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workbookPr codeName="ThisWorkbook"/>
  <mc:AlternateContent xmlns:mc="http://schemas.openxmlformats.org/markup-compatibility/2006">
    <mc:Choice Requires="x15">
      <x15ac:absPath xmlns:x15ac="http://schemas.microsoft.com/office/spreadsheetml/2010/11/ac" url="/Users/agshara/Downloads/"/>
    </mc:Choice>
  </mc:AlternateContent>
  <xr:revisionPtr revIDLastSave="0" documentId="8_{FA142FE4-FA32-204E-A1D7-6D770426521A}" xr6:coauthVersionLast="47" xr6:coauthVersionMax="47" xr10:uidLastSave="{00000000-0000-0000-0000-000000000000}"/>
  <bookViews>
    <workbookView xWindow="0" yWindow="740" windowWidth="34560" windowHeight="21600" tabRatio="604" xr2:uid="{00000000-000D-0000-FFFF-FFFF00000000}"/>
  </bookViews>
  <sheets>
    <sheet name="Equipe 1" sheetId="43" r:id="rId1"/>
    <sheet name="Equipe 2" sheetId="82" r:id="rId2"/>
    <sheet name="Equipe 3" sheetId="83" r:id="rId3"/>
    <sheet name="Equipe 4" sheetId="84" r:id="rId4"/>
    <sheet name="Equipe 5" sheetId="85" r:id="rId5"/>
    <sheet name="Coefficients" sheetId="18" state="hidden" r:id="rId6"/>
    <sheet name="Table" sheetId="19" state="hidden" r:id="rId7"/>
    <sheet name="FFN Licences" sheetId="17" r:id="rId8"/>
  </sheets>
  <definedNames>
    <definedName name="_01">Table!$A:$A</definedName>
    <definedName name="_02">Table!$B:$B</definedName>
    <definedName name="_03">Table!$C:$C</definedName>
    <definedName name="_04">Table!$D:$D</definedName>
    <definedName name="_11">Table!$H:$H</definedName>
    <definedName name="_12">Table!$I:$I</definedName>
    <definedName name="_21">Table!$K:$K</definedName>
    <definedName name="_22">Table!$L:$L</definedName>
    <definedName name="_31">Table!$N:$N</definedName>
    <definedName name="_32">Table!$O:$O</definedName>
    <definedName name="_40">Table!$Q:$Q</definedName>
    <definedName name="_41">Table!$R:$R</definedName>
    <definedName name="_51">Table!$AA:$AA</definedName>
    <definedName name="_52">Table!$AB:$AB</definedName>
    <definedName name="_53">Table!$AC:$AC</definedName>
    <definedName name="_54">Table!$AD:$AD</definedName>
    <definedName name="_61">Table!$AH:$AH</definedName>
    <definedName name="_62">Table!$AI:$AI</definedName>
    <definedName name="_71">Table!$AK:$AK</definedName>
    <definedName name="_72">Table!$AL:$AL</definedName>
    <definedName name="_81">Table!$AN:$AN</definedName>
    <definedName name="_82">Table!$AO:$AO</definedName>
    <definedName name="_83">Table!$AP:$AP</definedName>
    <definedName name="_90">Table!$AQ:$AQ</definedName>
    <definedName name="_91">Table!$AR:$AR</definedName>
    <definedName name="_97">Table!$AX:$AX</definedName>
    <definedName name="_98">Table!$AY:$AY</definedName>
    <definedName name="_99">Table!$AZ:$AZ</definedName>
    <definedName name="_xlnm._FilterDatabase" localSheetId="7" hidden="1">'FFN Licences'!$B$2:$K$40</definedName>
    <definedName name="_RelaisNL" localSheetId="0">'Equipe 1'!$S$62:$S$71</definedName>
    <definedName name="_RelaisNL" localSheetId="1">'Equipe 2'!$S$62:$S$71</definedName>
    <definedName name="_RelaisNL" localSheetId="2">'Equipe 3'!$S$62:$S$71</definedName>
    <definedName name="_RelaisNL" localSheetId="3">'Equipe 4'!$S$62:$S$71</definedName>
    <definedName name="_RelaisNL" localSheetId="4">'Equipe 5'!$S$62:$S$71</definedName>
    <definedName name="_RelaisNL">#REF!</definedName>
    <definedName name="Licences">'FFN Licences'!$A$2:$K$14</definedName>
    <definedName name="_xlnm.Print_Area" localSheetId="0">'Equipe 1'!$A$1:$H$38</definedName>
    <definedName name="_xlnm.Print_Area" localSheetId="1">'Equipe 2'!$A$1:$H$38</definedName>
    <definedName name="_xlnm.Print_Area" localSheetId="2">'Equipe 3'!$A$1:$H$38</definedName>
    <definedName name="_xlnm.Print_Area" localSheetId="3">'Equipe 4'!$A$1:$H$38</definedName>
    <definedName name="_xlnm.Print_Area" localSheetId="4">'Equipe 5'!$A$1:$H$38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T71" i="85" l="1"/>
  <c r="Q71" i="85"/>
  <c r="X71" i="85" s="1"/>
  <c r="Q70" i="85"/>
  <c r="T69" i="85"/>
  <c r="Q69" i="85"/>
  <c r="X69" i="85" s="1"/>
  <c r="Q68" i="85"/>
  <c r="T67" i="85"/>
  <c r="Q67" i="85"/>
  <c r="X67" i="85" s="1"/>
  <c r="Q66" i="85"/>
  <c r="T65" i="85"/>
  <c r="Q65" i="85"/>
  <c r="X65" i="85" s="1"/>
  <c r="Q64" i="85"/>
  <c r="T63" i="85"/>
  <c r="Q63" i="85"/>
  <c r="X63" i="85" s="1"/>
  <c r="Q62" i="85"/>
  <c r="H61" i="85"/>
  <c r="G61" i="85"/>
  <c r="B61" i="85"/>
  <c r="T60" i="85"/>
  <c r="Q60" i="85"/>
  <c r="X60" i="85" s="1"/>
  <c r="O60" i="85"/>
  <c r="N60" i="85"/>
  <c r="M60" i="85"/>
  <c r="L60" i="85"/>
  <c r="K60" i="85"/>
  <c r="H60" i="85"/>
  <c r="G60" i="85"/>
  <c r="B60" i="85"/>
  <c r="T59" i="85"/>
  <c r="Q59" i="85"/>
  <c r="X59" i="85" s="1"/>
  <c r="O59" i="85"/>
  <c r="N59" i="85"/>
  <c r="M59" i="85"/>
  <c r="L59" i="85"/>
  <c r="K59" i="85"/>
  <c r="H59" i="85"/>
  <c r="G59" i="85"/>
  <c r="B59" i="85"/>
  <c r="Q58" i="85"/>
  <c r="O58" i="85"/>
  <c r="N58" i="85"/>
  <c r="M58" i="85"/>
  <c r="L58" i="85"/>
  <c r="K58" i="85"/>
  <c r="H58" i="85"/>
  <c r="G58" i="85"/>
  <c r="B58" i="85"/>
  <c r="Q57" i="85"/>
  <c r="O57" i="85"/>
  <c r="N57" i="85"/>
  <c r="M57" i="85"/>
  <c r="L57" i="85"/>
  <c r="K57" i="85"/>
  <c r="H57" i="85"/>
  <c r="G57" i="85"/>
  <c r="F57" i="85"/>
  <c r="D57" i="85"/>
  <c r="B57" i="85"/>
  <c r="Q56" i="85"/>
  <c r="O56" i="85"/>
  <c r="N56" i="85"/>
  <c r="M56" i="85"/>
  <c r="L56" i="85"/>
  <c r="K56" i="85"/>
  <c r="T55" i="85"/>
  <c r="S55" i="85"/>
  <c r="Q55" i="85"/>
  <c r="X55" i="85" s="1"/>
  <c r="O55" i="85"/>
  <c r="N55" i="85"/>
  <c r="M55" i="85"/>
  <c r="L55" i="85"/>
  <c r="K55" i="85"/>
  <c r="I55" i="85"/>
  <c r="H55" i="85"/>
  <c r="G55" i="85"/>
  <c r="F55" i="85"/>
  <c r="E55" i="85"/>
  <c r="D55" i="85"/>
  <c r="B55" i="85"/>
  <c r="C55" i="85" s="1"/>
  <c r="Q54" i="85"/>
  <c r="O54" i="85"/>
  <c r="N54" i="85"/>
  <c r="M54" i="85"/>
  <c r="L54" i="85"/>
  <c r="K54" i="85"/>
  <c r="H54" i="85"/>
  <c r="G54" i="85"/>
  <c r="F54" i="85"/>
  <c r="B54" i="85"/>
  <c r="Q53" i="85"/>
  <c r="T53" i="85" s="1"/>
  <c r="O53" i="85"/>
  <c r="N53" i="85"/>
  <c r="M53" i="85"/>
  <c r="L53" i="85"/>
  <c r="K53" i="85"/>
  <c r="H53" i="85"/>
  <c r="G53" i="85"/>
  <c r="D53" i="85"/>
  <c r="B53" i="85"/>
  <c r="T52" i="85"/>
  <c r="S52" i="85"/>
  <c r="Q52" i="85"/>
  <c r="X52" i="85" s="1"/>
  <c r="O52" i="85"/>
  <c r="N52" i="85"/>
  <c r="M52" i="85"/>
  <c r="L52" i="85"/>
  <c r="K52" i="85"/>
  <c r="I52" i="85"/>
  <c r="H52" i="85"/>
  <c r="G52" i="85"/>
  <c r="E52" i="85"/>
  <c r="D52" i="85"/>
  <c r="B52" i="85"/>
  <c r="C52" i="85" s="1"/>
  <c r="T51" i="85"/>
  <c r="S51" i="85"/>
  <c r="Q51" i="85"/>
  <c r="X51" i="85" s="1"/>
  <c r="O51" i="85"/>
  <c r="N51" i="85"/>
  <c r="M51" i="85"/>
  <c r="L51" i="85"/>
  <c r="K51" i="85"/>
  <c r="I51" i="85"/>
  <c r="H51" i="85"/>
  <c r="G51" i="85"/>
  <c r="F51" i="85"/>
  <c r="E51" i="85"/>
  <c r="D51" i="85"/>
  <c r="B51" i="85"/>
  <c r="C51" i="85" s="1"/>
  <c r="BP37" i="85"/>
  <c r="BO37" i="85"/>
  <c r="BH37" i="85"/>
  <c r="BA37" i="85"/>
  <c r="BB37" i="85" s="1"/>
  <c r="L37" i="85"/>
  <c r="I37" i="85"/>
  <c r="F37" i="85"/>
  <c r="E37" i="85"/>
  <c r="D37" i="85"/>
  <c r="C37" i="85"/>
  <c r="G37" i="85" s="1"/>
  <c r="O37" i="85" s="1"/>
  <c r="BO36" i="85"/>
  <c r="BH36" i="85"/>
  <c r="BA36" i="85"/>
  <c r="L36" i="85"/>
  <c r="I36" i="85"/>
  <c r="F36" i="85"/>
  <c r="E36" i="85"/>
  <c r="D36" i="85"/>
  <c r="C36" i="85"/>
  <c r="G36" i="85" s="1"/>
  <c r="BI36" i="85" s="1"/>
  <c r="BO35" i="85"/>
  <c r="BP35" i="85" s="1"/>
  <c r="BH35" i="85"/>
  <c r="BA35" i="85"/>
  <c r="BB35" i="85" s="1"/>
  <c r="L35" i="85"/>
  <c r="I35" i="85"/>
  <c r="F35" i="85"/>
  <c r="BI35" i="85" s="1"/>
  <c r="E35" i="85"/>
  <c r="D35" i="85"/>
  <c r="C35" i="85"/>
  <c r="G35" i="85" s="1"/>
  <c r="O35" i="85" s="1"/>
  <c r="BO34" i="85"/>
  <c r="BI34" i="85"/>
  <c r="BH34" i="85"/>
  <c r="BA34" i="85"/>
  <c r="O34" i="85"/>
  <c r="L34" i="85"/>
  <c r="I34" i="85"/>
  <c r="F34" i="85"/>
  <c r="E34" i="85"/>
  <c r="D34" i="85"/>
  <c r="C34" i="85"/>
  <c r="G34" i="85" s="1"/>
  <c r="BO33" i="85"/>
  <c r="BP33" i="85" s="1"/>
  <c r="BH33" i="85"/>
  <c r="BA33" i="85"/>
  <c r="L33" i="85"/>
  <c r="I33" i="85"/>
  <c r="F33" i="85"/>
  <c r="BI33" i="85" s="1"/>
  <c r="E33" i="85"/>
  <c r="D33" i="85"/>
  <c r="C33" i="85"/>
  <c r="G33" i="85" s="1"/>
  <c r="O33" i="85" s="1"/>
  <c r="BO32" i="85"/>
  <c r="BH32" i="85"/>
  <c r="BA32" i="85"/>
  <c r="O32" i="85"/>
  <c r="L32" i="85"/>
  <c r="I32" i="85"/>
  <c r="F32" i="85"/>
  <c r="E32" i="85"/>
  <c r="D32" i="85"/>
  <c r="C32" i="85"/>
  <c r="G32" i="85" s="1"/>
  <c r="BO31" i="85"/>
  <c r="BO27" i="85" s="1"/>
  <c r="N27" i="85" s="1"/>
  <c r="N5" i="85" s="1"/>
  <c r="BO5" i="85" s="1"/>
  <c r="BH31" i="85"/>
  <c r="BA31" i="85"/>
  <c r="L31" i="85"/>
  <c r="I31" i="85"/>
  <c r="F31" i="85"/>
  <c r="E31" i="85"/>
  <c r="D31" i="85"/>
  <c r="C31" i="85"/>
  <c r="G31" i="85" s="1"/>
  <c r="O31" i="85" s="1"/>
  <c r="BO30" i="85"/>
  <c r="BH30" i="85"/>
  <c r="BA30" i="85"/>
  <c r="L30" i="85"/>
  <c r="I30" i="85"/>
  <c r="F30" i="85"/>
  <c r="BI30" i="85" s="1"/>
  <c r="E30" i="85"/>
  <c r="D30" i="85"/>
  <c r="C30" i="85"/>
  <c r="G30" i="85" s="1"/>
  <c r="O30" i="85" s="1"/>
  <c r="BP29" i="85"/>
  <c r="BO29" i="85"/>
  <c r="BH29" i="85"/>
  <c r="BA29" i="85"/>
  <c r="BB29" i="85" s="1"/>
  <c r="L29" i="85"/>
  <c r="I29" i="85"/>
  <c r="F29" i="85"/>
  <c r="E29" i="85"/>
  <c r="D29" i="85"/>
  <c r="C29" i="85"/>
  <c r="G29" i="85" s="1"/>
  <c r="O29" i="85" s="1"/>
  <c r="BO28" i="85"/>
  <c r="BH28" i="85"/>
  <c r="BA28" i="85"/>
  <c r="L28" i="85"/>
  <c r="I28" i="85"/>
  <c r="F28" i="85"/>
  <c r="E28" i="85"/>
  <c r="D28" i="85"/>
  <c r="C28" i="85"/>
  <c r="G28" i="85" s="1"/>
  <c r="O28" i="85" s="1"/>
  <c r="BH27" i="85"/>
  <c r="K27" i="85" s="1"/>
  <c r="BO26" i="85"/>
  <c r="BH26" i="85"/>
  <c r="BA26" i="85"/>
  <c r="L26" i="85"/>
  <c r="I26" i="85"/>
  <c r="F26" i="85"/>
  <c r="E26" i="85"/>
  <c r="D26" i="85"/>
  <c r="C26" i="85"/>
  <c r="G26" i="85" s="1"/>
  <c r="O26" i="85" s="1"/>
  <c r="BO25" i="85"/>
  <c r="BH25" i="85"/>
  <c r="BA25" i="85"/>
  <c r="BB25" i="85" s="1"/>
  <c r="L25" i="85"/>
  <c r="I25" i="85"/>
  <c r="F25" i="85"/>
  <c r="E25" i="85"/>
  <c r="D25" i="85"/>
  <c r="C25" i="85"/>
  <c r="G25" i="85" s="1"/>
  <c r="BO24" i="85"/>
  <c r="BO22" i="85" s="1"/>
  <c r="BH24" i="85"/>
  <c r="BA24" i="85"/>
  <c r="L24" i="85"/>
  <c r="I24" i="85"/>
  <c r="F24" i="85"/>
  <c r="E24" i="85"/>
  <c r="D24" i="85"/>
  <c r="C24" i="85"/>
  <c r="G24" i="85" s="1"/>
  <c r="O24" i="85" s="1"/>
  <c r="BO23" i="85"/>
  <c r="BH23" i="85"/>
  <c r="BA23" i="85"/>
  <c r="L23" i="85"/>
  <c r="I23" i="85"/>
  <c r="F23" i="85"/>
  <c r="E23" i="85"/>
  <c r="D23" i="85"/>
  <c r="C23" i="85"/>
  <c r="G23" i="85" s="1"/>
  <c r="BH22" i="85"/>
  <c r="BA22" i="85"/>
  <c r="K22" i="85"/>
  <c r="K17" i="85" s="1"/>
  <c r="BH17" i="85" s="1"/>
  <c r="BO16" i="85"/>
  <c r="BI16" i="85"/>
  <c r="BH16" i="85"/>
  <c r="BC16" i="85"/>
  <c r="BE16" i="85" s="1"/>
  <c r="BF16" i="85" s="1"/>
  <c r="BB16" i="85"/>
  <c r="BA16" i="85"/>
  <c r="O16" i="85"/>
  <c r="J16" i="85"/>
  <c r="I16" i="85"/>
  <c r="G16" i="85"/>
  <c r="L16" i="85" s="1"/>
  <c r="F16" i="85"/>
  <c r="P51" i="85" s="1"/>
  <c r="BO15" i="85"/>
  <c r="BH15" i="85"/>
  <c r="BA15" i="85"/>
  <c r="F15" i="85"/>
  <c r="BQ14" i="85"/>
  <c r="BS14" i="85" s="1"/>
  <c r="P14" i="85" s="1"/>
  <c r="BP14" i="85"/>
  <c r="BO14" i="85"/>
  <c r="BI14" i="85"/>
  <c r="BH14" i="85"/>
  <c r="BC14" i="85"/>
  <c r="BE14" i="85" s="1"/>
  <c r="BF14" i="85" s="1"/>
  <c r="BB14" i="85"/>
  <c r="BA14" i="85"/>
  <c r="O14" i="85"/>
  <c r="I14" i="85"/>
  <c r="G14" i="85"/>
  <c r="L14" i="85" s="1"/>
  <c r="F14" i="85"/>
  <c r="P53" i="85" s="1"/>
  <c r="BO13" i="85"/>
  <c r="BH13" i="85"/>
  <c r="BA13" i="85"/>
  <c r="F13" i="85"/>
  <c r="BO12" i="85"/>
  <c r="BI12" i="85"/>
  <c r="BH12" i="85"/>
  <c r="BC12" i="85"/>
  <c r="BE12" i="85" s="1"/>
  <c r="BF12" i="85" s="1"/>
  <c r="BB12" i="85"/>
  <c r="BA12" i="85"/>
  <c r="O12" i="85"/>
  <c r="I12" i="85"/>
  <c r="G12" i="85"/>
  <c r="L12" i="85" s="1"/>
  <c r="F12" i="85"/>
  <c r="P55" i="85" s="1"/>
  <c r="BO11" i="85"/>
  <c r="BH11" i="85"/>
  <c r="BA11" i="85"/>
  <c r="BO10" i="85"/>
  <c r="BI10" i="85"/>
  <c r="BH10" i="85"/>
  <c r="BC10" i="85"/>
  <c r="BE10" i="85" s="1"/>
  <c r="BF10" i="85" s="1"/>
  <c r="BB10" i="85"/>
  <c r="BA10" i="85"/>
  <c r="O10" i="85"/>
  <c r="J10" i="85"/>
  <c r="I10" i="85"/>
  <c r="G10" i="85"/>
  <c r="L10" i="85" s="1"/>
  <c r="F10" i="85"/>
  <c r="P56" i="85" s="1"/>
  <c r="BO9" i="85"/>
  <c r="BH9" i="85"/>
  <c r="BB9" i="85"/>
  <c r="BA9" i="85"/>
  <c r="G9" i="85"/>
  <c r="L9" i="85" s="1"/>
  <c r="F9" i="85"/>
  <c r="BO8" i="85"/>
  <c r="BI8" i="85"/>
  <c r="BH8" i="85"/>
  <c r="BA8" i="85"/>
  <c r="F8" i="85"/>
  <c r="P58" i="85" s="1"/>
  <c r="BO7" i="85"/>
  <c r="BH7" i="85"/>
  <c r="BA7" i="85"/>
  <c r="F7" i="85"/>
  <c r="BB7" i="85" s="1"/>
  <c r="BO6" i="85"/>
  <c r="BI6" i="85"/>
  <c r="BH6" i="85"/>
  <c r="BA6" i="85"/>
  <c r="F6" i="85"/>
  <c r="P60" i="85" s="1"/>
  <c r="BH5" i="85"/>
  <c r="K5" i="85"/>
  <c r="D2" i="85"/>
  <c r="A2" i="85"/>
  <c r="AJ1" i="85"/>
  <c r="D1" i="85"/>
  <c r="T71" i="84"/>
  <c r="Q71" i="84"/>
  <c r="X71" i="84" s="1"/>
  <c r="Q70" i="84"/>
  <c r="T69" i="84"/>
  <c r="Q69" i="84"/>
  <c r="X69" i="84" s="1"/>
  <c r="Q68" i="84"/>
  <c r="T67" i="84"/>
  <c r="Q67" i="84"/>
  <c r="X67" i="84" s="1"/>
  <c r="Q66" i="84"/>
  <c r="T65" i="84"/>
  <c r="Q65" i="84"/>
  <c r="X65" i="84" s="1"/>
  <c r="Q64" i="84"/>
  <c r="T63" i="84"/>
  <c r="Q63" i="84"/>
  <c r="X63" i="84" s="1"/>
  <c r="Q62" i="84"/>
  <c r="H61" i="84"/>
  <c r="G61" i="84"/>
  <c r="B61" i="84"/>
  <c r="T60" i="84"/>
  <c r="Q60" i="84"/>
  <c r="X60" i="84" s="1"/>
  <c r="O60" i="84"/>
  <c r="N60" i="84"/>
  <c r="M60" i="84"/>
  <c r="L60" i="84"/>
  <c r="K60" i="84"/>
  <c r="H60" i="84"/>
  <c r="G60" i="84"/>
  <c r="F60" i="84"/>
  <c r="B60" i="84"/>
  <c r="T59" i="84"/>
  <c r="Q59" i="84"/>
  <c r="X59" i="84" s="1"/>
  <c r="O59" i="84"/>
  <c r="N59" i="84"/>
  <c r="M59" i="84"/>
  <c r="L59" i="84"/>
  <c r="K59" i="84"/>
  <c r="G59" i="84"/>
  <c r="H59" i="84" s="1"/>
  <c r="F59" i="84"/>
  <c r="B59" i="84"/>
  <c r="T58" i="84"/>
  <c r="Q58" i="84"/>
  <c r="X58" i="84" s="1"/>
  <c r="O58" i="84"/>
  <c r="N58" i="84"/>
  <c r="M58" i="84"/>
  <c r="L58" i="84"/>
  <c r="K58" i="84"/>
  <c r="G58" i="84"/>
  <c r="H58" i="84" s="1"/>
  <c r="F58" i="84"/>
  <c r="B58" i="84"/>
  <c r="T57" i="84"/>
  <c r="Q57" i="84"/>
  <c r="X57" i="84" s="1"/>
  <c r="O57" i="84"/>
  <c r="N57" i="84"/>
  <c r="M57" i="84"/>
  <c r="L57" i="84"/>
  <c r="K57" i="84"/>
  <c r="G57" i="84"/>
  <c r="H57" i="84" s="1"/>
  <c r="F57" i="84"/>
  <c r="B57" i="84"/>
  <c r="T56" i="84"/>
  <c r="Q56" i="84"/>
  <c r="X56" i="84" s="1"/>
  <c r="O56" i="84"/>
  <c r="N56" i="84"/>
  <c r="M56" i="84"/>
  <c r="L56" i="84"/>
  <c r="K56" i="84"/>
  <c r="T55" i="84"/>
  <c r="Q55" i="84"/>
  <c r="X55" i="84" s="1"/>
  <c r="O55" i="84"/>
  <c r="N55" i="84"/>
  <c r="M55" i="84"/>
  <c r="L55" i="84"/>
  <c r="K55" i="84"/>
  <c r="G55" i="84"/>
  <c r="H55" i="84" s="1"/>
  <c r="B55" i="84"/>
  <c r="T54" i="84"/>
  <c r="Q54" i="84"/>
  <c r="X54" i="84" s="1"/>
  <c r="O54" i="84"/>
  <c r="N54" i="84"/>
  <c r="M54" i="84"/>
  <c r="L54" i="84"/>
  <c r="K54" i="84"/>
  <c r="G54" i="84"/>
  <c r="H54" i="84" s="1"/>
  <c r="B54" i="84"/>
  <c r="T53" i="84"/>
  <c r="Q53" i="84"/>
  <c r="X53" i="84" s="1"/>
  <c r="O53" i="84"/>
  <c r="N53" i="84"/>
  <c r="M53" i="84"/>
  <c r="L53" i="84"/>
  <c r="K53" i="84"/>
  <c r="G53" i="84"/>
  <c r="H53" i="84" s="1"/>
  <c r="B53" i="84"/>
  <c r="T52" i="84"/>
  <c r="Q52" i="84"/>
  <c r="X52" i="84" s="1"/>
  <c r="P52" i="84"/>
  <c r="O52" i="84"/>
  <c r="N52" i="84"/>
  <c r="M52" i="84"/>
  <c r="L52" i="84"/>
  <c r="K52" i="84"/>
  <c r="G52" i="84"/>
  <c r="H52" i="84" s="1"/>
  <c r="B52" i="84"/>
  <c r="C52" i="84" s="1"/>
  <c r="T51" i="84"/>
  <c r="Q51" i="84"/>
  <c r="X51" i="84" s="1"/>
  <c r="P51" i="84"/>
  <c r="O51" i="84"/>
  <c r="N51" i="84"/>
  <c r="M51" i="84"/>
  <c r="L51" i="84"/>
  <c r="K51" i="84"/>
  <c r="G51" i="84"/>
  <c r="H51" i="84" s="1"/>
  <c r="F51" i="84"/>
  <c r="C51" i="84"/>
  <c r="B51" i="84"/>
  <c r="BO37" i="84"/>
  <c r="BH37" i="84"/>
  <c r="BA37" i="84"/>
  <c r="L37" i="84"/>
  <c r="I37" i="84"/>
  <c r="F37" i="84"/>
  <c r="E37" i="84"/>
  <c r="D37" i="84"/>
  <c r="C37" i="84"/>
  <c r="G37" i="84" s="1"/>
  <c r="O37" i="84" s="1"/>
  <c r="BO36" i="84"/>
  <c r="BH36" i="84"/>
  <c r="BA36" i="84"/>
  <c r="I36" i="84"/>
  <c r="F36" i="84"/>
  <c r="E36" i="84"/>
  <c r="D36" i="84"/>
  <c r="L36" i="84" s="1"/>
  <c r="C36" i="84"/>
  <c r="G36" i="84" s="1"/>
  <c r="BO35" i="84"/>
  <c r="BH35" i="84"/>
  <c r="BA35" i="84"/>
  <c r="L35" i="84"/>
  <c r="I35" i="84"/>
  <c r="F35" i="84"/>
  <c r="E35" i="84"/>
  <c r="D35" i="84"/>
  <c r="C35" i="84"/>
  <c r="G35" i="84" s="1"/>
  <c r="O35" i="84" s="1"/>
  <c r="BO34" i="84"/>
  <c r="BH34" i="84"/>
  <c r="BA34" i="84"/>
  <c r="I34" i="84"/>
  <c r="G34" i="84"/>
  <c r="F34" i="84"/>
  <c r="E34" i="84"/>
  <c r="D34" i="84"/>
  <c r="L34" i="84" s="1"/>
  <c r="C34" i="84"/>
  <c r="BO33" i="84"/>
  <c r="BH33" i="84"/>
  <c r="BA33" i="84"/>
  <c r="L33" i="84"/>
  <c r="I33" i="84"/>
  <c r="F33" i="84"/>
  <c r="E33" i="84"/>
  <c r="D33" i="84"/>
  <c r="C33" i="84"/>
  <c r="G33" i="84" s="1"/>
  <c r="O33" i="84" s="1"/>
  <c r="BO32" i="84"/>
  <c r="BH32" i="84"/>
  <c r="BA32" i="84"/>
  <c r="I32" i="84"/>
  <c r="F32" i="84"/>
  <c r="E32" i="84"/>
  <c r="D32" i="84"/>
  <c r="L32" i="84" s="1"/>
  <c r="C32" i="84"/>
  <c r="G32" i="84" s="1"/>
  <c r="BO31" i="84"/>
  <c r="BH31" i="84"/>
  <c r="BA31" i="84"/>
  <c r="L31" i="84"/>
  <c r="I31" i="84"/>
  <c r="F31" i="84"/>
  <c r="E31" i="84"/>
  <c r="D31" i="84"/>
  <c r="C31" i="84"/>
  <c r="G31" i="84" s="1"/>
  <c r="O31" i="84" s="1"/>
  <c r="BO30" i="84"/>
  <c r="BH30" i="84"/>
  <c r="BA30" i="84"/>
  <c r="I30" i="84"/>
  <c r="F30" i="84"/>
  <c r="E30" i="84"/>
  <c r="D30" i="84"/>
  <c r="L30" i="84" s="1"/>
  <c r="C30" i="84"/>
  <c r="G30" i="84" s="1"/>
  <c r="BO29" i="84"/>
  <c r="BH29" i="84"/>
  <c r="BA29" i="84"/>
  <c r="L29" i="84"/>
  <c r="I29" i="84"/>
  <c r="F29" i="84"/>
  <c r="E29" i="84"/>
  <c r="D29" i="84"/>
  <c r="C29" i="84"/>
  <c r="G29" i="84" s="1"/>
  <c r="O29" i="84" s="1"/>
  <c r="BO28" i="84"/>
  <c r="BH28" i="84"/>
  <c r="BH27" i="84" s="1"/>
  <c r="K27" i="84" s="1"/>
  <c r="BA28" i="84"/>
  <c r="BA27" i="84" s="1"/>
  <c r="I28" i="84"/>
  <c r="F28" i="84"/>
  <c r="E28" i="84"/>
  <c r="D28" i="84"/>
  <c r="L28" i="84" s="1"/>
  <c r="C28" i="84"/>
  <c r="G28" i="84" s="1"/>
  <c r="H27" i="84"/>
  <c r="BO26" i="84"/>
  <c r="BH26" i="84"/>
  <c r="BA26" i="84"/>
  <c r="I26" i="84"/>
  <c r="F26" i="84"/>
  <c r="E26" i="84"/>
  <c r="D26" i="84"/>
  <c r="L26" i="84" s="1"/>
  <c r="C26" i="84"/>
  <c r="G26" i="84" s="1"/>
  <c r="BO25" i="84"/>
  <c r="BH25" i="84"/>
  <c r="BA25" i="84"/>
  <c r="L25" i="84"/>
  <c r="I25" i="84"/>
  <c r="F25" i="84"/>
  <c r="E25" i="84"/>
  <c r="D25" i="84"/>
  <c r="C25" i="84"/>
  <c r="G25" i="84" s="1"/>
  <c r="O25" i="84" s="1"/>
  <c r="BO24" i="84"/>
  <c r="BH24" i="84"/>
  <c r="BH22" i="84" s="1"/>
  <c r="BA24" i="84"/>
  <c r="I24" i="84"/>
  <c r="F24" i="84"/>
  <c r="E24" i="84"/>
  <c r="D24" i="84"/>
  <c r="L24" i="84" s="1"/>
  <c r="C24" i="84"/>
  <c r="G24" i="84" s="1"/>
  <c r="BO23" i="84"/>
  <c r="BO22" i="84" s="1"/>
  <c r="BH23" i="84"/>
  <c r="BA23" i="84"/>
  <c r="BA22" i="84" s="1"/>
  <c r="I23" i="84"/>
  <c r="F23" i="84"/>
  <c r="E23" i="84"/>
  <c r="D23" i="84"/>
  <c r="L23" i="84" s="1"/>
  <c r="C23" i="84"/>
  <c r="G23" i="84" s="1"/>
  <c r="N22" i="84"/>
  <c r="N17" i="84" s="1"/>
  <c r="BO17" i="84" s="1"/>
  <c r="BR16" i="84"/>
  <c r="BQ16" i="84"/>
  <c r="BS16" i="84" s="1"/>
  <c r="P16" i="84" s="1"/>
  <c r="BP16" i="84"/>
  <c r="BO16" i="84"/>
  <c r="BI16" i="84"/>
  <c r="BH16" i="84"/>
  <c r="BB16" i="84"/>
  <c r="BC16" i="84" s="1"/>
  <c r="BA16" i="84"/>
  <c r="I16" i="84"/>
  <c r="G16" i="84"/>
  <c r="L16" i="84" s="1"/>
  <c r="F16" i="84"/>
  <c r="BO15" i="84"/>
  <c r="BH15" i="84"/>
  <c r="BB15" i="84"/>
  <c r="BC15" i="84" s="1"/>
  <c r="BE15" i="84" s="1"/>
  <c r="BA15" i="84"/>
  <c r="L15" i="84"/>
  <c r="G15" i="84"/>
  <c r="F15" i="84"/>
  <c r="BP15" i="84" s="1"/>
  <c r="BQ15" i="84" s="1"/>
  <c r="BQ14" i="84"/>
  <c r="BS14" i="84" s="1"/>
  <c r="P14" i="84" s="1"/>
  <c r="BP14" i="84"/>
  <c r="BO14" i="84"/>
  <c r="BI14" i="84"/>
  <c r="BJ14" i="84" s="1"/>
  <c r="BL14" i="84" s="1"/>
  <c r="M14" i="84" s="1"/>
  <c r="BH14" i="84"/>
  <c r="BC14" i="84"/>
  <c r="BE14" i="84" s="1"/>
  <c r="BF14" i="84" s="1"/>
  <c r="BB14" i="84"/>
  <c r="BA14" i="84"/>
  <c r="G14" i="84"/>
  <c r="L14" i="84" s="1"/>
  <c r="F14" i="84"/>
  <c r="P53" i="84" s="1"/>
  <c r="BO13" i="84"/>
  <c r="BH13" i="84"/>
  <c r="BA13" i="84"/>
  <c r="F13" i="84"/>
  <c r="P54" i="84" s="1"/>
  <c r="BP12" i="84"/>
  <c r="BQ12" i="84" s="1"/>
  <c r="BO12" i="84"/>
  <c r="BK12" i="84"/>
  <c r="BI12" i="84"/>
  <c r="BJ12" i="84" s="1"/>
  <c r="BL12" i="84" s="1"/>
  <c r="M12" i="84" s="1"/>
  <c r="BH12" i="84"/>
  <c r="BB12" i="84"/>
  <c r="BC12" i="84" s="1"/>
  <c r="BA12" i="84"/>
  <c r="I12" i="84"/>
  <c r="G12" i="84"/>
  <c r="L12" i="84" s="1"/>
  <c r="F12" i="84"/>
  <c r="P55" i="84" s="1"/>
  <c r="BO11" i="84"/>
  <c r="BH11" i="84"/>
  <c r="BA11" i="84"/>
  <c r="BQ10" i="84"/>
  <c r="BS10" i="84" s="1"/>
  <c r="P10" i="84" s="1"/>
  <c r="BP10" i="84"/>
  <c r="BO10" i="84"/>
  <c r="BL10" i="84"/>
  <c r="M10" i="84" s="1"/>
  <c r="BI10" i="84"/>
  <c r="BJ10" i="84" s="1"/>
  <c r="BK10" i="84" s="1"/>
  <c r="BH10" i="84"/>
  <c r="BC10" i="84"/>
  <c r="BE10" i="84" s="1"/>
  <c r="BB10" i="84"/>
  <c r="BA10" i="84"/>
  <c r="G10" i="84"/>
  <c r="L10" i="84" s="1"/>
  <c r="F10" i="84"/>
  <c r="P56" i="84" s="1"/>
  <c r="BO9" i="84"/>
  <c r="BH9" i="84"/>
  <c r="BA9" i="84"/>
  <c r="F9" i="84"/>
  <c r="P57" i="84" s="1"/>
  <c r="BP8" i="84"/>
  <c r="BQ8" i="84" s="1"/>
  <c r="BO8" i="84"/>
  <c r="BL8" i="84"/>
  <c r="M8" i="84" s="1"/>
  <c r="BK8" i="84"/>
  <c r="BI8" i="84"/>
  <c r="BJ8" i="84" s="1"/>
  <c r="BH8" i="84"/>
  <c r="BB8" i="84"/>
  <c r="BC8" i="84" s="1"/>
  <c r="BA8" i="84"/>
  <c r="I8" i="84"/>
  <c r="G8" i="84"/>
  <c r="L8" i="84" s="1"/>
  <c r="F8" i="84"/>
  <c r="P58" i="84" s="1"/>
  <c r="BS7" i="84"/>
  <c r="P7" i="84" s="1"/>
  <c r="BP7" i="84"/>
  <c r="BQ7" i="84" s="1"/>
  <c r="BR7" i="84" s="1"/>
  <c r="BO7" i="84"/>
  <c r="BH7" i="84"/>
  <c r="BB7" i="84"/>
  <c r="BC7" i="84" s="1"/>
  <c r="BE7" i="84" s="1"/>
  <c r="BA7" i="84"/>
  <c r="L7" i="84"/>
  <c r="G7" i="84"/>
  <c r="F7" i="84"/>
  <c r="P59" i="84" s="1"/>
  <c r="BQ6" i="84"/>
  <c r="BS6" i="84" s="1"/>
  <c r="P6" i="84" s="1"/>
  <c r="BP6" i="84"/>
  <c r="BO6" i="84"/>
  <c r="BI6" i="84"/>
  <c r="BJ6" i="84" s="1"/>
  <c r="BL6" i="84" s="1"/>
  <c r="M6" i="84" s="1"/>
  <c r="BH6" i="84"/>
  <c r="BC6" i="84"/>
  <c r="BE6" i="84" s="1"/>
  <c r="BF6" i="84" s="1"/>
  <c r="BB6" i="84"/>
  <c r="BA6" i="84"/>
  <c r="G6" i="84"/>
  <c r="L6" i="84" s="1"/>
  <c r="F6" i="84"/>
  <c r="P60" i="84" s="1"/>
  <c r="BA5" i="84"/>
  <c r="K5" i="84"/>
  <c r="BH5" i="84" s="1"/>
  <c r="H5" i="84"/>
  <c r="D2" i="84"/>
  <c r="A2" i="84"/>
  <c r="AJ1" i="84"/>
  <c r="D1" i="84"/>
  <c r="T71" i="83"/>
  <c r="Q71" i="83"/>
  <c r="X71" i="83" s="1"/>
  <c r="Q70" i="83"/>
  <c r="T69" i="83"/>
  <c r="Q69" i="83"/>
  <c r="X69" i="83" s="1"/>
  <c r="Q68" i="83"/>
  <c r="T67" i="83"/>
  <c r="Q67" i="83"/>
  <c r="X67" i="83" s="1"/>
  <c r="Q66" i="83"/>
  <c r="T65" i="83"/>
  <c r="Q65" i="83"/>
  <c r="X65" i="83" s="1"/>
  <c r="Q64" i="83"/>
  <c r="T63" i="83"/>
  <c r="Q63" i="83"/>
  <c r="X63" i="83" s="1"/>
  <c r="Q62" i="83"/>
  <c r="H61" i="83"/>
  <c r="G61" i="83"/>
  <c r="B61" i="83"/>
  <c r="T60" i="83"/>
  <c r="Q60" i="83"/>
  <c r="X60" i="83" s="1"/>
  <c r="O60" i="83"/>
  <c r="N60" i="83"/>
  <c r="M60" i="83"/>
  <c r="L60" i="83"/>
  <c r="K60" i="83"/>
  <c r="G60" i="83"/>
  <c r="H60" i="83" s="1"/>
  <c r="B60" i="83"/>
  <c r="T59" i="83"/>
  <c r="Q59" i="83"/>
  <c r="X59" i="83" s="1"/>
  <c r="O59" i="83"/>
  <c r="N59" i="83"/>
  <c r="M59" i="83"/>
  <c r="L59" i="83"/>
  <c r="K59" i="83"/>
  <c r="G59" i="83"/>
  <c r="H59" i="83" s="1"/>
  <c r="B59" i="83"/>
  <c r="T58" i="83"/>
  <c r="Q58" i="83"/>
  <c r="X58" i="83" s="1"/>
  <c r="O58" i="83"/>
  <c r="N58" i="83"/>
  <c r="M58" i="83"/>
  <c r="L58" i="83"/>
  <c r="K58" i="83"/>
  <c r="G58" i="83"/>
  <c r="H58" i="83" s="1"/>
  <c r="B58" i="83"/>
  <c r="T57" i="83"/>
  <c r="Q57" i="83"/>
  <c r="X57" i="83" s="1"/>
  <c r="O57" i="83"/>
  <c r="N57" i="83"/>
  <c r="M57" i="83"/>
  <c r="L57" i="83"/>
  <c r="K57" i="83"/>
  <c r="G57" i="83"/>
  <c r="H57" i="83" s="1"/>
  <c r="B57" i="83"/>
  <c r="T56" i="83"/>
  <c r="Q56" i="83"/>
  <c r="X56" i="83" s="1"/>
  <c r="O56" i="83"/>
  <c r="N56" i="83"/>
  <c r="M56" i="83"/>
  <c r="L56" i="83"/>
  <c r="K56" i="83"/>
  <c r="T55" i="83"/>
  <c r="Q55" i="83"/>
  <c r="X55" i="83" s="1"/>
  <c r="O55" i="83"/>
  <c r="N55" i="83"/>
  <c r="M55" i="83"/>
  <c r="L55" i="83"/>
  <c r="K55" i="83"/>
  <c r="G55" i="83"/>
  <c r="H55" i="83" s="1"/>
  <c r="F55" i="83"/>
  <c r="B55" i="83"/>
  <c r="T54" i="83"/>
  <c r="Q54" i="83"/>
  <c r="X54" i="83" s="1"/>
  <c r="O54" i="83"/>
  <c r="N54" i="83"/>
  <c r="M54" i="83"/>
  <c r="L54" i="83"/>
  <c r="K54" i="83"/>
  <c r="G54" i="83"/>
  <c r="H54" i="83" s="1"/>
  <c r="F54" i="83"/>
  <c r="B54" i="83"/>
  <c r="T53" i="83"/>
  <c r="Q53" i="83"/>
  <c r="X53" i="83" s="1"/>
  <c r="O53" i="83"/>
  <c r="N53" i="83"/>
  <c r="M53" i="83"/>
  <c r="L53" i="83"/>
  <c r="K53" i="83"/>
  <c r="G53" i="83"/>
  <c r="H53" i="83" s="1"/>
  <c r="B53" i="83"/>
  <c r="T52" i="83"/>
  <c r="Q52" i="83"/>
  <c r="X52" i="83" s="1"/>
  <c r="O52" i="83"/>
  <c r="N52" i="83"/>
  <c r="M52" i="83"/>
  <c r="L52" i="83"/>
  <c r="K52" i="83"/>
  <c r="G52" i="83"/>
  <c r="H52" i="83" s="1"/>
  <c r="C52" i="83"/>
  <c r="B52" i="83"/>
  <c r="F52" i="83" s="1"/>
  <c r="T51" i="83"/>
  <c r="Q51" i="83"/>
  <c r="X51" i="83" s="1"/>
  <c r="O51" i="83"/>
  <c r="N51" i="83"/>
  <c r="M51" i="83"/>
  <c r="L51" i="83"/>
  <c r="K51" i="83"/>
  <c r="G51" i="83"/>
  <c r="H51" i="83" s="1"/>
  <c r="F51" i="83"/>
  <c r="B51" i="83"/>
  <c r="BO37" i="83"/>
  <c r="BI37" i="83"/>
  <c r="BH37" i="83"/>
  <c r="BA37" i="83"/>
  <c r="L37" i="83"/>
  <c r="I37" i="83"/>
  <c r="F37" i="83"/>
  <c r="E37" i="83"/>
  <c r="D37" i="83"/>
  <c r="C37" i="83"/>
  <c r="G37" i="83" s="1"/>
  <c r="O37" i="83" s="1"/>
  <c r="BO36" i="83"/>
  <c r="BH36" i="83"/>
  <c r="BA36" i="83"/>
  <c r="I36" i="83"/>
  <c r="F36" i="83"/>
  <c r="E36" i="83"/>
  <c r="D36" i="83"/>
  <c r="L36" i="83" s="1"/>
  <c r="C36" i="83"/>
  <c r="G36" i="83" s="1"/>
  <c r="BO35" i="83"/>
  <c r="BH35" i="83"/>
  <c r="BA35" i="83"/>
  <c r="L35" i="83"/>
  <c r="I35" i="83"/>
  <c r="F35" i="83"/>
  <c r="E35" i="83"/>
  <c r="D35" i="83"/>
  <c r="C35" i="83"/>
  <c r="G35" i="83" s="1"/>
  <c r="BO34" i="83"/>
  <c r="BH34" i="83"/>
  <c r="BA34" i="83"/>
  <c r="L34" i="83"/>
  <c r="I34" i="83"/>
  <c r="F34" i="83"/>
  <c r="E34" i="83"/>
  <c r="D34" i="83"/>
  <c r="C34" i="83"/>
  <c r="G34" i="83" s="1"/>
  <c r="BO33" i="83"/>
  <c r="BH33" i="83"/>
  <c r="BA33" i="83"/>
  <c r="L33" i="83"/>
  <c r="I33" i="83"/>
  <c r="F33" i="83"/>
  <c r="E33" i="83"/>
  <c r="D33" i="83"/>
  <c r="C33" i="83"/>
  <c r="G33" i="83" s="1"/>
  <c r="BO32" i="83"/>
  <c r="BH32" i="83"/>
  <c r="BA32" i="83"/>
  <c r="L32" i="83"/>
  <c r="I32" i="83"/>
  <c r="F32" i="83"/>
  <c r="E32" i="83"/>
  <c r="D32" i="83"/>
  <c r="C32" i="83"/>
  <c r="G32" i="83" s="1"/>
  <c r="BO31" i="83"/>
  <c r="BH31" i="83"/>
  <c r="BA31" i="83"/>
  <c r="L31" i="83"/>
  <c r="I31" i="83"/>
  <c r="F31" i="83"/>
  <c r="E31" i="83"/>
  <c r="D31" i="83"/>
  <c r="C31" i="83"/>
  <c r="G31" i="83" s="1"/>
  <c r="BO30" i="83"/>
  <c r="BH30" i="83"/>
  <c r="BA30" i="83"/>
  <c r="L30" i="83"/>
  <c r="I30" i="83"/>
  <c r="F30" i="83"/>
  <c r="E30" i="83"/>
  <c r="D30" i="83"/>
  <c r="C30" i="83"/>
  <c r="G30" i="83" s="1"/>
  <c r="BO29" i="83"/>
  <c r="BH29" i="83"/>
  <c r="BA29" i="83"/>
  <c r="L29" i="83"/>
  <c r="I29" i="83"/>
  <c r="F29" i="83"/>
  <c r="E29" i="83"/>
  <c r="D29" i="83"/>
  <c r="C29" i="83"/>
  <c r="G29" i="83" s="1"/>
  <c r="BO28" i="83"/>
  <c r="BO27" i="83" s="1"/>
  <c r="N27" i="83" s="1"/>
  <c r="BH28" i="83"/>
  <c r="BA28" i="83"/>
  <c r="L28" i="83"/>
  <c r="I28" i="83"/>
  <c r="F28" i="83"/>
  <c r="E28" i="83"/>
  <c r="D28" i="83"/>
  <c r="C28" i="83"/>
  <c r="G28" i="83" s="1"/>
  <c r="BH27" i="83"/>
  <c r="K27" i="83" s="1"/>
  <c r="BO26" i="83"/>
  <c r="BH26" i="83"/>
  <c r="BA26" i="83"/>
  <c r="L26" i="83"/>
  <c r="I26" i="83"/>
  <c r="F26" i="83"/>
  <c r="E26" i="83"/>
  <c r="D26" i="83"/>
  <c r="C26" i="83"/>
  <c r="G26" i="83" s="1"/>
  <c r="BO25" i="83"/>
  <c r="BH25" i="83"/>
  <c r="BA25" i="83"/>
  <c r="L25" i="83"/>
  <c r="I25" i="83"/>
  <c r="F25" i="83"/>
  <c r="E25" i="83"/>
  <c r="D25" i="83"/>
  <c r="C25" i="83"/>
  <c r="G25" i="83" s="1"/>
  <c r="BO24" i="83"/>
  <c r="BH24" i="83"/>
  <c r="BA24" i="83"/>
  <c r="L24" i="83"/>
  <c r="I24" i="83"/>
  <c r="F24" i="83"/>
  <c r="E24" i="83"/>
  <c r="D24" i="83"/>
  <c r="C24" i="83"/>
  <c r="G24" i="83" s="1"/>
  <c r="BO23" i="83"/>
  <c r="BH23" i="83"/>
  <c r="BA23" i="83"/>
  <c r="BA22" i="83" s="1"/>
  <c r="L23" i="83"/>
  <c r="I23" i="83"/>
  <c r="F23" i="83"/>
  <c r="E23" i="83"/>
  <c r="D23" i="83"/>
  <c r="C23" i="83"/>
  <c r="G23" i="83" s="1"/>
  <c r="BO22" i="83"/>
  <c r="BH22" i="83"/>
  <c r="K22" i="83"/>
  <c r="K17" i="83" s="1"/>
  <c r="BH17" i="83" s="1"/>
  <c r="BO16" i="83"/>
  <c r="BH16" i="83"/>
  <c r="BA16" i="83"/>
  <c r="F16" i="83"/>
  <c r="P51" i="83" s="1"/>
  <c r="BO15" i="83"/>
  <c r="BH15" i="83"/>
  <c r="BA15" i="83"/>
  <c r="F15" i="83"/>
  <c r="BO14" i="83"/>
  <c r="BH14" i="83"/>
  <c r="BA14" i="83"/>
  <c r="F14" i="83"/>
  <c r="BP14" i="83" s="1"/>
  <c r="BQ14" i="83" s="1"/>
  <c r="BO13" i="83"/>
  <c r="BH13" i="83"/>
  <c r="BA13" i="83"/>
  <c r="F13" i="83"/>
  <c r="BO12" i="83"/>
  <c r="BH12" i="83"/>
  <c r="BA12" i="83"/>
  <c r="F12" i="83"/>
  <c r="P55" i="83" s="1"/>
  <c r="BO11" i="83"/>
  <c r="BH11" i="83"/>
  <c r="BA11" i="83"/>
  <c r="BO10" i="83"/>
  <c r="BH10" i="83"/>
  <c r="BA10" i="83"/>
  <c r="F10" i="83"/>
  <c r="BO9" i="83"/>
  <c r="BH9" i="83"/>
  <c r="BA9" i="83"/>
  <c r="F9" i="83"/>
  <c r="BO8" i="83"/>
  <c r="BH8" i="83"/>
  <c r="BA8" i="83"/>
  <c r="F8" i="83"/>
  <c r="G8" i="83" s="1"/>
  <c r="BO7" i="83"/>
  <c r="BI7" i="83"/>
  <c r="BH7" i="83"/>
  <c r="BA7" i="83"/>
  <c r="F7" i="83"/>
  <c r="BO6" i="83"/>
  <c r="BH6" i="83"/>
  <c r="BA6" i="83"/>
  <c r="F6" i="83"/>
  <c r="BP6" i="83" s="1"/>
  <c r="BQ6" i="83" s="1"/>
  <c r="N5" i="83"/>
  <c r="BO5" i="83" s="1"/>
  <c r="K5" i="83"/>
  <c r="BH5" i="83" s="1"/>
  <c r="D2" i="83"/>
  <c r="A2" i="83"/>
  <c r="AJ1" i="83"/>
  <c r="D1" i="83"/>
  <c r="T71" i="82"/>
  <c r="Q71" i="82"/>
  <c r="X71" i="82" s="1"/>
  <c r="X70" i="82"/>
  <c r="S70" i="82"/>
  <c r="Q70" i="82"/>
  <c r="T70" i="82" s="1"/>
  <c r="X69" i="82"/>
  <c r="T69" i="82"/>
  <c r="S69" i="82"/>
  <c r="Q69" i="82"/>
  <c r="X68" i="82"/>
  <c r="S68" i="82"/>
  <c r="Q68" i="82"/>
  <c r="T68" i="82" s="1"/>
  <c r="X67" i="82"/>
  <c r="T67" i="82"/>
  <c r="S67" i="82"/>
  <c r="Q67" i="82"/>
  <c r="X66" i="82"/>
  <c r="U68" i="82" s="1"/>
  <c r="V68" i="82" s="1"/>
  <c r="S66" i="82"/>
  <c r="Q66" i="82"/>
  <c r="T66" i="82" s="1"/>
  <c r="X65" i="82"/>
  <c r="T65" i="82"/>
  <c r="S65" i="82"/>
  <c r="Q65" i="82"/>
  <c r="X64" i="82"/>
  <c r="S64" i="82"/>
  <c r="Q64" i="82"/>
  <c r="T64" i="82" s="1"/>
  <c r="X63" i="82"/>
  <c r="T63" i="82"/>
  <c r="S63" i="82"/>
  <c r="Q63" i="82"/>
  <c r="X62" i="82"/>
  <c r="S62" i="82"/>
  <c r="Q62" i="82"/>
  <c r="T62" i="82" s="1"/>
  <c r="I61" i="82"/>
  <c r="G61" i="82"/>
  <c r="H61" i="82" s="1"/>
  <c r="E61" i="82"/>
  <c r="C61" i="82"/>
  <c r="B61" i="82"/>
  <c r="D61" i="82" s="1"/>
  <c r="X60" i="82"/>
  <c r="U60" i="82"/>
  <c r="V60" i="82" s="1"/>
  <c r="T60" i="82"/>
  <c r="S60" i="82"/>
  <c r="Q60" i="82"/>
  <c r="O60" i="82"/>
  <c r="N60" i="82"/>
  <c r="M60" i="82"/>
  <c r="L60" i="82"/>
  <c r="K60" i="82"/>
  <c r="I60" i="82"/>
  <c r="G60" i="82"/>
  <c r="H60" i="82" s="1"/>
  <c r="E60" i="82"/>
  <c r="C60" i="82"/>
  <c r="B60" i="82"/>
  <c r="D60" i="82" s="1"/>
  <c r="X59" i="82"/>
  <c r="U59" i="82"/>
  <c r="V59" i="82" s="1"/>
  <c r="T59" i="82"/>
  <c r="S59" i="82"/>
  <c r="Q59" i="82"/>
  <c r="O59" i="82"/>
  <c r="N59" i="82"/>
  <c r="M59" i="82"/>
  <c r="L59" i="82"/>
  <c r="K59" i="82"/>
  <c r="I59" i="82"/>
  <c r="G59" i="82"/>
  <c r="H59" i="82" s="1"/>
  <c r="E59" i="82"/>
  <c r="C59" i="82"/>
  <c r="B59" i="82"/>
  <c r="D59" i="82" s="1"/>
  <c r="X58" i="82"/>
  <c r="U58" i="82"/>
  <c r="V58" i="82" s="1"/>
  <c r="T58" i="82"/>
  <c r="S58" i="82"/>
  <c r="Q58" i="82"/>
  <c r="O58" i="82"/>
  <c r="N58" i="82"/>
  <c r="M58" i="82"/>
  <c r="L58" i="82"/>
  <c r="K58" i="82"/>
  <c r="I58" i="82"/>
  <c r="G58" i="82"/>
  <c r="H58" i="82" s="1"/>
  <c r="E58" i="82"/>
  <c r="C58" i="82"/>
  <c r="B58" i="82"/>
  <c r="D58" i="82" s="1"/>
  <c r="X57" i="82"/>
  <c r="U57" i="82"/>
  <c r="V57" i="82" s="1"/>
  <c r="T57" i="82"/>
  <c r="S57" i="82"/>
  <c r="Q57" i="82"/>
  <c r="O57" i="82"/>
  <c r="N57" i="82"/>
  <c r="M57" i="82"/>
  <c r="L57" i="82"/>
  <c r="K57" i="82"/>
  <c r="I57" i="82"/>
  <c r="G57" i="82"/>
  <c r="H57" i="82" s="1"/>
  <c r="E57" i="82"/>
  <c r="C57" i="82"/>
  <c r="B57" i="82"/>
  <c r="D57" i="82" s="1"/>
  <c r="X56" i="82"/>
  <c r="U56" i="82"/>
  <c r="V56" i="82" s="1"/>
  <c r="T56" i="82"/>
  <c r="S56" i="82"/>
  <c r="Q56" i="82"/>
  <c r="O56" i="82"/>
  <c r="N56" i="82"/>
  <c r="M56" i="82"/>
  <c r="L56" i="82"/>
  <c r="K56" i="82"/>
  <c r="X55" i="82"/>
  <c r="U55" i="82"/>
  <c r="V55" i="82" s="1"/>
  <c r="T55" i="82"/>
  <c r="S55" i="82"/>
  <c r="Q55" i="82"/>
  <c r="O55" i="82"/>
  <c r="N55" i="82"/>
  <c r="M55" i="82"/>
  <c r="L55" i="82"/>
  <c r="K55" i="82"/>
  <c r="I55" i="82"/>
  <c r="G55" i="82"/>
  <c r="H55" i="82" s="1"/>
  <c r="E55" i="82"/>
  <c r="C55" i="82"/>
  <c r="B55" i="82"/>
  <c r="D55" i="82" s="1"/>
  <c r="X54" i="82"/>
  <c r="U54" i="82"/>
  <c r="V54" i="82" s="1"/>
  <c r="T54" i="82"/>
  <c r="S54" i="82"/>
  <c r="Q54" i="82"/>
  <c r="P54" i="82"/>
  <c r="O54" i="82"/>
  <c r="N54" i="82"/>
  <c r="M54" i="82"/>
  <c r="L54" i="82"/>
  <c r="K54" i="82"/>
  <c r="I54" i="82"/>
  <c r="G54" i="82"/>
  <c r="H54" i="82" s="1"/>
  <c r="E54" i="82"/>
  <c r="C54" i="82"/>
  <c r="B54" i="82"/>
  <c r="D54" i="82" s="1"/>
  <c r="X53" i="82"/>
  <c r="U53" i="82"/>
  <c r="V53" i="82" s="1"/>
  <c r="T53" i="82"/>
  <c r="S53" i="82"/>
  <c r="Q53" i="82"/>
  <c r="P53" i="82"/>
  <c r="O53" i="82"/>
  <c r="N53" i="82"/>
  <c r="M53" i="82"/>
  <c r="L53" i="82"/>
  <c r="K53" i="82"/>
  <c r="I53" i="82"/>
  <c r="G53" i="82"/>
  <c r="H53" i="82" s="1"/>
  <c r="E53" i="82"/>
  <c r="C53" i="82"/>
  <c r="B53" i="82"/>
  <c r="D53" i="82" s="1"/>
  <c r="X52" i="82"/>
  <c r="U52" i="82"/>
  <c r="V52" i="82" s="1"/>
  <c r="T52" i="82"/>
  <c r="S52" i="82"/>
  <c r="Q52" i="82"/>
  <c r="P52" i="82"/>
  <c r="O52" i="82"/>
  <c r="N52" i="82"/>
  <c r="M52" i="82"/>
  <c r="L52" i="82"/>
  <c r="K52" i="82"/>
  <c r="I52" i="82"/>
  <c r="G52" i="82"/>
  <c r="H52" i="82" s="1"/>
  <c r="E52" i="82"/>
  <c r="C52" i="82"/>
  <c r="B52" i="82"/>
  <c r="D52" i="82" s="1"/>
  <c r="X51" i="82"/>
  <c r="U51" i="82"/>
  <c r="V51" i="82" s="1"/>
  <c r="T51" i="82"/>
  <c r="S51" i="82"/>
  <c r="Q51" i="82"/>
  <c r="P51" i="82"/>
  <c r="O51" i="82"/>
  <c r="N51" i="82"/>
  <c r="M51" i="82"/>
  <c r="L51" i="82"/>
  <c r="K51" i="82"/>
  <c r="I51" i="82"/>
  <c r="G51" i="82"/>
  <c r="H51" i="82" s="1"/>
  <c r="E51" i="82"/>
  <c r="C51" i="82"/>
  <c r="B51" i="82"/>
  <c r="D51" i="82" s="1"/>
  <c r="BO37" i="82"/>
  <c r="BI37" i="82"/>
  <c r="BH37" i="82"/>
  <c r="BA37" i="82"/>
  <c r="O37" i="82"/>
  <c r="I37" i="82"/>
  <c r="F37" i="82"/>
  <c r="BP37" i="82" s="1"/>
  <c r="E37" i="82"/>
  <c r="D37" i="82"/>
  <c r="L37" i="82" s="1"/>
  <c r="C37" i="82"/>
  <c r="G37" i="82" s="1"/>
  <c r="BO36" i="82"/>
  <c r="BI36" i="82"/>
  <c r="BH36" i="82"/>
  <c r="BA36" i="82"/>
  <c r="O36" i="82"/>
  <c r="I36" i="82"/>
  <c r="F36" i="82"/>
  <c r="BP36" i="82" s="1"/>
  <c r="E36" i="82"/>
  <c r="D36" i="82"/>
  <c r="L36" i="82" s="1"/>
  <c r="C36" i="82"/>
  <c r="G36" i="82" s="1"/>
  <c r="BO35" i="82"/>
  <c r="BI35" i="82"/>
  <c r="BH35" i="82"/>
  <c r="BA35" i="82"/>
  <c r="O35" i="82"/>
  <c r="I35" i="82"/>
  <c r="F35" i="82"/>
  <c r="BP35" i="82" s="1"/>
  <c r="E35" i="82"/>
  <c r="D35" i="82"/>
  <c r="L35" i="82" s="1"/>
  <c r="C35" i="82"/>
  <c r="G35" i="82" s="1"/>
  <c r="BO34" i="82"/>
  <c r="BI34" i="82"/>
  <c r="BH34" i="82"/>
  <c r="BA34" i="82"/>
  <c r="O34" i="82"/>
  <c r="I34" i="82"/>
  <c r="F34" i="82"/>
  <c r="BP34" i="82" s="1"/>
  <c r="E34" i="82"/>
  <c r="D34" i="82"/>
  <c r="L34" i="82" s="1"/>
  <c r="C34" i="82"/>
  <c r="G34" i="82" s="1"/>
  <c r="BO33" i="82"/>
  <c r="BI33" i="82"/>
  <c r="BH33" i="82"/>
  <c r="BA33" i="82"/>
  <c r="O33" i="82"/>
  <c r="I33" i="82"/>
  <c r="F33" i="82"/>
  <c r="E33" i="82"/>
  <c r="D33" i="82"/>
  <c r="L33" i="82" s="1"/>
  <c r="C33" i="82"/>
  <c r="G33" i="82" s="1"/>
  <c r="BO32" i="82"/>
  <c r="BH32" i="82"/>
  <c r="BA32" i="82"/>
  <c r="I32" i="82"/>
  <c r="F32" i="82"/>
  <c r="E32" i="82"/>
  <c r="D32" i="82"/>
  <c r="L32" i="82" s="1"/>
  <c r="C32" i="82"/>
  <c r="G32" i="82" s="1"/>
  <c r="O32" i="82" s="1"/>
  <c r="BP31" i="82"/>
  <c r="BO31" i="82"/>
  <c r="BH31" i="82"/>
  <c r="BA31" i="82"/>
  <c r="I31" i="82"/>
  <c r="F31" i="82"/>
  <c r="E31" i="82"/>
  <c r="D31" i="82"/>
  <c r="L31" i="82" s="1"/>
  <c r="C31" i="82"/>
  <c r="G31" i="82" s="1"/>
  <c r="O31" i="82" s="1"/>
  <c r="BO30" i="82"/>
  <c r="BH30" i="82"/>
  <c r="BA30" i="82"/>
  <c r="I30" i="82"/>
  <c r="F30" i="82"/>
  <c r="E30" i="82"/>
  <c r="D30" i="82"/>
  <c r="L30" i="82" s="1"/>
  <c r="C30" i="82"/>
  <c r="G30" i="82" s="1"/>
  <c r="O30" i="82" s="1"/>
  <c r="BO29" i="82"/>
  <c r="BI29" i="82"/>
  <c r="BH29" i="82"/>
  <c r="BA29" i="82"/>
  <c r="O29" i="82"/>
  <c r="I29" i="82"/>
  <c r="F29" i="82"/>
  <c r="E29" i="82"/>
  <c r="D29" i="82"/>
  <c r="L29" i="82" s="1"/>
  <c r="C29" i="82"/>
  <c r="G29" i="82" s="1"/>
  <c r="BO28" i="82"/>
  <c r="BO27" i="82" s="1"/>
  <c r="N27" i="82" s="1"/>
  <c r="N5" i="82" s="1"/>
  <c r="BO5" i="82" s="1"/>
  <c r="BH28" i="82"/>
  <c r="BA28" i="82"/>
  <c r="BA27" i="82" s="1"/>
  <c r="H27" i="82" s="1"/>
  <c r="I28" i="82"/>
  <c r="F28" i="82"/>
  <c r="BP28" i="82" s="1"/>
  <c r="E28" i="82"/>
  <c r="D28" i="82"/>
  <c r="L28" i="82" s="1"/>
  <c r="C28" i="82"/>
  <c r="G28" i="82" s="1"/>
  <c r="BO26" i="82"/>
  <c r="BH26" i="82"/>
  <c r="BA26" i="82"/>
  <c r="I26" i="82"/>
  <c r="F26" i="82"/>
  <c r="E26" i="82"/>
  <c r="D26" i="82"/>
  <c r="L26" i="82" s="1"/>
  <c r="C26" i="82"/>
  <c r="G26" i="82" s="1"/>
  <c r="BO25" i="82"/>
  <c r="BI25" i="82"/>
  <c r="BH25" i="82"/>
  <c r="BA25" i="82"/>
  <c r="O25" i="82"/>
  <c r="I25" i="82"/>
  <c r="F25" i="82"/>
  <c r="BP25" i="82" s="1"/>
  <c r="E25" i="82"/>
  <c r="D25" i="82"/>
  <c r="L25" i="82" s="1"/>
  <c r="C25" i="82"/>
  <c r="G25" i="82" s="1"/>
  <c r="BO24" i="82"/>
  <c r="BO22" i="82" s="1"/>
  <c r="N22" i="82" s="1"/>
  <c r="BH24" i="82"/>
  <c r="BA24" i="82"/>
  <c r="O24" i="82"/>
  <c r="I24" i="82"/>
  <c r="F24" i="82"/>
  <c r="E24" i="82"/>
  <c r="D24" i="82"/>
  <c r="L24" i="82" s="1"/>
  <c r="C24" i="82"/>
  <c r="G24" i="82" s="1"/>
  <c r="BP23" i="82"/>
  <c r="BO23" i="82"/>
  <c r="BH23" i="82"/>
  <c r="BA23" i="82"/>
  <c r="I23" i="82"/>
  <c r="F23" i="82"/>
  <c r="BI23" i="82" s="1"/>
  <c r="E23" i="82"/>
  <c r="D23" i="82"/>
  <c r="L23" i="82" s="1"/>
  <c r="C23" i="82"/>
  <c r="G23" i="82" s="1"/>
  <c r="BA22" i="82"/>
  <c r="H22" i="82" s="1"/>
  <c r="H17" i="82" s="1"/>
  <c r="BA17" i="82" s="1"/>
  <c r="N17" i="82"/>
  <c r="BO17" i="82" s="1"/>
  <c r="BO16" i="82"/>
  <c r="BH16" i="82"/>
  <c r="BB16" i="82"/>
  <c r="BC16" i="82" s="1"/>
  <c r="BA16" i="82"/>
  <c r="F16" i="82"/>
  <c r="BP15" i="82"/>
  <c r="BQ15" i="82" s="1"/>
  <c r="BS15" i="82" s="1"/>
  <c r="P15" i="82" s="1"/>
  <c r="BO15" i="82"/>
  <c r="BI15" i="82"/>
  <c r="BJ15" i="82" s="1"/>
  <c r="BL15" i="82" s="1"/>
  <c r="M15" i="82" s="1"/>
  <c r="BH15" i="82"/>
  <c r="BB15" i="82"/>
  <c r="BA15" i="82"/>
  <c r="G15" i="82"/>
  <c r="L15" i="82" s="1"/>
  <c r="F15" i="82"/>
  <c r="BS14" i="82"/>
  <c r="P14" i="82" s="1"/>
  <c r="BP14" i="82"/>
  <c r="BQ14" i="82" s="1"/>
  <c r="BR14" i="82" s="1"/>
  <c r="BO14" i="82"/>
  <c r="BH14" i="82"/>
  <c r="BB14" i="82"/>
  <c r="BC14" i="82" s="1"/>
  <c r="BD14" i="82" s="1"/>
  <c r="BA14" i="82"/>
  <c r="G14" i="82"/>
  <c r="F14" i="82"/>
  <c r="BI14" i="82" s="1"/>
  <c r="BT14" i="82" s="1"/>
  <c r="BR13" i="82"/>
  <c r="BQ13" i="82"/>
  <c r="BS13" i="82" s="1"/>
  <c r="P13" i="82" s="1"/>
  <c r="BP13" i="82"/>
  <c r="BO13" i="82"/>
  <c r="BI13" i="82"/>
  <c r="BJ13" i="82" s="1"/>
  <c r="BK13" i="82" s="1"/>
  <c r="BH13" i="82"/>
  <c r="BB13" i="82"/>
  <c r="BA13" i="82"/>
  <c r="O13" i="82"/>
  <c r="G13" i="82"/>
  <c r="F13" i="82"/>
  <c r="BO12" i="82"/>
  <c r="BH12" i="82"/>
  <c r="BB12" i="82"/>
  <c r="BA12" i="82"/>
  <c r="G12" i="82"/>
  <c r="L12" i="82" s="1"/>
  <c r="F12" i="82"/>
  <c r="BO11" i="82"/>
  <c r="BH11" i="82"/>
  <c r="BA11" i="82"/>
  <c r="BO10" i="82"/>
  <c r="BH10" i="82"/>
  <c r="BA10" i="82"/>
  <c r="F10" i="82"/>
  <c r="BI10" i="82" s="1"/>
  <c r="BJ10" i="82" s="1"/>
  <c r="BO9" i="82"/>
  <c r="BI9" i="82"/>
  <c r="BH9" i="82"/>
  <c r="BA9" i="82"/>
  <c r="F9" i="82"/>
  <c r="P57" i="82" s="1"/>
  <c r="BO8" i="82"/>
  <c r="BH8" i="82"/>
  <c r="BB8" i="82"/>
  <c r="BA8" i="82"/>
  <c r="G8" i="82"/>
  <c r="L8" i="82" s="1"/>
  <c r="F8" i="82"/>
  <c r="BI8" i="82" s="1"/>
  <c r="BJ8" i="82" s="1"/>
  <c r="BO7" i="82"/>
  <c r="BH7" i="82"/>
  <c r="BA7" i="82"/>
  <c r="F7" i="82"/>
  <c r="P59" i="82" s="1"/>
  <c r="BO6" i="82"/>
  <c r="BH6" i="82"/>
  <c r="BA6" i="82"/>
  <c r="F6" i="82"/>
  <c r="BI6" i="82" s="1"/>
  <c r="H5" i="82"/>
  <c r="BA5" i="82" s="1"/>
  <c r="D2" i="82"/>
  <c r="A2" i="82"/>
  <c r="AJ1" i="82"/>
  <c r="D1" i="82"/>
  <c r="J10" i="84" l="1"/>
  <c r="BF10" i="84"/>
  <c r="BB23" i="85"/>
  <c r="O25" i="85"/>
  <c r="BP25" i="85"/>
  <c r="BC7" i="85"/>
  <c r="O23" i="85"/>
  <c r="G17" i="85"/>
  <c r="BP23" i="85"/>
  <c r="N22" i="85"/>
  <c r="N17" i="85" s="1"/>
  <c r="BO17" i="85" s="1"/>
  <c r="BC9" i="85"/>
  <c r="H22" i="85"/>
  <c r="H17" i="85" s="1"/>
  <c r="BA17" i="85" s="1"/>
  <c r="T54" i="85"/>
  <c r="S54" i="85"/>
  <c r="X56" i="85"/>
  <c r="S56" i="85"/>
  <c r="X57" i="85"/>
  <c r="S57" i="85"/>
  <c r="T57" i="85"/>
  <c r="I61" i="85"/>
  <c r="E61" i="85"/>
  <c r="D61" i="85"/>
  <c r="C61" i="85"/>
  <c r="T64" i="85"/>
  <c r="X64" i="85"/>
  <c r="S64" i="85"/>
  <c r="T68" i="85"/>
  <c r="X68" i="85"/>
  <c r="S68" i="85"/>
  <c r="BJ8" i="85"/>
  <c r="BJ10" i="85"/>
  <c r="BD12" i="85"/>
  <c r="P54" i="85"/>
  <c r="BI13" i="85"/>
  <c r="BR14" i="85"/>
  <c r="BP26" i="85"/>
  <c r="BB26" i="85"/>
  <c r="BI26" i="85"/>
  <c r="BI28" i="85"/>
  <c r="BP31" i="85"/>
  <c r="BP32" i="85"/>
  <c r="BB32" i="85"/>
  <c r="I58" i="85"/>
  <c r="E58" i="85"/>
  <c r="C58" i="85"/>
  <c r="F58" i="85"/>
  <c r="G5" i="85"/>
  <c r="G7" i="85"/>
  <c r="G13" i="85"/>
  <c r="BB13" i="85"/>
  <c r="P52" i="85"/>
  <c r="BI15" i="85"/>
  <c r="BP15" i="85"/>
  <c r="BQ15" i="85" s="1"/>
  <c r="BD16" i="85"/>
  <c r="BI17" i="85"/>
  <c r="BJ17" i="85" s="1"/>
  <c r="BL17" i="85" s="1"/>
  <c r="BM17" i="85" s="1"/>
  <c r="BI23" i="85"/>
  <c r="BP24" i="85"/>
  <c r="BB24" i="85"/>
  <c r="BI24" i="85"/>
  <c r="BI29" i="85"/>
  <c r="BB31" i="85"/>
  <c r="BP34" i="85"/>
  <c r="BB34" i="85"/>
  <c r="O36" i="85"/>
  <c r="BI37" i="85"/>
  <c r="X53" i="85"/>
  <c r="X54" i="85"/>
  <c r="D58" i="85"/>
  <c r="I60" i="85"/>
  <c r="E60" i="85"/>
  <c r="D60" i="85"/>
  <c r="C60" i="85"/>
  <c r="F60" i="85"/>
  <c r="O9" i="85"/>
  <c r="I9" i="85"/>
  <c r="BJ16" i="85"/>
  <c r="BP30" i="85"/>
  <c r="BB30" i="85"/>
  <c r="I59" i="85"/>
  <c r="E59" i="85"/>
  <c r="C59" i="85"/>
  <c r="F59" i="85"/>
  <c r="D59" i="85"/>
  <c r="T62" i="85"/>
  <c r="X62" i="85"/>
  <c r="S62" i="85"/>
  <c r="T66" i="85"/>
  <c r="X66" i="85"/>
  <c r="S66" i="85"/>
  <c r="T70" i="85"/>
  <c r="X70" i="85"/>
  <c r="S70" i="85"/>
  <c r="P59" i="85"/>
  <c r="BI7" i="85"/>
  <c r="BP7" i="85"/>
  <c r="BQ7" i="85" s="1"/>
  <c r="BP13" i="85"/>
  <c r="BQ13" i="85" s="1"/>
  <c r="BD14" i="85"/>
  <c r="BI25" i="85"/>
  <c r="U60" i="85"/>
  <c r="V60" i="85" s="1"/>
  <c r="U56" i="85"/>
  <c r="V56" i="85" s="1"/>
  <c r="U52" i="85"/>
  <c r="V52" i="85" s="1"/>
  <c r="S53" i="85"/>
  <c r="T56" i="85"/>
  <c r="F61" i="85"/>
  <c r="BM10" i="84"/>
  <c r="BJ6" i="85"/>
  <c r="P57" i="85"/>
  <c r="BI9" i="85"/>
  <c r="BP9" i="85"/>
  <c r="BQ9" i="85" s="1"/>
  <c r="BD10" i="85"/>
  <c r="J12" i="85"/>
  <c r="BJ12" i="85"/>
  <c r="J14" i="85"/>
  <c r="BT14" i="85"/>
  <c r="BJ14" i="85"/>
  <c r="G15" i="85"/>
  <c r="BB15" i="85"/>
  <c r="BP28" i="85"/>
  <c r="BB28" i="85"/>
  <c r="BI31" i="85"/>
  <c r="BI32" i="85"/>
  <c r="BB33" i="85"/>
  <c r="BP36" i="85"/>
  <c r="BB36" i="85"/>
  <c r="C53" i="85"/>
  <c r="F53" i="85"/>
  <c r="I53" i="85"/>
  <c r="E53" i="85"/>
  <c r="C54" i="85"/>
  <c r="I54" i="85"/>
  <c r="E54" i="85"/>
  <c r="D54" i="85"/>
  <c r="BA27" i="85"/>
  <c r="H27" i="85" s="1"/>
  <c r="H5" i="85" s="1"/>
  <c r="BA5" i="85" s="1"/>
  <c r="BB5" i="85" s="1"/>
  <c r="BC5" i="85" s="1"/>
  <c r="BE5" i="85" s="1"/>
  <c r="BF5" i="85" s="1"/>
  <c r="BF18" i="85" s="1"/>
  <c r="F52" i="85"/>
  <c r="X58" i="85"/>
  <c r="U59" i="85" s="1"/>
  <c r="V59" i="85" s="1"/>
  <c r="S58" i="85"/>
  <c r="G6" i="85"/>
  <c r="BB6" i="85"/>
  <c r="BP6" i="85"/>
  <c r="BQ6" i="85" s="1"/>
  <c r="G8" i="85"/>
  <c r="BB8" i="85"/>
  <c r="BP8" i="85"/>
  <c r="BQ8" i="85" s="1"/>
  <c r="BP10" i="85"/>
  <c r="BQ10" i="85" s="1"/>
  <c r="BP12" i="85"/>
  <c r="BQ12" i="85" s="1"/>
  <c r="BP16" i="85"/>
  <c r="BQ16" i="85" s="1"/>
  <c r="I57" i="85"/>
  <c r="E57" i="85"/>
  <c r="C57" i="85"/>
  <c r="T58" i="85"/>
  <c r="S59" i="85"/>
  <c r="S60" i="85"/>
  <c r="S63" i="85"/>
  <c r="S65" i="85"/>
  <c r="S67" i="85"/>
  <c r="S69" i="85"/>
  <c r="S71" i="85"/>
  <c r="BF7" i="84"/>
  <c r="J7" i="84"/>
  <c r="BM6" i="84"/>
  <c r="BE12" i="84"/>
  <c r="BD12" i="84"/>
  <c r="BR15" i="84"/>
  <c r="BS15" i="84"/>
  <c r="P15" i="84" s="1"/>
  <c r="BF15" i="84"/>
  <c r="J15" i="84"/>
  <c r="BE16" i="84"/>
  <c r="BD16" i="84"/>
  <c r="O23" i="84"/>
  <c r="G17" i="84"/>
  <c r="O24" i="84"/>
  <c r="BP24" i="84"/>
  <c r="BB24" i="84"/>
  <c r="O32" i="84"/>
  <c r="BP32" i="84"/>
  <c r="BB32" i="84"/>
  <c r="BE8" i="84"/>
  <c r="BD8" i="84"/>
  <c r="BS12" i="84"/>
  <c r="P12" i="84" s="1"/>
  <c r="BR12" i="84"/>
  <c r="BM14" i="84"/>
  <c r="O26" i="84"/>
  <c r="BP26" i="84"/>
  <c r="BB26" i="84"/>
  <c r="BS8" i="84"/>
  <c r="P8" i="84" s="1"/>
  <c r="BR8" i="84"/>
  <c r="O30" i="84"/>
  <c r="BP30" i="84"/>
  <c r="BB30" i="84"/>
  <c r="O36" i="84"/>
  <c r="BP36" i="84"/>
  <c r="BB36" i="84"/>
  <c r="K22" i="84"/>
  <c r="K17" i="84" s="1"/>
  <c r="BH17" i="84" s="1"/>
  <c r="O28" i="84"/>
  <c r="BP28" i="84"/>
  <c r="BB28" i="84"/>
  <c r="G5" i="84"/>
  <c r="BB22" i="84" s="1"/>
  <c r="O6" i="84"/>
  <c r="BM12" i="84"/>
  <c r="O14" i="84"/>
  <c r="I54" i="84"/>
  <c r="E54" i="84"/>
  <c r="D54" i="84"/>
  <c r="C54" i="84"/>
  <c r="F54" i="84"/>
  <c r="I6" i="84"/>
  <c r="BD6" i="84"/>
  <c r="BK6" i="84"/>
  <c r="BD7" i="84"/>
  <c r="BI7" i="84"/>
  <c r="G9" i="84"/>
  <c r="BP9" i="84"/>
  <c r="BQ9" i="84" s="1"/>
  <c r="BR10" i="84"/>
  <c r="O12" i="84"/>
  <c r="BT12" i="84"/>
  <c r="BB13" i="84"/>
  <c r="I14" i="84"/>
  <c r="BD14" i="84"/>
  <c r="BK14" i="84"/>
  <c r="BD15" i="84"/>
  <c r="BI15" i="84"/>
  <c r="H22" i="84"/>
  <c r="H17" i="84" s="1"/>
  <c r="BA17" i="84" s="1"/>
  <c r="BI25" i="84"/>
  <c r="BI29" i="84"/>
  <c r="BI31" i="84"/>
  <c r="BI33" i="84"/>
  <c r="BI35" i="84"/>
  <c r="T62" i="84"/>
  <c r="X62" i="84"/>
  <c r="S62" i="84"/>
  <c r="T70" i="84"/>
  <c r="X70" i="84"/>
  <c r="S70" i="84"/>
  <c r="BT6" i="84"/>
  <c r="BT14" i="84"/>
  <c r="O34" i="84"/>
  <c r="BP34" i="84"/>
  <c r="T64" i="84"/>
  <c r="X64" i="84"/>
  <c r="S64" i="84"/>
  <c r="J6" i="84"/>
  <c r="O7" i="84"/>
  <c r="I7" i="84"/>
  <c r="BM8" i="84"/>
  <c r="O10" i="84"/>
  <c r="BT10" i="84"/>
  <c r="BI13" i="84"/>
  <c r="J14" i="84"/>
  <c r="O15" i="84"/>
  <c r="I15" i="84"/>
  <c r="BI23" i="84"/>
  <c r="BI37" i="84"/>
  <c r="U60" i="84"/>
  <c r="V60" i="84" s="1"/>
  <c r="U59" i="84"/>
  <c r="V59" i="84" s="1"/>
  <c r="U58" i="84"/>
  <c r="V58" i="84" s="1"/>
  <c r="U57" i="84"/>
  <c r="V57" i="84" s="1"/>
  <c r="U56" i="84"/>
  <c r="V56" i="84" s="1"/>
  <c r="U55" i="84"/>
  <c r="V55" i="84" s="1"/>
  <c r="U54" i="84"/>
  <c r="V54" i="84" s="1"/>
  <c r="U53" i="84"/>
  <c r="V53" i="84" s="1"/>
  <c r="U52" i="84"/>
  <c r="V52" i="84" s="1"/>
  <c r="U51" i="84"/>
  <c r="V51" i="84" s="1"/>
  <c r="I61" i="84"/>
  <c r="E61" i="84"/>
  <c r="D61" i="84"/>
  <c r="C61" i="84"/>
  <c r="F61" i="84"/>
  <c r="T68" i="84"/>
  <c r="X68" i="84"/>
  <c r="S68" i="84"/>
  <c r="BI9" i="84"/>
  <c r="I52" i="84"/>
  <c r="E52" i="84"/>
  <c r="D52" i="84"/>
  <c r="F52" i="84"/>
  <c r="BR6" i="84"/>
  <c r="O8" i="84"/>
  <c r="BT8" i="84"/>
  <c r="BB9" i="84"/>
  <c r="I10" i="84"/>
  <c r="BD10" i="84"/>
  <c r="G13" i="84"/>
  <c r="BP13" i="84"/>
  <c r="BQ13" i="84" s="1"/>
  <c r="BR14" i="84"/>
  <c r="O16" i="84"/>
  <c r="BT16" i="84"/>
  <c r="BJ16" i="84"/>
  <c r="BB34" i="84"/>
  <c r="I53" i="84"/>
  <c r="E53" i="84"/>
  <c r="D53" i="84"/>
  <c r="F53" i="84"/>
  <c r="C53" i="84"/>
  <c r="T66" i="84"/>
  <c r="X66" i="84"/>
  <c r="S66" i="84"/>
  <c r="BO27" i="84"/>
  <c r="N27" i="84" s="1"/>
  <c r="N5" i="84" s="1"/>
  <c r="BO5" i="84" s="1"/>
  <c r="I58" i="84"/>
  <c r="E58" i="84"/>
  <c r="D58" i="84"/>
  <c r="C58" i="84"/>
  <c r="I60" i="84"/>
  <c r="E60" i="84"/>
  <c r="D60" i="84"/>
  <c r="C60" i="84"/>
  <c r="BP23" i="84"/>
  <c r="BB23" i="84"/>
  <c r="BI24" i="84"/>
  <c r="BP25" i="84"/>
  <c r="BB25" i="84"/>
  <c r="BI26" i="84"/>
  <c r="BI28" i="84"/>
  <c r="BP29" i="84"/>
  <c r="BB29" i="84"/>
  <c r="BI30" i="84"/>
  <c r="BP31" i="84"/>
  <c r="BB31" i="84"/>
  <c r="BI32" i="84"/>
  <c r="BP33" i="84"/>
  <c r="BB33" i="84"/>
  <c r="BI34" i="84"/>
  <c r="BP35" i="84"/>
  <c r="BB35" i="84"/>
  <c r="BI36" i="84"/>
  <c r="BP37" i="84"/>
  <c r="BB37" i="84"/>
  <c r="I51" i="84"/>
  <c r="E51" i="84"/>
  <c r="D51" i="84"/>
  <c r="I55" i="84"/>
  <c r="E55" i="84"/>
  <c r="D55" i="84"/>
  <c r="C55" i="84"/>
  <c r="F55" i="84"/>
  <c r="I57" i="84"/>
  <c r="E57" i="84"/>
  <c r="D57" i="84"/>
  <c r="C57" i="84"/>
  <c r="I59" i="84"/>
  <c r="E59" i="84"/>
  <c r="D59" i="84"/>
  <c r="C59" i="84"/>
  <c r="S51" i="84"/>
  <c r="S52" i="84"/>
  <c r="S53" i="84"/>
  <c r="S54" i="84"/>
  <c r="S55" i="84"/>
  <c r="S56" i="84"/>
  <c r="S57" i="84"/>
  <c r="S58" i="84"/>
  <c r="S59" i="84"/>
  <c r="S60" i="84"/>
  <c r="S63" i="84"/>
  <c r="S65" i="84"/>
  <c r="S67" i="84"/>
  <c r="S69" i="84"/>
  <c r="S71" i="84"/>
  <c r="BR6" i="83"/>
  <c r="BS6" i="83"/>
  <c r="P6" i="83" s="1"/>
  <c r="BS14" i="83"/>
  <c r="P14" i="83" s="1"/>
  <c r="BR14" i="83"/>
  <c r="O24" i="83"/>
  <c r="BB24" i="83"/>
  <c r="O28" i="83"/>
  <c r="BB28" i="83"/>
  <c r="G5" i="83"/>
  <c r="O32" i="83"/>
  <c r="BB32" i="83"/>
  <c r="O36" i="83"/>
  <c r="BP36" i="83"/>
  <c r="L8" i="83"/>
  <c r="I8" i="83"/>
  <c r="O8" i="83"/>
  <c r="O25" i="83"/>
  <c r="BI25" i="83"/>
  <c r="O29" i="83"/>
  <c r="BI29" i="83"/>
  <c r="O33" i="83"/>
  <c r="BI33" i="83"/>
  <c r="BP5" i="83"/>
  <c r="BQ5" i="83" s="1"/>
  <c r="BS5" i="83" s="1"/>
  <c r="BT5" i="83" s="1"/>
  <c r="BT18" i="83" s="1"/>
  <c r="O26" i="83"/>
  <c r="BB26" i="83"/>
  <c r="O30" i="83"/>
  <c r="BB30" i="83"/>
  <c r="O34" i="83"/>
  <c r="BB34" i="83"/>
  <c r="BI5" i="83"/>
  <c r="BJ5" i="83" s="1"/>
  <c r="BL5" i="83" s="1"/>
  <c r="BM5" i="83" s="1"/>
  <c r="BM18" i="83" s="1"/>
  <c r="O23" i="83"/>
  <c r="BI23" i="83"/>
  <c r="G17" i="83"/>
  <c r="O31" i="83"/>
  <c r="BI31" i="83"/>
  <c r="O35" i="83"/>
  <c r="BI35" i="83"/>
  <c r="P57" i="83"/>
  <c r="BI9" i="83"/>
  <c r="BP9" i="83"/>
  <c r="BQ9" i="83" s="1"/>
  <c r="BB9" i="83"/>
  <c r="G9" i="83"/>
  <c r="P54" i="83"/>
  <c r="BI13" i="83"/>
  <c r="BP13" i="83"/>
  <c r="BQ13" i="83" s="1"/>
  <c r="BB13" i="83"/>
  <c r="G13" i="83"/>
  <c r="BB22" i="83"/>
  <c r="H22" i="83"/>
  <c r="H17" i="83" s="1"/>
  <c r="BA17" i="83" s="1"/>
  <c r="BB17" i="83" s="1"/>
  <c r="BC17" i="83" s="1"/>
  <c r="BE17" i="83" s="1"/>
  <c r="BF17" i="83" s="1"/>
  <c r="BP30" i="83"/>
  <c r="U60" i="83"/>
  <c r="V60" i="83" s="1"/>
  <c r="U59" i="83"/>
  <c r="V59" i="83" s="1"/>
  <c r="U58" i="83"/>
  <c r="V58" i="83" s="1"/>
  <c r="U57" i="83"/>
  <c r="V57" i="83" s="1"/>
  <c r="U56" i="83"/>
  <c r="V56" i="83" s="1"/>
  <c r="U55" i="83"/>
  <c r="V55" i="83" s="1"/>
  <c r="U54" i="83"/>
  <c r="V54" i="83" s="1"/>
  <c r="U52" i="83"/>
  <c r="V52" i="83" s="1"/>
  <c r="U51" i="83"/>
  <c r="V51" i="83" s="1"/>
  <c r="BM15" i="82"/>
  <c r="P59" i="83"/>
  <c r="BP7" i="83"/>
  <c r="BQ7" i="83" s="1"/>
  <c r="BB7" i="83"/>
  <c r="G7" i="83"/>
  <c r="BJ7" i="83"/>
  <c r="P56" i="83"/>
  <c r="BP10" i="83"/>
  <c r="BQ10" i="83" s="1"/>
  <c r="BB10" i="83"/>
  <c r="G10" i="83"/>
  <c r="BI10" i="83"/>
  <c r="BI15" i="83"/>
  <c r="BP15" i="83"/>
  <c r="BQ15" i="83" s="1"/>
  <c r="BB15" i="83"/>
  <c r="G15" i="83"/>
  <c r="BP24" i="83"/>
  <c r="BP32" i="83"/>
  <c r="I53" i="83"/>
  <c r="E53" i="83"/>
  <c r="D53" i="83"/>
  <c r="F53" i="83"/>
  <c r="C53" i="83"/>
  <c r="T62" i="83"/>
  <c r="X62" i="83"/>
  <c r="S62" i="83"/>
  <c r="T70" i="83"/>
  <c r="X70" i="83"/>
  <c r="S70" i="83"/>
  <c r="P58" i="83"/>
  <c r="BI8" i="83"/>
  <c r="BP8" i="83"/>
  <c r="BQ8" i="83" s="1"/>
  <c r="T64" i="83"/>
  <c r="X64" i="83"/>
  <c r="S64" i="83"/>
  <c r="P60" i="83"/>
  <c r="BI6" i="83"/>
  <c r="BP26" i="83"/>
  <c r="BP34" i="83"/>
  <c r="P52" i="83"/>
  <c r="U53" i="83"/>
  <c r="V53" i="83" s="1"/>
  <c r="I57" i="83"/>
  <c r="E57" i="83"/>
  <c r="D57" i="83"/>
  <c r="C57" i="83"/>
  <c r="F57" i="83"/>
  <c r="I61" i="83"/>
  <c r="E61" i="83"/>
  <c r="D61" i="83"/>
  <c r="C61" i="83"/>
  <c r="F61" i="83"/>
  <c r="T68" i="83"/>
  <c r="X68" i="83"/>
  <c r="S68" i="83"/>
  <c r="BP22" i="83"/>
  <c r="I59" i="83"/>
  <c r="E59" i="83"/>
  <c r="D59" i="83"/>
  <c r="C59" i="83"/>
  <c r="F59" i="83"/>
  <c r="G6" i="83"/>
  <c r="BB6" i="83"/>
  <c r="BB8" i="83"/>
  <c r="BI22" i="83"/>
  <c r="BA27" i="83"/>
  <c r="H27" i="83" s="1"/>
  <c r="H5" i="83" s="1"/>
  <c r="BA5" i="83" s="1"/>
  <c r="BB5" i="83" s="1"/>
  <c r="BC5" i="83" s="1"/>
  <c r="BE5" i="83" s="1"/>
  <c r="BF5" i="83" s="1"/>
  <c r="BF18" i="83" s="1"/>
  <c r="BB36" i="83"/>
  <c r="T66" i="83"/>
  <c r="X66" i="83"/>
  <c r="S66" i="83"/>
  <c r="BI12" i="83"/>
  <c r="BI14" i="83"/>
  <c r="BI16" i="83"/>
  <c r="N22" i="83"/>
  <c r="N17" i="83" s="1"/>
  <c r="BO17" i="83" s="1"/>
  <c r="BP17" i="83" s="1"/>
  <c r="BQ17" i="83" s="1"/>
  <c r="BS17" i="83" s="1"/>
  <c r="BT17" i="83" s="1"/>
  <c r="P53" i="83"/>
  <c r="I54" i="83"/>
  <c r="E54" i="83"/>
  <c r="D54" i="83"/>
  <c r="C54" i="83"/>
  <c r="BP37" i="83"/>
  <c r="BB37" i="83"/>
  <c r="I51" i="83"/>
  <c r="E51" i="83"/>
  <c r="D51" i="83"/>
  <c r="I58" i="83"/>
  <c r="E58" i="83"/>
  <c r="D58" i="83"/>
  <c r="C58" i="83"/>
  <c r="I60" i="83"/>
  <c r="E60" i="83"/>
  <c r="D60" i="83"/>
  <c r="C60" i="83"/>
  <c r="G12" i="83"/>
  <c r="BB12" i="83"/>
  <c r="BP12" i="83"/>
  <c r="BQ12" i="83" s="1"/>
  <c r="G14" i="83"/>
  <c r="BB14" i="83"/>
  <c r="G16" i="83"/>
  <c r="BB16" i="83"/>
  <c r="BP16" i="83"/>
  <c r="BQ16" i="83" s="1"/>
  <c r="BP23" i="83"/>
  <c r="BB23" i="83"/>
  <c r="BI24" i="83"/>
  <c r="BP25" i="83"/>
  <c r="BB25" i="83"/>
  <c r="BI26" i="83"/>
  <c r="BI28" i="83"/>
  <c r="BP28" i="83"/>
  <c r="BP29" i="83"/>
  <c r="BB29" i="83"/>
  <c r="BI30" i="83"/>
  <c r="BP31" i="83"/>
  <c r="BB31" i="83"/>
  <c r="BI32" i="83"/>
  <c r="BP33" i="83"/>
  <c r="BB33" i="83"/>
  <c r="BI34" i="83"/>
  <c r="BP35" i="83"/>
  <c r="BB35" i="83"/>
  <c r="BI36" i="83"/>
  <c r="C51" i="83"/>
  <c r="I52" i="83"/>
  <c r="E52" i="83"/>
  <c r="D52" i="83"/>
  <c r="I55" i="83"/>
  <c r="E55" i="83"/>
  <c r="D55" i="83"/>
  <c r="C55" i="83"/>
  <c r="F58" i="83"/>
  <c r="F60" i="83"/>
  <c r="S51" i="83"/>
  <c r="S52" i="83"/>
  <c r="S53" i="83"/>
  <c r="S54" i="83"/>
  <c r="S55" i="83"/>
  <c r="S56" i="83"/>
  <c r="S57" i="83"/>
  <c r="S58" i="83"/>
  <c r="S59" i="83"/>
  <c r="S60" i="83"/>
  <c r="S63" i="83"/>
  <c r="S65" i="83"/>
  <c r="S67" i="83"/>
  <c r="S69" i="83"/>
  <c r="S71" i="83"/>
  <c r="BK10" i="82"/>
  <c r="BL10" i="82"/>
  <c r="M10" i="82" s="1"/>
  <c r="BI26" i="82"/>
  <c r="O26" i="82"/>
  <c r="BB26" i="82"/>
  <c r="BP26" i="82"/>
  <c r="O28" i="82"/>
  <c r="G5" i="82"/>
  <c r="BB22" i="82" s="1"/>
  <c r="BL8" i="82"/>
  <c r="M8" i="82" s="1"/>
  <c r="BK8" i="82"/>
  <c r="BP5" i="82"/>
  <c r="BQ5" i="82" s="1"/>
  <c r="BS5" i="82" s="1"/>
  <c r="BT5" i="82" s="1"/>
  <c r="BT18" i="82" s="1"/>
  <c r="BJ6" i="82"/>
  <c r="O12" i="82"/>
  <c r="BB17" i="82"/>
  <c r="BC17" i="82" s="1"/>
  <c r="BE17" i="82" s="1"/>
  <c r="BF17" i="82" s="1"/>
  <c r="BP24" i="82"/>
  <c r="BB24" i="82"/>
  <c r="BI30" i="82"/>
  <c r="BI32" i="82"/>
  <c r="BB32" i="82"/>
  <c r="G6" i="82"/>
  <c r="I8" i="82"/>
  <c r="BB10" i="82"/>
  <c r="I12" i="82"/>
  <c r="BC13" i="82"/>
  <c r="BL13" i="82"/>
  <c r="M13" i="82" s="1"/>
  <c r="O14" i="82"/>
  <c r="I14" i="82"/>
  <c r="O15" i="82"/>
  <c r="BC15" i="82"/>
  <c r="BK15" i="82"/>
  <c r="BR15" i="82"/>
  <c r="BB23" i="82"/>
  <c r="BI24" i="82"/>
  <c r="BP29" i="82"/>
  <c r="BB29" i="82"/>
  <c r="BB31" i="82"/>
  <c r="U67" i="82"/>
  <c r="V67" i="82" s="1"/>
  <c r="BP6" i="82"/>
  <c r="BQ6" i="82" s="1"/>
  <c r="O8" i="82"/>
  <c r="BP10" i="82"/>
  <c r="BQ10" i="82" s="1"/>
  <c r="BJ14" i="82"/>
  <c r="BT15" i="82"/>
  <c r="BI28" i="82"/>
  <c r="BB28" i="82"/>
  <c r="BI31" i="82"/>
  <c r="P56" i="82"/>
  <c r="P58" i="82"/>
  <c r="P60" i="82"/>
  <c r="U69" i="82"/>
  <c r="V69" i="82" s="1"/>
  <c r="U62" i="82"/>
  <c r="V62" i="82" s="1"/>
  <c r="BP7" i="82"/>
  <c r="BQ7" i="82" s="1"/>
  <c r="BB7" i="82"/>
  <c r="G7" i="82"/>
  <c r="BE16" i="82"/>
  <c r="BD16" i="82"/>
  <c r="BB6" i="82"/>
  <c r="BI7" i="82"/>
  <c r="BC8" i="82"/>
  <c r="BP8" i="82"/>
  <c r="BQ8" i="82" s="1"/>
  <c r="BP9" i="82"/>
  <c r="BQ9" i="82" s="1"/>
  <c r="BB9" i="82"/>
  <c r="G9" i="82"/>
  <c r="BJ9" i="82"/>
  <c r="G10" i="82"/>
  <c r="BI12" i="82"/>
  <c r="P55" i="82"/>
  <c r="BC12" i="82"/>
  <c r="BP12" i="82"/>
  <c r="BQ12" i="82" s="1"/>
  <c r="L13" i="82"/>
  <c r="I13" i="82"/>
  <c r="BT13" i="82"/>
  <c r="L14" i="82"/>
  <c r="BE14" i="82"/>
  <c r="I15" i="82"/>
  <c r="BP16" i="82"/>
  <c r="BQ16" i="82" s="1"/>
  <c r="G16" i="82"/>
  <c r="BI16" i="82"/>
  <c r="G17" i="82"/>
  <c r="O23" i="82"/>
  <c r="BP30" i="82"/>
  <c r="BP32" i="82"/>
  <c r="BP33" i="82"/>
  <c r="BB33" i="82"/>
  <c r="BH22" i="82"/>
  <c r="BB34" i="82"/>
  <c r="BB35" i="82"/>
  <c r="BB36" i="82"/>
  <c r="BB37" i="82"/>
  <c r="U70" i="82"/>
  <c r="V70" i="82" s="1"/>
  <c r="U71" i="82"/>
  <c r="V71" i="82" s="1"/>
  <c r="U63" i="82"/>
  <c r="V63" i="82" s="1"/>
  <c r="U64" i="82"/>
  <c r="V64" i="82" s="1"/>
  <c r="BB25" i="82"/>
  <c r="BH27" i="82"/>
  <c r="K27" i="82" s="1"/>
  <c r="K5" i="82" s="1"/>
  <c r="BH5" i="82" s="1"/>
  <c r="BB30" i="82"/>
  <c r="U65" i="82"/>
  <c r="V65" i="82" s="1"/>
  <c r="U66" i="82"/>
  <c r="V66" i="82" s="1"/>
  <c r="F51" i="82"/>
  <c r="F52" i="82"/>
  <c r="F53" i="82"/>
  <c r="F54" i="82"/>
  <c r="F55" i="82"/>
  <c r="F57" i="82"/>
  <c r="F58" i="82"/>
  <c r="F59" i="82"/>
  <c r="F60" i="82"/>
  <c r="F61" i="82"/>
  <c r="S71" i="82"/>
  <c r="BC6" i="85" l="1"/>
  <c r="BR7" i="85"/>
  <c r="BS7" i="85"/>
  <c r="P7" i="85" s="1"/>
  <c r="BS16" i="85"/>
  <c r="BR16" i="85"/>
  <c r="BM8" i="85"/>
  <c r="BC8" i="85"/>
  <c r="L6" i="85"/>
  <c r="I6" i="85"/>
  <c r="O6" i="85"/>
  <c r="BC15" i="85"/>
  <c r="BK6" i="85"/>
  <c r="BL6" i="85"/>
  <c r="M6" i="85" s="1"/>
  <c r="U53" i="85"/>
  <c r="V53" i="85" s="1"/>
  <c r="U57" i="85"/>
  <c r="V57" i="85" s="1"/>
  <c r="BJ7" i="85"/>
  <c r="BI22" i="85"/>
  <c r="I5" i="85"/>
  <c r="J5" i="85" s="1"/>
  <c r="L5" i="85"/>
  <c r="M5" i="85" s="1"/>
  <c r="O5" i="85"/>
  <c r="P5" i="85" s="1"/>
  <c r="BK10" i="85"/>
  <c r="BL10" i="85"/>
  <c r="L17" i="85"/>
  <c r="M17" i="85" s="1"/>
  <c r="I17" i="85"/>
  <c r="J17" i="85" s="1"/>
  <c r="O17" i="85"/>
  <c r="P17" i="85" s="1"/>
  <c r="BS8" i="85"/>
  <c r="BR8" i="85"/>
  <c r="O7" i="85"/>
  <c r="I7" i="85"/>
  <c r="L7" i="85"/>
  <c r="BS12" i="85"/>
  <c r="BR12" i="85"/>
  <c r="L8" i="85"/>
  <c r="O8" i="85"/>
  <c r="I8" i="85"/>
  <c r="O15" i="85"/>
  <c r="I15" i="85"/>
  <c r="L15" i="85"/>
  <c r="BK12" i="85"/>
  <c r="BL12" i="85"/>
  <c r="BR9" i="85"/>
  <c r="BS9" i="85"/>
  <c r="P9" i="85" s="1"/>
  <c r="U54" i="85"/>
  <c r="V54" i="85" s="1"/>
  <c r="U58" i="85"/>
  <c r="V58" i="85" s="1"/>
  <c r="U70" i="85"/>
  <c r="V70" i="85" s="1"/>
  <c r="U68" i="85"/>
  <c r="V68" i="85" s="1"/>
  <c r="U66" i="85"/>
  <c r="V66" i="85" s="1"/>
  <c r="U64" i="85"/>
  <c r="V64" i="85" s="1"/>
  <c r="U62" i="85"/>
  <c r="V62" i="85" s="1"/>
  <c r="U71" i="85"/>
  <c r="V71" i="85" s="1"/>
  <c r="U69" i="85"/>
  <c r="V69" i="85" s="1"/>
  <c r="U67" i="85"/>
  <c r="V67" i="85" s="1"/>
  <c r="U65" i="85"/>
  <c r="V65" i="85" s="1"/>
  <c r="U63" i="85"/>
  <c r="V63" i="85" s="1"/>
  <c r="BC13" i="85"/>
  <c r="BJ13" i="85"/>
  <c r="BB17" i="85"/>
  <c r="BC17" i="85" s="1"/>
  <c r="BE17" i="85" s="1"/>
  <c r="BF17" i="85" s="1"/>
  <c r="BP17" i="85"/>
  <c r="BQ17" i="85" s="1"/>
  <c r="BS17" i="85" s="1"/>
  <c r="BT17" i="85" s="1"/>
  <c r="BP5" i="85"/>
  <c r="BQ5" i="85" s="1"/>
  <c r="BS5" i="85" s="1"/>
  <c r="BT5" i="85" s="1"/>
  <c r="BT18" i="85" s="1"/>
  <c r="BJ15" i="85"/>
  <c r="BD9" i="85"/>
  <c r="BE9" i="85"/>
  <c r="BS10" i="85"/>
  <c r="BR10" i="85"/>
  <c r="BS6" i="85"/>
  <c r="BR6" i="85"/>
  <c r="BK14" i="85"/>
  <c r="BL14" i="85"/>
  <c r="BJ9" i="85"/>
  <c r="BT9" i="85"/>
  <c r="U51" i="85"/>
  <c r="V51" i="85" s="1"/>
  <c r="U55" i="85"/>
  <c r="V55" i="85" s="1"/>
  <c r="BR13" i="85"/>
  <c r="BS13" i="85"/>
  <c r="P13" i="85" s="1"/>
  <c r="BK16" i="85"/>
  <c r="BL16" i="85"/>
  <c r="BR15" i="85"/>
  <c r="BS15" i="85"/>
  <c r="P15" i="85" s="1"/>
  <c r="O13" i="85"/>
  <c r="I13" i="85"/>
  <c r="L13" i="85"/>
  <c r="BK8" i="85"/>
  <c r="BL8" i="85"/>
  <c r="M8" i="85" s="1"/>
  <c r="BB22" i="85"/>
  <c r="BP22" i="85"/>
  <c r="BD7" i="85"/>
  <c r="BE7" i="85"/>
  <c r="BI5" i="85"/>
  <c r="BJ5" i="85" s="1"/>
  <c r="BL5" i="85" s="1"/>
  <c r="BM5" i="85" s="1"/>
  <c r="BM18" i="85" s="1"/>
  <c r="BS9" i="84"/>
  <c r="P9" i="84" s="1"/>
  <c r="BR9" i="84"/>
  <c r="I17" i="84"/>
  <c r="J17" i="84" s="1"/>
  <c r="O17" i="84"/>
  <c r="P17" i="84" s="1"/>
  <c r="L17" i="84"/>
  <c r="M17" i="84" s="1"/>
  <c r="BP17" i="84"/>
  <c r="BQ17" i="84" s="1"/>
  <c r="BS17" i="84" s="1"/>
  <c r="BT17" i="84" s="1"/>
  <c r="BM8" i="82"/>
  <c r="BP22" i="84"/>
  <c r="BB17" i="84"/>
  <c r="BC17" i="84" s="1"/>
  <c r="BE17" i="84" s="1"/>
  <c r="BF17" i="84" s="1"/>
  <c r="O9" i="84"/>
  <c r="I9" i="84"/>
  <c r="L9" i="84"/>
  <c r="BI17" i="84"/>
  <c r="BJ17" i="84" s="1"/>
  <c r="BL17" i="84" s="1"/>
  <c r="BM17" i="84" s="1"/>
  <c r="BF8" i="84"/>
  <c r="J8" i="84"/>
  <c r="BF12" i="84"/>
  <c r="J12" i="84"/>
  <c r="BK16" i="84"/>
  <c r="BL16" i="84"/>
  <c r="BR13" i="84"/>
  <c r="BS13" i="84"/>
  <c r="P13" i="84" s="1"/>
  <c r="BC9" i="84"/>
  <c r="BJ9" i="84"/>
  <c r="U70" i="84"/>
  <c r="V70" i="84" s="1"/>
  <c r="U68" i="84"/>
  <c r="V68" i="84" s="1"/>
  <c r="U66" i="84"/>
  <c r="V66" i="84" s="1"/>
  <c r="U64" i="84"/>
  <c r="V64" i="84" s="1"/>
  <c r="U62" i="84"/>
  <c r="V62" i="84" s="1"/>
  <c r="U71" i="84"/>
  <c r="V71" i="84" s="1"/>
  <c r="U69" i="84"/>
  <c r="V69" i="84" s="1"/>
  <c r="U67" i="84"/>
  <c r="V67" i="84" s="1"/>
  <c r="U65" i="84"/>
  <c r="V65" i="84" s="1"/>
  <c r="U63" i="84"/>
  <c r="V63" i="84" s="1"/>
  <c r="BJ7" i="84"/>
  <c r="BT7" i="84"/>
  <c r="BC13" i="84"/>
  <c r="O5" i="84"/>
  <c r="P5" i="84" s="1"/>
  <c r="P11" i="84" s="1"/>
  <c r="P18" i="84" s="1"/>
  <c r="I5" i="84"/>
  <c r="J5" i="84" s="1"/>
  <c r="L5" i="84"/>
  <c r="M5" i="84" s="1"/>
  <c r="BI22" i="84"/>
  <c r="BP5" i="84"/>
  <c r="BQ5" i="84" s="1"/>
  <c r="BS5" i="84" s="1"/>
  <c r="BT5" i="84" s="1"/>
  <c r="BT18" i="84" s="1"/>
  <c r="O13" i="84"/>
  <c r="I13" i="84"/>
  <c r="L13" i="84"/>
  <c r="BJ13" i="84"/>
  <c r="BJ15" i="84"/>
  <c r="BT15" i="84"/>
  <c r="BF16" i="84"/>
  <c r="J16" i="84"/>
  <c r="BB5" i="84"/>
  <c r="BC5" i="84" s="1"/>
  <c r="BE5" i="84" s="1"/>
  <c r="BF5" i="84" s="1"/>
  <c r="BF18" i="84" s="1"/>
  <c r="BI5" i="84"/>
  <c r="BJ5" i="84" s="1"/>
  <c r="BL5" i="84" s="1"/>
  <c r="BM5" i="84" s="1"/>
  <c r="BM18" i="84" s="1"/>
  <c r="BC14" i="83"/>
  <c r="BR8" i="83"/>
  <c r="BS8" i="83"/>
  <c r="P8" i="83" s="1"/>
  <c r="O15" i="83"/>
  <c r="I15" i="83"/>
  <c r="L15" i="83"/>
  <c r="O9" i="83"/>
  <c r="L9" i="83"/>
  <c r="I9" i="83"/>
  <c r="BS16" i="83"/>
  <c r="P16" i="83" s="1"/>
  <c r="BR16" i="83"/>
  <c r="L14" i="83"/>
  <c r="O14" i="83"/>
  <c r="I14" i="83"/>
  <c r="BT14" i="83"/>
  <c r="BJ14" i="83"/>
  <c r="BC8" i="83"/>
  <c r="BJ8" i="83"/>
  <c r="BC15" i="83"/>
  <c r="L10" i="83"/>
  <c r="O10" i="83"/>
  <c r="I10" i="83"/>
  <c r="BK7" i="83"/>
  <c r="BL7" i="83"/>
  <c r="M7" i="83" s="1"/>
  <c r="BR13" i="83"/>
  <c r="BS13" i="83"/>
  <c r="P13" i="83" s="1"/>
  <c r="BC9" i="83"/>
  <c r="L12" i="83"/>
  <c r="I12" i="83"/>
  <c r="O12" i="83"/>
  <c r="BJ10" i="83"/>
  <c r="BS7" i="83"/>
  <c r="BR7" i="83"/>
  <c r="BC13" i="83"/>
  <c r="BC16" i="83"/>
  <c r="BS12" i="83"/>
  <c r="P12" i="83" s="1"/>
  <c r="BR12" i="83"/>
  <c r="BJ12" i="83"/>
  <c r="BC6" i="83"/>
  <c r="BR15" i="83"/>
  <c r="BS15" i="83"/>
  <c r="P15" i="83" s="1"/>
  <c r="BC10" i="83"/>
  <c r="L7" i="83"/>
  <c r="I7" i="83"/>
  <c r="O7" i="83"/>
  <c r="BT13" i="83"/>
  <c r="BJ13" i="83"/>
  <c r="BR9" i="83"/>
  <c r="BS9" i="83"/>
  <c r="P9" i="83" s="1"/>
  <c r="I17" i="83"/>
  <c r="J17" i="83" s="1"/>
  <c r="L17" i="83"/>
  <c r="M17" i="83" s="1"/>
  <c r="O17" i="83"/>
  <c r="P17" i="83" s="1"/>
  <c r="I5" i="83"/>
  <c r="J5" i="83" s="1"/>
  <c r="L5" i="83"/>
  <c r="M5" i="83" s="1"/>
  <c r="O5" i="83"/>
  <c r="P5" i="83" s="1"/>
  <c r="BT16" i="83"/>
  <c r="BJ16" i="83"/>
  <c r="L16" i="83"/>
  <c r="O16" i="83"/>
  <c r="I16" i="83"/>
  <c r="BC12" i="83"/>
  <c r="O6" i="83"/>
  <c r="L6" i="83"/>
  <c r="I6" i="83"/>
  <c r="BT6" i="83"/>
  <c r="BJ6" i="83"/>
  <c r="U70" i="83"/>
  <c r="V70" i="83" s="1"/>
  <c r="U68" i="83"/>
  <c r="V68" i="83" s="1"/>
  <c r="U66" i="83"/>
  <c r="V66" i="83" s="1"/>
  <c r="U64" i="83"/>
  <c r="V64" i="83" s="1"/>
  <c r="U62" i="83"/>
  <c r="V62" i="83" s="1"/>
  <c r="U71" i="83"/>
  <c r="V71" i="83" s="1"/>
  <c r="U69" i="83"/>
  <c r="V69" i="83" s="1"/>
  <c r="U67" i="83"/>
  <c r="V67" i="83" s="1"/>
  <c r="U65" i="83"/>
  <c r="V65" i="83" s="1"/>
  <c r="U63" i="83"/>
  <c r="V63" i="83" s="1"/>
  <c r="BT15" i="83"/>
  <c r="BJ15" i="83"/>
  <c r="BR10" i="83"/>
  <c r="BS10" i="83"/>
  <c r="P10" i="83" s="1"/>
  <c r="BC7" i="83"/>
  <c r="O13" i="83"/>
  <c r="I13" i="83"/>
  <c r="L13" i="83"/>
  <c r="BT9" i="83"/>
  <c r="BJ9" i="83"/>
  <c r="BI17" i="83"/>
  <c r="BJ17" i="83" s="1"/>
  <c r="BL17" i="83" s="1"/>
  <c r="BM17" i="83" s="1"/>
  <c r="BI5" i="82"/>
  <c r="BJ5" i="82" s="1"/>
  <c r="BL5" i="82" s="1"/>
  <c r="BM5" i="82" s="1"/>
  <c r="BM18" i="82" s="1"/>
  <c r="O17" i="82"/>
  <c r="P17" i="82" s="1"/>
  <c r="L17" i="82"/>
  <c r="M17" i="82" s="1"/>
  <c r="I17" i="82"/>
  <c r="J17" i="82" s="1"/>
  <c r="O9" i="82"/>
  <c r="L9" i="82"/>
  <c r="I9" i="82"/>
  <c r="BD8" i="82"/>
  <c r="BE8" i="82"/>
  <c r="BS7" i="82"/>
  <c r="P7" i="82" s="1"/>
  <c r="BR7" i="82"/>
  <c r="BE13" i="82"/>
  <c r="BD13" i="82"/>
  <c r="BJ16" i="82"/>
  <c r="J14" i="82"/>
  <c r="BF14" i="82"/>
  <c r="BJ12" i="82"/>
  <c r="BC9" i="82"/>
  <c r="BT7" i="82"/>
  <c r="BJ7" i="82"/>
  <c r="J16" i="82"/>
  <c r="BF16" i="82"/>
  <c r="BP17" i="82"/>
  <c r="BQ17" i="82" s="1"/>
  <c r="BS17" i="82" s="1"/>
  <c r="BT17" i="82" s="1"/>
  <c r="BR10" i="82"/>
  <c r="BS10" i="82"/>
  <c r="BR6" i="82"/>
  <c r="BS6" i="82"/>
  <c r="L6" i="82"/>
  <c r="I6" i="82"/>
  <c r="O6" i="82"/>
  <c r="BL6" i="82"/>
  <c r="M6" i="82" s="1"/>
  <c r="BK6" i="82"/>
  <c r="K22" i="82"/>
  <c r="K17" i="82" s="1"/>
  <c r="BH17" i="82" s="1"/>
  <c r="BI17" i="82" s="1"/>
  <c r="BJ17" i="82" s="1"/>
  <c r="BL17" i="82" s="1"/>
  <c r="BM17" i="82" s="1"/>
  <c r="BI22" i="82"/>
  <c r="O16" i="82"/>
  <c r="I16" i="82"/>
  <c r="L16" i="82"/>
  <c r="BS12" i="82"/>
  <c r="P12" i="82" s="1"/>
  <c r="BR12" i="82"/>
  <c r="O10" i="82"/>
  <c r="I10" i="82"/>
  <c r="L10" i="82"/>
  <c r="BR9" i="82"/>
  <c r="BS9" i="82"/>
  <c r="BC6" i="82"/>
  <c r="L7" i="82"/>
  <c r="O7" i="82"/>
  <c r="I7" i="82"/>
  <c r="BS16" i="82"/>
  <c r="P16" i="82" s="1"/>
  <c r="BR16" i="82"/>
  <c r="BD12" i="82"/>
  <c r="BE12" i="82"/>
  <c r="BK9" i="82"/>
  <c r="BL9" i="82"/>
  <c r="M9" i="82" s="1"/>
  <c r="BR8" i="82"/>
  <c r="BS8" i="82"/>
  <c r="BC7" i="82"/>
  <c r="BL14" i="82"/>
  <c r="BK14" i="82"/>
  <c r="BE15" i="82"/>
  <c r="BD15" i="82"/>
  <c r="BM10" i="82"/>
  <c r="BC10" i="82"/>
  <c r="BM13" i="82"/>
  <c r="O5" i="82"/>
  <c r="P5" i="82" s="1"/>
  <c r="L5" i="82"/>
  <c r="M5" i="82" s="1"/>
  <c r="BP22" i="82"/>
  <c r="I5" i="82"/>
  <c r="J5" i="82" s="1"/>
  <c r="BB5" i="82"/>
  <c r="BC5" i="82" s="1"/>
  <c r="BE5" i="82" s="1"/>
  <c r="BF5" i="82" s="1"/>
  <c r="BF18" i="82" s="1"/>
  <c r="J9" i="85" l="1"/>
  <c r="BF9" i="85"/>
  <c r="BE8" i="85"/>
  <c r="BD8" i="85"/>
  <c r="BL7" i="85"/>
  <c r="BK7" i="85"/>
  <c r="M16" i="85"/>
  <c r="BM16" i="85"/>
  <c r="M14" i="85"/>
  <c r="BM14" i="85"/>
  <c r="BT15" i="85"/>
  <c r="P12" i="85"/>
  <c r="BT12" i="85"/>
  <c r="BT7" i="85"/>
  <c r="BE6" i="85"/>
  <c r="BD6" i="85"/>
  <c r="BT13" i="85"/>
  <c r="BL9" i="85"/>
  <c r="BK9" i="85"/>
  <c r="P6" i="85"/>
  <c r="P11" i="85" s="1"/>
  <c r="P18" i="85" s="1"/>
  <c r="BT6" i="85"/>
  <c r="BD13" i="85"/>
  <c r="BE13" i="85"/>
  <c r="M12" i="85"/>
  <c r="BM12" i="85"/>
  <c r="BM7" i="83"/>
  <c r="BT8" i="83"/>
  <c r="BT13" i="84"/>
  <c r="BT9" i="84"/>
  <c r="J7" i="85"/>
  <c r="BF7" i="85"/>
  <c r="P10" i="85"/>
  <c r="BT10" i="85"/>
  <c r="BL15" i="85"/>
  <c r="BK15" i="85"/>
  <c r="BL13" i="85"/>
  <c r="BK13" i="85"/>
  <c r="P8" i="85"/>
  <c r="BT8" i="85"/>
  <c r="M10" i="85"/>
  <c r="BM10" i="85"/>
  <c r="BD15" i="85"/>
  <c r="BE15" i="85"/>
  <c r="P16" i="85"/>
  <c r="BT16" i="85"/>
  <c r="BM6" i="85"/>
  <c r="BL13" i="84"/>
  <c r="BK13" i="84"/>
  <c r="BL7" i="84"/>
  <c r="BK7" i="84"/>
  <c r="M16" i="84"/>
  <c r="BM16" i="84"/>
  <c r="BL15" i="84"/>
  <c r="BK15" i="84"/>
  <c r="BE13" i="84"/>
  <c r="BD13" i="84"/>
  <c r="BD9" i="84"/>
  <c r="BE9" i="84"/>
  <c r="BL9" i="84"/>
  <c r="BK9" i="84"/>
  <c r="BK16" i="83"/>
  <c r="BL16" i="83"/>
  <c r="BT10" i="83"/>
  <c r="BD9" i="83"/>
  <c r="BE9" i="83"/>
  <c r="BK9" i="83"/>
  <c r="BL9" i="83"/>
  <c r="BK12" i="83"/>
  <c r="BL12" i="83"/>
  <c r="BE16" i="83"/>
  <c r="BD16" i="83"/>
  <c r="BD15" i="83"/>
  <c r="BE15" i="83"/>
  <c r="BD8" i="83"/>
  <c r="BE8" i="83"/>
  <c r="BT12" i="82"/>
  <c r="BE7" i="83"/>
  <c r="BD7" i="83"/>
  <c r="BL15" i="83"/>
  <c r="BK15" i="83"/>
  <c r="BL6" i="83"/>
  <c r="BK6" i="83"/>
  <c r="BL13" i="83"/>
  <c r="BK13" i="83"/>
  <c r="BT12" i="83"/>
  <c r="P7" i="83"/>
  <c r="P11" i="83" s="1"/>
  <c r="P18" i="83" s="1"/>
  <c r="BT7" i="83"/>
  <c r="BE14" i="83"/>
  <c r="BD14" i="83"/>
  <c r="BE12" i="83"/>
  <c r="BD12" i="83"/>
  <c r="BD10" i="83"/>
  <c r="BE10" i="83"/>
  <c r="BE6" i="83"/>
  <c r="BD6" i="83"/>
  <c r="BD13" i="83"/>
  <c r="BE13" i="83"/>
  <c r="BK10" i="83"/>
  <c r="BL10" i="83"/>
  <c r="BL8" i="83"/>
  <c r="BK8" i="83"/>
  <c r="BK14" i="83"/>
  <c r="BL14" i="83"/>
  <c r="BD10" i="82"/>
  <c r="BE10" i="82"/>
  <c r="P8" i="82"/>
  <c r="BT8" i="82"/>
  <c r="J12" i="82"/>
  <c r="BF12" i="82"/>
  <c r="BM6" i="82"/>
  <c r="P10" i="82"/>
  <c r="BT10" i="82"/>
  <c r="BD9" i="82"/>
  <c r="BE9" i="82"/>
  <c r="BF13" i="82"/>
  <c r="J13" i="82"/>
  <c r="BT16" i="82"/>
  <c r="P9" i="82"/>
  <c r="BT9" i="82"/>
  <c r="P6" i="82"/>
  <c r="BT6" i="82"/>
  <c r="BL12" i="82"/>
  <c r="BK12" i="82"/>
  <c r="BL16" i="82"/>
  <c r="BK16" i="82"/>
  <c r="M14" i="82"/>
  <c r="BM14" i="82"/>
  <c r="BK7" i="82"/>
  <c r="BL7" i="82"/>
  <c r="BF15" i="82"/>
  <c r="J15" i="82"/>
  <c r="BD7" i="82"/>
  <c r="BE7" i="82"/>
  <c r="BD6" i="82"/>
  <c r="BE6" i="82"/>
  <c r="BM9" i="82"/>
  <c r="J8" i="82"/>
  <c r="BF8" i="82"/>
  <c r="M15" i="85" l="1"/>
  <c r="BM15" i="85"/>
  <c r="J13" i="85"/>
  <c r="BF13" i="85"/>
  <c r="BF6" i="85"/>
  <c r="J6" i="85"/>
  <c r="M9" i="85"/>
  <c r="BM9" i="85"/>
  <c r="BF8" i="85"/>
  <c r="J8" i="85"/>
  <c r="J15" i="85"/>
  <c r="BF15" i="85"/>
  <c r="M13" i="85"/>
  <c r="BM13" i="85"/>
  <c r="M7" i="85"/>
  <c r="M11" i="85" s="1"/>
  <c r="BM7" i="85"/>
  <c r="M9" i="84"/>
  <c r="BM9" i="84"/>
  <c r="M15" i="84"/>
  <c r="BM15" i="84"/>
  <c r="M7" i="84"/>
  <c r="M11" i="84" s="1"/>
  <c r="BM7" i="84"/>
  <c r="BF13" i="84"/>
  <c r="J13" i="84"/>
  <c r="BF9" i="84"/>
  <c r="J9" i="84"/>
  <c r="J11" i="84" s="1"/>
  <c r="J18" i="84" s="1"/>
  <c r="M13" i="84"/>
  <c r="BM13" i="84"/>
  <c r="J13" i="83"/>
  <c r="BF13" i="83"/>
  <c r="BF10" i="83"/>
  <c r="J10" i="83"/>
  <c r="BF12" i="83"/>
  <c r="J12" i="83"/>
  <c r="M15" i="83"/>
  <c r="BM15" i="83"/>
  <c r="J8" i="83"/>
  <c r="BF8" i="83"/>
  <c r="M9" i="83"/>
  <c r="BM9" i="83"/>
  <c r="M8" i="83"/>
  <c r="BM8" i="83"/>
  <c r="BF16" i="83"/>
  <c r="J16" i="83"/>
  <c r="P11" i="82"/>
  <c r="P18" i="82" s="1"/>
  <c r="M14" i="83"/>
  <c r="BM14" i="83"/>
  <c r="M10" i="83"/>
  <c r="BM10" i="83"/>
  <c r="BF14" i="83"/>
  <c r="J14" i="83"/>
  <c r="M6" i="83"/>
  <c r="BM6" i="83"/>
  <c r="BF7" i="83"/>
  <c r="J7" i="83"/>
  <c r="J15" i="83"/>
  <c r="BF15" i="83"/>
  <c r="M12" i="83"/>
  <c r="BM12" i="83"/>
  <c r="J9" i="83"/>
  <c r="BF9" i="83"/>
  <c r="M16" i="83"/>
  <c r="BM16" i="83"/>
  <c r="BF6" i="83"/>
  <c r="J6" i="83"/>
  <c r="J11" i="83" s="1"/>
  <c r="M13" i="83"/>
  <c r="BM13" i="83"/>
  <c r="J6" i="82"/>
  <c r="BF6" i="82"/>
  <c r="BF9" i="82"/>
  <c r="J9" i="82"/>
  <c r="M7" i="82"/>
  <c r="M11" i="82" s="1"/>
  <c r="BM7" i="82"/>
  <c r="M12" i="82"/>
  <c r="BM12" i="82"/>
  <c r="M16" i="82"/>
  <c r="BM16" i="82"/>
  <c r="J10" i="82"/>
  <c r="BF10" i="82"/>
  <c r="BF7" i="82"/>
  <c r="J7" i="82"/>
  <c r="J11" i="85" l="1"/>
  <c r="J18" i="85" s="1"/>
  <c r="J18" i="83"/>
  <c r="M18" i="85"/>
  <c r="M18" i="84"/>
  <c r="J11" i="82"/>
  <c r="J18" i="82" s="1"/>
  <c r="M11" i="83"/>
  <c r="M18" i="83" s="1"/>
  <c r="M18" i="82"/>
  <c r="G12" i="43"/>
  <c r="BO16" i="43"/>
  <c r="BH16" i="43"/>
  <c r="BA16" i="43"/>
  <c r="F16" i="43"/>
  <c r="G16" i="43" s="1"/>
  <c r="BO15" i="43"/>
  <c r="BI15" i="43"/>
  <c r="BH15" i="43"/>
  <c r="BA15" i="43"/>
  <c r="F15" i="43"/>
  <c r="BB15" i="43" s="1"/>
  <c r="BO14" i="43"/>
  <c r="BH14" i="43"/>
  <c r="BA14" i="43"/>
  <c r="F14" i="43"/>
  <c r="BP14" i="43" s="1"/>
  <c r="BQ14" i="43" s="1"/>
  <c r="BO13" i="43"/>
  <c r="BH13" i="43"/>
  <c r="BA13" i="43"/>
  <c r="F13" i="43"/>
  <c r="BI13" i="43" s="1"/>
  <c r="BO12" i="43"/>
  <c r="BH12" i="43"/>
  <c r="BA12" i="43"/>
  <c r="F12" i="43"/>
  <c r="BB12" i="43" s="1"/>
  <c r="BO10" i="43"/>
  <c r="BH10" i="43"/>
  <c r="BA10" i="43"/>
  <c r="F10" i="43"/>
  <c r="G10" i="43" s="1"/>
  <c r="BO9" i="43"/>
  <c r="BH9" i="43"/>
  <c r="BA9" i="43"/>
  <c r="F9" i="43"/>
  <c r="BB9" i="43" s="1"/>
  <c r="BO8" i="43"/>
  <c r="BH8" i="43"/>
  <c r="BA8" i="43"/>
  <c r="F8" i="43"/>
  <c r="BB8" i="43" s="1"/>
  <c r="BO7" i="43"/>
  <c r="BH7" i="43"/>
  <c r="BA7" i="43"/>
  <c r="F7" i="43"/>
  <c r="BB7" i="43" s="1"/>
  <c r="BO6" i="43"/>
  <c r="BH6" i="43"/>
  <c r="BA6" i="43"/>
  <c r="F6" i="43"/>
  <c r="G6" i="43" s="1"/>
  <c r="BC15" i="43" l="1"/>
  <c r="BS14" i="43"/>
  <c r="P14" i="43" s="1"/>
  <c r="BR14" i="43"/>
  <c r="BJ13" i="43"/>
  <c r="G13" i="43"/>
  <c r="BB13" i="43"/>
  <c r="BI14" i="43"/>
  <c r="BP15" i="43"/>
  <c r="BQ15" i="43" s="1"/>
  <c r="BJ15" i="43"/>
  <c r="G14" i="43"/>
  <c r="BP13" i="43"/>
  <c r="BQ13" i="43" s="1"/>
  <c r="G15" i="43"/>
  <c r="BB14" i="43"/>
  <c r="BB16" i="43"/>
  <c r="BC16" i="43" s="1"/>
  <c r="BC12" i="43"/>
  <c r="BP12" i="43"/>
  <c r="BQ12" i="43" s="1"/>
  <c r="BI12" i="43"/>
  <c r="BC9" i="43"/>
  <c r="BP9" i="43"/>
  <c r="BQ9" i="43" s="1"/>
  <c r="BI9" i="43"/>
  <c r="G9" i="43"/>
  <c r="BC8" i="43"/>
  <c r="BP8" i="43"/>
  <c r="BQ8" i="43" s="1"/>
  <c r="BI8" i="43"/>
  <c r="G8" i="43"/>
  <c r="BC7" i="43"/>
  <c r="BP7" i="43"/>
  <c r="BQ7" i="43" s="1"/>
  <c r="BI7" i="43"/>
  <c r="G7" i="43"/>
  <c r="BI6" i="43"/>
  <c r="BJ6" i="43" s="1"/>
  <c r="BI10" i="43" l="1"/>
  <c r="BJ10" i="43" s="1"/>
  <c r="L10" i="43" s="1"/>
  <c r="BP10" i="43"/>
  <c r="BQ10" i="43" s="1"/>
  <c r="BB10" i="43"/>
  <c r="BC10" i="43" s="1"/>
  <c r="BP6" i="43"/>
  <c r="BQ6" i="43" s="1"/>
  <c r="O6" i="43" s="1"/>
  <c r="BB6" i="43"/>
  <c r="BC6" i="43" s="1"/>
  <c r="BD6" i="43" s="1"/>
  <c r="BP16" i="43"/>
  <c r="BQ16" i="43" s="1"/>
  <c r="BI16" i="43"/>
  <c r="BJ16" i="43" s="1"/>
  <c r="BR12" i="43"/>
  <c r="BS12" i="43"/>
  <c r="P12" i="43" s="1"/>
  <c r="BD12" i="43"/>
  <c r="BE12" i="43"/>
  <c r="BR15" i="43"/>
  <c r="BS15" i="43"/>
  <c r="BE16" i="43"/>
  <c r="BD16" i="43"/>
  <c r="BL15" i="43"/>
  <c r="BK15" i="43"/>
  <c r="O16" i="43"/>
  <c r="L16" i="43"/>
  <c r="I16" i="43"/>
  <c r="BJ14" i="43"/>
  <c r="BT14" i="43"/>
  <c r="BC14" i="43"/>
  <c r="BC13" i="43"/>
  <c r="O13" i="43"/>
  <c r="I13" i="43"/>
  <c r="L13" i="43"/>
  <c r="BD15" i="43"/>
  <c r="BE15" i="43"/>
  <c r="O15" i="43"/>
  <c r="I15" i="43"/>
  <c r="L15" i="43"/>
  <c r="BL13" i="43"/>
  <c r="M13" i="43" s="1"/>
  <c r="BK13" i="43"/>
  <c r="BR13" i="43"/>
  <c r="BS13" i="43"/>
  <c r="L14" i="43"/>
  <c r="I14" i="43"/>
  <c r="O14" i="43"/>
  <c r="O12" i="43"/>
  <c r="L12" i="43"/>
  <c r="I12" i="43"/>
  <c r="BJ12" i="43"/>
  <c r="I9" i="43"/>
  <c r="O9" i="43"/>
  <c r="L9" i="43"/>
  <c r="BJ9" i="43"/>
  <c r="BS9" i="43"/>
  <c r="P9" i="43" s="1"/>
  <c r="BR9" i="43"/>
  <c r="BD9" i="43"/>
  <c r="BE9" i="43"/>
  <c r="O8" i="43"/>
  <c r="I8" i="43"/>
  <c r="L8" i="43"/>
  <c r="BJ8" i="43"/>
  <c r="BS8" i="43"/>
  <c r="P8" i="43" s="1"/>
  <c r="BR8" i="43"/>
  <c r="BE8" i="43"/>
  <c r="BD8" i="43"/>
  <c r="I7" i="43"/>
  <c r="L7" i="43"/>
  <c r="O7" i="43"/>
  <c r="BJ7" i="43"/>
  <c r="BS7" i="43"/>
  <c r="P7" i="43" s="1"/>
  <c r="BR7" i="43"/>
  <c r="BD7" i="43"/>
  <c r="BE7" i="43"/>
  <c r="L6" i="43"/>
  <c r="BK6" i="43"/>
  <c r="BL6" i="43"/>
  <c r="S2" i="17"/>
  <c r="S3" i="17"/>
  <c r="S4" i="17"/>
  <c r="S5" i="17"/>
  <c r="S6" i="17"/>
  <c r="S7" i="17"/>
  <c r="S8" i="17"/>
  <c r="S9" i="17"/>
  <c r="S10" i="17"/>
  <c r="S11" i="17"/>
  <c r="S12" i="17"/>
  <c r="S13" i="17"/>
  <c r="S14" i="17"/>
  <c r="S15" i="17"/>
  <c r="S16" i="17"/>
  <c r="S17" i="17"/>
  <c r="S18" i="17"/>
  <c r="S19" i="17"/>
  <c r="S20" i="17"/>
  <c r="S21" i="17"/>
  <c r="S22" i="17"/>
  <c r="S23" i="17"/>
  <c r="S24" i="17"/>
  <c r="S25" i="17"/>
  <c r="S26" i="17"/>
  <c r="S27" i="17"/>
  <c r="BL10" i="43" l="1"/>
  <c r="BM10" i="43" s="1"/>
  <c r="BK10" i="43"/>
  <c r="BE6" i="43"/>
  <c r="J6" i="43" s="1"/>
  <c r="BR6" i="43"/>
  <c r="BS6" i="43"/>
  <c r="BT6" i="43" s="1"/>
  <c r="BR10" i="43"/>
  <c r="BS10" i="43"/>
  <c r="BD10" i="43"/>
  <c r="BE10" i="43"/>
  <c r="I10" i="43"/>
  <c r="O10" i="43"/>
  <c r="I6" i="43"/>
  <c r="BS16" i="43"/>
  <c r="BR16" i="43"/>
  <c r="BT8" i="43"/>
  <c r="BK12" i="43"/>
  <c r="BL12" i="43"/>
  <c r="BK14" i="43"/>
  <c r="BL14" i="43"/>
  <c r="BK16" i="43"/>
  <c r="BL16" i="43"/>
  <c r="P15" i="43"/>
  <c r="BT15" i="43"/>
  <c r="BD13" i="43"/>
  <c r="BE13" i="43"/>
  <c r="J15" i="43"/>
  <c r="BF15" i="43"/>
  <c r="P13" i="43"/>
  <c r="BT13" i="43"/>
  <c r="BE14" i="43"/>
  <c r="BD14" i="43"/>
  <c r="M15" i="43"/>
  <c r="BM15" i="43"/>
  <c r="BM13" i="43"/>
  <c r="BF16" i="43"/>
  <c r="J16" i="43"/>
  <c r="BF12" i="43"/>
  <c r="J12" i="43"/>
  <c r="BT12" i="43"/>
  <c r="M10" i="43"/>
  <c r="BK9" i="43"/>
  <c r="BL9" i="43"/>
  <c r="BT9" i="43"/>
  <c r="J9" i="43"/>
  <c r="BF9" i="43"/>
  <c r="BF8" i="43"/>
  <c r="J8" i="43"/>
  <c r="BK8" i="43"/>
  <c r="BL8" i="43"/>
  <c r="BK7" i="43"/>
  <c r="BL7" i="43"/>
  <c r="BT7" i="43"/>
  <c r="J7" i="43"/>
  <c r="BF7" i="43"/>
  <c r="M6" i="43"/>
  <c r="BM6" i="43"/>
  <c r="S28" i="17"/>
  <c r="S29" i="17"/>
  <c r="S30" i="17"/>
  <c r="S31" i="17"/>
  <c r="S32" i="17"/>
  <c r="S33" i="17"/>
  <c r="S34" i="17"/>
  <c r="S35" i="17"/>
  <c r="S36" i="17"/>
  <c r="S37" i="17"/>
  <c r="S38" i="17"/>
  <c r="S39" i="17"/>
  <c r="S40" i="17"/>
  <c r="S41" i="17"/>
  <c r="S42" i="17"/>
  <c r="S43" i="17"/>
  <c r="S44" i="17"/>
  <c r="S45" i="17"/>
  <c r="S46" i="17"/>
  <c r="S47" i="17"/>
  <c r="S48" i="17"/>
  <c r="S49" i="17"/>
  <c r="S50" i="17"/>
  <c r="S51" i="17"/>
  <c r="S52" i="17"/>
  <c r="S53" i="17"/>
  <c r="S54" i="17"/>
  <c r="S55" i="17"/>
  <c r="S56" i="17"/>
  <c r="S57" i="17"/>
  <c r="S58" i="17"/>
  <c r="S59" i="17"/>
  <c r="S60" i="17"/>
  <c r="S61" i="17"/>
  <c r="S62" i="17"/>
  <c r="S63" i="17"/>
  <c r="S64" i="17"/>
  <c r="S65" i="17"/>
  <c r="S66" i="17"/>
  <c r="S67" i="17"/>
  <c r="S68" i="17"/>
  <c r="S69" i="17"/>
  <c r="S70" i="17"/>
  <c r="S71" i="17"/>
  <c r="S72" i="17"/>
  <c r="S73" i="17"/>
  <c r="S74" i="17"/>
  <c r="S75" i="17"/>
  <c r="S76" i="17"/>
  <c r="S77" i="17"/>
  <c r="S78" i="17"/>
  <c r="S79" i="17"/>
  <c r="S80" i="17"/>
  <c r="S81" i="17"/>
  <c r="S82" i="17"/>
  <c r="S83" i="17"/>
  <c r="S84" i="17"/>
  <c r="S85" i="17"/>
  <c r="S86" i="17"/>
  <c r="S87" i="17"/>
  <c r="S88" i="17"/>
  <c r="S89" i="17"/>
  <c r="S90" i="17"/>
  <c r="S91" i="17"/>
  <c r="S92" i="17"/>
  <c r="S93" i="17"/>
  <c r="S94" i="17"/>
  <c r="S95" i="17"/>
  <c r="S96" i="17"/>
  <c r="S97" i="17"/>
  <c r="S98" i="17"/>
  <c r="S99" i="17"/>
  <c r="S100" i="17"/>
  <c r="S101" i="17"/>
  <c r="S102" i="17"/>
  <c r="S103" i="17"/>
  <c r="S104" i="17"/>
  <c r="S105" i="17"/>
  <c r="S106" i="17"/>
  <c r="S107" i="17"/>
  <c r="S108" i="17"/>
  <c r="S109" i="17"/>
  <c r="S110" i="17"/>
  <c r="S111" i="17"/>
  <c r="S112" i="17"/>
  <c r="S113" i="17"/>
  <c r="S114" i="17"/>
  <c r="S115" i="17"/>
  <c r="S116" i="17"/>
  <c r="S117" i="17"/>
  <c r="S118" i="17"/>
  <c r="S119" i="17"/>
  <c r="S120" i="17"/>
  <c r="S121" i="17"/>
  <c r="S122" i="17"/>
  <c r="S123" i="17"/>
  <c r="S124" i="17"/>
  <c r="S125" i="17"/>
  <c r="S126" i="17"/>
  <c r="S127" i="17"/>
  <c r="S128" i="17"/>
  <c r="S129" i="17"/>
  <c r="S130" i="17"/>
  <c r="S131" i="17"/>
  <c r="S132" i="17"/>
  <c r="S133" i="17"/>
  <c r="S134" i="17"/>
  <c r="S135" i="17"/>
  <c r="S136" i="17"/>
  <c r="S137" i="17"/>
  <c r="S138" i="17"/>
  <c r="S139" i="17"/>
  <c r="S140" i="17"/>
  <c r="S141" i="17"/>
  <c r="S142" i="17"/>
  <c r="S143" i="17"/>
  <c r="S144" i="17"/>
  <c r="S145" i="17"/>
  <c r="S146" i="17"/>
  <c r="S147" i="17"/>
  <c r="S148" i="17"/>
  <c r="S149" i="17"/>
  <c r="S150" i="17"/>
  <c r="S151" i="17"/>
  <c r="S152" i="17"/>
  <c r="S153" i="17"/>
  <c r="S154" i="17"/>
  <c r="S155" i="17"/>
  <c r="S156" i="17"/>
  <c r="S157" i="17"/>
  <c r="S158" i="17"/>
  <c r="S159" i="17"/>
  <c r="S160" i="17"/>
  <c r="S161" i="17"/>
  <c r="S162" i="17"/>
  <c r="S163" i="17"/>
  <c r="S164" i="17"/>
  <c r="S165" i="17"/>
  <c r="S166" i="17"/>
  <c r="S167" i="17"/>
  <c r="S168" i="17"/>
  <c r="S169" i="17"/>
  <c r="S170" i="17"/>
  <c r="S171" i="17"/>
  <c r="S172" i="17"/>
  <c r="S173" i="17"/>
  <c r="S174" i="17"/>
  <c r="S175" i="17"/>
  <c r="S176" i="17"/>
  <c r="S177" i="17"/>
  <c r="S178" i="17"/>
  <c r="S179" i="17"/>
  <c r="S180" i="17"/>
  <c r="S181" i="17"/>
  <c r="S182" i="17"/>
  <c r="S183" i="17"/>
  <c r="S184" i="17"/>
  <c r="S185" i="17"/>
  <c r="S186" i="17"/>
  <c r="S187" i="17"/>
  <c r="S188" i="17"/>
  <c r="S189" i="17"/>
  <c r="S190" i="17"/>
  <c r="S191" i="17"/>
  <c r="S192" i="17"/>
  <c r="S193" i="17"/>
  <c r="S194" i="17"/>
  <c r="S195" i="17"/>
  <c r="S196" i="17"/>
  <c r="S197" i="17"/>
  <c r="S198" i="17"/>
  <c r="S199" i="17"/>
  <c r="S200" i="17"/>
  <c r="S201" i="17"/>
  <c r="S202" i="17"/>
  <c r="S203" i="17"/>
  <c r="S204" i="17"/>
  <c r="S205" i="17"/>
  <c r="S206" i="17"/>
  <c r="S207" i="17"/>
  <c r="S208" i="17"/>
  <c r="S209" i="17"/>
  <c r="S210" i="17"/>
  <c r="S211" i="17"/>
  <c r="S212" i="17"/>
  <c r="S213" i="17"/>
  <c r="S214" i="17"/>
  <c r="S215" i="17"/>
  <c r="S216" i="17"/>
  <c r="S217" i="17"/>
  <c r="S218" i="17"/>
  <c r="S219" i="17"/>
  <c r="S220" i="17"/>
  <c r="S221" i="17"/>
  <c r="S222" i="17"/>
  <c r="S223" i="17"/>
  <c r="S224" i="17"/>
  <c r="S225" i="17"/>
  <c r="S226" i="17"/>
  <c r="S227" i="17"/>
  <c r="S228" i="17"/>
  <c r="S229" i="17"/>
  <c r="S230" i="17"/>
  <c r="S231" i="17"/>
  <c r="S232" i="17"/>
  <c r="S233" i="17"/>
  <c r="S234" i="17"/>
  <c r="S235" i="17"/>
  <c r="S236" i="17"/>
  <c r="S237" i="17"/>
  <c r="S238" i="17"/>
  <c r="S239" i="17"/>
  <c r="S240" i="17"/>
  <c r="S241" i="17"/>
  <c r="S242" i="17"/>
  <c r="S243" i="17"/>
  <c r="S244" i="17"/>
  <c r="S245" i="17"/>
  <c r="S246" i="17"/>
  <c r="S247" i="17"/>
  <c r="S248" i="17"/>
  <c r="S249" i="17"/>
  <c r="S250" i="17"/>
  <c r="S251" i="17"/>
  <c r="S252" i="17"/>
  <c r="S253" i="17"/>
  <c r="S254" i="17"/>
  <c r="S255" i="17"/>
  <c r="S256" i="17"/>
  <c r="S257" i="17"/>
  <c r="S258" i="17"/>
  <c r="S259" i="17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S272" i="17"/>
  <c r="S273" i="17"/>
  <c r="S274" i="17"/>
  <c r="S275" i="17"/>
  <c r="S276" i="17"/>
  <c r="S277" i="17"/>
  <c r="S278" i="17"/>
  <c r="S279" i="17"/>
  <c r="S280" i="17"/>
  <c r="S281" i="17"/>
  <c r="S282" i="17"/>
  <c r="S283" i="17"/>
  <c r="S284" i="17"/>
  <c r="S285" i="17"/>
  <c r="S286" i="17"/>
  <c r="S287" i="17"/>
  <c r="S288" i="17"/>
  <c r="S289" i="17"/>
  <c r="S290" i="17"/>
  <c r="S291" i="17"/>
  <c r="S292" i="17"/>
  <c r="S293" i="17"/>
  <c r="S294" i="17"/>
  <c r="S295" i="17"/>
  <c r="S296" i="17"/>
  <c r="S297" i="17"/>
  <c r="S298" i="17"/>
  <c r="S299" i="17"/>
  <c r="S300" i="17"/>
  <c r="S301" i="17"/>
  <c r="S302" i="17"/>
  <c r="S303" i="17"/>
  <c r="S304" i="17"/>
  <c r="S305" i="17"/>
  <c r="S306" i="17"/>
  <c r="S307" i="17"/>
  <c r="S308" i="17"/>
  <c r="S309" i="17"/>
  <c r="S310" i="17"/>
  <c r="S311" i="17"/>
  <c r="S312" i="17"/>
  <c r="S313" i="17"/>
  <c r="S314" i="17"/>
  <c r="S315" i="17"/>
  <c r="S316" i="17"/>
  <c r="S317" i="17"/>
  <c r="S318" i="17"/>
  <c r="S319" i="17"/>
  <c r="S320" i="17"/>
  <c r="S321" i="17"/>
  <c r="S322" i="17"/>
  <c r="S323" i="17"/>
  <c r="S324" i="17"/>
  <c r="S325" i="17"/>
  <c r="S326" i="17"/>
  <c r="S327" i="17"/>
  <c r="S328" i="17"/>
  <c r="S329" i="17"/>
  <c r="S330" i="17"/>
  <c r="S331" i="17"/>
  <c r="S332" i="17"/>
  <c r="S333" i="17"/>
  <c r="S334" i="17"/>
  <c r="S335" i="17"/>
  <c r="S336" i="17"/>
  <c r="S337" i="17"/>
  <c r="S338" i="17"/>
  <c r="S339" i="17"/>
  <c r="S340" i="17"/>
  <c r="S341" i="17"/>
  <c r="S342" i="17"/>
  <c r="S343" i="17"/>
  <c r="S344" i="17"/>
  <c r="S345" i="17"/>
  <c r="S346" i="17"/>
  <c r="S347" i="17"/>
  <c r="S348" i="17"/>
  <c r="S349" i="17"/>
  <c r="S350" i="17"/>
  <c r="S351" i="17"/>
  <c r="S352" i="17"/>
  <c r="S353" i="17"/>
  <c r="S354" i="17"/>
  <c r="S355" i="17"/>
  <c r="S356" i="17"/>
  <c r="S357" i="17"/>
  <c r="S358" i="17"/>
  <c r="S359" i="17"/>
  <c r="S360" i="17"/>
  <c r="S361" i="17"/>
  <c r="S362" i="17"/>
  <c r="S363" i="17"/>
  <c r="S364" i="17"/>
  <c r="S365" i="17"/>
  <c r="S366" i="17"/>
  <c r="S367" i="17"/>
  <c r="S368" i="17"/>
  <c r="S369" i="17"/>
  <c r="S370" i="17"/>
  <c r="S371" i="17"/>
  <c r="S372" i="17"/>
  <c r="S373" i="17"/>
  <c r="S374" i="17"/>
  <c r="S375" i="17"/>
  <c r="S376" i="17"/>
  <c r="S377" i="17"/>
  <c r="S378" i="17"/>
  <c r="S379" i="17"/>
  <c r="S380" i="17"/>
  <c r="S381" i="17"/>
  <c r="S382" i="17"/>
  <c r="S383" i="17"/>
  <c r="S384" i="17"/>
  <c r="S385" i="17"/>
  <c r="S386" i="17"/>
  <c r="S387" i="17"/>
  <c r="S388" i="17"/>
  <c r="S389" i="17"/>
  <c r="S390" i="17"/>
  <c r="S391" i="17"/>
  <c r="S392" i="17"/>
  <c r="S393" i="17"/>
  <c r="S394" i="17"/>
  <c r="S395" i="17"/>
  <c r="S396" i="17"/>
  <c r="S397" i="17"/>
  <c r="S398" i="17"/>
  <c r="S399" i="17"/>
  <c r="S400" i="17"/>
  <c r="S401" i="17"/>
  <c r="S402" i="17"/>
  <c r="S403" i="17"/>
  <c r="S404" i="17"/>
  <c r="S405" i="17"/>
  <c r="S406" i="17"/>
  <c r="S407" i="17"/>
  <c r="S408" i="17"/>
  <c r="S409" i="17"/>
  <c r="S410" i="17"/>
  <c r="S411" i="17"/>
  <c r="S412" i="17"/>
  <c r="S413" i="17"/>
  <c r="S414" i="17"/>
  <c r="S415" i="17"/>
  <c r="S416" i="17"/>
  <c r="S417" i="17"/>
  <c r="S418" i="17"/>
  <c r="S419" i="17"/>
  <c r="S420" i="17"/>
  <c r="S421" i="17"/>
  <c r="S422" i="17"/>
  <c r="S423" i="17"/>
  <c r="S424" i="17"/>
  <c r="S425" i="17"/>
  <c r="S426" i="17"/>
  <c r="S427" i="17"/>
  <c r="S428" i="17"/>
  <c r="S429" i="17"/>
  <c r="S430" i="17"/>
  <c r="S431" i="17"/>
  <c r="S432" i="17"/>
  <c r="S433" i="17"/>
  <c r="S434" i="17"/>
  <c r="S435" i="17"/>
  <c r="S436" i="17"/>
  <c r="S437" i="17"/>
  <c r="S438" i="17"/>
  <c r="S439" i="17"/>
  <c r="S440" i="17"/>
  <c r="S441" i="17"/>
  <c r="S442" i="17"/>
  <c r="S443" i="17"/>
  <c r="S444" i="17"/>
  <c r="S445" i="17"/>
  <c r="S446" i="17"/>
  <c r="S447" i="17"/>
  <c r="S448" i="17"/>
  <c r="S449" i="17"/>
  <c r="S450" i="17"/>
  <c r="S451" i="17"/>
  <c r="S452" i="17"/>
  <c r="S453" i="17"/>
  <c r="S454" i="17"/>
  <c r="S455" i="17"/>
  <c r="S456" i="17"/>
  <c r="S457" i="17"/>
  <c r="S458" i="17"/>
  <c r="S459" i="17"/>
  <c r="S460" i="17"/>
  <c r="S461" i="17"/>
  <c r="S462" i="17"/>
  <c r="S463" i="17"/>
  <c r="S464" i="17"/>
  <c r="S465" i="17"/>
  <c r="S466" i="17"/>
  <c r="S467" i="17"/>
  <c r="S468" i="17"/>
  <c r="S469" i="17"/>
  <c r="S470" i="17"/>
  <c r="S471" i="17"/>
  <c r="S472" i="17"/>
  <c r="S473" i="17"/>
  <c r="S474" i="17"/>
  <c r="S475" i="17"/>
  <c r="S476" i="17"/>
  <c r="S477" i="17"/>
  <c r="S478" i="17"/>
  <c r="S479" i="17"/>
  <c r="S480" i="17"/>
  <c r="S481" i="17"/>
  <c r="S482" i="17"/>
  <c r="S483" i="17"/>
  <c r="S484" i="17"/>
  <c r="S485" i="17"/>
  <c r="S486" i="17"/>
  <c r="S487" i="17"/>
  <c r="S488" i="17"/>
  <c r="S489" i="17"/>
  <c r="S490" i="17"/>
  <c r="S491" i="17"/>
  <c r="S492" i="17"/>
  <c r="S493" i="17"/>
  <c r="S494" i="17"/>
  <c r="S495" i="17"/>
  <c r="S496" i="17"/>
  <c r="S497" i="17"/>
  <c r="S498" i="17"/>
  <c r="S499" i="17"/>
  <c r="S500" i="17"/>
  <c r="S501" i="17"/>
  <c r="S502" i="17"/>
  <c r="S503" i="17"/>
  <c r="S504" i="17"/>
  <c r="S505" i="17"/>
  <c r="S506" i="17"/>
  <c r="S507" i="17"/>
  <c r="S508" i="17"/>
  <c r="S509" i="17"/>
  <c r="S510" i="17"/>
  <c r="S511" i="17"/>
  <c r="S512" i="17"/>
  <c r="S513" i="17"/>
  <c r="S514" i="17"/>
  <c r="S515" i="17"/>
  <c r="S516" i="17"/>
  <c r="S517" i="17"/>
  <c r="S518" i="17"/>
  <c r="S519" i="17"/>
  <c r="S520" i="17"/>
  <c r="S521" i="17"/>
  <c r="S522" i="17"/>
  <c r="S523" i="17"/>
  <c r="S524" i="17"/>
  <c r="S525" i="17"/>
  <c r="S526" i="17"/>
  <c r="S527" i="17"/>
  <c r="S528" i="17"/>
  <c r="S529" i="17"/>
  <c r="S530" i="17"/>
  <c r="S531" i="17"/>
  <c r="S532" i="17"/>
  <c r="S533" i="17"/>
  <c r="S534" i="17"/>
  <c r="S535" i="17"/>
  <c r="S536" i="17"/>
  <c r="S537" i="17"/>
  <c r="S538" i="17"/>
  <c r="S539" i="17"/>
  <c r="S540" i="17"/>
  <c r="S541" i="17"/>
  <c r="S542" i="17"/>
  <c r="S543" i="17"/>
  <c r="S544" i="17"/>
  <c r="S545" i="17"/>
  <c r="S546" i="17"/>
  <c r="S547" i="17"/>
  <c r="S548" i="17"/>
  <c r="S549" i="17"/>
  <c r="S550" i="17"/>
  <c r="S551" i="17"/>
  <c r="S552" i="17"/>
  <c r="S553" i="17"/>
  <c r="S554" i="17"/>
  <c r="S555" i="17"/>
  <c r="S556" i="17"/>
  <c r="S557" i="17"/>
  <c r="S558" i="17"/>
  <c r="S559" i="17"/>
  <c r="S560" i="17"/>
  <c r="S561" i="17"/>
  <c r="S562" i="17"/>
  <c r="S563" i="17"/>
  <c r="S564" i="17"/>
  <c r="S565" i="17"/>
  <c r="S566" i="17"/>
  <c r="S567" i="17"/>
  <c r="S568" i="17"/>
  <c r="S569" i="17"/>
  <c r="S570" i="17"/>
  <c r="S571" i="17"/>
  <c r="S572" i="17"/>
  <c r="S573" i="17"/>
  <c r="S574" i="17"/>
  <c r="S575" i="17"/>
  <c r="S576" i="17"/>
  <c r="S577" i="17"/>
  <c r="S578" i="17"/>
  <c r="S579" i="17"/>
  <c r="S580" i="17"/>
  <c r="S581" i="17"/>
  <c r="S582" i="17"/>
  <c r="S583" i="17"/>
  <c r="S584" i="17"/>
  <c r="S585" i="17"/>
  <c r="S586" i="17"/>
  <c r="S587" i="17"/>
  <c r="S588" i="17"/>
  <c r="S589" i="17"/>
  <c r="S590" i="17"/>
  <c r="S591" i="17"/>
  <c r="S592" i="17"/>
  <c r="S593" i="17"/>
  <c r="S594" i="17"/>
  <c r="S595" i="17"/>
  <c r="S596" i="17"/>
  <c r="S597" i="17"/>
  <c r="S598" i="17"/>
  <c r="S599" i="17"/>
  <c r="S600" i="17"/>
  <c r="S601" i="17"/>
  <c r="S602" i="17"/>
  <c r="S603" i="17"/>
  <c r="S604" i="17"/>
  <c r="S605" i="17"/>
  <c r="S606" i="17"/>
  <c r="S607" i="17"/>
  <c r="S608" i="17"/>
  <c r="S609" i="17"/>
  <c r="S610" i="17"/>
  <c r="S611" i="17"/>
  <c r="S612" i="17"/>
  <c r="S613" i="17"/>
  <c r="S614" i="17"/>
  <c r="S615" i="17"/>
  <c r="S616" i="17"/>
  <c r="S617" i="17"/>
  <c r="S618" i="17"/>
  <c r="S619" i="17"/>
  <c r="S620" i="17"/>
  <c r="S621" i="17"/>
  <c r="S622" i="17"/>
  <c r="S623" i="17"/>
  <c r="S624" i="17"/>
  <c r="S625" i="17"/>
  <c r="S626" i="17"/>
  <c r="S627" i="17"/>
  <c r="S628" i="17"/>
  <c r="S629" i="17"/>
  <c r="S630" i="17"/>
  <c r="S631" i="17"/>
  <c r="S632" i="17"/>
  <c r="S633" i="17"/>
  <c r="S634" i="17"/>
  <c r="S635" i="17"/>
  <c r="S636" i="17"/>
  <c r="S637" i="17"/>
  <c r="S638" i="17"/>
  <c r="S639" i="17"/>
  <c r="S640" i="17"/>
  <c r="S641" i="17"/>
  <c r="S642" i="17"/>
  <c r="S643" i="17"/>
  <c r="S644" i="17"/>
  <c r="S645" i="17"/>
  <c r="S646" i="17"/>
  <c r="S647" i="17"/>
  <c r="S648" i="17"/>
  <c r="S649" i="17"/>
  <c r="S650" i="17"/>
  <c r="S651" i="17"/>
  <c r="S652" i="17"/>
  <c r="S653" i="17"/>
  <c r="S654" i="17"/>
  <c r="S655" i="17"/>
  <c r="S656" i="17"/>
  <c r="S657" i="17"/>
  <c r="S658" i="17"/>
  <c r="S659" i="17"/>
  <c r="S660" i="17"/>
  <c r="S661" i="17"/>
  <c r="S662" i="17"/>
  <c r="S663" i="17"/>
  <c r="S664" i="17"/>
  <c r="S665" i="17"/>
  <c r="S666" i="17"/>
  <c r="S667" i="17"/>
  <c r="S668" i="17"/>
  <c r="S669" i="17"/>
  <c r="S670" i="17"/>
  <c r="S671" i="17"/>
  <c r="S672" i="17"/>
  <c r="S673" i="17"/>
  <c r="S674" i="17"/>
  <c r="S675" i="17"/>
  <c r="S676" i="17"/>
  <c r="S677" i="17"/>
  <c r="S678" i="17"/>
  <c r="S679" i="17"/>
  <c r="S680" i="17"/>
  <c r="S681" i="17"/>
  <c r="S682" i="17"/>
  <c r="S683" i="17"/>
  <c r="S684" i="17"/>
  <c r="S685" i="17"/>
  <c r="S686" i="17"/>
  <c r="S687" i="17"/>
  <c r="S688" i="17"/>
  <c r="S689" i="17"/>
  <c r="S690" i="17"/>
  <c r="S691" i="17"/>
  <c r="S692" i="17"/>
  <c r="S693" i="17"/>
  <c r="S694" i="17"/>
  <c r="S695" i="17"/>
  <c r="S696" i="17"/>
  <c r="S697" i="17"/>
  <c r="S698" i="17"/>
  <c r="S699" i="17"/>
  <c r="S700" i="17"/>
  <c r="S701" i="17"/>
  <c r="S702" i="17"/>
  <c r="S703" i="17"/>
  <c r="S704" i="17"/>
  <c r="S705" i="17"/>
  <c r="S706" i="17"/>
  <c r="S707" i="17"/>
  <c r="S708" i="17"/>
  <c r="S709" i="17"/>
  <c r="S710" i="17"/>
  <c r="S711" i="17"/>
  <c r="S712" i="17"/>
  <c r="S713" i="17"/>
  <c r="S714" i="17"/>
  <c r="S715" i="17"/>
  <c r="S716" i="17"/>
  <c r="S717" i="17"/>
  <c r="S718" i="17"/>
  <c r="S719" i="17"/>
  <c r="S720" i="17"/>
  <c r="S721" i="17"/>
  <c r="S722" i="17"/>
  <c r="S723" i="17"/>
  <c r="S724" i="17"/>
  <c r="S725" i="17"/>
  <c r="S726" i="17"/>
  <c r="S727" i="17"/>
  <c r="S728" i="17"/>
  <c r="S729" i="17"/>
  <c r="S730" i="17"/>
  <c r="S731" i="17"/>
  <c r="S732" i="17"/>
  <c r="S733" i="17"/>
  <c r="S734" i="17"/>
  <c r="S735" i="17"/>
  <c r="S736" i="17"/>
  <c r="S737" i="17"/>
  <c r="S738" i="17"/>
  <c r="S739" i="17"/>
  <c r="S740" i="17"/>
  <c r="S741" i="17"/>
  <c r="S742" i="17"/>
  <c r="S743" i="17"/>
  <c r="S744" i="17"/>
  <c r="S745" i="17"/>
  <c r="S746" i="17"/>
  <c r="S747" i="17"/>
  <c r="S748" i="17"/>
  <c r="S749" i="17"/>
  <c r="S750" i="17"/>
  <c r="S751" i="17"/>
  <c r="S752" i="17"/>
  <c r="S753" i="17"/>
  <c r="S754" i="17"/>
  <c r="S755" i="17"/>
  <c r="S756" i="17"/>
  <c r="S757" i="17"/>
  <c r="S758" i="17"/>
  <c r="S759" i="17"/>
  <c r="S760" i="17"/>
  <c r="S761" i="17"/>
  <c r="S762" i="17"/>
  <c r="S763" i="17"/>
  <c r="S764" i="17"/>
  <c r="S765" i="17"/>
  <c r="S766" i="17"/>
  <c r="S767" i="17"/>
  <c r="S768" i="17"/>
  <c r="S769" i="17"/>
  <c r="S770" i="17"/>
  <c r="S771" i="17"/>
  <c r="S772" i="17"/>
  <c r="S773" i="17"/>
  <c r="S774" i="17"/>
  <c r="S775" i="17"/>
  <c r="S776" i="17"/>
  <c r="S777" i="17"/>
  <c r="S778" i="17"/>
  <c r="S779" i="17"/>
  <c r="S780" i="17"/>
  <c r="S781" i="17"/>
  <c r="S782" i="17"/>
  <c r="S783" i="17"/>
  <c r="S784" i="17"/>
  <c r="S785" i="17"/>
  <c r="S786" i="17"/>
  <c r="S787" i="17"/>
  <c r="S788" i="17"/>
  <c r="S789" i="17"/>
  <c r="S790" i="17"/>
  <c r="S791" i="17"/>
  <c r="S792" i="17"/>
  <c r="S793" i="17"/>
  <c r="S794" i="17"/>
  <c r="S795" i="17"/>
  <c r="S796" i="17"/>
  <c r="S797" i="17"/>
  <c r="S798" i="17"/>
  <c r="S799" i="17"/>
  <c r="S800" i="17"/>
  <c r="S801" i="17"/>
  <c r="S802" i="17"/>
  <c r="S803" i="17"/>
  <c r="S804" i="17"/>
  <c r="S805" i="17"/>
  <c r="S806" i="17"/>
  <c r="S807" i="17"/>
  <c r="S808" i="17"/>
  <c r="S809" i="17"/>
  <c r="S810" i="17"/>
  <c r="S811" i="17"/>
  <c r="S812" i="17"/>
  <c r="S813" i="17"/>
  <c r="S814" i="17"/>
  <c r="S815" i="17"/>
  <c r="S816" i="17"/>
  <c r="S817" i="17"/>
  <c r="S818" i="17"/>
  <c r="S819" i="17"/>
  <c r="S820" i="17"/>
  <c r="S821" i="17"/>
  <c r="S822" i="17"/>
  <c r="S823" i="17"/>
  <c r="S824" i="17"/>
  <c r="S825" i="17"/>
  <c r="S826" i="17"/>
  <c r="S827" i="17"/>
  <c r="S828" i="17"/>
  <c r="S829" i="17"/>
  <c r="S830" i="17"/>
  <c r="S831" i="17"/>
  <c r="S832" i="17"/>
  <c r="S833" i="17"/>
  <c r="S834" i="17"/>
  <c r="S835" i="17"/>
  <c r="S836" i="17"/>
  <c r="S837" i="17"/>
  <c r="S838" i="17"/>
  <c r="S839" i="17"/>
  <c r="S840" i="17"/>
  <c r="S841" i="17"/>
  <c r="S842" i="17"/>
  <c r="S843" i="17"/>
  <c r="S844" i="17"/>
  <c r="S845" i="17"/>
  <c r="S846" i="17"/>
  <c r="S847" i="17"/>
  <c r="S848" i="17"/>
  <c r="S849" i="17"/>
  <c r="S850" i="17"/>
  <c r="S851" i="17"/>
  <c r="S852" i="17"/>
  <c r="S853" i="17"/>
  <c r="S854" i="17"/>
  <c r="S855" i="17"/>
  <c r="S856" i="17"/>
  <c r="S857" i="17"/>
  <c r="S858" i="17"/>
  <c r="S859" i="17"/>
  <c r="S860" i="17"/>
  <c r="S861" i="17"/>
  <c r="S862" i="17"/>
  <c r="S863" i="17"/>
  <c r="S864" i="17"/>
  <c r="S865" i="17"/>
  <c r="S866" i="17"/>
  <c r="S867" i="17"/>
  <c r="S868" i="17"/>
  <c r="S869" i="17"/>
  <c r="S870" i="17"/>
  <c r="S871" i="17"/>
  <c r="S872" i="17"/>
  <c r="S873" i="17"/>
  <c r="S874" i="17"/>
  <c r="S875" i="17"/>
  <c r="S876" i="17"/>
  <c r="S877" i="17"/>
  <c r="S878" i="17"/>
  <c r="S879" i="17"/>
  <c r="S880" i="17"/>
  <c r="S881" i="17"/>
  <c r="S882" i="17"/>
  <c r="S883" i="17"/>
  <c r="S884" i="17"/>
  <c r="S885" i="17"/>
  <c r="S886" i="17"/>
  <c r="S887" i="17"/>
  <c r="S888" i="17"/>
  <c r="S889" i="17"/>
  <c r="S890" i="17"/>
  <c r="S891" i="17"/>
  <c r="S892" i="17"/>
  <c r="S893" i="17"/>
  <c r="S894" i="17"/>
  <c r="S895" i="17"/>
  <c r="S896" i="17"/>
  <c r="S897" i="17"/>
  <c r="S898" i="17"/>
  <c r="S899" i="17"/>
  <c r="S900" i="17"/>
  <c r="S901" i="17"/>
  <c r="S902" i="17"/>
  <c r="S903" i="17"/>
  <c r="S904" i="17"/>
  <c r="S905" i="17"/>
  <c r="S906" i="17"/>
  <c r="S907" i="17"/>
  <c r="S908" i="17"/>
  <c r="S909" i="17"/>
  <c r="S910" i="17"/>
  <c r="S911" i="17"/>
  <c r="S912" i="17"/>
  <c r="S913" i="17"/>
  <c r="S914" i="17"/>
  <c r="S915" i="17"/>
  <c r="S916" i="17"/>
  <c r="S917" i="17"/>
  <c r="S918" i="17"/>
  <c r="S919" i="17"/>
  <c r="S920" i="17"/>
  <c r="S921" i="17"/>
  <c r="S922" i="17"/>
  <c r="S923" i="17"/>
  <c r="S924" i="17"/>
  <c r="S925" i="17"/>
  <c r="S926" i="17"/>
  <c r="S927" i="17"/>
  <c r="S928" i="17"/>
  <c r="S929" i="17"/>
  <c r="S930" i="17"/>
  <c r="S931" i="17"/>
  <c r="S932" i="17"/>
  <c r="S933" i="17"/>
  <c r="S934" i="17"/>
  <c r="S935" i="17"/>
  <c r="S936" i="17"/>
  <c r="S937" i="17"/>
  <c r="S938" i="17"/>
  <c r="S939" i="17"/>
  <c r="S940" i="17"/>
  <c r="S941" i="17"/>
  <c r="S942" i="17"/>
  <c r="S943" i="17"/>
  <c r="S944" i="17"/>
  <c r="S945" i="17"/>
  <c r="S946" i="17"/>
  <c r="S947" i="17"/>
  <c r="S948" i="17"/>
  <c r="S949" i="17"/>
  <c r="S950" i="17"/>
  <c r="S951" i="17"/>
  <c r="S952" i="17"/>
  <c r="S953" i="17"/>
  <c r="S954" i="17"/>
  <c r="S955" i="17"/>
  <c r="S956" i="17"/>
  <c r="S957" i="17"/>
  <c r="S958" i="17"/>
  <c r="S959" i="17"/>
  <c r="S960" i="17"/>
  <c r="S961" i="17"/>
  <c r="S962" i="17"/>
  <c r="S963" i="17"/>
  <c r="S964" i="17"/>
  <c r="S965" i="17"/>
  <c r="S966" i="17"/>
  <c r="S967" i="17"/>
  <c r="S968" i="17"/>
  <c r="S969" i="17"/>
  <c r="S970" i="17"/>
  <c r="S971" i="17"/>
  <c r="S972" i="17"/>
  <c r="S973" i="17"/>
  <c r="S974" i="17"/>
  <c r="S975" i="17"/>
  <c r="S976" i="17"/>
  <c r="S977" i="17"/>
  <c r="S978" i="17"/>
  <c r="S979" i="17"/>
  <c r="S980" i="17"/>
  <c r="S981" i="17"/>
  <c r="S982" i="17"/>
  <c r="S983" i="17"/>
  <c r="S984" i="17"/>
  <c r="S985" i="17"/>
  <c r="S986" i="17"/>
  <c r="S987" i="17"/>
  <c r="S988" i="17"/>
  <c r="S989" i="17"/>
  <c r="S990" i="17"/>
  <c r="S991" i="17"/>
  <c r="S992" i="17"/>
  <c r="S993" i="17"/>
  <c r="S994" i="17"/>
  <c r="S995" i="17"/>
  <c r="S996" i="17"/>
  <c r="S997" i="17"/>
  <c r="S998" i="17"/>
  <c r="S999" i="17"/>
  <c r="S1000" i="17"/>
  <c r="S1001" i="17"/>
  <c r="S1002" i="17"/>
  <c r="S1003" i="17"/>
  <c r="S1004" i="17"/>
  <c r="S1005" i="17"/>
  <c r="S1006" i="17"/>
  <c r="S1007" i="17"/>
  <c r="S1008" i="17"/>
  <c r="S1009" i="17"/>
  <c r="S1010" i="17"/>
  <c r="S1011" i="17"/>
  <c r="S1012" i="17"/>
  <c r="S1013" i="17"/>
  <c r="S1014" i="17"/>
  <c r="S1015" i="17"/>
  <c r="S1016" i="17"/>
  <c r="S1017" i="17"/>
  <c r="S1018" i="17"/>
  <c r="S1019" i="17"/>
  <c r="S1020" i="17"/>
  <c r="S1021" i="17"/>
  <c r="S1022" i="17"/>
  <c r="S1023" i="17"/>
  <c r="S1024" i="17"/>
  <c r="S1025" i="17"/>
  <c r="S1026" i="17"/>
  <c r="S1027" i="17"/>
  <c r="S1028" i="17"/>
  <c r="S1029" i="17"/>
  <c r="S1030" i="17"/>
  <c r="S1031" i="17"/>
  <c r="S1032" i="17"/>
  <c r="S1033" i="17"/>
  <c r="S1034" i="17"/>
  <c r="S1035" i="17"/>
  <c r="S1036" i="17"/>
  <c r="S1037" i="17"/>
  <c r="S1038" i="17"/>
  <c r="S1039" i="17"/>
  <c r="S1040" i="17"/>
  <c r="S1041" i="17"/>
  <c r="S1042" i="17"/>
  <c r="S1043" i="17"/>
  <c r="S1044" i="17"/>
  <c r="S1045" i="17"/>
  <c r="S1046" i="17"/>
  <c r="S1047" i="17"/>
  <c r="S1048" i="17"/>
  <c r="S1049" i="17"/>
  <c r="S1050" i="17"/>
  <c r="S1051" i="17"/>
  <c r="S1052" i="17"/>
  <c r="S1053" i="17"/>
  <c r="S1054" i="17"/>
  <c r="S1055" i="17"/>
  <c r="S1056" i="17"/>
  <c r="S1057" i="17"/>
  <c r="S1058" i="17"/>
  <c r="S1059" i="17"/>
  <c r="S1060" i="17"/>
  <c r="S1061" i="17"/>
  <c r="S1062" i="17"/>
  <c r="S1063" i="17"/>
  <c r="S1064" i="17"/>
  <c r="S1065" i="17"/>
  <c r="S1066" i="17"/>
  <c r="S1067" i="17"/>
  <c r="S1068" i="17"/>
  <c r="S1069" i="17"/>
  <c r="S1070" i="17"/>
  <c r="S1071" i="17"/>
  <c r="S1072" i="17"/>
  <c r="S1073" i="17"/>
  <c r="S1074" i="17"/>
  <c r="S1075" i="17"/>
  <c r="S1076" i="17"/>
  <c r="S1077" i="17"/>
  <c r="S1078" i="17"/>
  <c r="S1079" i="17"/>
  <c r="S1080" i="17"/>
  <c r="S1081" i="17"/>
  <c r="S1082" i="17"/>
  <c r="S1083" i="17"/>
  <c r="S1084" i="17"/>
  <c r="S1085" i="17"/>
  <c r="S1086" i="17"/>
  <c r="S1087" i="17"/>
  <c r="S1088" i="17"/>
  <c r="S1089" i="17"/>
  <c r="S1090" i="17"/>
  <c r="S1091" i="17"/>
  <c r="S1092" i="17"/>
  <c r="S1093" i="17"/>
  <c r="S1094" i="17"/>
  <c r="S1095" i="17"/>
  <c r="S1096" i="17"/>
  <c r="S1097" i="17"/>
  <c r="S1098" i="17"/>
  <c r="S1099" i="17"/>
  <c r="S1100" i="17"/>
  <c r="S1101" i="17"/>
  <c r="S1102" i="17"/>
  <c r="S1103" i="17"/>
  <c r="S1104" i="17"/>
  <c r="S1105" i="17"/>
  <c r="S1106" i="17"/>
  <c r="S1107" i="17"/>
  <c r="S1108" i="17"/>
  <c r="S1109" i="17"/>
  <c r="S1110" i="17"/>
  <c r="S1111" i="17"/>
  <c r="S1112" i="17"/>
  <c r="S1113" i="17"/>
  <c r="S1114" i="17"/>
  <c r="S1115" i="17"/>
  <c r="S1116" i="17"/>
  <c r="S1117" i="17"/>
  <c r="S1118" i="17"/>
  <c r="S1119" i="17"/>
  <c r="S1120" i="17"/>
  <c r="S1121" i="17"/>
  <c r="S1122" i="17"/>
  <c r="S1123" i="17"/>
  <c r="S1124" i="17"/>
  <c r="S1125" i="17"/>
  <c r="S1126" i="17"/>
  <c r="S1127" i="17"/>
  <c r="S1128" i="17"/>
  <c r="S1129" i="17"/>
  <c r="S1130" i="17"/>
  <c r="S1131" i="17"/>
  <c r="S1132" i="17"/>
  <c r="S1133" i="17"/>
  <c r="S1134" i="17"/>
  <c r="S1135" i="17"/>
  <c r="S1136" i="17"/>
  <c r="S1137" i="17"/>
  <c r="S1138" i="17"/>
  <c r="S1139" i="17"/>
  <c r="S1140" i="17"/>
  <c r="S1141" i="17"/>
  <c r="S1142" i="17"/>
  <c r="S1143" i="17"/>
  <c r="S1144" i="17"/>
  <c r="S1145" i="17"/>
  <c r="S1146" i="17"/>
  <c r="S1147" i="17"/>
  <c r="S1148" i="17"/>
  <c r="S1149" i="17"/>
  <c r="S1150" i="17"/>
  <c r="S1151" i="17"/>
  <c r="S1152" i="17"/>
  <c r="S1153" i="17"/>
  <c r="S1154" i="17"/>
  <c r="S1155" i="17"/>
  <c r="S1156" i="17"/>
  <c r="S1157" i="17"/>
  <c r="S1158" i="17"/>
  <c r="S1159" i="17"/>
  <c r="S1160" i="17"/>
  <c r="S1161" i="17"/>
  <c r="S1162" i="17"/>
  <c r="S1163" i="17"/>
  <c r="S1164" i="17"/>
  <c r="S1165" i="17"/>
  <c r="S1166" i="17"/>
  <c r="S1167" i="17"/>
  <c r="S1168" i="17"/>
  <c r="S1169" i="17"/>
  <c r="S1170" i="17"/>
  <c r="S1171" i="17"/>
  <c r="S1172" i="17"/>
  <c r="S1173" i="17"/>
  <c r="S1174" i="17"/>
  <c r="S1175" i="17"/>
  <c r="S1176" i="17"/>
  <c r="S1177" i="17"/>
  <c r="S1178" i="17"/>
  <c r="S1179" i="17"/>
  <c r="S1180" i="17"/>
  <c r="S1181" i="17"/>
  <c r="S1182" i="17"/>
  <c r="S1183" i="17"/>
  <c r="S1184" i="17"/>
  <c r="S1185" i="17"/>
  <c r="S1186" i="17"/>
  <c r="S1187" i="17"/>
  <c r="S1188" i="17"/>
  <c r="S1189" i="17"/>
  <c r="S1190" i="17"/>
  <c r="S1191" i="17"/>
  <c r="S1192" i="17"/>
  <c r="S1193" i="17"/>
  <c r="S1194" i="17"/>
  <c r="S1195" i="17"/>
  <c r="S1196" i="17"/>
  <c r="S1197" i="17"/>
  <c r="S1198" i="17"/>
  <c r="S1199" i="17"/>
  <c r="S1200" i="17"/>
  <c r="S1201" i="17"/>
  <c r="S1202" i="17"/>
  <c r="S1203" i="17"/>
  <c r="S1204" i="17"/>
  <c r="S1205" i="17"/>
  <c r="S1206" i="17"/>
  <c r="S1207" i="17"/>
  <c r="S1208" i="17"/>
  <c r="S1209" i="17"/>
  <c r="S1210" i="17"/>
  <c r="S1211" i="17"/>
  <c r="S1212" i="17"/>
  <c r="S1213" i="17"/>
  <c r="S1214" i="17"/>
  <c r="S1215" i="17"/>
  <c r="S1216" i="17"/>
  <c r="S1217" i="17"/>
  <c r="S1218" i="17"/>
  <c r="S1219" i="17"/>
  <c r="S1220" i="17"/>
  <c r="S1221" i="17"/>
  <c r="S1222" i="17"/>
  <c r="S1223" i="17"/>
  <c r="S1224" i="17"/>
  <c r="S1225" i="17"/>
  <c r="S1226" i="17"/>
  <c r="S1227" i="17"/>
  <c r="S1228" i="17"/>
  <c r="S1229" i="17"/>
  <c r="S1230" i="17"/>
  <c r="S1231" i="17"/>
  <c r="S1232" i="17"/>
  <c r="S1233" i="17"/>
  <c r="S1234" i="17"/>
  <c r="S1235" i="17"/>
  <c r="S1236" i="17"/>
  <c r="S1237" i="17"/>
  <c r="S1238" i="17"/>
  <c r="S1239" i="17"/>
  <c r="S1240" i="17"/>
  <c r="S1241" i="17"/>
  <c r="S1242" i="17"/>
  <c r="S1243" i="17"/>
  <c r="S1244" i="17"/>
  <c r="S1245" i="17"/>
  <c r="S1246" i="17"/>
  <c r="S1247" i="17"/>
  <c r="S1248" i="17"/>
  <c r="S1249" i="17"/>
  <c r="S1250" i="17"/>
  <c r="S1251" i="17"/>
  <c r="S1252" i="17"/>
  <c r="S1253" i="17"/>
  <c r="S1254" i="17"/>
  <c r="S1255" i="17"/>
  <c r="S1256" i="17"/>
  <c r="S1257" i="17"/>
  <c r="S1258" i="17"/>
  <c r="S1259" i="17"/>
  <c r="S1260" i="17"/>
  <c r="S1261" i="17"/>
  <c r="S1262" i="17"/>
  <c r="S1263" i="17"/>
  <c r="S1264" i="17"/>
  <c r="S1265" i="17"/>
  <c r="S1266" i="17"/>
  <c r="S1267" i="17"/>
  <c r="S1268" i="17"/>
  <c r="S1269" i="17"/>
  <c r="S1270" i="17"/>
  <c r="S1271" i="17"/>
  <c r="S1272" i="17"/>
  <c r="S1273" i="17"/>
  <c r="S1274" i="17"/>
  <c r="S1275" i="17"/>
  <c r="S1276" i="17"/>
  <c r="S1277" i="17"/>
  <c r="S1278" i="17"/>
  <c r="S1279" i="17"/>
  <c r="S1280" i="17"/>
  <c r="S1281" i="17"/>
  <c r="S1282" i="17"/>
  <c r="S1283" i="17"/>
  <c r="S1284" i="17"/>
  <c r="S1285" i="17"/>
  <c r="S1286" i="17"/>
  <c r="S1287" i="17"/>
  <c r="S1288" i="17"/>
  <c r="S1289" i="17"/>
  <c r="S1290" i="17"/>
  <c r="S1291" i="17"/>
  <c r="S1292" i="17"/>
  <c r="S1293" i="17"/>
  <c r="S1294" i="17"/>
  <c r="S1295" i="17"/>
  <c r="S1296" i="17"/>
  <c r="S1297" i="17"/>
  <c r="S1298" i="17"/>
  <c r="S1299" i="17"/>
  <c r="S1300" i="17"/>
  <c r="S1301" i="17"/>
  <c r="S1302" i="17"/>
  <c r="S1303" i="17"/>
  <c r="S1304" i="17"/>
  <c r="S1305" i="17"/>
  <c r="S1306" i="17"/>
  <c r="S1307" i="17"/>
  <c r="S1308" i="17"/>
  <c r="S1309" i="17"/>
  <c r="S1310" i="17"/>
  <c r="S1311" i="17"/>
  <c r="S1312" i="17"/>
  <c r="S1313" i="17"/>
  <c r="S1314" i="17"/>
  <c r="S1315" i="17"/>
  <c r="S1316" i="17"/>
  <c r="S1317" i="17"/>
  <c r="S1318" i="17"/>
  <c r="S1319" i="17"/>
  <c r="S1320" i="17"/>
  <c r="S1321" i="17"/>
  <c r="S1322" i="17"/>
  <c r="S1323" i="17"/>
  <c r="S1324" i="17"/>
  <c r="S1325" i="17"/>
  <c r="S1326" i="17"/>
  <c r="S1327" i="17"/>
  <c r="S1328" i="17"/>
  <c r="S1329" i="17"/>
  <c r="S1330" i="17"/>
  <c r="S1331" i="17"/>
  <c r="S1332" i="17"/>
  <c r="S1333" i="17"/>
  <c r="S1334" i="17"/>
  <c r="S1335" i="17"/>
  <c r="S1336" i="17"/>
  <c r="S1337" i="17"/>
  <c r="S1338" i="17"/>
  <c r="S1339" i="17"/>
  <c r="S1340" i="17"/>
  <c r="S1341" i="17"/>
  <c r="S1342" i="17"/>
  <c r="S1343" i="17"/>
  <c r="S1344" i="17"/>
  <c r="S1345" i="17"/>
  <c r="S1346" i="17"/>
  <c r="S1347" i="17"/>
  <c r="S1348" i="17"/>
  <c r="S1349" i="17"/>
  <c r="S1350" i="17"/>
  <c r="S1351" i="17"/>
  <c r="S1352" i="17"/>
  <c r="S1353" i="17"/>
  <c r="S1354" i="17"/>
  <c r="S1355" i="17"/>
  <c r="S1356" i="17"/>
  <c r="S1357" i="17"/>
  <c r="S1358" i="17"/>
  <c r="S1359" i="17"/>
  <c r="S1360" i="17"/>
  <c r="S1361" i="17"/>
  <c r="S1362" i="17"/>
  <c r="S1363" i="17"/>
  <c r="S1364" i="17"/>
  <c r="S1365" i="17"/>
  <c r="S1366" i="17"/>
  <c r="S1367" i="17"/>
  <c r="S1368" i="17"/>
  <c r="S1369" i="17"/>
  <c r="S1370" i="17"/>
  <c r="S1371" i="17"/>
  <c r="S1372" i="17"/>
  <c r="S1373" i="17"/>
  <c r="S1374" i="17"/>
  <c r="S1375" i="17"/>
  <c r="S1376" i="17"/>
  <c r="S1377" i="17"/>
  <c r="S1378" i="17"/>
  <c r="S1379" i="17"/>
  <c r="S1380" i="17"/>
  <c r="S1381" i="17"/>
  <c r="S1382" i="17"/>
  <c r="S1383" i="17"/>
  <c r="S1384" i="17"/>
  <c r="S1385" i="17"/>
  <c r="S1386" i="17"/>
  <c r="S1387" i="17"/>
  <c r="S1388" i="17"/>
  <c r="S1389" i="17"/>
  <c r="S1390" i="17"/>
  <c r="S1391" i="17"/>
  <c r="S1392" i="17"/>
  <c r="S1393" i="17"/>
  <c r="S1394" i="17"/>
  <c r="S1395" i="17"/>
  <c r="S1396" i="17"/>
  <c r="S1397" i="17"/>
  <c r="S1398" i="17"/>
  <c r="S1399" i="17"/>
  <c r="S1400" i="17"/>
  <c r="S1401" i="17"/>
  <c r="S1402" i="17"/>
  <c r="S1403" i="17"/>
  <c r="S1404" i="17"/>
  <c r="S1405" i="17"/>
  <c r="S1406" i="17"/>
  <c r="S1407" i="17"/>
  <c r="S1408" i="17"/>
  <c r="S1409" i="17"/>
  <c r="S1410" i="17"/>
  <c r="S1411" i="17"/>
  <c r="S1412" i="17"/>
  <c r="S1413" i="17"/>
  <c r="S1414" i="17"/>
  <c r="S1415" i="17"/>
  <c r="S1416" i="17"/>
  <c r="S1417" i="17"/>
  <c r="S1418" i="17"/>
  <c r="S1419" i="17"/>
  <c r="S1420" i="17"/>
  <c r="S1421" i="17"/>
  <c r="S1422" i="17"/>
  <c r="S1423" i="17"/>
  <c r="S1424" i="17"/>
  <c r="S1425" i="17"/>
  <c r="S1426" i="17"/>
  <c r="S1427" i="17"/>
  <c r="S1428" i="17"/>
  <c r="S1429" i="17"/>
  <c r="S1430" i="17"/>
  <c r="S1431" i="17"/>
  <c r="S1432" i="17"/>
  <c r="S1433" i="17"/>
  <c r="S1434" i="17"/>
  <c r="S1435" i="17"/>
  <c r="S1436" i="17"/>
  <c r="S1437" i="17"/>
  <c r="S1438" i="17"/>
  <c r="S1439" i="17"/>
  <c r="S1440" i="17"/>
  <c r="S1441" i="17"/>
  <c r="S1442" i="17"/>
  <c r="S1443" i="17"/>
  <c r="S1444" i="17"/>
  <c r="S1445" i="17"/>
  <c r="S1446" i="17"/>
  <c r="S1447" i="17"/>
  <c r="S1448" i="17"/>
  <c r="S1449" i="17"/>
  <c r="S1450" i="17"/>
  <c r="S1451" i="17"/>
  <c r="S1452" i="17"/>
  <c r="S1453" i="17"/>
  <c r="S1454" i="17"/>
  <c r="S1455" i="17"/>
  <c r="S1456" i="17"/>
  <c r="S1457" i="17"/>
  <c r="S1458" i="17"/>
  <c r="S1459" i="17"/>
  <c r="S1460" i="17"/>
  <c r="S1461" i="17"/>
  <c r="S1462" i="17"/>
  <c r="S1463" i="17"/>
  <c r="S1464" i="17"/>
  <c r="S1465" i="17"/>
  <c r="S1466" i="17"/>
  <c r="S1467" i="17"/>
  <c r="S1468" i="17"/>
  <c r="S1469" i="17"/>
  <c r="S1470" i="17"/>
  <c r="S1471" i="17"/>
  <c r="S1472" i="17"/>
  <c r="S1473" i="17"/>
  <c r="S1474" i="17"/>
  <c r="S1475" i="17"/>
  <c r="S1476" i="17"/>
  <c r="S1477" i="17"/>
  <c r="S1478" i="17"/>
  <c r="S1479" i="17"/>
  <c r="S1480" i="17"/>
  <c r="S1481" i="17"/>
  <c r="S1482" i="17"/>
  <c r="S1483" i="17"/>
  <c r="S1484" i="17"/>
  <c r="S1485" i="17"/>
  <c r="S1486" i="17"/>
  <c r="S1487" i="17"/>
  <c r="S1488" i="17"/>
  <c r="S1489" i="17"/>
  <c r="S1490" i="17"/>
  <c r="S1491" i="17"/>
  <c r="S1492" i="17"/>
  <c r="S1493" i="17"/>
  <c r="S1494" i="17"/>
  <c r="S1495" i="17"/>
  <c r="S1496" i="17"/>
  <c r="S1497" i="17"/>
  <c r="S1498" i="17"/>
  <c r="S1499" i="17"/>
  <c r="S1500" i="17"/>
  <c r="S1501" i="17"/>
  <c r="S1502" i="17"/>
  <c r="S1503" i="17"/>
  <c r="S1504" i="17"/>
  <c r="S1505" i="17"/>
  <c r="S1506" i="17"/>
  <c r="S1507" i="17"/>
  <c r="S1508" i="17"/>
  <c r="S1509" i="17"/>
  <c r="S1510" i="17"/>
  <c r="S1511" i="17"/>
  <c r="S1512" i="17"/>
  <c r="S1513" i="17"/>
  <c r="S1514" i="17"/>
  <c r="S1515" i="17"/>
  <c r="S1516" i="17"/>
  <c r="S1517" i="17"/>
  <c r="S1518" i="17"/>
  <c r="S1519" i="17"/>
  <c r="S1520" i="17"/>
  <c r="S1521" i="17"/>
  <c r="S1522" i="17"/>
  <c r="S1523" i="17"/>
  <c r="S1524" i="17"/>
  <c r="S1525" i="17"/>
  <c r="S1526" i="17"/>
  <c r="S1527" i="17"/>
  <c r="S1528" i="17"/>
  <c r="S1529" i="17"/>
  <c r="S1530" i="17"/>
  <c r="S1531" i="17"/>
  <c r="S1532" i="17"/>
  <c r="S1533" i="17"/>
  <c r="S1534" i="17"/>
  <c r="S1535" i="17"/>
  <c r="S1536" i="17"/>
  <c r="S1537" i="17"/>
  <c r="S1538" i="17"/>
  <c r="S1539" i="17"/>
  <c r="S1540" i="17"/>
  <c r="S1541" i="17"/>
  <c r="S1542" i="17"/>
  <c r="S1543" i="17"/>
  <c r="S1544" i="17"/>
  <c r="S1545" i="17"/>
  <c r="S1546" i="17"/>
  <c r="S1547" i="17"/>
  <c r="S1548" i="17"/>
  <c r="S1549" i="17"/>
  <c r="S1550" i="17"/>
  <c r="S1551" i="17"/>
  <c r="S1552" i="17"/>
  <c r="S1553" i="17"/>
  <c r="S1554" i="17"/>
  <c r="S1555" i="17"/>
  <c r="S1556" i="17"/>
  <c r="S1557" i="17"/>
  <c r="S1558" i="17"/>
  <c r="S1559" i="17"/>
  <c r="S1560" i="17"/>
  <c r="S1561" i="17"/>
  <c r="S1562" i="17"/>
  <c r="S1563" i="17"/>
  <c r="S1564" i="17"/>
  <c r="S1565" i="17"/>
  <c r="S1566" i="17"/>
  <c r="S1567" i="17"/>
  <c r="S1568" i="17"/>
  <c r="S1569" i="17"/>
  <c r="S1570" i="17"/>
  <c r="S1571" i="17"/>
  <c r="S1572" i="17"/>
  <c r="S1573" i="17"/>
  <c r="S1574" i="17"/>
  <c r="S1575" i="17"/>
  <c r="S1576" i="17"/>
  <c r="S1577" i="17"/>
  <c r="S1578" i="17"/>
  <c r="S1579" i="17"/>
  <c r="S1580" i="17"/>
  <c r="S1581" i="17"/>
  <c r="S1582" i="17"/>
  <c r="S1583" i="17"/>
  <c r="S1584" i="17"/>
  <c r="S1585" i="17"/>
  <c r="S1586" i="17"/>
  <c r="S1587" i="17"/>
  <c r="S1588" i="17"/>
  <c r="S1589" i="17"/>
  <c r="S1590" i="17"/>
  <c r="S1591" i="17"/>
  <c r="S1592" i="17"/>
  <c r="S1593" i="17"/>
  <c r="S1594" i="17"/>
  <c r="S1595" i="17"/>
  <c r="S1596" i="17"/>
  <c r="S1597" i="17"/>
  <c r="S1598" i="17"/>
  <c r="S1599" i="17"/>
  <c r="S1600" i="17"/>
  <c r="S1601" i="17"/>
  <c r="S1602" i="17"/>
  <c r="S1603" i="17"/>
  <c r="S1604" i="17"/>
  <c r="S1605" i="17"/>
  <c r="S1606" i="17"/>
  <c r="S1607" i="17"/>
  <c r="S1608" i="17"/>
  <c r="S1609" i="17"/>
  <c r="S1610" i="17"/>
  <c r="S1611" i="17"/>
  <c r="S1612" i="17"/>
  <c r="S1613" i="17"/>
  <c r="S1614" i="17"/>
  <c r="S1615" i="17"/>
  <c r="S1616" i="17"/>
  <c r="S1617" i="17"/>
  <c r="S1618" i="17"/>
  <c r="S1619" i="17"/>
  <c r="S1620" i="17"/>
  <c r="S1621" i="17"/>
  <c r="S1622" i="17"/>
  <c r="S1623" i="17"/>
  <c r="S1624" i="17"/>
  <c r="S1625" i="17"/>
  <c r="S1626" i="17"/>
  <c r="S1627" i="17"/>
  <c r="S1628" i="17"/>
  <c r="S1629" i="17"/>
  <c r="S1630" i="17"/>
  <c r="S1631" i="17"/>
  <c r="S1632" i="17"/>
  <c r="S1633" i="17"/>
  <c r="S1634" i="17"/>
  <c r="S1635" i="17"/>
  <c r="S1636" i="17"/>
  <c r="S1637" i="17"/>
  <c r="S1638" i="17"/>
  <c r="S1639" i="17"/>
  <c r="S1640" i="17"/>
  <c r="S1641" i="17"/>
  <c r="S1642" i="17"/>
  <c r="S1643" i="17"/>
  <c r="S1644" i="17"/>
  <c r="S1645" i="17"/>
  <c r="S1646" i="17"/>
  <c r="S1647" i="17"/>
  <c r="S1648" i="17"/>
  <c r="S1649" i="17"/>
  <c r="S1650" i="17"/>
  <c r="S1651" i="17"/>
  <c r="S1652" i="17"/>
  <c r="S1653" i="17"/>
  <c r="S1654" i="17"/>
  <c r="S1655" i="17"/>
  <c r="S1656" i="17"/>
  <c r="S1657" i="17"/>
  <c r="S1658" i="17"/>
  <c r="S1659" i="17"/>
  <c r="S1660" i="17"/>
  <c r="S1661" i="17"/>
  <c r="S1662" i="17"/>
  <c r="S1663" i="17"/>
  <c r="S1664" i="17"/>
  <c r="S1665" i="17"/>
  <c r="S1666" i="17"/>
  <c r="S1667" i="17"/>
  <c r="S1668" i="17"/>
  <c r="S1669" i="17"/>
  <c r="S1670" i="17"/>
  <c r="S1671" i="17"/>
  <c r="S1672" i="17"/>
  <c r="S1673" i="17"/>
  <c r="S1674" i="17"/>
  <c r="S1675" i="17"/>
  <c r="S1676" i="17"/>
  <c r="S1677" i="17"/>
  <c r="S1678" i="17"/>
  <c r="S1679" i="17"/>
  <c r="S1680" i="17"/>
  <c r="S1681" i="17"/>
  <c r="S1682" i="17"/>
  <c r="S1683" i="17"/>
  <c r="S1684" i="17"/>
  <c r="S1685" i="17"/>
  <c r="S1686" i="17"/>
  <c r="S1687" i="17"/>
  <c r="S1688" i="17"/>
  <c r="S1689" i="17"/>
  <c r="S1690" i="17"/>
  <c r="S1691" i="17"/>
  <c r="S1692" i="17"/>
  <c r="S1693" i="17"/>
  <c r="S1694" i="17"/>
  <c r="S1695" i="17"/>
  <c r="S1696" i="17"/>
  <c r="S1697" i="17"/>
  <c r="S1698" i="17"/>
  <c r="S1699" i="17"/>
  <c r="S1700" i="17"/>
  <c r="S1701" i="17"/>
  <c r="S1702" i="17"/>
  <c r="S1703" i="17"/>
  <c r="S1704" i="17"/>
  <c r="S1705" i="17"/>
  <c r="S1706" i="17"/>
  <c r="S1707" i="17"/>
  <c r="S1708" i="17"/>
  <c r="S1709" i="17"/>
  <c r="S1710" i="17"/>
  <c r="S1711" i="17"/>
  <c r="S1712" i="17"/>
  <c r="S1713" i="17"/>
  <c r="S1714" i="17"/>
  <c r="S1715" i="17"/>
  <c r="S1716" i="17"/>
  <c r="S1717" i="17"/>
  <c r="S1718" i="17"/>
  <c r="S1719" i="17"/>
  <c r="S1720" i="17"/>
  <c r="S1721" i="17"/>
  <c r="S1722" i="17"/>
  <c r="S1723" i="17"/>
  <c r="S1724" i="17"/>
  <c r="S1725" i="17"/>
  <c r="S1726" i="17"/>
  <c r="S1727" i="17"/>
  <c r="S1728" i="17"/>
  <c r="S1729" i="17"/>
  <c r="S1730" i="17"/>
  <c r="S1731" i="17"/>
  <c r="S1732" i="17"/>
  <c r="S1733" i="17"/>
  <c r="S1734" i="17"/>
  <c r="S1735" i="17"/>
  <c r="S1736" i="17"/>
  <c r="S1737" i="17"/>
  <c r="S1738" i="17"/>
  <c r="S1739" i="17"/>
  <c r="S1740" i="17"/>
  <c r="S1741" i="17"/>
  <c r="S1742" i="17"/>
  <c r="S1743" i="17"/>
  <c r="S1744" i="17"/>
  <c r="S1745" i="17"/>
  <c r="S1746" i="17"/>
  <c r="S1747" i="17"/>
  <c r="S1748" i="17"/>
  <c r="S1749" i="17"/>
  <c r="S1750" i="17"/>
  <c r="S1751" i="17"/>
  <c r="S1752" i="17"/>
  <c r="S1753" i="17"/>
  <c r="S1754" i="17"/>
  <c r="S1755" i="17"/>
  <c r="S1756" i="17"/>
  <c r="S1757" i="17"/>
  <c r="S1758" i="17"/>
  <c r="S1759" i="17"/>
  <c r="S1760" i="17"/>
  <c r="S1761" i="17"/>
  <c r="S1762" i="17"/>
  <c r="S1763" i="17"/>
  <c r="S1764" i="17"/>
  <c r="S1765" i="17"/>
  <c r="S1766" i="17"/>
  <c r="S1767" i="17"/>
  <c r="S1768" i="17"/>
  <c r="S1769" i="17"/>
  <c r="S1770" i="17"/>
  <c r="S1771" i="17"/>
  <c r="S1772" i="17"/>
  <c r="S1773" i="17"/>
  <c r="S1774" i="17"/>
  <c r="S1775" i="17"/>
  <c r="S1776" i="17"/>
  <c r="S1777" i="17"/>
  <c r="S1778" i="17"/>
  <c r="S1779" i="17"/>
  <c r="S1780" i="17"/>
  <c r="S1781" i="17"/>
  <c r="S1782" i="17"/>
  <c r="S1783" i="17"/>
  <c r="S1784" i="17"/>
  <c r="S1785" i="17"/>
  <c r="S1786" i="17"/>
  <c r="S1787" i="17"/>
  <c r="S1788" i="17"/>
  <c r="S1789" i="17"/>
  <c r="S1790" i="17"/>
  <c r="S1791" i="17"/>
  <c r="S1792" i="17"/>
  <c r="S1793" i="17"/>
  <c r="S1794" i="17"/>
  <c r="S1795" i="17"/>
  <c r="S1796" i="17"/>
  <c r="S1797" i="17"/>
  <c r="S1798" i="17"/>
  <c r="S1799" i="17"/>
  <c r="S1800" i="17"/>
  <c r="S1801" i="17"/>
  <c r="S1802" i="17"/>
  <c r="S1803" i="17"/>
  <c r="S1804" i="17"/>
  <c r="S1805" i="17"/>
  <c r="S1806" i="17"/>
  <c r="S1807" i="17"/>
  <c r="S1808" i="17"/>
  <c r="S1809" i="17"/>
  <c r="S1810" i="17"/>
  <c r="S1811" i="17"/>
  <c r="S1812" i="17"/>
  <c r="S1813" i="17"/>
  <c r="S1814" i="17"/>
  <c r="S1815" i="17"/>
  <c r="S1816" i="17"/>
  <c r="S1817" i="17"/>
  <c r="S1818" i="17"/>
  <c r="S1819" i="17"/>
  <c r="S1820" i="17"/>
  <c r="S1821" i="17"/>
  <c r="S1822" i="17"/>
  <c r="S1823" i="17"/>
  <c r="S1824" i="17"/>
  <c r="S1825" i="17"/>
  <c r="S1826" i="17"/>
  <c r="S1827" i="17"/>
  <c r="S1828" i="17"/>
  <c r="S1829" i="17"/>
  <c r="S1830" i="17"/>
  <c r="S1831" i="17"/>
  <c r="S1832" i="17"/>
  <c r="S1833" i="17"/>
  <c r="S1834" i="17"/>
  <c r="S1835" i="17"/>
  <c r="S1836" i="17"/>
  <c r="S1837" i="17"/>
  <c r="S1838" i="17"/>
  <c r="S1839" i="17"/>
  <c r="S1840" i="17"/>
  <c r="S1841" i="17"/>
  <c r="S1842" i="17"/>
  <c r="S1843" i="17"/>
  <c r="S1844" i="17"/>
  <c r="S1845" i="17"/>
  <c r="S1846" i="17"/>
  <c r="S1847" i="17"/>
  <c r="S1848" i="17"/>
  <c r="S1849" i="17"/>
  <c r="S1850" i="17"/>
  <c r="S1851" i="17"/>
  <c r="S1852" i="17"/>
  <c r="S1853" i="17"/>
  <c r="S1854" i="17"/>
  <c r="S1855" i="17"/>
  <c r="S1856" i="17"/>
  <c r="S1857" i="17"/>
  <c r="S1858" i="17"/>
  <c r="S1859" i="17"/>
  <c r="S1860" i="17"/>
  <c r="S1861" i="17"/>
  <c r="S1862" i="17"/>
  <c r="S1863" i="17"/>
  <c r="S1864" i="17"/>
  <c r="S1865" i="17"/>
  <c r="S1866" i="17"/>
  <c r="S1867" i="17"/>
  <c r="S1868" i="17"/>
  <c r="S1869" i="17"/>
  <c r="S1870" i="17"/>
  <c r="S1871" i="17"/>
  <c r="S1872" i="17"/>
  <c r="S1873" i="17"/>
  <c r="S1874" i="17"/>
  <c r="S1875" i="17"/>
  <c r="S1876" i="17"/>
  <c r="S1877" i="17"/>
  <c r="S1878" i="17"/>
  <c r="S1879" i="17"/>
  <c r="S1880" i="17"/>
  <c r="S1881" i="17"/>
  <c r="S1882" i="17"/>
  <c r="S1883" i="17"/>
  <c r="S1884" i="17"/>
  <c r="S1885" i="17"/>
  <c r="S1886" i="17"/>
  <c r="S1887" i="17"/>
  <c r="S1888" i="17"/>
  <c r="S1889" i="17"/>
  <c r="S1890" i="17"/>
  <c r="S1891" i="17"/>
  <c r="S1892" i="17"/>
  <c r="S1893" i="17"/>
  <c r="S1894" i="17"/>
  <c r="S1895" i="17"/>
  <c r="S1896" i="17"/>
  <c r="S1897" i="17"/>
  <c r="S1898" i="17"/>
  <c r="S1899" i="17"/>
  <c r="S1900" i="17"/>
  <c r="S1901" i="17"/>
  <c r="S1902" i="17"/>
  <c r="S1903" i="17"/>
  <c r="S1904" i="17"/>
  <c r="S1905" i="17"/>
  <c r="S1906" i="17"/>
  <c r="S1907" i="17"/>
  <c r="S1908" i="17"/>
  <c r="S1909" i="17"/>
  <c r="S1910" i="17"/>
  <c r="S1911" i="17"/>
  <c r="S1912" i="17"/>
  <c r="S1913" i="17"/>
  <c r="S1914" i="17"/>
  <c r="S1915" i="17"/>
  <c r="S1916" i="17"/>
  <c r="S1917" i="17"/>
  <c r="S1918" i="17"/>
  <c r="S1919" i="17"/>
  <c r="S1920" i="17"/>
  <c r="S1921" i="17"/>
  <c r="S1922" i="17"/>
  <c r="S1923" i="17"/>
  <c r="S1924" i="17"/>
  <c r="S1925" i="17"/>
  <c r="S1926" i="17"/>
  <c r="S1927" i="17"/>
  <c r="S1928" i="17"/>
  <c r="S1929" i="17"/>
  <c r="S1930" i="17"/>
  <c r="S1931" i="17"/>
  <c r="S1932" i="17"/>
  <c r="S1933" i="17"/>
  <c r="S1934" i="17"/>
  <c r="S1935" i="17"/>
  <c r="S1936" i="17"/>
  <c r="S1937" i="17"/>
  <c r="S1938" i="17"/>
  <c r="S1939" i="17"/>
  <c r="S1940" i="17"/>
  <c r="S1941" i="17"/>
  <c r="S1942" i="17"/>
  <c r="S1943" i="17"/>
  <c r="S1944" i="17"/>
  <c r="S1945" i="17"/>
  <c r="S1946" i="17"/>
  <c r="S1947" i="17"/>
  <c r="S1948" i="17"/>
  <c r="S1949" i="17"/>
  <c r="S1950" i="17"/>
  <c r="S1951" i="17"/>
  <c r="S1952" i="17"/>
  <c r="S1953" i="17"/>
  <c r="S1954" i="17"/>
  <c r="S1955" i="17"/>
  <c r="S1956" i="17"/>
  <c r="S1957" i="17"/>
  <c r="S1958" i="17"/>
  <c r="S1959" i="17"/>
  <c r="S1960" i="17"/>
  <c r="S1961" i="17"/>
  <c r="S1962" i="17"/>
  <c r="S1963" i="17"/>
  <c r="S1964" i="17"/>
  <c r="S1965" i="17"/>
  <c r="S1966" i="17"/>
  <c r="S1967" i="17"/>
  <c r="S1968" i="17"/>
  <c r="S1969" i="17"/>
  <c r="S1970" i="17"/>
  <c r="S1971" i="17"/>
  <c r="S1972" i="17"/>
  <c r="S1973" i="17"/>
  <c r="S1974" i="17"/>
  <c r="S1975" i="17"/>
  <c r="S1976" i="17"/>
  <c r="S1977" i="17"/>
  <c r="S1978" i="17"/>
  <c r="S1979" i="17"/>
  <c r="S1980" i="17"/>
  <c r="S1981" i="17"/>
  <c r="S1982" i="17"/>
  <c r="S1983" i="17"/>
  <c r="S1984" i="17"/>
  <c r="S1985" i="17"/>
  <c r="S1986" i="17"/>
  <c r="S1987" i="17"/>
  <c r="S1988" i="17"/>
  <c r="S1989" i="17"/>
  <c r="S1990" i="17"/>
  <c r="S1991" i="17"/>
  <c r="S1992" i="17"/>
  <c r="S1993" i="17"/>
  <c r="S1994" i="17"/>
  <c r="S1995" i="17"/>
  <c r="S1996" i="17"/>
  <c r="S1997" i="17"/>
  <c r="S1998" i="17"/>
  <c r="S1999" i="17"/>
  <c r="S2000" i="17"/>
  <c r="S2001" i="17"/>
  <c r="S2002" i="17"/>
  <c r="S2003" i="17"/>
  <c r="S2004" i="17"/>
  <c r="S2005" i="17"/>
  <c r="S2006" i="17"/>
  <c r="S2007" i="17"/>
  <c r="S2008" i="17"/>
  <c r="S2009" i="17"/>
  <c r="S2010" i="17"/>
  <c r="S2011" i="17"/>
  <c r="S2012" i="17"/>
  <c r="S2013" i="17"/>
  <c r="S2014" i="17"/>
  <c r="S2015" i="17"/>
  <c r="S2016" i="17"/>
  <c r="S2017" i="17"/>
  <c r="S2018" i="17"/>
  <c r="S2019" i="17"/>
  <c r="S2020" i="17"/>
  <c r="S2021" i="17"/>
  <c r="S2022" i="17"/>
  <c r="S2023" i="17"/>
  <c r="S2024" i="17"/>
  <c r="S2025" i="17"/>
  <c r="S2026" i="17"/>
  <c r="S2027" i="17"/>
  <c r="S2028" i="17"/>
  <c r="S2029" i="17"/>
  <c r="S2030" i="17"/>
  <c r="S2031" i="17"/>
  <c r="S2032" i="17"/>
  <c r="S2033" i="17"/>
  <c r="S2034" i="17"/>
  <c r="S2035" i="17"/>
  <c r="S2036" i="17"/>
  <c r="S2037" i="17"/>
  <c r="S2038" i="17"/>
  <c r="S2039" i="17"/>
  <c r="S2040" i="17"/>
  <c r="S2041" i="17"/>
  <c r="S2042" i="17"/>
  <c r="S2043" i="17"/>
  <c r="S2044" i="17"/>
  <c r="S2045" i="17"/>
  <c r="S2046" i="17"/>
  <c r="S2047" i="17"/>
  <c r="S2048" i="17"/>
  <c r="S2049" i="17"/>
  <c r="S2050" i="17"/>
  <c r="S2051" i="17"/>
  <c r="S2052" i="17"/>
  <c r="S2053" i="17"/>
  <c r="S2054" i="17"/>
  <c r="S2055" i="17"/>
  <c r="S2056" i="17"/>
  <c r="S2057" i="17"/>
  <c r="S2058" i="17"/>
  <c r="S2059" i="17"/>
  <c r="S2060" i="17"/>
  <c r="S2061" i="17"/>
  <c r="S2062" i="17"/>
  <c r="S2063" i="17"/>
  <c r="S2064" i="17"/>
  <c r="S2065" i="17"/>
  <c r="S2066" i="17"/>
  <c r="S2067" i="17"/>
  <c r="S2068" i="17"/>
  <c r="S2069" i="17"/>
  <c r="S2070" i="17"/>
  <c r="S2071" i="17"/>
  <c r="S2072" i="17"/>
  <c r="S2073" i="17"/>
  <c r="S2074" i="17"/>
  <c r="S2075" i="17"/>
  <c r="S2076" i="17"/>
  <c r="S2077" i="17"/>
  <c r="S2078" i="17"/>
  <c r="S2079" i="17"/>
  <c r="S2080" i="17"/>
  <c r="S2081" i="17"/>
  <c r="S2082" i="17"/>
  <c r="S2083" i="17"/>
  <c r="S2084" i="17"/>
  <c r="S2085" i="17"/>
  <c r="S2086" i="17"/>
  <c r="S2087" i="17"/>
  <c r="S2088" i="17"/>
  <c r="S2089" i="17"/>
  <c r="S2090" i="17"/>
  <c r="S2091" i="17"/>
  <c r="S2092" i="17"/>
  <c r="S2093" i="17"/>
  <c r="S2094" i="17"/>
  <c r="S2095" i="17"/>
  <c r="S2096" i="17"/>
  <c r="S2097" i="17"/>
  <c r="S2098" i="17"/>
  <c r="S2099" i="17"/>
  <c r="S2100" i="17"/>
  <c r="S2101" i="17"/>
  <c r="S2102" i="17"/>
  <c r="S2103" i="17"/>
  <c r="S2104" i="17"/>
  <c r="S2105" i="17"/>
  <c r="S2106" i="17"/>
  <c r="S2107" i="17"/>
  <c r="S2108" i="17"/>
  <c r="S2109" i="17"/>
  <c r="S2110" i="17"/>
  <c r="S2111" i="17"/>
  <c r="S2112" i="17"/>
  <c r="S2113" i="17"/>
  <c r="S2114" i="17"/>
  <c r="S2115" i="17"/>
  <c r="S2116" i="17"/>
  <c r="S2117" i="17"/>
  <c r="S2118" i="17"/>
  <c r="S2119" i="17"/>
  <c r="S2120" i="17"/>
  <c r="S2121" i="17"/>
  <c r="S2122" i="17"/>
  <c r="S2123" i="17"/>
  <c r="S2124" i="17"/>
  <c r="S2125" i="17"/>
  <c r="S2126" i="17"/>
  <c r="S2127" i="17"/>
  <c r="S2128" i="17"/>
  <c r="S2129" i="17"/>
  <c r="S2130" i="17"/>
  <c r="S2131" i="17"/>
  <c r="S2132" i="17"/>
  <c r="S2133" i="17"/>
  <c r="S2134" i="17"/>
  <c r="S2135" i="17"/>
  <c r="S2136" i="17"/>
  <c r="S2137" i="17"/>
  <c r="S2138" i="17"/>
  <c r="S2139" i="17"/>
  <c r="S2140" i="17"/>
  <c r="S2141" i="17"/>
  <c r="S2142" i="17"/>
  <c r="S2143" i="17"/>
  <c r="S2144" i="17"/>
  <c r="S2145" i="17"/>
  <c r="S2146" i="17"/>
  <c r="S2147" i="17"/>
  <c r="S2148" i="17"/>
  <c r="S2149" i="17"/>
  <c r="S2150" i="17"/>
  <c r="S2151" i="17"/>
  <c r="S2152" i="17"/>
  <c r="S2153" i="17"/>
  <c r="S2154" i="17"/>
  <c r="S2155" i="17"/>
  <c r="S2156" i="17"/>
  <c r="S2157" i="17"/>
  <c r="S2158" i="17"/>
  <c r="S2159" i="17"/>
  <c r="S2160" i="17"/>
  <c r="S2161" i="17"/>
  <c r="S2162" i="17"/>
  <c r="S2163" i="17"/>
  <c r="S2164" i="17"/>
  <c r="S2165" i="17"/>
  <c r="S2166" i="17"/>
  <c r="S2167" i="17"/>
  <c r="S2168" i="17"/>
  <c r="S2169" i="17"/>
  <c r="S2170" i="17"/>
  <c r="S2171" i="17"/>
  <c r="S2172" i="17"/>
  <c r="S2173" i="17"/>
  <c r="S2174" i="17"/>
  <c r="S2175" i="17"/>
  <c r="S2176" i="17"/>
  <c r="S2177" i="17"/>
  <c r="S2178" i="17"/>
  <c r="S2179" i="17"/>
  <c r="S2180" i="17"/>
  <c r="S2181" i="17"/>
  <c r="S2182" i="17"/>
  <c r="S2183" i="17"/>
  <c r="S2184" i="17"/>
  <c r="S2185" i="17"/>
  <c r="S2186" i="17"/>
  <c r="S2187" i="17"/>
  <c r="S2188" i="17"/>
  <c r="S2189" i="17"/>
  <c r="S2190" i="17"/>
  <c r="S2191" i="17"/>
  <c r="S2192" i="17"/>
  <c r="S2193" i="17"/>
  <c r="S2194" i="17"/>
  <c r="S2195" i="17"/>
  <c r="S2196" i="17"/>
  <c r="S2197" i="17"/>
  <c r="S2198" i="17"/>
  <c r="S2199" i="17"/>
  <c r="S2200" i="17"/>
  <c r="S2201" i="17"/>
  <c r="S2202" i="17"/>
  <c r="S2203" i="17"/>
  <c r="S2204" i="17"/>
  <c r="S2205" i="17"/>
  <c r="S2206" i="17"/>
  <c r="S2207" i="17"/>
  <c r="S2208" i="17"/>
  <c r="S2209" i="17"/>
  <c r="S2210" i="17"/>
  <c r="S2211" i="17"/>
  <c r="S2212" i="17"/>
  <c r="S2213" i="17"/>
  <c r="S2214" i="17"/>
  <c r="S2215" i="17"/>
  <c r="S2216" i="17"/>
  <c r="S2217" i="17"/>
  <c r="S2218" i="17"/>
  <c r="S2219" i="17"/>
  <c r="S2220" i="17"/>
  <c r="S2221" i="17"/>
  <c r="S2222" i="17"/>
  <c r="S2223" i="17"/>
  <c r="S2224" i="17"/>
  <c r="S2225" i="17"/>
  <c r="S2226" i="17"/>
  <c r="S2227" i="17"/>
  <c r="S2228" i="17"/>
  <c r="S2229" i="17"/>
  <c r="S2230" i="17"/>
  <c r="S2231" i="17"/>
  <c r="S2232" i="17"/>
  <c r="S2233" i="17"/>
  <c r="S2234" i="17"/>
  <c r="S2235" i="17"/>
  <c r="S2236" i="17"/>
  <c r="S2237" i="17"/>
  <c r="S2238" i="17"/>
  <c r="S2239" i="17"/>
  <c r="S2240" i="17"/>
  <c r="S2241" i="17"/>
  <c r="S2242" i="17"/>
  <c r="S2243" i="17"/>
  <c r="S2244" i="17"/>
  <c r="S2245" i="17"/>
  <c r="S2246" i="17"/>
  <c r="S2247" i="17"/>
  <c r="S2248" i="17"/>
  <c r="S2249" i="17"/>
  <c r="S2250" i="17"/>
  <c r="S2251" i="17"/>
  <c r="S2252" i="17"/>
  <c r="S2253" i="17"/>
  <c r="S2254" i="17"/>
  <c r="S2255" i="17"/>
  <c r="S2256" i="17"/>
  <c r="S2257" i="17"/>
  <c r="S2258" i="17"/>
  <c r="S2259" i="17"/>
  <c r="S2260" i="17"/>
  <c r="S2261" i="17"/>
  <c r="S2262" i="17"/>
  <c r="S2263" i="17"/>
  <c r="S2264" i="17"/>
  <c r="S2265" i="17"/>
  <c r="S2266" i="17"/>
  <c r="S2267" i="17"/>
  <c r="S2268" i="17"/>
  <c r="S2269" i="17"/>
  <c r="S2270" i="17"/>
  <c r="S2271" i="17"/>
  <c r="S2272" i="17"/>
  <c r="S2273" i="17"/>
  <c r="S2274" i="17"/>
  <c r="S2275" i="17"/>
  <c r="S2276" i="17"/>
  <c r="S2277" i="17"/>
  <c r="S2278" i="17"/>
  <c r="S2279" i="17"/>
  <c r="S2280" i="17"/>
  <c r="S2281" i="17"/>
  <c r="S2282" i="17"/>
  <c r="S2283" i="17"/>
  <c r="S2284" i="17"/>
  <c r="S2285" i="17"/>
  <c r="S2286" i="17"/>
  <c r="S2287" i="17"/>
  <c r="S2288" i="17"/>
  <c r="S2289" i="17"/>
  <c r="S2290" i="17"/>
  <c r="S2291" i="17"/>
  <c r="S2292" i="17"/>
  <c r="S2293" i="17"/>
  <c r="S2294" i="17"/>
  <c r="S2295" i="17"/>
  <c r="S2296" i="17"/>
  <c r="S2297" i="17"/>
  <c r="S2298" i="17"/>
  <c r="S2299" i="17"/>
  <c r="S2300" i="17"/>
  <c r="S2301" i="17"/>
  <c r="S2302" i="17"/>
  <c r="S2303" i="17"/>
  <c r="S2304" i="17"/>
  <c r="S2305" i="17"/>
  <c r="S2306" i="17"/>
  <c r="S2307" i="17"/>
  <c r="S2308" i="17"/>
  <c r="S2309" i="17"/>
  <c r="S2310" i="17"/>
  <c r="S2311" i="17"/>
  <c r="S2312" i="17"/>
  <c r="S2313" i="17"/>
  <c r="S2314" i="17"/>
  <c r="S2315" i="17"/>
  <c r="S2316" i="17"/>
  <c r="S2317" i="17"/>
  <c r="S2318" i="17"/>
  <c r="S2319" i="17"/>
  <c r="S2320" i="17"/>
  <c r="S2321" i="17"/>
  <c r="S2322" i="17"/>
  <c r="S2323" i="17"/>
  <c r="S2324" i="17"/>
  <c r="S2325" i="17"/>
  <c r="S2326" i="17"/>
  <c r="S2327" i="17"/>
  <c r="S2328" i="17"/>
  <c r="S2329" i="17"/>
  <c r="S2330" i="17"/>
  <c r="S2331" i="17"/>
  <c r="S2332" i="17"/>
  <c r="S2333" i="17"/>
  <c r="S2334" i="17"/>
  <c r="S2335" i="17"/>
  <c r="S2336" i="17"/>
  <c r="S2337" i="17"/>
  <c r="S2338" i="17"/>
  <c r="S2339" i="17"/>
  <c r="S2340" i="17"/>
  <c r="S2341" i="17"/>
  <c r="S2342" i="17"/>
  <c r="S2343" i="17"/>
  <c r="S2344" i="17"/>
  <c r="S2345" i="17"/>
  <c r="S2346" i="17"/>
  <c r="S2347" i="17"/>
  <c r="S2348" i="17"/>
  <c r="S2349" i="17"/>
  <c r="S2350" i="17"/>
  <c r="S2351" i="17"/>
  <c r="S2352" i="17"/>
  <c r="S2353" i="17"/>
  <c r="S2354" i="17"/>
  <c r="S2355" i="17"/>
  <c r="S2356" i="17"/>
  <c r="S2357" i="17"/>
  <c r="S2358" i="17"/>
  <c r="S2359" i="17"/>
  <c r="S2360" i="17"/>
  <c r="S2361" i="17"/>
  <c r="S2362" i="17"/>
  <c r="S2363" i="17"/>
  <c r="S2364" i="17"/>
  <c r="S2365" i="17"/>
  <c r="S2366" i="17"/>
  <c r="S2367" i="17"/>
  <c r="S2368" i="17"/>
  <c r="S2369" i="17"/>
  <c r="S2370" i="17"/>
  <c r="S2371" i="17"/>
  <c r="S2372" i="17"/>
  <c r="S2373" i="17"/>
  <c r="S2374" i="17"/>
  <c r="S2375" i="17"/>
  <c r="S2376" i="17"/>
  <c r="S2377" i="17"/>
  <c r="S2378" i="17"/>
  <c r="S2379" i="17"/>
  <c r="S2380" i="17"/>
  <c r="S2381" i="17"/>
  <c r="S2382" i="17"/>
  <c r="S2383" i="17"/>
  <c r="S2384" i="17"/>
  <c r="S2385" i="17"/>
  <c r="S2386" i="17"/>
  <c r="S2387" i="17"/>
  <c r="S2388" i="17"/>
  <c r="S2389" i="17"/>
  <c r="S2390" i="17"/>
  <c r="S2391" i="17"/>
  <c r="S2392" i="17"/>
  <c r="S2393" i="17"/>
  <c r="S2394" i="17"/>
  <c r="S2395" i="17"/>
  <c r="S2396" i="17"/>
  <c r="S2397" i="17"/>
  <c r="S2398" i="17"/>
  <c r="S2399" i="17"/>
  <c r="S2400" i="17"/>
  <c r="S2401" i="17"/>
  <c r="S2402" i="17"/>
  <c r="S2403" i="17"/>
  <c r="S2404" i="17"/>
  <c r="S2405" i="17"/>
  <c r="S2406" i="17"/>
  <c r="S2407" i="17"/>
  <c r="S2408" i="17"/>
  <c r="S2409" i="17"/>
  <c r="S2410" i="17"/>
  <c r="S2411" i="17"/>
  <c r="S2412" i="17"/>
  <c r="S2413" i="17"/>
  <c r="S2414" i="17"/>
  <c r="S2415" i="17"/>
  <c r="S2416" i="17"/>
  <c r="S2417" i="17"/>
  <c r="S2418" i="17"/>
  <c r="S2419" i="17"/>
  <c r="S2420" i="17"/>
  <c r="S2421" i="17"/>
  <c r="S2422" i="17"/>
  <c r="S2423" i="17"/>
  <c r="S2424" i="17"/>
  <c r="S2425" i="17"/>
  <c r="S2426" i="17"/>
  <c r="S2427" i="17"/>
  <c r="S2428" i="17"/>
  <c r="S2429" i="17"/>
  <c r="S2430" i="17"/>
  <c r="S2431" i="17"/>
  <c r="S2432" i="17"/>
  <c r="S2433" i="17"/>
  <c r="S2434" i="17"/>
  <c r="S2435" i="17"/>
  <c r="S2436" i="17"/>
  <c r="S2437" i="17"/>
  <c r="S2438" i="17"/>
  <c r="S2439" i="17"/>
  <c r="S2440" i="17"/>
  <c r="S2441" i="17"/>
  <c r="S2442" i="17"/>
  <c r="S2443" i="17"/>
  <c r="S2444" i="17"/>
  <c r="S2445" i="17"/>
  <c r="S2446" i="17"/>
  <c r="S2447" i="17"/>
  <c r="S2448" i="17"/>
  <c r="S2449" i="17"/>
  <c r="S2450" i="17"/>
  <c r="S2451" i="17"/>
  <c r="S2452" i="17"/>
  <c r="S2453" i="17"/>
  <c r="S2454" i="17"/>
  <c r="S2455" i="17"/>
  <c r="S2456" i="17"/>
  <c r="S2457" i="17"/>
  <c r="S2458" i="17"/>
  <c r="S2459" i="17"/>
  <c r="S2460" i="17"/>
  <c r="S2461" i="17"/>
  <c r="S2462" i="17"/>
  <c r="S2463" i="17"/>
  <c r="S2464" i="17"/>
  <c r="S2465" i="17"/>
  <c r="S2466" i="17"/>
  <c r="S2467" i="17"/>
  <c r="S2468" i="17"/>
  <c r="S2469" i="17"/>
  <c r="S2470" i="17"/>
  <c r="S2471" i="17"/>
  <c r="S2472" i="17"/>
  <c r="S2473" i="17"/>
  <c r="S2474" i="17"/>
  <c r="S2475" i="17"/>
  <c r="S2476" i="17"/>
  <c r="S2477" i="17"/>
  <c r="S2478" i="17"/>
  <c r="S2479" i="17"/>
  <c r="S2480" i="17"/>
  <c r="S2481" i="17"/>
  <c r="S2482" i="17"/>
  <c r="S2483" i="17"/>
  <c r="S2484" i="17"/>
  <c r="S2485" i="17"/>
  <c r="S2486" i="17"/>
  <c r="S2487" i="17"/>
  <c r="S2488" i="17"/>
  <c r="S2489" i="17"/>
  <c r="S2490" i="17"/>
  <c r="S2491" i="17"/>
  <c r="S2492" i="17"/>
  <c r="S2493" i="17"/>
  <c r="S2494" i="17"/>
  <c r="S2495" i="17"/>
  <c r="S2496" i="17"/>
  <c r="S2497" i="17"/>
  <c r="S2498" i="17"/>
  <c r="S2499" i="17"/>
  <c r="S2500" i="17"/>
  <c r="S2501" i="17"/>
  <c r="S2502" i="17"/>
  <c r="S2503" i="17"/>
  <c r="S2504" i="17"/>
  <c r="S2505" i="17"/>
  <c r="S2506" i="17"/>
  <c r="S2507" i="17"/>
  <c r="S2508" i="17"/>
  <c r="S2509" i="17"/>
  <c r="S2510" i="17"/>
  <c r="S2511" i="17"/>
  <c r="S2512" i="17"/>
  <c r="S2513" i="17"/>
  <c r="S2514" i="17"/>
  <c r="S2515" i="17"/>
  <c r="S2516" i="17"/>
  <c r="S2517" i="17"/>
  <c r="S2518" i="17"/>
  <c r="S2519" i="17"/>
  <c r="S2520" i="17"/>
  <c r="S2521" i="17"/>
  <c r="S2522" i="17"/>
  <c r="S2523" i="17"/>
  <c r="S2524" i="17"/>
  <c r="S2525" i="17"/>
  <c r="S2526" i="17"/>
  <c r="S2527" i="17"/>
  <c r="S2528" i="17"/>
  <c r="S2529" i="17"/>
  <c r="S2530" i="17"/>
  <c r="S2531" i="17"/>
  <c r="S2532" i="17"/>
  <c r="S2533" i="17"/>
  <c r="S2534" i="17"/>
  <c r="S2535" i="17"/>
  <c r="S2536" i="17"/>
  <c r="S2537" i="17"/>
  <c r="S2538" i="17"/>
  <c r="S2539" i="17"/>
  <c r="S2540" i="17"/>
  <c r="S2541" i="17"/>
  <c r="S2542" i="17"/>
  <c r="S2543" i="17"/>
  <c r="S2544" i="17"/>
  <c r="S2545" i="17"/>
  <c r="S2546" i="17"/>
  <c r="S2547" i="17"/>
  <c r="S2548" i="17"/>
  <c r="S2549" i="17"/>
  <c r="S2550" i="17"/>
  <c r="S2551" i="17"/>
  <c r="S2552" i="17"/>
  <c r="S2553" i="17"/>
  <c r="S2554" i="17"/>
  <c r="S2555" i="17"/>
  <c r="S2556" i="17"/>
  <c r="S2557" i="17"/>
  <c r="S2558" i="17"/>
  <c r="S2559" i="17"/>
  <c r="S2560" i="17"/>
  <c r="S2561" i="17"/>
  <c r="S2562" i="17"/>
  <c r="S2563" i="17"/>
  <c r="S2564" i="17"/>
  <c r="S2565" i="17"/>
  <c r="S2566" i="17"/>
  <c r="S2567" i="17"/>
  <c r="S2568" i="17"/>
  <c r="S2569" i="17"/>
  <c r="S2570" i="17"/>
  <c r="S2571" i="17"/>
  <c r="S2572" i="17"/>
  <c r="S2573" i="17"/>
  <c r="S2574" i="17"/>
  <c r="S2575" i="17"/>
  <c r="S2576" i="17"/>
  <c r="S2577" i="17"/>
  <c r="S2578" i="17"/>
  <c r="S2579" i="17"/>
  <c r="S2580" i="17"/>
  <c r="S2581" i="17"/>
  <c r="S2582" i="17"/>
  <c r="S2583" i="17"/>
  <c r="S2584" i="17"/>
  <c r="S2585" i="17"/>
  <c r="S2586" i="17"/>
  <c r="S2587" i="17"/>
  <c r="S2588" i="17"/>
  <c r="S2589" i="17"/>
  <c r="S2590" i="17"/>
  <c r="S2591" i="17"/>
  <c r="S2592" i="17"/>
  <c r="S2593" i="17"/>
  <c r="S2594" i="17"/>
  <c r="S2595" i="17"/>
  <c r="S2596" i="17"/>
  <c r="S2597" i="17"/>
  <c r="S2598" i="17"/>
  <c r="S2599" i="17"/>
  <c r="S2600" i="17"/>
  <c r="S2601" i="17"/>
  <c r="S2602" i="17"/>
  <c r="S2603" i="17"/>
  <c r="S2604" i="17"/>
  <c r="S2605" i="17"/>
  <c r="S2606" i="17"/>
  <c r="S2607" i="17"/>
  <c r="S2608" i="17"/>
  <c r="S2609" i="17"/>
  <c r="S2610" i="17"/>
  <c r="S2611" i="17"/>
  <c r="S2612" i="17"/>
  <c r="S2613" i="17"/>
  <c r="S2614" i="17"/>
  <c r="S2615" i="17"/>
  <c r="S2616" i="17"/>
  <c r="S2617" i="17"/>
  <c r="S2618" i="17"/>
  <c r="S2619" i="17"/>
  <c r="S2620" i="17"/>
  <c r="S2621" i="17"/>
  <c r="S2622" i="17"/>
  <c r="S2623" i="17"/>
  <c r="S2624" i="17"/>
  <c r="S2625" i="17"/>
  <c r="S2626" i="17"/>
  <c r="S2627" i="17"/>
  <c r="S2628" i="17"/>
  <c r="S2629" i="17"/>
  <c r="S2630" i="17"/>
  <c r="S2631" i="17"/>
  <c r="S2632" i="17"/>
  <c r="S2633" i="17"/>
  <c r="S2634" i="17"/>
  <c r="S2635" i="17"/>
  <c r="S2636" i="17"/>
  <c r="S2637" i="17"/>
  <c r="S2638" i="17"/>
  <c r="S2639" i="17"/>
  <c r="S2640" i="17"/>
  <c r="S2641" i="17"/>
  <c r="S2642" i="17"/>
  <c r="S2643" i="17"/>
  <c r="S2644" i="17"/>
  <c r="S2645" i="17"/>
  <c r="S2646" i="17"/>
  <c r="S2647" i="17"/>
  <c r="S2648" i="17"/>
  <c r="S2649" i="17"/>
  <c r="S2650" i="17"/>
  <c r="S2651" i="17"/>
  <c r="S2652" i="17"/>
  <c r="S2653" i="17"/>
  <c r="S2654" i="17"/>
  <c r="S2655" i="17"/>
  <c r="S2656" i="17"/>
  <c r="S2657" i="17"/>
  <c r="S2658" i="17"/>
  <c r="S2659" i="17"/>
  <c r="S2660" i="17"/>
  <c r="S2661" i="17"/>
  <c r="S2662" i="17"/>
  <c r="S2663" i="17"/>
  <c r="S2664" i="17"/>
  <c r="S2665" i="17"/>
  <c r="S2666" i="17"/>
  <c r="S2667" i="17"/>
  <c r="S2668" i="17"/>
  <c r="S2669" i="17"/>
  <c r="S2670" i="17"/>
  <c r="S2671" i="17"/>
  <c r="S2672" i="17"/>
  <c r="S2673" i="17"/>
  <c r="S2674" i="17"/>
  <c r="S2675" i="17"/>
  <c r="S2676" i="17"/>
  <c r="S2677" i="17"/>
  <c r="S2678" i="17"/>
  <c r="S2679" i="17"/>
  <c r="S2680" i="17"/>
  <c r="S2681" i="17"/>
  <c r="S2682" i="17"/>
  <c r="S2683" i="17"/>
  <c r="S2684" i="17"/>
  <c r="S2685" i="17"/>
  <c r="S2686" i="17"/>
  <c r="S2687" i="17"/>
  <c r="S2688" i="17"/>
  <c r="S2689" i="17"/>
  <c r="S2690" i="17"/>
  <c r="S2691" i="17"/>
  <c r="S2692" i="17"/>
  <c r="S2693" i="17"/>
  <c r="S2694" i="17"/>
  <c r="S2695" i="17"/>
  <c r="S2696" i="17"/>
  <c r="S2697" i="17"/>
  <c r="S2698" i="17"/>
  <c r="S2699" i="17"/>
  <c r="S2700" i="17"/>
  <c r="S2701" i="17"/>
  <c r="S2702" i="17"/>
  <c r="S2703" i="17"/>
  <c r="S2704" i="17"/>
  <c r="S2705" i="17"/>
  <c r="S2706" i="17"/>
  <c r="S2707" i="17"/>
  <c r="S2708" i="17"/>
  <c r="S2709" i="17"/>
  <c r="S2710" i="17"/>
  <c r="S2711" i="17"/>
  <c r="S2712" i="17"/>
  <c r="S2713" i="17"/>
  <c r="S2714" i="17"/>
  <c r="S2715" i="17"/>
  <c r="S2716" i="17"/>
  <c r="S2717" i="17"/>
  <c r="S2718" i="17"/>
  <c r="S2719" i="17"/>
  <c r="S2720" i="17"/>
  <c r="S2721" i="17"/>
  <c r="S2722" i="17"/>
  <c r="S2723" i="17"/>
  <c r="S2724" i="17"/>
  <c r="S2725" i="17"/>
  <c r="S2726" i="17"/>
  <c r="S2727" i="17"/>
  <c r="S2728" i="17"/>
  <c r="S2729" i="17"/>
  <c r="S2730" i="17"/>
  <c r="S2731" i="17"/>
  <c r="S2732" i="17"/>
  <c r="S2733" i="17"/>
  <c r="S2734" i="17"/>
  <c r="S2735" i="17"/>
  <c r="S2736" i="17"/>
  <c r="S2737" i="17"/>
  <c r="S2738" i="17"/>
  <c r="S2739" i="17"/>
  <c r="S2740" i="17"/>
  <c r="S2741" i="17"/>
  <c r="S2742" i="17"/>
  <c r="S2743" i="17"/>
  <c r="S2744" i="17"/>
  <c r="S2745" i="17"/>
  <c r="S2746" i="17"/>
  <c r="S2747" i="17"/>
  <c r="S2748" i="17"/>
  <c r="S2749" i="17"/>
  <c r="S2750" i="17"/>
  <c r="S2751" i="17"/>
  <c r="S2752" i="17"/>
  <c r="S2753" i="17"/>
  <c r="S2754" i="17"/>
  <c r="S2755" i="17"/>
  <c r="S2756" i="17"/>
  <c r="S2757" i="17"/>
  <c r="S2758" i="17"/>
  <c r="S2759" i="17"/>
  <c r="S2760" i="17"/>
  <c r="S2761" i="17"/>
  <c r="S2762" i="17"/>
  <c r="S2763" i="17"/>
  <c r="S2764" i="17"/>
  <c r="S2765" i="17"/>
  <c r="S2766" i="17"/>
  <c r="S2767" i="17"/>
  <c r="S2768" i="17"/>
  <c r="S2769" i="17"/>
  <c r="S2770" i="17"/>
  <c r="S2771" i="17"/>
  <c r="S2772" i="17"/>
  <c r="S2773" i="17"/>
  <c r="S2774" i="17"/>
  <c r="S2775" i="17"/>
  <c r="S2776" i="17"/>
  <c r="S2777" i="17"/>
  <c r="S2778" i="17"/>
  <c r="S2779" i="17"/>
  <c r="S2780" i="17"/>
  <c r="S2781" i="17"/>
  <c r="S2782" i="17"/>
  <c r="S2783" i="17"/>
  <c r="S2784" i="17"/>
  <c r="S2785" i="17"/>
  <c r="S2786" i="17"/>
  <c r="S2787" i="17"/>
  <c r="S2788" i="17"/>
  <c r="S2789" i="17"/>
  <c r="S2790" i="17"/>
  <c r="S2791" i="17"/>
  <c r="S2792" i="17"/>
  <c r="S2793" i="17"/>
  <c r="S2794" i="17"/>
  <c r="S2795" i="17"/>
  <c r="S2796" i="17"/>
  <c r="S2797" i="17"/>
  <c r="S2798" i="17"/>
  <c r="S2799" i="17"/>
  <c r="S2800" i="17"/>
  <c r="S2801" i="17"/>
  <c r="S2802" i="17"/>
  <c r="S2803" i="17"/>
  <c r="S2804" i="17"/>
  <c r="S2805" i="17"/>
  <c r="S2806" i="17"/>
  <c r="S2807" i="17"/>
  <c r="S2808" i="17"/>
  <c r="S2809" i="17"/>
  <c r="S2810" i="17"/>
  <c r="S2811" i="17"/>
  <c r="S2812" i="17"/>
  <c r="S2813" i="17"/>
  <c r="S2814" i="17"/>
  <c r="S2815" i="17"/>
  <c r="S2816" i="17"/>
  <c r="S2817" i="17"/>
  <c r="S2818" i="17"/>
  <c r="S2819" i="17"/>
  <c r="S2820" i="17"/>
  <c r="S2821" i="17"/>
  <c r="S2822" i="17"/>
  <c r="S2823" i="17"/>
  <c r="S2824" i="17"/>
  <c r="S2825" i="17"/>
  <c r="S2826" i="17"/>
  <c r="S2827" i="17"/>
  <c r="S2828" i="17"/>
  <c r="S2829" i="17"/>
  <c r="S2830" i="17"/>
  <c r="S2831" i="17"/>
  <c r="S2832" i="17"/>
  <c r="S2833" i="17"/>
  <c r="S2834" i="17"/>
  <c r="S2835" i="17"/>
  <c r="S2836" i="17"/>
  <c r="S2837" i="17"/>
  <c r="S2838" i="17"/>
  <c r="S2839" i="17"/>
  <c r="S2840" i="17"/>
  <c r="S2841" i="17"/>
  <c r="S2842" i="17"/>
  <c r="S2843" i="17"/>
  <c r="S2844" i="17"/>
  <c r="S2845" i="17"/>
  <c r="S2846" i="17"/>
  <c r="S2847" i="17"/>
  <c r="S2848" i="17"/>
  <c r="S2849" i="17"/>
  <c r="S2850" i="17"/>
  <c r="S2851" i="17"/>
  <c r="S2852" i="17"/>
  <c r="S2853" i="17"/>
  <c r="S2854" i="17"/>
  <c r="S2855" i="17"/>
  <c r="S2856" i="17"/>
  <c r="S2857" i="17"/>
  <c r="S2858" i="17"/>
  <c r="S2859" i="17"/>
  <c r="S2860" i="17"/>
  <c r="S2861" i="17"/>
  <c r="S2862" i="17"/>
  <c r="S2863" i="17"/>
  <c r="S2864" i="17"/>
  <c r="S2865" i="17"/>
  <c r="S2866" i="17"/>
  <c r="S2867" i="17"/>
  <c r="S2868" i="17"/>
  <c r="S2869" i="17"/>
  <c r="S2870" i="17"/>
  <c r="S2871" i="17"/>
  <c r="S2872" i="17"/>
  <c r="S2873" i="17"/>
  <c r="S2874" i="17"/>
  <c r="S2875" i="17"/>
  <c r="S2876" i="17"/>
  <c r="S2877" i="17"/>
  <c r="S2878" i="17"/>
  <c r="S2879" i="17"/>
  <c r="S2880" i="17"/>
  <c r="S2881" i="17"/>
  <c r="S2882" i="17"/>
  <c r="S2883" i="17"/>
  <c r="S2884" i="17"/>
  <c r="S2885" i="17"/>
  <c r="S2886" i="17"/>
  <c r="S2887" i="17"/>
  <c r="S2888" i="17"/>
  <c r="S2889" i="17"/>
  <c r="S2890" i="17"/>
  <c r="S2891" i="17"/>
  <c r="S2892" i="17"/>
  <c r="S2893" i="17"/>
  <c r="S2894" i="17"/>
  <c r="S2895" i="17"/>
  <c r="S2896" i="17"/>
  <c r="S2897" i="17"/>
  <c r="S2898" i="17"/>
  <c r="S2899" i="17"/>
  <c r="S2900" i="17"/>
  <c r="S2901" i="17"/>
  <c r="S2902" i="17"/>
  <c r="S2903" i="17"/>
  <c r="S2904" i="17"/>
  <c r="S2905" i="17"/>
  <c r="S2906" i="17"/>
  <c r="S2907" i="17"/>
  <c r="S2908" i="17"/>
  <c r="S2909" i="17"/>
  <c r="S2910" i="17"/>
  <c r="S2911" i="17"/>
  <c r="S2912" i="17"/>
  <c r="S2913" i="17"/>
  <c r="S2914" i="17"/>
  <c r="S2915" i="17"/>
  <c r="S2916" i="17"/>
  <c r="S2917" i="17"/>
  <c r="S2918" i="17"/>
  <c r="S2919" i="17"/>
  <c r="S2920" i="17"/>
  <c r="S2921" i="17"/>
  <c r="S2922" i="17"/>
  <c r="S2923" i="17"/>
  <c r="S2924" i="17"/>
  <c r="S2925" i="17"/>
  <c r="S2926" i="17"/>
  <c r="S2927" i="17"/>
  <c r="S2928" i="17"/>
  <c r="S2929" i="17"/>
  <c r="S2930" i="17"/>
  <c r="S2931" i="17"/>
  <c r="S2932" i="17"/>
  <c r="S2933" i="17"/>
  <c r="S2934" i="17"/>
  <c r="S2935" i="17"/>
  <c r="S2936" i="17"/>
  <c r="S2937" i="17"/>
  <c r="S2938" i="17"/>
  <c r="S2939" i="17"/>
  <c r="S2940" i="17"/>
  <c r="S2941" i="17"/>
  <c r="S2942" i="17"/>
  <c r="S2943" i="17"/>
  <c r="S2944" i="17"/>
  <c r="S2945" i="17"/>
  <c r="S2946" i="17"/>
  <c r="S2947" i="17"/>
  <c r="S2948" i="17"/>
  <c r="S2949" i="17"/>
  <c r="S2950" i="17"/>
  <c r="S2951" i="17"/>
  <c r="S2952" i="17"/>
  <c r="S2953" i="17"/>
  <c r="S2954" i="17"/>
  <c r="S2955" i="17"/>
  <c r="S2956" i="17"/>
  <c r="S2957" i="17"/>
  <c r="S2958" i="17"/>
  <c r="S2959" i="17"/>
  <c r="S2960" i="17"/>
  <c r="S2961" i="17"/>
  <c r="S2962" i="17"/>
  <c r="S2963" i="17"/>
  <c r="S2964" i="17"/>
  <c r="S2965" i="17"/>
  <c r="S2966" i="17"/>
  <c r="S2967" i="17"/>
  <c r="S2968" i="17"/>
  <c r="S2969" i="17"/>
  <c r="S2970" i="17"/>
  <c r="S2971" i="17"/>
  <c r="S2972" i="17"/>
  <c r="S2973" i="17"/>
  <c r="S2974" i="17"/>
  <c r="S2975" i="17"/>
  <c r="S2976" i="17"/>
  <c r="S2977" i="17"/>
  <c r="S2978" i="17"/>
  <c r="S2979" i="17"/>
  <c r="S2980" i="17"/>
  <c r="S2981" i="17"/>
  <c r="S2982" i="17"/>
  <c r="S2983" i="17"/>
  <c r="S2984" i="17"/>
  <c r="S2985" i="17"/>
  <c r="S2986" i="17"/>
  <c r="S2987" i="17"/>
  <c r="S2988" i="17"/>
  <c r="S2989" i="17"/>
  <c r="S2990" i="17"/>
  <c r="S2991" i="17"/>
  <c r="S2992" i="17"/>
  <c r="S2993" i="17"/>
  <c r="S2994" i="17"/>
  <c r="S2995" i="17"/>
  <c r="S2996" i="17"/>
  <c r="S2997" i="17"/>
  <c r="S2998" i="17"/>
  <c r="S2999" i="17"/>
  <c r="S3000" i="17"/>
  <c r="S3001" i="17"/>
  <c r="S3002" i="17"/>
  <c r="S3003" i="17"/>
  <c r="S3004" i="17"/>
  <c r="S3005" i="17"/>
  <c r="S3006" i="17"/>
  <c r="S3007" i="17"/>
  <c r="S3008" i="17"/>
  <c r="S3009" i="17"/>
  <c r="S3010" i="17"/>
  <c r="S3011" i="17"/>
  <c r="S3012" i="17"/>
  <c r="S3013" i="17"/>
  <c r="S3014" i="17"/>
  <c r="S3015" i="17"/>
  <c r="S3016" i="17"/>
  <c r="S3017" i="17"/>
  <c r="S3018" i="17"/>
  <c r="S3019" i="17"/>
  <c r="S3020" i="17"/>
  <c r="S3021" i="17"/>
  <c r="S3022" i="17"/>
  <c r="S3023" i="17"/>
  <c r="S3024" i="17"/>
  <c r="S3025" i="17"/>
  <c r="S3026" i="17"/>
  <c r="S3027" i="17"/>
  <c r="S3028" i="17"/>
  <c r="S3029" i="17"/>
  <c r="S3030" i="17"/>
  <c r="S3031" i="17"/>
  <c r="S3032" i="17"/>
  <c r="S3033" i="17"/>
  <c r="S3034" i="17"/>
  <c r="S3035" i="17"/>
  <c r="S3036" i="17"/>
  <c r="S3037" i="17"/>
  <c r="S3038" i="17"/>
  <c r="S3039" i="17"/>
  <c r="S3040" i="17"/>
  <c r="S3041" i="17"/>
  <c r="S3042" i="17"/>
  <c r="S3043" i="17"/>
  <c r="S3044" i="17"/>
  <c r="S3045" i="17"/>
  <c r="S3046" i="17"/>
  <c r="S3047" i="17"/>
  <c r="S3048" i="17"/>
  <c r="S3049" i="17"/>
  <c r="S3050" i="17"/>
  <c r="S3051" i="17"/>
  <c r="S3052" i="17"/>
  <c r="S3053" i="17"/>
  <c r="S3054" i="17"/>
  <c r="S3055" i="17"/>
  <c r="S3056" i="17"/>
  <c r="S3057" i="17"/>
  <c r="S3058" i="17"/>
  <c r="S3059" i="17"/>
  <c r="S3060" i="17"/>
  <c r="S3061" i="17"/>
  <c r="S3062" i="17"/>
  <c r="S3063" i="17"/>
  <c r="S3064" i="17"/>
  <c r="S3065" i="17"/>
  <c r="S3066" i="17"/>
  <c r="S3067" i="17"/>
  <c r="S3068" i="17"/>
  <c r="S3069" i="17"/>
  <c r="S3070" i="17"/>
  <c r="S3071" i="17"/>
  <c r="S3072" i="17"/>
  <c r="S3073" i="17"/>
  <c r="S3074" i="17"/>
  <c r="S3075" i="17"/>
  <c r="S3076" i="17"/>
  <c r="S3077" i="17"/>
  <c r="S3078" i="17"/>
  <c r="S3079" i="17"/>
  <c r="S3080" i="17"/>
  <c r="S3081" i="17"/>
  <c r="S3082" i="17"/>
  <c r="S3083" i="17"/>
  <c r="S3084" i="17"/>
  <c r="S3085" i="17"/>
  <c r="S3086" i="17"/>
  <c r="S3087" i="17"/>
  <c r="S3088" i="17"/>
  <c r="S3089" i="17"/>
  <c r="S3090" i="17"/>
  <c r="S3091" i="17"/>
  <c r="S3092" i="17"/>
  <c r="S3093" i="17"/>
  <c r="S3094" i="17"/>
  <c r="S3095" i="17"/>
  <c r="S3096" i="17"/>
  <c r="S3097" i="17"/>
  <c r="S3098" i="17"/>
  <c r="S3099" i="17"/>
  <c r="S3100" i="17"/>
  <c r="S3101" i="17"/>
  <c r="S3102" i="17"/>
  <c r="S3103" i="17"/>
  <c r="S3104" i="17"/>
  <c r="S3105" i="17"/>
  <c r="S3106" i="17"/>
  <c r="S3107" i="17"/>
  <c r="S3108" i="17"/>
  <c r="S3109" i="17"/>
  <c r="S3110" i="17"/>
  <c r="S3111" i="17"/>
  <c r="S3112" i="17"/>
  <c r="S3113" i="17"/>
  <c r="S3114" i="17"/>
  <c r="S3115" i="17"/>
  <c r="S3116" i="17"/>
  <c r="S3117" i="17"/>
  <c r="S3118" i="17"/>
  <c r="S3119" i="17"/>
  <c r="S3120" i="17"/>
  <c r="S3121" i="17"/>
  <c r="S3122" i="17"/>
  <c r="S3123" i="17"/>
  <c r="S3124" i="17"/>
  <c r="S3125" i="17"/>
  <c r="S3126" i="17"/>
  <c r="S3127" i="17"/>
  <c r="S3128" i="17"/>
  <c r="S3129" i="17"/>
  <c r="S3130" i="17"/>
  <c r="S3131" i="17"/>
  <c r="S3132" i="17"/>
  <c r="S3133" i="17"/>
  <c r="S3134" i="17"/>
  <c r="S3135" i="17"/>
  <c r="S3136" i="17"/>
  <c r="S3137" i="17"/>
  <c r="S3138" i="17"/>
  <c r="S3139" i="17"/>
  <c r="S3140" i="17"/>
  <c r="S3141" i="17"/>
  <c r="S3142" i="17"/>
  <c r="S3143" i="17"/>
  <c r="S3144" i="17"/>
  <c r="S3145" i="17"/>
  <c r="S3146" i="17"/>
  <c r="S3147" i="17"/>
  <c r="S3148" i="17"/>
  <c r="S3149" i="17"/>
  <c r="S3150" i="17"/>
  <c r="S3151" i="17"/>
  <c r="S3152" i="17"/>
  <c r="S3153" i="17"/>
  <c r="S3154" i="17"/>
  <c r="S3155" i="17"/>
  <c r="S3156" i="17"/>
  <c r="S3157" i="17"/>
  <c r="S3158" i="17"/>
  <c r="S3159" i="17"/>
  <c r="S3160" i="17"/>
  <c r="S3161" i="17"/>
  <c r="S3162" i="17"/>
  <c r="S3163" i="17"/>
  <c r="S3164" i="17"/>
  <c r="S3165" i="17"/>
  <c r="S3166" i="17"/>
  <c r="S3167" i="17"/>
  <c r="S3168" i="17"/>
  <c r="S3169" i="17"/>
  <c r="S3170" i="17"/>
  <c r="S3171" i="17"/>
  <c r="S3172" i="17"/>
  <c r="S3173" i="17"/>
  <c r="S3174" i="17"/>
  <c r="S3175" i="17"/>
  <c r="S3176" i="17"/>
  <c r="S3177" i="17"/>
  <c r="S3178" i="17"/>
  <c r="S3179" i="17"/>
  <c r="S3180" i="17"/>
  <c r="S3181" i="17"/>
  <c r="S3182" i="17"/>
  <c r="S3183" i="17"/>
  <c r="S3184" i="17"/>
  <c r="S3185" i="17"/>
  <c r="S3186" i="17"/>
  <c r="S3187" i="17"/>
  <c r="S3188" i="17"/>
  <c r="S3189" i="17"/>
  <c r="S3190" i="17"/>
  <c r="S3191" i="17"/>
  <c r="S3192" i="17"/>
  <c r="S3193" i="17"/>
  <c r="S3194" i="17"/>
  <c r="S3195" i="17"/>
  <c r="S3196" i="17"/>
  <c r="S3197" i="17"/>
  <c r="S3198" i="17"/>
  <c r="S3199" i="17"/>
  <c r="S3200" i="17"/>
  <c r="S3201" i="17"/>
  <c r="S3202" i="17"/>
  <c r="S3203" i="17"/>
  <c r="S3204" i="17"/>
  <c r="S3205" i="17"/>
  <c r="S3206" i="17"/>
  <c r="S3207" i="17"/>
  <c r="S3208" i="17"/>
  <c r="S3209" i="17"/>
  <c r="S3210" i="17"/>
  <c r="S3211" i="17"/>
  <c r="S3212" i="17"/>
  <c r="S3213" i="17"/>
  <c r="S3214" i="17"/>
  <c r="S3215" i="17"/>
  <c r="S3216" i="17"/>
  <c r="S3217" i="17"/>
  <c r="S3218" i="17"/>
  <c r="S3219" i="17"/>
  <c r="S3220" i="17"/>
  <c r="S3221" i="17"/>
  <c r="S3222" i="17"/>
  <c r="S3223" i="17"/>
  <c r="S3224" i="17"/>
  <c r="S3225" i="17"/>
  <c r="S3226" i="17"/>
  <c r="S3227" i="17"/>
  <c r="S3228" i="17"/>
  <c r="S3229" i="17"/>
  <c r="S3230" i="17"/>
  <c r="S3231" i="17"/>
  <c r="S3232" i="17"/>
  <c r="S3233" i="17"/>
  <c r="S3234" i="17"/>
  <c r="S3235" i="17"/>
  <c r="S3236" i="17"/>
  <c r="S3237" i="17"/>
  <c r="S3238" i="17"/>
  <c r="S3239" i="17"/>
  <c r="S3240" i="17"/>
  <c r="S3241" i="17"/>
  <c r="S3242" i="17"/>
  <c r="S3243" i="17"/>
  <c r="S3244" i="17"/>
  <c r="S3245" i="17"/>
  <c r="S3246" i="17"/>
  <c r="S3247" i="17"/>
  <c r="S3248" i="17"/>
  <c r="S3249" i="17"/>
  <c r="S3250" i="17"/>
  <c r="S3251" i="17"/>
  <c r="S3252" i="17"/>
  <c r="S3253" i="17"/>
  <c r="S3254" i="17"/>
  <c r="S3255" i="17"/>
  <c r="S3256" i="17"/>
  <c r="S3257" i="17"/>
  <c r="S3258" i="17"/>
  <c r="S3259" i="17"/>
  <c r="S3260" i="17"/>
  <c r="S3261" i="17"/>
  <c r="S3262" i="17"/>
  <c r="S3263" i="17"/>
  <c r="S3264" i="17"/>
  <c r="S3265" i="17"/>
  <c r="S3266" i="17"/>
  <c r="S3267" i="17"/>
  <c r="S3268" i="17"/>
  <c r="S3269" i="17"/>
  <c r="S3270" i="17"/>
  <c r="S3271" i="17"/>
  <c r="S3272" i="17"/>
  <c r="S3273" i="17"/>
  <c r="S3274" i="17"/>
  <c r="S3275" i="17"/>
  <c r="S3276" i="17"/>
  <c r="S3277" i="17"/>
  <c r="S3278" i="17"/>
  <c r="S3279" i="17"/>
  <c r="S3280" i="17"/>
  <c r="S3281" i="17"/>
  <c r="S3282" i="17"/>
  <c r="S3283" i="17"/>
  <c r="S3284" i="17"/>
  <c r="S3285" i="17"/>
  <c r="S3286" i="17"/>
  <c r="S3287" i="17"/>
  <c r="S3288" i="17"/>
  <c r="S3289" i="17"/>
  <c r="S3290" i="17"/>
  <c r="S3291" i="17"/>
  <c r="S3292" i="17"/>
  <c r="S3293" i="17"/>
  <c r="S3294" i="17"/>
  <c r="S3295" i="17"/>
  <c r="S3296" i="17"/>
  <c r="S3297" i="17"/>
  <c r="S3298" i="17"/>
  <c r="S3299" i="17"/>
  <c r="S3300" i="17"/>
  <c r="S3301" i="17"/>
  <c r="S3302" i="17"/>
  <c r="S3303" i="17"/>
  <c r="S3304" i="17"/>
  <c r="S3305" i="17"/>
  <c r="S3306" i="17"/>
  <c r="S3307" i="17"/>
  <c r="S3308" i="17"/>
  <c r="S3309" i="17"/>
  <c r="S3310" i="17"/>
  <c r="S3311" i="17"/>
  <c r="S3312" i="17"/>
  <c r="S3313" i="17"/>
  <c r="S3314" i="17"/>
  <c r="S3315" i="17"/>
  <c r="S3316" i="17"/>
  <c r="S3317" i="17"/>
  <c r="S3318" i="17"/>
  <c r="S3319" i="17"/>
  <c r="S3320" i="17"/>
  <c r="S3321" i="17"/>
  <c r="S3322" i="17"/>
  <c r="S3323" i="17"/>
  <c r="S3324" i="17"/>
  <c r="S3325" i="17"/>
  <c r="S3326" i="17"/>
  <c r="S3327" i="17"/>
  <c r="S3328" i="17"/>
  <c r="S3329" i="17"/>
  <c r="S3330" i="17"/>
  <c r="S3331" i="17"/>
  <c r="S3332" i="17"/>
  <c r="S3333" i="17"/>
  <c r="S3334" i="17"/>
  <c r="S3335" i="17"/>
  <c r="S3336" i="17"/>
  <c r="S3337" i="17"/>
  <c r="S3338" i="17"/>
  <c r="S3339" i="17"/>
  <c r="S3340" i="17"/>
  <c r="S3341" i="17"/>
  <c r="S3342" i="17"/>
  <c r="S3343" i="17"/>
  <c r="S3344" i="17"/>
  <c r="S3345" i="17"/>
  <c r="S3346" i="17"/>
  <c r="S3347" i="17"/>
  <c r="S3348" i="17"/>
  <c r="S3349" i="17"/>
  <c r="S3350" i="17"/>
  <c r="S3351" i="17"/>
  <c r="S3352" i="17"/>
  <c r="S3353" i="17"/>
  <c r="S3354" i="17"/>
  <c r="S3355" i="17"/>
  <c r="S3356" i="17"/>
  <c r="S3357" i="17"/>
  <c r="S3358" i="17"/>
  <c r="S3359" i="17"/>
  <c r="S3360" i="17"/>
  <c r="S3361" i="17"/>
  <c r="S3362" i="17"/>
  <c r="S3363" i="17"/>
  <c r="S3364" i="17"/>
  <c r="S3365" i="17"/>
  <c r="S3366" i="17"/>
  <c r="S3367" i="17"/>
  <c r="S3368" i="17"/>
  <c r="S3369" i="17"/>
  <c r="S3370" i="17"/>
  <c r="S3371" i="17"/>
  <c r="S3372" i="17"/>
  <c r="S3373" i="17"/>
  <c r="S3374" i="17"/>
  <c r="S3375" i="17"/>
  <c r="S3376" i="17"/>
  <c r="S3377" i="17"/>
  <c r="S3378" i="17"/>
  <c r="S3379" i="17"/>
  <c r="S3380" i="17"/>
  <c r="S3381" i="17"/>
  <c r="S3382" i="17"/>
  <c r="S3383" i="17"/>
  <c r="S3384" i="17"/>
  <c r="S3385" i="17"/>
  <c r="S3386" i="17"/>
  <c r="S3387" i="17"/>
  <c r="S3388" i="17"/>
  <c r="S3389" i="17"/>
  <c r="S3390" i="17"/>
  <c r="S3391" i="17"/>
  <c r="S3392" i="17"/>
  <c r="S3393" i="17"/>
  <c r="S3394" i="17"/>
  <c r="S3395" i="17"/>
  <c r="S3396" i="17"/>
  <c r="S3397" i="17"/>
  <c r="S3398" i="17"/>
  <c r="S3399" i="17"/>
  <c r="S3400" i="17"/>
  <c r="S3401" i="17"/>
  <c r="S3402" i="17"/>
  <c r="S3403" i="17"/>
  <c r="S3404" i="17"/>
  <c r="S3405" i="17"/>
  <c r="S3406" i="17"/>
  <c r="S3407" i="17"/>
  <c r="S3408" i="17"/>
  <c r="S3409" i="17"/>
  <c r="S3410" i="17"/>
  <c r="S3411" i="17"/>
  <c r="S3412" i="17"/>
  <c r="S3413" i="17"/>
  <c r="S3414" i="17"/>
  <c r="S3415" i="17"/>
  <c r="S3416" i="17"/>
  <c r="S3417" i="17"/>
  <c r="S3418" i="17"/>
  <c r="S3419" i="17"/>
  <c r="S3420" i="17"/>
  <c r="S3421" i="17"/>
  <c r="S3422" i="17"/>
  <c r="S3423" i="17"/>
  <c r="S3424" i="17"/>
  <c r="S3425" i="17"/>
  <c r="S3426" i="17"/>
  <c r="S3427" i="17"/>
  <c r="S3428" i="17"/>
  <c r="S3429" i="17"/>
  <c r="S3430" i="17"/>
  <c r="S3431" i="17"/>
  <c r="S3432" i="17"/>
  <c r="S3433" i="17"/>
  <c r="S3434" i="17"/>
  <c r="S3435" i="17"/>
  <c r="S3436" i="17"/>
  <c r="S3437" i="17"/>
  <c r="S3438" i="17"/>
  <c r="S3439" i="17"/>
  <c r="S3440" i="17"/>
  <c r="S3441" i="17"/>
  <c r="S3442" i="17"/>
  <c r="S3443" i="17"/>
  <c r="S3444" i="17"/>
  <c r="S3445" i="17"/>
  <c r="S3446" i="17"/>
  <c r="S3447" i="17"/>
  <c r="S3448" i="17"/>
  <c r="S3449" i="17"/>
  <c r="S3450" i="17"/>
  <c r="S3451" i="17"/>
  <c r="S3452" i="17"/>
  <c r="S3453" i="17"/>
  <c r="S3454" i="17"/>
  <c r="S3455" i="17"/>
  <c r="S3456" i="17"/>
  <c r="S3457" i="17"/>
  <c r="S3458" i="17"/>
  <c r="S3459" i="17"/>
  <c r="S3460" i="17"/>
  <c r="S3461" i="17"/>
  <c r="S3462" i="17"/>
  <c r="S3463" i="17"/>
  <c r="S3464" i="17"/>
  <c r="S3465" i="17"/>
  <c r="S3466" i="17"/>
  <c r="S3467" i="17"/>
  <c r="S3468" i="17"/>
  <c r="S3469" i="17"/>
  <c r="S3470" i="17"/>
  <c r="S3471" i="17"/>
  <c r="S3472" i="17"/>
  <c r="S3473" i="17"/>
  <c r="S3474" i="17"/>
  <c r="S3475" i="17"/>
  <c r="S3476" i="17"/>
  <c r="S3477" i="17"/>
  <c r="S3478" i="17"/>
  <c r="S3479" i="17"/>
  <c r="S3480" i="17"/>
  <c r="S3481" i="17"/>
  <c r="S3482" i="17"/>
  <c r="S3483" i="17"/>
  <c r="S3484" i="17"/>
  <c r="S3485" i="17"/>
  <c r="S3486" i="17"/>
  <c r="S3487" i="17"/>
  <c r="S3488" i="17"/>
  <c r="S3489" i="17"/>
  <c r="S3490" i="17"/>
  <c r="S3491" i="17"/>
  <c r="S3492" i="17"/>
  <c r="S3493" i="17"/>
  <c r="S3494" i="17"/>
  <c r="S3495" i="17"/>
  <c r="S3496" i="17"/>
  <c r="S3497" i="17"/>
  <c r="S3498" i="17"/>
  <c r="S3499" i="17"/>
  <c r="S3500" i="17"/>
  <c r="S3501" i="17"/>
  <c r="S3502" i="17"/>
  <c r="S3503" i="17"/>
  <c r="S3504" i="17"/>
  <c r="S3505" i="17"/>
  <c r="S3506" i="17"/>
  <c r="S3507" i="17"/>
  <c r="S3508" i="17"/>
  <c r="S3509" i="17"/>
  <c r="S3510" i="17"/>
  <c r="S3511" i="17"/>
  <c r="S3512" i="17"/>
  <c r="S3513" i="17"/>
  <c r="S3514" i="17"/>
  <c r="S3515" i="17"/>
  <c r="S3516" i="17"/>
  <c r="S3517" i="17"/>
  <c r="S3518" i="17"/>
  <c r="S3519" i="17"/>
  <c r="S3520" i="17"/>
  <c r="S3521" i="17"/>
  <c r="S3522" i="17"/>
  <c r="S3523" i="17"/>
  <c r="S3524" i="17"/>
  <c r="S3525" i="17"/>
  <c r="S3526" i="17"/>
  <c r="S3527" i="17"/>
  <c r="S3528" i="17"/>
  <c r="S3529" i="17"/>
  <c r="S3530" i="17"/>
  <c r="S3531" i="17"/>
  <c r="S3532" i="17"/>
  <c r="S3533" i="17"/>
  <c r="S3534" i="17"/>
  <c r="S3535" i="17"/>
  <c r="S3536" i="17"/>
  <c r="S3537" i="17"/>
  <c r="S3538" i="17"/>
  <c r="S3539" i="17"/>
  <c r="S3540" i="17"/>
  <c r="S3541" i="17"/>
  <c r="S3542" i="17"/>
  <c r="S3543" i="17"/>
  <c r="S3544" i="17"/>
  <c r="S3545" i="17"/>
  <c r="S3546" i="17"/>
  <c r="S3547" i="17"/>
  <c r="S3548" i="17"/>
  <c r="S3549" i="17"/>
  <c r="S3550" i="17"/>
  <c r="S3551" i="17"/>
  <c r="S3552" i="17"/>
  <c r="S3553" i="17"/>
  <c r="S3554" i="17"/>
  <c r="S3555" i="17"/>
  <c r="S3556" i="17"/>
  <c r="S3557" i="17"/>
  <c r="S3558" i="17"/>
  <c r="S3559" i="17"/>
  <c r="S3560" i="17"/>
  <c r="S3561" i="17"/>
  <c r="S3562" i="17"/>
  <c r="S3563" i="17"/>
  <c r="S3564" i="17"/>
  <c r="S3565" i="17"/>
  <c r="S3566" i="17"/>
  <c r="S3567" i="17"/>
  <c r="S3568" i="17"/>
  <c r="S3569" i="17"/>
  <c r="S3570" i="17"/>
  <c r="S3571" i="17"/>
  <c r="S3572" i="17"/>
  <c r="S3573" i="17"/>
  <c r="S3574" i="17"/>
  <c r="S3575" i="17"/>
  <c r="S3576" i="17"/>
  <c r="S3577" i="17"/>
  <c r="S3578" i="17"/>
  <c r="S3579" i="17"/>
  <c r="S3580" i="17"/>
  <c r="S3581" i="17"/>
  <c r="S3582" i="17"/>
  <c r="S3583" i="17"/>
  <c r="S3584" i="17"/>
  <c r="S3585" i="17"/>
  <c r="S3586" i="17"/>
  <c r="S3587" i="17"/>
  <c r="S3588" i="17"/>
  <c r="S3589" i="17"/>
  <c r="S3590" i="17"/>
  <c r="S3591" i="17"/>
  <c r="S3592" i="17"/>
  <c r="S3593" i="17"/>
  <c r="S3594" i="17"/>
  <c r="S3595" i="17"/>
  <c r="S3596" i="17"/>
  <c r="S3597" i="17"/>
  <c r="S3598" i="17"/>
  <c r="S3599" i="17"/>
  <c r="S3600" i="17"/>
  <c r="S3601" i="17"/>
  <c r="S3602" i="17"/>
  <c r="S3603" i="17"/>
  <c r="S3604" i="17"/>
  <c r="S3605" i="17"/>
  <c r="S3606" i="17"/>
  <c r="S3607" i="17"/>
  <c r="S3608" i="17"/>
  <c r="S3609" i="17"/>
  <c r="S3610" i="17"/>
  <c r="S3611" i="17"/>
  <c r="S3612" i="17"/>
  <c r="S3613" i="17"/>
  <c r="S3614" i="17"/>
  <c r="S3615" i="17"/>
  <c r="S3616" i="17"/>
  <c r="S3617" i="17"/>
  <c r="S3618" i="17"/>
  <c r="S3619" i="17"/>
  <c r="S3620" i="17"/>
  <c r="S3621" i="17"/>
  <c r="S3622" i="17"/>
  <c r="S3623" i="17"/>
  <c r="S3624" i="17"/>
  <c r="S3625" i="17"/>
  <c r="S3626" i="17"/>
  <c r="S3627" i="17"/>
  <c r="S3628" i="17"/>
  <c r="S3629" i="17"/>
  <c r="S3630" i="17"/>
  <c r="S3631" i="17"/>
  <c r="S3632" i="17"/>
  <c r="S3633" i="17"/>
  <c r="S3634" i="17"/>
  <c r="S3635" i="17"/>
  <c r="S3636" i="17"/>
  <c r="S3637" i="17"/>
  <c r="S3638" i="17"/>
  <c r="S3639" i="17"/>
  <c r="S3640" i="17"/>
  <c r="S3641" i="17"/>
  <c r="S3642" i="17"/>
  <c r="S3643" i="17"/>
  <c r="S3644" i="17"/>
  <c r="S3645" i="17"/>
  <c r="S3646" i="17"/>
  <c r="S3647" i="17"/>
  <c r="S3648" i="17"/>
  <c r="S3649" i="17"/>
  <c r="S3650" i="17"/>
  <c r="S3651" i="17"/>
  <c r="S3652" i="17"/>
  <c r="S3653" i="17"/>
  <c r="S3654" i="17"/>
  <c r="S3655" i="17"/>
  <c r="S3656" i="17"/>
  <c r="S3657" i="17"/>
  <c r="S3658" i="17"/>
  <c r="S3659" i="17"/>
  <c r="S3660" i="17"/>
  <c r="S3661" i="17"/>
  <c r="S3662" i="17"/>
  <c r="S3663" i="17"/>
  <c r="S3664" i="17"/>
  <c r="S3665" i="17"/>
  <c r="S3666" i="17"/>
  <c r="S3667" i="17"/>
  <c r="S3668" i="17"/>
  <c r="S3669" i="17"/>
  <c r="S3670" i="17"/>
  <c r="S3671" i="17"/>
  <c r="S3672" i="17"/>
  <c r="S3673" i="17"/>
  <c r="S3674" i="17"/>
  <c r="S3675" i="17"/>
  <c r="S3676" i="17"/>
  <c r="S3677" i="17"/>
  <c r="S3678" i="17"/>
  <c r="S3679" i="17"/>
  <c r="S3680" i="17"/>
  <c r="S3681" i="17"/>
  <c r="S3682" i="17"/>
  <c r="S3683" i="17"/>
  <c r="S3684" i="17"/>
  <c r="S3685" i="17"/>
  <c r="S3686" i="17"/>
  <c r="S3687" i="17"/>
  <c r="S3688" i="17"/>
  <c r="S3689" i="17"/>
  <c r="S3690" i="17"/>
  <c r="S3691" i="17"/>
  <c r="S3692" i="17"/>
  <c r="S3693" i="17"/>
  <c r="S3694" i="17"/>
  <c r="S3695" i="17"/>
  <c r="S3696" i="17"/>
  <c r="S3697" i="17"/>
  <c r="S3698" i="17"/>
  <c r="S3699" i="17"/>
  <c r="S3700" i="17"/>
  <c r="S3701" i="17"/>
  <c r="S3702" i="17"/>
  <c r="S3703" i="17"/>
  <c r="S3704" i="17"/>
  <c r="S3705" i="17"/>
  <c r="S3706" i="17"/>
  <c r="S3707" i="17"/>
  <c r="S3708" i="17"/>
  <c r="S3709" i="17"/>
  <c r="S3710" i="17"/>
  <c r="S3711" i="17"/>
  <c r="S3712" i="17"/>
  <c r="S3713" i="17"/>
  <c r="S3714" i="17"/>
  <c r="S3715" i="17"/>
  <c r="S3716" i="17"/>
  <c r="S3717" i="17"/>
  <c r="S3718" i="17"/>
  <c r="S3719" i="17"/>
  <c r="S3720" i="17"/>
  <c r="S3721" i="17"/>
  <c r="S3722" i="17"/>
  <c r="S3723" i="17"/>
  <c r="S3724" i="17"/>
  <c r="S3725" i="17"/>
  <c r="S3726" i="17"/>
  <c r="S3727" i="17"/>
  <c r="S3728" i="17"/>
  <c r="S3729" i="17"/>
  <c r="S3730" i="17"/>
  <c r="S3731" i="17"/>
  <c r="S3732" i="17"/>
  <c r="S3733" i="17"/>
  <c r="S3734" i="17"/>
  <c r="S3735" i="17"/>
  <c r="S3736" i="17"/>
  <c r="S3737" i="17"/>
  <c r="S3738" i="17"/>
  <c r="S3739" i="17"/>
  <c r="S3740" i="17"/>
  <c r="S3741" i="17"/>
  <c r="S3742" i="17"/>
  <c r="S3743" i="17"/>
  <c r="S3744" i="17"/>
  <c r="S3745" i="17"/>
  <c r="S3746" i="17"/>
  <c r="S3747" i="17"/>
  <c r="S3748" i="17"/>
  <c r="S3749" i="17"/>
  <c r="S3750" i="17"/>
  <c r="S3751" i="17"/>
  <c r="S3752" i="17"/>
  <c r="S3753" i="17"/>
  <c r="S3754" i="17"/>
  <c r="S3755" i="17"/>
  <c r="S3756" i="17"/>
  <c r="S3757" i="17"/>
  <c r="S3758" i="17"/>
  <c r="S3759" i="17"/>
  <c r="S3760" i="17"/>
  <c r="S3761" i="17"/>
  <c r="S3762" i="17"/>
  <c r="S3763" i="17"/>
  <c r="S3764" i="17"/>
  <c r="S3765" i="17"/>
  <c r="S3766" i="17"/>
  <c r="S3767" i="17"/>
  <c r="S3768" i="17"/>
  <c r="S3769" i="17"/>
  <c r="S3770" i="17"/>
  <c r="S3771" i="17"/>
  <c r="S3772" i="17"/>
  <c r="S3773" i="17"/>
  <c r="S3774" i="17"/>
  <c r="S3775" i="17"/>
  <c r="S3776" i="17"/>
  <c r="S3777" i="17"/>
  <c r="S3778" i="17"/>
  <c r="S3779" i="17"/>
  <c r="S3780" i="17"/>
  <c r="S3781" i="17"/>
  <c r="S3782" i="17"/>
  <c r="S3783" i="17"/>
  <c r="S3784" i="17"/>
  <c r="S3785" i="17"/>
  <c r="S3786" i="17"/>
  <c r="S3787" i="17"/>
  <c r="S3788" i="17"/>
  <c r="S3789" i="17"/>
  <c r="S3790" i="17"/>
  <c r="S3791" i="17"/>
  <c r="S3792" i="17"/>
  <c r="S3793" i="17"/>
  <c r="S3794" i="17"/>
  <c r="S3795" i="17"/>
  <c r="S3796" i="17"/>
  <c r="S3797" i="17"/>
  <c r="S3798" i="17"/>
  <c r="S3799" i="17"/>
  <c r="S3800" i="17"/>
  <c r="S3801" i="17"/>
  <c r="S3802" i="17"/>
  <c r="S3803" i="17"/>
  <c r="S3804" i="17"/>
  <c r="S3805" i="17"/>
  <c r="S3806" i="17"/>
  <c r="S3807" i="17"/>
  <c r="S3808" i="17"/>
  <c r="S3809" i="17"/>
  <c r="S3810" i="17"/>
  <c r="S3811" i="17"/>
  <c r="S3812" i="17"/>
  <c r="S3813" i="17"/>
  <c r="S3814" i="17"/>
  <c r="S3815" i="17"/>
  <c r="S3816" i="17"/>
  <c r="S3817" i="17"/>
  <c r="S3818" i="17"/>
  <c r="S3819" i="17"/>
  <c r="S3820" i="17"/>
  <c r="S3821" i="17"/>
  <c r="S3822" i="17"/>
  <c r="S3823" i="17"/>
  <c r="S3824" i="17"/>
  <c r="S3825" i="17"/>
  <c r="S3826" i="17"/>
  <c r="S3827" i="17"/>
  <c r="S3828" i="17"/>
  <c r="S3829" i="17"/>
  <c r="S3830" i="17"/>
  <c r="S3831" i="17"/>
  <c r="S3832" i="17"/>
  <c r="S3833" i="17"/>
  <c r="S3834" i="17"/>
  <c r="S3835" i="17"/>
  <c r="S3836" i="17"/>
  <c r="S3837" i="17"/>
  <c r="S3838" i="17"/>
  <c r="S3839" i="17"/>
  <c r="S3840" i="17"/>
  <c r="S3841" i="17"/>
  <c r="S3842" i="17"/>
  <c r="S3843" i="17"/>
  <c r="S3844" i="17"/>
  <c r="S3845" i="17"/>
  <c r="S3846" i="17"/>
  <c r="S3847" i="17"/>
  <c r="S3848" i="17"/>
  <c r="S3849" i="17"/>
  <c r="S3850" i="17"/>
  <c r="S3851" i="17"/>
  <c r="S3852" i="17"/>
  <c r="S3853" i="17"/>
  <c r="S3854" i="17"/>
  <c r="S3855" i="17"/>
  <c r="S3856" i="17"/>
  <c r="S3857" i="17"/>
  <c r="S3858" i="17"/>
  <c r="S3859" i="17"/>
  <c r="S3860" i="17"/>
  <c r="S3861" i="17"/>
  <c r="S3862" i="17"/>
  <c r="S3863" i="17"/>
  <c r="S3864" i="17"/>
  <c r="S3865" i="17"/>
  <c r="S3866" i="17"/>
  <c r="S3867" i="17"/>
  <c r="S3868" i="17"/>
  <c r="S3869" i="17"/>
  <c r="S3870" i="17"/>
  <c r="S3871" i="17"/>
  <c r="S3872" i="17"/>
  <c r="S3873" i="17"/>
  <c r="S3874" i="17"/>
  <c r="S3875" i="17"/>
  <c r="S3876" i="17"/>
  <c r="S3877" i="17"/>
  <c r="S3878" i="17"/>
  <c r="S3879" i="17"/>
  <c r="S3880" i="17"/>
  <c r="S3881" i="17"/>
  <c r="S3882" i="17"/>
  <c r="S3883" i="17"/>
  <c r="S3884" i="17"/>
  <c r="S3885" i="17"/>
  <c r="S3886" i="17"/>
  <c r="S3887" i="17"/>
  <c r="S3888" i="17"/>
  <c r="S3889" i="17"/>
  <c r="S3890" i="17"/>
  <c r="S3891" i="17"/>
  <c r="S3892" i="17"/>
  <c r="S3893" i="17"/>
  <c r="S3894" i="17"/>
  <c r="S3895" i="17"/>
  <c r="S3896" i="17"/>
  <c r="S3897" i="17"/>
  <c r="S3898" i="17"/>
  <c r="S3899" i="17"/>
  <c r="S3900" i="17"/>
  <c r="S3901" i="17"/>
  <c r="S3902" i="17"/>
  <c r="S3903" i="17"/>
  <c r="S3904" i="17"/>
  <c r="S3905" i="17"/>
  <c r="S3906" i="17"/>
  <c r="S3907" i="17"/>
  <c r="S3908" i="17"/>
  <c r="S3909" i="17"/>
  <c r="S3910" i="17"/>
  <c r="S3911" i="17"/>
  <c r="S3912" i="17"/>
  <c r="S3913" i="17"/>
  <c r="S3914" i="17"/>
  <c r="S3915" i="17"/>
  <c r="S3916" i="17"/>
  <c r="S3917" i="17"/>
  <c r="S3918" i="17"/>
  <c r="S3919" i="17"/>
  <c r="S3920" i="17"/>
  <c r="S3921" i="17"/>
  <c r="S3922" i="17"/>
  <c r="S3923" i="17"/>
  <c r="S3924" i="17"/>
  <c r="S3925" i="17"/>
  <c r="S3926" i="17"/>
  <c r="S3927" i="17"/>
  <c r="S3928" i="17"/>
  <c r="S3929" i="17"/>
  <c r="S3930" i="17"/>
  <c r="S3931" i="17"/>
  <c r="S3932" i="17"/>
  <c r="S3933" i="17"/>
  <c r="S3934" i="17"/>
  <c r="S3935" i="17"/>
  <c r="S3936" i="17"/>
  <c r="S3937" i="17"/>
  <c r="S3938" i="17"/>
  <c r="S3939" i="17"/>
  <c r="S3940" i="17"/>
  <c r="S3941" i="17"/>
  <c r="S3942" i="17"/>
  <c r="S3943" i="17"/>
  <c r="S3944" i="17"/>
  <c r="S3945" i="17"/>
  <c r="S3946" i="17"/>
  <c r="S3947" i="17"/>
  <c r="S3948" i="17"/>
  <c r="S3949" i="17"/>
  <c r="S3950" i="17"/>
  <c r="S3951" i="17"/>
  <c r="S3952" i="17"/>
  <c r="S3953" i="17"/>
  <c r="S3954" i="17"/>
  <c r="S3955" i="17"/>
  <c r="S3956" i="17"/>
  <c r="S3957" i="17"/>
  <c r="S3958" i="17"/>
  <c r="S3959" i="17"/>
  <c r="S3960" i="17"/>
  <c r="S3961" i="17"/>
  <c r="S3962" i="17"/>
  <c r="S3963" i="17"/>
  <c r="S3964" i="17"/>
  <c r="S3965" i="17"/>
  <c r="S3966" i="17"/>
  <c r="S3967" i="17"/>
  <c r="S3968" i="17"/>
  <c r="S3969" i="17"/>
  <c r="S3970" i="17"/>
  <c r="S3971" i="17"/>
  <c r="S3972" i="17"/>
  <c r="S3973" i="17"/>
  <c r="S3974" i="17"/>
  <c r="S3975" i="17"/>
  <c r="S3976" i="17"/>
  <c r="S3977" i="17"/>
  <c r="S3978" i="17"/>
  <c r="S3979" i="17"/>
  <c r="S3980" i="17"/>
  <c r="S3981" i="17"/>
  <c r="S3982" i="17"/>
  <c r="S3983" i="17"/>
  <c r="S3984" i="17"/>
  <c r="S3985" i="17"/>
  <c r="S3986" i="17"/>
  <c r="S3987" i="17"/>
  <c r="S3988" i="17"/>
  <c r="S3989" i="17"/>
  <c r="S3990" i="17"/>
  <c r="S3991" i="17"/>
  <c r="S3992" i="17"/>
  <c r="S3993" i="17"/>
  <c r="S3994" i="17"/>
  <c r="S3995" i="17"/>
  <c r="S3996" i="17"/>
  <c r="S3997" i="17"/>
  <c r="S3998" i="17"/>
  <c r="S3999" i="17"/>
  <c r="S4000" i="17"/>
  <c r="S4001" i="17"/>
  <c r="S4002" i="17"/>
  <c r="S4003" i="17"/>
  <c r="S4004" i="17"/>
  <c r="S4005" i="17"/>
  <c r="S4006" i="17"/>
  <c r="S4007" i="17"/>
  <c r="S4008" i="17"/>
  <c r="S4009" i="17"/>
  <c r="S4010" i="17"/>
  <c r="S4011" i="17"/>
  <c r="S4012" i="17"/>
  <c r="S4013" i="17"/>
  <c r="S4014" i="17"/>
  <c r="S4015" i="17"/>
  <c r="S4016" i="17"/>
  <c r="S4017" i="17"/>
  <c r="S4018" i="17"/>
  <c r="S4019" i="17"/>
  <c r="S4020" i="17"/>
  <c r="S4021" i="17"/>
  <c r="S4022" i="17"/>
  <c r="S4023" i="17"/>
  <c r="S4024" i="17"/>
  <c r="S4025" i="17"/>
  <c r="S4026" i="17"/>
  <c r="S4027" i="17"/>
  <c r="S4028" i="17"/>
  <c r="S4029" i="17"/>
  <c r="S4030" i="17"/>
  <c r="S4031" i="17"/>
  <c r="S4032" i="17"/>
  <c r="S4033" i="17"/>
  <c r="S4034" i="17"/>
  <c r="S4035" i="17"/>
  <c r="S4036" i="17"/>
  <c r="S4037" i="17"/>
  <c r="S4038" i="17"/>
  <c r="S4039" i="17"/>
  <c r="S4040" i="17"/>
  <c r="S4041" i="17"/>
  <c r="S4042" i="17"/>
  <c r="S4043" i="17"/>
  <c r="S4044" i="17"/>
  <c r="S4045" i="17"/>
  <c r="S4046" i="17"/>
  <c r="S4047" i="17"/>
  <c r="S4048" i="17"/>
  <c r="S4049" i="17"/>
  <c r="S4050" i="17"/>
  <c r="S4051" i="17"/>
  <c r="S4052" i="17"/>
  <c r="S4053" i="17"/>
  <c r="S4054" i="17"/>
  <c r="S4055" i="17"/>
  <c r="S4056" i="17"/>
  <c r="S4057" i="17"/>
  <c r="S4058" i="17"/>
  <c r="S4059" i="17"/>
  <c r="S4060" i="17"/>
  <c r="S4061" i="17"/>
  <c r="S4062" i="17"/>
  <c r="S4063" i="17"/>
  <c r="S4064" i="17"/>
  <c r="S4065" i="17"/>
  <c r="S4066" i="17"/>
  <c r="S4067" i="17"/>
  <c r="S4068" i="17"/>
  <c r="S4069" i="17"/>
  <c r="S4070" i="17"/>
  <c r="S4071" i="17"/>
  <c r="S4072" i="17"/>
  <c r="S4073" i="17"/>
  <c r="S4074" i="17"/>
  <c r="S4075" i="17"/>
  <c r="S4076" i="17"/>
  <c r="S4077" i="17"/>
  <c r="S4078" i="17"/>
  <c r="S4079" i="17"/>
  <c r="S4080" i="17"/>
  <c r="S4081" i="17"/>
  <c r="S4082" i="17"/>
  <c r="S4083" i="17"/>
  <c r="S4084" i="17"/>
  <c r="S4085" i="17"/>
  <c r="S4086" i="17"/>
  <c r="S4087" i="17"/>
  <c r="S4088" i="17"/>
  <c r="S4089" i="17"/>
  <c r="S4090" i="17"/>
  <c r="S4091" i="17"/>
  <c r="S4092" i="17"/>
  <c r="S4093" i="17"/>
  <c r="S4094" i="17"/>
  <c r="S4095" i="17"/>
  <c r="S4096" i="17"/>
  <c r="S4097" i="17"/>
  <c r="S4098" i="17"/>
  <c r="S4099" i="17"/>
  <c r="S4100" i="17"/>
  <c r="S4101" i="17"/>
  <c r="S4102" i="17"/>
  <c r="S4103" i="17"/>
  <c r="S4104" i="17"/>
  <c r="S4105" i="17"/>
  <c r="S4106" i="17"/>
  <c r="S4107" i="17"/>
  <c r="S4108" i="17"/>
  <c r="S4109" i="17"/>
  <c r="S4110" i="17"/>
  <c r="S4111" i="17"/>
  <c r="S4112" i="17"/>
  <c r="S4113" i="17"/>
  <c r="S4114" i="17"/>
  <c r="S4115" i="17"/>
  <c r="S4116" i="17"/>
  <c r="S4117" i="17"/>
  <c r="S4118" i="17"/>
  <c r="S4119" i="17"/>
  <c r="S4120" i="17"/>
  <c r="S4121" i="17"/>
  <c r="S4122" i="17"/>
  <c r="S4123" i="17"/>
  <c r="S4124" i="17"/>
  <c r="S4125" i="17"/>
  <c r="S4126" i="17"/>
  <c r="S4127" i="17"/>
  <c r="S4128" i="17"/>
  <c r="S4129" i="17"/>
  <c r="S4130" i="17"/>
  <c r="S4131" i="17"/>
  <c r="S4132" i="17"/>
  <c r="S4133" i="17"/>
  <c r="S4134" i="17"/>
  <c r="S4135" i="17"/>
  <c r="S4136" i="17"/>
  <c r="S4137" i="17"/>
  <c r="S4138" i="17"/>
  <c r="S4139" i="17"/>
  <c r="S4140" i="17"/>
  <c r="S4141" i="17"/>
  <c r="S4142" i="17"/>
  <c r="S4143" i="17"/>
  <c r="S4144" i="17"/>
  <c r="S4145" i="17"/>
  <c r="S4146" i="17"/>
  <c r="S4147" i="17"/>
  <c r="S4148" i="17"/>
  <c r="S4149" i="17"/>
  <c r="S4150" i="17"/>
  <c r="S4151" i="17"/>
  <c r="S4152" i="17"/>
  <c r="S4153" i="17"/>
  <c r="S4154" i="17"/>
  <c r="S4155" i="17"/>
  <c r="S4156" i="17"/>
  <c r="S4157" i="17"/>
  <c r="S4158" i="17"/>
  <c r="S4159" i="17"/>
  <c r="S4160" i="17"/>
  <c r="S4161" i="17"/>
  <c r="S4162" i="17"/>
  <c r="S4163" i="17"/>
  <c r="S4164" i="17"/>
  <c r="S4165" i="17"/>
  <c r="S4166" i="17"/>
  <c r="S4167" i="17"/>
  <c r="S4168" i="17"/>
  <c r="S4169" i="17"/>
  <c r="S4170" i="17"/>
  <c r="S4171" i="17"/>
  <c r="S4172" i="17"/>
  <c r="S4173" i="17"/>
  <c r="S4174" i="17"/>
  <c r="S4175" i="17"/>
  <c r="S4176" i="17"/>
  <c r="S4177" i="17"/>
  <c r="S4178" i="17"/>
  <c r="S4179" i="17"/>
  <c r="S4180" i="17"/>
  <c r="S4181" i="17"/>
  <c r="S4182" i="17"/>
  <c r="S4183" i="17"/>
  <c r="S4184" i="17"/>
  <c r="S4185" i="17"/>
  <c r="S4186" i="17"/>
  <c r="S4187" i="17"/>
  <c r="S4188" i="17"/>
  <c r="S4189" i="17"/>
  <c r="S4190" i="17"/>
  <c r="S4191" i="17"/>
  <c r="S4192" i="17"/>
  <c r="S4193" i="17"/>
  <c r="S4194" i="17"/>
  <c r="S4195" i="17"/>
  <c r="S4196" i="17"/>
  <c r="S4197" i="17"/>
  <c r="S4198" i="17"/>
  <c r="S4199" i="17"/>
  <c r="S4200" i="17"/>
  <c r="S4201" i="17"/>
  <c r="S4202" i="17"/>
  <c r="S4203" i="17"/>
  <c r="S4204" i="17"/>
  <c r="S4205" i="17"/>
  <c r="S4206" i="17"/>
  <c r="S4207" i="17"/>
  <c r="S4208" i="17"/>
  <c r="S4209" i="17"/>
  <c r="S4210" i="17"/>
  <c r="S4211" i="17"/>
  <c r="S4212" i="17"/>
  <c r="S4213" i="17"/>
  <c r="S4214" i="17"/>
  <c r="S4215" i="17"/>
  <c r="S4216" i="17"/>
  <c r="S4217" i="17"/>
  <c r="S4218" i="17"/>
  <c r="S4219" i="17"/>
  <c r="S4220" i="17"/>
  <c r="S4221" i="17"/>
  <c r="S4222" i="17"/>
  <c r="S4223" i="17"/>
  <c r="S4224" i="17"/>
  <c r="S4225" i="17"/>
  <c r="S4226" i="17"/>
  <c r="S4227" i="17"/>
  <c r="S4228" i="17"/>
  <c r="S4229" i="17"/>
  <c r="S4230" i="17"/>
  <c r="S4231" i="17"/>
  <c r="S4232" i="17"/>
  <c r="S4233" i="17"/>
  <c r="S4234" i="17"/>
  <c r="S4235" i="17"/>
  <c r="S4236" i="17"/>
  <c r="S4237" i="17"/>
  <c r="S4238" i="17"/>
  <c r="S4239" i="17"/>
  <c r="S4240" i="17"/>
  <c r="S4241" i="17"/>
  <c r="S4242" i="17"/>
  <c r="S4243" i="17"/>
  <c r="S4244" i="17"/>
  <c r="S4245" i="17"/>
  <c r="S4246" i="17"/>
  <c r="S4247" i="17"/>
  <c r="S4248" i="17"/>
  <c r="S4249" i="17"/>
  <c r="S4250" i="17"/>
  <c r="S4251" i="17"/>
  <c r="S4252" i="17"/>
  <c r="S4253" i="17"/>
  <c r="S4254" i="17"/>
  <c r="S4255" i="17"/>
  <c r="S4256" i="17"/>
  <c r="S4257" i="17"/>
  <c r="S4258" i="17"/>
  <c r="S4259" i="17"/>
  <c r="S4260" i="17"/>
  <c r="S4261" i="17"/>
  <c r="S4262" i="17"/>
  <c r="S4263" i="17"/>
  <c r="S4264" i="17"/>
  <c r="S4265" i="17"/>
  <c r="S4266" i="17"/>
  <c r="S4267" i="17"/>
  <c r="S4268" i="17"/>
  <c r="S4269" i="17"/>
  <c r="S4270" i="17"/>
  <c r="S4271" i="17"/>
  <c r="S4272" i="17"/>
  <c r="S4273" i="17"/>
  <c r="S4274" i="17"/>
  <c r="S4275" i="17"/>
  <c r="S4276" i="17"/>
  <c r="S4277" i="17"/>
  <c r="S4278" i="17"/>
  <c r="S4279" i="17"/>
  <c r="S4280" i="17"/>
  <c r="S4281" i="17"/>
  <c r="S4282" i="17"/>
  <c r="S4283" i="17"/>
  <c r="S4284" i="17"/>
  <c r="S4285" i="17"/>
  <c r="S4286" i="17"/>
  <c r="S4287" i="17"/>
  <c r="S4288" i="17"/>
  <c r="S4289" i="17"/>
  <c r="S4290" i="17"/>
  <c r="S4291" i="17"/>
  <c r="S4292" i="17"/>
  <c r="S4293" i="17"/>
  <c r="S4294" i="17"/>
  <c r="S4295" i="17"/>
  <c r="S4296" i="17"/>
  <c r="S4297" i="17"/>
  <c r="S4298" i="17"/>
  <c r="S4299" i="17"/>
  <c r="S4300" i="17"/>
  <c r="S4301" i="17"/>
  <c r="S4302" i="17"/>
  <c r="S4303" i="17"/>
  <c r="S4304" i="17"/>
  <c r="S4305" i="17"/>
  <c r="S4306" i="17"/>
  <c r="S4307" i="17"/>
  <c r="S4308" i="17"/>
  <c r="S4309" i="17"/>
  <c r="S4310" i="17"/>
  <c r="S4311" i="17"/>
  <c r="S4312" i="17"/>
  <c r="S4313" i="17"/>
  <c r="S4314" i="17"/>
  <c r="S4315" i="17"/>
  <c r="S4316" i="17"/>
  <c r="S4317" i="17"/>
  <c r="S4318" i="17"/>
  <c r="S4319" i="17"/>
  <c r="S4320" i="17"/>
  <c r="S4321" i="17"/>
  <c r="S4322" i="17"/>
  <c r="S4323" i="17"/>
  <c r="S4324" i="17"/>
  <c r="S4325" i="17"/>
  <c r="S4326" i="17"/>
  <c r="S4327" i="17"/>
  <c r="S4328" i="17"/>
  <c r="S4329" i="17"/>
  <c r="S4330" i="17"/>
  <c r="S4331" i="17"/>
  <c r="S4332" i="17"/>
  <c r="S4333" i="17"/>
  <c r="S4334" i="17"/>
  <c r="S4335" i="17"/>
  <c r="S4336" i="17"/>
  <c r="S4337" i="17"/>
  <c r="S4338" i="17"/>
  <c r="S4339" i="17"/>
  <c r="S4340" i="17"/>
  <c r="S4341" i="17"/>
  <c r="S4342" i="17"/>
  <c r="S4343" i="17"/>
  <c r="S4344" i="17"/>
  <c r="S4345" i="17"/>
  <c r="S4346" i="17"/>
  <c r="S4347" i="17"/>
  <c r="S4348" i="17"/>
  <c r="S4349" i="17"/>
  <c r="S4350" i="17"/>
  <c r="S4351" i="17"/>
  <c r="S4352" i="17"/>
  <c r="S4353" i="17"/>
  <c r="S4354" i="17"/>
  <c r="S4355" i="17"/>
  <c r="S4356" i="17"/>
  <c r="S4357" i="17"/>
  <c r="S4358" i="17"/>
  <c r="S4359" i="17"/>
  <c r="S4360" i="17"/>
  <c r="S4361" i="17"/>
  <c r="S4362" i="17"/>
  <c r="S4363" i="17"/>
  <c r="S4364" i="17"/>
  <c r="S4365" i="17"/>
  <c r="S4366" i="17"/>
  <c r="S4367" i="17"/>
  <c r="S4368" i="17"/>
  <c r="S4369" i="17"/>
  <c r="S4370" i="17"/>
  <c r="S4371" i="17"/>
  <c r="S4372" i="17"/>
  <c r="S4373" i="17"/>
  <c r="S4374" i="17"/>
  <c r="S4375" i="17"/>
  <c r="S4376" i="17"/>
  <c r="S4377" i="17"/>
  <c r="S4378" i="17"/>
  <c r="S4379" i="17"/>
  <c r="S4380" i="17"/>
  <c r="S4381" i="17"/>
  <c r="S4382" i="17"/>
  <c r="S4383" i="17"/>
  <c r="S4384" i="17"/>
  <c r="S4385" i="17"/>
  <c r="S4386" i="17"/>
  <c r="S4387" i="17"/>
  <c r="S4388" i="17"/>
  <c r="S4389" i="17"/>
  <c r="S4390" i="17"/>
  <c r="S4391" i="17"/>
  <c r="S4392" i="17"/>
  <c r="S4393" i="17"/>
  <c r="S4394" i="17"/>
  <c r="S4395" i="17"/>
  <c r="S4396" i="17"/>
  <c r="S4397" i="17"/>
  <c r="S4398" i="17"/>
  <c r="S4399" i="17"/>
  <c r="S4400" i="17"/>
  <c r="S4401" i="17"/>
  <c r="S4402" i="17"/>
  <c r="S4403" i="17"/>
  <c r="S4404" i="17"/>
  <c r="S4405" i="17"/>
  <c r="S4406" i="17"/>
  <c r="S4407" i="17"/>
  <c r="S4408" i="17"/>
  <c r="S4409" i="17"/>
  <c r="S4410" i="17"/>
  <c r="S4411" i="17"/>
  <c r="S4412" i="17"/>
  <c r="S4413" i="17"/>
  <c r="S4414" i="17"/>
  <c r="S4415" i="17"/>
  <c r="S4416" i="17"/>
  <c r="S4417" i="17"/>
  <c r="S4418" i="17"/>
  <c r="S4419" i="17"/>
  <c r="S4420" i="17"/>
  <c r="S4421" i="17"/>
  <c r="S4422" i="17"/>
  <c r="S4423" i="17"/>
  <c r="S4424" i="17"/>
  <c r="S4425" i="17"/>
  <c r="S4426" i="17"/>
  <c r="S4427" i="17"/>
  <c r="S4428" i="17"/>
  <c r="S4429" i="17"/>
  <c r="S4430" i="17"/>
  <c r="S4431" i="17"/>
  <c r="S4432" i="17"/>
  <c r="S4433" i="17"/>
  <c r="S4434" i="17"/>
  <c r="S4435" i="17"/>
  <c r="S4436" i="17"/>
  <c r="S4437" i="17"/>
  <c r="S4438" i="17"/>
  <c r="S4439" i="17"/>
  <c r="S4440" i="17"/>
  <c r="S4441" i="17"/>
  <c r="S4442" i="17"/>
  <c r="S4443" i="17"/>
  <c r="S4444" i="17"/>
  <c r="S4445" i="17"/>
  <c r="S4446" i="17"/>
  <c r="S4447" i="17"/>
  <c r="S4448" i="17"/>
  <c r="S4449" i="17"/>
  <c r="S4450" i="17"/>
  <c r="S4451" i="17"/>
  <c r="S4452" i="17"/>
  <c r="S4453" i="17"/>
  <c r="S4454" i="17"/>
  <c r="S4455" i="17"/>
  <c r="S4456" i="17"/>
  <c r="S4457" i="17"/>
  <c r="S4458" i="17"/>
  <c r="S4459" i="17"/>
  <c r="S4460" i="17"/>
  <c r="S4461" i="17"/>
  <c r="S4462" i="17"/>
  <c r="S4463" i="17"/>
  <c r="S4464" i="17"/>
  <c r="S4465" i="17"/>
  <c r="S4466" i="17"/>
  <c r="S4467" i="17"/>
  <c r="S4468" i="17"/>
  <c r="S4469" i="17"/>
  <c r="S4470" i="17"/>
  <c r="S4471" i="17"/>
  <c r="S4472" i="17"/>
  <c r="S4473" i="17"/>
  <c r="S4474" i="17"/>
  <c r="S4475" i="17"/>
  <c r="S4476" i="17"/>
  <c r="S4477" i="17"/>
  <c r="S4478" i="17"/>
  <c r="S4479" i="17"/>
  <c r="S4480" i="17"/>
  <c r="S4481" i="17"/>
  <c r="S4482" i="17"/>
  <c r="S4483" i="17"/>
  <c r="S4484" i="17"/>
  <c r="S4485" i="17"/>
  <c r="S4486" i="17"/>
  <c r="S4487" i="17"/>
  <c r="S4488" i="17"/>
  <c r="S4489" i="17"/>
  <c r="S4490" i="17"/>
  <c r="S4491" i="17"/>
  <c r="S4492" i="17"/>
  <c r="S4493" i="17"/>
  <c r="S4494" i="17"/>
  <c r="S4495" i="17"/>
  <c r="S4496" i="17"/>
  <c r="S4497" i="17"/>
  <c r="S4498" i="17"/>
  <c r="S4499" i="17"/>
  <c r="S4500" i="17"/>
  <c r="S4501" i="17"/>
  <c r="S4502" i="17"/>
  <c r="S4503" i="17"/>
  <c r="S4504" i="17"/>
  <c r="S4505" i="17"/>
  <c r="S4506" i="17"/>
  <c r="S4507" i="17"/>
  <c r="S4508" i="17"/>
  <c r="S4509" i="17"/>
  <c r="S4510" i="17"/>
  <c r="S4511" i="17"/>
  <c r="S4512" i="17"/>
  <c r="S4513" i="17"/>
  <c r="S4514" i="17"/>
  <c r="S4515" i="17"/>
  <c r="S4516" i="17"/>
  <c r="S4517" i="17"/>
  <c r="S4518" i="17"/>
  <c r="S4519" i="17"/>
  <c r="S4520" i="17"/>
  <c r="S4521" i="17"/>
  <c r="S4522" i="17"/>
  <c r="S4523" i="17"/>
  <c r="S4524" i="17"/>
  <c r="S4525" i="17"/>
  <c r="S4526" i="17"/>
  <c r="S4527" i="17"/>
  <c r="S4528" i="17"/>
  <c r="S4529" i="17"/>
  <c r="S4530" i="17"/>
  <c r="S4531" i="17"/>
  <c r="S4532" i="17"/>
  <c r="S4533" i="17"/>
  <c r="S4534" i="17"/>
  <c r="S4535" i="17"/>
  <c r="S4536" i="17"/>
  <c r="S4537" i="17"/>
  <c r="S4538" i="17"/>
  <c r="S4539" i="17"/>
  <c r="S4540" i="17"/>
  <c r="S4541" i="17"/>
  <c r="S4542" i="17"/>
  <c r="S4543" i="17"/>
  <c r="S4544" i="17"/>
  <c r="S4545" i="17"/>
  <c r="S4546" i="17"/>
  <c r="S4547" i="17"/>
  <c r="S4548" i="17"/>
  <c r="S4549" i="17"/>
  <c r="S4550" i="17"/>
  <c r="S4551" i="17"/>
  <c r="S4552" i="17"/>
  <c r="S4553" i="17"/>
  <c r="S4554" i="17"/>
  <c r="S4555" i="17"/>
  <c r="S4556" i="17"/>
  <c r="S4557" i="17"/>
  <c r="S4558" i="17"/>
  <c r="S4559" i="17"/>
  <c r="S4560" i="17"/>
  <c r="S4561" i="17"/>
  <c r="S4562" i="17"/>
  <c r="S4563" i="17"/>
  <c r="S4564" i="17"/>
  <c r="S4565" i="17"/>
  <c r="S4566" i="17"/>
  <c r="S4567" i="17"/>
  <c r="S4568" i="17"/>
  <c r="S4569" i="17"/>
  <c r="S4570" i="17"/>
  <c r="S4571" i="17"/>
  <c r="S4572" i="17"/>
  <c r="S4573" i="17"/>
  <c r="S4574" i="17"/>
  <c r="S4575" i="17"/>
  <c r="S4576" i="17"/>
  <c r="S4577" i="17"/>
  <c r="S4578" i="17"/>
  <c r="S4579" i="17"/>
  <c r="S4580" i="17"/>
  <c r="S4581" i="17"/>
  <c r="S4582" i="17"/>
  <c r="S4583" i="17"/>
  <c r="S4584" i="17"/>
  <c r="S4585" i="17"/>
  <c r="S4586" i="17"/>
  <c r="S4587" i="17"/>
  <c r="S4588" i="17"/>
  <c r="S4589" i="17"/>
  <c r="S4590" i="17"/>
  <c r="S4591" i="17"/>
  <c r="S4592" i="17"/>
  <c r="S4593" i="17"/>
  <c r="S4594" i="17"/>
  <c r="S4595" i="17"/>
  <c r="S4596" i="17"/>
  <c r="S4597" i="17"/>
  <c r="S4598" i="17"/>
  <c r="S4599" i="17"/>
  <c r="S4600" i="17"/>
  <c r="S4601" i="17"/>
  <c r="S4602" i="17"/>
  <c r="S4603" i="17"/>
  <c r="S4604" i="17"/>
  <c r="S4605" i="17"/>
  <c r="S4606" i="17"/>
  <c r="S4607" i="17"/>
  <c r="S4608" i="17"/>
  <c r="S4609" i="17"/>
  <c r="S4610" i="17"/>
  <c r="S4611" i="17"/>
  <c r="S4612" i="17"/>
  <c r="S4613" i="17"/>
  <c r="S4614" i="17"/>
  <c r="S4615" i="17"/>
  <c r="S4616" i="17"/>
  <c r="N14" i="17"/>
  <c r="N4" i="17"/>
  <c r="N5" i="17"/>
  <c r="N6" i="17"/>
  <c r="N15" i="17"/>
  <c r="N8" i="17"/>
  <c r="N9" i="17"/>
  <c r="N10" i="17"/>
  <c r="N11" i="17"/>
  <c r="N3" i="17"/>
  <c r="N12" i="17"/>
  <c r="N16" i="17"/>
  <c r="N17" i="17"/>
  <c r="N7" i="17"/>
  <c r="N18" i="17"/>
  <c r="N19" i="17"/>
  <c r="N20" i="17"/>
  <c r="N21" i="17"/>
  <c r="N22" i="17"/>
  <c r="N23" i="17"/>
  <c r="N25" i="17"/>
  <c r="N26" i="17"/>
  <c r="N34" i="17"/>
  <c r="N28" i="17"/>
  <c r="N29" i="17"/>
  <c r="N13" i="17"/>
  <c r="N33" i="17"/>
  <c r="N31" i="17"/>
  <c r="N30" i="17"/>
  <c r="N32" i="17"/>
  <c r="N35" i="17"/>
  <c r="N27" i="17"/>
  <c r="N36" i="17"/>
  <c r="N37" i="17"/>
  <c r="N24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502" i="17"/>
  <c r="N503" i="17"/>
  <c r="N504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N533" i="17"/>
  <c r="N534" i="17"/>
  <c r="N535" i="17"/>
  <c r="N536" i="17"/>
  <c r="N537" i="17"/>
  <c r="N538" i="17"/>
  <c r="N539" i="17"/>
  <c r="N540" i="17"/>
  <c r="N541" i="17"/>
  <c r="N542" i="17"/>
  <c r="N543" i="17"/>
  <c r="N544" i="17"/>
  <c r="N545" i="17"/>
  <c r="N546" i="17"/>
  <c r="N547" i="17"/>
  <c r="N548" i="17"/>
  <c r="N549" i="17"/>
  <c r="N550" i="17"/>
  <c r="N551" i="17"/>
  <c r="N552" i="17"/>
  <c r="N553" i="17"/>
  <c r="N554" i="17"/>
  <c r="N555" i="17"/>
  <c r="N556" i="17"/>
  <c r="N557" i="17"/>
  <c r="N558" i="17"/>
  <c r="N559" i="17"/>
  <c r="N560" i="17"/>
  <c r="N561" i="17"/>
  <c r="N562" i="17"/>
  <c r="N563" i="17"/>
  <c r="N564" i="17"/>
  <c r="N565" i="17"/>
  <c r="N566" i="17"/>
  <c r="N567" i="17"/>
  <c r="N568" i="17"/>
  <c r="N569" i="17"/>
  <c r="N570" i="17"/>
  <c r="N571" i="17"/>
  <c r="N572" i="17"/>
  <c r="N573" i="17"/>
  <c r="N574" i="17"/>
  <c r="N575" i="17"/>
  <c r="N576" i="17"/>
  <c r="N577" i="17"/>
  <c r="N578" i="17"/>
  <c r="N579" i="17"/>
  <c r="N580" i="17"/>
  <c r="N581" i="17"/>
  <c r="N582" i="17"/>
  <c r="N583" i="17"/>
  <c r="N584" i="17"/>
  <c r="N585" i="17"/>
  <c r="N586" i="17"/>
  <c r="N587" i="17"/>
  <c r="N588" i="17"/>
  <c r="N589" i="17"/>
  <c r="N590" i="17"/>
  <c r="N591" i="17"/>
  <c r="N592" i="17"/>
  <c r="N593" i="17"/>
  <c r="N594" i="17"/>
  <c r="N595" i="17"/>
  <c r="N596" i="17"/>
  <c r="N597" i="17"/>
  <c r="N598" i="17"/>
  <c r="N599" i="17"/>
  <c r="N600" i="17"/>
  <c r="N601" i="17"/>
  <c r="N602" i="17"/>
  <c r="N603" i="17"/>
  <c r="N604" i="17"/>
  <c r="N605" i="17"/>
  <c r="N606" i="17"/>
  <c r="N607" i="17"/>
  <c r="N608" i="17"/>
  <c r="N609" i="17"/>
  <c r="N610" i="17"/>
  <c r="N611" i="17"/>
  <c r="N612" i="17"/>
  <c r="N613" i="17"/>
  <c r="N614" i="17"/>
  <c r="N615" i="17"/>
  <c r="N616" i="17"/>
  <c r="N617" i="17"/>
  <c r="N618" i="17"/>
  <c r="N619" i="17"/>
  <c r="N620" i="17"/>
  <c r="N621" i="17"/>
  <c r="N622" i="17"/>
  <c r="N623" i="17"/>
  <c r="N624" i="17"/>
  <c r="N625" i="17"/>
  <c r="N626" i="17"/>
  <c r="N627" i="17"/>
  <c r="N628" i="17"/>
  <c r="N629" i="17"/>
  <c r="N630" i="17"/>
  <c r="N631" i="17"/>
  <c r="N632" i="17"/>
  <c r="N633" i="17"/>
  <c r="N634" i="17"/>
  <c r="N635" i="17"/>
  <c r="N636" i="17"/>
  <c r="N637" i="17"/>
  <c r="N638" i="17"/>
  <c r="N639" i="17"/>
  <c r="N640" i="17"/>
  <c r="N641" i="17"/>
  <c r="N642" i="17"/>
  <c r="N643" i="17"/>
  <c r="N644" i="17"/>
  <c r="N645" i="17"/>
  <c r="N646" i="17"/>
  <c r="N647" i="17"/>
  <c r="N648" i="17"/>
  <c r="N649" i="17"/>
  <c r="N650" i="17"/>
  <c r="N651" i="17"/>
  <c r="N652" i="17"/>
  <c r="N653" i="17"/>
  <c r="N654" i="17"/>
  <c r="N655" i="17"/>
  <c r="N656" i="17"/>
  <c r="N657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691" i="17"/>
  <c r="N692" i="17"/>
  <c r="N693" i="17"/>
  <c r="N694" i="17"/>
  <c r="N695" i="17"/>
  <c r="N696" i="17"/>
  <c r="N697" i="17"/>
  <c r="N698" i="17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N805" i="17"/>
  <c r="N806" i="17"/>
  <c r="N807" i="17"/>
  <c r="N808" i="17"/>
  <c r="N809" i="17"/>
  <c r="N810" i="17"/>
  <c r="N811" i="17"/>
  <c r="N812" i="17"/>
  <c r="N813" i="17"/>
  <c r="N814" i="17"/>
  <c r="N815" i="17"/>
  <c r="N816" i="17"/>
  <c r="N817" i="17"/>
  <c r="N818" i="17"/>
  <c r="N819" i="17"/>
  <c r="N820" i="17"/>
  <c r="N821" i="17"/>
  <c r="N822" i="17"/>
  <c r="N823" i="17"/>
  <c r="N824" i="17"/>
  <c r="N825" i="17"/>
  <c r="N826" i="17"/>
  <c r="N827" i="17"/>
  <c r="N828" i="17"/>
  <c r="N829" i="17"/>
  <c r="N830" i="17"/>
  <c r="N831" i="17"/>
  <c r="N832" i="17"/>
  <c r="N833" i="17"/>
  <c r="N834" i="17"/>
  <c r="N835" i="17"/>
  <c r="N836" i="17"/>
  <c r="N837" i="17"/>
  <c r="N838" i="17"/>
  <c r="N839" i="17"/>
  <c r="N840" i="17"/>
  <c r="N841" i="17"/>
  <c r="N842" i="17"/>
  <c r="N843" i="17"/>
  <c r="N844" i="17"/>
  <c r="N845" i="17"/>
  <c r="N846" i="17"/>
  <c r="N847" i="17"/>
  <c r="N848" i="17"/>
  <c r="N849" i="17"/>
  <c r="N850" i="17"/>
  <c r="N851" i="17"/>
  <c r="N852" i="17"/>
  <c r="N853" i="17"/>
  <c r="N854" i="17"/>
  <c r="N855" i="17"/>
  <c r="N856" i="17"/>
  <c r="N857" i="17"/>
  <c r="N858" i="17"/>
  <c r="N859" i="17"/>
  <c r="N860" i="17"/>
  <c r="N861" i="17"/>
  <c r="N862" i="17"/>
  <c r="N863" i="17"/>
  <c r="N864" i="17"/>
  <c r="N865" i="17"/>
  <c r="N866" i="17"/>
  <c r="N867" i="17"/>
  <c r="N868" i="17"/>
  <c r="N869" i="17"/>
  <c r="N870" i="17"/>
  <c r="N871" i="17"/>
  <c r="N872" i="17"/>
  <c r="N873" i="17"/>
  <c r="N874" i="17"/>
  <c r="N875" i="17"/>
  <c r="N876" i="17"/>
  <c r="N877" i="17"/>
  <c r="N878" i="17"/>
  <c r="N879" i="17"/>
  <c r="N880" i="17"/>
  <c r="N881" i="17"/>
  <c r="N882" i="17"/>
  <c r="N883" i="17"/>
  <c r="N884" i="17"/>
  <c r="N885" i="17"/>
  <c r="N886" i="17"/>
  <c r="N887" i="17"/>
  <c r="N888" i="17"/>
  <c r="N889" i="17"/>
  <c r="N890" i="17"/>
  <c r="N891" i="17"/>
  <c r="N892" i="17"/>
  <c r="N893" i="17"/>
  <c r="N894" i="17"/>
  <c r="N895" i="17"/>
  <c r="N896" i="17"/>
  <c r="N897" i="17"/>
  <c r="N898" i="17"/>
  <c r="N899" i="17"/>
  <c r="N900" i="17"/>
  <c r="N901" i="17"/>
  <c r="N902" i="17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928" i="17"/>
  <c r="N929" i="17"/>
  <c r="N930" i="17"/>
  <c r="N931" i="17"/>
  <c r="N932" i="17"/>
  <c r="N933" i="17"/>
  <c r="N934" i="17"/>
  <c r="N935" i="17"/>
  <c r="N936" i="17"/>
  <c r="N937" i="17"/>
  <c r="N938" i="17"/>
  <c r="N939" i="17"/>
  <c r="N940" i="17"/>
  <c r="N941" i="17"/>
  <c r="N942" i="17"/>
  <c r="N943" i="17"/>
  <c r="N944" i="17"/>
  <c r="N945" i="17"/>
  <c r="N946" i="17"/>
  <c r="N947" i="17"/>
  <c r="N948" i="17"/>
  <c r="N949" i="17"/>
  <c r="N950" i="17"/>
  <c r="N951" i="17"/>
  <c r="N952" i="17"/>
  <c r="N953" i="17"/>
  <c r="N954" i="17"/>
  <c r="N955" i="17"/>
  <c r="N956" i="17"/>
  <c r="N957" i="17"/>
  <c r="N958" i="17"/>
  <c r="N959" i="17"/>
  <c r="N960" i="17"/>
  <c r="N961" i="17"/>
  <c r="N962" i="17"/>
  <c r="N963" i="17"/>
  <c r="N964" i="17"/>
  <c r="N965" i="17"/>
  <c r="N966" i="17"/>
  <c r="N967" i="17"/>
  <c r="N968" i="17"/>
  <c r="N969" i="17"/>
  <c r="N970" i="17"/>
  <c r="N971" i="17"/>
  <c r="N972" i="17"/>
  <c r="N973" i="17"/>
  <c r="N974" i="17"/>
  <c r="N975" i="17"/>
  <c r="N976" i="17"/>
  <c r="N977" i="17"/>
  <c r="N978" i="17"/>
  <c r="N979" i="17"/>
  <c r="N980" i="17"/>
  <c r="N981" i="17"/>
  <c r="N982" i="17"/>
  <c r="N983" i="17"/>
  <c r="N984" i="17"/>
  <c r="N985" i="17"/>
  <c r="N986" i="17"/>
  <c r="N987" i="17"/>
  <c r="N988" i="17"/>
  <c r="N989" i="17"/>
  <c r="N990" i="17"/>
  <c r="N991" i="17"/>
  <c r="N992" i="17"/>
  <c r="N993" i="17"/>
  <c r="N994" i="17"/>
  <c r="N995" i="17"/>
  <c r="N996" i="17"/>
  <c r="N997" i="17"/>
  <c r="N998" i="17"/>
  <c r="N999" i="17"/>
  <c r="N1000" i="17"/>
  <c r="N1001" i="17"/>
  <c r="N1002" i="17"/>
  <c r="N1003" i="17"/>
  <c r="N1004" i="17"/>
  <c r="N1005" i="17"/>
  <c r="N1006" i="17"/>
  <c r="N1007" i="17"/>
  <c r="N1008" i="17"/>
  <c r="N1009" i="17"/>
  <c r="N1010" i="17"/>
  <c r="N1011" i="17"/>
  <c r="N1012" i="17"/>
  <c r="N1013" i="17"/>
  <c r="N1014" i="17"/>
  <c r="N1015" i="17"/>
  <c r="N1016" i="17"/>
  <c r="N1017" i="17"/>
  <c r="N1018" i="17"/>
  <c r="N1019" i="17"/>
  <c r="N1020" i="17"/>
  <c r="N1021" i="17"/>
  <c r="N1022" i="17"/>
  <c r="N1023" i="17"/>
  <c r="N1024" i="17"/>
  <c r="N1025" i="17"/>
  <c r="N1026" i="17"/>
  <c r="N1027" i="17"/>
  <c r="N1028" i="17"/>
  <c r="N1029" i="17"/>
  <c r="N1030" i="17"/>
  <c r="N1031" i="17"/>
  <c r="N1032" i="17"/>
  <c r="N1033" i="17"/>
  <c r="N1034" i="17"/>
  <c r="N1035" i="17"/>
  <c r="N1036" i="17"/>
  <c r="N1037" i="17"/>
  <c r="N1038" i="17"/>
  <c r="N1039" i="17"/>
  <c r="N1040" i="17"/>
  <c r="N1041" i="17"/>
  <c r="N1042" i="17"/>
  <c r="N1043" i="17"/>
  <c r="N1044" i="17"/>
  <c r="N1045" i="17"/>
  <c r="N1046" i="17"/>
  <c r="N1047" i="17"/>
  <c r="N1048" i="17"/>
  <c r="N1049" i="17"/>
  <c r="N1050" i="17"/>
  <c r="N1051" i="17"/>
  <c r="N1052" i="17"/>
  <c r="N1053" i="17"/>
  <c r="N1054" i="17"/>
  <c r="N1055" i="17"/>
  <c r="N1056" i="17"/>
  <c r="N1057" i="17"/>
  <c r="N1058" i="17"/>
  <c r="N1059" i="17"/>
  <c r="N1060" i="17"/>
  <c r="N1061" i="17"/>
  <c r="N1062" i="17"/>
  <c r="N1063" i="17"/>
  <c r="N1064" i="17"/>
  <c r="N1065" i="17"/>
  <c r="N1066" i="17"/>
  <c r="N1067" i="17"/>
  <c r="N1068" i="17"/>
  <c r="N1069" i="17"/>
  <c r="N1070" i="17"/>
  <c r="N1071" i="17"/>
  <c r="N1072" i="17"/>
  <c r="N1073" i="17"/>
  <c r="N1074" i="17"/>
  <c r="N1075" i="17"/>
  <c r="N1076" i="17"/>
  <c r="N1077" i="17"/>
  <c r="N1078" i="17"/>
  <c r="N1079" i="17"/>
  <c r="N1080" i="17"/>
  <c r="N1081" i="17"/>
  <c r="N1082" i="17"/>
  <c r="N1083" i="17"/>
  <c r="N1084" i="17"/>
  <c r="N1085" i="17"/>
  <c r="N1086" i="17"/>
  <c r="N1087" i="17"/>
  <c r="N1088" i="17"/>
  <c r="N1089" i="17"/>
  <c r="N1090" i="17"/>
  <c r="N1091" i="17"/>
  <c r="N1092" i="17"/>
  <c r="N1093" i="17"/>
  <c r="N1094" i="17"/>
  <c r="N1095" i="17"/>
  <c r="N1096" i="17"/>
  <c r="N1097" i="17"/>
  <c r="N1098" i="17"/>
  <c r="N1099" i="17"/>
  <c r="N1100" i="17"/>
  <c r="N1101" i="17"/>
  <c r="N1102" i="17"/>
  <c r="N1103" i="17"/>
  <c r="N1104" i="17"/>
  <c r="N1105" i="17"/>
  <c r="N1106" i="17"/>
  <c r="N1107" i="17"/>
  <c r="N1108" i="17"/>
  <c r="N1109" i="17"/>
  <c r="N1110" i="17"/>
  <c r="N1111" i="17"/>
  <c r="N1112" i="17"/>
  <c r="N1113" i="17"/>
  <c r="N1114" i="17"/>
  <c r="N1115" i="17"/>
  <c r="N1116" i="17"/>
  <c r="N1117" i="17"/>
  <c r="N1118" i="17"/>
  <c r="N1119" i="17"/>
  <c r="N1120" i="17"/>
  <c r="N1121" i="17"/>
  <c r="N1122" i="17"/>
  <c r="N1123" i="17"/>
  <c r="N1124" i="17"/>
  <c r="N1125" i="17"/>
  <c r="N1126" i="17"/>
  <c r="N1127" i="17"/>
  <c r="N1128" i="17"/>
  <c r="N1129" i="17"/>
  <c r="N1130" i="17"/>
  <c r="N1131" i="17"/>
  <c r="N1132" i="17"/>
  <c r="N1133" i="17"/>
  <c r="N1134" i="17"/>
  <c r="N1135" i="17"/>
  <c r="N1136" i="17"/>
  <c r="N1137" i="17"/>
  <c r="N1138" i="17"/>
  <c r="N1139" i="17"/>
  <c r="N1140" i="17"/>
  <c r="N1141" i="17"/>
  <c r="N1142" i="17"/>
  <c r="N1143" i="17"/>
  <c r="N1144" i="17"/>
  <c r="N1145" i="17"/>
  <c r="N1146" i="17"/>
  <c r="N1147" i="17"/>
  <c r="N1148" i="17"/>
  <c r="N1149" i="17"/>
  <c r="N1150" i="17"/>
  <c r="N1151" i="17"/>
  <c r="N1152" i="17"/>
  <c r="N1153" i="17"/>
  <c r="N1154" i="17"/>
  <c r="N1155" i="17"/>
  <c r="N1156" i="17"/>
  <c r="N1157" i="17"/>
  <c r="N1158" i="17"/>
  <c r="N1159" i="17"/>
  <c r="N1160" i="17"/>
  <c r="N1161" i="17"/>
  <c r="N1162" i="17"/>
  <c r="N1163" i="17"/>
  <c r="N1164" i="17"/>
  <c r="N1165" i="17"/>
  <c r="N1166" i="17"/>
  <c r="N1167" i="17"/>
  <c r="N1168" i="17"/>
  <c r="N1169" i="17"/>
  <c r="N1170" i="17"/>
  <c r="N1171" i="17"/>
  <c r="N1172" i="17"/>
  <c r="N1173" i="17"/>
  <c r="N1174" i="17"/>
  <c r="N1175" i="17"/>
  <c r="N1176" i="17"/>
  <c r="N1177" i="17"/>
  <c r="N1178" i="17"/>
  <c r="N1179" i="17"/>
  <c r="N1180" i="17"/>
  <c r="N1181" i="17"/>
  <c r="N1182" i="17"/>
  <c r="N1183" i="17"/>
  <c r="N1184" i="17"/>
  <c r="N1185" i="17"/>
  <c r="N1186" i="17"/>
  <c r="N1187" i="17"/>
  <c r="N1188" i="17"/>
  <c r="N1189" i="17"/>
  <c r="N1190" i="17"/>
  <c r="N1191" i="17"/>
  <c r="N1192" i="17"/>
  <c r="N1193" i="17"/>
  <c r="N1194" i="17"/>
  <c r="N1195" i="17"/>
  <c r="N1196" i="17"/>
  <c r="N1197" i="17"/>
  <c r="N1198" i="17"/>
  <c r="N1199" i="17"/>
  <c r="N1200" i="17"/>
  <c r="N1201" i="17"/>
  <c r="N1202" i="17"/>
  <c r="N1203" i="17"/>
  <c r="N1204" i="17"/>
  <c r="N1205" i="17"/>
  <c r="N1206" i="17"/>
  <c r="N1207" i="17"/>
  <c r="N1208" i="17"/>
  <c r="N1209" i="17"/>
  <c r="N1210" i="17"/>
  <c r="N1211" i="17"/>
  <c r="N1212" i="17"/>
  <c r="N1213" i="17"/>
  <c r="N1214" i="17"/>
  <c r="N1215" i="17"/>
  <c r="N1216" i="17"/>
  <c r="N1217" i="17"/>
  <c r="N1218" i="17"/>
  <c r="N1219" i="17"/>
  <c r="N1220" i="17"/>
  <c r="N1221" i="17"/>
  <c r="N1222" i="17"/>
  <c r="N1223" i="17"/>
  <c r="N1224" i="17"/>
  <c r="N1225" i="17"/>
  <c r="N1226" i="17"/>
  <c r="N1227" i="17"/>
  <c r="N1228" i="17"/>
  <c r="N1229" i="17"/>
  <c r="N1230" i="17"/>
  <c r="N1231" i="17"/>
  <c r="N1232" i="17"/>
  <c r="N1233" i="17"/>
  <c r="N1234" i="17"/>
  <c r="N1235" i="17"/>
  <c r="N1236" i="17"/>
  <c r="N1237" i="17"/>
  <c r="N1238" i="17"/>
  <c r="N1239" i="17"/>
  <c r="N1240" i="17"/>
  <c r="N1241" i="17"/>
  <c r="N1242" i="17"/>
  <c r="N1243" i="17"/>
  <c r="N1244" i="17"/>
  <c r="N1245" i="17"/>
  <c r="N1246" i="17"/>
  <c r="N1247" i="17"/>
  <c r="N1248" i="17"/>
  <c r="N1249" i="17"/>
  <c r="N1250" i="17"/>
  <c r="N1251" i="17"/>
  <c r="N1252" i="17"/>
  <c r="N1253" i="17"/>
  <c r="N1254" i="17"/>
  <c r="N1255" i="17"/>
  <c r="N1256" i="17"/>
  <c r="N1257" i="17"/>
  <c r="N1258" i="17"/>
  <c r="N1259" i="17"/>
  <c r="N1260" i="17"/>
  <c r="N1261" i="17"/>
  <c r="N1262" i="17"/>
  <c r="N1263" i="17"/>
  <c r="N1264" i="17"/>
  <c r="N1265" i="17"/>
  <c r="N1266" i="17"/>
  <c r="N1267" i="17"/>
  <c r="N1268" i="17"/>
  <c r="N1269" i="17"/>
  <c r="N1270" i="17"/>
  <c r="N1271" i="17"/>
  <c r="N1272" i="17"/>
  <c r="N1273" i="17"/>
  <c r="N1274" i="17"/>
  <c r="N1275" i="17"/>
  <c r="N1276" i="17"/>
  <c r="N1277" i="17"/>
  <c r="N1278" i="17"/>
  <c r="N1279" i="17"/>
  <c r="N1280" i="17"/>
  <c r="N1281" i="17"/>
  <c r="N1282" i="17"/>
  <c r="N1283" i="17"/>
  <c r="N1284" i="17"/>
  <c r="N1285" i="17"/>
  <c r="N1286" i="17"/>
  <c r="N1287" i="17"/>
  <c r="N1288" i="17"/>
  <c r="N1289" i="17"/>
  <c r="N1290" i="17"/>
  <c r="N1291" i="17"/>
  <c r="N1292" i="17"/>
  <c r="N1293" i="17"/>
  <c r="N1294" i="17"/>
  <c r="N1295" i="17"/>
  <c r="N1296" i="17"/>
  <c r="N1297" i="17"/>
  <c r="N1298" i="17"/>
  <c r="N1299" i="17"/>
  <c r="N1300" i="17"/>
  <c r="N1301" i="17"/>
  <c r="N1302" i="17"/>
  <c r="N1303" i="17"/>
  <c r="N1304" i="17"/>
  <c r="N1305" i="17"/>
  <c r="N1306" i="17"/>
  <c r="N1307" i="17"/>
  <c r="N1308" i="17"/>
  <c r="N1309" i="17"/>
  <c r="N1310" i="17"/>
  <c r="N1311" i="17"/>
  <c r="N1312" i="17"/>
  <c r="N1313" i="17"/>
  <c r="N1314" i="17"/>
  <c r="N1315" i="17"/>
  <c r="N1316" i="17"/>
  <c r="N1317" i="17"/>
  <c r="N1318" i="17"/>
  <c r="N1319" i="17"/>
  <c r="N1320" i="17"/>
  <c r="N1321" i="17"/>
  <c r="N1322" i="17"/>
  <c r="N1323" i="17"/>
  <c r="N1324" i="17"/>
  <c r="N1325" i="17"/>
  <c r="N1326" i="17"/>
  <c r="N1327" i="17"/>
  <c r="N1328" i="17"/>
  <c r="N1329" i="17"/>
  <c r="N1330" i="17"/>
  <c r="N1331" i="17"/>
  <c r="N1332" i="17"/>
  <c r="N1333" i="17"/>
  <c r="N1334" i="17"/>
  <c r="N1335" i="17"/>
  <c r="N1336" i="17"/>
  <c r="N1337" i="17"/>
  <c r="N1338" i="17"/>
  <c r="N1339" i="17"/>
  <c r="N1340" i="17"/>
  <c r="N1341" i="17"/>
  <c r="N1342" i="17"/>
  <c r="N1343" i="17"/>
  <c r="N1344" i="17"/>
  <c r="N1345" i="17"/>
  <c r="N1346" i="17"/>
  <c r="N1347" i="17"/>
  <c r="N1348" i="17"/>
  <c r="N1349" i="17"/>
  <c r="N1350" i="17"/>
  <c r="N1351" i="17"/>
  <c r="N1352" i="17"/>
  <c r="N1353" i="17"/>
  <c r="N1354" i="17"/>
  <c r="N1355" i="17"/>
  <c r="N1356" i="17"/>
  <c r="N1357" i="17"/>
  <c r="N1358" i="17"/>
  <c r="N1359" i="17"/>
  <c r="N1360" i="17"/>
  <c r="N1361" i="17"/>
  <c r="N1362" i="17"/>
  <c r="N1363" i="17"/>
  <c r="N1364" i="17"/>
  <c r="N1365" i="17"/>
  <c r="N1366" i="17"/>
  <c r="N1367" i="17"/>
  <c r="N1368" i="17"/>
  <c r="N1369" i="17"/>
  <c r="N1370" i="17"/>
  <c r="N1371" i="17"/>
  <c r="N1372" i="17"/>
  <c r="N1373" i="17"/>
  <c r="N1374" i="17"/>
  <c r="N1375" i="17"/>
  <c r="N1376" i="17"/>
  <c r="N1377" i="17"/>
  <c r="N1378" i="17"/>
  <c r="N1379" i="17"/>
  <c r="N1380" i="17"/>
  <c r="N1381" i="17"/>
  <c r="N1382" i="17"/>
  <c r="N1383" i="17"/>
  <c r="N1384" i="17"/>
  <c r="N1385" i="17"/>
  <c r="N1386" i="17"/>
  <c r="N1387" i="17"/>
  <c r="N1388" i="17"/>
  <c r="N1389" i="17"/>
  <c r="N1390" i="17"/>
  <c r="N1391" i="17"/>
  <c r="N1392" i="17"/>
  <c r="N1393" i="17"/>
  <c r="N1394" i="17"/>
  <c r="N1395" i="17"/>
  <c r="N1396" i="17"/>
  <c r="N1397" i="17"/>
  <c r="N1398" i="17"/>
  <c r="N1399" i="17"/>
  <c r="N1400" i="17"/>
  <c r="N1401" i="17"/>
  <c r="N1402" i="17"/>
  <c r="N1403" i="17"/>
  <c r="N1404" i="17"/>
  <c r="N1405" i="17"/>
  <c r="N1406" i="17"/>
  <c r="N1407" i="17"/>
  <c r="N1408" i="17"/>
  <c r="N1409" i="17"/>
  <c r="N1410" i="17"/>
  <c r="N1411" i="17"/>
  <c r="N1412" i="17"/>
  <c r="N1413" i="17"/>
  <c r="N1414" i="17"/>
  <c r="N1415" i="17"/>
  <c r="N1416" i="17"/>
  <c r="N1417" i="17"/>
  <c r="N1418" i="17"/>
  <c r="N1419" i="17"/>
  <c r="N1420" i="17"/>
  <c r="N1421" i="17"/>
  <c r="N1422" i="17"/>
  <c r="N1423" i="17"/>
  <c r="N1424" i="17"/>
  <c r="N1425" i="17"/>
  <c r="N1426" i="17"/>
  <c r="N1427" i="17"/>
  <c r="N1428" i="17"/>
  <c r="N1429" i="17"/>
  <c r="N1430" i="17"/>
  <c r="N1431" i="17"/>
  <c r="N1432" i="17"/>
  <c r="N1433" i="17"/>
  <c r="N1434" i="17"/>
  <c r="N1435" i="17"/>
  <c r="N1436" i="17"/>
  <c r="N1437" i="17"/>
  <c r="N1438" i="17"/>
  <c r="N1439" i="17"/>
  <c r="N1440" i="17"/>
  <c r="N1441" i="17"/>
  <c r="N1442" i="17"/>
  <c r="N1443" i="17"/>
  <c r="N1444" i="17"/>
  <c r="N1445" i="17"/>
  <c r="N1446" i="17"/>
  <c r="N1447" i="17"/>
  <c r="N1448" i="17"/>
  <c r="N1449" i="17"/>
  <c r="N1450" i="17"/>
  <c r="N1451" i="17"/>
  <c r="N1452" i="17"/>
  <c r="N1453" i="17"/>
  <c r="N1454" i="17"/>
  <c r="N1455" i="17"/>
  <c r="N1456" i="17"/>
  <c r="N1457" i="17"/>
  <c r="N1458" i="17"/>
  <c r="N1459" i="17"/>
  <c r="N1460" i="17"/>
  <c r="N1461" i="17"/>
  <c r="N1462" i="17"/>
  <c r="N1463" i="17"/>
  <c r="N1464" i="17"/>
  <c r="N1465" i="17"/>
  <c r="N1466" i="17"/>
  <c r="N1467" i="17"/>
  <c r="N1468" i="17"/>
  <c r="N1469" i="17"/>
  <c r="N1470" i="17"/>
  <c r="N1471" i="17"/>
  <c r="N1472" i="17"/>
  <c r="N1473" i="17"/>
  <c r="N1474" i="17"/>
  <c r="N1475" i="17"/>
  <c r="N1476" i="17"/>
  <c r="N1477" i="17"/>
  <c r="N1478" i="17"/>
  <c r="N1479" i="17"/>
  <c r="N1480" i="17"/>
  <c r="N1481" i="17"/>
  <c r="N1482" i="17"/>
  <c r="N1483" i="17"/>
  <c r="N1484" i="17"/>
  <c r="N1485" i="17"/>
  <c r="N1486" i="17"/>
  <c r="N1487" i="17"/>
  <c r="N1488" i="17"/>
  <c r="N1489" i="17"/>
  <c r="N1490" i="17"/>
  <c r="N1491" i="17"/>
  <c r="N1492" i="17"/>
  <c r="N1493" i="17"/>
  <c r="N1494" i="17"/>
  <c r="N1495" i="17"/>
  <c r="N1496" i="17"/>
  <c r="N1497" i="17"/>
  <c r="N1498" i="17"/>
  <c r="N1499" i="17"/>
  <c r="N1500" i="17"/>
  <c r="N1501" i="17"/>
  <c r="N1502" i="17"/>
  <c r="N1503" i="17"/>
  <c r="N1504" i="17"/>
  <c r="N1505" i="17"/>
  <c r="N1506" i="17"/>
  <c r="N1507" i="17"/>
  <c r="N1508" i="17"/>
  <c r="N1509" i="17"/>
  <c r="N1510" i="17"/>
  <c r="N1511" i="17"/>
  <c r="N1512" i="17"/>
  <c r="N1513" i="17"/>
  <c r="N1514" i="17"/>
  <c r="N1515" i="17"/>
  <c r="N1516" i="17"/>
  <c r="N1517" i="17"/>
  <c r="N1518" i="17"/>
  <c r="N1519" i="17"/>
  <c r="N1520" i="17"/>
  <c r="N1521" i="17"/>
  <c r="N1522" i="17"/>
  <c r="N1523" i="17"/>
  <c r="N1524" i="17"/>
  <c r="N1525" i="17"/>
  <c r="N1526" i="17"/>
  <c r="N1527" i="17"/>
  <c r="N1528" i="17"/>
  <c r="N1529" i="17"/>
  <c r="N1530" i="17"/>
  <c r="N1531" i="17"/>
  <c r="N1532" i="17"/>
  <c r="N1533" i="17"/>
  <c r="N1534" i="17"/>
  <c r="N1535" i="17"/>
  <c r="N1536" i="17"/>
  <c r="N1537" i="17"/>
  <c r="N1538" i="17"/>
  <c r="N1539" i="17"/>
  <c r="N1540" i="17"/>
  <c r="N1541" i="17"/>
  <c r="N1542" i="17"/>
  <c r="N1543" i="17"/>
  <c r="N1544" i="17"/>
  <c r="N1545" i="17"/>
  <c r="N1546" i="17"/>
  <c r="N1547" i="17"/>
  <c r="N1548" i="17"/>
  <c r="N1549" i="17"/>
  <c r="N1550" i="17"/>
  <c r="N1551" i="17"/>
  <c r="N1552" i="17"/>
  <c r="N1553" i="17"/>
  <c r="N1554" i="17"/>
  <c r="N1555" i="17"/>
  <c r="N1556" i="17"/>
  <c r="N1557" i="17"/>
  <c r="N1558" i="17"/>
  <c r="N1559" i="17"/>
  <c r="N1560" i="17"/>
  <c r="N1561" i="17"/>
  <c r="N1562" i="17"/>
  <c r="N1563" i="17"/>
  <c r="N1564" i="17"/>
  <c r="N1565" i="17"/>
  <c r="N1566" i="17"/>
  <c r="N1567" i="17"/>
  <c r="N1568" i="17"/>
  <c r="N1569" i="17"/>
  <c r="N1570" i="17"/>
  <c r="N1571" i="17"/>
  <c r="N1572" i="17"/>
  <c r="N1573" i="17"/>
  <c r="N1574" i="17"/>
  <c r="N1575" i="17"/>
  <c r="N1576" i="17"/>
  <c r="N1577" i="17"/>
  <c r="N1578" i="17"/>
  <c r="N1579" i="17"/>
  <c r="N1580" i="17"/>
  <c r="N1581" i="17"/>
  <c r="N1582" i="17"/>
  <c r="N1583" i="17"/>
  <c r="N1584" i="17"/>
  <c r="N1585" i="17"/>
  <c r="N1586" i="17"/>
  <c r="N1587" i="17"/>
  <c r="N1588" i="17"/>
  <c r="N1589" i="17"/>
  <c r="N1590" i="17"/>
  <c r="N1591" i="17"/>
  <c r="N1592" i="17"/>
  <c r="N1593" i="17"/>
  <c r="N1594" i="17"/>
  <c r="N1595" i="17"/>
  <c r="N1596" i="17"/>
  <c r="N1597" i="17"/>
  <c r="N1598" i="17"/>
  <c r="N1599" i="17"/>
  <c r="N1600" i="17"/>
  <c r="N1601" i="17"/>
  <c r="N1602" i="17"/>
  <c r="N1603" i="17"/>
  <c r="N1604" i="17"/>
  <c r="N1605" i="17"/>
  <c r="N1606" i="17"/>
  <c r="N1607" i="17"/>
  <c r="N1608" i="17"/>
  <c r="N1609" i="17"/>
  <c r="N1610" i="17"/>
  <c r="N1611" i="17"/>
  <c r="N1612" i="17"/>
  <c r="N1613" i="17"/>
  <c r="N1614" i="17"/>
  <c r="N1615" i="17"/>
  <c r="N1616" i="17"/>
  <c r="N1617" i="17"/>
  <c r="N1618" i="17"/>
  <c r="N1619" i="17"/>
  <c r="N1620" i="17"/>
  <c r="N1621" i="17"/>
  <c r="N1622" i="17"/>
  <c r="N1623" i="17"/>
  <c r="N1624" i="17"/>
  <c r="N1625" i="17"/>
  <c r="N1626" i="17"/>
  <c r="N1627" i="17"/>
  <c r="N1628" i="17"/>
  <c r="N1629" i="17"/>
  <c r="N1630" i="17"/>
  <c r="N1631" i="17"/>
  <c r="N1632" i="17"/>
  <c r="N1633" i="17"/>
  <c r="N1634" i="17"/>
  <c r="N1635" i="17"/>
  <c r="N1636" i="17"/>
  <c r="N1637" i="17"/>
  <c r="N1638" i="17"/>
  <c r="N1639" i="17"/>
  <c r="N1640" i="17"/>
  <c r="N1641" i="17"/>
  <c r="N1642" i="17"/>
  <c r="N1643" i="17"/>
  <c r="N1644" i="17"/>
  <c r="N1645" i="17"/>
  <c r="N1646" i="17"/>
  <c r="N1647" i="17"/>
  <c r="N1648" i="17"/>
  <c r="N1649" i="17"/>
  <c r="N1650" i="17"/>
  <c r="N1651" i="17"/>
  <c r="N1652" i="17"/>
  <c r="N1653" i="17"/>
  <c r="N1654" i="17"/>
  <c r="N1655" i="17"/>
  <c r="N1656" i="17"/>
  <c r="N1657" i="17"/>
  <c r="N1658" i="17"/>
  <c r="N1659" i="17"/>
  <c r="N1660" i="17"/>
  <c r="N1661" i="17"/>
  <c r="N1662" i="17"/>
  <c r="N1663" i="17"/>
  <c r="N1664" i="17"/>
  <c r="N1665" i="17"/>
  <c r="N1666" i="17"/>
  <c r="N1667" i="17"/>
  <c r="N1668" i="17"/>
  <c r="N1669" i="17"/>
  <c r="N1670" i="17"/>
  <c r="N1671" i="17"/>
  <c r="N1672" i="17"/>
  <c r="N1673" i="17"/>
  <c r="N1674" i="17"/>
  <c r="N1675" i="17"/>
  <c r="N1676" i="17"/>
  <c r="N1677" i="17"/>
  <c r="N1678" i="17"/>
  <c r="N1679" i="17"/>
  <c r="N1680" i="17"/>
  <c r="N1681" i="17"/>
  <c r="N1682" i="17"/>
  <c r="N1683" i="17"/>
  <c r="N1684" i="17"/>
  <c r="N1685" i="17"/>
  <c r="N1686" i="17"/>
  <c r="N1687" i="17"/>
  <c r="N1688" i="17"/>
  <c r="N1689" i="17"/>
  <c r="N1690" i="17"/>
  <c r="N1691" i="17"/>
  <c r="N1692" i="17"/>
  <c r="N1693" i="17"/>
  <c r="N1694" i="17"/>
  <c r="N1695" i="17"/>
  <c r="N1696" i="17"/>
  <c r="N1697" i="17"/>
  <c r="N1698" i="17"/>
  <c r="N1699" i="17"/>
  <c r="N1700" i="17"/>
  <c r="N1701" i="17"/>
  <c r="N1702" i="17"/>
  <c r="N1703" i="17"/>
  <c r="N1704" i="17"/>
  <c r="N1705" i="17"/>
  <c r="N1706" i="17"/>
  <c r="N1707" i="17"/>
  <c r="N1708" i="17"/>
  <c r="N1709" i="17"/>
  <c r="N1710" i="17"/>
  <c r="N1711" i="17"/>
  <c r="N1712" i="17"/>
  <c r="N1713" i="17"/>
  <c r="N1714" i="17"/>
  <c r="N1715" i="17"/>
  <c r="N1716" i="17"/>
  <c r="N1717" i="17"/>
  <c r="N1718" i="17"/>
  <c r="N1719" i="17"/>
  <c r="N1720" i="17"/>
  <c r="N1721" i="17"/>
  <c r="N1722" i="17"/>
  <c r="N1723" i="17"/>
  <c r="N1724" i="17"/>
  <c r="N1725" i="17"/>
  <c r="N1726" i="17"/>
  <c r="N1727" i="17"/>
  <c r="N1728" i="17"/>
  <c r="N1729" i="17"/>
  <c r="N1730" i="17"/>
  <c r="N1731" i="17"/>
  <c r="N1732" i="17"/>
  <c r="N1733" i="17"/>
  <c r="N1734" i="17"/>
  <c r="N1735" i="17"/>
  <c r="N1736" i="17"/>
  <c r="N1737" i="17"/>
  <c r="N1738" i="17"/>
  <c r="N1739" i="17"/>
  <c r="N1740" i="17"/>
  <c r="N1741" i="17"/>
  <c r="N1742" i="17"/>
  <c r="N1743" i="17"/>
  <c r="N1744" i="17"/>
  <c r="N1745" i="17"/>
  <c r="N1746" i="17"/>
  <c r="N1747" i="17"/>
  <c r="N1748" i="17"/>
  <c r="N1749" i="17"/>
  <c r="N1750" i="17"/>
  <c r="N1751" i="17"/>
  <c r="N1752" i="17"/>
  <c r="N1753" i="17"/>
  <c r="N1754" i="17"/>
  <c r="N1755" i="17"/>
  <c r="N1756" i="17"/>
  <c r="N1757" i="17"/>
  <c r="N1758" i="17"/>
  <c r="N1759" i="17"/>
  <c r="N1760" i="17"/>
  <c r="N1761" i="17"/>
  <c r="N1762" i="17"/>
  <c r="N1763" i="17"/>
  <c r="N1764" i="17"/>
  <c r="N1765" i="17"/>
  <c r="N1766" i="17"/>
  <c r="N1767" i="17"/>
  <c r="N1768" i="17"/>
  <c r="N1769" i="17"/>
  <c r="N1770" i="17"/>
  <c r="N1771" i="17"/>
  <c r="N1772" i="17"/>
  <c r="N1773" i="17"/>
  <c r="N1774" i="17"/>
  <c r="N1775" i="17"/>
  <c r="N1776" i="17"/>
  <c r="N1777" i="17"/>
  <c r="N1778" i="17"/>
  <c r="N1779" i="17"/>
  <c r="N1780" i="17"/>
  <c r="N1781" i="17"/>
  <c r="N1782" i="17"/>
  <c r="N1783" i="17"/>
  <c r="N1784" i="17"/>
  <c r="N1785" i="17"/>
  <c r="N1786" i="17"/>
  <c r="N1787" i="17"/>
  <c r="N1788" i="17"/>
  <c r="N1789" i="17"/>
  <c r="N1790" i="17"/>
  <c r="N1791" i="17"/>
  <c r="N1792" i="17"/>
  <c r="N1793" i="17"/>
  <c r="N1794" i="17"/>
  <c r="N1795" i="17"/>
  <c r="N1796" i="17"/>
  <c r="N1797" i="17"/>
  <c r="N1798" i="17"/>
  <c r="N1799" i="17"/>
  <c r="N1800" i="17"/>
  <c r="N1801" i="17"/>
  <c r="N1802" i="17"/>
  <c r="N1803" i="17"/>
  <c r="N1804" i="17"/>
  <c r="N1805" i="17"/>
  <c r="N1806" i="17"/>
  <c r="N1807" i="17"/>
  <c r="N1808" i="17"/>
  <c r="N1809" i="17"/>
  <c r="N1810" i="17"/>
  <c r="N1811" i="17"/>
  <c r="N1812" i="17"/>
  <c r="N1813" i="17"/>
  <c r="N1814" i="17"/>
  <c r="N1815" i="17"/>
  <c r="N1816" i="17"/>
  <c r="N1817" i="17"/>
  <c r="N1818" i="17"/>
  <c r="N1819" i="17"/>
  <c r="N1820" i="17"/>
  <c r="N1821" i="17"/>
  <c r="N1822" i="17"/>
  <c r="N1823" i="17"/>
  <c r="N1824" i="17"/>
  <c r="N1825" i="17"/>
  <c r="N1826" i="17"/>
  <c r="N1827" i="17"/>
  <c r="N1828" i="17"/>
  <c r="N1829" i="17"/>
  <c r="N1830" i="17"/>
  <c r="N1831" i="17"/>
  <c r="N1832" i="17"/>
  <c r="N1833" i="17"/>
  <c r="N1834" i="17"/>
  <c r="N1835" i="17"/>
  <c r="N1836" i="17"/>
  <c r="N1837" i="17"/>
  <c r="N1838" i="17"/>
  <c r="N1839" i="17"/>
  <c r="N1840" i="17"/>
  <c r="N1841" i="17"/>
  <c r="N1842" i="17"/>
  <c r="N1843" i="17"/>
  <c r="N1844" i="17"/>
  <c r="N1845" i="17"/>
  <c r="N1846" i="17"/>
  <c r="N1847" i="17"/>
  <c r="N1848" i="17"/>
  <c r="N1849" i="17"/>
  <c r="N1850" i="17"/>
  <c r="N1851" i="17"/>
  <c r="N1852" i="17"/>
  <c r="N1853" i="17"/>
  <c r="N1854" i="17"/>
  <c r="N1855" i="17"/>
  <c r="N1856" i="17"/>
  <c r="N1857" i="17"/>
  <c r="N1858" i="17"/>
  <c r="N1859" i="17"/>
  <c r="N1860" i="17"/>
  <c r="N1861" i="17"/>
  <c r="N1862" i="17"/>
  <c r="N1863" i="17"/>
  <c r="N1864" i="17"/>
  <c r="N1865" i="17"/>
  <c r="N1866" i="17"/>
  <c r="N1867" i="17"/>
  <c r="N1868" i="17"/>
  <c r="N1869" i="17"/>
  <c r="N1870" i="17"/>
  <c r="N1871" i="17"/>
  <c r="N1872" i="17"/>
  <c r="N1873" i="17"/>
  <c r="N1874" i="17"/>
  <c r="N1875" i="17"/>
  <c r="N1876" i="17"/>
  <c r="N1877" i="17"/>
  <c r="N1878" i="17"/>
  <c r="N1879" i="17"/>
  <c r="N1880" i="17"/>
  <c r="N1881" i="17"/>
  <c r="N1882" i="17"/>
  <c r="N1883" i="17"/>
  <c r="N1884" i="17"/>
  <c r="N1885" i="17"/>
  <c r="N1886" i="17"/>
  <c r="N1887" i="17"/>
  <c r="N1888" i="17"/>
  <c r="N1889" i="17"/>
  <c r="N1890" i="17"/>
  <c r="N1891" i="17"/>
  <c r="N1892" i="17"/>
  <c r="N1893" i="17"/>
  <c r="N1894" i="17"/>
  <c r="N1895" i="17"/>
  <c r="N1896" i="17"/>
  <c r="N1897" i="17"/>
  <c r="N1898" i="17"/>
  <c r="N1899" i="17"/>
  <c r="N1900" i="17"/>
  <c r="N1901" i="17"/>
  <c r="N1902" i="17"/>
  <c r="N1903" i="17"/>
  <c r="N1904" i="17"/>
  <c r="N1905" i="17"/>
  <c r="N1906" i="17"/>
  <c r="N1907" i="17"/>
  <c r="N1908" i="17"/>
  <c r="N1909" i="17"/>
  <c r="N1910" i="17"/>
  <c r="N1911" i="17"/>
  <c r="N1912" i="17"/>
  <c r="N1913" i="17"/>
  <c r="N1914" i="17"/>
  <c r="N1915" i="17"/>
  <c r="N1916" i="17"/>
  <c r="N1917" i="17"/>
  <c r="N1918" i="17"/>
  <c r="N1919" i="17"/>
  <c r="N1920" i="17"/>
  <c r="N1921" i="17"/>
  <c r="N1922" i="17"/>
  <c r="N1923" i="17"/>
  <c r="N1924" i="17"/>
  <c r="N1925" i="17"/>
  <c r="N1926" i="17"/>
  <c r="N1927" i="17"/>
  <c r="N1928" i="17"/>
  <c r="N1929" i="17"/>
  <c r="N1930" i="17"/>
  <c r="N1931" i="17"/>
  <c r="N1932" i="17"/>
  <c r="N1933" i="17"/>
  <c r="N1934" i="17"/>
  <c r="N1935" i="17"/>
  <c r="N1936" i="17"/>
  <c r="N1937" i="17"/>
  <c r="N1938" i="17"/>
  <c r="N1939" i="17"/>
  <c r="N1940" i="17"/>
  <c r="N1941" i="17"/>
  <c r="N1942" i="17"/>
  <c r="N1943" i="17"/>
  <c r="N1944" i="17"/>
  <c r="N1945" i="17"/>
  <c r="N1946" i="17"/>
  <c r="N1947" i="17"/>
  <c r="N1948" i="17"/>
  <c r="N1949" i="17"/>
  <c r="N1950" i="17"/>
  <c r="N1951" i="17"/>
  <c r="N1952" i="17"/>
  <c r="N1953" i="17"/>
  <c r="N1954" i="17"/>
  <c r="N1955" i="17"/>
  <c r="N1956" i="17"/>
  <c r="N1957" i="17"/>
  <c r="N1958" i="17"/>
  <c r="N1959" i="17"/>
  <c r="N1960" i="17"/>
  <c r="N1961" i="17"/>
  <c r="N1962" i="17"/>
  <c r="N1963" i="17"/>
  <c r="N1964" i="17"/>
  <c r="N1965" i="17"/>
  <c r="N1966" i="17"/>
  <c r="N1967" i="17"/>
  <c r="N1968" i="17"/>
  <c r="N1969" i="17"/>
  <c r="N1970" i="17"/>
  <c r="N1971" i="17"/>
  <c r="N1972" i="17"/>
  <c r="N1973" i="17"/>
  <c r="N1974" i="17"/>
  <c r="N1975" i="17"/>
  <c r="N1976" i="17"/>
  <c r="N1977" i="17"/>
  <c r="N1978" i="17"/>
  <c r="N1979" i="17"/>
  <c r="N1980" i="17"/>
  <c r="N1981" i="17"/>
  <c r="N1982" i="17"/>
  <c r="N1983" i="17"/>
  <c r="N1984" i="17"/>
  <c r="N1985" i="17"/>
  <c r="N1986" i="17"/>
  <c r="N1987" i="17"/>
  <c r="N1988" i="17"/>
  <c r="N1989" i="17"/>
  <c r="N1990" i="17"/>
  <c r="N1991" i="17"/>
  <c r="N1992" i="17"/>
  <c r="N1993" i="17"/>
  <c r="N1994" i="17"/>
  <c r="N1995" i="17"/>
  <c r="N1996" i="17"/>
  <c r="N1997" i="17"/>
  <c r="N1998" i="17"/>
  <c r="N1999" i="17"/>
  <c r="N2000" i="17"/>
  <c r="N2001" i="17"/>
  <c r="N2002" i="17"/>
  <c r="N2003" i="17"/>
  <c r="N2004" i="17"/>
  <c r="N2005" i="17"/>
  <c r="N2006" i="17"/>
  <c r="N2007" i="17"/>
  <c r="N2008" i="17"/>
  <c r="N2009" i="17"/>
  <c r="N2010" i="17"/>
  <c r="N2011" i="17"/>
  <c r="N2012" i="17"/>
  <c r="N2013" i="17"/>
  <c r="N2014" i="17"/>
  <c r="N2015" i="17"/>
  <c r="N2016" i="17"/>
  <c r="N2017" i="17"/>
  <c r="N2018" i="17"/>
  <c r="N2019" i="17"/>
  <c r="N2020" i="17"/>
  <c r="N2021" i="17"/>
  <c r="N2022" i="17"/>
  <c r="N2023" i="17"/>
  <c r="N2024" i="17"/>
  <c r="N2025" i="17"/>
  <c r="N2026" i="17"/>
  <c r="N2027" i="17"/>
  <c r="N2028" i="17"/>
  <c r="N2029" i="17"/>
  <c r="N2030" i="17"/>
  <c r="N2031" i="17"/>
  <c r="N2032" i="17"/>
  <c r="N2033" i="17"/>
  <c r="N2034" i="17"/>
  <c r="N2035" i="17"/>
  <c r="N2036" i="17"/>
  <c r="N2037" i="17"/>
  <c r="N2038" i="17"/>
  <c r="N2039" i="17"/>
  <c r="N2040" i="17"/>
  <c r="N2041" i="17"/>
  <c r="N2042" i="17"/>
  <c r="N2043" i="17"/>
  <c r="N2044" i="17"/>
  <c r="N2045" i="17"/>
  <c r="N2046" i="17"/>
  <c r="N2047" i="17"/>
  <c r="N2048" i="17"/>
  <c r="N2049" i="17"/>
  <c r="N2050" i="17"/>
  <c r="N2051" i="17"/>
  <c r="N2052" i="17"/>
  <c r="N2053" i="17"/>
  <c r="N2054" i="17"/>
  <c r="N2055" i="17"/>
  <c r="N2056" i="17"/>
  <c r="N2057" i="17"/>
  <c r="N2058" i="17"/>
  <c r="N2059" i="17"/>
  <c r="N2060" i="17"/>
  <c r="N2061" i="17"/>
  <c r="N2062" i="17"/>
  <c r="N2063" i="17"/>
  <c r="N2064" i="17"/>
  <c r="N2065" i="17"/>
  <c r="N2066" i="17"/>
  <c r="N2067" i="17"/>
  <c r="N2068" i="17"/>
  <c r="N2069" i="17"/>
  <c r="N2070" i="17"/>
  <c r="N2071" i="17"/>
  <c r="N2072" i="17"/>
  <c r="N2073" i="17"/>
  <c r="N2074" i="17"/>
  <c r="N2075" i="17"/>
  <c r="N2076" i="17"/>
  <c r="N2077" i="17"/>
  <c r="N2078" i="17"/>
  <c r="N2079" i="17"/>
  <c r="N2080" i="17"/>
  <c r="N2081" i="17"/>
  <c r="N2082" i="17"/>
  <c r="N2083" i="17"/>
  <c r="N2084" i="17"/>
  <c r="N2085" i="17"/>
  <c r="N2086" i="17"/>
  <c r="N2087" i="17"/>
  <c r="N2088" i="17"/>
  <c r="N2089" i="17"/>
  <c r="N2090" i="17"/>
  <c r="N2091" i="17"/>
  <c r="N2092" i="17"/>
  <c r="N2093" i="17"/>
  <c r="N2094" i="17"/>
  <c r="N2095" i="17"/>
  <c r="N2096" i="17"/>
  <c r="N2097" i="17"/>
  <c r="N2098" i="17"/>
  <c r="N2099" i="17"/>
  <c r="N2100" i="17"/>
  <c r="N2101" i="17"/>
  <c r="N2102" i="17"/>
  <c r="N2103" i="17"/>
  <c r="N2104" i="17"/>
  <c r="N2105" i="17"/>
  <c r="N2106" i="17"/>
  <c r="N2107" i="17"/>
  <c r="N2108" i="17"/>
  <c r="N2109" i="17"/>
  <c r="N2110" i="17"/>
  <c r="N2111" i="17"/>
  <c r="N2112" i="17"/>
  <c r="N2113" i="17"/>
  <c r="N2114" i="17"/>
  <c r="N2115" i="17"/>
  <c r="N2116" i="17"/>
  <c r="N2117" i="17"/>
  <c r="N2118" i="17"/>
  <c r="N2119" i="17"/>
  <c r="N2120" i="17"/>
  <c r="N2121" i="17"/>
  <c r="N2122" i="17"/>
  <c r="N2123" i="17"/>
  <c r="N2124" i="17"/>
  <c r="N2125" i="17"/>
  <c r="N2126" i="17"/>
  <c r="N2127" i="17"/>
  <c r="N2128" i="17"/>
  <c r="N2129" i="17"/>
  <c r="N2130" i="17"/>
  <c r="N2131" i="17"/>
  <c r="N2132" i="17"/>
  <c r="N2133" i="17"/>
  <c r="N2134" i="17"/>
  <c r="N2135" i="17"/>
  <c r="N2136" i="17"/>
  <c r="N2137" i="17"/>
  <c r="N2138" i="17"/>
  <c r="N2139" i="17"/>
  <c r="N2140" i="17"/>
  <c r="N2141" i="17"/>
  <c r="N2142" i="17"/>
  <c r="N2143" i="17"/>
  <c r="N2144" i="17"/>
  <c r="N2145" i="17"/>
  <c r="N2146" i="17"/>
  <c r="N2147" i="17"/>
  <c r="N2148" i="17"/>
  <c r="N2149" i="17"/>
  <c r="N2150" i="17"/>
  <c r="N2151" i="17"/>
  <c r="N2152" i="17"/>
  <c r="N2153" i="17"/>
  <c r="N2154" i="17"/>
  <c r="N2155" i="17"/>
  <c r="N2156" i="17"/>
  <c r="N2157" i="17"/>
  <c r="N2158" i="17"/>
  <c r="N2159" i="17"/>
  <c r="N2160" i="17"/>
  <c r="N2161" i="17"/>
  <c r="N2162" i="17"/>
  <c r="N2163" i="17"/>
  <c r="N2164" i="17"/>
  <c r="N2165" i="17"/>
  <c r="N2166" i="17"/>
  <c r="N2167" i="17"/>
  <c r="N2168" i="17"/>
  <c r="N2169" i="17"/>
  <c r="N2170" i="17"/>
  <c r="N2171" i="17"/>
  <c r="N2172" i="17"/>
  <c r="N2173" i="17"/>
  <c r="N2174" i="17"/>
  <c r="N2175" i="17"/>
  <c r="N2176" i="17"/>
  <c r="N2177" i="17"/>
  <c r="N2178" i="17"/>
  <c r="N2179" i="17"/>
  <c r="N2180" i="17"/>
  <c r="N2181" i="17"/>
  <c r="N2182" i="17"/>
  <c r="N2183" i="17"/>
  <c r="N2184" i="17"/>
  <c r="N2185" i="17"/>
  <c r="N2186" i="17"/>
  <c r="N2187" i="17"/>
  <c r="N2188" i="17"/>
  <c r="N2189" i="17"/>
  <c r="N2190" i="17"/>
  <c r="N2191" i="17"/>
  <c r="N2192" i="17"/>
  <c r="N2193" i="17"/>
  <c r="N2194" i="17"/>
  <c r="N2195" i="17"/>
  <c r="N2196" i="17"/>
  <c r="N2197" i="17"/>
  <c r="N2198" i="17"/>
  <c r="N2199" i="17"/>
  <c r="N2200" i="17"/>
  <c r="N2201" i="17"/>
  <c r="N2202" i="17"/>
  <c r="N2203" i="17"/>
  <c r="N2204" i="17"/>
  <c r="N2205" i="17"/>
  <c r="N2206" i="17"/>
  <c r="N2207" i="17"/>
  <c r="N2208" i="17"/>
  <c r="N2209" i="17"/>
  <c r="N2210" i="17"/>
  <c r="N2211" i="17"/>
  <c r="N2212" i="17"/>
  <c r="N2213" i="17"/>
  <c r="N2214" i="17"/>
  <c r="N2215" i="17"/>
  <c r="N2216" i="17"/>
  <c r="N2217" i="17"/>
  <c r="N2218" i="17"/>
  <c r="N2219" i="17"/>
  <c r="N2220" i="17"/>
  <c r="N2221" i="17"/>
  <c r="N2222" i="17"/>
  <c r="N2223" i="17"/>
  <c r="N2224" i="17"/>
  <c r="N2225" i="17"/>
  <c r="N2226" i="17"/>
  <c r="N2227" i="17"/>
  <c r="N2228" i="17"/>
  <c r="N2229" i="17"/>
  <c r="N2230" i="17"/>
  <c r="N2231" i="17"/>
  <c r="N2232" i="17"/>
  <c r="N2233" i="17"/>
  <c r="N2234" i="17"/>
  <c r="N2235" i="17"/>
  <c r="N2236" i="17"/>
  <c r="N2237" i="17"/>
  <c r="N2238" i="17"/>
  <c r="N2239" i="17"/>
  <c r="N2240" i="17"/>
  <c r="N2241" i="17"/>
  <c r="N2242" i="17"/>
  <c r="N2243" i="17"/>
  <c r="N2244" i="17"/>
  <c r="N2245" i="17"/>
  <c r="N2246" i="17"/>
  <c r="N2247" i="17"/>
  <c r="N2248" i="17"/>
  <c r="N2249" i="17"/>
  <c r="N2250" i="17"/>
  <c r="N2251" i="17"/>
  <c r="N2252" i="17"/>
  <c r="N2253" i="17"/>
  <c r="N2254" i="17"/>
  <c r="N2255" i="17"/>
  <c r="N2256" i="17"/>
  <c r="N2257" i="17"/>
  <c r="N2258" i="17"/>
  <c r="N2259" i="17"/>
  <c r="N2260" i="17"/>
  <c r="N2261" i="17"/>
  <c r="N2262" i="17"/>
  <c r="N2263" i="17"/>
  <c r="N2264" i="17"/>
  <c r="N2265" i="17"/>
  <c r="N2266" i="17"/>
  <c r="N2267" i="17"/>
  <c r="N2268" i="17"/>
  <c r="N2269" i="17"/>
  <c r="N2270" i="17"/>
  <c r="N2271" i="17"/>
  <c r="N2272" i="17"/>
  <c r="N2273" i="17"/>
  <c r="N2274" i="17"/>
  <c r="N2275" i="17"/>
  <c r="N2276" i="17"/>
  <c r="N2277" i="17"/>
  <c r="N2278" i="17"/>
  <c r="N2279" i="17"/>
  <c r="N2280" i="17"/>
  <c r="N2281" i="17"/>
  <c r="N2282" i="17"/>
  <c r="N2283" i="17"/>
  <c r="N2284" i="17"/>
  <c r="N2285" i="17"/>
  <c r="N2286" i="17"/>
  <c r="N2287" i="17"/>
  <c r="N2288" i="17"/>
  <c r="N2289" i="17"/>
  <c r="N2290" i="17"/>
  <c r="N2291" i="17"/>
  <c r="N2292" i="17"/>
  <c r="N2293" i="17"/>
  <c r="N2294" i="17"/>
  <c r="N2295" i="17"/>
  <c r="N2296" i="17"/>
  <c r="N2297" i="17"/>
  <c r="N2298" i="17"/>
  <c r="N2299" i="17"/>
  <c r="N2300" i="17"/>
  <c r="N2301" i="17"/>
  <c r="N2302" i="17"/>
  <c r="N2303" i="17"/>
  <c r="N2304" i="17"/>
  <c r="N2305" i="17"/>
  <c r="N2306" i="17"/>
  <c r="N2307" i="17"/>
  <c r="N2308" i="17"/>
  <c r="N2309" i="17"/>
  <c r="N2310" i="17"/>
  <c r="N2311" i="17"/>
  <c r="N2312" i="17"/>
  <c r="N2313" i="17"/>
  <c r="N2314" i="17"/>
  <c r="N2315" i="17"/>
  <c r="N2316" i="17"/>
  <c r="N2317" i="17"/>
  <c r="N2318" i="17"/>
  <c r="N2319" i="17"/>
  <c r="N2320" i="17"/>
  <c r="N2321" i="17"/>
  <c r="N2322" i="17"/>
  <c r="N2323" i="17"/>
  <c r="N2324" i="17"/>
  <c r="N2325" i="17"/>
  <c r="N2326" i="17"/>
  <c r="N2327" i="17"/>
  <c r="N2328" i="17"/>
  <c r="N2329" i="17"/>
  <c r="N2330" i="17"/>
  <c r="N2331" i="17"/>
  <c r="N2332" i="17"/>
  <c r="N2333" i="17"/>
  <c r="N2334" i="17"/>
  <c r="N2335" i="17"/>
  <c r="N2336" i="17"/>
  <c r="N2337" i="17"/>
  <c r="N2338" i="17"/>
  <c r="N2339" i="17"/>
  <c r="N2340" i="17"/>
  <c r="N2341" i="17"/>
  <c r="N2342" i="17"/>
  <c r="N2343" i="17"/>
  <c r="N2344" i="17"/>
  <c r="N2345" i="17"/>
  <c r="N2346" i="17"/>
  <c r="N2347" i="17"/>
  <c r="N2348" i="17"/>
  <c r="N2349" i="17"/>
  <c r="N2350" i="17"/>
  <c r="N2351" i="17"/>
  <c r="N2352" i="17"/>
  <c r="N2353" i="17"/>
  <c r="N2354" i="17"/>
  <c r="N2355" i="17"/>
  <c r="N2356" i="17"/>
  <c r="N2357" i="17"/>
  <c r="N2358" i="17"/>
  <c r="N2359" i="17"/>
  <c r="N2360" i="17"/>
  <c r="N2361" i="17"/>
  <c r="N2362" i="17"/>
  <c r="N2363" i="17"/>
  <c r="N2364" i="17"/>
  <c r="N2365" i="17"/>
  <c r="N2366" i="17"/>
  <c r="N2367" i="17"/>
  <c r="N2368" i="17"/>
  <c r="N2369" i="17"/>
  <c r="N2370" i="17"/>
  <c r="N2371" i="17"/>
  <c r="N2372" i="17"/>
  <c r="N2373" i="17"/>
  <c r="N2374" i="17"/>
  <c r="N2375" i="17"/>
  <c r="N2376" i="17"/>
  <c r="N2377" i="17"/>
  <c r="N2378" i="17"/>
  <c r="N2379" i="17"/>
  <c r="N2380" i="17"/>
  <c r="N2381" i="17"/>
  <c r="N2382" i="17"/>
  <c r="N2383" i="17"/>
  <c r="N2384" i="17"/>
  <c r="N2385" i="17"/>
  <c r="N2386" i="17"/>
  <c r="N2387" i="17"/>
  <c r="N2388" i="17"/>
  <c r="N2389" i="17"/>
  <c r="N2390" i="17"/>
  <c r="N2391" i="17"/>
  <c r="N2392" i="17"/>
  <c r="N2393" i="17"/>
  <c r="N2394" i="17"/>
  <c r="N2395" i="17"/>
  <c r="N2396" i="17"/>
  <c r="N2397" i="17"/>
  <c r="N2398" i="17"/>
  <c r="N2399" i="17"/>
  <c r="N2400" i="17"/>
  <c r="N2401" i="17"/>
  <c r="N2402" i="17"/>
  <c r="N2403" i="17"/>
  <c r="N2404" i="17"/>
  <c r="N2405" i="17"/>
  <c r="N2406" i="17"/>
  <c r="N2407" i="17"/>
  <c r="N2408" i="17"/>
  <c r="N2409" i="17"/>
  <c r="N2410" i="17"/>
  <c r="N2411" i="17"/>
  <c r="N2412" i="17"/>
  <c r="N2413" i="17"/>
  <c r="N2414" i="17"/>
  <c r="N2415" i="17"/>
  <c r="N2416" i="17"/>
  <c r="N2417" i="17"/>
  <c r="N2418" i="17"/>
  <c r="N2419" i="17"/>
  <c r="N2420" i="17"/>
  <c r="N2421" i="17"/>
  <c r="N2422" i="17"/>
  <c r="N2423" i="17"/>
  <c r="N2424" i="17"/>
  <c r="N2425" i="17"/>
  <c r="N2426" i="17"/>
  <c r="N2427" i="17"/>
  <c r="N2428" i="17"/>
  <c r="N2429" i="17"/>
  <c r="N2430" i="17"/>
  <c r="N2431" i="17"/>
  <c r="N2432" i="17"/>
  <c r="N2433" i="17"/>
  <c r="N2434" i="17"/>
  <c r="N2435" i="17"/>
  <c r="N2436" i="17"/>
  <c r="N2437" i="17"/>
  <c r="N2438" i="17"/>
  <c r="N2439" i="17"/>
  <c r="N2440" i="17"/>
  <c r="N2441" i="17"/>
  <c r="N2442" i="17"/>
  <c r="N2443" i="17"/>
  <c r="N2444" i="17"/>
  <c r="N2445" i="17"/>
  <c r="N2446" i="17"/>
  <c r="N2447" i="17"/>
  <c r="N2448" i="17"/>
  <c r="N2449" i="17"/>
  <c r="N2450" i="17"/>
  <c r="N2451" i="17"/>
  <c r="N2452" i="17"/>
  <c r="N2453" i="17"/>
  <c r="N2454" i="17"/>
  <c r="N2455" i="17"/>
  <c r="N2456" i="17"/>
  <c r="N2457" i="17"/>
  <c r="N2458" i="17"/>
  <c r="N2459" i="17"/>
  <c r="N2460" i="17"/>
  <c r="N2461" i="17"/>
  <c r="N2462" i="17"/>
  <c r="N2463" i="17"/>
  <c r="N2464" i="17"/>
  <c r="N2465" i="17"/>
  <c r="N2466" i="17"/>
  <c r="N2467" i="17"/>
  <c r="N2468" i="17"/>
  <c r="N2469" i="17"/>
  <c r="N2470" i="17"/>
  <c r="N2471" i="17"/>
  <c r="N2472" i="17"/>
  <c r="N2473" i="17"/>
  <c r="N2474" i="17"/>
  <c r="N2475" i="17"/>
  <c r="N2476" i="17"/>
  <c r="N2477" i="17"/>
  <c r="N2478" i="17"/>
  <c r="N2479" i="17"/>
  <c r="N2480" i="17"/>
  <c r="N2481" i="17"/>
  <c r="N2482" i="17"/>
  <c r="N2483" i="17"/>
  <c r="N2484" i="17"/>
  <c r="N2485" i="17"/>
  <c r="N2486" i="17"/>
  <c r="N2487" i="17"/>
  <c r="N2488" i="17"/>
  <c r="N2489" i="17"/>
  <c r="N2490" i="17"/>
  <c r="N2491" i="17"/>
  <c r="N2492" i="17"/>
  <c r="N2493" i="17"/>
  <c r="N2494" i="17"/>
  <c r="N2495" i="17"/>
  <c r="N2496" i="17"/>
  <c r="N2497" i="17"/>
  <c r="N2498" i="17"/>
  <c r="N2499" i="17"/>
  <c r="N2500" i="17"/>
  <c r="N2501" i="17"/>
  <c r="N2502" i="17"/>
  <c r="N2503" i="17"/>
  <c r="N2504" i="17"/>
  <c r="N2505" i="17"/>
  <c r="N2506" i="17"/>
  <c r="N2507" i="17"/>
  <c r="N2508" i="17"/>
  <c r="N2509" i="17"/>
  <c r="N2510" i="17"/>
  <c r="N2511" i="17"/>
  <c r="N2512" i="17"/>
  <c r="N2513" i="17"/>
  <c r="N2514" i="17"/>
  <c r="N2515" i="17"/>
  <c r="N2516" i="17"/>
  <c r="N2517" i="17"/>
  <c r="N2518" i="17"/>
  <c r="N2519" i="17"/>
  <c r="N2520" i="17"/>
  <c r="N2521" i="17"/>
  <c r="N2522" i="17"/>
  <c r="N2523" i="17"/>
  <c r="N2524" i="17"/>
  <c r="N2525" i="17"/>
  <c r="N2526" i="17"/>
  <c r="N2527" i="17"/>
  <c r="N2528" i="17"/>
  <c r="N2529" i="17"/>
  <c r="N2530" i="17"/>
  <c r="N2531" i="17"/>
  <c r="N2532" i="17"/>
  <c r="N2533" i="17"/>
  <c r="N2534" i="17"/>
  <c r="N2535" i="17"/>
  <c r="N2536" i="17"/>
  <c r="N2537" i="17"/>
  <c r="N2538" i="17"/>
  <c r="N2539" i="17"/>
  <c r="N2540" i="17"/>
  <c r="N2541" i="17"/>
  <c r="N2542" i="17"/>
  <c r="N2543" i="17"/>
  <c r="N2544" i="17"/>
  <c r="N2545" i="17"/>
  <c r="N2546" i="17"/>
  <c r="N2547" i="17"/>
  <c r="N2548" i="17"/>
  <c r="N2549" i="17"/>
  <c r="N2550" i="17"/>
  <c r="N2551" i="17"/>
  <c r="N2552" i="17"/>
  <c r="N2553" i="17"/>
  <c r="N2554" i="17"/>
  <c r="N2555" i="17"/>
  <c r="N2556" i="17"/>
  <c r="N2557" i="17"/>
  <c r="N2558" i="17"/>
  <c r="N2559" i="17"/>
  <c r="N2560" i="17"/>
  <c r="N2561" i="17"/>
  <c r="N2562" i="17"/>
  <c r="N2563" i="17"/>
  <c r="N2564" i="17"/>
  <c r="N2565" i="17"/>
  <c r="N2566" i="17"/>
  <c r="N2567" i="17"/>
  <c r="N2568" i="17"/>
  <c r="N2569" i="17"/>
  <c r="N2570" i="17"/>
  <c r="N2571" i="17"/>
  <c r="N2572" i="17"/>
  <c r="N2573" i="17"/>
  <c r="N2574" i="17"/>
  <c r="N2575" i="17"/>
  <c r="N2576" i="17"/>
  <c r="N2577" i="17"/>
  <c r="N2578" i="17"/>
  <c r="N2579" i="17"/>
  <c r="N2580" i="17"/>
  <c r="N2581" i="17"/>
  <c r="N2582" i="17"/>
  <c r="N2583" i="17"/>
  <c r="N2584" i="17"/>
  <c r="N2585" i="17"/>
  <c r="N2586" i="17"/>
  <c r="N2587" i="17"/>
  <c r="N2588" i="17"/>
  <c r="N2589" i="17"/>
  <c r="N2590" i="17"/>
  <c r="N2591" i="17"/>
  <c r="N2592" i="17"/>
  <c r="N2593" i="17"/>
  <c r="N2594" i="17"/>
  <c r="N2595" i="17"/>
  <c r="N2596" i="17"/>
  <c r="N2597" i="17"/>
  <c r="N2598" i="17"/>
  <c r="N2599" i="17"/>
  <c r="N2600" i="17"/>
  <c r="N2601" i="17"/>
  <c r="N2602" i="17"/>
  <c r="N2603" i="17"/>
  <c r="N2604" i="17"/>
  <c r="N2605" i="17"/>
  <c r="N2606" i="17"/>
  <c r="N2607" i="17"/>
  <c r="N2608" i="17"/>
  <c r="N2609" i="17"/>
  <c r="N2610" i="17"/>
  <c r="N2611" i="17"/>
  <c r="N2612" i="17"/>
  <c r="N2613" i="17"/>
  <c r="N2614" i="17"/>
  <c r="N2615" i="17"/>
  <c r="N2616" i="17"/>
  <c r="N2617" i="17"/>
  <c r="N2618" i="17"/>
  <c r="N2619" i="17"/>
  <c r="N2620" i="17"/>
  <c r="N2621" i="17"/>
  <c r="N2622" i="17"/>
  <c r="N2623" i="17"/>
  <c r="N2624" i="17"/>
  <c r="N2625" i="17"/>
  <c r="N2626" i="17"/>
  <c r="N2627" i="17"/>
  <c r="N2628" i="17"/>
  <c r="N2629" i="17"/>
  <c r="N2630" i="17"/>
  <c r="N2631" i="17"/>
  <c r="N2632" i="17"/>
  <c r="N2633" i="17"/>
  <c r="N2634" i="17"/>
  <c r="N2635" i="17"/>
  <c r="N2636" i="17"/>
  <c r="N2637" i="17"/>
  <c r="N2638" i="17"/>
  <c r="N2639" i="17"/>
  <c r="N2640" i="17"/>
  <c r="N2641" i="17"/>
  <c r="N2642" i="17"/>
  <c r="N2643" i="17"/>
  <c r="N2644" i="17"/>
  <c r="N2645" i="17"/>
  <c r="N2646" i="17"/>
  <c r="N2647" i="17"/>
  <c r="N2648" i="17"/>
  <c r="N2649" i="17"/>
  <c r="N2650" i="17"/>
  <c r="N2651" i="17"/>
  <c r="N2652" i="17"/>
  <c r="N2653" i="17"/>
  <c r="N2654" i="17"/>
  <c r="N2655" i="17"/>
  <c r="N2656" i="17"/>
  <c r="N2657" i="17"/>
  <c r="N2658" i="17"/>
  <c r="N2659" i="17"/>
  <c r="N2660" i="17"/>
  <c r="N2661" i="17"/>
  <c r="N2662" i="17"/>
  <c r="N2663" i="17"/>
  <c r="N2664" i="17"/>
  <c r="N2665" i="17"/>
  <c r="N2666" i="17"/>
  <c r="N2667" i="17"/>
  <c r="N2668" i="17"/>
  <c r="N2669" i="17"/>
  <c r="N2670" i="17"/>
  <c r="N2671" i="17"/>
  <c r="N2672" i="17"/>
  <c r="N2673" i="17"/>
  <c r="N2674" i="17"/>
  <c r="N2675" i="17"/>
  <c r="N2676" i="17"/>
  <c r="N2677" i="17"/>
  <c r="N2678" i="17"/>
  <c r="N2679" i="17"/>
  <c r="N2680" i="17"/>
  <c r="N2681" i="17"/>
  <c r="N2682" i="17"/>
  <c r="N2683" i="17"/>
  <c r="N2684" i="17"/>
  <c r="N2685" i="17"/>
  <c r="N2686" i="17"/>
  <c r="N2687" i="17"/>
  <c r="N2688" i="17"/>
  <c r="N2689" i="17"/>
  <c r="N2690" i="17"/>
  <c r="N2691" i="17"/>
  <c r="N2692" i="17"/>
  <c r="N2693" i="17"/>
  <c r="N2694" i="17"/>
  <c r="N2695" i="17"/>
  <c r="N2696" i="17"/>
  <c r="N2697" i="17"/>
  <c r="N2698" i="17"/>
  <c r="N2699" i="17"/>
  <c r="N2700" i="17"/>
  <c r="N2701" i="17"/>
  <c r="N2702" i="17"/>
  <c r="N2703" i="17"/>
  <c r="N2704" i="17"/>
  <c r="N2705" i="17"/>
  <c r="N2706" i="17"/>
  <c r="N2707" i="17"/>
  <c r="N2708" i="17"/>
  <c r="N2709" i="17"/>
  <c r="N2710" i="17"/>
  <c r="N2711" i="17"/>
  <c r="N2712" i="17"/>
  <c r="N2713" i="17"/>
  <c r="N2714" i="17"/>
  <c r="N2715" i="17"/>
  <c r="N2716" i="17"/>
  <c r="N2717" i="17"/>
  <c r="N2718" i="17"/>
  <c r="N2719" i="17"/>
  <c r="N2720" i="17"/>
  <c r="N2721" i="17"/>
  <c r="N2722" i="17"/>
  <c r="N2723" i="17"/>
  <c r="N2724" i="17"/>
  <c r="N2725" i="17"/>
  <c r="N2726" i="17"/>
  <c r="N2727" i="17"/>
  <c r="N2728" i="17"/>
  <c r="N2729" i="17"/>
  <c r="N2730" i="17"/>
  <c r="N2731" i="17"/>
  <c r="N2732" i="17"/>
  <c r="N2733" i="17"/>
  <c r="N2734" i="17"/>
  <c r="N2735" i="17"/>
  <c r="N2736" i="17"/>
  <c r="N2737" i="17"/>
  <c r="N2738" i="17"/>
  <c r="N2739" i="17"/>
  <c r="N2740" i="17"/>
  <c r="N2741" i="17"/>
  <c r="N2742" i="17"/>
  <c r="N2743" i="17"/>
  <c r="N2744" i="17"/>
  <c r="N2745" i="17"/>
  <c r="N2746" i="17"/>
  <c r="N2747" i="17"/>
  <c r="N2748" i="17"/>
  <c r="N2749" i="17"/>
  <c r="N2750" i="17"/>
  <c r="N2751" i="17"/>
  <c r="N2752" i="17"/>
  <c r="N2753" i="17"/>
  <c r="N2754" i="17"/>
  <c r="N2755" i="17"/>
  <c r="N2756" i="17"/>
  <c r="N2757" i="17"/>
  <c r="N2758" i="17"/>
  <c r="N2759" i="17"/>
  <c r="N2760" i="17"/>
  <c r="N2761" i="17"/>
  <c r="N2762" i="17"/>
  <c r="N2763" i="17"/>
  <c r="N2764" i="17"/>
  <c r="N2765" i="17"/>
  <c r="N2766" i="17"/>
  <c r="N2767" i="17"/>
  <c r="N2768" i="17"/>
  <c r="N2769" i="17"/>
  <c r="N2770" i="17"/>
  <c r="N2771" i="17"/>
  <c r="N2772" i="17"/>
  <c r="N2773" i="17"/>
  <c r="N2774" i="17"/>
  <c r="N2775" i="17"/>
  <c r="N2776" i="17"/>
  <c r="N2777" i="17"/>
  <c r="N2778" i="17"/>
  <c r="N2779" i="17"/>
  <c r="N2780" i="17"/>
  <c r="N2781" i="17"/>
  <c r="N2782" i="17"/>
  <c r="N2783" i="17"/>
  <c r="N2784" i="17"/>
  <c r="N2785" i="17"/>
  <c r="N2786" i="17"/>
  <c r="N2787" i="17"/>
  <c r="N2788" i="17"/>
  <c r="N2789" i="17"/>
  <c r="N2790" i="17"/>
  <c r="N2791" i="17"/>
  <c r="N2792" i="17"/>
  <c r="N2793" i="17"/>
  <c r="N2794" i="17"/>
  <c r="N2795" i="17"/>
  <c r="N2796" i="17"/>
  <c r="N2797" i="17"/>
  <c r="N2798" i="17"/>
  <c r="N2799" i="17"/>
  <c r="N2800" i="17"/>
  <c r="N2801" i="17"/>
  <c r="N2802" i="17"/>
  <c r="N2803" i="17"/>
  <c r="N2804" i="17"/>
  <c r="N2805" i="17"/>
  <c r="N2806" i="17"/>
  <c r="N2807" i="17"/>
  <c r="N2808" i="17"/>
  <c r="N2809" i="17"/>
  <c r="N2810" i="17"/>
  <c r="N2811" i="17"/>
  <c r="N2812" i="17"/>
  <c r="N2813" i="17"/>
  <c r="N2814" i="17"/>
  <c r="N2815" i="17"/>
  <c r="N2816" i="17"/>
  <c r="N2817" i="17"/>
  <c r="N2818" i="17"/>
  <c r="N2819" i="17"/>
  <c r="N2820" i="17"/>
  <c r="N2821" i="17"/>
  <c r="N2822" i="17"/>
  <c r="N2823" i="17"/>
  <c r="N2824" i="17"/>
  <c r="N2825" i="17"/>
  <c r="N2826" i="17"/>
  <c r="N2827" i="17"/>
  <c r="N2828" i="17"/>
  <c r="N2829" i="17"/>
  <c r="N2830" i="17"/>
  <c r="N2831" i="17"/>
  <c r="N2832" i="17"/>
  <c r="N2833" i="17"/>
  <c r="N2834" i="17"/>
  <c r="N2835" i="17"/>
  <c r="N2836" i="17"/>
  <c r="N2837" i="17"/>
  <c r="N2838" i="17"/>
  <c r="N2839" i="17"/>
  <c r="N2840" i="17"/>
  <c r="N2841" i="17"/>
  <c r="N2842" i="17"/>
  <c r="N2843" i="17"/>
  <c r="N2844" i="17"/>
  <c r="N2845" i="17"/>
  <c r="N2846" i="17"/>
  <c r="N2847" i="17"/>
  <c r="N2848" i="17"/>
  <c r="N2849" i="17"/>
  <c r="N2850" i="17"/>
  <c r="N2851" i="17"/>
  <c r="N2852" i="17"/>
  <c r="N2853" i="17"/>
  <c r="N2854" i="17"/>
  <c r="N2855" i="17"/>
  <c r="N2856" i="17"/>
  <c r="N2857" i="17"/>
  <c r="N2858" i="17"/>
  <c r="N2859" i="17"/>
  <c r="N2860" i="17"/>
  <c r="N2861" i="17"/>
  <c r="N2862" i="17"/>
  <c r="N2863" i="17"/>
  <c r="N2864" i="17"/>
  <c r="N2865" i="17"/>
  <c r="N2866" i="17"/>
  <c r="N2867" i="17"/>
  <c r="N2868" i="17"/>
  <c r="N2869" i="17"/>
  <c r="N2870" i="17"/>
  <c r="N2871" i="17"/>
  <c r="N2872" i="17"/>
  <c r="N2873" i="17"/>
  <c r="N2874" i="17"/>
  <c r="N2875" i="17"/>
  <c r="N2876" i="17"/>
  <c r="N2877" i="17"/>
  <c r="N2878" i="17"/>
  <c r="N2879" i="17"/>
  <c r="N2880" i="17"/>
  <c r="N2881" i="17"/>
  <c r="N2882" i="17"/>
  <c r="N2883" i="17"/>
  <c r="N2884" i="17"/>
  <c r="N2885" i="17"/>
  <c r="N2886" i="17"/>
  <c r="N2887" i="17"/>
  <c r="N2888" i="17"/>
  <c r="N2889" i="17"/>
  <c r="N2890" i="17"/>
  <c r="N2891" i="17"/>
  <c r="N2892" i="17"/>
  <c r="N2893" i="17"/>
  <c r="N2894" i="17"/>
  <c r="N2895" i="17"/>
  <c r="N2896" i="17"/>
  <c r="N2897" i="17"/>
  <c r="N2898" i="17"/>
  <c r="N2899" i="17"/>
  <c r="N2900" i="17"/>
  <c r="N2901" i="17"/>
  <c r="N2902" i="17"/>
  <c r="N2903" i="17"/>
  <c r="N2904" i="17"/>
  <c r="N2905" i="17"/>
  <c r="N2906" i="17"/>
  <c r="N2907" i="17"/>
  <c r="N2908" i="17"/>
  <c r="N2909" i="17"/>
  <c r="N2910" i="17"/>
  <c r="N2911" i="17"/>
  <c r="N2912" i="17"/>
  <c r="N2913" i="17"/>
  <c r="N2914" i="17"/>
  <c r="N2915" i="17"/>
  <c r="N2916" i="17"/>
  <c r="N2917" i="17"/>
  <c r="N2918" i="17"/>
  <c r="N2919" i="17"/>
  <c r="N2920" i="17"/>
  <c r="N2921" i="17"/>
  <c r="N2922" i="17"/>
  <c r="N2923" i="17"/>
  <c r="N2924" i="17"/>
  <c r="N2925" i="17"/>
  <c r="N2926" i="17"/>
  <c r="N2927" i="17"/>
  <c r="N2928" i="17"/>
  <c r="N2929" i="17"/>
  <c r="N2930" i="17"/>
  <c r="N2931" i="17"/>
  <c r="N2932" i="17"/>
  <c r="N2933" i="17"/>
  <c r="N2934" i="17"/>
  <c r="N2935" i="17"/>
  <c r="N2936" i="17"/>
  <c r="N2937" i="17"/>
  <c r="N2938" i="17"/>
  <c r="N2939" i="17"/>
  <c r="N2940" i="17"/>
  <c r="N2941" i="17"/>
  <c r="N2942" i="17"/>
  <c r="N2943" i="17"/>
  <c r="N2944" i="17"/>
  <c r="N2945" i="17"/>
  <c r="N2946" i="17"/>
  <c r="N2947" i="17"/>
  <c r="N2948" i="17"/>
  <c r="N2949" i="17"/>
  <c r="N2950" i="17"/>
  <c r="N2951" i="17"/>
  <c r="N2952" i="17"/>
  <c r="N2953" i="17"/>
  <c r="N2954" i="17"/>
  <c r="N2955" i="17"/>
  <c r="N2956" i="17"/>
  <c r="N2957" i="17"/>
  <c r="N2958" i="17"/>
  <c r="N2959" i="17"/>
  <c r="N2960" i="17"/>
  <c r="N2961" i="17"/>
  <c r="N2962" i="17"/>
  <c r="N2963" i="17"/>
  <c r="N2964" i="17"/>
  <c r="N2965" i="17"/>
  <c r="N2966" i="17"/>
  <c r="N2967" i="17"/>
  <c r="N2968" i="17"/>
  <c r="N2969" i="17"/>
  <c r="N2970" i="17"/>
  <c r="N2971" i="17"/>
  <c r="N2972" i="17"/>
  <c r="N2973" i="17"/>
  <c r="N2974" i="17"/>
  <c r="N2975" i="17"/>
  <c r="N2976" i="17"/>
  <c r="N2977" i="17"/>
  <c r="N2978" i="17"/>
  <c r="N2979" i="17"/>
  <c r="N2980" i="17"/>
  <c r="N2981" i="17"/>
  <c r="N2982" i="17"/>
  <c r="N2983" i="17"/>
  <c r="N2984" i="17"/>
  <c r="N2985" i="17"/>
  <c r="N2986" i="17"/>
  <c r="N2987" i="17"/>
  <c r="N2988" i="17"/>
  <c r="N2989" i="17"/>
  <c r="N2990" i="17"/>
  <c r="N2991" i="17"/>
  <c r="N2992" i="17"/>
  <c r="N2993" i="17"/>
  <c r="N2994" i="17"/>
  <c r="N2995" i="17"/>
  <c r="N2996" i="17"/>
  <c r="N2997" i="17"/>
  <c r="N2998" i="17"/>
  <c r="N2999" i="17"/>
  <c r="N3000" i="17"/>
  <c r="N3001" i="17"/>
  <c r="N3002" i="17"/>
  <c r="N3003" i="17"/>
  <c r="N3004" i="17"/>
  <c r="N3005" i="17"/>
  <c r="N3006" i="17"/>
  <c r="N3007" i="17"/>
  <c r="N3008" i="17"/>
  <c r="N3009" i="17"/>
  <c r="N3010" i="17"/>
  <c r="N3011" i="17"/>
  <c r="N3012" i="17"/>
  <c r="N3013" i="17"/>
  <c r="N3014" i="17"/>
  <c r="N3015" i="17"/>
  <c r="N3016" i="17"/>
  <c r="N3017" i="17"/>
  <c r="N3018" i="17"/>
  <c r="N3019" i="17"/>
  <c r="N3020" i="17"/>
  <c r="N3021" i="17"/>
  <c r="N3022" i="17"/>
  <c r="N3023" i="17"/>
  <c r="N3024" i="17"/>
  <c r="N3025" i="17"/>
  <c r="N3026" i="17"/>
  <c r="N3027" i="17"/>
  <c r="N3028" i="17"/>
  <c r="N3029" i="17"/>
  <c r="N3030" i="17"/>
  <c r="N3031" i="17"/>
  <c r="N3032" i="17"/>
  <c r="N3033" i="17"/>
  <c r="N3034" i="17"/>
  <c r="N3035" i="17"/>
  <c r="N3036" i="17"/>
  <c r="N3037" i="17"/>
  <c r="N3038" i="17"/>
  <c r="N3039" i="17"/>
  <c r="N3040" i="17"/>
  <c r="N3041" i="17"/>
  <c r="N3042" i="17"/>
  <c r="N3043" i="17"/>
  <c r="N3044" i="17"/>
  <c r="N3045" i="17"/>
  <c r="N3046" i="17"/>
  <c r="N3047" i="17"/>
  <c r="N3048" i="17"/>
  <c r="N3049" i="17"/>
  <c r="N3050" i="17"/>
  <c r="N3051" i="17"/>
  <c r="N3052" i="17"/>
  <c r="N3053" i="17"/>
  <c r="N3054" i="17"/>
  <c r="N3055" i="17"/>
  <c r="N3056" i="17"/>
  <c r="N3057" i="17"/>
  <c r="N3058" i="17"/>
  <c r="N3059" i="17"/>
  <c r="N3060" i="17"/>
  <c r="N3061" i="17"/>
  <c r="N3062" i="17"/>
  <c r="N3063" i="17"/>
  <c r="N3064" i="17"/>
  <c r="N3065" i="17"/>
  <c r="N3066" i="17"/>
  <c r="N3067" i="17"/>
  <c r="N3068" i="17"/>
  <c r="N3069" i="17"/>
  <c r="N3070" i="17"/>
  <c r="N3071" i="17"/>
  <c r="N3072" i="17"/>
  <c r="N3073" i="17"/>
  <c r="N3074" i="17"/>
  <c r="N3075" i="17"/>
  <c r="N3076" i="17"/>
  <c r="N3077" i="17"/>
  <c r="N3078" i="17"/>
  <c r="N3079" i="17"/>
  <c r="N3080" i="17"/>
  <c r="N3081" i="17"/>
  <c r="N3082" i="17"/>
  <c r="N3083" i="17"/>
  <c r="N3084" i="17"/>
  <c r="N3085" i="17"/>
  <c r="N3086" i="17"/>
  <c r="N3087" i="17"/>
  <c r="N3088" i="17"/>
  <c r="N3089" i="17"/>
  <c r="N3090" i="17"/>
  <c r="N3091" i="17"/>
  <c r="N3092" i="17"/>
  <c r="N3093" i="17"/>
  <c r="N3094" i="17"/>
  <c r="N3095" i="17"/>
  <c r="N3096" i="17"/>
  <c r="N3097" i="17"/>
  <c r="N3098" i="17"/>
  <c r="N3099" i="17"/>
  <c r="N3100" i="17"/>
  <c r="N3101" i="17"/>
  <c r="N3102" i="17"/>
  <c r="N3103" i="17"/>
  <c r="N3104" i="17"/>
  <c r="N3105" i="17"/>
  <c r="N3106" i="17"/>
  <c r="N3107" i="17"/>
  <c r="N3108" i="17"/>
  <c r="N3109" i="17"/>
  <c r="N3110" i="17"/>
  <c r="N3111" i="17"/>
  <c r="N3112" i="17"/>
  <c r="N3113" i="17"/>
  <c r="N3114" i="17"/>
  <c r="N3115" i="17"/>
  <c r="N3116" i="17"/>
  <c r="N3117" i="17"/>
  <c r="N3118" i="17"/>
  <c r="N3119" i="17"/>
  <c r="N3120" i="17"/>
  <c r="N3121" i="17"/>
  <c r="N3122" i="17"/>
  <c r="N3123" i="17"/>
  <c r="N3124" i="17"/>
  <c r="N3125" i="17"/>
  <c r="N3126" i="17"/>
  <c r="N3127" i="17"/>
  <c r="N3128" i="17"/>
  <c r="N3129" i="17"/>
  <c r="N3130" i="17"/>
  <c r="N3131" i="17"/>
  <c r="N3132" i="17"/>
  <c r="N3133" i="17"/>
  <c r="N3134" i="17"/>
  <c r="N3135" i="17"/>
  <c r="N3136" i="17"/>
  <c r="N3137" i="17"/>
  <c r="N3138" i="17"/>
  <c r="N3139" i="17"/>
  <c r="N3140" i="17"/>
  <c r="N3141" i="17"/>
  <c r="N3142" i="17"/>
  <c r="N3143" i="17"/>
  <c r="N3144" i="17"/>
  <c r="N3145" i="17"/>
  <c r="N3146" i="17"/>
  <c r="N3147" i="17"/>
  <c r="N3148" i="17"/>
  <c r="N3149" i="17"/>
  <c r="N3150" i="17"/>
  <c r="N3151" i="17"/>
  <c r="N3152" i="17"/>
  <c r="N3153" i="17"/>
  <c r="N3154" i="17"/>
  <c r="N3155" i="17"/>
  <c r="N3156" i="17"/>
  <c r="N3157" i="17"/>
  <c r="N3158" i="17"/>
  <c r="N3159" i="17"/>
  <c r="N3160" i="17"/>
  <c r="N3161" i="17"/>
  <c r="N3162" i="17"/>
  <c r="N3163" i="17"/>
  <c r="N3164" i="17"/>
  <c r="N3165" i="17"/>
  <c r="N3166" i="17"/>
  <c r="N3167" i="17"/>
  <c r="N3168" i="17"/>
  <c r="N3169" i="17"/>
  <c r="N3170" i="17"/>
  <c r="N3171" i="17"/>
  <c r="N3172" i="17"/>
  <c r="N3173" i="17"/>
  <c r="N3174" i="17"/>
  <c r="N3175" i="17"/>
  <c r="N3176" i="17"/>
  <c r="N3177" i="17"/>
  <c r="N3178" i="17"/>
  <c r="N3179" i="17"/>
  <c r="N3180" i="17"/>
  <c r="N3181" i="17"/>
  <c r="N3182" i="17"/>
  <c r="N3183" i="17"/>
  <c r="N3184" i="17"/>
  <c r="N3185" i="17"/>
  <c r="N3186" i="17"/>
  <c r="N3187" i="17"/>
  <c r="N3188" i="17"/>
  <c r="N3189" i="17"/>
  <c r="N3190" i="17"/>
  <c r="N3191" i="17"/>
  <c r="N3192" i="17"/>
  <c r="N3193" i="17"/>
  <c r="N3194" i="17"/>
  <c r="N3195" i="17"/>
  <c r="N3196" i="17"/>
  <c r="N3197" i="17"/>
  <c r="N3198" i="17"/>
  <c r="N3199" i="17"/>
  <c r="N3200" i="17"/>
  <c r="N3201" i="17"/>
  <c r="N3202" i="17"/>
  <c r="N3203" i="17"/>
  <c r="N3204" i="17"/>
  <c r="N3205" i="17"/>
  <c r="N3206" i="17"/>
  <c r="N3207" i="17"/>
  <c r="N3208" i="17"/>
  <c r="N3209" i="17"/>
  <c r="N3210" i="17"/>
  <c r="N3211" i="17"/>
  <c r="N3212" i="17"/>
  <c r="N3213" i="17"/>
  <c r="N3214" i="17"/>
  <c r="N3215" i="17"/>
  <c r="N3216" i="17"/>
  <c r="N3217" i="17"/>
  <c r="N3218" i="17"/>
  <c r="N3219" i="17"/>
  <c r="N3220" i="17"/>
  <c r="N3221" i="17"/>
  <c r="N3222" i="17"/>
  <c r="N3223" i="17"/>
  <c r="N3224" i="17"/>
  <c r="N3225" i="17"/>
  <c r="N3226" i="17"/>
  <c r="N3227" i="17"/>
  <c r="N3228" i="17"/>
  <c r="N3229" i="17"/>
  <c r="N3230" i="17"/>
  <c r="N3231" i="17"/>
  <c r="N3232" i="17"/>
  <c r="N3233" i="17"/>
  <c r="N3234" i="17"/>
  <c r="N3235" i="17"/>
  <c r="N3236" i="17"/>
  <c r="N3237" i="17"/>
  <c r="N3238" i="17"/>
  <c r="N3239" i="17"/>
  <c r="N3240" i="17"/>
  <c r="N3241" i="17"/>
  <c r="N3242" i="17"/>
  <c r="N3243" i="17"/>
  <c r="N3244" i="17"/>
  <c r="N3245" i="17"/>
  <c r="N3246" i="17"/>
  <c r="N3247" i="17"/>
  <c r="N3248" i="17"/>
  <c r="N3249" i="17"/>
  <c r="N3250" i="17"/>
  <c r="N3251" i="17"/>
  <c r="N3252" i="17"/>
  <c r="N3253" i="17"/>
  <c r="N3254" i="17"/>
  <c r="N3255" i="17"/>
  <c r="N3256" i="17"/>
  <c r="N3257" i="17"/>
  <c r="N3258" i="17"/>
  <c r="N3259" i="17"/>
  <c r="N3260" i="17"/>
  <c r="N3261" i="17"/>
  <c r="N3262" i="17"/>
  <c r="N3263" i="17"/>
  <c r="N3264" i="17"/>
  <c r="N3265" i="17"/>
  <c r="N3266" i="17"/>
  <c r="N3267" i="17"/>
  <c r="N3268" i="17"/>
  <c r="N3269" i="17"/>
  <c r="N3270" i="17"/>
  <c r="N3271" i="17"/>
  <c r="N3272" i="17"/>
  <c r="N3273" i="17"/>
  <c r="N3274" i="17"/>
  <c r="N3275" i="17"/>
  <c r="N3276" i="17"/>
  <c r="N3277" i="17"/>
  <c r="N3278" i="17"/>
  <c r="N3279" i="17"/>
  <c r="N3280" i="17"/>
  <c r="N3281" i="17"/>
  <c r="N3282" i="17"/>
  <c r="N3283" i="17"/>
  <c r="N3284" i="17"/>
  <c r="N3285" i="17"/>
  <c r="N3286" i="17"/>
  <c r="N3287" i="17"/>
  <c r="N3288" i="17"/>
  <c r="N3289" i="17"/>
  <c r="N3290" i="17"/>
  <c r="N3291" i="17"/>
  <c r="N3292" i="17"/>
  <c r="N3293" i="17"/>
  <c r="N3294" i="17"/>
  <c r="N3295" i="17"/>
  <c r="N3296" i="17"/>
  <c r="N3297" i="17"/>
  <c r="N3298" i="17"/>
  <c r="N3299" i="17"/>
  <c r="N3300" i="17"/>
  <c r="N3301" i="17"/>
  <c r="N3302" i="17"/>
  <c r="N3303" i="17"/>
  <c r="N3304" i="17"/>
  <c r="N3305" i="17"/>
  <c r="N3306" i="17"/>
  <c r="N3307" i="17"/>
  <c r="N3308" i="17"/>
  <c r="N3309" i="17"/>
  <c r="N3310" i="17"/>
  <c r="N3311" i="17"/>
  <c r="N3312" i="17"/>
  <c r="N3313" i="17"/>
  <c r="N3314" i="17"/>
  <c r="N3315" i="17"/>
  <c r="N3316" i="17"/>
  <c r="N3317" i="17"/>
  <c r="N3318" i="17"/>
  <c r="N3319" i="17"/>
  <c r="N3320" i="17"/>
  <c r="N3321" i="17"/>
  <c r="N3322" i="17"/>
  <c r="N3323" i="17"/>
  <c r="N3324" i="17"/>
  <c r="N3325" i="17"/>
  <c r="N3326" i="17"/>
  <c r="N3327" i="17"/>
  <c r="N3328" i="17"/>
  <c r="N3329" i="17"/>
  <c r="N3330" i="17"/>
  <c r="N3331" i="17"/>
  <c r="N3332" i="17"/>
  <c r="N3333" i="17"/>
  <c r="N3334" i="17"/>
  <c r="N3335" i="17"/>
  <c r="N3336" i="17"/>
  <c r="N3337" i="17"/>
  <c r="N3338" i="17"/>
  <c r="N3339" i="17"/>
  <c r="N3340" i="17"/>
  <c r="N3341" i="17"/>
  <c r="N3342" i="17"/>
  <c r="N3343" i="17"/>
  <c r="N3344" i="17"/>
  <c r="N3345" i="17"/>
  <c r="N3346" i="17"/>
  <c r="N3347" i="17"/>
  <c r="N3348" i="17"/>
  <c r="N3349" i="17"/>
  <c r="N3350" i="17"/>
  <c r="N3351" i="17"/>
  <c r="N3352" i="17"/>
  <c r="N3353" i="17"/>
  <c r="N3354" i="17"/>
  <c r="N3355" i="17"/>
  <c r="N3356" i="17"/>
  <c r="N3357" i="17"/>
  <c r="N3358" i="17"/>
  <c r="N3359" i="17"/>
  <c r="N3360" i="17"/>
  <c r="N3361" i="17"/>
  <c r="N3362" i="17"/>
  <c r="N3363" i="17"/>
  <c r="N3364" i="17"/>
  <c r="N3365" i="17"/>
  <c r="N3366" i="17"/>
  <c r="N3367" i="17"/>
  <c r="N3368" i="17"/>
  <c r="N3369" i="17"/>
  <c r="N3370" i="17"/>
  <c r="N3371" i="17"/>
  <c r="N3372" i="17"/>
  <c r="N3373" i="17"/>
  <c r="N3374" i="17"/>
  <c r="N3375" i="17"/>
  <c r="N3376" i="17"/>
  <c r="N3377" i="17"/>
  <c r="N3378" i="17"/>
  <c r="N3379" i="17"/>
  <c r="N3380" i="17"/>
  <c r="N3381" i="17"/>
  <c r="N3382" i="17"/>
  <c r="N3383" i="17"/>
  <c r="N3384" i="17"/>
  <c r="N3385" i="17"/>
  <c r="N3386" i="17"/>
  <c r="N3387" i="17"/>
  <c r="N3388" i="17"/>
  <c r="N3389" i="17"/>
  <c r="N3390" i="17"/>
  <c r="N3391" i="17"/>
  <c r="N3392" i="17"/>
  <c r="N3393" i="17"/>
  <c r="N3394" i="17"/>
  <c r="N3395" i="17"/>
  <c r="N3396" i="17"/>
  <c r="N3397" i="17"/>
  <c r="N3398" i="17"/>
  <c r="N3399" i="17"/>
  <c r="N3400" i="17"/>
  <c r="N3401" i="17"/>
  <c r="N3402" i="17"/>
  <c r="N3403" i="17"/>
  <c r="N3404" i="17"/>
  <c r="N3405" i="17"/>
  <c r="N3406" i="17"/>
  <c r="N3407" i="17"/>
  <c r="N3408" i="17"/>
  <c r="N3409" i="17"/>
  <c r="N3410" i="17"/>
  <c r="N3411" i="17"/>
  <c r="N3412" i="17"/>
  <c r="N3413" i="17"/>
  <c r="N3414" i="17"/>
  <c r="N3415" i="17"/>
  <c r="N3416" i="17"/>
  <c r="N3417" i="17"/>
  <c r="N3418" i="17"/>
  <c r="N3419" i="17"/>
  <c r="N3420" i="17"/>
  <c r="N3421" i="17"/>
  <c r="N3422" i="17"/>
  <c r="N3423" i="17"/>
  <c r="N3424" i="17"/>
  <c r="N3425" i="17"/>
  <c r="N3426" i="17"/>
  <c r="N3427" i="17"/>
  <c r="N3428" i="17"/>
  <c r="N3429" i="17"/>
  <c r="N3430" i="17"/>
  <c r="N3431" i="17"/>
  <c r="N3432" i="17"/>
  <c r="N3433" i="17"/>
  <c r="N3434" i="17"/>
  <c r="N3435" i="17"/>
  <c r="N3436" i="17"/>
  <c r="N3437" i="17"/>
  <c r="N3438" i="17"/>
  <c r="N3439" i="17"/>
  <c r="N3440" i="17"/>
  <c r="N3441" i="17"/>
  <c r="N3442" i="17"/>
  <c r="N3443" i="17"/>
  <c r="N3444" i="17"/>
  <c r="N3445" i="17"/>
  <c r="N3446" i="17"/>
  <c r="N3447" i="17"/>
  <c r="N3448" i="17"/>
  <c r="N3449" i="17"/>
  <c r="N3450" i="17"/>
  <c r="N3451" i="17"/>
  <c r="N3452" i="17"/>
  <c r="N3453" i="17"/>
  <c r="N3454" i="17"/>
  <c r="N3455" i="17"/>
  <c r="N3456" i="17"/>
  <c r="N3457" i="17"/>
  <c r="N3458" i="17"/>
  <c r="N3459" i="17"/>
  <c r="N3460" i="17"/>
  <c r="N3461" i="17"/>
  <c r="N3462" i="17"/>
  <c r="N3463" i="17"/>
  <c r="N3464" i="17"/>
  <c r="N3465" i="17"/>
  <c r="N3466" i="17"/>
  <c r="N3467" i="17"/>
  <c r="N3468" i="17"/>
  <c r="N3469" i="17"/>
  <c r="N3470" i="17"/>
  <c r="N3471" i="17"/>
  <c r="N3472" i="17"/>
  <c r="N3473" i="17"/>
  <c r="N3474" i="17"/>
  <c r="N3475" i="17"/>
  <c r="N3476" i="17"/>
  <c r="N3477" i="17"/>
  <c r="N3478" i="17"/>
  <c r="N3479" i="17"/>
  <c r="N3480" i="17"/>
  <c r="N3481" i="17"/>
  <c r="N3482" i="17"/>
  <c r="N3483" i="17"/>
  <c r="N3484" i="17"/>
  <c r="N3485" i="17"/>
  <c r="N3486" i="17"/>
  <c r="N3487" i="17"/>
  <c r="N3488" i="17"/>
  <c r="N3489" i="17"/>
  <c r="N3490" i="17"/>
  <c r="N3491" i="17"/>
  <c r="N3492" i="17"/>
  <c r="N3493" i="17"/>
  <c r="N3494" i="17"/>
  <c r="N3495" i="17"/>
  <c r="N3496" i="17"/>
  <c r="N3497" i="17"/>
  <c r="N3498" i="17"/>
  <c r="N3499" i="17"/>
  <c r="N3500" i="17"/>
  <c r="N3501" i="17"/>
  <c r="N3502" i="17"/>
  <c r="N3503" i="17"/>
  <c r="N3504" i="17"/>
  <c r="N3505" i="17"/>
  <c r="N3506" i="17"/>
  <c r="N3507" i="17"/>
  <c r="N3508" i="17"/>
  <c r="N3509" i="17"/>
  <c r="N3510" i="17"/>
  <c r="N3511" i="17"/>
  <c r="N3512" i="17"/>
  <c r="N3513" i="17"/>
  <c r="N3514" i="17"/>
  <c r="N3515" i="17"/>
  <c r="N3516" i="17"/>
  <c r="N3517" i="17"/>
  <c r="N3518" i="17"/>
  <c r="N3519" i="17"/>
  <c r="N3520" i="17"/>
  <c r="N3521" i="17"/>
  <c r="N3522" i="17"/>
  <c r="N3523" i="17"/>
  <c r="N3524" i="17"/>
  <c r="N3525" i="17"/>
  <c r="N3526" i="17"/>
  <c r="N3527" i="17"/>
  <c r="N3528" i="17"/>
  <c r="N3529" i="17"/>
  <c r="N3530" i="17"/>
  <c r="N3531" i="17"/>
  <c r="N3532" i="17"/>
  <c r="N3533" i="17"/>
  <c r="N3534" i="17"/>
  <c r="N3535" i="17"/>
  <c r="N3536" i="17"/>
  <c r="N3537" i="17"/>
  <c r="N3538" i="17"/>
  <c r="N3539" i="17"/>
  <c r="N3540" i="17"/>
  <c r="N3541" i="17"/>
  <c r="N3542" i="17"/>
  <c r="N3543" i="17"/>
  <c r="N3544" i="17"/>
  <c r="N3545" i="17"/>
  <c r="N3546" i="17"/>
  <c r="N3547" i="17"/>
  <c r="N3548" i="17"/>
  <c r="N3549" i="17"/>
  <c r="N3550" i="17"/>
  <c r="N3551" i="17"/>
  <c r="N3552" i="17"/>
  <c r="N3553" i="17"/>
  <c r="N3554" i="17"/>
  <c r="N3555" i="17"/>
  <c r="N3556" i="17"/>
  <c r="N3557" i="17"/>
  <c r="N3558" i="17"/>
  <c r="N3559" i="17"/>
  <c r="N3560" i="17"/>
  <c r="N3561" i="17"/>
  <c r="N3562" i="17"/>
  <c r="N3563" i="17"/>
  <c r="N3564" i="17"/>
  <c r="N3565" i="17"/>
  <c r="N3566" i="17"/>
  <c r="N3567" i="17"/>
  <c r="N3568" i="17"/>
  <c r="N3569" i="17"/>
  <c r="N3570" i="17"/>
  <c r="N3571" i="17"/>
  <c r="N3572" i="17"/>
  <c r="N3573" i="17"/>
  <c r="N3574" i="17"/>
  <c r="N3575" i="17"/>
  <c r="N3576" i="17"/>
  <c r="N3577" i="17"/>
  <c r="N3578" i="17"/>
  <c r="N3579" i="17"/>
  <c r="N3580" i="17"/>
  <c r="N3581" i="17"/>
  <c r="N3582" i="17"/>
  <c r="N3583" i="17"/>
  <c r="N3584" i="17"/>
  <c r="N3585" i="17"/>
  <c r="N3586" i="17"/>
  <c r="N3587" i="17"/>
  <c r="N3588" i="17"/>
  <c r="N3589" i="17"/>
  <c r="N3590" i="17"/>
  <c r="N3591" i="17"/>
  <c r="N3592" i="17"/>
  <c r="N3593" i="17"/>
  <c r="N3594" i="17"/>
  <c r="N3595" i="17"/>
  <c r="N3596" i="17"/>
  <c r="N3597" i="17"/>
  <c r="N3598" i="17"/>
  <c r="N3599" i="17"/>
  <c r="N3600" i="17"/>
  <c r="N3601" i="17"/>
  <c r="N3602" i="17"/>
  <c r="N3603" i="17"/>
  <c r="N3604" i="17"/>
  <c r="N3605" i="17"/>
  <c r="N3606" i="17"/>
  <c r="N3607" i="17"/>
  <c r="N3608" i="17"/>
  <c r="N3609" i="17"/>
  <c r="N3610" i="17"/>
  <c r="N3611" i="17"/>
  <c r="N3612" i="17"/>
  <c r="N3613" i="17"/>
  <c r="N3614" i="17"/>
  <c r="N3615" i="17"/>
  <c r="N3616" i="17"/>
  <c r="N3617" i="17"/>
  <c r="N3618" i="17"/>
  <c r="N3619" i="17"/>
  <c r="N3620" i="17"/>
  <c r="N3621" i="17"/>
  <c r="N3622" i="17"/>
  <c r="N3623" i="17"/>
  <c r="N3624" i="17"/>
  <c r="N3625" i="17"/>
  <c r="N3626" i="17"/>
  <c r="N3627" i="17"/>
  <c r="N3628" i="17"/>
  <c r="N3629" i="17"/>
  <c r="N3630" i="17"/>
  <c r="N3631" i="17"/>
  <c r="N3632" i="17"/>
  <c r="N3633" i="17"/>
  <c r="N3634" i="17"/>
  <c r="N3635" i="17"/>
  <c r="N3636" i="17"/>
  <c r="N3637" i="17"/>
  <c r="N3638" i="17"/>
  <c r="N3639" i="17"/>
  <c r="N3640" i="17"/>
  <c r="N3641" i="17"/>
  <c r="N3642" i="17"/>
  <c r="N3643" i="17"/>
  <c r="N3644" i="17"/>
  <c r="N3645" i="17"/>
  <c r="N3646" i="17"/>
  <c r="N3647" i="17"/>
  <c r="N3648" i="17"/>
  <c r="N3649" i="17"/>
  <c r="N3650" i="17"/>
  <c r="N3651" i="17"/>
  <c r="N3652" i="17"/>
  <c r="N3653" i="17"/>
  <c r="N3654" i="17"/>
  <c r="N3655" i="17"/>
  <c r="N3656" i="17"/>
  <c r="N3657" i="17"/>
  <c r="N3658" i="17"/>
  <c r="N3659" i="17"/>
  <c r="N3660" i="17"/>
  <c r="N3661" i="17"/>
  <c r="N3662" i="17"/>
  <c r="N3663" i="17"/>
  <c r="N3664" i="17"/>
  <c r="N3665" i="17"/>
  <c r="N3666" i="17"/>
  <c r="N3667" i="17"/>
  <c r="N3668" i="17"/>
  <c r="N3669" i="17"/>
  <c r="N3670" i="17"/>
  <c r="N3671" i="17"/>
  <c r="N3672" i="17"/>
  <c r="N3673" i="17"/>
  <c r="N3674" i="17"/>
  <c r="N3675" i="17"/>
  <c r="N3676" i="17"/>
  <c r="N3677" i="17"/>
  <c r="N3678" i="17"/>
  <c r="N3679" i="17"/>
  <c r="N3680" i="17"/>
  <c r="N3681" i="17"/>
  <c r="N3682" i="17"/>
  <c r="N3683" i="17"/>
  <c r="N3684" i="17"/>
  <c r="N3685" i="17"/>
  <c r="N3686" i="17"/>
  <c r="N3687" i="17"/>
  <c r="N3688" i="17"/>
  <c r="N3689" i="17"/>
  <c r="N3690" i="17"/>
  <c r="N3691" i="17"/>
  <c r="N3692" i="17"/>
  <c r="N3693" i="17"/>
  <c r="N3694" i="17"/>
  <c r="N3695" i="17"/>
  <c r="N3696" i="17"/>
  <c r="N3697" i="17"/>
  <c r="N3698" i="17"/>
  <c r="N3699" i="17"/>
  <c r="N3700" i="17"/>
  <c r="N3701" i="17"/>
  <c r="N3702" i="17"/>
  <c r="N3703" i="17"/>
  <c r="N3704" i="17"/>
  <c r="N3705" i="17"/>
  <c r="N3706" i="17"/>
  <c r="N3707" i="17"/>
  <c r="N3708" i="17"/>
  <c r="N3709" i="17"/>
  <c r="N3710" i="17"/>
  <c r="N3711" i="17"/>
  <c r="N3712" i="17"/>
  <c r="N3713" i="17"/>
  <c r="N3714" i="17"/>
  <c r="N3715" i="17"/>
  <c r="N3716" i="17"/>
  <c r="N3717" i="17"/>
  <c r="N3718" i="17"/>
  <c r="N3719" i="17"/>
  <c r="N3720" i="17"/>
  <c r="N3721" i="17"/>
  <c r="N3722" i="17"/>
  <c r="N3723" i="17"/>
  <c r="N3724" i="17"/>
  <c r="N3725" i="17"/>
  <c r="N3726" i="17"/>
  <c r="N3727" i="17"/>
  <c r="N3728" i="17"/>
  <c r="N3729" i="17"/>
  <c r="N3730" i="17"/>
  <c r="N3731" i="17"/>
  <c r="N3732" i="17"/>
  <c r="N3733" i="17"/>
  <c r="N3734" i="17"/>
  <c r="N3735" i="17"/>
  <c r="N3736" i="17"/>
  <c r="N3737" i="17"/>
  <c r="N3738" i="17"/>
  <c r="N3739" i="17"/>
  <c r="N3740" i="17"/>
  <c r="N3741" i="17"/>
  <c r="N3742" i="17"/>
  <c r="N3743" i="17"/>
  <c r="N3744" i="17"/>
  <c r="N3745" i="17"/>
  <c r="N3746" i="17"/>
  <c r="N3747" i="17"/>
  <c r="N3748" i="17"/>
  <c r="N3749" i="17"/>
  <c r="N3750" i="17"/>
  <c r="N3751" i="17"/>
  <c r="N3752" i="17"/>
  <c r="N3753" i="17"/>
  <c r="N3754" i="17"/>
  <c r="N3755" i="17"/>
  <c r="N3756" i="17"/>
  <c r="N3757" i="17"/>
  <c r="N3758" i="17"/>
  <c r="N3759" i="17"/>
  <c r="N3760" i="17"/>
  <c r="N3761" i="17"/>
  <c r="N3762" i="17"/>
  <c r="N3763" i="17"/>
  <c r="N3764" i="17"/>
  <c r="N3765" i="17"/>
  <c r="N3766" i="17"/>
  <c r="N3767" i="17"/>
  <c r="N3768" i="17"/>
  <c r="N3769" i="17"/>
  <c r="N3770" i="17"/>
  <c r="N3771" i="17"/>
  <c r="N3772" i="17"/>
  <c r="N3773" i="17"/>
  <c r="N3774" i="17"/>
  <c r="N3775" i="17"/>
  <c r="N3776" i="17"/>
  <c r="N3777" i="17"/>
  <c r="N3778" i="17"/>
  <c r="N3779" i="17"/>
  <c r="N3780" i="17"/>
  <c r="N3781" i="17"/>
  <c r="N3782" i="17"/>
  <c r="N3783" i="17"/>
  <c r="N3784" i="17"/>
  <c r="N3785" i="17"/>
  <c r="N3786" i="17"/>
  <c r="N3787" i="17"/>
  <c r="N3788" i="17"/>
  <c r="N3789" i="17"/>
  <c r="N3790" i="17"/>
  <c r="N3791" i="17"/>
  <c r="N3792" i="17"/>
  <c r="N3793" i="17"/>
  <c r="N3794" i="17"/>
  <c r="N3795" i="17"/>
  <c r="N3796" i="17"/>
  <c r="N3797" i="17"/>
  <c r="N3798" i="17"/>
  <c r="N3799" i="17"/>
  <c r="N3800" i="17"/>
  <c r="N3801" i="17"/>
  <c r="N3802" i="17"/>
  <c r="N3803" i="17"/>
  <c r="N3804" i="17"/>
  <c r="N3805" i="17"/>
  <c r="N3806" i="17"/>
  <c r="N3807" i="17"/>
  <c r="N3808" i="17"/>
  <c r="N3809" i="17"/>
  <c r="N3810" i="17"/>
  <c r="N3811" i="17"/>
  <c r="N3812" i="17"/>
  <c r="N3813" i="17"/>
  <c r="N3814" i="17"/>
  <c r="N3815" i="17"/>
  <c r="N3816" i="17"/>
  <c r="N3817" i="17"/>
  <c r="N3818" i="17"/>
  <c r="N3819" i="17"/>
  <c r="N3820" i="17"/>
  <c r="N3821" i="17"/>
  <c r="N3822" i="17"/>
  <c r="N3823" i="17"/>
  <c r="N3824" i="17"/>
  <c r="N3825" i="17"/>
  <c r="N3826" i="17"/>
  <c r="N3827" i="17"/>
  <c r="N3828" i="17"/>
  <c r="N3829" i="17"/>
  <c r="N3830" i="17"/>
  <c r="N3831" i="17"/>
  <c r="N3832" i="17"/>
  <c r="N3833" i="17"/>
  <c r="N3834" i="17"/>
  <c r="N3835" i="17"/>
  <c r="N3836" i="17"/>
  <c r="N3837" i="17"/>
  <c r="N3838" i="17"/>
  <c r="N3839" i="17"/>
  <c r="N3840" i="17"/>
  <c r="N3841" i="17"/>
  <c r="N3842" i="17"/>
  <c r="N3843" i="17"/>
  <c r="N3844" i="17"/>
  <c r="N3845" i="17"/>
  <c r="N3846" i="17"/>
  <c r="N3847" i="17"/>
  <c r="N3848" i="17"/>
  <c r="N3849" i="17"/>
  <c r="N3850" i="17"/>
  <c r="N3851" i="17"/>
  <c r="N3852" i="17"/>
  <c r="N3853" i="17"/>
  <c r="N3854" i="17"/>
  <c r="N3855" i="17"/>
  <c r="N3856" i="17"/>
  <c r="N3857" i="17"/>
  <c r="N3858" i="17"/>
  <c r="N3859" i="17"/>
  <c r="N3860" i="17"/>
  <c r="N3861" i="17"/>
  <c r="N3862" i="17"/>
  <c r="N3863" i="17"/>
  <c r="N3864" i="17"/>
  <c r="N3865" i="17"/>
  <c r="N3866" i="17"/>
  <c r="N3867" i="17"/>
  <c r="N3868" i="17"/>
  <c r="N3869" i="17"/>
  <c r="N3870" i="17"/>
  <c r="N3871" i="17"/>
  <c r="N3872" i="17"/>
  <c r="N3873" i="17"/>
  <c r="N3874" i="17"/>
  <c r="N3875" i="17"/>
  <c r="N3876" i="17"/>
  <c r="N3877" i="17"/>
  <c r="N3878" i="17"/>
  <c r="N3879" i="17"/>
  <c r="N3880" i="17"/>
  <c r="N3881" i="17"/>
  <c r="N3882" i="17"/>
  <c r="N3883" i="17"/>
  <c r="N3884" i="17"/>
  <c r="N3885" i="17"/>
  <c r="N3886" i="17"/>
  <c r="N3887" i="17"/>
  <c r="N3888" i="17"/>
  <c r="N3889" i="17"/>
  <c r="N3890" i="17"/>
  <c r="N3891" i="17"/>
  <c r="N3892" i="17"/>
  <c r="N3893" i="17"/>
  <c r="N3894" i="17"/>
  <c r="N3895" i="17"/>
  <c r="N3896" i="17"/>
  <c r="N3897" i="17"/>
  <c r="N3898" i="17"/>
  <c r="N3899" i="17"/>
  <c r="N3900" i="17"/>
  <c r="N3901" i="17"/>
  <c r="N3902" i="17"/>
  <c r="N3903" i="17"/>
  <c r="N3904" i="17"/>
  <c r="N3905" i="17"/>
  <c r="N3906" i="17"/>
  <c r="N3907" i="17"/>
  <c r="N3908" i="17"/>
  <c r="N3909" i="17"/>
  <c r="N3910" i="17"/>
  <c r="N3911" i="17"/>
  <c r="N3912" i="17"/>
  <c r="N3913" i="17"/>
  <c r="N3914" i="17"/>
  <c r="N3915" i="17"/>
  <c r="N3916" i="17"/>
  <c r="N3917" i="17"/>
  <c r="N3918" i="17"/>
  <c r="N3919" i="17"/>
  <c r="N3920" i="17"/>
  <c r="N3921" i="17"/>
  <c r="N3922" i="17"/>
  <c r="N3923" i="17"/>
  <c r="N3924" i="17"/>
  <c r="N3925" i="17"/>
  <c r="N3926" i="17"/>
  <c r="N3927" i="17"/>
  <c r="N3928" i="17"/>
  <c r="N3929" i="17"/>
  <c r="N3930" i="17"/>
  <c r="N3931" i="17"/>
  <c r="N3932" i="17"/>
  <c r="N3933" i="17"/>
  <c r="N3934" i="17"/>
  <c r="N3935" i="17"/>
  <c r="N3936" i="17"/>
  <c r="N3937" i="17"/>
  <c r="N3938" i="17"/>
  <c r="N3939" i="17"/>
  <c r="N3940" i="17"/>
  <c r="N3941" i="17"/>
  <c r="N3942" i="17"/>
  <c r="N3943" i="17"/>
  <c r="N3944" i="17"/>
  <c r="N3945" i="17"/>
  <c r="N3946" i="17"/>
  <c r="N3947" i="17"/>
  <c r="N3948" i="17"/>
  <c r="N3949" i="17"/>
  <c r="N3950" i="17"/>
  <c r="N3951" i="17"/>
  <c r="N3952" i="17"/>
  <c r="N3953" i="17"/>
  <c r="N3954" i="17"/>
  <c r="N3955" i="17"/>
  <c r="N3956" i="17"/>
  <c r="N3957" i="17"/>
  <c r="N3958" i="17"/>
  <c r="N3959" i="17"/>
  <c r="N3960" i="17"/>
  <c r="N3961" i="17"/>
  <c r="N3962" i="17"/>
  <c r="N3963" i="17"/>
  <c r="N3964" i="17"/>
  <c r="N3965" i="17"/>
  <c r="N3966" i="17"/>
  <c r="N3967" i="17"/>
  <c r="N3968" i="17"/>
  <c r="N3969" i="17"/>
  <c r="N3970" i="17"/>
  <c r="N3971" i="17"/>
  <c r="N3972" i="17"/>
  <c r="N3973" i="17"/>
  <c r="N3974" i="17"/>
  <c r="N3975" i="17"/>
  <c r="N3976" i="17"/>
  <c r="N3977" i="17"/>
  <c r="N3978" i="17"/>
  <c r="N3979" i="17"/>
  <c r="N3980" i="17"/>
  <c r="N3981" i="17"/>
  <c r="N3982" i="17"/>
  <c r="N3983" i="17"/>
  <c r="N3984" i="17"/>
  <c r="N3985" i="17"/>
  <c r="N3986" i="17"/>
  <c r="N3987" i="17"/>
  <c r="N3988" i="17"/>
  <c r="N3989" i="17"/>
  <c r="N3990" i="17"/>
  <c r="N3991" i="17"/>
  <c r="N3992" i="17"/>
  <c r="N3993" i="17"/>
  <c r="N3994" i="17"/>
  <c r="N3995" i="17"/>
  <c r="N3996" i="17"/>
  <c r="N3997" i="17"/>
  <c r="N3998" i="17"/>
  <c r="N3999" i="17"/>
  <c r="N4000" i="17"/>
  <c r="N4001" i="17"/>
  <c r="N4002" i="17"/>
  <c r="N4003" i="17"/>
  <c r="N4004" i="17"/>
  <c r="N4005" i="17"/>
  <c r="N4006" i="17"/>
  <c r="N4007" i="17"/>
  <c r="N4008" i="17"/>
  <c r="N4009" i="17"/>
  <c r="N4010" i="17"/>
  <c r="N4011" i="17"/>
  <c r="N4012" i="17"/>
  <c r="N4013" i="17"/>
  <c r="N4014" i="17"/>
  <c r="N4015" i="17"/>
  <c r="N4016" i="17"/>
  <c r="N4017" i="17"/>
  <c r="N4018" i="17"/>
  <c r="N4019" i="17"/>
  <c r="N4020" i="17"/>
  <c r="N4021" i="17"/>
  <c r="N4022" i="17"/>
  <c r="N4023" i="17"/>
  <c r="N4024" i="17"/>
  <c r="N4025" i="17"/>
  <c r="N4026" i="17"/>
  <c r="N4027" i="17"/>
  <c r="N4028" i="17"/>
  <c r="N4029" i="17"/>
  <c r="N4030" i="17"/>
  <c r="N4031" i="17"/>
  <c r="N4032" i="17"/>
  <c r="N4033" i="17"/>
  <c r="N4034" i="17"/>
  <c r="N4035" i="17"/>
  <c r="N4036" i="17"/>
  <c r="N4037" i="17"/>
  <c r="N4038" i="17"/>
  <c r="N4039" i="17"/>
  <c r="N4040" i="17"/>
  <c r="N4041" i="17"/>
  <c r="N4042" i="17"/>
  <c r="N4043" i="17"/>
  <c r="N4044" i="17"/>
  <c r="N4045" i="17"/>
  <c r="N4046" i="17"/>
  <c r="N4047" i="17"/>
  <c r="N4048" i="17"/>
  <c r="N4049" i="17"/>
  <c r="N4050" i="17"/>
  <c r="N4051" i="17"/>
  <c r="N4052" i="17"/>
  <c r="N4053" i="17"/>
  <c r="N4054" i="17"/>
  <c r="N4055" i="17"/>
  <c r="N4056" i="17"/>
  <c r="N4057" i="17"/>
  <c r="N4058" i="17"/>
  <c r="N4059" i="17"/>
  <c r="N4060" i="17"/>
  <c r="N4061" i="17"/>
  <c r="N4062" i="17"/>
  <c r="N4063" i="17"/>
  <c r="N4064" i="17"/>
  <c r="N4065" i="17"/>
  <c r="N4066" i="17"/>
  <c r="N4067" i="17"/>
  <c r="N4068" i="17"/>
  <c r="N4069" i="17"/>
  <c r="N4070" i="17"/>
  <c r="N4071" i="17"/>
  <c r="N4072" i="17"/>
  <c r="N4073" i="17"/>
  <c r="N4074" i="17"/>
  <c r="N4075" i="17"/>
  <c r="N4076" i="17"/>
  <c r="N4077" i="17"/>
  <c r="N4078" i="17"/>
  <c r="N4079" i="17"/>
  <c r="N4080" i="17"/>
  <c r="N4081" i="17"/>
  <c r="N4082" i="17"/>
  <c r="N4083" i="17"/>
  <c r="N4084" i="17"/>
  <c r="N4085" i="17"/>
  <c r="N4086" i="17"/>
  <c r="N4087" i="17"/>
  <c r="N4088" i="17"/>
  <c r="N4089" i="17"/>
  <c r="N4090" i="17"/>
  <c r="N4091" i="17"/>
  <c r="N4092" i="17"/>
  <c r="N4093" i="17"/>
  <c r="N4094" i="17"/>
  <c r="N4095" i="17"/>
  <c r="N4096" i="17"/>
  <c r="N4097" i="17"/>
  <c r="N4098" i="17"/>
  <c r="N4099" i="17"/>
  <c r="N4100" i="17"/>
  <c r="N4101" i="17"/>
  <c r="N4102" i="17"/>
  <c r="N4103" i="17"/>
  <c r="N4104" i="17"/>
  <c r="N4105" i="17"/>
  <c r="N4106" i="17"/>
  <c r="N4107" i="17"/>
  <c r="N4108" i="17"/>
  <c r="N4109" i="17"/>
  <c r="N4110" i="17"/>
  <c r="N4111" i="17"/>
  <c r="N4112" i="17"/>
  <c r="N4113" i="17"/>
  <c r="N4114" i="17"/>
  <c r="N4115" i="17"/>
  <c r="N4116" i="17"/>
  <c r="N4117" i="17"/>
  <c r="N4118" i="17"/>
  <c r="N4119" i="17"/>
  <c r="N4120" i="17"/>
  <c r="N4121" i="17"/>
  <c r="N4122" i="17"/>
  <c r="N4123" i="17"/>
  <c r="N4124" i="17"/>
  <c r="N4125" i="17"/>
  <c r="N4126" i="17"/>
  <c r="N4127" i="17"/>
  <c r="N4128" i="17"/>
  <c r="N4129" i="17"/>
  <c r="N4130" i="17"/>
  <c r="N4131" i="17"/>
  <c r="N4132" i="17"/>
  <c r="N4133" i="17"/>
  <c r="N4134" i="17"/>
  <c r="N4135" i="17"/>
  <c r="N4136" i="17"/>
  <c r="N4137" i="17"/>
  <c r="N4138" i="17"/>
  <c r="N4139" i="17"/>
  <c r="N4140" i="17"/>
  <c r="N4141" i="17"/>
  <c r="N4142" i="17"/>
  <c r="N4143" i="17"/>
  <c r="N4144" i="17"/>
  <c r="N4145" i="17"/>
  <c r="N4146" i="17"/>
  <c r="N4147" i="17"/>
  <c r="N4148" i="17"/>
  <c r="N4149" i="17"/>
  <c r="N4150" i="17"/>
  <c r="N4151" i="17"/>
  <c r="N4152" i="17"/>
  <c r="N4153" i="17"/>
  <c r="N4154" i="17"/>
  <c r="N4155" i="17"/>
  <c r="N4156" i="17"/>
  <c r="N4157" i="17"/>
  <c r="N4158" i="17"/>
  <c r="N4159" i="17"/>
  <c r="N4160" i="17"/>
  <c r="N4161" i="17"/>
  <c r="N4162" i="17"/>
  <c r="N4163" i="17"/>
  <c r="N4164" i="17"/>
  <c r="N4165" i="17"/>
  <c r="N4166" i="17"/>
  <c r="N4167" i="17"/>
  <c r="N4168" i="17"/>
  <c r="N4169" i="17"/>
  <c r="N4170" i="17"/>
  <c r="N4171" i="17"/>
  <c r="N4172" i="17"/>
  <c r="N4173" i="17"/>
  <c r="N4174" i="17"/>
  <c r="N4175" i="17"/>
  <c r="N4176" i="17"/>
  <c r="N4177" i="17"/>
  <c r="N4178" i="17"/>
  <c r="N4179" i="17"/>
  <c r="N4180" i="17"/>
  <c r="N4181" i="17"/>
  <c r="N4182" i="17"/>
  <c r="N4183" i="17"/>
  <c r="N4184" i="17"/>
  <c r="N4185" i="17"/>
  <c r="N4186" i="17"/>
  <c r="N4187" i="17"/>
  <c r="N4188" i="17"/>
  <c r="N4189" i="17"/>
  <c r="N4190" i="17"/>
  <c r="N4191" i="17"/>
  <c r="N4192" i="17"/>
  <c r="N4193" i="17"/>
  <c r="N4194" i="17"/>
  <c r="N4195" i="17"/>
  <c r="N4196" i="17"/>
  <c r="N4197" i="17"/>
  <c r="N4198" i="17"/>
  <c r="N4199" i="17"/>
  <c r="N4200" i="17"/>
  <c r="N4201" i="17"/>
  <c r="N4202" i="17"/>
  <c r="N4203" i="17"/>
  <c r="N4204" i="17"/>
  <c r="N4205" i="17"/>
  <c r="N4206" i="17"/>
  <c r="N4207" i="17"/>
  <c r="N4208" i="17"/>
  <c r="N4209" i="17"/>
  <c r="N4210" i="17"/>
  <c r="N4211" i="17"/>
  <c r="N4212" i="17"/>
  <c r="N4213" i="17"/>
  <c r="N4214" i="17"/>
  <c r="N4215" i="17"/>
  <c r="N4216" i="17"/>
  <c r="N4217" i="17"/>
  <c r="N4218" i="17"/>
  <c r="N4219" i="17"/>
  <c r="N4220" i="17"/>
  <c r="N4221" i="17"/>
  <c r="N4222" i="17"/>
  <c r="N4223" i="17"/>
  <c r="N4224" i="17"/>
  <c r="N4225" i="17"/>
  <c r="N4226" i="17"/>
  <c r="N4227" i="17"/>
  <c r="N4228" i="17"/>
  <c r="N4229" i="17"/>
  <c r="N4230" i="17"/>
  <c r="N4231" i="17"/>
  <c r="N4232" i="17"/>
  <c r="N4233" i="17"/>
  <c r="N4234" i="17"/>
  <c r="N4235" i="17"/>
  <c r="N4236" i="17"/>
  <c r="N4237" i="17"/>
  <c r="N4238" i="17"/>
  <c r="N4239" i="17"/>
  <c r="N4240" i="17"/>
  <c r="N4241" i="17"/>
  <c r="N4242" i="17"/>
  <c r="N4243" i="17"/>
  <c r="N4244" i="17"/>
  <c r="N4245" i="17"/>
  <c r="N4246" i="17"/>
  <c r="N4247" i="17"/>
  <c r="N4248" i="17"/>
  <c r="N4249" i="17"/>
  <c r="N4250" i="17"/>
  <c r="N4251" i="17"/>
  <c r="N4252" i="17"/>
  <c r="N4253" i="17"/>
  <c r="N4254" i="17"/>
  <c r="N4255" i="17"/>
  <c r="N4256" i="17"/>
  <c r="N4257" i="17"/>
  <c r="N4258" i="17"/>
  <c r="N4259" i="17"/>
  <c r="N4260" i="17"/>
  <c r="N4261" i="17"/>
  <c r="N4262" i="17"/>
  <c r="N4263" i="17"/>
  <c r="N4264" i="17"/>
  <c r="N4265" i="17"/>
  <c r="N4266" i="17"/>
  <c r="N4267" i="17"/>
  <c r="N4268" i="17"/>
  <c r="N4269" i="17"/>
  <c r="N4270" i="17"/>
  <c r="N4271" i="17"/>
  <c r="N4272" i="17"/>
  <c r="N4273" i="17"/>
  <c r="N4274" i="17"/>
  <c r="N4275" i="17"/>
  <c r="N4276" i="17"/>
  <c r="N4277" i="17"/>
  <c r="N4278" i="17"/>
  <c r="N4279" i="17"/>
  <c r="N4280" i="17"/>
  <c r="N4281" i="17"/>
  <c r="N4282" i="17"/>
  <c r="N4283" i="17"/>
  <c r="N4284" i="17"/>
  <c r="N4285" i="17"/>
  <c r="N4286" i="17"/>
  <c r="N4287" i="17"/>
  <c r="N4288" i="17"/>
  <c r="N4289" i="17"/>
  <c r="N4290" i="17"/>
  <c r="N4291" i="17"/>
  <c r="N4292" i="17"/>
  <c r="N4293" i="17"/>
  <c r="N4294" i="17"/>
  <c r="N4295" i="17"/>
  <c r="N4296" i="17"/>
  <c r="N4297" i="17"/>
  <c r="N4298" i="17"/>
  <c r="N4299" i="17"/>
  <c r="N4300" i="17"/>
  <c r="N4301" i="17"/>
  <c r="N4302" i="17"/>
  <c r="N4303" i="17"/>
  <c r="N4304" i="17"/>
  <c r="N4305" i="17"/>
  <c r="N4306" i="17"/>
  <c r="N4307" i="17"/>
  <c r="N4308" i="17"/>
  <c r="N4309" i="17"/>
  <c r="N4310" i="17"/>
  <c r="N4311" i="17"/>
  <c r="N4312" i="17"/>
  <c r="N4313" i="17"/>
  <c r="N4314" i="17"/>
  <c r="N4315" i="17"/>
  <c r="N4316" i="17"/>
  <c r="N4317" i="17"/>
  <c r="N4318" i="17"/>
  <c r="N4319" i="17"/>
  <c r="N4320" i="17"/>
  <c r="N4321" i="17"/>
  <c r="N4322" i="17"/>
  <c r="N4323" i="17"/>
  <c r="N4324" i="17"/>
  <c r="N4325" i="17"/>
  <c r="N4326" i="17"/>
  <c r="N4327" i="17"/>
  <c r="N4328" i="17"/>
  <c r="N4329" i="17"/>
  <c r="N4330" i="17"/>
  <c r="N4331" i="17"/>
  <c r="N4332" i="17"/>
  <c r="N4333" i="17"/>
  <c r="N4334" i="17"/>
  <c r="N4335" i="17"/>
  <c r="N4336" i="17"/>
  <c r="N4337" i="17"/>
  <c r="N4338" i="17"/>
  <c r="N4339" i="17"/>
  <c r="N4340" i="17"/>
  <c r="N4341" i="17"/>
  <c r="N4342" i="17"/>
  <c r="N4343" i="17"/>
  <c r="N4344" i="17"/>
  <c r="N4345" i="17"/>
  <c r="N4346" i="17"/>
  <c r="N4347" i="17"/>
  <c r="N4348" i="17"/>
  <c r="N4349" i="17"/>
  <c r="N4350" i="17"/>
  <c r="N4351" i="17"/>
  <c r="N4352" i="17"/>
  <c r="N4353" i="17"/>
  <c r="N4354" i="17"/>
  <c r="N4355" i="17"/>
  <c r="N4356" i="17"/>
  <c r="N4357" i="17"/>
  <c r="N4358" i="17"/>
  <c r="N4359" i="17"/>
  <c r="N4360" i="17"/>
  <c r="N4361" i="17"/>
  <c r="N4362" i="17"/>
  <c r="N4363" i="17"/>
  <c r="N4364" i="17"/>
  <c r="N4365" i="17"/>
  <c r="N4366" i="17"/>
  <c r="N4367" i="17"/>
  <c r="N4368" i="17"/>
  <c r="N4369" i="17"/>
  <c r="N4370" i="17"/>
  <c r="N4371" i="17"/>
  <c r="N4372" i="17"/>
  <c r="N4373" i="17"/>
  <c r="N4374" i="17"/>
  <c r="N4375" i="17"/>
  <c r="N4376" i="17"/>
  <c r="N4377" i="17"/>
  <c r="N4378" i="17"/>
  <c r="N4379" i="17"/>
  <c r="N4380" i="17"/>
  <c r="N4381" i="17"/>
  <c r="N4382" i="17"/>
  <c r="N4383" i="17"/>
  <c r="N4384" i="17"/>
  <c r="N4385" i="17"/>
  <c r="N4386" i="17"/>
  <c r="N4387" i="17"/>
  <c r="N4388" i="17"/>
  <c r="N4389" i="17"/>
  <c r="N4390" i="17"/>
  <c r="N4391" i="17"/>
  <c r="N4392" i="17"/>
  <c r="N4393" i="17"/>
  <c r="N4394" i="17"/>
  <c r="N4395" i="17"/>
  <c r="N4396" i="17"/>
  <c r="N4397" i="17"/>
  <c r="N4398" i="17"/>
  <c r="N4399" i="17"/>
  <c r="N4400" i="17"/>
  <c r="N4401" i="17"/>
  <c r="N4402" i="17"/>
  <c r="N4403" i="17"/>
  <c r="N4404" i="17"/>
  <c r="N4405" i="17"/>
  <c r="N4406" i="17"/>
  <c r="N4407" i="17"/>
  <c r="N4408" i="17"/>
  <c r="N4409" i="17"/>
  <c r="N4410" i="17"/>
  <c r="N4411" i="17"/>
  <c r="N4412" i="17"/>
  <c r="N4413" i="17"/>
  <c r="N4414" i="17"/>
  <c r="N4415" i="17"/>
  <c r="N4416" i="17"/>
  <c r="N4417" i="17"/>
  <c r="N4418" i="17"/>
  <c r="N4419" i="17"/>
  <c r="N4420" i="17"/>
  <c r="N4421" i="17"/>
  <c r="N4422" i="17"/>
  <c r="N4423" i="17"/>
  <c r="N4424" i="17"/>
  <c r="N4425" i="17"/>
  <c r="N4426" i="17"/>
  <c r="N4427" i="17"/>
  <c r="N4428" i="17"/>
  <c r="N4429" i="17"/>
  <c r="N4430" i="17"/>
  <c r="N4431" i="17"/>
  <c r="N4432" i="17"/>
  <c r="N4433" i="17"/>
  <c r="N4434" i="17"/>
  <c r="N4435" i="17"/>
  <c r="N4436" i="17"/>
  <c r="N4437" i="17"/>
  <c r="N4438" i="17"/>
  <c r="N4439" i="17"/>
  <c r="N4440" i="17"/>
  <c r="N4441" i="17"/>
  <c r="N4442" i="17"/>
  <c r="N4443" i="17"/>
  <c r="N4444" i="17"/>
  <c r="N4445" i="17"/>
  <c r="N4446" i="17"/>
  <c r="N4447" i="17"/>
  <c r="N4448" i="17"/>
  <c r="N4449" i="17"/>
  <c r="N4450" i="17"/>
  <c r="N4451" i="17"/>
  <c r="N4452" i="17"/>
  <c r="N4453" i="17"/>
  <c r="N4454" i="17"/>
  <c r="N4455" i="17"/>
  <c r="N4456" i="17"/>
  <c r="N4457" i="17"/>
  <c r="N4458" i="17"/>
  <c r="N4459" i="17"/>
  <c r="N4460" i="17"/>
  <c r="N4461" i="17"/>
  <c r="N4462" i="17"/>
  <c r="N4463" i="17"/>
  <c r="N4464" i="17"/>
  <c r="N4465" i="17"/>
  <c r="N4466" i="17"/>
  <c r="N4467" i="17"/>
  <c r="N4468" i="17"/>
  <c r="N4469" i="17"/>
  <c r="N4470" i="17"/>
  <c r="N4471" i="17"/>
  <c r="N4472" i="17"/>
  <c r="N4473" i="17"/>
  <c r="N4474" i="17"/>
  <c r="N4475" i="17"/>
  <c r="N4476" i="17"/>
  <c r="N4477" i="17"/>
  <c r="N4478" i="17"/>
  <c r="N4479" i="17"/>
  <c r="N4480" i="17"/>
  <c r="N4481" i="17"/>
  <c r="N4482" i="17"/>
  <c r="N4483" i="17"/>
  <c r="N4484" i="17"/>
  <c r="N4485" i="17"/>
  <c r="N4486" i="17"/>
  <c r="N4487" i="17"/>
  <c r="N4488" i="17"/>
  <c r="N4489" i="17"/>
  <c r="N4490" i="17"/>
  <c r="N4491" i="17"/>
  <c r="N4492" i="17"/>
  <c r="N4493" i="17"/>
  <c r="N4494" i="17"/>
  <c r="N4495" i="17"/>
  <c r="N4496" i="17"/>
  <c r="N4497" i="17"/>
  <c r="N4498" i="17"/>
  <c r="N4499" i="17"/>
  <c r="N4500" i="17"/>
  <c r="N4501" i="17"/>
  <c r="N4502" i="17"/>
  <c r="N4503" i="17"/>
  <c r="N4504" i="17"/>
  <c r="N4505" i="17"/>
  <c r="N4506" i="17"/>
  <c r="N4507" i="17"/>
  <c r="N4508" i="17"/>
  <c r="N4509" i="17"/>
  <c r="N4510" i="17"/>
  <c r="N4511" i="17"/>
  <c r="N4512" i="17"/>
  <c r="N4513" i="17"/>
  <c r="N4514" i="17"/>
  <c r="N4515" i="17"/>
  <c r="N4516" i="17"/>
  <c r="N4517" i="17"/>
  <c r="N4518" i="17"/>
  <c r="N4519" i="17"/>
  <c r="N4520" i="17"/>
  <c r="N4521" i="17"/>
  <c r="N4522" i="17"/>
  <c r="N4523" i="17"/>
  <c r="N4524" i="17"/>
  <c r="N4525" i="17"/>
  <c r="N4526" i="17"/>
  <c r="N4527" i="17"/>
  <c r="N4528" i="17"/>
  <c r="N4529" i="17"/>
  <c r="N4530" i="17"/>
  <c r="N4531" i="17"/>
  <c r="N4532" i="17"/>
  <c r="N4533" i="17"/>
  <c r="N4534" i="17"/>
  <c r="N4535" i="17"/>
  <c r="N4536" i="17"/>
  <c r="N4537" i="17"/>
  <c r="N4538" i="17"/>
  <c r="N4539" i="17"/>
  <c r="N4540" i="17"/>
  <c r="N4541" i="17"/>
  <c r="N4542" i="17"/>
  <c r="N4543" i="17"/>
  <c r="N4544" i="17"/>
  <c r="N4545" i="17"/>
  <c r="N4546" i="17"/>
  <c r="N4547" i="17"/>
  <c r="N4548" i="17"/>
  <c r="N4549" i="17"/>
  <c r="N4550" i="17"/>
  <c r="N4551" i="17"/>
  <c r="N4552" i="17"/>
  <c r="N4553" i="17"/>
  <c r="N4554" i="17"/>
  <c r="N4555" i="17"/>
  <c r="N4556" i="17"/>
  <c r="N4557" i="17"/>
  <c r="N4558" i="17"/>
  <c r="N4559" i="17"/>
  <c r="N4560" i="17"/>
  <c r="N4561" i="17"/>
  <c r="N4562" i="17"/>
  <c r="N4563" i="17"/>
  <c r="N4564" i="17"/>
  <c r="N4565" i="17"/>
  <c r="N4566" i="17"/>
  <c r="N4567" i="17"/>
  <c r="N4568" i="17"/>
  <c r="N4569" i="17"/>
  <c r="N4570" i="17"/>
  <c r="N4571" i="17"/>
  <c r="N4572" i="17"/>
  <c r="N4573" i="17"/>
  <c r="N4574" i="17"/>
  <c r="N4575" i="17"/>
  <c r="N4576" i="17"/>
  <c r="N4577" i="17"/>
  <c r="N4578" i="17"/>
  <c r="N4579" i="17"/>
  <c r="N4580" i="17"/>
  <c r="N4581" i="17"/>
  <c r="N4582" i="17"/>
  <c r="N4583" i="17"/>
  <c r="N4584" i="17"/>
  <c r="N4585" i="17"/>
  <c r="N4586" i="17"/>
  <c r="N4587" i="17"/>
  <c r="N4588" i="17"/>
  <c r="N4589" i="17"/>
  <c r="N4590" i="17"/>
  <c r="N4591" i="17"/>
  <c r="N4592" i="17"/>
  <c r="N4593" i="17"/>
  <c r="N4594" i="17"/>
  <c r="N4595" i="17"/>
  <c r="N4596" i="17"/>
  <c r="N4597" i="17"/>
  <c r="N4598" i="17"/>
  <c r="N4599" i="17"/>
  <c r="N4600" i="17"/>
  <c r="N4601" i="17"/>
  <c r="N4602" i="17"/>
  <c r="N4603" i="17"/>
  <c r="N4604" i="17"/>
  <c r="N4605" i="17"/>
  <c r="N4606" i="17"/>
  <c r="N4607" i="17"/>
  <c r="N4608" i="17"/>
  <c r="N4609" i="17"/>
  <c r="N4610" i="17"/>
  <c r="N4611" i="17"/>
  <c r="N4612" i="17"/>
  <c r="N4613" i="17"/>
  <c r="N4614" i="17"/>
  <c r="N4615" i="17"/>
  <c r="N4616" i="17"/>
  <c r="N2" i="17"/>
  <c r="BF6" i="43" l="1"/>
  <c r="P6" i="43"/>
  <c r="BF10" i="43"/>
  <c r="J10" i="43"/>
  <c r="P10" i="43"/>
  <c r="BT10" i="43"/>
  <c r="P16" i="43"/>
  <c r="BT16" i="43"/>
  <c r="J13" i="43"/>
  <c r="BF13" i="43"/>
  <c r="BF14" i="43"/>
  <c r="J14" i="43"/>
  <c r="M16" i="43"/>
  <c r="BM16" i="43"/>
  <c r="M14" i="43"/>
  <c r="BM14" i="43"/>
  <c r="M12" i="43"/>
  <c r="BM12" i="43"/>
  <c r="M9" i="43"/>
  <c r="BM9" i="43"/>
  <c r="M8" i="43"/>
  <c r="BM8" i="43"/>
  <c r="M7" i="43"/>
  <c r="BM7" i="43"/>
  <c r="K1" i="17"/>
  <c r="B3" i="17"/>
  <c r="C3" i="17"/>
  <c r="D3" i="17"/>
  <c r="H3" i="17"/>
  <c r="B4" i="17"/>
  <c r="C4" i="17"/>
  <c r="D4" i="17"/>
  <c r="H4" i="17"/>
  <c r="B5" i="17"/>
  <c r="C5" i="17"/>
  <c r="D5" i="17"/>
  <c r="H5" i="17"/>
  <c r="B6" i="17"/>
  <c r="C6" i="17"/>
  <c r="D6" i="17"/>
  <c r="H6" i="17"/>
  <c r="B7" i="17"/>
  <c r="C7" i="17"/>
  <c r="D7" i="17"/>
  <c r="H7" i="17"/>
  <c r="B8" i="17"/>
  <c r="C8" i="17"/>
  <c r="D8" i="17"/>
  <c r="H8" i="17"/>
  <c r="B9" i="17"/>
  <c r="C9" i="17"/>
  <c r="D9" i="17"/>
  <c r="H9" i="17"/>
  <c r="B10" i="17"/>
  <c r="C10" i="17"/>
  <c r="D10" i="17"/>
  <c r="H10" i="17"/>
  <c r="B11" i="17"/>
  <c r="C11" i="17"/>
  <c r="D11" i="17"/>
  <c r="H11" i="17"/>
  <c r="B12" i="17"/>
  <c r="C12" i="17"/>
  <c r="D12" i="17"/>
  <c r="H12" i="17"/>
  <c r="B13" i="17"/>
  <c r="C13" i="17"/>
  <c r="D13" i="17"/>
  <c r="H13" i="17"/>
  <c r="B14" i="17"/>
  <c r="C14" i="17"/>
  <c r="D14" i="17"/>
  <c r="H14" i="17"/>
  <c r="B15" i="17"/>
  <c r="C15" i="17"/>
  <c r="D15" i="17"/>
  <c r="H15" i="17"/>
  <c r="B16" i="17"/>
  <c r="C16" i="17"/>
  <c r="D16" i="17"/>
  <c r="H16" i="17"/>
  <c r="B17" i="17"/>
  <c r="C17" i="17"/>
  <c r="D17" i="17"/>
  <c r="H17" i="17"/>
  <c r="B18" i="17"/>
  <c r="C18" i="17"/>
  <c r="D18" i="17"/>
  <c r="H18" i="17"/>
  <c r="B19" i="17"/>
  <c r="C19" i="17"/>
  <c r="D19" i="17"/>
  <c r="H19" i="17"/>
  <c r="B20" i="17"/>
  <c r="C20" i="17"/>
  <c r="D20" i="17"/>
  <c r="H20" i="17"/>
  <c r="B21" i="17"/>
  <c r="C21" i="17"/>
  <c r="D21" i="17"/>
  <c r="H21" i="17"/>
  <c r="B22" i="17"/>
  <c r="C22" i="17"/>
  <c r="D22" i="17"/>
  <c r="H22" i="17"/>
  <c r="B23" i="17"/>
  <c r="C23" i="17"/>
  <c r="D23" i="17"/>
  <c r="H23" i="17"/>
  <c r="B24" i="17"/>
  <c r="C24" i="17"/>
  <c r="D24" i="17"/>
  <c r="H24" i="17"/>
  <c r="B25" i="17"/>
  <c r="C25" i="17"/>
  <c r="D25" i="17"/>
  <c r="H25" i="17"/>
  <c r="B26" i="17"/>
  <c r="C26" i="17"/>
  <c r="D26" i="17"/>
  <c r="H26" i="17"/>
  <c r="B27" i="17"/>
  <c r="C27" i="17"/>
  <c r="D27" i="17"/>
  <c r="H27" i="17"/>
  <c r="B28" i="17"/>
  <c r="C28" i="17"/>
  <c r="D28" i="17"/>
  <c r="H28" i="17"/>
  <c r="B29" i="17"/>
  <c r="C29" i="17"/>
  <c r="D29" i="17"/>
  <c r="H29" i="17"/>
  <c r="B30" i="17"/>
  <c r="C30" i="17"/>
  <c r="D30" i="17"/>
  <c r="B31" i="17"/>
  <c r="C31" i="17"/>
  <c r="D31" i="17"/>
  <c r="B32" i="17"/>
  <c r="C32" i="17"/>
  <c r="D32" i="17"/>
  <c r="B33" i="17"/>
  <c r="C33" i="17"/>
  <c r="D33" i="17"/>
  <c r="B34" i="17"/>
  <c r="C34" i="17"/>
  <c r="D34" i="17"/>
  <c r="B35" i="17"/>
  <c r="C35" i="17"/>
  <c r="D35" i="17"/>
  <c r="B36" i="17"/>
  <c r="C36" i="17"/>
  <c r="D36" i="17"/>
  <c r="B37" i="17"/>
  <c r="C37" i="17"/>
  <c r="D37" i="17"/>
  <c r="B38" i="17"/>
  <c r="C38" i="17"/>
  <c r="D38" i="17"/>
  <c r="B39" i="17"/>
  <c r="C39" i="17"/>
  <c r="D39" i="17"/>
  <c r="B40" i="17"/>
  <c r="C40" i="17"/>
  <c r="D40" i="17"/>
  <c r="B41" i="17"/>
  <c r="C41" i="17"/>
  <c r="D41" i="17"/>
  <c r="B42" i="17"/>
  <c r="C42" i="17"/>
  <c r="D42" i="17"/>
  <c r="B43" i="17"/>
  <c r="C43" i="17"/>
  <c r="D43" i="17"/>
  <c r="B44" i="17"/>
  <c r="C44" i="17"/>
  <c r="D44" i="17"/>
  <c r="B45" i="17"/>
  <c r="C45" i="17"/>
  <c r="D45" i="17"/>
  <c r="B46" i="17"/>
  <c r="C46" i="17"/>
  <c r="D46" i="17"/>
  <c r="B47" i="17"/>
  <c r="C47" i="17"/>
  <c r="D47" i="17"/>
  <c r="B48" i="17"/>
  <c r="C48" i="17"/>
  <c r="D48" i="17"/>
  <c r="B49" i="17"/>
  <c r="C49" i="17"/>
  <c r="D49" i="17"/>
  <c r="B50" i="17"/>
  <c r="C50" i="17"/>
  <c r="D50" i="17"/>
  <c r="B51" i="17"/>
  <c r="C51" i="17"/>
  <c r="D51" i="17"/>
  <c r="B52" i="17"/>
  <c r="C52" i="17"/>
  <c r="D52" i="17"/>
  <c r="B53" i="17"/>
  <c r="C53" i="17"/>
  <c r="D53" i="17"/>
  <c r="B54" i="17"/>
  <c r="C54" i="17"/>
  <c r="D54" i="17"/>
  <c r="B55" i="17"/>
  <c r="C55" i="17"/>
  <c r="D55" i="17"/>
  <c r="B56" i="17"/>
  <c r="C56" i="17"/>
  <c r="D56" i="17"/>
  <c r="B57" i="17"/>
  <c r="C57" i="17"/>
  <c r="D57" i="17"/>
  <c r="B58" i="17"/>
  <c r="C58" i="17"/>
  <c r="D58" i="17"/>
  <c r="B59" i="17"/>
  <c r="C59" i="17"/>
  <c r="D59" i="17"/>
  <c r="B60" i="17"/>
  <c r="C60" i="17"/>
  <c r="D60" i="17"/>
  <c r="B61" i="17"/>
  <c r="C61" i="17"/>
  <c r="D61" i="17"/>
  <c r="B62" i="17"/>
  <c r="C62" i="17"/>
  <c r="D62" i="17"/>
  <c r="B63" i="17"/>
  <c r="C63" i="17"/>
  <c r="D63" i="17"/>
  <c r="B64" i="17"/>
  <c r="C64" i="17"/>
  <c r="D64" i="17"/>
  <c r="B65" i="17"/>
  <c r="C65" i="17"/>
  <c r="D65" i="17"/>
  <c r="B66" i="17"/>
  <c r="C66" i="17"/>
  <c r="D66" i="17"/>
  <c r="B67" i="17"/>
  <c r="C67" i="17"/>
  <c r="D67" i="17"/>
  <c r="B68" i="17"/>
  <c r="C68" i="17"/>
  <c r="D68" i="17"/>
  <c r="B69" i="17"/>
  <c r="C69" i="17"/>
  <c r="D69" i="17"/>
  <c r="B70" i="17"/>
  <c r="C70" i="17"/>
  <c r="D70" i="17"/>
  <c r="B71" i="17"/>
  <c r="C71" i="17"/>
  <c r="D71" i="17"/>
  <c r="B72" i="17"/>
  <c r="C72" i="17"/>
  <c r="D72" i="17"/>
  <c r="B73" i="17"/>
  <c r="C73" i="17"/>
  <c r="D73" i="17"/>
  <c r="B74" i="17"/>
  <c r="C74" i="17"/>
  <c r="D74" i="17"/>
  <c r="B75" i="17"/>
  <c r="C75" i="17"/>
  <c r="D75" i="17"/>
  <c r="B76" i="17"/>
  <c r="C76" i="17"/>
  <c r="D76" i="17"/>
  <c r="B77" i="17"/>
  <c r="C77" i="17"/>
  <c r="D77" i="17"/>
  <c r="B78" i="17"/>
  <c r="C78" i="17"/>
  <c r="D78" i="17"/>
  <c r="B79" i="17"/>
  <c r="C79" i="17"/>
  <c r="D79" i="17"/>
  <c r="B80" i="17"/>
  <c r="C80" i="17"/>
  <c r="D80" i="17"/>
  <c r="B81" i="17"/>
  <c r="C81" i="17"/>
  <c r="D81" i="17"/>
  <c r="B82" i="17"/>
  <c r="C82" i="17"/>
  <c r="D82" i="17"/>
  <c r="B83" i="17"/>
  <c r="C83" i="17"/>
  <c r="D83" i="17"/>
  <c r="B84" i="17"/>
  <c r="C84" i="17"/>
  <c r="D84" i="17"/>
  <c r="B85" i="17"/>
  <c r="C85" i="17"/>
  <c r="D85" i="17"/>
  <c r="B86" i="17"/>
  <c r="C86" i="17"/>
  <c r="D86" i="17"/>
  <c r="B87" i="17"/>
  <c r="C87" i="17"/>
  <c r="D87" i="17"/>
  <c r="B88" i="17"/>
  <c r="C88" i="17"/>
  <c r="D88" i="17"/>
  <c r="B89" i="17"/>
  <c r="C89" i="17"/>
  <c r="D89" i="17"/>
  <c r="B90" i="17"/>
  <c r="C90" i="17"/>
  <c r="D90" i="17"/>
  <c r="B91" i="17"/>
  <c r="C91" i="17"/>
  <c r="D91" i="17"/>
  <c r="B92" i="17"/>
  <c r="C92" i="17"/>
  <c r="D92" i="17"/>
  <c r="B93" i="17"/>
  <c r="C93" i="17"/>
  <c r="D93" i="17"/>
  <c r="B94" i="17"/>
  <c r="C94" i="17"/>
  <c r="D94" i="17"/>
  <c r="B95" i="17"/>
  <c r="C95" i="17"/>
  <c r="D95" i="17"/>
  <c r="B96" i="17"/>
  <c r="C96" i="17"/>
  <c r="D96" i="17"/>
  <c r="B97" i="17"/>
  <c r="C97" i="17"/>
  <c r="D97" i="17"/>
  <c r="B98" i="17"/>
  <c r="C98" i="17"/>
  <c r="D98" i="17"/>
  <c r="B99" i="17"/>
  <c r="C99" i="17"/>
  <c r="D99" i="17"/>
  <c r="B100" i="17"/>
  <c r="C100" i="17"/>
  <c r="D100" i="17"/>
  <c r="B101" i="17"/>
  <c r="C101" i="17"/>
  <c r="D101" i="17"/>
  <c r="B102" i="17"/>
  <c r="C102" i="17"/>
  <c r="D102" i="17"/>
  <c r="B103" i="17"/>
  <c r="C103" i="17"/>
  <c r="D103" i="17"/>
  <c r="B104" i="17"/>
  <c r="C104" i="17"/>
  <c r="D104" i="17"/>
  <c r="B105" i="17"/>
  <c r="C105" i="17"/>
  <c r="D105" i="17"/>
  <c r="B106" i="17"/>
  <c r="C106" i="17"/>
  <c r="D106" i="17"/>
  <c r="B107" i="17"/>
  <c r="C107" i="17"/>
  <c r="D107" i="17"/>
  <c r="B108" i="17"/>
  <c r="C108" i="17"/>
  <c r="D108" i="17"/>
  <c r="B109" i="17"/>
  <c r="C109" i="17"/>
  <c r="D109" i="17"/>
  <c r="B110" i="17"/>
  <c r="C110" i="17"/>
  <c r="D110" i="17"/>
  <c r="B111" i="17"/>
  <c r="C111" i="17"/>
  <c r="D111" i="17"/>
  <c r="B112" i="17"/>
  <c r="C112" i="17"/>
  <c r="D112" i="17"/>
  <c r="B113" i="17"/>
  <c r="C113" i="17"/>
  <c r="D113" i="17"/>
  <c r="B114" i="17"/>
  <c r="C114" i="17"/>
  <c r="D114" i="17"/>
  <c r="B115" i="17"/>
  <c r="C115" i="17"/>
  <c r="D115" i="17"/>
  <c r="B116" i="17"/>
  <c r="C116" i="17"/>
  <c r="D116" i="17"/>
  <c r="B117" i="17"/>
  <c r="C117" i="17"/>
  <c r="D117" i="17"/>
  <c r="B118" i="17"/>
  <c r="C118" i="17"/>
  <c r="D118" i="17"/>
  <c r="B119" i="17"/>
  <c r="C119" i="17"/>
  <c r="D119" i="17"/>
  <c r="B120" i="17"/>
  <c r="C120" i="17"/>
  <c r="D120" i="17"/>
  <c r="B121" i="17"/>
  <c r="C121" i="17"/>
  <c r="D121" i="17"/>
  <c r="B122" i="17"/>
  <c r="C122" i="17"/>
  <c r="D122" i="17"/>
  <c r="B123" i="17"/>
  <c r="C123" i="17"/>
  <c r="D123" i="17"/>
  <c r="B124" i="17"/>
  <c r="C124" i="17"/>
  <c r="D124" i="17"/>
  <c r="B125" i="17"/>
  <c r="C125" i="17"/>
  <c r="D125" i="17"/>
  <c r="B126" i="17"/>
  <c r="C126" i="17"/>
  <c r="D126" i="17"/>
  <c r="B127" i="17"/>
  <c r="C127" i="17"/>
  <c r="D127" i="17"/>
  <c r="B128" i="17"/>
  <c r="C128" i="17"/>
  <c r="D128" i="17"/>
  <c r="B129" i="17"/>
  <c r="C129" i="17"/>
  <c r="D129" i="17"/>
  <c r="B130" i="17"/>
  <c r="C130" i="17"/>
  <c r="D130" i="17"/>
  <c r="B131" i="17"/>
  <c r="C131" i="17"/>
  <c r="D131" i="17"/>
  <c r="B132" i="17"/>
  <c r="C132" i="17"/>
  <c r="D132" i="17"/>
  <c r="B133" i="17"/>
  <c r="C133" i="17"/>
  <c r="D133" i="17"/>
  <c r="B134" i="17"/>
  <c r="C134" i="17"/>
  <c r="D134" i="17"/>
  <c r="B135" i="17"/>
  <c r="C135" i="17"/>
  <c r="D135" i="17"/>
  <c r="B136" i="17"/>
  <c r="C136" i="17"/>
  <c r="D136" i="17"/>
  <c r="B137" i="17"/>
  <c r="C137" i="17"/>
  <c r="D137" i="17"/>
  <c r="B138" i="17"/>
  <c r="C138" i="17"/>
  <c r="D138" i="17"/>
  <c r="B139" i="17"/>
  <c r="C139" i="17"/>
  <c r="D139" i="17"/>
  <c r="B140" i="17"/>
  <c r="C140" i="17"/>
  <c r="D140" i="17"/>
  <c r="B141" i="17"/>
  <c r="C141" i="17"/>
  <c r="D141" i="17"/>
  <c r="B142" i="17"/>
  <c r="C142" i="17"/>
  <c r="D142" i="17"/>
  <c r="B143" i="17"/>
  <c r="C143" i="17"/>
  <c r="D143" i="17"/>
  <c r="B144" i="17"/>
  <c r="C144" i="17"/>
  <c r="D144" i="17"/>
  <c r="B145" i="17"/>
  <c r="C145" i="17"/>
  <c r="D145" i="17"/>
  <c r="B146" i="17"/>
  <c r="C146" i="17"/>
  <c r="D146" i="17"/>
  <c r="B147" i="17"/>
  <c r="C147" i="17"/>
  <c r="D147" i="17"/>
  <c r="B148" i="17"/>
  <c r="C148" i="17"/>
  <c r="D148" i="17"/>
  <c r="B149" i="17"/>
  <c r="C149" i="17"/>
  <c r="D149" i="17"/>
  <c r="B150" i="17"/>
  <c r="C150" i="17"/>
  <c r="D150" i="17"/>
  <c r="B151" i="17"/>
  <c r="C151" i="17"/>
  <c r="D151" i="17"/>
  <c r="B152" i="17"/>
  <c r="C152" i="17"/>
  <c r="D152" i="17"/>
  <c r="B153" i="17"/>
  <c r="C153" i="17"/>
  <c r="D153" i="17"/>
  <c r="B154" i="17"/>
  <c r="C154" i="17"/>
  <c r="D154" i="17"/>
  <c r="B155" i="17"/>
  <c r="C155" i="17"/>
  <c r="D155" i="17"/>
  <c r="B156" i="17"/>
  <c r="C156" i="17"/>
  <c r="D156" i="17"/>
  <c r="B157" i="17"/>
  <c r="C157" i="17"/>
  <c r="D157" i="17"/>
  <c r="B158" i="17"/>
  <c r="C158" i="17"/>
  <c r="D158" i="17"/>
  <c r="B159" i="17"/>
  <c r="C159" i="17"/>
  <c r="D159" i="17"/>
  <c r="B160" i="17"/>
  <c r="C160" i="17"/>
  <c r="D160" i="17"/>
  <c r="B161" i="17"/>
  <c r="C161" i="17"/>
  <c r="D161" i="17"/>
  <c r="B162" i="17"/>
  <c r="C162" i="17"/>
  <c r="D162" i="17"/>
  <c r="B163" i="17"/>
  <c r="C163" i="17"/>
  <c r="D163" i="17"/>
  <c r="B164" i="17"/>
  <c r="C164" i="17"/>
  <c r="D164" i="17"/>
  <c r="B165" i="17"/>
  <c r="C165" i="17"/>
  <c r="D165" i="17"/>
  <c r="B166" i="17"/>
  <c r="C166" i="17"/>
  <c r="D166" i="17"/>
  <c r="B167" i="17"/>
  <c r="C167" i="17"/>
  <c r="D167" i="17"/>
  <c r="B168" i="17"/>
  <c r="C168" i="17"/>
  <c r="D168" i="17"/>
  <c r="B169" i="17"/>
  <c r="C169" i="17"/>
  <c r="D169" i="17"/>
  <c r="B170" i="17"/>
  <c r="C170" i="17"/>
  <c r="D170" i="17"/>
  <c r="B171" i="17"/>
  <c r="C171" i="17"/>
  <c r="D171" i="17"/>
  <c r="B172" i="17"/>
  <c r="C172" i="17"/>
  <c r="D172" i="17"/>
  <c r="B173" i="17"/>
  <c r="C173" i="17"/>
  <c r="D173" i="17"/>
  <c r="B174" i="17"/>
  <c r="C174" i="17"/>
  <c r="D174" i="17"/>
  <c r="B175" i="17"/>
  <c r="C175" i="17"/>
  <c r="D175" i="17"/>
  <c r="B176" i="17"/>
  <c r="C176" i="17"/>
  <c r="D176" i="17"/>
  <c r="B177" i="17"/>
  <c r="C177" i="17"/>
  <c r="D177" i="17"/>
  <c r="B178" i="17"/>
  <c r="C178" i="17"/>
  <c r="D178" i="17"/>
  <c r="B179" i="17"/>
  <c r="C179" i="17"/>
  <c r="D179" i="17"/>
  <c r="B180" i="17"/>
  <c r="C180" i="17"/>
  <c r="D180" i="17"/>
  <c r="B181" i="17"/>
  <c r="C181" i="17"/>
  <c r="D181" i="17"/>
  <c r="B182" i="17"/>
  <c r="C182" i="17"/>
  <c r="D182" i="17"/>
  <c r="B183" i="17"/>
  <c r="C183" i="17"/>
  <c r="D183" i="17"/>
  <c r="B184" i="17"/>
  <c r="C184" i="17"/>
  <c r="D184" i="17"/>
  <c r="B185" i="17"/>
  <c r="C185" i="17"/>
  <c r="D185" i="17"/>
  <c r="B186" i="17"/>
  <c r="C186" i="17"/>
  <c r="D186" i="17"/>
  <c r="B187" i="17"/>
  <c r="C187" i="17"/>
  <c r="D187" i="17"/>
  <c r="B188" i="17"/>
  <c r="C188" i="17"/>
  <c r="D188" i="17"/>
  <c r="B189" i="17"/>
  <c r="C189" i="17"/>
  <c r="D189" i="17"/>
  <c r="B190" i="17"/>
  <c r="C190" i="17"/>
  <c r="D190" i="17"/>
  <c r="B191" i="17"/>
  <c r="C191" i="17"/>
  <c r="D191" i="17"/>
  <c r="B192" i="17"/>
  <c r="C192" i="17"/>
  <c r="D192" i="17"/>
  <c r="B193" i="17"/>
  <c r="C193" i="17"/>
  <c r="D193" i="17"/>
  <c r="B194" i="17"/>
  <c r="C194" i="17"/>
  <c r="D194" i="17"/>
  <c r="B195" i="17"/>
  <c r="C195" i="17"/>
  <c r="D195" i="17"/>
  <c r="B196" i="17"/>
  <c r="C196" i="17"/>
  <c r="D196" i="17"/>
  <c r="B197" i="17"/>
  <c r="C197" i="17"/>
  <c r="D197" i="17"/>
  <c r="B198" i="17"/>
  <c r="C198" i="17"/>
  <c r="D198" i="17"/>
  <c r="B199" i="17"/>
  <c r="C199" i="17"/>
  <c r="D199" i="17"/>
  <c r="B200" i="17"/>
  <c r="C200" i="17"/>
  <c r="D200" i="17"/>
  <c r="B201" i="17"/>
  <c r="C201" i="17"/>
  <c r="D201" i="17"/>
  <c r="B202" i="17"/>
  <c r="C202" i="17"/>
  <c r="D202" i="17"/>
  <c r="B203" i="17"/>
  <c r="C203" i="17"/>
  <c r="D203" i="17"/>
  <c r="B204" i="17"/>
  <c r="C204" i="17"/>
  <c r="D204" i="17"/>
  <c r="B205" i="17"/>
  <c r="C205" i="17"/>
  <c r="D205" i="17"/>
  <c r="B206" i="17"/>
  <c r="C206" i="17"/>
  <c r="D206" i="17"/>
  <c r="B207" i="17"/>
  <c r="C207" i="17"/>
  <c r="D207" i="17"/>
  <c r="B208" i="17"/>
  <c r="C208" i="17"/>
  <c r="D208" i="17"/>
  <c r="B209" i="17"/>
  <c r="C209" i="17"/>
  <c r="D209" i="17"/>
  <c r="B210" i="17"/>
  <c r="C210" i="17"/>
  <c r="D210" i="17"/>
  <c r="B211" i="17"/>
  <c r="C211" i="17"/>
  <c r="D211" i="17"/>
  <c r="B212" i="17"/>
  <c r="C212" i="17"/>
  <c r="D212" i="17"/>
  <c r="B213" i="17"/>
  <c r="C213" i="17"/>
  <c r="D213" i="17"/>
  <c r="B214" i="17"/>
  <c r="C214" i="17"/>
  <c r="D214" i="17"/>
  <c r="B215" i="17"/>
  <c r="C215" i="17"/>
  <c r="D215" i="17"/>
  <c r="B216" i="17"/>
  <c r="C216" i="17"/>
  <c r="D216" i="17"/>
  <c r="B217" i="17"/>
  <c r="C217" i="17"/>
  <c r="D217" i="17"/>
  <c r="B218" i="17"/>
  <c r="C218" i="17"/>
  <c r="D218" i="17"/>
  <c r="B219" i="17"/>
  <c r="C219" i="17"/>
  <c r="D219" i="17"/>
  <c r="B220" i="17"/>
  <c r="C220" i="17"/>
  <c r="D220" i="17"/>
  <c r="B221" i="17"/>
  <c r="C221" i="17"/>
  <c r="D221" i="17"/>
  <c r="B222" i="17"/>
  <c r="C222" i="17"/>
  <c r="D222" i="17"/>
  <c r="B223" i="17"/>
  <c r="C223" i="17"/>
  <c r="D223" i="17"/>
  <c r="B224" i="17"/>
  <c r="C224" i="17"/>
  <c r="D224" i="17"/>
  <c r="B225" i="17"/>
  <c r="C225" i="17"/>
  <c r="D225" i="17"/>
  <c r="B226" i="17"/>
  <c r="C226" i="17"/>
  <c r="D226" i="17"/>
  <c r="B227" i="17"/>
  <c r="C227" i="17"/>
  <c r="D227" i="17"/>
  <c r="B228" i="17"/>
  <c r="C228" i="17"/>
  <c r="D228" i="17"/>
  <c r="B229" i="17"/>
  <c r="C229" i="17"/>
  <c r="D229" i="17"/>
  <c r="B230" i="17"/>
  <c r="C230" i="17"/>
  <c r="D230" i="17"/>
  <c r="B231" i="17"/>
  <c r="C231" i="17"/>
  <c r="D231" i="17"/>
  <c r="B232" i="17"/>
  <c r="C232" i="17"/>
  <c r="D232" i="17"/>
  <c r="B233" i="17"/>
  <c r="C233" i="17"/>
  <c r="D233" i="17"/>
  <c r="B234" i="17"/>
  <c r="C234" i="17"/>
  <c r="D234" i="17"/>
  <c r="B235" i="17"/>
  <c r="C235" i="17"/>
  <c r="D235" i="17"/>
  <c r="B236" i="17"/>
  <c r="C236" i="17"/>
  <c r="D236" i="17"/>
  <c r="B237" i="17"/>
  <c r="C237" i="17"/>
  <c r="D237" i="17"/>
  <c r="B238" i="17"/>
  <c r="C238" i="17"/>
  <c r="D238" i="17"/>
  <c r="B239" i="17"/>
  <c r="C239" i="17"/>
  <c r="D239" i="17"/>
  <c r="B240" i="17"/>
  <c r="C240" i="17"/>
  <c r="D240" i="17"/>
  <c r="B241" i="17"/>
  <c r="C241" i="17"/>
  <c r="D241" i="17"/>
  <c r="B242" i="17"/>
  <c r="C242" i="17"/>
  <c r="D242" i="17"/>
  <c r="B243" i="17"/>
  <c r="C243" i="17"/>
  <c r="D243" i="17"/>
  <c r="B244" i="17"/>
  <c r="C244" i="17"/>
  <c r="D244" i="17"/>
  <c r="B245" i="17"/>
  <c r="C245" i="17"/>
  <c r="D245" i="17"/>
  <c r="B246" i="17"/>
  <c r="C246" i="17"/>
  <c r="D246" i="17"/>
  <c r="B247" i="17"/>
  <c r="C247" i="17"/>
  <c r="D247" i="17"/>
  <c r="B248" i="17"/>
  <c r="C248" i="17"/>
  <c r="D248" i="17"/>
  <c r="B249" i="17"/>
  <c r="C249" i="17"/>
  <c r="D249" i="17"/>
  <c r="B250" i="17"/>
  <c r="C250" i="17"/>
  <c r="D250" i="17"/>
  <c r="B251" i="17"/>
  <c r="C251" i="17"/>
  <c r="D251" i="17"/>
  <c r="B252" i="17"/>
  <c r="C252" i="17"/>
  <c r="D252" i="17"/>
  <c r="B253" i="17"/>
  <c r="C253" i="17"/>
  <c r="D253" i="17"/>
  <c r="B254" i="17"/>
  <c r="C254" i="17"/>
  <c r="D254" i="17"/>
  <c r="B255" i="17"/>
  <c r="C255" i="17"/>
  <c r="D255" i="17"/>
  <c r="B256" i="17"/>
  <c r="C256" i="17"/>
  <c r="D256" i="17"/>
  <c r="B257" i="17"/>
  <c r="C257" i="17"/>
  <c r="D257" i="17"/>
  <c r="B258" i="17"/>
  <c r="C258" i="17"/>
  <c r="D258" i="17"/>
  <c r="B259" i="17"/>
  <c r="C259" i="17"/>
  <c r="D259" i="17"/>
  <c r="B260" i="17"/>
  <c r="C260" i="17"/>
  <c r="D260" i="17"/>
  <c r="B261" i="17"/>
  <c r="C261" i="17"/>
  <c r="D261" i="17"/>
  <c r="B262" i="17"/>
  <c r="C262" i="17"/>
  <c r="D262" i="17"/>
  <c r="B263" i="17"/>
  <c r="C263" i="17"/>
  <c r="D263" i="17"/>
  <c r="B264" i="17"/>
  <c r="C264" i="17"/>
  <c r="D264" i="17"/>
  <c r="B265" i="17"/>
  <c r="C265" i="17"/>
  <c r="D265" i="17"/>
  <c r="B266" i="17"/>
  <c r="C266" i="17"/>
  <c r="D266" i="17"/>
  <c r="B267" i="17"/>
  <c r="C267" i="17"/>
  <c r="D267" i="17"/>
  <c r="B268" i="17"/>
  <c r="C268" i="17"/>
  <c r="D268" i="17"/>
  <c r="B269" i="17"/>
  <c r="C269" i="17"/>
  <c r="D269" i="17"/>
  <c r="B270" i="17"/>
  <c r="C270" i="17"/>
  <c r="D270" i="17"/>
  <c r="B271" i="17"/>
  <c r="C271" i="17"/>
  <c r="D271" i="17"/>
  <c r="B272" i="17"/>
  <c r="C272" i="17"/>
  <c r="D272" i="17"/>
  <c r="B273" i="17"/>
  <c r="C273" i="17"/>
  <c r="D273" i="17"/>
  <c r="B274" i="17"/>
  <c r="C274" i="17"/>
  <c r="D274" i="17"/>
  <c r="B275" i="17"/>
  <c r="C275" i="17"/>
  <c r="D275" i="17"/>
  <c r="B276" i="17"/>
  <c r="C276" i="17"/>
  <c r="D276" i="17"/>
  <c r="B277" i="17"/>
  <c r="C277" i="17"/>
  <c r="D277" i="17"/>
  <c r="B278" i="17"/>
  <c r="C278" i="17"/>
  <c r="D278" i="17"/>
  <c r="B279" i="17"/>
  <c r="C279" i="17"/>
  <c r="D279" i="17"/>
  <c r="B280" i="17"/>
  <c r="C280" i="17"/>
  <c r="D280" i="17"/>
  <c r="B281" i="17"/>
  <c r="C281" i="17"/>
  <c r="D281" i="17"/>
  <c r="B282" i="17"/>
  <c r="C282" i="17"/>
  <c r="D282" i="17"/>
  <c r="B283" i="17"/>
  <c r="C283" i="17"/>
  <c r="D283" i="17"/>
  <c r="B284" i="17"/>
  <c r="C284" i="17"/>
  <c r="D284" i="17"/>
  <c r="B285" i="17"/>
  <c r="C285" i="17"/>
  <c r="D285" i="17"/>
  <c r="B286" i="17"/>
  <c r="C286" i="17"/>
  <c r="D286" i="17"/>
  <c r="B287" i="17"/>
  <c r="C287" i="17"/>
  <c r="D287" i="17"/>
  <c r="B288" i="17"/>
  <c r="C288" i="17"/>
  <c r="D288" i="17"/>
  <c r="B289" i="17"/>
  <c r="C289" i="17"/>
  <c r="D289" i="17"/>
  <c r="B290" i="17"/>
  <c r="C290" i="17"/>
  <c r="D290" i="17"/>
  <c r="B291" i="17"/>
  <c r="C291" i="17"/>
  <c r="D291" i="17"/>
  <c r="B292" i="17"/>
  <c r="C292" i="17"/>
  <c r="D292" i="17"/>
  <c r="B293" i="17"/>
  <c r="C293" i="17"/>
  <c r="D293" i="17"/>
  <c r="B294" i="17"/>
  <c r="C294" i="17"/>
  <c r="D294" i="17"/>
  <c r="B295" i="17"/>
  <c r="C295" i="17"/>
  <c r="D295" i="17"/>
  <c r="B296" i="17"/>
  <c r="C296" i="17"/>
  <c r="D296" i="17"/>
  <c r="B297" i="17"/>
  <c r="C297" i="17"/>
  <c r="D297" i="17"/>
  <c r="B298" i="17"/>
  <c r="C298" i="17"/>
  <c r="D298" i="17"/>
  <c r="B299" i="17"/>
  <c r="C299" i="17"/>
  <c r="D299" i="17"/>
  <c r="B300" i="17"/>
  <c r="C300" i="17"/>
  <c r="D300" i="17"/>
  <c r="B301" i="17"/>
  <c r="C301" i="17"/>
  <c r="D301" i="17"/>
  <c r="B302" i="17"/>
  <c r="C302" i="17"/>
  <c r="D302" i="17"/>
  <c r="B303" i="17"/>
  <c r="C303" i="17"/>
  <c r="D303" i="17"/>
  <c r="B304" i="17"/>
  <c r="C304" i="17"/>
  <c r="D304" i="17"/>
  <c r="B305" i="17"/>
  <c r="C305" i="17"/>
  <c r="D305" i="17"/>
  <c r="B306" i="17"/>
  <c r="C306" i="17"/>
  <c r="D306" i="17"/>
  <c r="B307" i="17"/>
  <c r="C307" i="17"/>
  <c r="D307" i="17"/>
  <c r="B308" i="17"/>
  <c r="C308" i="17"/>
  <c r="D308" i="17"/>
  <c r="B309" i="17"/>
  <c r="C309" i="17"/>
  <c r="D309" i="17"/>
  <c r="B310" i="17"/>
  <c r="C310" i="17"/>
  <c r="D310" i="17"/>
  <c r="B311" i="17"/>
  <c r="C311" i="17"/>
  <c r="D311" i="17"/>
  <c r="B312" i="17"/>
  <c r="C312" i="17"/>
  <c r="D312" i="17"/>
  <c r="B313" i="17"/>
  <c r="C313" i="17"/>
  <c r="D313" i="17"/>
  <c r="B314" i="17"/>
  <c r="C314" i="17"/>
  <c r="D314" i="17"/>
  <c r="B315" i="17"/>
  <c r="C315" i="17"/>
  <c r="D315" i="17"/>
  <c r="B316" i="17"/>
  <c r="C316" i="17"/>
  <c r="D316" i="17"/>
  <c r="B317" i="17"/>
  <c r="C317" i="17"/>
  <c r="D317" i="17"/>
  <c r="B318" i="17"/>
  <c r="C318" i="17"/>
  <c r="D318" i="17"/>
  <c r="B319" i="17"/>
  <c r="C319" i="17"/>
  <c r="D319" i="17"/>
  <c r="B320" i="17"/>
  <c r="C320" i="17"/>
  <c r="D320" i="17"/>
  <c r="B321" i="17"/>
  <c r="C321" i="17"/>
  <c r="D321" i="17"/>
  <c r="B322" i="17"/>
  <c r="C322" i="17"/>
  <c r="D322" i="17"/>
  <c r="B323" i="17"/>
  <c r="C323" i="17"/>
  <c r="D323" i="17"/>
  <c r="B324" i="17"/>
  <c r="C324" i="17"/>
  <c r="D324" i="17"/>
  <c r="B325" i="17"/>
  <c r="C325" i="17"/>
  <c r="D325" i="17"/>
  <c r="B326" i="17"/>
  <c r="C326" i="17"/>
  <c r="D326" i="17"/>
  <c r="B327" i="17"/>
  <c r="C327" i="17"/>
  <c r="D327" i="17"/>
  <c r="B328" i="17"/>
  <c r="C328" i="17"/>
  <c r="D328" i="17"/>
  <c r="B329" i="17"/>
  <c r="C329" i="17"/>
  <c r="D329" i="17"/>
  <c r="B330" i="17"/>
  <c r="C330" i="17"/>
  <c r="D330" i="17"/>
  <c r="B331" i="17"/>
  <c r="C331" i="17"/>
  <c r="D331" i="17"/>
  <c r="B332" i="17"/>
  <c r="C332" i="17"/>
  <c r="D332" i="17"/>
  <c r="B333" i="17"/>
  <c r="C333" i="17"/>
  <c r="D333" i="17"/>
  <c r="B334" i="17"/>
  <c r="C334" i="17"/>
  <c r="D334" i="17"/>
  <c r="B335" i="17"/>
  <c r="C335" i="17"/>
  <c r="D335" i="17"/>
  <c r="B336" i="17"/>
  <c r="C336" i="17"/>
  <c r="D336" i="17"/>
  <c r="B337" i="17"/>
  <c r="C337" i="17"/>
  <c r="D337" i="17"/>
  <c r="B338" i="17"/>
  <c r="C338" i="17"/>
  <c r="D338" i="17"/>
  <c r="B339" i="17"/>
  <c r="C339" i="17"/>
  <c r="D339" i="17"/>
  <c r="B340" i="17"/>
  <c r="C340" i="17"/>
  <c r="D340" i="17"/>
  <c r="B341" i="17"/>
  <c r="C341" i="17"/>
  <c r="D341" i="17"/>
  <c r="B342" i="17"/>
  <c r="C342" i="17"/>
  <c r="D342" i="17"/>
  <c r="B343" i="17"/>
  <c r="C343" i="17"/>
  <c r="D343" i="17"/>
  <c r="B344" i="17"/>
  <c r="C344" i="17"/>
  <c r="D344" i="17"/>
  <c r="B345" i="17"/>
  <c r="C345" i="17"/>
  <c r="D345" i="17"/>
  <c r="B346" i="17"/>
  <c r="C346" i="17"/>
  <c r="D346" i="17"/>
  <c r="B347" i="17"/>
  <c r="C347" i="17"/>
  <c r="D347" i="17"/>
  <c r="B348" i="17"/>
  <c r="C348" i="17"/>
  <c r="D348" i="17"/>
  <c r="B349" i="17"/>
  <c r="C349" i="17"/>
  <c r="D349" i="17"/>
  <c r="B350" i="17"/>
  <c r="C350" i="17"/>
  <c r="D350" i="17"/>
  <c r="B351" i="17"/>
  <c r="C351" i="17"/>
  <c r="D351" i="17"/>
  <c r="B352" i="17"/>
  <c r="C352" i="17"/>
  <c r="D352" i="17"/>
  <c r="B353" i="17"/>
  <c r="C353" i="17"/>
  <c r="D353" i="17"/>
  <c r="B354" i="17"/>
  <c r="C354" i="17"/>
  <c r="D354" i="17"/>
  <c r="B355" i="17"/>
  <c r="C355" i="17"/>
  <c r="D355" i="17"/>
  <c r="B356" i="17"/>
  <c r="C356" i="17"/>
  <c r="D356" i="17"/>
  <c r="B357" i="17"/>
  <c r="C357" i="17"/>
  <c r="D357" i="17"/>
  <c r="B358" i="17"/>
  <c r="C358" i="17"/>
  <c r="D358" i="17"/>
  <c r="B359" i="17"/>
  <c r="C359" i="17"/>
  <c r="D359" i="17"/>
  <c r="B360" i="17"/>
  <c r="C360" i="17"/>
  <c r="D360" i="17"/>
  <c r="B361" i="17"/>
  <c r="C361" i="17"/>
  <c r="D361" i="17"/>
  <c r="B362" i="17"/>
  <c r="C362" i="17"/>
  <c r="D362" i="17"/>
  <c r="B363" i="17"/>
  <c r="C363" i="17"/>
  <c r="D363" i="17"/>
  <c r="B364" i="17"/>
  <c r="C364" i="17"/>
  <c r="D364" i="17"/>
  <c r="B365" i="17"/>
  <c r="C365" i="17"/>
  <c r="D365" i="17"/>
  <c r="B366" i="17"/>
  <c r="C366" i="17"/>
  <c r="D366" i="17"/>
  <c r="B367" i="17"/>
  <c r="C367" i="17"/>
  <c r="D367" i="17"/>
  <c r="B368" i="17"/>
  <c r="C368" i="17"/>
  <c r="D368" i="17"/>
  <c r="B369" i="17"/>
  <c r="C369" i="17"/>
  <c r="D369" i="17"/>
  <c r="B370" i="17"/>
  <c r="C370" i="17"/>
  <c r="D370" i="17"/>
  <c r="B371" i="17"/>
  <c r="C371" i="17"/>
  <c r="D371" i="17"/>
  <c r="B372" i="17"/>
  <c r="C372" i="17"/>
  <c r="D372" i="17"/>
  <c r="B373" i="17"/>
  <c r="C373" i="17"/>
  <c r="D373" i="17"/>
  <c r="B374" i="17"/>
  <c r="C374" i="17"/>
  <c r="D374" i="17"/>
  <c r="B375" i="17"/>
  <c r="C375" i="17"/>
  <c r="D375" i="17"/>
  <c r="B376" i="17"/>
  <c r="C376" i="17"/>
  <c r="D376" i="17"/>
  <c r="B377" i="17"/>
  <c r="C377" i="17"/>
  <c r="D377" i="17"/>
  <c r="B378" i="17"/>
  <c r="C378" i="17"/>
  <c r="D378" i="17"/>
  <c r="B379" i="17"/>
  <c r="C379" i="17"/>
  <c r="D379" i="17"/>
  <c r="B380" i="17"/>
  <c r="C380" i="17"/>
  <c r="D380" i="17"/>
  <c r="B381" i="17"/>
  <c r="C381" i="17"/>
  <c r="D381" i="17"/>
  <c r="B382" i="17"/>
  <c r="C382" i="17"/>
  <c r="D382" i="17"/>
  <c r="B383" i="17"/>
  <c r="C383" i="17"/>
  <c r="D383" i="17"/>
  <c r="B384" i="17"/>
  <c r="C384" i="17"/>
  <c r="D384" i="17"/>
  <c r="B385" i="17"/>
  <c r="C385" i="17"/>
  <c r="D385" i="17"/>
  <c r="B386" i="17"/>
  <c r="C386" i="17"/>
  <c r="D386" i="17"/>
  <c r="B387" i="17"/>
  <c r="C387" i="17"/>
  <c r="D387" i="17"/>
  <c r="B388" i="17"/>
  <c r="C388" i="17"/>
  <c r="D388" i="17"/>
  <c r="B389" i="17"/>
  <c r="C389" i="17"/>
  <c r="D389" i="17"/>
  <c r="B390" i="17"/>
  <c r="C390" i="17"/>
  <c r="D390" i="17"/>
  <c r="B391" i="17"/>
  <c r="C391" i="17"/>
  <c r="D391" i="17"/>
  <c r="B392" i="17"/>
  <c r="C392" i="17"/>
  <c r="D392" i="17"/>
  <c r="B393" i="17"/>
  <c r="C393" i="17"/>
  <c r="D393" i="17"/>
  <c r="B394" i="17"/>
  <c r="C394" i="17"/>
  <c r="D394" i="17"/>
  <c r="B395" i="17"/>
  <c r="C395" i="17"/>
  <c r="D395" i="17"/>
  <c r="B396" i="17"/>
  <c r="C396" i="17"/>
  <c r="D396" i="17"/>
  <c r="B397" i="17"/>
  <c r="C397" i="17"/>
  <c r="D397" i="17"/>
  <c r="B398" i="17"/>
  <c r="C398" i="17"/>
  <c r="D398" i="17"/>
  <c r="B399" i="17"/>
  <c r="C399" i="17"/>
  <c r="D399" i="17"/>
  <c r="B400" i="17"/>
  <c r="C400" i="17"/>
  <c r="D400" i="17"/>
  <c r="B401" i="17"/>
  <c r="C401" i="17"/>
  <c r="D401" i="17"/>
  <c r="B402" i="17"/>
  <c r="C402" i="17"/>
  <c r="D402" i="17"/>
  <c r="B403" i="17"/>
  <c r="C403" i="17"/>
  <c r="D403" i="17"/>
  <c r="B404" i="17"/>
  <c r="C404" i="17"/>
  <c r="D404" i="17"/>
  <c r="B405" i="17"/>
  <c r="C405" i="17"/>
  <c r="D405" i="17"/>
  <c r="B406" i="17"/>
  <c r="C406" i="17"/>
  <c r="D406" i="17"/>
  <c r="B407" i="17"/>
  <c r="C407" i="17"/>
  <c r="D407" i="17"/>
  <c r="B408" i="17"/>
  <c r="C408" i="17"/>
  <c r="D408" i="17"/>
  <c r="B409" i="17"/>
  <c r="C409" i="17"/>
  <c r="D409" i="17"/>
  <c r="B410" i="17"/>
  <c r="C410" i="17"/>
  <c r="D410" i="17"/>
  <c r="B411" i="17"/>
  <c r="C411" i="17"/>
  <c r="D411" i="17"/>
  <c r="B412" i="17"/>
  <c r="C412" i="17"/>
  <c r="D412" i="17"/>
  <c r="B413" i="17"/>
  <c r="C413" i="17"/>
  <c r="D413" i="17"/>
  <c r="B414" i="17"/>
  <c r="C414" i="17"/>
  <c r="D414" i="17"/>
  <c r="B415" i="17"/>
  <c r="C415" i="17"/>
  <c r="D415" i="17"/>
  <c r="B416" i="17"/>
  <c r="C416" i="17"/>
  <c r="D416" i="17"/>
  <c r="B417" i="17"/>
  <c r="C417" i="17"/>
  <c r="D417" i="17"/>
  <c r="B418" i="17"/>
  <c r="C418" i="17"/>
  <c r="D418" i="17"/>
  <c r="B419" i="17"/>
  <c r="C419" i="17"/>
  <c r="D419" i="17"/>
  <c r="B420" i="17"/>
  <c r="C420" i="17"/>
  <c r="D420" i="17"/>
  <c r="B421" i="17"/>
  <c r="C421" i="17"/>
  <c r="D421" i="17"/>
  <c r="B422" i="17"/>
  <c r="C422" i="17"/>
  <c r="D422" i="17"/>
  <c r="B423" i="17"/>
  <c r="C423" i="17"/>
  <c r="D423" i="17"/>
  <c r="B424" i="17"/>
  <c r="C424" i="17"/>
  <c r="D424" i="17"/>
  <c r="B425" i="17"/>
  <c r="C425" i="17"/>
  <c r="D425" i="17"/>
  <c r="B426" i="17"/>
  <c r="C426" i="17"/>
  <c r="D426" i="17"/>
  <c r="B427" i="17"/>
  <c r="C427" i="17"/>
  <c r="D427" i="17"/>
  <c r="B428" i="17"/>
  <c r="C428" i="17"/>
  <c r="D428" i="17"/>
  <c r="B429" i="17"/>
  <c r="C429" i="17"/>
  <c r="D429" i="17"/>
  <c r="B430" i="17"/>
  <c r="C430" i="17"/>
  <c r="D430" i="17"/>
  <c r="B431" i="17"/>
  <c r="C431" i="17"/>
  <c r="D431" i="17"/>
  <c r="B432" i="17"/>
  <c r="C432" i="17"/>
  <c r="D432" i="17"/>
  <c r="B433" i="17"/>
  <c r="C433" i="17"/>
  <c r="D433" i="17"/>
  <c r="B434" i="17"/>
  <c r="C434" i="17"/>
  <c r="D434" i="17"/>
  <c r="B435" i="17"/>
  <c r="C435" i="17"/>
  <c r="D435" i="17"/>
  <c r="B436" i="17"/>
  <c r="C436" i="17"/>
  <c r="D436" i="17"/>
  <c r="B437" i="17"/>
  <c r="C437" i="17"/>
  <c r="D437" i="17"/>
  <c r="B438" i="17"/>
  <c r="C438" i="17"/>
  <c r="D438" i="17"/>
  <c r="B439" i="17"/>
  <c r="C439" i="17"/>
  <c r="D439" i="17"/>
  <c r="B440" i="17"/>
  <c r="C440" i="17"/>
  <c r="D440" i="17"/>
  <c r="B441" i="17"/>
  <c r="C441" i="17"/>
  <c r="D441" i="17"/>
  <c r="B442" i="17"/>
  <c r="C442" i="17"/>
  <c r="D442" i="17"/>
  <c r="B443" i="17"/>
  <c r="C443" i="17"/>
  <c r="D443" i="17"/>
  <c r="B444" i="17"/>
  <c r="C444" i="17"/>
  <c r="D444" i="17"/>
  <c r="B445" i="17"/>
  <c r="C445" i="17"/>
  <c r="D445" i="17"/>
  <c r="B446" i="17"/>
  <c r="C446" i="17"/>
  <c r="D446" i="17"/>
  <c r="B447" i="17"/>
  <c r="C447" i="17"/>
  <c r="D447" i="17"/>
  <c r="B448" i="17"/>
  <c r="C448" i="17"/>
  <c r="D448" i="17"/>
  <c r="B449" i="17"/>
  <c r="C449" i="17"/>
  <c r="D449" i="17"/>
  <c r="B450" i="17"/>
  <c r="C450" i="17"/>
  <c r="D450" i="17"/>
  <c r="B451" i="17"/>
  <c r="C451" i="17"/>
  <c r="D451" i="17"/>
  <c r="B452" i="17"/>
  <c r="C452" i="17"/>
  <c r="D452" i="17"/>
  <c r="B453" i="17"/>
  <c r="C453" i="17"/>
  <c r="D453" i="17"/>
  <c r="B454" i="17"/>
  <c r="C454" i="17"/>
  <c r="D454" i="17"/>
  <c r="B455" i="17"/>
  <c r="C455" i="17"/>
  <c r="D455" i="17"/>
  <c r="B456" i="17"/>
  <c r="C456" i="17"/>
  <c r="D456" i="17"/>
  <c r="B457" i="17"/>
  <c r="C457" i="17"/>
  <c r="D457" i="17"/>
  <c r="B458" i="17"/>
  <c r="C458" i="17"/>
  <c r="D458" i="17"/>
  <c r="B459" i="17"/>
  <c r="C459" i="17"/>
  <c r="D459" i="17"/>
  <c r="B460" i="17"/>
  <c r="C460" i="17"/>
  <c r="D460" i="17"/>
  <c r="B461" i="17"/>
  <c r="C461" i="17"/>
  <c r="D461" i="17"/>
  <c r="B462" i="17"/>
  <c r="C462" i="17"/>
  <c r="D462" i="17"/>
  <c r="B463" i="17"/>
  <c r="C463" i="17"/>
  <c r="D463" i="17"/>
  <c r="B464" i="17"/>
  <c r="C464" i="17"/>
  <c r="D464" i="17"/>
  <c r="B465" i="17"/>
  <c r="C465" i="17"/>
  <c r="D465" i="17"/>
  <c r="B466" i="17"/>
  <c r="C466" i="17"/>
  <c r="D466" i="17"/>
  <c r="B467" i="17"/>
  <c r="C467" i="17"/>
  <c r="D467" i="17"/>
  <c r="B468" i="17"/>
  <c r="C468" i="17"/>
  <c r="D468" i="17"/>
  <c r="B469" i="17"/>
  <c r="C469" i="17"/>
  <c r="D469" i="17"/>
  <c r="B470" i="17"/>
  <c r="C470" i="17"/>
  <c r="D470" i="17"/>
  <c r="B471" i="17"/>
  <c r="C471" i="17"/>
  <c r="D471" i="17"/>
  <c r="B472" i="17"/>
  <c r="C472" i="17"/>
  <c r="D472" i="17"/>
  <c r="B473" i="17"/>
  <c r="C473" i="17"/>
  <c r="D473" i="17"/>
  <c r="B474" i="17"/>
  <c r="C474" i="17"/>
  <c r="D474" i="17"/>
  <c r="B475" i="17"/>
  <c r="C475" i="17"/>
  <c r="D475" i="17"/>
  <c r="B476" i="17"/>
  <c r="C476" i="17"/>
  <c r="D476" i="17"/>
  <c r="B477" i="17"/>
  <c r="C477" i="17"/>
  <c r="D477" i="17"/>
  <c r="B478" i="17"/>
  <c r="C478" i="17"/>
  <c r="D478" i="17"/>
  <c r="B479" i="17"/>
  <c r="C479" i="17"/>
  <c r="D479" i="17"/>
  <c r="B480" i="17"/>
  <c r="C480" i="17"/>
  <c r="D480" i="17"/>
  <c r="B481" i="17"/>
  <c r="C481" i="17"/>
  <c r="D481" i="17"/>
  <c r="B482" i="17"/>
  <c r="C482" i="17"/>
  <c r="D482" i="17"/>
  <c r="B483" i="17"/>
  <c r="C483" i="17"/>
  <c r="D483" i="17"/>
  <c r="B484" i="17"/>
  <c r="C484" i="17"/>
  <c r="D484" i="17"/>
  <c r="B485" i="17"/>
  <c r="C485" i="17"/>
  <c r="D485" i="17"/>
  <c r="B486" i="17"/>
  <c r="C486" i="17"/>
  <c r="D486" i="17"/>
  <c r="B487" i="17"/>
  <c r="C487" i="17"/>
  <c r="D487" i="17"/>
  <c r="B488" i="17"/>
  <c r="C488" i="17"/>
  <c r="D488" i="17"/>
  <c r="B489" i="17"/>
  <c r="C489" i="17"/>
  <c r="D489" i="17"/>
  <c r="B490" i="17"/>
  <c r="C490" i="17"/>
  <c r="D490" i="17"/>
  <c r="B491" i="17"/>
  <c r="C491" i="17"/>
  <c r="D491" i="17"/>
  <c r="B492" i="17"/>
  <c r="C492" i="17"/>
  <c r="D492" i="17"/>
  <c r="B493" i="17"/>
  <c r="C493" i="17"/>
  <c r="D493" i="17"/>
  <c r="B494" i="17"/>
  <c r="C494" i="17"/>
  <c r="D494" i="17"/>
  <c r="B495" i="17"/>
  <c r="C495" i="17"/>
  <c r="D495" i="17"/>
  <c r="B496" i="17"/>
  <c r="C496" i="17"/>
  <c r="D496" i="17"/>
  <c r="B497" i="17"/>
  <c r="C497" i="17"/>
  <c r="D497" i="17"/>
  <c r="B498" i="17"/>
  <c r="C498" i="17"/>
  <c r="D498" i="17"/>
  <c r="B499" i="17"/>
  <c r="C499" i="17"/>
  <c r="D499" i="17"/>
  <c r="B500" i="17"/>
  <c r="C500" i="17"/>
  <c r="D500" i="17"/>
  <c r="B501" i="17"/>
  <c r="C501" i="17"/>
  <c r="D501" i="17"/>
  <c r="B502" i="17"/>
  <c r="C502" i="17"/>
  <c r="D502" i="17"/>
  <c r="B503" i="17"/>
  <c r="C503" i="17"/>
  <c r="D503" i="17"/>
  <c r="B504" i="17"/>
  <c r="C504" i="17"/>
  <c r="D504" i="17"/>
  <c r="B505" i="17"/>
  <c r="C505" i="17"/>
  <c r="D505" i="17"/>
  <c r="B506" i="17"/>
  <c r="C506" i="17"/>
  <c r="D506" i="17"/>
  <c r="B507" i="17"/>
  <c r="C507" i="17"/>
  <c r="D507" i="17"/>
  <c r="B508" i="17"/>
  <c r="C508" i="17"/>
  <c r="D508" i="17"/>
  <c r="B509" i="17"/>
  <c r="C509" i="17"/>
  <c r="D509" i="17"/>
  <c r="B510" i="17"/>
  <c r="C510" i="17"/>
  <c r="D510" i="17"/>
  <c r="B511" i="17"/>
  <c r="C511" i="17"/>
  <c r="D511" i="17"/>
  <c r="B512" i="17"/>
  <c r="C512" i="17"/>
  <c r="D512" i="17"/>
  <c r="B513" i="17"/>
  <c r="C513" i="17"/>
  <c r="D513" i="17"/>
  <c r="B514" i="17"/>
  <c r="C514" i="17"/>
  <c r="D514" i="17"/>
  <c r="B515" i="17"/>
  <c r="C515" i="17"/>
  <c r="D515" i="17"/>
  <c r="B516" i="17"/>
  <c r="C516" i="17"/>
  <c r="D516" i="17"/>
  <c r="B517" i="17"/>
  <c r="C517" i="17"/>
  <c r="D517" i="17"/>
  <c r="B518" i="17"/>
  <c r="C518" i="17"/>
  <c r="D518" i="17"/>
  <c r="B519" i="17"/>
  <c r="C519" i="17"/>
  <c r="D519" i="17"/>
  <c r="B520" i="17"/>
  <c r="C520" i="17"/>
  <c r="D520" i="17"/>
  <c r="B521" i="17"/>
  <c r="C521" i="17"/>
  <c r="D521" i="17"/>
  <c r="B522" i="17"/>
  <c r="C522" i="17"/>
  <c r="D522" i="17"/>
  <c r="B523" i="17"/>
  <c r="C523" i="17"/>
  <c r="D523" i="17"/>
  <c r="B524" i="17"/>
  <c r="C524" i="17"/>
  <c r="D524" i="17"/>
  <c r="B525" i="17"/>
  <c r="C525" i="17"/>
  <c r="D525" i="17"/>
  <c r="B526" i="17"/>
  <c r="C526" i="17"/>
  <c r="D526" i="17"/>
  <c r="B527" i="17"/>
  <c r="C527" i="17"/>
  <c r="D527" i="17"/>
  <c r="B528" i="17"/>
  <c r="C528" i="17"/>
  <c r="D528" i="17"/>
  <c r="B529" i="17"/>
  <c r="C529" i="17"/>
  <c r="D529" i="17"/>
  <c r="B530" i="17"/>
  <c r="C530" i="17"/>
  <c r="D530" i="17"/>
  <c r="B531" i="17"/>
  <c r="C531" i="17"/>
  <c r="D531" i="17"/>
  <c r="B532" i="17"/>
  <c r="C532" i="17"/>
  <c r="D532" i="17"/>
  <c r="B533" i="17"/>
  <c r="C533" i="17"/>
  <c r="D533" i="17"/>
  <c r="B534" i="17"/>
  <c r="C534" i="17"/>
  <c r="D534" i="17"/>
  <c r="B535" i="17"/>
  <c r="C535" i="17"/>
  <c r="D535" i="17"/>
  <c r="B536" i="17"/>
  <c r="C536" i="17"/>
  <c r="D536" i="17"/>
  <c r="B537" i="17"/>
  <c r="C537" i="17"/>
  <c r="D537" i="17"/>
  <c r="B538" i="17"/>
  <c r="C538" i="17"/>
  <c r="D538" i="17"/>
  <c r="B539" i="17"/>
  <c r="C539" i="17"/>
  <c r="D539" i="17"/>
  <c r="B540" i="17"/>
  <c r="C540" i="17"/>
  <c r="D540" i="17"/>
  <c r="B541" i="17"/>
  <c r="C541" i="17"/>
  <c r="D541" i="17"/>
  <c r="B542" i="17"/>
  <c r="C542" i="17"/>
  <c r="D542" i="17"/>
  <c r="B543" i="17"/>
  <c r="C543" i="17"/>
  <c r="D543" i="17"/>
  <c r="B544" i="17"/>
  <c r="C544" i="17"/>
  <c r="D544" i="17"/>
  <c r="B545" i="17"/>
  <c r="C545" i="17"/>
  <c r="D545" i="17"/>
  <c r="B546" i="17"/>
  <c r="C546" i="17"/>
  <c r="D546" i="17"/>
  <c r="B547" i="17"/>
  <c r="C547" i="17"/>
  <c r="D547" i="17"/>
  <c r="B548" i="17"/>
  <c r="C548" i="17"/>
  <c r="D548" i="17"/>
  <c r="B549" i="17"/>
  <c r="C549" i="17"/>
  <c r="D549" i="17"/>
  <c r="B550" i="17"/>
  <c r="C550" i="17"/>
  <c r="D550" i="17"/>
  <c r="B551" i="17"/>
  <c r="C551" i="17"/>
  <c r="D551" i="17"/>
  <c r="B552" i="17"/>
  <c r="C552" i="17"/>
  <c r="D552" i="17"/>
  <c r="B553" i="17"/>
  <c r="C553" i="17"/>
  <c r="D553" i="17"/>
  <c r="B554" i="17"/>
  <c r="C554" i="17"/>
  <c r="D554" i="17"/>
  <c r="B555" i="17"/>
  <c r="C555" i="17"/>
  <c r="D555" i="17"/>
  <c r="B556" i="17"/>
  <c r="C556" i="17"/>
  <c r="D556" i="17"/>
  <c r="B557" i="17"/>
  <c r="C557" i="17"/>
  <c r="D557" i="17"/>
  <c r="B558" i="17"/>
  <c r="C558" i="17"/>
  <c r="D558" i="17"/>
  <c r="B559" i="17"/>
  <c r="C559" i="17"/>
  <c r="D559" i="17"/>
  <c r="B560" i="17"/>
  <c r="C560" i="17"/>
  <c r="D560" i="17"/>
  <c r="B561" i="17"/>
  <c r="C561" i="17"/>
  <c r="D561" i="17"/>
  <c r="B562" i="17"/>
  <c r="C562" i="17"/>
  <c r="D562" i="17"/>
  <c r="B563" i="17"/>
  <c r="C563" i="17"/>
  <c r="D563" i="17"/>
  <c r="B564" i="17"/>
  <c r="C564" i="17"/>
  <c r="D564" i="17"/>
  <c r="B565" i="17"/>
  <c r="C565" i="17"/>
  <c r="D565" i="17"/>
  <c r="B566" i="17"/>
  <c r="C566" i="17"/>
  <c r="D566" i="17"/>
  <c r="B567" i="17"/>
  <c r="C567" i="17"/>
  <c r="D567" i="17"/>
  <c r="B568" i="17"/>
  <c r="C568" i="17"/>
  <c r="D568" i="17"/>
  <c r="B569" i="17"/>
  <c r="C569" i="17"/>
  <c r="D569" i="17"/>
  <c r="B570" i="17"/>
  <c r="C570" i="17"/>
  <c r="D570" i="17"/>
  <c r="B571" i="17"/>
  <c r="C571" i="17"/>
  <c r="D571" i="17"/>
  <c r="B572" i="17"/>
  <c r="C572" i="17"/>
  <c r="D572" i="17"/>
  <c r="B573" i="17"/>
  <c r="C573" i="17"/>
  <c r="D573" i="17"/>
  <c r="B574" i="17"/>
  <c r="C574" i="17"/>
  <c r="D574" i="17"/>
  <c r="B575" i="17"/>
  <c r="C575" i="17"/>
  <c r="D575" i="17"/>
  <c r="B576" i="17"/>
  <c r="C576" i="17"/>
  <c r="D576" i="17"/>
  <c r="B577" i="17"/>
  <c r="C577" i="17"/>
  <c r="D577" i="17"/>
  <c r="B578" i="17"/>
  <c r="C578" i="17"/>
  <c r="D578" i="17"/>
  <c r="B579" i="17"/>
  <c r="C579" i="17"/>
  <c r="D579" i="17"/>
  <c r="B580" i="17"/>
  <c r="C580" i="17"/>
  <c r="D580" i="17"/>
  <c r="B581" i="17"/>
  <c r="C581" i="17"/>
  <c r="D581" i="17"/>
  <c r="B582" i="17"/>
  <c r="C582" i="17"/>
  <c r="D582" i="17"/>
  <c r="B583" i="17"/>
  <c r="C583" i="17"/>
  <c r="D583" i="17"/>
  <c r="B584" i="17"/>
  <c r="C584" i="17"/>
  <c r="D584" i="17"/>
  <c r="B585" i="17"/>
  <c r="C585" i="17"/>
  <c r="D585" i="17"/>
  <c r="B586" i="17"/>
  <c r="C586" i="17"/>
  <c r="D586" i="17"/>
  <c r="B587" i="17"/>
  <c r="C587" i="17"/>
  <c r="D587" i="17"/>
  <c r="B588" i="17"/>
  <c r="C588" i="17"/>
  <c r="D588" i="17"/>
  <c r="B589" i="17"/>
  <c r="C589" i="17"/>
  <c r="D589" i="17"/>
  <c r="B590" i="17"/>
  <c r="C590" i="17"/>
  <c r="D590" i="17"/>
  <c r="B591" i="17"/>
  <c r="C591" i="17"/>
  <c r="D591" i="17"/>
  <c r="B592" i="17"/>
  <c r="C592" i="17"/>
  <c r="D592" i="17"/>
  <c r="B593" i="17"/>
  <c r="C593" i="17"/>
  <c r="D593" i="17"/>
  <c r="B594" i="17"/>
  <c r="C594" i="17"/>
  <c r="D594" i="17"/>
  <c r="B595" i="17"/>
  <c r="C595" i="17"/>
  <c r="D595" i="17"/>
  <c r="B596" i="17"/>
  <c r="C596" i="17"/>
  <c r="D596" i="17"/>
  <c r="B597" i="17"/>
  <c r="C597" i="17"/>
  <c r="D597" i="17"/>
  <c r="B598" i="17"/>
  <c r="C598" i="17"/>
  <c r="D598" i="17"/>
  <c r="B599" i="17"/>
  <c r="C599" i="17"/>
  <c r="D599" i="17"/>
  <c r="B600" i="17"/>
  <c r="C600" i="17"/>
  <c r="D600" i="17"/>
  <c r="B601" i="17"/>
  <c r="C601" i="17"/>
  <c r="D601" i="17"/>
  <c r="B602" i="17"/>
  <c r="C602" i="17"/>
  <c r="D602" i="17"/>
  <c r="B603" i="17"/>
  <c r="C603" i="17"/>
  <c r="D603" i="17"/>
  <c r="B604" i="17"/>
  <c r="C604" i="17"/>
  <c r="D604" i="17"/>
  <c r="B605" i="17"/>
  <c r="C605" i="17"/>
  <c r="D605" i="17"/>
  <c r="B606" i="17"/>
  <c r="C606" i="17"/>
  <c r="D606" i="17"/>
  <c r="B607" i="17"/>
  <c r="C607" i="17"/>
  <c r="D607" i="17"/>
  <c r="B608" i="17"/>
  <c r="C608" i="17"/>
  <c r="D608" i="17"/>
  <c r="B609" i="17"/>
  <c r="C609" i="17"/>
  <c r="D609" i="17"/>
  <c r="B610" i="17"/>
  <c r="C610" i="17"/>
  <c r="D610" i="17"/>
  <c r="B611" i="17"/>
  <c r="C611" i="17"/>
  <c r="D611" i="17"/>
  <c r="B612" i="17"/>
  <c r="C612" i="17"/>
  <c r="D612" i="17"/>
  <c r="B613" i="17"/>
  <c r="C613" i="17"/>
  <c r="D613" i="17"/>
  <c r="B614" i="17"/>
  <c r="C614" i="17"/>
  <c r="D614" i="17"/>
  <c r="B615" i="17"/>
  <c r="C615" i="17"/>
  <c r="D615" i="17"/>
  <c r="B616" i="17"/>
  <c r="C616" i="17"/>
  <c r="D616" i="17"/>
  <c r="B617" i="17"/>
  <c r="C617" i="17"/>
  <c r="D617" i="17"/>
  <c r="B618" i="17"/>
  <c r="C618" i="17"/>
  <c r="D618" i="17"/>
  <c r="B619" i="17"/>
  <c r="C619" i="17"/>
  <c r="D619" i="17"/>
  <c r="B620" i="17"/>
  <c r="C620" i="17"/>
  <c r="D620" i="17"/>
  <c r="B621" i="17"/>
  <c r="C621" i="17"/>
  <c r="D621" i="17"/>
  <c r="B622" i="17"/>
  <c r="C622" i="17"/>
  <c r="D622" i="17"/>
  <c r="B623" i="17"/>
  <c r="C623" i="17"/>
  <c r="D623" i="17"/>
  <c r="B624" i="17"/>
  <c r="C624" i="17"/>
  <c r="D624" i="17"/>
  <c r="B625" i="17"/>
  <c r="C625" i="17"/>
  <c r="D625" i="17"/>
  <c r="B626" i="17"/>
  <c r="C626" i="17"/>
  <c r="D626" i="17"/>
  <c r="B627" i="17"/>
  <c r="C627" i="17"/>
  <c r="D627" i="17"/>
  <c r="B628" i="17"/>
  <c r="C628" i="17"/>
  <c r="D628" i="17"/>
  <c r="B629" i="17"/>
  <c r="C629" i="17"/>
  <c r="D629" i="17"/>
  <c r="B630" i="17"/>
  <c r="C630" i="17"/>
  <c r="D630" i="17"/>
  <c r="B631" i="17"/>
  <c r="C631" i="17"/>
  <c r="D631" i="17"/>
  <c r="B632" i="17"/>
  <c r="C632" i="17"/>
  <c r="D632" i="17"/>
  <c r="B633" i="17"/>
  <c r="C633" i="17"/>
  <c r="D633" i="17"/>
  <c r="B634" i="17"/>
  <c r="C634" i="17"/>
  <c r="D634" i="17"/>
  <c r="B635" i="17"/>
  <c r="C635" i="17"/>
  <c r="D635" i="17"/>
  <c r="B636" i="17"/>
  <c r="C636" i="17"/>
  <c r="D636" i="17"/>
  <c r="B637" i="17"/>
  <c r="C637" i="17"/>
  <c r="D637" i="17"/>
  <c r="B638" i="17"/>
  <c r="C638" i="17"/>
  <c r="D638" i="17"/>
  <c r="B639" i="17"/>
  <c r="C639" i="17"/>
  <c r="D639" i="17"/>
  <c r="B640" i="17"/>
  <c r="C640" i="17"/>
  <c r="D640" i="17"/>
  <c r="B641" i="17"/>
  <c r="C641" i="17"/>
  <c r="D641" i="17"/>
  <c r="B642" i="17"/>
  <c r="C642" i="17"/>
  <c r="D642" i="17"/>
  <c r="B643" i="17"/>
  <c r="C643" i="17"/>
  <c r="D643" i="17"/>
  <c r="B644" i="17"/>
  <c r="C644" i="17"/>
  <c r="D644" i="17"/>
  <c r="B645" i="17"/>
  <c r="C645" i="17"/>
  <c r="D645" i="17"/>
  <c r="B646" i="17"/>
  <c r="C646" i="17"/>
  <c r="D646" i="17"/>
  <c r="B647" i="17"/>
  <c r="C647" i="17"/>
  <c r="D647" i="17"/>
  <c r="B648" i="17"/>
  <c r="C648" i="17"/>
  <c r="D648" i="17"/>
  <c r="B649" i="17"/>
  <c r="C649" i="17"/>
  <c r="D649" i="17"/>
  <c r="B650" i="17"/>
  <c r="C650" i="17"/>
  <c r="D650" i="17"/>
  <c r="B651" i="17"/>
  <c r="C651" i="17"/>
  <c r="D651" i="17"/>
  <c r="B652" i="17"/>
  <c r="C652" i="17"/>
  <c r="D652" i="17"/>
  <c r="B653" i="17"/>
  <c r="C653" i="17"/>
  <c r="D653" i="17"/>
  <c r="B654" i="17"/>
  <c r="C654" i="17"/>
  <c r="D654" i="17"/>
  <c r="B655" i="17"/>
  <c r="C655" i="17"/>
  <c r="D655" i="17"/>
  <c r="B656" i="17"/>
  <c r="C656" i="17"/>
  <c r="D656" i="17"/>
  <c r="B657" i="17"/>
  <c r="C657" i="17"/>
  <c r="D657" i="17"/>
  <c r="B658" i="17"/>
  <c r="C658" i="17"/>
  <c r="D658" i="17"/>
  <c r="B659" i="17"/>
  <c r="C659" i="17"/>
  <c r="D659" i="17"/>
  <c r="B660" i="17"/>
  <c r="C660" i="17"/>
  <c r="D660" i="17"/>
  <c r="B661" i="17"/>
  <c r="C661" i="17"/>
  <c r="D661" i="17"/>
  <c r="B662" i="17"/>
  <c r="C662" i="17"/>
  <c r="D662" i="17"/>
  <c r="B663" i="17"/>
  <c r="C663" i="17"/>
  <c r="D663" i="17"/>
  <c r="B664" i="17"/>
  <c r="C664" i="17"/>
  <c r="D664" i="17"/>
  <c r="B665" i="17"/>
  <c r="C665" i="17"/>
  <c r="D665" i="17"/>
  <c r="B666" i="17"/>
  <c r="C666" i="17"/>
  <c r="D666" i="17"/>
  <c r="B667" i="17"/>
  <c r="C667" i="17"/>
  <c r="D667" i="17"/>
  <c r="B668" i="17"/>
  <c r="C668" i="17"/>
  <c r="D668" i="17"/>
  <c r="B669" i="17"/>
  <c r="C669" i="17"/>
  <c r="D669" i="17"/>
  <c r="B670" i="17"/>
  <c r="C670" i="17"/>
  <c r="D670" i="17"/>
  <c r="B671" i="17"/>
  <c r="C671" i="17"/>
  <c r="D671" i="17"/>
  <c r="B672" i="17"/>
  <c r="C672" i="17"/>
  <c r="D672" i="17"/>
  <c r="B673" i="17"/>
  <c r="C673" i="17"/>
  <c r="D673" i="17"/>
  <c r="B674" i="17"/>
  <c r="C674" i="17"/>
  <c r="D674" i="17"/>
  <c r="B675" i="17"/>
  <c r="C675" i="17"/>
  <c r="D675" i="17"/>
  <c r="B676" i="17"/>
  <c r="C676" i="17"/>
  <c r="D676" i="17"/>
  <c r="B677" i="17"/>
  <c r="C677" i="17"/>
  <c r="D677" i="17"/>
  <c r="B678" i="17"/>
  <c r="C678" i="17"/>
  <c r="D678" i="17"/>
  <c r="B679" i="17"/>
  <c r="C679" i="17"/>
  <c r="D679" i="17"/>
  <c r="B680" i="17"/>
  <c r="C680" i="17"/>
  <c r="D680" i="17"/>
  <c r="B681" i="17"/>
  <c r="C681" i="17"/>
  <c r="D681" i="17"/>
  <c r="B682" i="17"/>
  <c r="C682" i="17"/>
  <c r="D682" i="17"/>
  <c r="B683" i="17"/>
  <c r="C683" i="17"/>
  <c r="D683" i="17"/>
  <c r="B684" i="17"/>
  <c r="C684" i="17"/>
  <c r="D684" i="17"/>
  <c r="B685" i="17"/>
  <c r="C685" i="17"/>
  <c r="D685" i="17"/>
  <c r="B686" i="17"/>
  <c r="C686" i="17"/>
  <c r="D686" i="17"/>
  <c r="B687" i="17"/>
  <c r="C687" i="17"/>
  <c r="D687" i="17"/>
  <c r="B688" i="17"/>
  <c r="C688" i="17"/>
  <c r="D688" i="17"/>
  <c r="B689" i="17"/>
  <c r="C689" i="17"/>
  <c r="D689" i="17"/>
  <c r="B690" i="17"/>
  <c r="C690" i="17"/>
  <c r="D690" i="17"/>
  <c r="B691" i="17"/>
  <c r="C691" i="17"/>
  <c r="D691" i="17"/>
  <c r="B692" i="17"/>
  <c r="C692" i="17"/>
  <c r="D692" i="17"/>
  <c r="B693" i="17"/>
  <c r="C693" i="17"/>
  <c r="D693" i="17"/>
  <c r="B694" i="17"/>
  <c r="C694" i="17"/>
  <c r="D694" i="17"/>
  <c r="B695" i="17"/>
  <c r="C695" i="17"/>
  <c r="D695" i="17"/>
  <c r="B696" i="17"/>
  <c r="C696" i="17"/>
  <c r="D696" i="17"/>
  <c r="B697" i="17"/>
  <c r="C697" i="17"/>
  <c r="D697" i="17"/>
  <c r="B698" i="17"/>
  <c r="C698" i="17"/>
  <c r="D698" i="17"/>
  <c r="B699" i="17"/>
  <c r="C699" i="17"/>
  <c r="D699" i="17"/>
  <c r="B700" i="17"/>
  <c r="C700" i="17"/>
  <c r="D700" i="17"/>
  <c r="B701" i="17"/>
  <c r="C701" i="17"/>
  <c r="D701" i="17"/>
  <c r="B702" i="17"/>
  <c r="C702" i="17"/>
  <c r="D702" i="17"/>
  <c r="B703" i="17"/>
  <c r="C703" i="17"/>
  <c r="D703" i="17"/>
  <c r="B704" i="17"/>
  <c r="C704" i="17"/>
  <c r="D704" i="17"/>
  <c r="B705" i="17"/>
  <c r="C705" i="17"/>
  <c r="D705" i="17"/>
  <c r="B706" i="17"/>
  <c r="C706" i="17"/>
  <c r="D706" i="17"/>
  <c r="B707" i="17"/>
  <c r="C707" i="17"/>
  <c r="D707" i="17"/>
  <c r="B708" i="17"/>
  <c r="C708" i="17"/>
  <c r="D708" i="17"/>
  <c r="B709" i="17"/>
  <c r="C709" i="17"/>
  <c r="D709" i="17"/>
  <c r="B710" i="17"/>
  <c r="C710" i="17"/>
  <c r="D710" i="17"/>
  <c r="B711" i="17"/>
  <c r="C711" i="17"/>
  <c r="D711" i="17"/>
  <c r="B712" i="17"/>
  <c r="C712" i="17"/>
  <c r="D712" i="17"/>
  <c r="B713" i="17"/>
  <c r="C713" i="17"/>
  <c r="D713" i="17"/>
  <c r="B714" i="17"/>
  <c r="C714" i="17"/>
  <c r="D714" i="17"/>
  <c r="B715" i="17"/>
  <c r="C715" i="17"/>
  <c r="D715" i="17"/>
  <c r="B716" i="17"/>
  <c r="C716" i="17"/>
  <c r="D716" i="17"/>
  <c r="B717" i="17"/>
  <c r="C717" i="17"/>
  <c r="D717" i="17"/>
  <c r="B718" i="17"/>
  <c r="C718" i="17"/>
  <c r="D718" i="17"/>
  <c r="B719" i="17"/>
  <c r="C719" i="17"/>
  <c r="D719" i="17"/>
  <c r="B720" i="17"/>
  <c r="C720" i="17"/>
  <c r="D720" i="17"/>
  <c r="B721" i="17"/>
  <c r="C721" i="17"/>
  <c r="D721" i="17"/>
  <c r="B722" i="17"/>
  <c r="C722" i="17"/>
  <c r="D722" i="17"/>
  <c r="B723" i="17"/>
  <c r="C723" i="17"/>
  <c r="D723" i="17"/>
  <c r="B724" i="17"/>
  <c r="C724" i="17"/>
  <c r="D724" i="17"/>
  <c r="B725" i="17"/>
  <c r="C725" i="17"/>
  <c r="D725" i="17"/>
  <c r="B726" i="17"/>
  <c r="C726" i="17"/>
  <c r="D726" i="17"/>
  <c r="B727" i="17"/>
  <c r="C727" i="17"/>
  <c r="D727" i="17"/>
  <c r="B728" i="17"/>
  <c r="C728" i="17"/>
  <c r="D728" i="17"/>
  <c r="B729" i="17"/>
  <c r="C729" i="17"/>
  <c r="D729" i="17"/>
  <c r="B730" i="17"/>
  <c r="C730" i="17"/>
  <c r="D730" i="17"/>
  <c r="B731" i="17"/>
  <c r="C731" i="17"/>
  <c r="D731" i="17"/>
  <c r="B732" i="17"/>
  <c r="C732" i="17"/>
  <c r="D732" i="17"/>
  <c r="B733" i="17"/>
  <c r="C733" i="17"/>
  <c r="D733" i="17"/>
  <c r="B734" i="17"/>
  <c r="C734" i="17"/>
  <c r="D734" i="17"/>
  <c r="B735" i="17"/>
  <c r="C735" i="17"/>
  <c r="D735" i="17"/>
  <c r="B736" i="17"/>
  <c r="C736" i="17"/>
  <c r="D736" i="17"/>
  <c r="B737" i="17"/>
  <c r="C737" i="17"/>
  <c r="D737" i="17"/>
  <c r="B738" i="17"/>
  <c r="C738" i="17"/>
  <c r="D738" i="17"/>
  <c r="B739" i="17"/>
  <c r="C739" i="17"/>
  <c r="D739" i="17"/>
  <c r="B740" i="17"/>
  <c r="C740" i="17"/>
  <c r="D740" i="17"/>
  <c r="B741" i="17"/>
  <c r="C741" i="17"/>
  <c r="D741" i="17"/>
  <c r="B742" i="17"/>
  <c r="C742" i="17"/>
  <c r="D742" i="17"/>
  <c r="B743" i="17"/>
  <c r="C743" i="17"/>
  <c r="D743" i="17"/>
  <c r="B744" i="17"/>
  <c r="C744" i="17"/>
  <c r="D744" i="17"/>
  <c r="B745" i="17"/>
  <c r="C745" i="17"/>
  <c r="D745" i="17"/>
  <c r="B746" i="17"/>
  <c r="C746" i="17"/>
  <c r="D746" i="17"/>
  <c r="B747" i="17"/>
  <c r="C747" i="17"/>
  <c r="D747" i="17"/>
  <c r="B748" i="17"/>
  <c r="C748" i="17"/>
  <c r="D748" i="17"/>
  <c r="B749" i="17"/>
  <c r="C749" i="17"/>
  <c r="D749" i="17"/>
  <c r="B750" i="17"/>
  <c r="C750" i="17"/>
  <c r="D750" i="17"/>
  <c r="B751" i="17"/>
  <c r="C751" i="17"/>
  <c r="D751" i="17"/>
  <c r="B752" i="17"/>
  <c r="C752" i="17"/>
  <c r="D752" i="17"/>
  <c r="B753" i="17"/>
  <c r="C753" i="17"/>
  <c r="D753" i="17"/>
  <c r="B754" i="17"/>
  <c r="C754" i="17"/>
  <c r="D754" i="17"/>
  <c r="B755" i="17"/>
  <c r="C755" i="17"/>
  <c r="D755" i="17"/>
  <c r="B756" i="17"/>
  <c r="C756" i="17"/>
  <c r="D756" i="17"/>
  <c r="B757" i="17"/>
  <c r="C757" i="17"/>
  <c r="D757" i="17"/>
  <c r="B758" i="17"/>
  <c r="C758" i="17"/>
  <c r="D758" i="17"/>
  <c r="B759" i="17"/>
  <c r="C759" i="17"/>
  <c r="D759" i="17"/>
  <c r="B760" i="17"/>
  <c r="C760" i="17"/>
  <c r="D760" i="17"/>
  <c r="B761" i="17"/>
  <c r="C761" i="17"/>
  <c r="D761" i="17"/>
  <c r="B762" i="17"/>
  <c r="C762" i="17"/>
  <c r="D762" i="17"/>
  <c r="B763" i="17"/>
  <c r="C763" i="17"/>
  <c r="D763" i="17"/>
  <c r="B764" i="17"/>
  <c r="C764" i="17"/>
  <c r="D764" i="17"/>
  <c r="B765" i="17"/>
  <c r="C765" i="17"/>
  <c r="D765" i="17"/>
  <c r="B766" i="17"/>
  <c r="C766" i="17"/>
  <c r="D766" i="17"/>
  <c r="B767" i="17"/>
  <c r="C767" i="17"/>
  <c r="D767" i="17"/>
  <c r="B768" i="17"/>
  <c r="C768" i="17"/>
  <c r="D768" i="17"/>
  <c r="B769" i="17"/>
  <c r="C769" i="17"/>
  <c r="D769" i="17"/>
  <c r="B770" i="17"/>
  <c r="C770" i="17"/>
  <c r="D770" i="17"/>
  <c r="B771" i="17"/>
  <c r="C771" i="17"/>
  <c r="D771" i="17"/>
  <c r="B772" i="17"/>
  <c r="C772" i="17"/>
  <c r="D772" i="17"/>
  <c r="B773" i="17"/>
  <c r="C773" i="17"/>
  <c r="D773" i="17"/>
  <c r="B774" i="17"/>
  <c r="C774" i="17"/>
  <c r="D774" i="17"/>
  <c r="B775" i="17"/>
  <c r="C775" i="17"/>
  <c r="D775" i="17"/>
  <c r="B776" i="17"/>
  <c r="C776" i="17"/>
  <c r="D776" i="17"/>
  <c r="B777" i="17"/>
  <c r="C777" i="17"/>
  <c r="D777" i="17"/>
  <c r="B778" i="17"/>
  <c r="C778" i="17"/>
  <c r="D778" i="17"/>
  <c r="B779" i="17"/>
  <c r="C779" i="17"/>
  <c r="D779" i="17"/>
  <c r="B780" i="17"/>
  <c r="C780" i="17"/>
  <c r="D780" i="17"/>
  <c r="B781" i="17"/>
  <c r="C781" i="17"/>
  <c r="D781" i="17"/>
  <c r="B782" i="17"/>
  <c r="C782" i="17"/>
  <c r="D782" i="17"/>
  <c r="B783" i="17"/>
  <c r="C783" i="17"/>
  <c r="D783" i="17"/>
  <c r="B784" i="17"/>
  <c r="C784" i="17"/>
  <c r="D784" i="17"/>
  <c r="B785" i="17"/>
  <c r="C785" i="17"/>
  <c r="D785" i="17"/>
  <c r="B786" i="17"/>
  <c r="C786" i="17"/>
  <c r="D786" i="17"/>
  <c r="B787" i="17"/>
  <c r="C787" i="17"/>
  <c r="D787" i="17"/>
  <c r="B788" i="17"/>
  <c r="C788" i="17"/>
  <c r="D788" i="17"/>
  <c r="B789" i="17"/>
  <c r="C789" i="17"/>
  <c r="D789" i="17"/>
  <c r="B790" i="17"/>
  <c r="C790" i="17"/>
  <c r="D790" i="17"/>
  <c r="B791" i="17"/>
  <c r="C791" i="17"/>
  <c r="D791" i="17"/>
  <c r="B792" i="17"/>
  <c r="C792" i="17"/>
  <c r="D792" i="17"/>
  <c r="B793" i="17"/>
  <c r="C793" i="17"/>
  <c r="D793" i="17"/>
  <c r="B794" i="17"/>
  <c r="C794" i="17"/>
  <c r="D794" i="17"/>
  <c r="B795" i="17"/>
  <c r="C795" i="17"/>
  <c r="D795" i="17"/>
  <c r="B796" i="17"/>
  <c r="C796" i="17"/>
  <c r="D796" i="17"/>
  <c r="B797" i="17"/>
  <c r="C797" i="17"/>
  <c r="D797" i="17"/>
  <c r="B798" i="17"/>
  <c r="C798" i="17"/>
  <c r="D798" i="17"/>
  <c r="B799" i="17"/>
  <c r="C799" i="17"/>
  <c r="D799" i="17"/>
  <c r="B800" i="17"/>
  <c r="C800" i="17"/>
  <c r="D800" i="17"/>
  <c r="B801" i="17"/>
  <c r="C801" i="17"/>
  <c r="D801" i="17"/>
  <c r="B802" i="17"/>
  <c r="C802" i="17"/>
  <c r="D802" i="17"/>
  <c r="B803" i="17"/>
  <c r="C803" i="17"/>
  <c r="D803" i="17"/>
  <c r="B804" i="17"/>
  <c r="C804" i="17"/>
  <c r="D804" i="17"/>
  <c r="B805" i="17"/>
  <c r="C805" i="17"/>
  <c r="D805" i="17"/>
  <c r="B806" i="17"/>
  <c r="C806" i="17"/>
  <c r="D806" i="17"/>
  <c r="B807" i="17"/>
  <c r="C807" i="17"/>
  <c r="D807" i="17"/>
  <c r="B808" i="17"/>
  <c r="C808" i="17"/>
  <c r="D808" i="17"/>
  <c r="B809" i="17"/>
  <c r="C809" i="17"/>
  <c r="D809" i="17"/>
  <c r="B810" i="17"/>
  <c r="C810" i="17"/>
  <c r="D810" i="17"/>
  <c r="B811" i="17"/>
  <c r="C811" i="17"/>
  <c r="D811" i="17"/>
  <c r="B812" i="17"/>
  <c r="C812" i="17"/>
  <c r="D812" i="17"/>
  <c r="B813" i="17"/>
  <c r="C813" i="17"/>
  <c r="D813" i="17"/>
  <c r="B814" i="17"/>
  <c r="C814" i="17"/>
  <c r="D814" i="17"/>
  <c r="B815" i="17"/>
  <c r="C815" i="17"/>
  <c r="D815" i="17"/>
  <c r="B816" i="17"/>
  <c r="C816" i="17"/>
  <c r="D816" i="17"/>
  <c r="B817" i="17"/>
  <c r="C817" i="17"/>
  <c r="D817" i="17"/>
  <c r="B818" i="17"/>
  <c r="C818" i="17"/>
  <c r="D818" i="17"/>
  <c r="B819" i="17"/>
  <c r="C819" i="17"/>
  <c r="D819" i="17"/>
  <c r="B820" i="17"/>
  <c r="C820" i="17"/>
  <c r="D820" i="17"/>
  <c r="B821" i="17"/>
  <c r="C821" i="17"/>
  <c r="D821" i="17"/>
  <c r="B822" i="17"/>
  <c r="C822" i="17"/>
  <c r="D822" i="17"/>
  <c r="B823" i="17"/>
  <c r="C823" i="17"/>
  <c r="D823" i="17"/>
  <c r="B824" i="17"/>
  <c r="C824" i="17"/>
  <c r="D824" i="17"/>
  <c r="B825" i="17"/>
  <c r="C825" i="17"/>
  <c r="D825" i="17"/>
  <c r="B826" i="17"/>
  <c r="C826" i="17"/>
  <c r="D826" i="17"/>
  <c r="B827" i="17"/>
  <c r="C827" i="17"/>
  <c r="D827" i="17"/>
  <c r="B828" i="17"/>
  <c r="C828" i="17"/>
  <c r="D828" i="17"/>
  <c r="B829" i="17"/>
  <c r="C829" i="17"/>
  <c r="D829" i="17"/>
  <c r="B830" i="17"/>
  <c r="C830" i="17"/>
  <c r="D830" i="17"/>
  <c r="B831" i="17"/>
  <c r="C831" i="17"/>
  <c r="D831" i="17"/>
  <c r="B832" i="17"/>
  <c r="C832" i="17"/>
  <c r="D832" i="17"/>
  <c r="B833" i="17"/>
  <c r="C833" i="17"/>
  <c r="D833" i="17"/>
  <c r="B834" i="17"/>
  <c r="C834" i="17"/>
  <c r="D834" i="17"/>
  <c r="B835" i="17"/>
  <c r="C835" i="17"/>
  <c r="D835" i="17"/>
  <c r="B836" i="17"/>
  <c r="C836" i="17"/>
  <c r="D836" i="17"/>
  <c r="B837" i="17"/>
  <c r="C837" i="17"/>
  <c r="D837" i="17"/>
  <c r="B838" i="17"/>
  <c r="C838" i="17"/>
  <c r="D838" i="17"/>
  <c r="B839" i="17"/>
  <c r="C839" i="17"/>
  <c r="D839" i="17"/>
  <c r="B840" i="17"/>
  <c r="C840" i="17"/>
  <c r="D840" i="17"/>
  <c r="B841" i="17"/>
  <c r="C841" i="17"/>
  <c r="D841" i="17"/>
  <c r="B842" i="17"/>
  <c r="C842" i="17"/>
  <c r="D842" i="17"/>
  <c r="B843" i="17"/>
  <c r="C843" i="17"/>
  <c r="D843" i="17"/>
  <c r="B844" i="17"/>
  <c r="C844" i="17"/>
  <c r="D844" i="17"/>
  <c r="B845" i="17"/>
  <c r="C845" i="17"/>
  <c r="D845" i="17"/>
  <c r="B846" i="17"/>
  <c r="C846" i="17"/>
  <c r="D846" i="17"/>
  <c r="B847" i="17"/>
  <c r="C847" i="17"/>
  <c r="D847" i="17"/>
  <c r="B848" i="17"/>
  <c r="C848" i="17"/>
  <c r="D848" i="17"/>
  <c r="B849" i="17"/>
  <c r="C849" i="17"/>
  <c r="D849" i="17"/>
  <c r="B850" i="17"/>
  <c r="C850" i="17"/>
  <c r="D850" i="17"/>
  <c r="B851" i="17"/>
  <c r="C851" i="17"/>
  <c r="D851" i="17"/>
  <c r="B852" i="17"/>
  <c r="C852" i="17"/>
  <c r="D852" i="17"/>
  <c r="B853" i="17"/>
  <c r="C853" i="17"/>
  <c r="D853" i="17"/>
  <c r="B854" i="17"/>
  <c r="C854" i="17"/>
  <c r="D854" i="17"/>
  <c r="B855" i="17"/>
  <c r="C855" i="17"/>
  <c r="D855" i="17"/>
  <c r="B856" i="17"/>
  <c r="C856" i="17"/>
  <c r="D856" i="17"/>
  <c r="B857" i="17"/>
  <c r="C857" i="17"/>
  <c r="D857" i="17"/>
  <c r="B858" i="17"/>
  <c r="C858" i="17"/>
  <c r="D858" i="17"/>
  <c r="B859" i="17"/>
  <c r="C859" i="17"/>
  <c r="D859" i="17"/>
  <c r="B860" i="17"/>
  <c r="C860" i="17"/>
  <c r="D860" i="17"/>
  <c r="B861" i="17"/>
  <c r="C861" i="17"/>
  <c r="D861" i="17"/>
  <c r="B862" i="17"/>
  <c r="C862" i="17"/>
  <c r="D862" i="17"/>
  <c r="B863" i="17"/>
  <c r="C863" i="17"/>
  <c r="D863" i="17"/>
  <c r="B864" i="17"/>
  <c r="C864" i="17"/>
  <c r="D864" i="17"/>
  <c r="B865" i="17"/>
  <c r="C865" i="17"/>
  <c r="D865" i="17"/>
  <c r="B866" i="17"/>
  <c r="C866" i="17"/>
  <c r="D866" i="17"/>
  <c r="B867" i="17"/>
  <c r="C867" i="17"/>
  <c r="D867" i="17"/>
  <c r="B868" i="17"/>
  <c r="C868" i="17"/>
  <c r="D868" i="17"/>
  <c r="B869" i="17"/>
  <c r="C869" i="17"/>
  <c r="D869" i="17"/>
  <c r="B870" i="17"/>
  <c r="C870" i="17"/>
  <c r="D870" i="17"/>
  <c r="B871" i="17"/>
  <c r="C871" i="17"/>
  <c r="D871" i="17"/>
  <c r="B872" i="17"/>
  <c r="C872" i="17"/>
  <c r="D872" i="17"/>
  <c r="B873" i="17"/>
  <c r="C873" i="17"/>
  <c r="D873" i="17"/>
  <c r="B874" i="17"/>
  <c r="C874" i="17"/>
  <c r="D874" i="17"/>
  <c r="B875" i="17"/>
  <c r="C875" i="17"/>
  <c r="D875" i="17"/>
  <c r="B876" i="17"/>
  <c r="C876" i="17"/>
  <c r="D876" i="17"/>
  <c r="B877" i="17"/>
  <c r="C877" i="17"/>
  <c r="D877" i="17"/>
  <c r="B878" i="17"/>
  <c r="C878" i="17"/>
  <c r="D878" i="17"/>
  <c r="B879" i="17"/>
  <c r="C879" i="17"/>
  <c r="D879" i="17"/>
  <c r="B880" i="17"/>
  <c r="C880" i="17"/>
  <c r="D880" i="17"/>
  <c r="B881" i="17"/>
  <c r="C881" i="17"/>
  <c r="D881" i="17"/>
  <c r="B882" i="17"/>
  <c r="C882" i="17"/>
  <c r="D882" i="17"/>
  <c r="B883" i="17"/>
  <c r="C883" i="17"/>
  <c r="D883" i="17"/>
  <c r="B884" i="17"/>
  <c r="C884" i="17"/>
  <c r="D884" i="17"/>
  <c r="B885" i="17"/>
  <c r="C885" i="17"/>
  <c r="D885" i="17"/>
  <c r="B886" i="17"/>
  <c r="C886" i="17"/>
  <c r="D886" i="17"/>
  <c r="B887" i="17"/>
  <c r="C887" i="17"/>
  <c r="D887" i="17"/>
  <c r="B888" i="17"/>
  <c r="C888" i="17"/>
  <c r="D888" i="17"/>
  <c r="B889" i="17"/>
  <c r="C889" i="17"/>
  <c r="D889" i="17"/>
  <c r="B890" i="17"/>
  <c r="C890" i="17"/>
  <c r="D890" i="17"/>
  <c r="B891" i="17"/>
  <c r="C891" i="17"/>
  <c r="D891" i="17"/>
  <c r="B892" i="17"/>
  <c r="C892" i="17"/>
  <c r="D892" i="17"/>
  <c r="B893" i="17"/>
  <c r="C893" i="17"/>
  <c r="D893" i="17"/>
  <c r="B894" i="17"/>
  <c r="C894" i="17"/>
  <c r="D894" i="17"/>
  <c r="B895" i="17"/>
  <c r="C895" i="17"/>
  <c r="D895" i="17"/>
  <c r="B896" i="17"/>
  <c r="C896" i="17"/>
  <c r="D896" i="17"/>
  <c r="B897" i="17"/>
  <c r="C897" i="17"/>
  <c r="D897" i="17"/>
  <c r="B898" i="17"/>
  <c r="C898" i="17"/>
  <c r="D898" i="17"/>
  <c r="B899" i="17"/>
  <c r="C899" i="17"/>
  <c r="D899" i="17"/>
  <c r="B900" i="17"/>
  <c r="C900" i="17"/>
  <c r="D900" i="17"/>
  <c r="B901" i="17"/>
  <c r="C901" i="17"/>
  <c r="D901" i="17"/>
  <c r="B902" i="17"/>
  <c r="C902" i="17"/>
  <c r="D902" i="17"/>
  <c r="B903" i="17"/>
  <c r="C903" i="17"/>
  <c r="D903" i="17"/>
  <c r="B904" i="17"/>
  <c r="C904" i="17"/>
  <c r="D904" i="17"/>
  <c r="B905" i="17"/>
  <c r="C905" i="17"/>
  <c r="D905" i="17"/>
  <c r="B906" i="17"/>
  <c r="C906" i="17"/>
  <c r="D906" i="17"/>
  <c r="B907" i="17"/>
  <c r="C907" i="17"/>
  <c r="D907" i="17"/>
  <c r="B908" i="17"/>
  <c r="C908" i="17"/>
  <c r="D908" i="17"/>
  <c r="B909" i="17"/>
  <c r="C909" i="17"/>
  <c r="D909" i="17"/>
  <c r="B910" i="17"/>
  <c r="C910" i="17"/>
  <c r="D910" i="17"/>
  <c r="B911" i="17"/>
  <c r="C911" i="17"/>
  <c r="D911" i="17"/>
  <c r="B912" i="17"/>
  <c r="C912" i="17"/>
  <c r="D912" i="17"/>
  <c r="B913" i="17"/>
  <c r="C913" i="17"/>
  <c r="D913" i="17"/>
  <c r="B914" i="17"/>
  <c r="C914" i="17"/>
  <c r="D914" i="17"/>
  <c r="B915" i="17"/>
  <c r="C915" i="17"/>
  <c r="D915" i="17"/>
  <c r="B916" i="17"/>
  <c r="C916" i="17"/>
  <c r="D916" i="17"/>
  <c r="B917" i="17"/>
  <c r="C917" i="17"/>
  <c r="D917" i="17"/>
  <c r="B918" i="17"/>
  <c r="C918" i="17"/>
  <c r="D918" i="17"/>
  <c r="B919" i="17"/>
  <c r="C919" i="17"/>
  <c r="D919" i="17"/>
  <c r="B920" i="17"/>
  <c r="C920" i="17"/>
  <c r="D920" i="17"/>
  <c r="B921" i="17"/>
  <c r="C921" i="17"/>
  <c r="D921" i="17"/>
  <c r="B922" i="17"/>
  <c r="C922" i="17"/>
  <c r="D922" i="17"/>
  <c r="B923" i="17"/>
  <c r="C923" i="17"/>
  <c r="D923" i="17"/>
  <c r="B924" i="17"/>
  <c r="C924" i="17"/>
  <c r="D924" i="17"/>
  <c r="B925" i="17"/>
  <c r="C925" i="17"/>
  <c r="D925" i="17"/>
  <c r="B926" i="17"/>
  <c r="C926" i="17"/>
  <c r="D926" i="17"/>
  <c r="B927" i="17"/>
  <c r="C927" i="17"/>
  <c r="D927" i="17"/>
  <c r="B928" i="17"/>
  <c r="C928" i="17"/>
  <c r="D928" i="17"/>
  <c r="B929" i="17"/>
  <c r="C929" i="17"/>
  <c r="D929" i="17"/>
  <c r="B930" i="17"/>
  <c r="C930" i="17"/>
  <c r="D930" i="17"/>
  <c r="B931" i="17"/>
  <c r="C931" i="17"/>
  <c r="D931" i="17"/>
  <c r="B932" i="17"/>
  <c r="C932" i="17"/>
  <c r="D932" i="17"/>
  <c r="B933" i="17"/>
  <c r="C933" i="17"/>
  <c r="D933" i="17"/>
  <c r="B934" i="17"/>
  <c r="C934" i="17"/>
  <c r="D934" i="17"/>
  <c r="B935" i="17"/>
  <c r="C935" i="17"/>
  <c r="D935" i="17"/>
  <c r="B936" i="17"/>
  <c r="C936" i="17"/>
  <c r="D936" i="17"/>
  <c r="B937" i="17"/>
  <c r="C937" i="17"/>
  <c r="D937" i="17"/>
  <c r="B938" i="17"/>
  <c r="C938" i="17"/>
  <c r="D938" i="17"/>
  <c r="B939" i="17"/>
  <c r="C939" i="17"/>
  <c r="D939" i="17"/>
  <c r="B940" i="17"/>
  <c r="C940" i="17"/>
  <c r="D940" i="17"/>
  <c r="B941" i="17"/>
  <c r="C941" i="17"/>
  <c r="D941" i="17"/>
  <c r="B942" i="17"/>
  <c r="C942" i="17"/>
  <c r="D942" i="17"/>
  <c r="B943" i="17"/>
  <c r="C943" i="17"/>
  <c r="D943" i="17"/>
  <c r="B944" i="17"/>
  <c r="C944" i="17"/>
  <c r="D944" i="17"/>
  <c r="B945" i="17"/>
  <c r="C945" i="17"/>
  <c r="D945" i="17"/>
  <c r="B946" i="17"/>
  <c r="C946" i="17"/>
  <c r="D946" i="17"/>
  <c r="B947" i="17"/>
  <c r="C947" i="17"/>
  <c r="D947" i="17"/>
  <c r="B948" i="17"/>
  <c r="C948" i="17"/>
  <c r="D948" i="17"/>
  <c r="B949" i="17"/>
  <c r="C949" i="17"/>
  <c r="D949" i="17"/>
  <c r="B950" i="17"/>
  <c r="C950" i="17"/>
  <c r="D950" i="17"/>
  <c r="B951" i="17"/>
  <c r="C951" i="17"/>
  <c r="D951" i="17"/>
  <c r="B952" i="17"/>
  <c r="C952" i="17"/>
  <c r="D952" i="17"/>
  <c r="B953" i="17"/>
  <c r="C953" i="17"/>
  <c r="D953" i="17"/>
  <c r="B954" i="17"/>
  <c r="C954" i="17"/>
  <c r="D954" i="17"/>
  <c r="B955" i="17"/>
  <c r="C955" i="17"/>
  <c r="D955" i="17"/>
  <c r="B956" i="17"/>
  <c r="C956" i="17"/>
  <c r="D956" i="17"/>
  <c r="B957" i="17"/>
  <c r="C957" i="17"/>
  <c r="D957" i="17"/>
  <c r="B958" i="17"/>
  <c r="C958" i="17"/>
  <c r="D958" i="17"/>
  <c r="B959" i="17"/>
  <c r="C959" i="17"/>
  <c r="D959" i="17"/>
  <c r="B960" i="17"/>
  <c r="C960" i="17"/>
  <c r="D960" i="17"/>
  <c r="B961" i="17"/>
  <c r="C961" i="17"/>
  <c r="D961" i="17"/>
  <c r="B962" i="17"/>
  <c r="C962" i="17"/>
  <c r="D962" i="17"/>
  <c r="B963" i="17"/>
  <c r="C963" i="17"/>
  <c r="D963" i="17"/>
  <c r="B964" i="17"/>
  <c r="C964" i="17"/>
  <c r="D964" i="17"/>
  <c r="B965" i="17"/>
  <c r="C965" i="17"/>
  <c r="D965" i="17"/>
  <c r="B966" i="17"/>
  <c r="C966" i="17"/>
  <c r="D966" i="17"/>
  <c r="B967" i="17"/>
  <c r="C967" i="17"/>
  <c r="D967" i="17"/>
  <c r="B968" i="17"/>
  <c r="C968" i="17"/>
  <c r="D968" i="17"/>
  <c r="B969" i="17"/>
  <c r="C969" i="17"/>
  <c r="D969" i="17"/>
  <c r="B970" i="17"/>
  <c r="C970" i="17"/>
  <c r="D970" i="17"/>
  <c r="B971" i="17"/>
  <c r="C971" i="17"/>
  <c r="D971" i="17"/>
  <c r="B972" i="17"/>
  <c r="C972" i="17"/>
  <c r="D972" i="17"/>
  <c r="B973" i="17"/>
  <c r="C973" i="17"/>
  <c r="D973" i="17"/>
  <c r="B974" i="17"/>
  <c r="C974" i="17"/>
  <c r="D974" i="17"/>
  <c r="B975" i="17"/>
  <c r="C975" i="17"/>
  <c r="D975" i="17"/>
  <c r="B976" i="17"/>
  <c r="C976" i="17"/>
  <c r="D976" i="17"/>
  <c r="B977" i="17"/>
  <c r="C977" i="17"/>
  <c r="D977" i="17"/>
  <c r="B978" i="17"/>
  <c r="C978" i="17"/>
  <c r="D978" i="17"/>
  <c r="B979" i="17"/>
  <c r="C979" i="17"/>
  <c r="D979" i="17"/>
  <c r="B980" i="17"/>
  <c r="C980" i="17"/>
  <c r="D980" i="17"/>
  <c r="B981" i="17"/>
  <c r="C981" i="17"/>
  <c r="D981" i="17"/>
  <c r="B982" i="17"/>
  <c r="C982" i="17"/>
  <c r="D982" i="17"/>
  <c r="B983" i="17"/>
  <c r="C983" i="17"/>
  <c r="D983" i="17"/>
  <c r="B984" i="17"/>
  <c r="C984" i="17"/>
  <c r="D984" i="17"/>
  <c r="B985" i="17"/>
  <c r="C985" i="17"/>
  <c r="D985" i="17"/>
  <c r="B986" i="17"/>
  <c r="C986" i="17"/>
  <c r="D986" i="17"/>
  <c r="B987" i="17"/>
  <c r="C987" i="17"/>
  <c r="D987" i="17"/>
  <c r="B988" i="17"/>
  <c r="C988" i="17"/>
  <c r="D988" i="17"/>
  <c r="B989" i="17"/>
  <c r="C989" i="17"/>
  <c r="D989" i="17"/>
  <c r="B990" i="17"/>
  <c r="C990" i="17"/>
  <c r="D990" i="17"/>
  <c r="B991" i="17"/>
  <c r="C991" i="17"/>
  <c r="D991" i="17"/>
  <c r="B992" i="17"/>
  <c r="C992" i="17"/>
  <c r="D992" i="17"/>
  <c r="B993" i="17"/>
  <c r="C993" i="17"/>
  <c r="D993" i="17"/>
  <c r="B994" i="17"/>
  <c r="C994" i="17"/>
  <c r="D994" i="17"/>
  <c r="B995" i="17"/>
  <c r="C995" i="17"/>
  <c r="D995" i="17"/>
  <c r="B996" i="17"/>
  <c r="C996" i="17"/>
  <c r="D996" i="17"/>
  <c r="B997" i="17"/>
  <c r="C997" i="17"/>
  <c r="D997" i="17"/>
  <c r="B998" i="17"/>
  <c r="C998" i="17"/>
  <c r="D998" i="17"/>
  <c r="B999" i="17"/>
  <c r="C999" i="17"/>
  <c r="D999" i="17"/>
  <c r="B1000" i="17"/>
  <c r="C1000" i="17"/>
  <c r="D1000" i="17"/>
  <c r="B1001" i="17"/>
  <c r="C1001" i="17"/>
  <c r="D1001" i="17"/>
  <c r="B1002" i="17"/>
  <c r="C1002" i="17"/>
  <c r="D1002" i="17"/>
  <c r="B1003" i="17"/>
  <c r="C1003" i="17"/>
  <c r="D1003" i="17"/>
  <c r="B1004" i="17"/>
  <c r="C1004" i="17"/>
  <c r="D1004" i="17"/>
  <c r="B1005" i="17"/>
  <c r="C1005" i="17"/>
  <c r="D1005" i="17"/>
  <c r="B1006" i="17"/>
  <c r="C1006" i="17"/>
  <c r="D1006" i="17"/>
  <c r="B1007" i="17"/>
  <c r="C1007" i="17"/>
  <c r="D1007" i="17"/>
  <c r="B1008" i="17"/>
  <c r="C1008" i="17"/>
  <c r="D1008" i="17"/>
  <c r="B1009" i="17"/>
  <c r="C1009" i="17"/>
  <c r="D1009" i="17"/>
  <c r="B1010" i="17"/>
  <c r="C1010" i="17"/>
  <c r="D1010" i="17"/>
  <c r="B1011" i="17"/>
  <c r="C1011" i="17"/>
  <c r="D1011" i="17"/>
  <c r="B1012" i="17"/>
  <c r="C1012" i="17"/>
  <c r="D1012" i="17"/>
  <c r="B1013" i="17"/>
  <c r="C1013" i="17"/>
  <c r="D1013" i="17"/>
  <c r="B1014" i="17"/>
  <c r="C1014" i="17"/>
  <c r="D1014" i="17"/>
  <c r="B1015" i="17"/>
  <c r="C1015" i="17"/>
  <c r="D1015" i="17"/>
  <c r="B1016" i="17"/>
  <c r="C1016" i="17"/>
  <c r="D1016" i="17"/>
  <c r="B1017" i="17"/>
  <c r="C1017" i="17"/>
  <c r="D1017" i="17"/>
  <c r="B1018" i="17"/>
  <c r="C1018" i="17"/>
  <c r="D1018" i="17"/>
  <c r="B1019" i="17"/>
  <c r="C1019" i="17"/>
  <c r="D1019" i="17"/>
  <c r="B1020" i="17"/>
  <c r="C1020" i="17"/>
  <c r="D1020" i="17"/>
  <c r="B1021" i="17"/>
  <c r="C1021" i="17"/>
  <c r="D1021" i="17"/>
  <c r="B1022" i="17"/>
  <c r="C1022" i="17"/>
  <c r="D1022" i="17"/>
  <c r="B1023" i="17"/>
  <c r="C1023" i="17"/>
  <c r="D1023" i="17"/>
  <c r="B1024" i="17"/>
  <c r="C1024" i="17"/>
  <c r="D1024" i="17"/>
  <c r="B1025" i="17"/>
  <c r="C1025" i="17"/>
  <c r="D1025" i="17"/>
  <c r="B1026" i="17"/>
  <c r="C1026" i="17"/>
  <c r="D1026" i="17"/>
  <c r="B1027" i="17"/>
  <c r="C1027" i="17"/>
  <c r="D1027" i="17"/>
  <c r="B1028" i="17"/>
  <c r="C1028" i="17"/>
  <c r="D1028" i="17"/>
  <c r="B1029" i="17"/>
  <c r="C1029" i="17"/>
  <c r="D1029" i="17"/>
  <c r="B1030" i="17"/>
  <c r="C1030" i="17"/>
  <c r="D1030" i="17"/>
  <c r="B1031" i="17"/>
  <c r="C1031" i="17"/>
  <c r="D1031" i="17"/>
  <c r="B1032" i="17"/>
  <c r="C1032" i="17"/>
  <c r="D1032" i="17"/>
  <c r="B1033" i="17"/>
  <c r="C1033" i="17"/>
  <c r="D1033" i="17"/>
  <c r="B1034" i="17"/>
  <c r="C1034" i="17"/>
  <c r="D1034" i="17"/>
  <c r="B1035" i="17"/>
  <c r="C1035" i="17"/>
  <c r="D1035" i="17"/>
  <c r="B1036" i="17"/>
  <c r="C1036" i="17"/>
  <c r="D1036" i="17"/>
  <c r="B1037" i="17"/>
  <c r="C1037" i="17"/>
  <c r="D1037" i="17"/>
  <c r="B1038" i="17"/>
  <c r="C1038" i="17"/>
  <c r="D1038" i="17"/>
  <c r="B1039" i="17"/>
  <c r="C1039" i="17"/>
  <c r="D1039" i="17"/>
  <c r="B1040" i="17"/>
  <c r="C1040" i="17"/>
  <c r="D1040" i="17"/>
  <c r="B1041" i="17"/>
  <c r="C1041" i="17"/>
  <c r="D1041" i="17"/>
  <c r="B1042" i="17"/>
  <c r="C1042" i="17"/>
  <c r="D1042" i="17"/>
  <c r="B1043" i="17"/>
  <c r="C1043" i="17"/>
  <c r="D1043" i="17"/>
  <c r="B1044" i="17"/>
  <c r="C1044" i="17"/>
  <c r="D1044" i="17"/>
  <c r="B1045" i="17"/>
  <c r="C1045" i="17"/>
  <c r="D1045" i="17"/>
  <c r="B1046" i="17"/>
  <c r="C1046" i="17"/>
  <c r="D1046" i="17"/>
  <c r="B1047" i="17"/>
  <c r="C1047" i="17"/>
  <c r="D1047" i="17"/>
  <c r="B1048" i="17"/>
  <c r="C1048" i="17"/>
  <c r="D1048" i="17"/>
  <c r="B1049" i="17"/>
  <c r="C1049" i="17"/>
  <c r="D1049" i="17"/>
  <c r="B1050" i="17"/>
  <c r="C1050" i="17"/>
  <c r="D1050" i="17"/>
  <c r="B1051" i="17"/>
  <c r="C1051" i="17"/>
  <c r="D1051" i="17"/>
  <c r="B1052" i="17"/>
  <c r="C1052" i="17"/>
  <c r="D1052" i="17"/>
  <c r="B1053" i="17"/>
  <c r="C1053" i="17"/>
  <c r="D1053" i="17"/>
  <c r="B1054" i="17"/>
  <c r="C1054" i="17"/>
  <c r="D1054" i="17"/>
  <c r="B1055" i="17"/>
  <c r="C1055" i="17"/>
  <c r="D1055" i="17"/>
  <c r="B1056" i="17"/>
  <c r="C1056" i="17"/>
  <c r="D1056" i="17"/>
  <c r="B1057" i="17"/>
  <c r="C1057" i="17"/>
  <c r="D1057" i="17"/>
  <c r="B1058" i="17"/>
  <c r="C1058" i="17"/>
  <c r="D1058" i="17"/>
  <c r="B1059" i="17"/>
  <c r="C1059" i="17"/>
  <c r="D1059" i="17"/>
  <c r="B1060" i="17"/>
  <c r="C1060" i="17"/>
  <c r="D1060" i="17"/>
  <c r="B1061" i="17"/>
  <c r="C1061" i="17"/>
  <c r="D1061" i="17"/>
  <c r="B1062" i="17"/>
  <c r="C1062" i="17"/>
  <c r="D1062" i="17"/>
  <c r="B1063" i="17"/>
  <c r="C1063" i="17"/>
  <c r="D1063" i="17"/>
  <c r="B1064" i="17"/>
  <c r="C1064" i="17"/>
  <c r="D1064" i="17"/>
  <c r="B1065" i="17"/>
  <c r="C1065" i="17"/>
  <c r="D1065" i="17"/>
  <c r="B1066" i="17"/>
  <c r="C1066" i="17"/>
  <c r="D1066" i="17"/>
  <c r="B1067" i="17"/>
  <c r="C1067" i="17"/>
  <c r="D1067" i="17"/>
  <c r="B1068" i="17"/>
  <c r="C1068" i="17"/>
  <c r="D1068" i="17"/>
  <c r="B1069" i="17"/>
  <c r="C1069" i="17"/>
  <c r="D1069" i="17"/>
  <c r="B1070" i="17"/>
  <c r="C1070" i="17"/>
  <c r="D1070" i="17"/>
  <c r="B1071" i="17"/>
  <c r="C1071" i="17"/>
  <c r="D1071" i="17"/>
  <c r="B1072" i="17"/>
  <c r="C1072" i="17"/>
  <c r="D1072" i="17"/>
  <c r="B1073" i="17"/>
  <c r="C1073" i="17"/>
  <c r="D1073" i="17"/>
  <c r="B1074" i="17"/>
  <c r="C1074" i="17"/>
  <c r="D1074" i="17"/>
  <c r="B1075" i="17"/>
  <c r="C1075" i="17"/>
  <c r="D1075" i="17"/>
  <c r="B1076" i="17"/>
  <c r="C1076" i="17"/>
  <c r="D1076" i="17"/>
  <c r="B1077" i="17"/>
  <c r="C1077" i="17"/>
  <c r="D1077" i="17"/>
  <c r="B1078" i="17"/>
  <c r="C1078" i="17"/>
  <c r="D1078" i="17"/>
  <c r="B1079" i="17"/>
  <c r="C1079" i="17"/>
  <c r="D1079" i="17"/>
  <c r="B1080" i="17"/>
  <c r="C1080" i="17"/>
  <c r="D1080" i="17"/>
  <c r="B1081" i="17"/>
  <c r="C1081" i="17"/>
  <c r="D1081" i="17"/>
  <c r="B1082" i="17"/>
  <c r="C1082" i="17"/>
  <c r="D1082" i="17"/>
  <c r="B1083" i="17"/>
  <c r="C1083" i="17"/>
  <c r="D1083" i="17"/>
  <c r="B1084" i="17"/>
  <c r="C1084" i="17"/>
  <c r="D1084" i="17"/>
  <c r="B1085" i="17"/>
  <c r="C1085" i="17"/>
  <c r="D1085" i="17"/>
  <c r="B1086" i="17"/>
  <c r="C1086" i="17"/>
  <c r="D1086" i="17"/>
  <c r="B1087" i="17"/>
  <c r="C1087" i="17"/>
  <c r="D1087" i="17"/>
  <c r="B1088" i="17"/>
  <c r="C1088" i="17"/>
  <c r="D1088" i="17"/>
  <c r="B1089" i="17"/>
  <c r="C1089" i="17"/>
  <c r="D1089" i="17"/>
  <c r="B1090" i="17"/>
  <c r="C1090" i="17"/>
  <c r="D1090" i="17"/>
  <c r="B1091" i="17"/>
  <c r="C1091" i="17"/>
  <c r="D1091" i="17"/>
  <c r="B1092" i="17"/>
  <c r="C1092" i="17"/>
  <c r="D1092" i="17"/>
  <c r="B1093" i="17"/>
  <c r="C1093" i="17"/>
  <c r="D1093" i="17"/>
  <c r="B1094" i="17"/>
  <c r="C1094" i="17"/>
  <c r="D1094" i="17"/>
  <c r="B1095" i="17"/>
  <c r="C1095" i="17"/>
  <c r="D1095" i="17"/>
  <c r="B1096" i="17"/>
  <c r="C1096" i="17"/>
  <c r="D1096" i="17"/>
  <c r="B1097" i="17"/>
  <c r="C1097" i="17"/>
  <c r="D1097" i="17"/>
  <c r="B1098" i="17"/>
  <c r="C1098" i="17"/>
  <c r="D1098" i="17"/>
  <c r="B1099" i="17"/>
  <c r="C1099" i="17"/>
  <c r="D1099" i="17"/>
  <c r="B1100" i="17"/>
  <c r="C1100" i="17"/>
  <c r="D1100" i="17"/>
  <c r="B1101" i="17"/>
  <c r="C1101" i="17"/>
  <c r="D1101" i="17"/>
  <c r="B1102" i="17"/>
  <c r="C1102" i="17"/>
  <c r="D1102" i="17"/>
  <c r="B1103" i="17"/>
  <c r="C1103" i="17"/>
  <c r="D1103" i="17"/>
  <c r="B1104" i="17"/>
  <c r="C1104" i="17"/>
  <c r="D1104" i="17"/>
  <c r="B1105" i="17"/>
  <c r="C1105" i="17"/>
  <c r="D1105" i="17"/>
  <c r="B1106" i="17"/>
  <c r="C1106" i="17"/>
  <c r="D1106" i="17"/>
  <c r="B1107" i="17"/>
  <c r="C1107" i="17"/>
  <c r="D1107" i="17"/>
  <c r="B1108" i="17"/>
  <c r="C1108" i="17"/>
  <c r="D1108" i="17"/>
  <c r="B1109" i="17"/>
  <c r="C1109" i="17"/>
  <c r="D1109" i="17"/>
  <c r="B1110" i="17"/>
  <c r="C1110" i="17"/>
  <c r="D1110" i="17"/>
  <c r="B1111" i="17"/>
  <c r="C1111" i="17"/>
  <c r="D1111" i="17"/>
  <c r="B1112" i="17"/>
  <c r="C1112" i="17"/>
  <c r="D1112" i="17"/>
  <c r="B1113" i="17"/>
  <c r="C1113" i="17"/>
  <c r="D1113" i="17"/>
  <c r="B1114" i="17"/>
  <c r="C1114" i="17"/>
  <c r="D1114" i="17"/>
  <c r="B1115" i="17"/>
  <c r="C1115" i="17"/>
  <c r="D1115" i="17"/>
  <c r="B1116" i="17"/>
  <c r="C1116" i="17"/>
  <c r="D1116" i="17"/>
  <c r="B1117" i="17"/>
  <c r="C1117" i="17"/>
  <c r="D1117" i="17"/>
  <c r="B1118" i="17"/>
  <c r="C1118" i="17"/>
  <c r="D1118" i="17"/>
  <c r="B1119" i="17"/>
  <c r="C1119" i="17"/>
  <c r="D1119" i="17"/>
  <c r="B1120" i="17"/>
  <c r="C1120" i="17"/>
  <c r="D1120" i="17"/>
  <c r="B1121" i="17"/>
  <c r="C1121" i="17"/>
  <c r="D1121" i="17"/>
  <c r="B1122" i="17"/>
  <c r="C1122" i="17"/>
  <c r="D1122" i="17"/>
  <c r="B1123" i="17"/>
  <c r="C1123" i="17"/>
  <c r="D1123" i="17"/>
  <c r="B1124" i="17"/>
  <c r="C1124" i="17"/>
  <c r="D1124" i="17"/>
  <c r="B1125" i="17"/>
  <c r="C1125" i="17"/>
  <c r="D1125" i="17"/>
  <c r="B1126" i="17"/>
  <c r="C1126" i="17"/>
  <c r="D1126" i="17"/>
  <c r="B1127" i="17"/>
  <c r="C1127" i="17"/>
  <c r="D1127" i="17"/>
  <c r="B1128" i="17"/>
  <c r="C1128" i="17"/>
  <c r="D1128" i="17"/>
  <c r="B1129" i="17"/>
  <c r="C1129" i="17"/>
  <c r="D1129" i="17"/>
  <c r="B1130" i="17"/>
  <c r="C1130" i="17"/>
  <c r="D1130" i="17"/>
  <c r="B1131" i="17"/>
  <c r="C1131" i="17"/>
  <c r="D1131" i="17"/>
  <c r="B1132" i="17"/>
  <c r="C1132" i="17"/>
  <c r="D1132" i="17"/>
  <c r="B1133" i="17"/>
  <c r="C1133" i="17"/>
  <c r="D1133" i="17"/>
  <c r="B1134" i="17"/>
  <c r="C1134" i="17"/>
  <c r="D1134" i="17"/>
  <c r="B1135" i="17"/>
  <c r="C1135" i="17"/>
  <c r="D1135" i="17"/>
  <c r="B1136" i="17"/>
  <c r="C1136" i="17"/>
  <c r="D1136" i="17"/>
  <c r="B1137" i="17"/>
  <c r="C1137" i="17"/>
  <c r="D1137" i="17"/>
  <c r="B1138" i="17"/>
  <c r="C1138" i="17"/>
  <c r="D1138" i="17"/>
  <c r="B1139" i="17"/>
  <c r="C1139" i="17"/>
  <c r="D1139" i="17"/>
  <c r="B1140" i="17"/>
  <c r="C1140" i="17"/>
  <c r="D1140" i="17"/>
  <c r="B1141" i="17"/>
  <c r="C1141" i="17"/>
  <c r="D1141" i="17"/>
  <c r="B1142" i="17"/>
  <c r="C1142" i="17"/>
  <c r="D1142" i="17"/>
  <c r="B1143" i="17"/>
  <c r="C1143" i="17"/>
  <c r="D1143" i="17"/>
  <c r="B1144" i="17"/>
  <c r="C1144" i="17"/>
  <c r="D1144" i="17"/>
  <c r="B1145" i="17"/>
  <c r="C1145" i="17"/>
  <c r="D1145" i="17"/>
  <c r="B1146" i="17"/>
  <c r="C1146" i="17"/>
  <c r="D1146" i="17"/>
  <c r="B1147" i="17"/>
  <c r="C1147" i="17"/>
  <c r="D1147" i="17"/>
  <c r="B1148" i="17"/>
  <c r="C1148" i="17"/>
  <c r="D1148" i="17"/>
  <c r="B1149" i="17"/>
  <c r="C1149" i="17"/>
  <c r="D1149" i="17"/>
  <c r="B1150" i="17"/>
  <c r="C1150" i="17"/>
  <c r="D1150" i="17"/>
  <c r="B1151" i="17"/>
  <c r="C1151" i="17"/>
  <c r="D1151" i="17"/>
  <c r="B1152" i="17"/>
  <c r="C1152" i="17"/>
  <c r="D1152" i="17"/>
  <c r="B1153" i="17"/>
  <c r="C1153" i="17"/>
  <c r="D1153" i="17"/>
  <c r="B1154" i="17"/>
  <c r="C1154" i="17"/>
  <c r="D1154" i="17"/>
  <c r="B1155" i="17"/>
  <c r="C1155" i="17"/>
  <c r="D1155" i="17"/>
  <c r="B1156" i="17"/>
  <c r="C1156" i="17"/>
  <c r="D1156" i="17"/>
  <c r="B1157" i="17"/>
  <c r="C1157" i="17"/>
  <c r="D1157" i="17"/>
  <c r="B1158" i="17"/>
  <c r="C1158" i="17"/>
  <c r="D1158" i="17"/>
  <c r="B1159" i="17"/>
  <c r="C1159" i="17"/>
  <c r="D1159" i="17"/>
  <c r="B1160" i="17"/>
  <c r="C1160" i="17"/>
  <c r="D1160" i="17"/>
  <c r="B1161" i="17"/>
  <c r="C1161" i="17"/>
  <c r="D1161" i="17"/>
  <c r="B1162" i="17"/>
  <c r="C1162" i="17"/>
  <c r="D1162" i="17"/>
  <c r="B1163" i="17"/>
  <c r="C1163" i="17"/>
  <c r="D1163" i="17"/>
  <c r="B1164" i="17"/>
  <c r="C1164" i="17"/>
  <c r="D1164" i="17"/>
  <c r="B1165" i="17"/>
  <c r="C1165" i="17"/>
  <c r="D1165" i="17"/>
  <c r="B1166" i="17"/>
  <c r="C1166" i="17"/>
  <c r="D1166" i="17"/>
  <c r="B1167" i="17"/>
  <c r="C1167" i="17"/>
  <c r="D1167" i="17"/>
  <c r="B1168" i="17"/>
  <c r="C1168" i="17"/>
  <c r="D1168" i="17"/>
  <c r="B1169" i="17"/>
  <c r="C1169" i="17"/>
  <c r="D1169" i="17"/>
  <c r="B1170" i="17"/>
  <c r="C1170" i="17"/>
  <c r="D1170" i="17"/>
  <c r="B1171" i="17"/>
  <c r="C1171" i="17"/>
  <c r="D1171" i="17"/>
  <c r="B1172" i="17"/>
  <c r="C1172" i="17"/>
  <c r="D1172" i="17"/>
  <c r="B1173" i="17"/>
  <c r="C1173" i="17"/>
  <c r="D1173" i="17"/>
  <c r="B1174" i="17"/>
  <c r="C1174" i="17"/>
  <c r="D1174" i="17"/>
  <c r="B1175" i="17"/>
  <c r="C1175" i="17"/>
  <c r="D1175" i="17"/>
  <c r="B1176" i="17"/>
  <c r="C1176" i="17"/>
  <c r="D1176" i="17"/>
  <c r="B1177" i="17"/>
  <c r="C1177" i="17"/>
  <c r="D1177" i="17"/>
  <c r="B1178" i="17"/>
  <c r="C1178" i="17"/>
  <c r="D1178" i="17"/>
  <c r="B1179" i="17"/>
  <c r="C1179" i="17"/>
  <c r="D1179" i="17"/>
  <c r="B1180" i="17"/>
  <c r="C1180" i="17"/>
  <c r="D1180" i="17"/>
  <c r="B1181" i="17"/>
  <c r="C1181" i="17"/>
  <c r="D1181" i="17"/>
  <c r="B1182" i="17"/>
  <c r="C1182" i="17"/>
  <c r="D1182" i="17"/>
  <c r="B1183" i="17"/>
  <c r="C1183" i="17"/>
  <c r="D1183" i="17"/>
  <c r="B1184" i="17"/>
  <c r="C1184" i="17"/>
  <c r="D1184" i="17"/>
  <c r="B1185" i="17"/>
  <c r="C1185" i="17"/>
  <c r="D1185" i="17"/>
  <c r="B1186" i="17"/>
  <c r="C1186" i="17"/>
  <c r="D1186" i="17"/>
  <c r="B1187" i="17"/>
  <c r="C1187" i="17"/>
  <c r="D1187" i="17"/>
  <c r="B1188" i="17"/>
  <c r="C1188" i="17"/>
  <c r="D1188" i="17"/>
  <c r="B1189" i="17"/>
  <c r="C1189" i="17"/>
  <c r="D1189" i="17"/>
  <c r="B1190" i="17"/>
  <c r="C1190" i="17"/>
  <c r="D1190" i="17"/>
  <c r="B1191" i="17"/>
  <c r="C1191" i="17"/>
  <c r="D1191" i="17"/>
  <c r="B1192" i="17"/>
  <c r="C1192" i="17"/>
  <c r="D1192" i="17"/>
  <c r="B1193" i="17"/>
  <c r="C1193" i="17"/>
  <c r="D1193" i="17"/>
  <c r="B1194" i="17"/>
  <c r="C1194" i="17"/>
  <c r="D1194" i="17"/>
  <c r="B1195" i="17"/>
  <c r="C1195" i="17"/>
  <c r="D1195" i="17"/>
  <c r="B1196" i="17"/>
  <c r="C1196" i="17"/>
  <c r="D1196" i="17"/>
  <c r="B1197" i="17"/>
  <c r="C1197" i="17"/>
  <c r="D1197" i="17"/>
  <c r="B1198" i="17"/>
  <c r="C1198" i="17"/>
  <c r="D1198" i="17"/>
  <c r="B1199" i="17"/>
  <c r="C1199" i="17"/>
  <c r="D1199" i="17"/>
  <c r="B1200" i="17"/>
  <c r="C1200" i="17"/>
  <c r="D1200" i="17"/>
  <c r="B1201" i="17"/>
  <c r="C1201" i="17"/>
  <c r="D1201" i="17"/>
  <c r="B1202" i="17"/>
  <c r="C1202" i="17"/>
  <c r="D1202" i="17"/>
  <c r="B1203" i="17"/>
  <c r="C1203" i="17"/>
  <c r="D1203" i="17"/>
  <c r="B1204" i="17"/>
  <c r="C1204" i="17"/>
  <c r="D1204" i="17"/>
  <c r="B1205" i="17"/>
  <c r="C1205" i="17"/>
  <c r="D1205" i="17"/>
  <c r="B1206" i="17"/>
  <c r="C1206" i="17"/>
  <c r="D1206" i="17"/>
  <c r="B1207" i="17"/>
  <c r="C1207" i="17"/>
  <c r="D1207" i="17"/>
  <c r="B1208" i="17"/>
  <c r="C1208" i="17"/>
  <c r="D1208" i="17"/>
  <c r="B1209" i="17"/>
  <c r="C1209" i="17"/>
  <c r="D1209" i="17"/>
  <c r="B1210" i="17"/>
  <c r="C1210" i="17"/>
  <c r="D1210" i="17"/>
  <c r="B1211" i="17"/>
  <c r="C1211" i="17"/>
  <c r="D1211" i="17"/>
  <c r="B1212" i="17"/>
  <c r="C1212" i="17"/>
  <c r="D1212" i="17"/>
  <c r="B1213" i="17"/>
  <c r="C1213" i="17"/>
  <c r="D1213" i="17"/>
  <c r="B1214" i="17"/>
  <c r="C1214" i="17"/>
  <c r="D1214" i="17"/>
  <c r="B1215" i="17"/>
  <c r="C1215" i="17"/>
  <c r="D1215" i="17"/>
  <c r="B1216" i="17"/>
  <c r="C1216" i="17"/>
  <c r="D1216" i="17"/>
  <c r="B1217" i="17"/>
  <c r="C1217" i="17"/>
  <c r="D1217" i="17"/>
  <c r="B1218" i="17"/>
  <c r="C1218" i="17"/>
  <c r="D1218" i="17"/>
  <c r="B1219" i="17"/>
  <c r="C1219" i="17"/>
  <c r="D1219" i="17"/>
  <c r="B1220" i="17"/>
  <c r="C1220" i="17"/>
  <c r="D1220" i="17"/>
  <c r="B1221" i="17"/>
  <c r="C1221" i="17"/>
  <c r="D1221" i="17"/>
  <c r="B1222" i="17"/>
  <c r="C1222" i="17"/>
  <c r="D1222" i="17"/>
  <c r="B1223" i="17"/>
  <c r="C1223" i="17"/>
  <c r="D1223" i="17"/>
  <c r="B1224" i="17"/>
  <c r="C1224" i="17"/>
  <c r="D1224" i="17"/>
  <c r="B1225" i="17"/>
  <c r="C1225" i="17"/>
  <c r="D1225" i="17"/>
  <c r="B1226" i="17"/>
  <c r="C1226" i="17"/>
  <c r="D1226" i="17"/>
  <c r="B1227" i="17"/>
  <c r="C1227" i="17"/>
  <c r="D1227" i="17"/>
  <c r="B1228" i="17"/>
  <c r="C1228" i="17"/>
  <c r="D1228" i="17"/>
  <c r="B1229" i="17"/>
  <c r="C1229" i="17"/>
  <c r="D1229" i="17"/>
  <c r="B1230" i="17"/>
  <c r="C1230" i="17"/>
  <c r="D1230" i="17"/>
  <c r="B1231" i="17"/>
  <c r="C1231" i="17"/>
  <c r="D1231" i="17"/>
  <c r="B1232" i="17"/>
  <c r="C1232" i="17"/>
  <c r="D1232" i="17"/>
  <c r="B1233" i="17"/>
  <c r="C1233" i="17"/>
  <c r="D1233" i="17"/>
  <c r="B1234" i="17"/>
  <c r="C1234" i="17"/>
  <c r="D1234" i="17"/>
  <c r="B1235" i="17"/>
  <c r="C1235" i="17"/>
  <c r="D1235" i="17"/>
  <c r="B1236" i="17"/>
  <c r="C1236" i="17"/>
  <c r="D1236" i="17"/>
  <c r="B1237" i="17"/>
  <c r="C1237" i="17"/>
  <c r="D1237" i="17"/>
  <c r="B1238" i="17"/>
  <c r="C1238" i="17"/>
  <c r="D1238" i="17"/>
  <c r="B1239" i="17"/>
  <c r="C1239" i="17"/>
  <c r="D1239" i="17"/>
  <c r="B1240" i="17"/>
  <c r="C1240" i="17"/>
  <c r="D1240" i="17"/>
  <c r="B1241" i="17"/>
  <c r="C1241" i="17"/>
  <c r="D1241" i="17"/>
  <c r="B1242" i="17"/>
  <c r="C1242" i="17"/>
  <c r="D1242" i="17"/>
  <c r="B1243" i="17"/>
  <c r="C1243" i="17"/>
  <c r="D1243" i="17"/>
  <c r="B1244" i="17"/>
  <c r="C1244" i="17"/>
  <c r="D1244" i="17"/>
  <c r="B1245" i="17"/>
  <c r="C1245" i="17"/>
  <c r="D1245" i="17"/>
  <c r="B1246" i="17"/>
  <c r="C1246" i="17"/>
  <c r="D1246" i="17"/>
  <c r="B1247" i="17"/>
  <c r="C1247" i="17"/>
  <c r="D1247" i="17"/>
  <c r="B1248" i="17"/>
  <c r="C1248" i="17"/>
  <c r="D1248" i="17"/>
  <c r="B1249" i="17"/>
  <c r="C1249" i="17"/>
  <c r="D1249" i="17"/>
  <c r="B1250" i="17"/>
  <c r="C1250" i="17"/>
  <c r="D1250" i="17"/>
  <c r="B1251" i="17"/>
  <c r="C1251" i="17"/>
  <c r="D1251" i="17"/>
  <c r="B1252" i="17"/>
  <c r="C1252" i="17"/>
  <c r="D1252" i="17"/>
  <c r="B1253" i="17"/>
  <c r="C1253" i="17"/>
  <c r="D1253" i="17"/>
  <c r="B1254" i="17"/>
  <c r="C1254" i="17"/>
  <c r="D1254" i="17"/>
  <c r="B1255" i="17"/>
  <c r="C1255" i="17"/>
  <c r="D1255" i="17"/>
  <c r="B1256" i="17"/>
  <c r="C1256" i="17"/>
  <c r="D1256" i="17"/>
  <c r="B1257" i="17"/>
  <c r="C1257" i="17"/>
  <c r="D1257" i="17"/>
  <c r="B1258" i="17"/>
  <c r="C1258" i="17"/>
  <c r="D1258" i="17"/>
  <c r="B1259" i="17"/>
  <c r="C1259" i="17"/>
  <c r="D1259" i="17"/>
  <c r="B1260" i="17"/>
  <c r="C1260" i="17"/>
  <c r="D1260" i="17"/>
  <c r="B1261" i="17"/>
  <c r="C1261" i="17"/>
  <c r="D1261" i="17"/>
  <c r="B1262" i="17"/>
  <c r="C1262" i="17"/>
  <c r="D1262" i="17"/>
  <c r="B1263" i="17"/>
  <c r="C1263" i="17"/>
  <c r="D1263" i="17"/>
  <c r="B1264" i="17"/>
  <c r="C1264" i="17"/>
  <c r="D1264" i="17"/>
  <c r="B1265" i="17"/>
  <c r="C1265" i="17"/>
  <c r="D1265" i="17"/>
  <c r="B1266" i="17"/>
  <c r="C1266" i="17"/>
  <c r="D1266" i="17"/>
  <c r="B1267" i="17"/>
  <c r="C1267" i="17"/>
  <c r="D1267" i="17"/>
  <c r="B1268" i="17"/>
  <c r="C1268" i="17"/>
  <c r="D1268" i="17"/>
  <c r="B1269" i="17"/>
  <c r="C1269" i="17"/>
  <c r="D1269" i="17"/>
  <c r="B1270" i="17"/>
  <c r="C1270" i="17"/>
  <c r="D1270" i="17"/>
  <c r="B1271" i="17"/>
  <c r="C1271" i="17"/>
  <c r="D1271" i="17"/>
  <c r="B1272" i="17"/>
  <c r="C1272" i="17"/>
  <c r="D1272" i="17"/>
  <c r="B1273" i="17"/>
  <c r="C1273" i="17"/>
  <c r="D1273" i="17"/>
  <c r="B1274" i="17"/>
  <c r="C1274" i="17"/>
  <c r="D1274" i="17"/>
  <c r="B1275" i="17"/>
  <c r="C1275" i="17"/>
  <c r="D1275" i="17"/>
  <c r="B1276" i="17"/>
  <c r="C1276" i="17"/>
  <c r="D1276" i="17"/>
  <c r="B1277" i="17"/>
  <c r="C1277" i="17"/>
  <c r="D1277" i="17"/>
  <c r="B1278" i="17"/>
  <c r="C1278" i="17"/>
  <c r="D1278" i="17"/>
  <c r="B1279" i="17"/>
  <c r="C1279" i="17"/>
  <c r="D1279" i="17"/>
  <c r="B1280" i="17"/>
  <c r="C1280" i="17"/>
  <c r="D1280" i="17"/>
  <c r="B1281" i="17"/>
  <c r="C1281" i="17"/>
  <c r="D1281" i="17"/>
  <c r="B1282" i="17"/>
  <c r="C1282" i="17"/>
  <c r="D1282" i="17"/>
  <c r="B1283" i="17"/>
  <c r="C1283" i="17"/>
  <c r="D1283" i="17"/>
  <c r="B1284" i="17"/>
  <c r="C1284" i="17"/>
  <c r="D1284" i="17"/>
  <c r="B1285" i="17"/>
  <c r="C1285" i="17"/>
  <c r="D1285" i="17"/>
  <c r="B1286" i="17"/>
  <c r="C1286" i="17"/>
  <c r="D1286" i="17"/>
  <c r="B1287" i="17"/>
  <c r="C1287" i="17"/>
  <c r="D1287" i="17"/>
  <c r="B1288" i="17"/>
  <c r="C1288" i="17"/>
  <c r="D1288" i="17"/>
  <c r="B1289" i="17"/>
  <c r="C1289" i="17"/>
  <c r="D1289" i="17"/>
  <c r="B1290" i="17"/>
  <c r="C1290" i="17"/>
  <c r="D1290" i="17"/>
  <c r="B1291" i="17"/>
  <c r="C1291" i="17"/>
  <c r="D1291" i="17"/>
  <c r="B1292" i="17"/>
  <c r="C1292" i="17"/>
  <c r="D1292" i="17"/>
  <c r="B1293" i="17"/>
  <c r="C1293" i="17"/>
  <c r="D1293" i="17"/>
  <c r="B1294" i="17"/>
  <c r="C1294" i="17"/>
  <c r="D1294" i="17"/>
  <c r="B1295" i="17"/>
  <c r="C1295" i="17"/>
  <c r="D1295" i="17"/>
  <c r="B1296" i="17"/>
  <c r="C1296" i="17"/>
  <c r="D1296" i="17"/>
  <c r="B1297" i="17"/>
  <c r="C1297" i="17"/>
  <c r="D1297" i="17"/>
  <c r="B1298" i="17"/>
  <c r="C1298" i="17"/>
  <c r="D1298" i="17"/>
  <c r="B1299" i="17"/>
  <c r="C1299" i="17"/>
  <c r="D1299" i="17"/>
  <c r="B1300" i="17"/>
  <c r="C1300" i="17"/>
  <c r="D1300" i="17"/>
  <c r="B1301" i="17"/>
  <c r="C1301" i="17"/>
  <c r="D1301" i="17"/>
  <c r="B1302" i="17"/>
  <c r="C1302" i="17"/>
  <c r="D1302" i="17"/>
  <c r="B1303" i="17"/>
  <c r="C1303" i="17"/>
  <c r="D1303" i="17"/>
  <c r="B1304" i="17"/>
  <c r="C1304" i="17"/>
  <c r="D1304" i="17"/>
  <c r="B1305" i="17"/>
  <c r="C1305" i="17"/>
  <c r="D1305" i="17"/>
  <c r="B1306" i="17"/>
  <c r="C1306" i="17"/>
  <c r="D1306" i="17"/>
  <c r="B1307" i="17"/>
  <c r="C1307" i="17"/>
  <c r="D1307" i="17"/>
  <c r="B1308" i="17"/>
  <c r="C1308" i="17"/>
  <c r="D1308" i="17"/>
  <c r="B1309" i="17"/>
  <c r="C1309" i="17"/>
  <c r="D1309" i="17"/>
  <c r="B1310" i="17"/>
  <c r="C1310" i="17"/>
  <c r="D1310" i="17"/>
  <c r="B1311" i="17"/>
  <c r="C1311" i="17"/>
  <c r="D1311" i="17"/>
  <c r="B1312" i="17"/>
  <c r="C1312" i="17"/>
  <c r="D1312" i="17"/>
  <c r="B1313" i="17"/>
  <c r="C1313" i="17"/>
  <c r="D1313" i="17"/>
  <c r="B1314" i="17"/>
  <c r="C1314" i="17"/>
  <c r="D1314" i="17"/>
  <c r="B1315" i="17"/>
  <c r="C1315" i="17"/>
  <c r="D1315" i="17"/>
  <c r="B1316" i="17"/>
  <c r="C1316" i="17"/>
  <c r="D1316" i="17"/>
  <c r="B1317" i="17"/>
  <c r="C1317" i="17"/>
  <c r="D1317" i="17"/>
  <c r="B1318" i="17"/>
  <c r="C1318" i="17"/>
  <c r="D1318" i="17"/>
  <c r="B1319" i="17"/>
  <c r="C1319" i="17"/>
  <c r="D1319" i="17"/>
  <c r="B1320" i="17"/>
  <c r="C1320" i="17"/>
  <c r="D1320" i="17"/>
  <c r="B1321" i="17"/>
  <c r="C1321" i="17"/>
  <c r="D1321" i="17"/>
  <c r="B1322" i="17"/>
  <c r="C1322" i="17"/>
  <c r="D1322" i="17"/>
  <c r="B1323" i="17"/>
  <c r="C1323" i="17"/>
  <c r="D1323" i="17"/>
  <c r="B1324" i="17"/>
  <c r="C1324" i="17"/>
  <c r="D1324" i="17"/>
  <c r="B1325" i="17"/>
  <c r="C1325" i="17"/>
  <c r="D1325" i="17"/>
  <c r="B1326" i="17"/>
  <c r="C1326" i="17"/>
  <c r="D1326" i="17"/>
  <c r="B1327" i="17"/>
  <c r="C1327" i="17"/>
  <c r="D1327" i="17"/>
  <c r="B1328" i="17"/>
  <c r="C1328" i="17"/>
  <c r="D1328" i="17"/>
  <c r="B1329" i="17"/>
  <c r="C1329" i="17"/>
  <c r="D1329" i="17"/>
  <c r="B1330" i="17"/>
  <c r="C1330" i="17"/>
  <c r="D1330" i="17"/>
  <c r="B1331" i="17"/>
  <c r="C1331" i="17"/>
  <c r="D1331" i="17"/>
  <c r="B1332" i="17"/>
  <c r="C1332" i="17"/>
  <c r="D1332" i="17"/>
  <c r="B1333" i="17"/>
  <c r="C1333" i="17"/>
  <c r="D1333" i="17"/>
  <c r="B1334" i="17"/>
  <c r="C1334" i="17"/>
  <c r="D1334" i="17"/>
  <c r="B1335" i="17"/>
  <c r="C1335" i="17"/>
  <c r="D1335" i="17"/>
  <c r="B1336" i="17"/>
  <c r="C1336" i="17"/>
  <c r="D1336" i="17"/>
  <c r="B1337" i="17"/>
  <c r="C1337" i="17"/>
  <c r="D1337" i="17"/>
  <c r="B1338" i="17"/>
  <c r="C1338" i="17"/>
  <c r="D1338" i="17"/>
  <c r="B1339" i="17"/>
  <c r="C1339" i="17"/>
  <c r="D1339" i="17"/>
  <c r="B1340" i="17"/>
  <c r="C1340" i="17"/>
  <c r="D1340" i="17"/>
  <c r="B1341" i="17"/>
  <c r="C1341" i="17"/>
  <c r="D1341" i="17"/>
  <c r="B1342" i="17"/>
  <c r="C1342" i="17"/>
  <c r="D1342" i="17"/>
  <c r="B1343" i="17"/>
  <c r="C1343" i="17"/>
  <c r="D1343" i="17"/>
  <c r="B1344" i="17"/>
  <c r="C1344" i="17"/>
  <c r="D1344" i="17"/>
  <c r="B1345" i="17"/>
  <c r="C1345" i="17"/>
  <c r="D1345" i="17"/>
  <c r="B1346" i="17"/>
  <c r="C1346" i="17"/>
  <c r="D1346" i="17"/>
  <c r="B1347" i="17"/>
  <c r="C1347" i="17"/>
  <c r="D1347" i="17"/>
  <c r="B1348" i="17"/>
  <c r="C1348" i="17"/>
  <c r="D1348" i="17"/>
  <c r="B1349" i="17"/>
  <c r="C1349" i="17"/>
  <c r="D1349" i="17"/>
  <c r="B1350" i="17"/>
  <c r="C1350" i="17"/>
  <c r="D1350" i="17"/>
  <c r="B1351" i="17"/>
  <c r="C1351" i="17"/>
  <c r="D1351" i="17"/>
  <c r="B1352" i="17"/>
  <c r="C1352" i="17"/>
  <c r="D1352" i="17"/>
  <c r="B1353" i="17"/>
  <c r="C1353" i="17"/>
  <c r="D1353" i="17"/>
  <c r="B1354" i="17"/>
  <c r="C1354" i="17"/>
  <c r="D1354" i="17"/>
  <c r="B1355" i="17"/>
  <c r="C1355" i="17"/>
  <c r="D1355" i="17"/>
  <c r="B1356" i="17"/>
  <c r="C1356" i="17"/>
  <c r="D1356" i="17"/>
  <c r="B1357" i="17"/>
  <c r="C1357" i="17"/>
  <c r="D1357" i="17"/>
  <c r="B1358" i="17"/>
  <c r="C1358" i="17"/>
  <c r="D1358" i="17"/>
  <c r="B1359" i="17"/>
  <c r="C1359" i="17"/>
  <c r="D1359" i="17"/>
  <c r="B1360" i="17"/>
  <c r="C1360" i="17"/>
  <c r="D1360" i="17"/>
  <c r="B1361" i="17"/>
  <c r="C1361" i="17"/>
  <c r="D1361" i="17"/>
  <c r="B1362" i="17"/>
  <c r="C1362" i="17"/>
  <c r="D1362" i="17"/>
  <c r="B1363" i="17"/>
  <c r="C1363" i="17"/>
  <c r="D1363" i="17"/>
  <c r="B1364" i="17"/>
  <c r="C1364" i="17"/>
  <c r="D1364" i="17"/>
  <c r="B1365" i="17"/>
  <c r="C1365" i="17"/>
  <c r="D1365" i="17"/>
  <c r="B1366" i="17"/>
  <c r="C1366" i="17"/>
  <c r="D1366" i="17"/>
  <c r="B1367" i="17"/>
  <c r="C1367" i="17"/>
  <c r="D1367" i="17"/>
  <c r="B1368" i="17"/>
  <c r="C1368" i="17"/>
  <c r="D1368" i="17"/>
  <c r="B1369" i="17"/>
  <c r="C1369" i="17"/>
  <c r="D1369" i="17"/>
  <c r="B1370" i="17"/>
  <c r="C1370" i="17"/>
  <c r="D1370" i="17"/>
  <c r="B1371" i="17"/>
  <c r="C1371" i="17"/>
  <c r="D1371" i="17"/>
  <c r="B1372" i="17"/>
  <c r="C1372" i="17"/>
  <c r="D1372" i="17"/>
  <c r="B1373" i="17"/>
  <c r="C1373" i="17"/>
  <c r="D1373" i="17"/>
  <c r="B1374" i="17"/>
  <c r="C1374" i="17"/>
  <c r="D1374" i="17"/>
  <c r="B1375" i="17"/>
  <c r="C1375" i="17"/>
  <c r="D1375" i="17"/>
  <c r="B1376" i="17"/>
  <c r="C1376" i="17"/>
  <c r="D1376" i="17"/>
  <c r="B1377" i="17"/>
  <c r="C1377" i="17"/>
  <c r="D1377" i="17"/>
  <c r="B1378" i="17"/>
  <c r="C1378" i="17"/>
  <c r="D1378" i="17"/>
  <c r="B1379" i="17"/>
  <c r="C1379" i="17"/>
  <c r="D1379" i="17"/>
  <c r="B1380" i="17"/>
  <c r="C1380" i="17"/>
  <c r="D1380" i="17"/>
  <c r="B1381" i="17"/>
  <c r="C1381" i="17"/>
  <c r="D1381" i="17"/>
  <c r="B1382" i="17"/>
  <c r="C1382" i="17"/>
  <c r="D1382" i="17"/>
  <c r="B1383" i="17"/>
  <c r="C1383" i="17"/>
  <c r="D1383" i="17"/>
  <c r="B1384" i="17"/>
  <c r="C1384" i="17"/>
  <c r="D1384" i="17"/>
  <c r="B1385" i="17"/>
  <c r="C1385" i="17"/>
  <c r="D1385" i="17"/>
  <c r="B1386" i="17"/>
  <c r="C1386" i="17"/>
  <c r="D1386" i="17"/>
  <c r="B1387" i="17"/>
  <c r="C1387" i="17"/>
  <c r="D1387" i="17"/>
  <c r="B1388" i="17"/>
  <c r="C1388" i="17"/>
  <c r="D1388" i="17"/>
  <c r="B1389" i="17"/>
  <c r="C1389" i="17"/>
  <c r="D1389" i="17"/>
  <c r="B1390" i="17"/>
  <c r="C1390" i="17"/>
  <c r="D1390" i="17"/>
  <c r="B1391" i="17"/>
  <c r="C1391" i="17"/>
  <c r="D1391" i="17"/>
  <c r="B1392" i="17"/>
  <c r="C1392" i="17"/>
  <c r="D1392" i="17"/>
  <c r="B1393" i="17"/>
  <c r="C1393" i="17"/>
  <c r="D1393" i="17"/>
  <c r="B1394" i="17"/>
  <c r="C1394" i="17"/>
  <c r="D1394" i="17"/>
  <c r="B1395" i="17"/>
  <c r="C1395" i="17"/>
  <c r="D1395" i="17"/>
  <c r="B1396" i="17"/>
  <c r="C1396" i="17"/>
  <c r="D1396" i="17"/>
  <c r="B1397" i="17"/>
  <c r="C1397" i="17"/>
  <c r="D1397" i="17"/>
  <c r="B1398" i="17"/>
  <c r="C1398" i="17"/>
  <c r="D1398" i="17"/>
  <c r="B1399" i="17"/>
  <c r="C1399" i="17"/>
  <c r="D1399" i="17"/>
  <c r="B1400" i="17"/>
  <c r="C1400" i="17"/>
  <c r="D1400" i="17"/>
  <c r="B1401" i="17"/>
  <c r="C1401" i="17"/>
  <c r="D1401" i="17"/>
  <c r="B1402" i="17"/>
  <c r="C1402" i="17"/>
  <c r="D1402" i="17"/>
  <c r="B1403" i="17"/>
  <c r="C1403" i="17"/>
  <c r="D1403" i="17"/>
  <c r="B1404" i="17"/>
  <c r="C1404" i="17"/>
  <c r="D1404" i="17"/>
  <c r="B1405" i="17"/>
  <c r="C1405" i="17"/>
  <c r="D1405" i="17"/>
  <c r="B1406" i="17"/>
  <c r="C1406" i="17"/>
  <c r="D1406" i="17"/>
  <c r="B1407" i="17"/>
  <c r="C1407" i="17"/>
  <c r="D1407" i="17"/>
  <c r="B1408" i="17"/>
  <c r="C1408" i="17"/>
  <c r="D1408" i="17"/>
  <c r="B1409" i="17"/>
  <c r="C1409" i="17"/>
  <c r="D1409" i="17"/>
  <c r="B1410" i="17"/>
  <c r="C1410" i="17"/>
  <c r="D1410" i="17"/>
  <c r="B1411" i="17"/>
  <c r="C1411" i="17"/>
  <c r="D1411" i="17"/>
  <c r="B1412" i="17"/>
  <c r="C1412" i="17"/>
  <c r="D1412" i="17"/>
  <c r="B1413" i="17"/>
  <c r="C1413" i="17"/>
  <c r="D1413" i="17"/>
  <c r="B1414" i="17"/>
  <c r="C1414" i="17"/>
  <c r="D1414" i="17"/>
  <c r="B1415" i="17"/>
  <c r="C1415" i="17"/>
  <c r="D1415" i="17"/>
  <c r="B1416" i="17"/>
  <c r="C1416" i="17"/>
  <c r="D1416" i="17"/>
  <c r="B1417" i="17"/>
  <c r="C1417" i="17"/>
  <c r="D1417" i="17"/>
  <c r="B1418" i="17"/>
  <c r="C1418" i="17"/>
  <c r="D1418" i="17"/>
  <c r="B1419" i="17"/>
  <c r="C1419" i="17"/>
  <c r="D1419" i="17"/>
  <c r="B1420" i="17"/>
  <c r="C1420" i="17"/>
  <c r="D1420" i="17"/>
  <c r="B1421" i="17"/>
  <c r="C1421" i="17"/>
  <c r="D1421" i="17"/>
  <c r="B1422" i="17"/>
  <c r="C1422" i="17"/>
  <c r="D1422" i="17"/>
  <c r="B1423" i="17"/>
  <c r="C1423" i="17"/>
  <c r="D1423" i="17"/>
  <c r="B1424" i="17"/>
  <c r="C1424" i="17"/>
  <c r="D1424" i="17"/>
  <c r="B1425" i="17"/>
  <c r="C1425" i="17"/>
  <c r="D1425" i="17"/>
  <c r="B1426" i="17"/>
  <c r="C1426" i="17"/>
  <c r="D1426" i="17"/>
  <c r="B1427" i="17"/>
  <c r="C1427" i="17"/>
  <c r="D1427" i="17"/>
  <c r="B1428" i="17"/>
  <c r="C1428" i="17"/>
  <c r="D1428" i="17"/>
  <c r="B1429" i="17"/>
  <c r="C1429" i="17"/>
  <c r="D1429" i="17"/>
  <c r="B1430" i="17"/>
  <c r="C1430" i="17"/>
  <c r="D1430" i="17"/>
  <c r="B1431" i="17"/>
  <c r="C1431" i="17"/>
  <c r="D1431" i="17"/>
  <c r="B1432" i="17"/>
  <c r="C1432" i="17"/>
  <c r="D1432" i="17"/>
  <c r="B1433" i="17"/>
  <c r="C1433" i="17"/>
  <c r="D1433" i="17"/>
  <c r="B1434" i="17"/>
  <c r="C1434" i="17"/>
  <c r="D1434" i="17"/>
  <c r="B1435" i="17"/>
  <c r="C1435" i="17"/>
  <c r="D1435" i="17"/>
  <c r="B1436" i="17"/>
  <c r="C1436" i="17"/>
  <c r="D1436" i="17"/>
  <c r="B1437" i="17"/>
  <c r="C1437" i="17"/>
  <c r="D1437" i="17"/>
  <c r="B1438" i="17"/>
  <c r="C1438" i="17"/>
  <c r="D1438" i="17"/>
  <c r="B1439" i="17"/>
  <c r="C1439" i="17"/>
  <c r="D1439" i="17"/>
  <c r="B1440" i="17"/>
  <c r="C1440" i="17"/>
  <c r="D1440" i="17"/>
  <c r="B1441" i="17"/>
  <c r="C1441" i="17"/>
  <c r="D1441" i="17"/>
  <c r="B1442" i="17"/>
  <c r="C1442" i="17"/>
  <c r="D1442" i="17"/>
  <c r="B1443" i="17"/>
  <c r="C1443" i="17"/>
  <c r="D1443" i="17"/>
  <c r="B1444" i="17"/>
  <c r="C1444" i="17"/>
  <c r="D1444" i="17"/>
  <c r="B1445" i="17"/>
  <c r="C1445" i="17"/>
  <c r="D1445" i="17"/>
  <c r="B1446" i="17"/>
  <c r="C1446" i="17"/>
  <c r="D1446" i="17"/>
  <c r="B1447" i="17"/>
  <c r="C1447" i="17"/>
  <c r="D1447" i="17"/>
  <c r="B1448" i="17"/>
  <c r="C1448" i="17"/>
  <c r="D1448" i="17"/>
  <c r="B1449" i="17"/>
  <c r="C1449" i="17"/>
  <c r="D1449" i="17"/>
  <c r="B1450" i="17"/>
  <c r="C1450" i="17"/>
  <c r="D1450" i="17"/>
  <c r="B1451" i="17"/>
  <c r="C1451" i="17"/>
  <c r="D1451" i="17"/>
  <c r="B1452" i="17"/>
  <c r="C1452" i="17"/>
  <c r="D1452" i="17"/>
  <c r="B1453" i="17"/>
  <c r="C1453" i="17"/>
  <c r="D1453" i="17"/>
  <c r="B1454" i="17"/>
  <c r="C1454" i="17"/>
  <c r="D1454" i="17"/>
  <c r="B1455" i="17"/>
  <c r="C1455" i="17"/>
  <c r="D1455" i="17"/>
  <c r="B1456" i="17"/>
  <c r="C1456" i="17"/>
  <c r="D1456" i="17"/>
  <c r="B1457" i="17"/>
  <c r="C1457" i="17"/>
  <c r="D1457" i="17"/>
  <c r="B1458" i="17"/>
  <c r="C1458" i="17"/>
  <c r="D1458" i="17"/>
  <c r="B1459" i="17"/>
  <c r="C1459" i="17"/>
  <c r="D1459" i="17"/>
  <c r="B1460" i="17"/>
  <c r="C1460" i="17"/>
  <c r="D1460" i="17"/>
  <c r="B1461" i="17"/>
  <c r="C1461" i="17"/>
  <c r="D1461" i="17"/>
  <c r="B1462" i="17"/>
  <c r="C1462" i="17"/>
  <c r="D1462" i="17"/>
  <c r="B1463" i="17"/>
  <c r="C1463" i="17"/>
  <c r="D1463" i="17"/>
  <c r="B1464" i="17"/>
  <c r="C1464" i="17"/>
  <c r="D1464" i="17"/>
  <c r="B1465" i="17"/>
  <c r="C1465" i="17"/>
  <c r="D1465" i="17"/>
  <c r="B1466" i="17"/>
  <c r="C1466" i="17"/>
  <c r="D1466" i="17"/>
  <c r="B1467" i="17"/>
  <c r="C1467" i="17"/>
  <c r="D1467" i="17"/>
  <c r="B1468" i="17"/>
  <c r="C1468" i="17"/>
  <c r="D1468" i="17"/>
  <c r="B1469" i="17"/>
  <c r="C1469" i="17"/>
  <c r="D1469" i="17"/>
  <c r="B1470" i="17"/>
  <c r="C1470" i="17"/>
  <c r="D1470" i="17"/>
  <c r="B1471" i="17"/>
  <c r="C1471" i="17"/>
  <c r="D1471" i="17"/>
  <c r="B1472" i="17"/>
  <c r="C1472" i="17"/>
  <c r="D1472" i="17"/>
  <c r="B1473" i="17"/>
  <c r="C1473" i="17"/>
  <c r="D1473" i="17"/>
  <c r="B1474" i="17"/>
  <c r="C1474" i="17"/>
  <c r="D1474" i="17"/>
  <c r="B1475" i="17"/>
  <c r="C1475" i="17"/>
  <c r="D1475" i="17"/>
  <c r="B1476" i="17"/>
  <c r="C1476" i="17"/>
  <c r="D1476" i="17"/>
  <c r="B1477" i="17"/>
  <c r="C1477" i="17"/>
  <c r="D1477" i="17"/>
  <c r="B1478" i="17"/>
  <c r="C1478" i="17"/>
  <c r="D1478" i="17"/>
  <c r="B1479" i="17"/>
  <c r="C1479" i="17"/>
  <c r="D1479" i="17"/>
  <c r="B1480" i="17"/>
  <c r="C1480" i="17"/>
  <c r="D1480" i="17"/>
  <c r="B1481" i="17"/>
  <c r="C1481" i="17"/>
  <c r="D1481" i="17"/>
  <c r="B1482" i="17"/>
  <c r="C1482" i="17"/>
  <c r="D1482" i="17"/>
  <c r="B1483" i="17"/>
  <c r="C1483" i="17"/>
  <c r="D1483" i="17"/>
  <c r="B1484" i="17"/>
  <c r="C1484" i="17"/>
  <c r="D1484" i="17"/>
  <c r="B1485" i="17"/>
  <c r="C1485" i="17"/>
  <c r="D1485" i="17"/>
  <c r="B1486" i="17"/>
  <c r="C1486" i="17"/>
  <c r="D1486" i="17"/>
  <c r="B1487" i="17"/>
  <c r="C1487" i="17"/>
  <c r="D1487" i="17"/>
  <c r="B1488" i="17"/>
  <c r="C1488" i="17"/>
  <c r="D1488" i="17"/>
  <c r="B1489" i="17"/>
  <c r="C1489" i="17"/>
  <c r="D1489" i="17"/>
  <c r="B1490" i="17"/>
  <c r="C1490" i="17"/>
  <c r="D1490" i="17"/>
  <c r="B1491" i="17"/>
  <c r="C1491" i="17"/>
  <c r="D1491" i="17"/>
  <c r="B1492" i="17"/>
  <c r="C1492" i="17"/>
  <c r="D1492" i="17"/>
  <c r="B1493" i="17"/>
  <c r="C1493" i="17"/>
  <c r="D1493" i="17"/>
  <c r="B1494" i="17"/>
  <c r="C1494" i="17"/>
  <c r="D1494" i="17"/>
  <c r="B1495" i="17"/>
  <c r="C1495" i="17"/>
  <c r="D1495" i="17"/>
  <c r="B1496" i="17"/>
  <c r="C1496" i="17"/>
  <c r="D1496" i="17"/>
  <c r="B1497" i="17"/>
  <c r="C1497" i="17"/>
  <c r="D1497" i="17"/>
  <c r="B1498" i="17"/>
  <c r="C1498" i="17"/>
  <c r="D1498" i="17"/>
  <c r="B1499" i="17"/>
  <c r="C1499" i="17"/>
  <c r="D1499" i="17"/>
  <c r="B1500" i="17"/>
  <c r="C1500" i="17"/>
  <c r="D1500" i="17"/>
  <c r="B1501" i="17"/>
  <c r="C1501" i="17"/>
  <c r="D1501" i="17"/>
  <c r="B1502" i="17"/>
  <c r="C1502" i="17"/>
  <c r="D1502" i="17"/>
  <c r="B1503" i="17"/>
  <c r="C1503" i="17"/>
  <c r="D1503" i="17"/>
  <c r="B1504" i="17"/>
  <c r="C1504" i="17"/>
  <c r="D1504" i="17"/>
  <c r="B1505" i="17"/>
  <c r="C1505" i="17"/>
  <c r="D1505" i="17"/>
  <c r="B1506" i="17"/>
  <c r="C1506" i="17"/>
  <c r="D1506" i="17"/>
  <c r="B1507" i="17"/>
  <c r="C1507" i="17"/>
  <c r="D1507" i="17"/>
  <c r="B1508" i="17"/>
  <c r="C1508" i="17"/>
  <c r="D1508" i="17"/>
  <c r="B1509" i="17"/>
  <c r="C1509" i="17"/>
  <c r="D1509" i="17"/>
  <c r="B1510" i="17"/>
  <c r="C1510" i="17"/>
  <c r="D1510" i="17"/>
  <c r="B1511" i="17"/>
  <c r="C1511" i="17"/>
  <c r="D1511" i="17"/>
  <c r="B1512" i="17"/>
  <c r="C1512" i="17"/>
  <c r="D1512" i="17"/>
  <c r="B1513" i="17"/>
  <c r="C1513" i="17"/>
  <c r="D1513" i="17"/>
  <c r="B1514" i="17"/>
  <c r="C1514" i="17"/>
  <c r="D1514" i="17"/>
  <c r="B1515" i="17"/>
  <c r="C1515" i="17"/>
  <c r="D1515" i="17"/>
  <c r="B1516" i="17"/>
  <c r="C1516" i="17"/>
  <c r="D1516" i="17"/>
  <c r="B1517" i="17"/>
  <c r="C1517" i="17"/>
  <c r="D1517" i="17"/>
  <c r="B1518" i="17"/>
  <c r="C1518" i="17"/>
  <c r="D1518" i="17"/>
  <c r="B1519" i="17"/>
  <c r="C1519" i="17"/>
  <c r="D1519" i="17"/>
  <c r="B1520" i="17"/>
  <c r="C1520" i="17"/>
  <c r="D1520" i="17"/>
  <c r="B1521" i="17"/>
  <c r="C1521" i="17"/>
  <c r="D1521" i="17"/>
  <c r="B1522" i="17"/>
  <c r="C1522" i="17"/>
  <c r="D1522" i="17"/>
  <c r="B1523" i="17"/>
  <c r="C1523" i="17"/>
  <c r="D1523" i="17"/>
  <c r="B1524" i="17"/>
  <c r="C1524" i="17"/>
  <c r="D1524" i="17"/>
  <c r="B1525" i="17"/>
  <c r="C1525" i="17"/>
  <c r="D1525" i="17"/>
  <c r="B1526" i="17"/>
  <c r="C1526" i="17"/>
  <c r="D1526" i="17"/>
  <c r="B1527" i="17"/>
  <c r="C1527" i="17"/>
  <c r="D1527" i="17"/>
  <c r="B1528" i="17"/>
  <c r="C1528" i="17"/>
  <c r="D1528" i="17"/>
  <c r="B1529" i="17"/>
  <c r="C1529" i="17"/>
  <c r="D1529" i="17"/>
  <c r="B1530" i="17"/>
  <c r="C1530" i="17"/>
  <c r="D1530" i="17"/>
  <c r="B1531" i="17"/>
  <c r="C1531" i="17"/>
  <c r="D1531" i="17"/>
  <c r="B1532" i="17"/>
  <c r="C1532" i="17"/>
  <c r="D1532" i="17"/>
  <c r="B1533" i="17"/>
  <c r="C1533" i="17"/>
  <c r="D1533" i="17"/>
  <c r="B1534" i="17"/>
  <c r="C1534" i="17"/>
  <c r="D1534" i="17"/>
  <c r="B1535" i="17"/>
  <c r="C1535" i="17"/>
  <c r="D1535" i="17"/>
  <c r="B1536" i="17"/>
  <c r="C1536" i="17"/>
  <c r="D1536" i="17"/>
  <c r="B1537" i="17"/>
  <c r="C1537" i="17"/>
  <c r="D1537" i="17"/>
  <c r="B1538" i="17"/>
  <c r="C1538" i="17"/>
  <c r="D1538" i="17"/>
  <c r="B1539" i="17"/>
  <c r="C1539" i="17"/>
  <c r="D1539" i="17"/>
  <c r="B1540" i="17"/>
  <c r="C1540" i="17"/>
  <c r="D1540" i="17"/>
  <c r="B1541" i="17"/>
  <c r="C1541" i="17"/>
  <c r="D1541" i="17"/>
  <c r="B1542" i="17"/>
  <c r="C1542" i="17"/>
  <c r="D1542" i="17"/>
  <c r="B1543" i="17"/>
  <c r="C1543" i="17"/>
  <c r="D1543" i="17"/>
  <c r="B1544" i="17"/>
  <c r="C1544" i="17"/>
  <c r="D1544" i="17"/>
  <c r="B1545" i="17"/>
  <c r="C1545" i="17"/>
  <c r="D1545" i="17"/>
  <c r="B1546" i="17"/>
  <c r="C1546" i="17"/>
  <c r="D1546" i="17"/>
  <c r="B1547" i="17"/>
  <c r="C1547" i="17"/>
  <c r="D1547" i="17"/>
  <c r="B1548" i="17"/>
  <c r="C1548" i="17"/>
  <c r="D1548" i="17"/>
  <c r="B1549" i="17"/>
  <c r="C1549" i="17"/>
  <c r="D1549" i="17"/>
  <c r="B1550" i="17"/>
  <c r="C1550" i="17"/>
  <c r="D1550" i="17"/>
  <c r="B1551" i="17"/>
  <c r="C1551" i="17"/>
  <c r="D1551" i="17"/>
  <c r="B1552" i="17"/>
  <c r="C1552" i="17"/>
  <c r="D1552" i="17"/>
  <c r="B1553" i="17"/>
  <c r="C1553" i="17"/>
  <c r="D1553" i="17"/>
  <c r="B1554" i="17"/>
  <c r="C1554" i="17"/>
  <c r="D1554" i="17"/>
  <c r="B1555" i="17"/>
  <c r="C1555" i="17"/>
  <c r="D1555" i="17"/>
  <c r="B1556" i="17"/>
  <c r="C1556" i="17"/>
  <c r="D1556" i="17"/>
  <c r="B1557" i="17"/>
  <c r="C1557" i="17"/>
  <c r="D1557" i="17"/>
  <c r="B1558" i="17"/>
  <c r="C1558" i="17"/>
  <c r="D1558" i="17"/>
  <c r="B1559" i="17"/>
  <c r="C1559" i="17"/>
  <c r="D1559" i="17"/>
  <c r="B1560" i="17"/>
  <c r="C1560" i="17"/>
  <c r="D1560" i="17"/>
  <c r="B1561" i="17"/>
  <c r="C1561" i="17"/>
  <c r="D1561" i="17"/>
  <c r="B1562" i="17"/>
  <c r="C1562" i="17"/>
  <c r="D1562" i="17"/>
  <c r="B1563" i="17"/>
  <c r="C1563" i="17"/>
  <c r="D1563" i="17"/>
  <c r="B1564" i="17"/>
  <c r="C1564" i="17"/>
  <c r="D1564" i="17"/>
  <c r="B1565" i="17"/>
  <c r="C1565" i="17"/>
  <c r="D1565" i="17"/>
  <c r="B1566" i="17"/>
  <c r="C1566" i="17"/>
  <c r="D1566" i="17"/>
  <c r="B1567" i="17"/>
  <c r="C1567" i="17"/>
  <c r="D1567" i="17"/>
  <c r="B1568" i="17"/>
  <c r="C1568" i="17"/>
  <c r="D1568" i="17"/>
  <c r="B1569" i="17"/>
  <c r="C1569" i="17"/>
  <c r="D1569" i="17"/>
  <c r="B1570" i="17"/>
  <c r="C1570" i="17"/>
  <c r="D1570" i="17"/>
  <c r="B1571" i="17"/>
  <c r="C1571" i="17"/>
  <c r="D1571" i="17"/>
  <c r="B1572" i="17"/>
  <c r="C1572" i="17"/>
  <c r="D1572" i="17"/>
  <c r="B1573" i="17"/>
  <c r="C1573" i="17"/>
  <c r="D1573" i="17"/>
  <c r="B1574" i="17"/>
  <c r="C1574" i="17"/>
  <c r="D1574" i="17"/>
  <c r="B1575" i="17"/>
  <c r="C1575" i="17"/>
  <c r="D1575" i="17"/>
  <c r="B1576" i="17"/>
  <c r="C1576" i="17"/>
  <c r="D1576" i="17"/>
  <c r="B1577" i="17"/>
  <c r="C1577" i="17"/>
  <c r="D1577" i="17"/>
  <c r="B1578" i="17"/>
  <c r="C1578" i="17"/>
  <c r="D1578" i="17"/>
  <c r="B1579" i="17"/>
  <c r="C1579" i="17"/>
  <c r="D1579" i="17"/>
  <c r="B1580" i="17"/>
  <c r="C1580" i="17"/>
  <c r="D1580" i="17"/>
  <c r="B1581" i="17"/>
  <c r="C1581" i="17"/>
  <c r="D1581" i="17"/>
  <c r="B1582" i="17"/>
  <c r="C1582" i="17"/>
  <c r="D1582" i="17"/>
  <c r="B1583" i="17"/>
  <c r="C1583" i="17"/>
  <c r="D1583" i="17"/>
  <c r="B1584" i="17"/>
  <c r="C1584" i="17"/>
  <c r="D1584" i="17"/>
  <c r="B1585" i="17"/>
  <c r="C1585" i="17"/>
  <c r="D1585" i="17"/>
  <c r="B1586" i="17"/>
  <c r="C1586" i="17"/>
  <c r="D1586" i="17"/>
  <c r="B1587" i="17"/>
  <c r="C1587" i="17"/>
  <c r="D1587" i="17"/>
  <c r="B1588" i="17"/>
  <c r="C1588" i="17"/>
  <c r="D1588" i="17"/>
  <c r="B1589" i="17"/>
  <c r="C1589" i="17"/>
  <c r="D1589" i="17"/>
  <c r="B1590" i="17"/>
  <c r="C1590" i="17"/>
  <c r="D1590" i="17"/>
  <c r="B1591" i="17"/>
  <c r="C1591" i="17"/>
  <c r="D1591" i="17"/>
  <c r="B1592" i="17"/>
  <c r="C1592" i="17"/>
  <c r="D1592" i="17"/>
  <c r="B1593" i="17"/>
  <c r="C1593" i="17"/>
  <c r="D1593" i="17"/>
  <c r="B1594" i="17"/>
  <c r="C1594" i="17"/>
  <c r="D1594" i="17"/>
  <c r="B1595" i="17"/>
  <c r="C1595" i="17"/>
  <c r="D1595" i="17"/>
  <c r="B1596" i="17"/>
  <c r="C1596" i="17"/>
  <c r="D1596" i="17"/>
  <c r="B1597" i="17"/>
  <c r="C1597" i="17"/>
  <c r="D1597" i="17"/>
  <c r="B1598" i="17"/>
  <c r="C1598" i="17"/>
  <c r="D1598" i="17"/>
  <c r="B1599" i="17"/>
  <c r="C1599" i="17"/>
  <c r="D1599" i="17"/>
  <c r="B1600" i="17"/>
  <c r="C1600" i="17"/>
  <c r="D1600" i="17"/>
  <c r="B1601" i="17"/>
  <c r="C1601" i="17"/>
  <c r="D1601" i="17"/>
  <c r="B1602" i="17"/>
  <c r="C1602" i="17"/>
  <c r="D1602" i="17"/>
  <c r="B1603" i="17"/>
  <c r="C1603" i="17"/>
  <c r="D1603" i="17"/>
  <c r="B1604" i="17"/>
  <c r="C1604" i="17"/>
  <c r="D1604" i="17"/>
  <c r="B1605" i="17"/>
  <c r="C1605" i="17"/>
  <c r="D1605" i="17"/>
  <c r="B1606" i="17"/>
  <c r="C1606" i="17"/>
  <c r="D1606" i="17"/>
  <c r="B1607" i="17"/>
  <c r="C1607" i="17"/>
  <c r="D1607" i="17"/>
  <c r="B1608" i="17"/>
  <c r="C1608" i="17"/>
  <c r="D1608" i="17"/>
  <c r="B1609" i="17"/>
  <c r="C1609" i="17"/>
  <c r="D1609" i="17"/>
  <c r="B1610" i="17"/>
  <c r="C1610" i="17"/>
  <c r="D1610" i="17"/>
  <c r="B1611" i="17"/>
  <c r="C1611" i="17"/>
  <c r="D1611" i="17"/>
  <c r="B1612" i="17"/>
  <c r="C1612" i="17"/>
  <c r="D1612" i="17"/>
  <c r="B1613" i="17"/>
  <c r="C1613" i="17"/>
  <c r="D1613" i="17"/>
  <c r="B1614" i="17"/>
  <c r="C1614" i="17"/>
  <c r="D1614" i="17"/>
  <c r="B1615" i="17"/>
  <c r="C1615" i="17"/>
  <c r="D1615" i="17"/>
  <c r="B1616" i="17"/>
  <c r="C1616" i="17"/>
  <c r="D1616" i="17"/>
  <c r="B1617" i="17"/>
  <c r="C1617" i="17"/>
  <c r="D1617" i="17"/>
  <c r="B1618" i="17"/>
  <c r="C1618" i="17"/>
  <c r="D1618" i="17"/>
  <c r="B1619" i="17"/>
  <c r="C1619" i="17"/>
  <c r="D1619" i="17"/>
  <c r="B1620" i="17"/>
  <c r="C1620" i="17"/>
  <c r="D1620" i="17"/>
  <c r="B1621" i="17"/>
  <c r="C1621" i="17"/>
  <c r="D1621" i="17"/>
  <c r="B1622" i="17"/>
  <c r="C1622" i="17"/>
  <c r="D1622" i="17"/>
  <c r="B1623" i="17"/>
  <c r="C1623" i="17"/>
  <c r="D1623" i="17"/>
  <c r="B1624" i="17"/>
  <c r="C1624" i="17"/>
  <c r="D1624" i="17"/>
  <c r="B1625" i="17"/>
  <c r="C1625" i="17"/>
  <c r="D1625" i="17"/>
  <c r="B1626" i="17"/>
  <c r="C1626" i="17"/>
  <c r="D1626" i="17"/>
  <c r="B1627" i="17"/>
  <c r="C1627" i="17"/>
  <c r="D1627" i="17"/>
  <c r="B1628" i="17"/>
  <c r="C1628" i="17"/>
  <c r="D1628" i="17"/>
  <c r="B1629" i="17"/>
  <c r="C1629" i="17"/>
  <c r="D1629" i="17"/>
  <c r="B1630" i="17"/>
  <c r="C1630" i="17"/>
  <c r="D1630" i="17"/>
  <c r="B1631" i="17"/>
  <c r="C1631" i="17"/>
  <c r="D1631" i="17"/>
  <c r="B1632" i="17"/>
  <c r="C1632" i="17"/>
  <c r="D1632" i="17"/>
  <c r="B1633" i="17"/>
  <c r="C1633" i="17"/>
  <c r="D1633" i="17"/>
  <c r="B1634" i="17"/>
  <c r="C1634" i="17"/>
  <c r="D1634" i="17"/>
  <c r="B1635" i="17"/>
  <c r="C1635" i="17"/>
  <c r="D1635" i="17"/>
  <c r="B1636" i="17"/>
  <c r="C1636" i="17"/>
  <c r="D1636" i="17"/>
  <c r="B1637" i="17"/>
  <c r="C1637" i="17"/>
  <c r="D1637" i="17"/>
  <c r="B1638" i="17"/>
  <c r="C1638" i="17"/>
  <c r="D1638" i="17"/>
  <c r="B1639" i="17"/>
  <c r="C1639" i="17"/>
  <c r="D1639" i="17"/>
  <c r="B1640" i="17"/>
  <c r="C1640" i="17"/>
  <c r="D1640" i="17"/>
  <c r="B1641" i="17"/>
  <c r="C1641" i="17"/>
  <c r="D1641" i="17"/>
  <c r="B1642" i="17"/>
  <c r="C1642" i="17"/>
  <c r="D1642" i="17"/>
  <c r="B1643" i="17"/>
  <c r="C1643" i="17"/>
  <c r="D1643" i="17"/>
  <c r="B1644" i="17"/>
  <c r="C1644" i="17"/>
  <c r="D1644" i="17"/>
  <c r="B1645" i="17"/>
  <c r="C1645" i="17"/>
  <c r="D1645" i="17"/>
  <c r="B1646" i="17"/>
  <c r="C1646" i="17"/>
  <c r="D1646" i="17"/>
  <c r="B1647" i="17"/>
  <c r="C1647" i="17"/>
  <c r="D1647" i="17"/>
  <c r="B1648" i="17"/>
  <c r="C1648" i="17"/>
  <c r="D1648" i="17"/>
  <c r="B1649" i="17"/>
  <c r="C1649" i="17"/>
  <c r="D1649" i="17"/>
  <c r="B1650" i="17"/>
  <c r="C1650" i="17"/>
  <c r="D1650" i="17"/>
  <c r="B1651" i="17"/>
  <c r="C1651" i="17"/>
  <c r="D1651" i="17"/>
  <c r="B1652" i="17"/>
  <c r="C1652" i="17"/>
  <c r="D1652" i="17"/>
  <c r="B1653" i="17"/>
  <c r="C1653" i="17"/>
  <c r="D1653" i="17"/>
  <c r="B1654" i="17"/>
  <c r="C1654" i="17"/>
  <c r="D1654" i="17"/>
  <c r="B1655" i="17"/>
  <c r="C1655" i="17"/>
  <c r="D1655" i="17"/>
  <c r="B1656" i="17"/>
  <c r="C1656" i="17"/>
  <c r="D1656" i="17"/>
  <c r="B1657" i="17"/>
  <c r="C1657" i="17"/>
  <c r="D1657" i="17"/>
  <c r="B1658" i="17"/>
  <c r="C1658" i="17"/>
  <c r="D1658" i="17"/>
  <c r="B1659" i="17"/>
  <c r="C1659" i="17"/>
  <c r="D1659" i="17"/>
  <c r="B1660" i="17"/>
  <c r="C1660" i="17"/>
  <c r="D1660" i="17"/>
  <c r="B1661" i="17"/>
  <c r="C1661" i="17"/>
  <c r="D1661" i="17"/>
  <c r="B1662" i="17"/>
  <c r="C1662" i="17"/>
  <c r="D1662" i="17"/>
  <c r="B1663" i="17"/>
  <c r="C1663" i="17"/>
  <c r="D1663" i="17"/>
  <c r="B1664" i="17"/>
  <c r="C1664" i="17"/>
  <c r="D1664" i="17"/>
  <c r="B1665" i="17"/>
  <c r="C1665" i="17"/>
  <c r="D1665" i="17"/>
  <c r="B1666" i="17"/>
  <c r="C1666" i="17"/>
  <c r="D1666" i="17"/>
  <c r="B1667" i="17"/>
  <c r="C1667" i="17"/>
  <c r="D1667" i="17"/>
  <c r="B1668" i="17"/>
  <c r="C1668" i="17"/>
  <c r="D1668" i="17"/>
  <c r="B1669" i="17"/>
  <c r="C1669" i="17"/>
  <c r="D1669" i="17"/>
  <c r="B1670" i="17"/>
  <c r="C1670" i="17"/>
  <c r="D1670" i="17"/>
  <c r="B1671" i="17"/>
  <c r="C1671" i="17"/>
  <c r="D1671" i="17"/>
  <c r="B1672" i="17"/>
  <c r="C1672" i="17"/>
  <c r="D1672" i="17"/>
  <c r="B1673" i="17"/>
  <c r="C1673" i="17"/>
  <c r="D1673" i="17"/>
  <c r="B1674" i="17"/>
  <c r="C1674" i="17"/>
  <c r="D1674" i="17"/>
  <c r="B1675" i="17"/>
  <c r="C1675" i="17"/>
  <c r="D1675" i="17"/>
  <c r="B1676" i="17"/>
  <c r="C1676" i="17"/>
  <c r="D1676" i="17"/>
  <c r="B1677" i="17"/>
  <c r="C1677" i="17"/>
  <c r="D1677" i="17"/>
  <c r="B1678" i="17"/>
  <c r="C1678" i="17"/>
  <c r="D1678" i="17"/>
  <c r="B1679" i="17"/>
  <c r="C1679" i="17"/>
  <c r="D1679" i="17"/>
  <c r="B1680" i="17"/>
  <c r="C1680" i="17"/>
  <c r="D1680" i="17"/>
  <c r="B1681" i="17"/>
  <c r="C1681" i="17"/>
  <c r="D1681" i="17"/>
  <c r="B1682" i="17"/>
  <c r="C1682" i="17"/>
  <c r="D1682" i="17"/>
  <c r="B1683" i="17"/>
  <c r="C1683" i="17"/>
  <c r="D1683" i="17"/>
  <c r="B1684" i="17"/>
  <c r="C1684" i="17"/>
  <c r="D1684" i="17"/>
  <c r="B1685" i="17"/>
  <c r="C1685" i="17"/>
  <c r="D1685" i="17"/>
  <c r="B1686" i="17"/>
  <c r="C1686" i="17"/>
  <c r="D1686" i="17"/>
  <c r="B1687" i="17"/>
  <c r="C1687" i="17"/>
  <c r="D1687" i="17"/>
  <c r="B1688" i="17"/>
  <c r="C1688" i="17"/>
  <c r="D1688" i="17"/>
  <c r="B1689" i="17"/>
  <c r="C1689" i="17"/>
  <c r="D1689" i="17"/>
  <c r="B1690" i="17"/>
  <c r="C1690" i="17"/>
  <c r="D1690" i="17"/>
  <c r="B1691" i="17"/>
  <c r="C1691" i="17"/>
  <c r="D1691" i="17"/>
  <c r="B1692" i="17"/>
  <c r="C1692" i="17"/>
  <c r="D1692" i="17"/>
  <c r="B1693" i="17"/>
  <c r="C1693" i="17"/>
  <c r="D1693" i="17"/>
  <c r="B1694" i="17"/>
  <c r="C1694" i="17"/>
  <c r="D1694" i="17"/>
  <c r="B1695" i="17"/>
  <c r="C1695" i="17"/>
  <c r="D1695" i="17"/>
  <c r="B1696" i="17"/>
  <c r="C1696" i="17"/>
  <c r="D1696" i="17"/>
  <c r="B1697" i="17"/>
  <c r="C1697" i="17"/>
  <c r="D1697" i="17"/>
  <c r="B1698" i="17"/>
  <c r="C1698" i="17"/>
  <c r="D1698" i="17"/>
  <c r="B1699" i="17"/>
  <c r="C1699" i="17"/>
  <c r="D1699" i="17"/>
  <c r="B1700" i="17"/>
  <c r="C1700" i="17"/>
  <c r="D1700" i="17"/>
  <c r="B1701" i="17"/>
  <c r="C1701" i="17"/>
  <c r="D1701" i="17"/>
  <c r="B1702" i="17"/>
  <c r="C1702" i="17"/>
  <c r="D1702" i="17"/>
  <c r="B1703" i="17"/>
  <c r="C1703" i="17"/>
  <c r="D1703" i="17"/>
  <c r="B1704" i="17"/>
  <c r="C1704" i="17"/>
  <c r="D1704" i="17"/>
  <c r="B1705" i="17"/>
  <c r="C1705" i="17"/>
  <c r="D1705" i="17"/>
  <c r="B1706" i="17"/>
  <c r="C1706" i="17"/>
  <c r="D1706" i="17"/>
  <c r="B1707" i="17"/>
  <c r="C1707" i="17"/>
  <c r="D1707" i="17"/>
  <c r="B1708" i="17"/>
  <c r="C1708" i="17"/>
  <c r="D1708" i="17"/>
  <c r="B1709" i="17"/>
  <c r="C1709" i="17"/>
  <c r="D1709" i="17"/>
  <c r="B1710" i="17"/>
  <c r="C1710" i="17"/>
  <c r="D1710" i="17"/>
  <c r="B1711" i="17"/>
  <c r="C1711" i="17"/>
  <c r="D1711" i="17"/>
  <c r="B1712" i="17"/>
  <c r="C1712" i="17"/>
  <c r="D1712" i="17"/>
  <c r="B1713" i="17"/>
  <c r="C1713" i="17"/>
  <c r="D1713" i="17"/>
  <c r="B1714" i="17"/>
  <c r="C1714" i="17"/>
  <c r="D1714" i="17"/>
  <c r="B1715" i="17"/>
  <c r="C1715" i="17"/>
  <c r="D1715" i="17"/>
  <c r="B1716" i="17"/>
  <c r="C1716" i="17"/>
  <c r="D1716" i="17"/>
  <c r="B1717" i="17"/>
  <c r="C1717" i="17"/>
  <c r="D1717" i="17"/>
  <c r="B1718" i="17"/>
  <c r="C1718" i="17"/>
  <c r="D1718" i="17"/>
  <c r="B1719" i="17"/>
  <c r="C1719" i="17"/>
  <c r="D1719" i="17"/>
  <c r="B1720" i="17"/>
  <c r="C1720" i="17"/>
  <c r="D1720" i="17"/>
  <c r="B1721" i="17"/>
  <c r="C1721" i="17"/>
  <c r="D1721" i="17"/>
  <c r="B1722" i="17"/>
  <c r="C1722" i="17"/>
  <c r="D1722" i="17"/>
  <c r="B1723" i="17"/>
  <c r="C1723" i="17"/>
  <c r="D1723" i="17"/>
  <c r="B1724" i="17"/>
  <c r="C1724" i="17"/>
  <c r="D1724" i="17"/>
  <c r="B1725" i="17"/>
  <c r="C1725" i="17"/>
  <c r="D1725" i="17"/>
  <c r="B1726" i="17"/>
  <c r="C1726" i="17"/>
  <c r="D1726" i="17"/>
  <c r="B1727" i="17"/>
  <c r="C1727" i="17"/>
  <c r="D1727" i="17"/>
  <c r="B1728" i="17"/>
  <c r="C1728" i="17"/>
  <c r="D1728" i="17"/>
  <c r="B1729" i="17"/>
  <c r="C1729" i="17"/>
  <c r="D1729" i="17"/>
  <c r="B1730" i="17"/>
  <c r="C1730" i="17"/>
  <c r="D1730" i="17"/>
  <c r="B1731" i="17"/>
  <c r="C1731" i="17"/>
  <c r="D1731" i="17"/>
  <c r="B1732" i="17"/>
  <c r="C1732" i="17"/>
  <c r="D1732" i="17"/>
  <c r="B1733" i="17"/>
  <c r="C1733" i="17"/>
  <c r="D1733" i="17"/>
  <c r="B1734" i="17"/>
  <c r="C1734" i="17"/>
  <c r="D1734" i="17"/>
  <c r="B1735" i="17"/>
  <c r="C1735" i="17"/>
  <c r="D1735" i="17"/>
  <c r="B1736" i="17"/>
  <c r="C1736" i="17"/>
  <c r="D1736" i="17"/>
  <c r="B1737" i="17"/>
  <c r="C1737" i="17"/>
  <c r="D1737" i="17"/>
  <c r="B1738" i="17"/>
  <c r="C1738" i="17"/>
  <c r="D1738" i="17"/>
  <c r="B1739" i="17"/>
  <c r="C1739" i="17"/>
  <c r="D1739" i="17"/>
  <c r="B1740" i="17"/>
  <c r="C1740" i="17"/>
  <c r="D1740" i="17"/>
  <c r="B1741" i="17"/>
  <c r="C1741" i="17"/>
  <c r="D1741" i="17"/>
  <c r="B1742" i="17"/>
  <c r="C1742" i="17"/>
  <c r="D1742" i="17"/>
  <c r="B1743" i="17"/>
  <c r="C1743" i="17"/>
  <c r="D1743" i="17"/>
  <c r="B1744" i="17"/>
  <c r="C1744" i="17"/>
  <c r="D1744" i="17"/>
  <c r="B1745" i="17"/>
  <c r="C1745" i="17"/>
  <c r="D1745" i="17"/>
  <c r="B1746" i="17"/>
  <c r="C1746" i="17"/>
  <c r="D1746" i="17"/>
  <c r="B1747" i="17"/>
  <c r="C1747" i="17"/>
  <c r="D1747" i="17"/>
  <c r="B1748" i="17"/>
  <c r="C1748" i="17"/>
  <c r="D1748" i="17"/>
  <c r="B1749" i="17"/>
  <c r="C1749" i="17"/>
  <c r="D1749" i="17"/>
  <c r="B1750" i="17"/>
  <c r="C1750" i="17"/>
  <c r="D1750" i="17"/>
  <c r="B1751" i="17"/>
  <c r="C1751" i="17"/>
  <c r="D1751" i="17"/>
  <c r="B1752" i="17"/>
  <c r="C1752" i="17"/>
  <c r="D1752" i="17"/>
  <c r="B1753" i="17"/>
  <c r="C1753" i="17"/>
  <c r="D1753" i="17"/>
  <c r="B1754" i="17"/>
  <c r="C1754" i="17"/>
  <c r="D1754" i="17"/>
  <c r="B1755" i="17"/>
  <c r="C1755" i="17"/>
  <c r="D1755" i="17"/>
  <c r="B1756" i="17"/>
  <c r="C1756" i="17"/>
  <c r="D1756" i="17"/>
  <c r="B1757" i="17"/>
  <c r="C1757" i="17"/>
  <c r="D1757" i="17"/>
  <c r="B1758" i="17"/>
  <c r="C1758" i="17"/>
  <c r="D1758" i="17"/>
  <c r="B1759" i="17"/>
  <c r="C1759" i="17"/>
  <c r="D1759" i="17"/>
  <c r="B1760" i="17"/>
  <c r="C1760" i="17"/>
  <c r="D1760" i="17"/>
  <c r="B1761" i="17"/>
  <c r="C1761" i="17"/>
  <c r="D1761" i="17"/>
  <c r="B1762" i="17"/>
  <c r="C1762" i="17"/>
  <c r="D1762" i="17"/>
  <c r="B1763" i="17"/>
  <c r="C1763" i="17"/>
  <c r="D1763" i="17"/>
  <c r="B1764" i="17"/>
  <c r="C1764" i="17"/>
  <c r="D1764" i="17"/>
  <c r="B1765" i="17"/>
  <c r="C1765" i="17"/>
  <c r="D1765" i="17"/>
  <c r="B1766" i="17"/>
  <c r="C1766" i="17"/>
  <c r="D1766" i="17"/>
  <c r="B1767" i="17"/>
  <c r="C1767" i="17"/>
  <c r="D1767" i="17"/>
  <c r="B1768" i="17"/>
  <c r="C1768" i="17"/>
  <c r="D1768" i="17"/>
  <c r="B1769" i="17"/>
  <c r="C1769" i="17"/>
  <c r="D1769" i="17"/>
  <c r="B1770" i="17"/>
  <c r="C1770" i="17"/>
  <c r="D1770" i="17"/>
  <c r="B1771" i="17"/>
  <c r="C1771" i="17"/>
  <c r="D1771" i="17"/>
  <c r="B1772" i="17"/>
  <c r="C1772" i="17"/>
  <c r="D1772" i="17"/>
  <c r="B1773" i="17"/>
  <c r="C1773" i="17"/>
  <c r="D1773" i="17"/>
  <c r="B1774" i="17"/>
  <c r="C1774" i="17"/>
  <c r="D1774" i="17"/>
  <c r="B1775" i="17"/>
  <c r="C1775" i="17"/>
  <c r="D1775" i="17"/>
  <c r="B1776" i="17"/>
  <c r="C1776" i="17"/>
  <c r="D1776" i="17"/>
  <c r="B1777" i="17"/>
  <c r="C1777" i="17"/>
  <c r="D1777" i="17"/>
  <c r="B1778" i="17"/>
  <c r="C1778" i="17"/>
  <c r="D1778" i="17"/>
  <c r="B1779" i="17"/>
  <c r="C1779" i="17"/>
  <c r="D1779" i="17"/>
  <c r="B1780" i="17"/>
  <c r="C1780" i="17"/>
  <c r="D1780" i="17"/>
  <c r="B1781" i="17"/>
  <c r="C1781" i="17"/>
  <c r="D1781" i="17"/>
  <c r="B1782" i="17"/>
  <c r="C1782" i="17"/>
  <c r="D1782" i="17"/>
  <c r="B1783" i="17"/>
  <c r="C1783" i="17"/>
  <c r="D1783" i="17"/>
  <c r="B1784" i="17"/>
  <c r="C1784" i="17"/>
  <c r="D1784" i="17"/>
  <c r="B1785" i="17"/>
  <c r="C1785" i="17"/>
  <c r="D1785" i="17"/>
  <c r="B1786" i="17"/>
  <c r="C1786" i="17"/>
  <c r="D1786" i="17"/>
  <c r="B1787" i="17"/>
  <c r="C1787" i="17"/>
  <c r="D1787" i="17"/>
  <c r="B1788" i="17"/>
  <c r="C1788" i="17"/>
  <c r="D1788" i="17"/>
  <c r="B1789" i="17"/>
  <c r="C1789" i="17"/>
  <c r="D1789" i="17"/>
  <c r="B1790" i="17"/>
  <c r="C1790" i="17"/>
  <c r="D1790" i="17"/>
  <c r="B1791" i="17"/>
  <c r="C1791" i="17"/>
  <c r="D1791" i="17"/>
  <c r="B1792" i="17"/>
  <c r="C1792" i="17"/>
  <c r="D1792" i="17"/>
  <c r="B1793" i="17"/>
  <c r="C1793" i="17"/>
  <c r="D1793" i="17"/>
  <c r="B1794" i="17"/>
  <c r="C1794" i="17"/>
  <c r="D1794" i="17"/>
  <c r="B1795" i="17"/>
  <c r="C1795" i="17"/>
  <c r="D1795" i="17"/>
  <c r="B1796" i="17"/>
  <c r="C1796" i="17"/>
  <c r="D1796" i="17"/>
  <c r="B1797" i="17"/>
  <c r="C1797" i="17"/>
  <c r="D1797" i="17"/>
  <c r="B1798" i="17"/>
  <c r="C1798" i="17"/>
  <c r="D1798" i="17"/>
  <c r="B1799" i="17"/>
  <c r="C1799" i="17"/>
  <c r="D1799" i="17"/>
  <c r="B1800" i="17"/>
  <c r="C1800" i="17"/>
  <c r="D1800" i="17"/>
  <c r="B1801" i="17"/>
  <c r="C1801" i="17"/>
  <c r="D1801" i="17"/>
  <c r="B1802" i="17"/>
  <c r="C1802" i="17"/>
  <c r="D1802" i="17"/>
  <c r="B1803" i="17"/>
  <c r="C1803" i="17"/>
  <c r="D1803" i="17"/>
  <c r="B1804" i="17"/>
  <c r="C1804" i="17"/>
  <c r="D1804" i="17"/>
  <c r="B1805" i="17"/>
  <c r="C1805" i="17"/>
  <c r="D1805" i="17"/>
  <c r="B1806" i="17"/>
  <c r="C1806" i="17"/>
  <c r="D1806" i="17"/>
  <c r="B1807" i="17"/>
  <c r="C1807" i="17"/>
  <c r="D1807" i="17"/>
  <c r="B1808" i="17"/>
  <c r="C1808" i="17"/>
  <c r="D1808" i="17"/>
  <c r="B1809" i="17"/>
  <c r="C1809" i="17"/>
  <c r="D1809" i="17"/>
  <c r="B1810" i="17"/>
  <c r="C1810" i="17"/>
  <c r="D1810" i="17"/>
  <c r="B1811" i="17"/>
  <c r="C1811" i="17"/>
  <c r="D1811" i="17"/>
  <c r="B1812" i="17"/>
  <c r="C1812" i="17"/>
  <c r="D1812" i="17"/>
  <c r="B1813" i="17"/>
  <c r="C1813" i="17"/>
  <c r="D1813" i="17"/>
  <c r="B1814" i="17"/>
  <c r="C1814" i="17"/>
  <c r="D1814" i="17"/>
  <c r="B1815" i="17"/>
  <c r="C1815" i="17"/>
  <c r="D1815" i="17"/>
  <c r="B1816" i="17"/>
  <c r="C1816" i="17"/>
  <c r="D1816" i="17"/>
  <c r="B1817" i="17"/>
  <c r="C1817" i="17"/>
  <c r="D1817" i="17"/>
  <c r="B1818" i="17"/>
  <c r="C1818" i="17"/>
  <c r="D1818" i="17"/>
  <c r="B1819" i="17"/>
  <c r="C1819" i="17"/>
  <c r="D1819" i="17"/>
  <c r="B1820" i="17"/>
  <c r="C1820" i="17"/>
  <c r="D1820" i="17"/>
  <c r="B1821" i="17"/>
  <c r="C1821" i="17"/>
  <c r="D1821" i="17"/>
  <c r="B1822" i="17"/>
  <c r="C1822" i="17"/>
  <c r="D1822" i="17"/>
  <c r="B1823" i="17"/>
  <c r="C1823" i="17"/>
  <c r="D1823" i="17"/>
  <c r="B1824" i="17"/>
  <c r="C1824" i="17"/>
  <c r="D1824" i="17"/>
  <c r="B1825" i="17"/>
  <c r="C1825" i="17"/>
  <c r="D1825" i="17"/>
  <c r="B1826" i="17"/>
  <c r="C1826" i="17"/>
  <c r="D1826" i="17"/>
  <c r="B1827" i="17"/>
  <c r="C1827" i="17"/>
  <c r="D1827" i="17"/>
  <c r="B1828" i="17"/>
  <c r="C1828" i="17"/>
  <c r="D1828" i="17"/>
  <c r="B1829" i="17"/>
  <c r="C1829" i="17"/>
  <c r="D1829" i="17"/>
  <c r="B1830" i="17"/>
  <c r="C1830" i="17"/>
  <c r="D1830" i="17"/>
  <c r="B1831" i="17"/>
  <c r="C1831" i="17"/>
  <c r="D1831" i="17"/>
  <c r="B1832" i="17"/>
  <c r="C1832" i="17"/>
  <c r="D1832" i="17"/>
  <c r="B1833" i="17"/>
  <c r="C1833" i="17"/>
  <c r="D1833" i="17"/>
  <c r="B1834" i="17"/>
  <c r="C1834" i="17"/>
  <c r="D1834" i="17"/>
  <c r="B1835" i="17"/>
  <c r="C1835" i="17"/>
  <c r="D1835" i="17"/>
  <c r="B1836" i="17"/>
  <c r="C1836" i="17"/>
  <c r="D1836" i="17"/>
  <c r="B1837" i="17"/>
  <c r="C1837" i="17"/>
  <c r="D1837" i="17"/>
  <c r="B1838" i="17"/>
  <c r="C1838" i="17"/>
  <c r="D1838" i="17"/>
  <c r="B1839" i="17"/>
  <c r="C1839" i="17"/>
  <c r="D1839" i="17"/>
  <c r="B1840" i="17"/>
  <c r="C1840" i="17"/>
  <c r="D1840" i="17"/>
  <c r="B1841" i="17"/>
  <c r="C1841" i="17"/>
  <c r="D1841" i="17"/>
  <c r="B1842" i="17"/>
  <c r="C1842" i="17"/>
  <c r="D1842" i="17"/>
  <c r="B1843" i="17"/>
  <c r="C1843" i="17"/>
  <c r="D1843" i="17"/>
  <c r="B1844" i="17"/>
  <c r="C1844" i="17"/>
  <c r="D1844" i="17"/>
  <c r="B1845" i="17"/>
  <c r="C1845" i="17"/>
  <c r="D1845" i="17"/>
  <c r="B1846" i="17"/>
  <c r="C1846" i="17"/>
  <c r="D1846" i="17"/>
  <c r="B1847" i="17"/>
  <c r="C1847" i="17"/>
  <c r="D1847" i="17"/>
  <c r="B1848" i="17"/>
  <c r="C1848" i="17"/>
  <c r="D1848" i="17"/>
  <c r="B1849" i="17"/>
  <c r="C1849" i="17"/>
  <c r="D1849" i="17"/>
  <c r="B1850" i="17"/>
  <c r="C1850" i="17"/>
  <c r="D1850" i="17"/>
  <c r="B1851" i="17"/>
  <c r="C1851" i="17"/>
  <c r="D1851" i="17"/>
  <c r="B1852" i="17"/>
  <c r="C1852" i="17"/>
  <c r="D1852" i="17"/>
  <c r="B1853" i="17"/>
  <c r="C1853" i="17"/>
  <c r="D1853" i="17"/>
  <c r="B1854" i="17"/>
  <c r="C1854" i="17"/>
  <c r="D1854" i="17"/>
  <c r="B1855" i="17"/>
  <c r="C1855" i="17"/>
  <c r="D1855" i="17"/>
  <c r="B1856" i="17"/>
  <c r="C1856" i="17"/>
  <c r="D1856" i="17"/>
  <c r="B1857" i="17"/>
  <c r="C1857" i="17"/>
  <c r="D1857" i="17"/>
  <c r="B1858" i="17"/>
  <c r="C1858" i="17"/>
  <c r="D1858" i="17"/>
  <c r="B1859" i="17"/>
  <c r="C1859" i="17"/>
  <c r="D1859" i="17"/>
  <c r="B1860" i="17"/>
  <c r="C1860" i="17"/>
  <c r="D1860" i="17"/>
  <c r="B1861" i="17"/>
  <c r="C1861" i="17"/>
  <c r="D1861" i="17"/>
  <c r="B1862" i="17"/>
  <c r="C1862" i="17"/>
  <c r="D1862" i="17"/>
  <c r="B1863" i="17"/>
  <c r="C1863" i="17"/>
  <c r="D1863" i="17"/>
  <c r="B1864" i="17"/>
  <c r="C1864" i="17"/>
  <c r="D1864" i="17"/>
  <c r="B1865" i="17"/>
  <c r="C1865" i="17"/>
  <c r="D1865" i="17"/>
  <c r="B1866" i="17"/>
  <c r="C1866" i="17"/>
  <c r="D1866" i="17"/>
  <c r="B1867" i="17"/>
  <c r="C1867" i="17"/>
  <c r="D1867" i="17"/>
  <c r="B1868" i="17"/>
  <c r="C1868" i="17"/>
  <c r="D1868" i="17"/>
  <c r="B1869" i="17"/>
  <c r="C1869" i="17"/>
  <c r="D1869" i="17"/>
  <c r="B1870" i="17"/>
  <c r="C1870" i="17"/>
  <c r="D1870" i="17"/>
  <c r="B1871" i="17"/>
  <c r="C1871" i="17"/>
  <c r="D1871" i="17"/>
  <c r="B1872" i="17"/>
  <c r="C1872" i="17"/>
  <c r="D1872" i="17"/>
  <c r="B1873" i="17"/>
  <c r="C1873" i="17"/>
  <c r="D1873" i="17"/>
  <c r="B1874" i="17"/>
  <c r="C1874" i="17"/>
  <c r="D1874" i="17"/>
  <c r="B1875" i="17"/>
  <c r="C1875" i="17"/>
  <c r="D1875" i="17"/>
  <c r="B1876" i="17"/>
  <c r="C1876" i="17"/>
  <c r="D1876" i="17"/>
  <c r="B1877" i="17"/>
  <c r="C1877" i="17"/>
  <c r="D1877" i="17"/>
  <c r="B1878" i="17"/>
  <c r="C1878" i="17"/>
  <c r="D1878" i="17"/>
  <c r="B1879" i="17"/>
  <c r="C1879" i="17"/>
  <c r="D1879" i="17"/>
  <c r="B1880" i="17"/>
  <c r="C1880" i="17"/>
  <c r="D1880" i="17"/>
  <c r="B1881" i="17"/>
  <c r="C1881" i="17"/>
  <c r="D1881" i="17"/>
  <c r="B1882" i="17"/>
  <c r="C1882" i="17"/>
  <c r="D1882" i="17"/>
  <c r="B1883" i="17"/>
  <c r="C1883" i="17"/>
  <c r="D1883" i="17"/>
  <c r="B1884" i="17"/>
  <c r="C1884" i="17"/>
  <c r="D1884" i="17"/>
  <c r="B1885" i="17"/>
  <c r="C1885" i="17"/>
  <c r="D1885" i="17"/>
  <c r="B1886" i="17"/>
  <c r="C1886" i="17"/>
  <c r="D1886" i="17"/>
  <c r="B1887" i="17"/>
  <c r="C1887" i="17"/>
  <c r="D1887" i="17"/>
  <c r="B1888" i="17"/>
  <c r="C1888" i="17"/>
  <c r="D1888" i="17"/>
  <c r="B1889" i="17"/>
  <c r="C1889" i="17"/>
  <c r="D1889" i="17"/>
  <c r="B1890" i="17"/>
  <c r="C1890" i="17"/>
  <c r="D1890" i="17"/>
  <c r="B1891" i="17"/>
  <c r="C1891" i="17"/>
  <c r="D1891" i="17"/>
  <c r="B1892" i="17"/>
  <c r="C1892" i="17"/>
  <c r="D1892" i="17"/>
  <c r="B1893" i="17"/>
  <c r="C1893" i="17"/>
  <c r="D1893" i="17"/>
  <c r="B1894" i="17"/>
  <c r="C1894" i="17"/>
  <c r="D1894" i="17"/>
  <c r="B1895" i="17"/>
  <c r="C1895" i="17"/>
  <c r="D1895" i="17"/>
  <c r="B1896" i="17"/>
  <c r="C1896" i="17"/>
  <c r="D1896" i="17"/>
  <c r="B1897" i="17"/>
  <c r="C1897" i="17"/>
  <c r="D1897" i="17"/>
  <c r="B1898" i="17"/>
  <c r="C1898" i="17"/>
  <c r="D1898" i="17"/>
  <c r="B1899" i="17"/>
  <c r="C1899" i="17"/>
  <c r="D1899" i="17"/>
  <c r="B1900" i="17"/>
  <c r="C1900" i="17"/>
  <c r="D1900" i="17"/>
  <c r="B1901" i="17"/>
  <c r="C1901" i="17"/>
  <c r="D1901" i="17"/>
  <c r="B1902" i="17"/>
  <c r="C1902" i="17"/>
  <c r="D1902" i="17"/>
  <c r="B1903" i="17"/>
  <c r="C1903" i="17"/>
  <c r="D1903" i="17"/>
  <c r="B1904" i="17"/>
  <c r="C1904" i="17"/>
  <c r="D1904" i="17"/>
  <c r="B1905" i="17"/>
  <c r="C1905" i="17"/>
  <c r="D1905" i="17"/>
  <c r="B1906" i="17"/>
  <c r="C1906" i="17"/>
  <c r="D1906" i="17"/>
  <c r="B1907" i="17"/>
  <c r="C1907" i="17"/>
  <c r="D1907" i="17"/>
  <c r="B1908" i="17"/>
  <c r="C1908" i="17"/>
  <c r="D1908" i="17"/>
  <c r="B1909" i="17"/>
  <c r="C1909" i="17"/>
  <c r="D1909" i="17"/>
  <c r="B1910" i="17"/>
  <c r="C1910" i="17"/>
  <c r="D1910" i="17"/>
  <c r="B1911" i="17"/>
  <c r="C1911" i="17"/>
  <c r="D1911" i="17"/>
  <c r="B1912" i="17"/>
  <c r="C1912" i="17"/>
  <c r="D1912" i="17"/>
  <c r="B1913" i="17"/>
  <c r="C1913" i="17"/>
  <c r="D1913" i="17"/>
  <c r="B1914" i="17"/>
  <c r="C1914" i="17"/>
  <c r="D1914" i="17"/>
  <c r="B1915" i="17"/>
  <c r="C1915" i="17"/>
  <c r="D1915" i="17"/>
  <c r="B1916" i="17"/>
  <c r="C1916" i="17"/>
  <c r="D1916" i="17"/>
  <c r="B1917" i="17"/>
  <c r="C1917" i="17"/>
  <c r="D1917" i="17"/>
  <c r="B1918" i="17"/>
  <c r="C1918" i="17"/>
  <c r="D1918" i="17"/>
  <c r="B1919" i="17"/>
  <c r="C1919" i="17"/>
  <c r="D1919" i="17"/>
  <c r="B1920" i="17"/>
  <c r="C1920" i="17"/>
  <c r="D1920" i="17"/>
  <c r="B1921" i="17"/>
  <c r="C1921" i="17"/>
  <c r="D1921" i="17"/>
  <c r="B1922" i="17"/>
  <c r="C1922" i="17"/>
  <c r="D1922" i="17"/>
  <c r="B1923" i="17"/>
  <c r="C1923" i="17"/>
  <c r="D1923" i="17"/>
  <c r="B1924" i="17"/>
  <c r="C1924" i="17"/>
  <c r="D1924" i="17"/>
  <c r="B1925" i="17"/>
  <c r="C1925" i="17"/>
  <c r="D1925" i="17"/>
  <c r="B1926" i="17"/>
  <c r="C1926" i="17"/>
  <c r="D1926" i="17"/>
  <c r="B1927" i="17"/>
  <c r="C1927" i="17"/>
  <c r="D1927" i="17"/>
  <c r="B1928" i="17"/>
  <c r="C1928" i="17"/>
  <c r="D1928" i="17"/>
  <c r="B1929" i="17"/>
  <c r="C1929" i="17"/>
  <c r="D1929" i="17"/>
  <c r="B1930" i="17"/>
  <c r="C1930" i="17"/>
  <c r="D1930" i="17"/>
  <c r="B1931" i="17"/>
  <c r="C1931" i="17"/>
  <c r="D1931" i="17"/>
  <c r="B1932" i="17"/>
  <c r="C1932" i="17"/>
  <c r="D1932" i="17"/>
  <c r="B1933" i="17"/>
  <c r="C1933" i="17"/>
  <c r="D1933" i="17"/>
  <c r="B1934" i="17"/>
  <c r="C1934" i="17"/>
  <c r="D1934" i="17"/>
  <c r="B1935" i="17"/>
  <c r="C1935" i="17"/>
  <c r="D1935" i="17"/>
  <c r="B1936" i="17"/>
  <c r="C1936" i="17"/>
  <c r="D1936" i="17"/>
  <c r="B1937" i="17"/>
  <c r="C1937" i="17"/>
  <c r="D1937" i="17"/>
  <c r="B1938" i="17"/>
  <c r="C1938" i="17"/>
  <c r="D1938" i="17"/>
  <c r="B1939" i="17"/>
  <c r="C1939" i="17"/>
  <c r="D1939" i="17"/>
  <c r="B1940" i="17"/>
  <c r="C1940" i="17"/>
  <c r="D1940" i="17"/>
  <c r="B1941" i="17"/>
  <c r="C1941" i="17"/>
  <c r="D1941" i="17"/>
  <c r="B1942" i="17"/>
  <c r="C1942" i="17"/>
  <c r="D1942" i="17"/>
  <c r="B1943" i="17"/>
  <c r="C1943" i="17"/>
  <c r="D1943" i="17"/>
  <c r="B1944" i="17"/>
  <c r="C1944" i="17"/>
  <c r="D1944" i="17"/>
  <c r="B1945" i="17"/>
  <c r="C1945" i="17"/>
  <c r="D1945" i="17"/>
  <c r="B1946" i="17"/>
  <c r="C1946" i="17"/>
  <c r="D1946" i="17"/>
  <c r="B1947" i="17"/>
  <c r="C1947" i="17"/>
  <c r="D1947" i="17"/>
  <c r="B1948" i="17"/>
  <c r="C1948" i="17"/>
  <c r="D1948" i="17"/>
  <c r="B1949" i="17"/>
  <c r="C1949" i="17"/>
  <c r="D1949" i="17"/>
  <c r="B1950" i="17"/>
  <c r="C1950" i="17"/>
  <c r="D1950" i="17"/>
  <c r="B1951" i="17"/>
  <c r="C1951" i="17"/>
  <c r="D1951" i="17"/>
  <c r="B1952" i="17"/>
  <c r="C1952" i="17"/>
  <c r="D1952" i="17"/>
  <c r="B1953" i="17"/>
  <c r="C1953" i="17"/>
  <c r="D1953" i="17"/>
  <c r="B1954" i="17"/>
  <c r="C1954" i="17"/>
  <c r="D1954" i="17"/>
  <c r="B1955" i="17"/>
  <c r="C1955" i="17"/>
  <c r="D1955" i="17"/>
  <c r="B1956" i="17"/>
  <c r="C1956" i="17"/>
  <c r="D1956" i="17"/>
  <c r="B1957" i="17"/>
  <c r="C1957" i="17"/>
  <c r="D1957" i="17"/>
  <c r="B1958" i="17"/>
  <c r="C1958" i="17"/>
  <c r="D1958" i="17"/>
  <c r="B1959" i="17"/>
  <c r="C1959" i="17"/>
  <c r="D1959" i="17"/>
  <c r="B1960" i="17"/>
  <c r="C1960" i="17"/>
  <c r="D1960" i="17"/>
  <c r="B1961" i="17"/>
  <c r="C1961" i="17"/>
  <c r="D1961" i="17"/>
  <c r="B1962" i="17"/>
  <c r="C1962" i="17"/>
  <c r="D1962" i="17"/>
  <c r="B1963" i="17"/>
  <c r="C1963" i="17"/>
  <c r="D1963" i="17"/>
  <c r="B1964" i="17"/>
  <c r="C1964" i="17"/>
  <c r="D1964" i="17"/>
  <c r="B1965" i="17"/>
  <c r="C1965" i="17"/>
  <c r="D1965" i="17"/>
  <c r="B1966" i="17"/>
  <c r="C1966" i="17"/>
  <c r="D1966" i="17"/>
  <c r="B1967" i="17"/>
  <c r="C1967" i="17"/>
  <c r="D1967" i="17"/>
  <c r="B1968" i="17"/>
  <c r="C1968" i="17"/>
  <c r="D1968" i="17"/>
  <c r="B1969" i="17"/>
  <c r="C1969" i="17"/>
  <c r="D1969" i="17"/>
  <c r="B1970" i="17"/>
  <c r="C1970" i="17"/>
  <c r="D1970" i="17"/>
  <c r="B1971" i="17"/>
  <c r="C1971" i="17"/>
  <c r="D1971" i="17"/>
  <c r="B1972" i="17"/>
  <c r="C1972" i="17"/>
  <c r="D1972" i="17"/>
  <c r="B1973" i="17"/>
  <c r="C1973" i="17"/>
  <c r="D1973" i="17"/>
  <c r="B1974" i="17"/>
  <c r="C1974" i="17"/>
  <c r="D1974" i="17"/>
  <c r="B1975" i="17"/>
  <c r="C1975" i="17"/>
  <c r="D1975" i="17"/>
  <c r="B1976" i="17"/>
  <c r="C1976" i="17"/>
  <c r="D1976" i="17"/>
  <c r="B1977" i="17"/>
  <c r="C1977" i="17"/>
  <c r="D1977" i="17"/>
  <c r="B1978" i="17"/>
  <c r="C1978" i="17"/>
  <c r="D1978" i="17"/>
  <c r="B1979" i="17"/>
  <c r="C1979" i="17"/>
  <c r="D1979" i="17"/>
  <c r="B1980" i="17"/>
  <c r="C1980" i="17"/>
  <c r="D1980" i="17"/>
  <c r="B1981" i="17"/>
  <c r="C1981" i="17"/>
  <c r="D1981" i="17"/>
  <c r="B1982" i="17"/>
  <c r="C1982" i="17"/>
  <c r="D1982" i="17"/>
  <c r="B1983" i="17"/>
  <c r="C1983" i="17"/>
  <c r="D1983" i="17"/>
  <c r="B1984" i="17"/>
  <c r="C1984" i="17"/>
  <c r="D1984" i="17"/>
  <c r="B1985" i="17"/>
  <c r="C1985" i="17"/>
  <c r="D1985" i="17"/>
  <c r="B1986" i="17"/>
  <c r="C1986" i="17"/>
  <c r="D1986" i="17"/>
  <c r="B1987" i="17"/>
  <c r="C1987" i="17"/>
  <c r="D1987" i="17"/>
  <c r="B1988" i="17"/>
  <c r="C1988" i="17"/>
  <c r="D1988" i="17"/>
  <c r="B1989" i="17"/>
  <c r="C1989" i="17"/>
  <c r="D1989" i="17"/>
  <c r="B1990" i="17"/>
  <c r="C1990" i="17"/>
  <c r="D1990" i="17"/>
  <c r="B1991" i="17"/>
  <c r="C1991" i="17"/>
  <c r="D1991" i="17"/>
  <c r="B1992" i="17"/>
  <c r="C1992" i="17"/>
  <c r="D1992" i="17"/>
  <c r="B1993" i="17"/>
  <c r="C1993" i="17"/>
  <c r="D1993" i="17"/>
  <c r="B1994" i="17"/>
  <c r="C1994" i="17"/>
  <c r="D1994" i="17"/>
  <c r="B1995" i="17"/>
  <c r="C1995" i="17"/>
  <c r="D1995" i="17"/>
  <c r="B1996" i="17"/>
  <c r="C1996" i="17"/>
  <c r="D1996" i="17"/>
  <c r="B1997" i="17"/>
  <c r="C1997" i="17"/>
  <c r="D1997" i="17"/>
  <c r="B1998" i="17"/>
  <c r="C1998" i="17"/>
  <c r="D1998" i="17"/>
  <c r="B1999" i="17"/>
  <c r="C1999" i="17"/>
  <c r="D1999" i="17"/>
  <c r="B2000" i="17"/>
  <c r="C2000" i="17"/>
  <c r="D2000" i="17"/>
  <c r="B2001" i="17"/>
  <c r="C2001" i="17"/>
  <c r="D2001" i="17"/>
  <c r="B2002" i="17"/>
  <c r="C2002" i="17"/>
  <c r="D2002" i="17"/>
  <c r="B2003" i="17"/>
  <c r="C2003" i="17"/>
  <c r="D2003" i="17"/>
  <c r="B2004" i="17"/>
  <c r="C2004" i="17"/>
  <c r="D2004" i="17"/>
  <c r="B2005" i="17"/>
  <c r="C2005" i="17"/>
  <c r="D2005" i="17"/>
  <c r="B2006" i="17"/>
  <c r="C2006" i="17"/>
  <c r="D2006" i="17"/>
  <c r="B2007" i="17"/>
  <c r="C2007" i="17"/>
  <c r="D2007" i="17"/>
  <c r="B2008" i="17"/>
  <c r="C2008" i="17"/>
  <c r="D2008" i="17"/>
  <c r="B2009" i="17"/>
  <c r="C2009" i="17"/>
  <c r="D2009" i="17"/>
  <c r="B2010" i="17"/>
  <c r="C2010" i="17"/>
  <c r="D2010" i="17"/>
  <c r="B2011" i="17"/>
  <c r="C2011" i="17"/>
  <c r="D2011" i="17"/>
  <c r="B2012" i="17"/>
  <c r="C2012" i="17"/>
  <c r="D2012" i="17"/>
  <c r="B2013" i="17"/>
  <c r="C2013" i="17"/>
  <c r="D2013" i="17"/>
  <c r="B2014" i="17"/>
  <c r="C2014" i="17"/>
  <c r="D2014" i="17"/>
  <c r="B2015" i="17"/>
  <c r="C2015" i="17"/>
  <c r="D2015" i="17"/>
  <c r="B2016" i="17"/>
  <c r="C2016" i="17"/>
  <c r="D2016" i="17"/>
  <c r="B2017" i="17"/>
  <c r="C2017" i="17"/>
  <c r="D2017" i="17"/>
  <c r="B2018" i="17"/>
  <c r="C2018" i="17"/>
  <c r="D2018" i="17"/>
  <c r="B2019" i="17"/>
  <c r="C2019" i="17"/>
  <c r="D2019" i="17"/>
  <c r="B2020" i="17"/>
  <c r="C2020" i="17"/>
  <c r="D2020" i="17"/>
  <c r="B2021" i="17"/>
  <c r="C2021" i="17"/>
  <c r="D2021" i="17"/>
  <c r="B2022" i="17"/>
  <c r="C2022" i="17"/>
  <c r="D2022" i="17"/>
  <c r="B2023" i="17"/>
  <c r="C2023" i="17"/>
  <c r="D2023" i="17"/>
  <c r="B2024" i="17"/>
  <c r="C2024" i="17"/>
  <c r="D2024" i="17"/>
  <c r="B2025" i="17"/>
  <c r="C2025" i="17"/>
  <c r="D2025" i="17"/>
  <c r="B2026" i="17"/>
  <c r="C2026" i="17"/>
  <c r="D2026" i="17"/>
  <c r="B2027" i="17"/>
  <c r="C2027" i="17"/>
  <c r="D2027" i="17"/>
  <c r="B2028" i="17"/>
  <c r="C2028" i="17"/>
  <c r="D2028" i="17"/>
  <c r="B2029" i="17"/>
  <c r="C2029" i="17"/>
  <c r="D2029" i="17"/>
  <c r="B2030" i="17"/>
  <c r="C2030" i="17"/>
  <c r="D2030" i="17"/>
  <c r="B2031" i="17"/>
  <c r="C2031" i="17"/>
  <c r="D2031" i="17"/>
  <c r="B2032" i="17"/>
  <c r="C2032" i="17"/>
  <c r="D2032" i="17"/>
  <c r="B2033" i="17"/>
  <c r="C2033" i="17"/>
  <c r="D2033" i="17"/>
  <c r="B2034" i="17"/>
  <c r="C2034" i="17"/>
  <c r="D2034" i="17"/>
  <c r="B2035" i="17"/>
  <c r="C2035" i="17"/>
  <c r="D2035" i="17"/>
  <c r="B2036" i="17"/>
  <c r="C2036" i="17"/>
  <c r="D2036" i="17"/>
  <c r="B2037" i="17"/>
  <c r="C2037" i="17"/>
  <c r="D2037" i="17"/>
  <c r="B2038" i="17"/>
  <c r="C2038" i="17"/>
  <c r="D2038" i="17"/>
  <c r="B2039" i="17"/>
  <c r="C2039" i="17"/>
  <c r="D2039" i="17"/>
  <c r="B2040" i="17"/>
  <c r="C2040" i="17"/>
  <c r="D2040" i="17"/>
  <c r="B2041" i="17"/>
  <c r="C2041" i="17"/>
  <c r="D2041" i="17"/>
  <c r="B2042" i="17"/>
  <c r="C2042" i="17"/>
  <c r="D2042" i="17"/>
  <c r="B2043" i="17"/>
  <c r="C2043" i="17"/>
  <c r="D2043" i="17"/>
  <c r="B2044" i="17"/>
  <c r="C2044" i="17"/>
  <c r="D2044" i="17"/>
  <c r="B2045" i="17"/>
  <c r="C2045" i="17"/>
  <c r="D2045" i="17"/>
  <c r="B2046" i="17"/>
  <c r="C2046" i="17"/>
  <c r="D2046" i="17"/>
  <c r="B2047" i="17"/>
  <c r="C2047" i="17"/>
  <c r="D2047" i="17"/>
  <c r="B2048" i="17"/>
  <c r="C2048" i="17"/>
  <c r="D2048" i="17"/>
  <c r="B2049" i="17"/>
  <c r="C2049" i="17"/>
  <c r="D2049" i="17"/>
  <c r="B2050" i="17"/>
  <c r="C2050" i="17"/>
  <c r="D2050" i="17"/>
  <c r="B2051" i="17"/>
  <c r="C2051" i="17"/>
  <c r="D2051" i="17"/>
  <c r="B2052" i="17"/>
  <c r="C2052" i="17"/>
  <c r="D2052" i="17"/>
  <c r="B2053" i="17"/>
  <c r="C2053" i="17"/>
  <c r="D2053" i="17"/>
  <c r="B2054" i="17"/>
  <c r="C2054" i="17"/>
  <c r="D2054" i="17"/>
  <c r="B2055" i="17"/>
  <c r="C2055" i="17"/>
  <c r="D2055" i="17"/>
  <c r="B2056" i="17"/>
  <c r="C2056" i="17"/>
  <c r="D2056" i="17"/>
  <c r="B2057" i="17"/>
  <c r="C2057" i="17"/>
  <c r="D2057" i="17"/>
  <c r="B2058" i="17"/>
  <c r="C2058" i="17"/>
  <c r="D2058" i="17"/>
  <c r="B2059" i="17"/>
  <c r="C2059" i="17"/>
  <c r="D2059" i="17"/>
  <c r="B2060" i="17"/>
  <c r="C2060" i="17"/>
  <c r="D2060" i="17"/>
  <c r="B2061" i="17"/>
  <c r="C2061" i="17"/>
  <c r="D2061" i="17"/>
  <c r="B2062" i="17"/>
  <c r="C2062" i="17"/>
  <c r="D2062" i="17"/>
  <c r="B2063" i="17"/>
  <c r="C2063" i="17"/>
  <c r="D2063" i="17"/>
  <c r="B2064" i="17"/>
  <c r="C2064" i="17"/>
  <c r="D2064" i="17"/>
  <c r="B2065" i="17"/>
  <c r="C2065" i="17"/>
  <c r="D2065" i="17"/>
  <c r="B2066" i="17"/>
  <c r="C2066" i="17"/>
  <c r="D2066" i="17"/>
  <c r="B2067" i="17"/>
  <c r="C2067" i="17"/>
  <c r="D2067" i="17"/>
  <c r="B2068" i="17"/>
  <c r="C2068" i="17"/>
  <c r="D2068" i="17"/>
  <c r="B2069" i="17"/>
  <c r="C2069" i="17"/>
  <c r="D2069" i="17"/>
  <c r="B2070" i="17"/>
  <c r="C2070" i="17"/>
  <c r="D2070" i="17"/>
  <c r="B2071" i="17"/>
  <c r="C2071" i="17"/>
  <c r="D2071" i="17"/>
  <c r="B2072" i="17"/>
  <c r="C2072" i="17"/>
  <c r="D2072" i="17"/>
  <c r="B2073" i="17"/>
  <c r="C2073" i="17"/>
  <c r="D2073" i="17"/>
  <c r="B2074" i="17"/>
  <c r="C2074" i="17"/>
  <c r="D2074" i="17"/>
  <c r="B2075" i="17"/>
  <c r="C2075" i="17"/>
  <c r="D2075" i="17"/>
  <c r="B2076" i="17"/>
  <c r="C2076" i="17"/>
  <c r="D2076" i="17"/>
  <c r="B2077" i="17"/>
  <c r="C2077" i="17"/>
  <c r="D2077" i="17"/>
  <c r="B2078" i="17"/>
  <c r="C2078" i="17"/>
  <c r="D2078" i="17"/>
  <c r="B2079" i="17"/>
  <c r="C2079" i="17"/>
  <c r="D2079" i="17"/>
  <c r="B2080" i="17"/>
  <c r="C2080" i="17"/>
  <c r="D2080" i="17"/>
  <c r="B2081" i="17"/>
  <c r="C2081" i="17"/>
  <c r="D2081" i="17"/>
  <c r="B2082" i="17"/>
  <c r="C2082" i="17"/>
  <c r="D2082" i="17"/>
  <c r="B2083" i="17"/>
  <c r="C2083" i="17"/>
  <c r="D2083" i="17"/>
  <c r="B2084" i="17"/>
  <c r="C2084" i="17"/>
  <c r="D2084" i="17"/>
  <c r="B2085" i="17"/>
  <c r="C2085" i="17"/>
  <c r="D2085" i="17"/>
  <c r="B2086" i="17"/>
  <c r="C2086" i="17"/>
  <c r="D2086" i="17"/>
  <c r="B2087" i="17"/>
  <c r="C2087" i="17"/>
  <c r="D2087" i="17"/>
  <c r="B2088" i="17"/>
  <c r="C2088" i="17"/>
  <c r="D2088" i="17"/>
  <c r="B2089" i="17"/>
  <c r="C2089" i="17"/>
  <c r="D2089" i="17"/>
  <c r="B2090" i="17"/>
  <c r="C2090" i="17"/>
  <c r="D2090" i="17"/>
  <c r="B2091" i="17"/>
  <c r="C2091" i="17"/>
  <c r="D2091" i="17"/>
  <c r="B2092" i="17"/>
  <c r="C2092" i="17"/>
  <c r="D2092" i="17"/>
  <c r="B2093" i="17"/>
  <c r="C2093" i="17"/>
  <c r="D2093" i="17"/>
  <c r="B2094" i="17"/>
  <c r="C2094" i="17"/>
  <c r="D2094" i="17"/>
  <c r="B2095" i="17"/>
  <c r="C2095" i="17"/>
  <c r="D2095" i="17"/>
  <c r="B2096" i="17"/>
  <c r="C2096" i="17"/>
  <c r="D2096" i="17"/>
  <c r="B2097" i="17"/>
  <c r="C2097" i="17"/>
  <c r="D2097" i="17"/>
  <c r="B2098" i="17"/>
  <c r="C2098" i="17"/>
  <c r="D2098" i="17"/>
  <c r="B2099" i="17"/>
  <c r="C2099" i="17"/>
  <c r="D2099" i="17"/>
  <c r="B2100" i="17"/>
  <c r="C2100" i="17"/>
  <c r="D2100" i="17"/>
  <c r="B2101" i="17"/>
  <c r="C2101" i="17"/>
  <c r="D2101" i="17"/>
  <c r="B2102" i="17"/>
  <c r="C2102" i="17"/>
  <c r="D2102" i="17"/>
  <c r="B2103" i="17"/>
  <c r="C2103" i="17"/>
  <c r="D2103" i="17"/>
  <c r="B2104" i="17"/>
  <c r="C2104" i="17"/>
  <c r="D2104" i="17"/>
  <c r="B2105" i="17"/>
  <c r="C2105" i="17"/>
  <c r="D2105" i="17"/>
  <c r="B2106" i="17"/>
  <c r="C2106" i="17"/>
  <c r="D2106" i="17"/>
  <c r="B2107" i="17"/>
  <c r="C2107" i="17"/>
  <c r="D2107" i="17"/>
  <c r="B2108" i="17"/>
  <c r="C2108" i="17"/>
  <c r="D2108" i="17"/>
  <c r="B2109" i="17"/>
  <c r="C2109" i="17"/>
  <c r="D2109" i="17"/>
  <c r="B2110" i="17"/>
  <c r="C2110" i="17"/>
  <c r="D2110" i="17"/>
  <c r="B2111" i="17"/>
  <c r="C2111" i="17"/>
  <c r="D2111" i="17"/>
  <c r="B2112" i="17"/>
  <c r="C2112" i="17"/>
  <c r="D2112" i="17"/>
  <c r="B2113" i="17"/>
  <c r="C2113" i="17"/>
  <c r="D2113" i="17"/>
  <c r="B2114" i="17"/>
  <c r="C2114" i="17"/>
  <c r="D2114" i="17"/>
  <c r="B2115" i="17"/>
  <c r="C2115" i="17"/>
  <c r="D2115" i="17"/>
  <c r="B2116" i="17"/>
  <c r="C2116" i="17"/>
  <c r="D2116" i="17"/>
  <c r="B2117" i="17"/>
  <c r="C2117" i="17"/>
  <c r="D2117" i="17"/>
  <c r="B2118" i="17"/>
  <c r="C2118" i="17"/>
  <c r="D2118" i="17"/>
  <c r="B2119" i="17"/>
  <c r="C2119" i="17"/>
  <c r="D2119" i="17"/>
  <c r="B2120" i="17"/>
  <c r="C2120" i="17"/>
  <c r="D2120" i="17"/>
  <c r="B2121" i="17"/>
  <c r="C2121" i="17"/>
  <c r="D2121" i="17"/>
  <c r="B2122" i="17"/>
  <c r="C2122" i="17"/>
  <c r="D2122" i="17"/>
  <c r="B2123" i="17"/>
  <c r="C2123" i="17"/>
  <c r="D2123" i="17"/>
  <c r="B2124" i="17"/>
  <c r="C2124" i="17"/>
  <c r="D2124" i="17"/>
  <c r="B2125" i="17"/>
  <c r="C2125" i="17"/>
  <c r="D2125" i="17"/>
  <c r="B2126" i="17"/>
  <c r="C2126" i="17"/>
  <c r="D2126" i="17"/>
  <c r="B2127" i="17"/>
  <c r="C2127" i="17"/>
  <c r="D2127" i="17"/>
  <c r="B2128" i="17"/>
  <c r="C2128" i="17"/>
  <c r="D2128" i="17"/>
  <c r="B2129" i="17"/>
  <c r="C2129" i="17"/>
  <c r="D2129" i="17"/>
  <c r="B2130" i="17"/>
  <c r="C2130" i="17"/>
  <c r="D2130" i="17"/>
  <c r="B2131" i="17"/>
  <c r="C2131" i="17"/>
  <c r="D2131" i="17"/>
  <c r="B2132" i="17"/>
  <c r="C2132" i="17"/>
  <c r="D2132" i="17"/>
  <c r="B2133" i="17"/>
  <c r="C2133" i="17"/>
  <c r="D2133" i="17"/>
  <c r="B2134" i="17"/>
  <c r="C2134" i="17"/>
  <c r="D2134" i="17"/>
  <c r="B2135" i="17"/>
  <c r="C2135" i="17"/>
  <c r="D2135" i="17"/>
  <c r="B2136" i="17"/>
  <c r="C2136" i="17"/>
  <c r="D2136" i="17"/>
  <c r="B2137" i="17"/>
  <c r="C2137" i="17"/>
  <c r="D2137" i="17"/>
  <c r="B2138" i="17"/>
  <c r="C2138" i="17"/>
  <c r="D2138" i="17"/>
  <c r="B2139" i="17"/>
  <c r="C2139" i="17"/>
  <c r="D2139" i="17"/>
  <c r="B2140" i="17"/>
  <c r="C2140" i="17"/>
  <c r="D2140" i="17"/>
  <c r="B2141" i="17"/>
  <c r="C2141" i="17"/>
  <c r="D2141" i="17"/>
  <c r="B2142" i="17"/>
  <c r="C2142" i="17"/>
  <c r="D2142" i="17"/>
  <c r="B2143" i="17"/>
  <c r="C2143" i="17"/>
  <c r="D2143" i="17"/>
  <c r="B2144" i="17"/>
  <c r="C2144" i="17"/>
  <c r="D2144" i="17"/>
  <c r="B2145" i="17"/>
  <c r="C2145" i="17"/>
  <c r="D2145" i="17"/>
  <c r="B2146" i="17"/>
  <c r="C2146" i="17"/>
  <c r="D2146" i="17"/>
  <c r="B2147" i="17"/>
  <c r="C2147" i="17"/>
  <c r="D2147" i="17"/>
  <c r="B2148" i="17"/>
  <c r="C2148" i="17"/>
  <c r="D2148" i="17"/>
  <c r="B2149" i="17"/>
  <c r="C2149" i="17"/>
  <c r="D2149" i="17"/>
  <c r="B2150" i="17"/>
  <c r="C2150" i="17"/>
  <c r="D2150" i="17"/>
  <c r="B2151" i="17"/>
  <c r="C2151" i="17"/>
  <c r="D2151" i="17"/>
  <c r="B2152" i="17"/>
  <c r="C2152" i="17"/>
  <c r="D2152" i="17"/>
  <c r="B2153" i="17"/>
  <c r="C2153" i="17"/>
  <c r="D2153" i="17"/>
  <c r="B2154" i="17"/>
  <c r="C2154" i="17"/>
  <c r="D2154" i="17"/>
  <c r="B2155" i="17"/>
  <c r="C2155" i="17"/>
  <c r="D2155" i="17"/>
  <c r="B2156" i="17"/>
  <c r="C2156" i="17"/>
  <c r="D2156" i="17"/>
  <c r="B2157" i="17"/>
  <c r="C2157" i="17"/>
  <c r="D2157" i="17"/>
  <c r="B2158" i="17"/>
  <c r="C2158" i="17"/>
  <c r="D2158" i="17"/>
  <c r="B2159" i="17"/>
  <c r="C2159" i="17"/>
  <c r="D2159" i="17"/>
  <c r="B2160" i="17"/>
  <c r="C2160" i="17"/>
  <c r="D2160" i="17"/>
  <c r="B2161" i="17"/>
  <c r="C2161" i="17"/>
  <c r="D2161" i="17"/>
  <c r="B2162" i="17"/>
  <c r="C2162" i="17"/>
  <c r="D2162" i="17"/>
  <c r="B2163" i="17"/>
  <c r="C2163" i="17"/>
  <c r="D2163" i="17"/>
  <c r="B2164" i="17"/>
  <c r="C2164" i="17"/>
  <c r="D2164" i="17"/>
  <c r="B2165" i="17"/>
  <c r="C2165" i="17"/>
  <c r="D2165" i="17"/>
  <c r="B2166" i="17"/>
  <c r="C2166" i="17"/>
  <c r="D2166" i="17"/>
  <c r="B2167" i="17"/>
  <c r="C2167" i="17"/>
  <c r="D2167" i="17"/>
  <c r="B2168" i="17"/>
  <c r="C2168" i="17"/>
  <c r="D2168" i="17"/>
  <c r="B2169" i="17"/>
  <c r="C2169" i="17"/>
  <c r="D2169" i="17"/>
  <c r="B2170" i="17"/>
  <c r="C2170" i="17"/>
  <c r="D2170" i="17"/>
  <c r="B2171" i="17"/>
  <c r="C2171" i="17"/>
  <c r="D2171" i="17"/>
  <c r="B2172" i="17"/>
  <c r="C2172" i="17"/>
  <c r="D2172" i="17"/>
  <c r="B2173" i="17"/>
  <c r="C2173" i="17"/>
  <c r="D2173" i="17"/>
  <c r="B2174" i="17"/>
  <c r="C2174" i="17"/>
  <c r="D2174" i="17"/>
  <c r="B2175" i="17"/>
  <c r="C2175" i="17"/>
  <c r="D2175" i="17"/>
  <c r="B2176" i="17"/>
  <c r="C2176" i="17"/>
  <c r="D2176" i="17"/>
  <c r="B2177" i="17"/>
  <c r="C2177" i="17"/>
  <c r="D2177" i="17"/>
  <c r="B2178" i="17"/>
  <c r="C2178" i="17"/>
  <c r="D2178" i="17"/>
  <c r="B2179" i="17"/>
  <c r="C2179" i="17"/>
  <c r="D2179" i="17"/>
  <c r="B2180" i="17"/>
  <c r="C2180" i="17"/>
  <c r="D2180" i="17"/>
  <c r="B2181" i="17"/>
  <c r="C2181" i="17"/>
  <c r="D2181" i="17"/>
  <c r="B2182" i="17"/>
  <c r="C2182" i="17"/>
  <c r="D2182" i="17"/>
  <c r="B2183" i="17"/>
  <c r="C2183" i="17"/>
  <c r="D2183" i="17"/>
  <c r="B2184" i="17"/>
  <c r="C2184" i="17"/>
  <c r="D2184" i="17"/>
  <c r="B2185" i="17"/>
  <c r="C2185" i="17"/>
  <c r="D2185" i="17"/>
  <c r="B2186" i="17"/>
  <c r="C2186" i="17"/>
  <c r="D2186" i="17"/>
  <c r="B2187" i="17"/>
  <c r="C2187" i="17"/>
  <c r="D2187" i="17"/>
  <c r="B2188" i="17"/>
  <c r="C2188" i="17"/>
  <c r="D2188" i="17"/>
  <c r="B2189" i="17"/>
  <c r="C2189" i="17"/>
  <c r="D2189" i="17"/>
  <c r="B2190" i="17"/>
  <c r="C2190" i="17"/>
  <c r="D2190" i="17"/>
  <c r="B2191" i="17"/>
  <c r="C2191" i="17"/>
  <c r="D2191" i="17"/>
  <c r="B2192" i="17"/>
  <c r="C2192" i="17"/>
  <c r="D2192" i="17"/>
  <c r="B2193" i="17"/>
  <c r="C2193" i="17"/>
  <c r="D2193" i="17"/>
  <c r="B2194" i="17"/>
  <c r="C2194" i="17"/>
  <c r="D2194" i="17"/>
  <c r="B2195" i="17"/>
  <c r="C2195" i="17"/>
  <c r="D2195" i="17"/>
  <c r="B2196" i="17"/>
  <c r="C2196" i="17"/>
  <c r="D2196" i="17"/>
  <c r="B2197" i="17"/>
  <c r="C2197" i="17"/>
  <c r="D2197" i="17"/>
  <c r="B2198" i="17"/>
  <c r="C2198" i="17"/>
  <c r="D2198" i="17"/>
  <c r="B2199" i="17"/>
  <c r="C2199" i="17"/>
  <c r="D2199" i="17"/>
  <c r="B2200" i="17"/>
  <c r="C2200" i="17"/>
  <c r="D2200" i="17"/>
  <c r="B2201" i="17"/>
  <c r="C2201" i="17"/>
  <c r="D2201" i="17"/>
  <c r="B2202" i="17"/>
  <c r="C2202" i="17"/>
  <c r="D2202" i="17"/>
  <c r="B2203" i="17"/>
  <c r="C2203" i="17"/>
  <c r="D2203" i="17"/>
  <c r="B2204" i="17"/>
  <c r="C2204" i="17"/>
  <c r="D2204" i="17"/>
  <c r="B2205" i="17"/>
  <c r="C2205" i="17"/>
  <c r="D2205" i="17"/>
  <c r="B2206" i="17"/>
  <c r="C2206" i="17"/>
  <c r="D2206" i="17"/>
  <c r="B2207" i="17"/>
  <c r="C2207" i="17"/>
  <c r="D2207" i="17"/>
  <c r="B2208" i="17"/>
  <c r="C2208" i="17"/>
  <c r="D2208" i="17"/>
  <c r="B2209" i="17"/>
  <c r="C2209" i="17"/>
  <c r="D2209" i="17"/>
  <c r="B2210" i="17"/>
  <c r="C2210" i="17"/>
  <c r="D2210" i="17"/>
  <c r="B2211" i="17"/>
  <c r="C2211" i="17"/>
  <c r="D2211" i="17"/>
  <c r="B2212" i="17"/>
  <c r="C2212" i="17"/>
  <c r="D2212" i="17"/>
  <c r="B2213" i="17"/>
  <c r="C2213" i="17"/>
  <c r="D2213" i="17"/>
  <c r="B2214" i="17"/>
  <c r="C2214" i="17"/>
  <c r="D2214" i="17"/>
  <c r="B2215" i="17"/>
  <c r="C2215" i="17"/>
  <c r="D2215" i="17"/>
  <c r="B2216" i="17"/>
  <c r="C2216" i="17"/>
  <c r="D2216" i="17"/>
  <c r="B2217" i="17"/>
  <c r="C2217" i="17"/>
  <c r="D2217" i="17"/>
  <c r="B2218" i="17"/>
  <c r="C2218" i="17"/>
  <c r="D2218" i="17"/>
  <c r="B2219" i="17"/>
  <c r="C2219" i="17"/>
  <c r="D2219" i="17"/>
  <c r="B2220" i="17"/>
  <c r="C2220" i="17"/>
  <c r="D2220" i="17"/>
  <c r="B2221" i="17"/>
  <c r="C2221" i="17"/>
  <c r="D2221" i="17"/>
  <c r="B2222" i="17"/>
  <c r="C2222" i="17"/>
  <c r="D2222" i="17"/>
  <c r="B2223" i="17"/>
  <c r="C2223" i="17"/>
  <c r="D2223" i="17"/>
  <c r="B2224" i="17"/>
  <c r="C2224" i="17"/>
  <c r="D2224" i="17"/>
  <c r="B2225" i="17"/>
  <c r="C2225" i="17"/>
  <c r="D2225" i="17"/>
  <c r="B2226" i="17"/>
  <c r="C2226" i="17"/>
  <c r="D2226" i="17"/>
  <c r="B2227" i="17"/>
  <c r="C2227" i="17"/>
  <c r="D2227" i="17"/>
  <c r="B2228" i="17"/>
  <c r="C2228" i="17"/>
  <c r="D2228" i="17"/>
  <c r="B2229" i="17"/>
  <c r="C2229" i="17"/>
  <c r="D2229" i="17"/>
  <c r="B2230" i="17"/>
  <c r="C2230" i="17"/>
  <c r="D2230" i="17"/>
  <c r="B2231" i="17"/>
  <c r="C2231" i="17"/>
  <c r="D2231" i="17"/>
  <c r="B2232" i="17"/>
  <c r="C2232" i="17"/>
  <c r="D2232" i="17"/>
  <c r="B2233" i="17"/>
  <c r="C2233" i="17"/>
  <c r="D2233" i="17"/>
  <c r="B2234" i="17"/>
  <c r="C2234" i="17"/>
  <c r="D2234" i="17"/>
  <c r="B2235" i="17"/>
  <c r="C2235" i="17"/>
  <c r="D2235" i="17"/>
  <c r="B2236" i="17"/>
  <c r="C2236" i="17"/>
  <c r="D2236" i="17"/>
  <c r="B2237" i="17"/>
  <c r="C2237" i="17"/>
  <c r="D2237" i="17"/>
  <c r="B2238" i="17"/>
  <c r="C2238" i="17"/>
  <c r="D2238" i="17"/>
  <c r="B2239" i="17"/>
  <c r="C2239" i="17"/>
  <c r="D2239" i="17"/>
  <c r="B2240" i="17"/>
  <c r="C2240" i="17"/>
  <c r="D2240" i="17"/>
  <c r="B2241" i="17"/>
  <c r="C2241" i="17"/>
  <c r="D2241" i="17"/>
  <c r="B2242" i="17"/>
  <c r="C2242" i="17"/>
  <c r="D2242" i="17"/>
  <c r="B2243" i="17"/>
  <c r="C2243" i="17"/>
  <c r="D2243" i="17"/>
  <c r="B2244" i="17"/>
  <c r="C2244" i="17"/>
  <c r="D2244" i="17"/>
  <c r="B2245" i="17"/>
  <c r="C2245" i="17"/>
  <c r="D2245" i="17"/>
  <c r="B2246" i="17"/>
  <c r="C2246" i="17"/>
  <c r="D2246" i="17"/>
  <c r="B2247" i="17"/>
  <c r="C2247" i="17"/>
  <c r="D2247" i="17"/>
  <c r="B2248" i="17"/>
  <c r="C2248" i="17"/>
  <c r="D2248" i="17"/>
  <c r="B2249" i="17"/>
  <c r="C2249" i="17"/>
  <c r="D2249" i="17"/>
  <c r="B2250" i="17"/>
  <c r="C2250" i="17"/>
  <c r="D2250" i="17"/>
  <c r="B2251" i="17"/>
  <c r="C2251" i="17"/>
  <c r="D2251" i="17"/>
  <c r="B2252" i="17"/>
  <c r="C2252" i="17"/>
  <c r="D2252" i="17"/>
  <c r="B2253" i="17"/>
  <c r="C2253" i="17"/>
  <c r="D2253" i="17"/>
  <c r="B2254" i="17"/>
  <c r="C2254" i="17"/>
  <c r="D2254" i="17"/>
  <c r="B2255" i="17"/>
  <c r="C2255" i="17"/>
  <c r="D2255" i="17"/>
  <c r="B2256" i="17"/>
  <c r="C2256" i="17"/>
  <c r="D2256" i="17"/>
  <c r="B2257" i="17"/>
  <c r="C2257" i="17"/>
  <c r="D2257" i="17"/>
  <c r="B2258" i="17"/>
  <c r="C2258" i="17"/>
  <c r="D2258" i="17"/>
  <c r="B2259" i="17"/>
  <c r="C2259" i="17"/>
  <c r="D2259" i="17"/>
  <c r="B2260" i="17"/>
  <c r="C2260" i="17"/>
  <c r="D2260" i="17"/>
  <c r="B2261" i="17"/>
  <c r="C2261" i="17"/>
  <c r="D2261" i="17"/>
  <c r="B2262" i="17"/>
  <c r="C2262" i="17"/>
  <c r="D2262" i="17"/>
  <c r="B2263" i="17"/>
  <c r="C2263" i="17"/>
  <c r="D2263" i="17"/>
  <c r="B2264" i="17"/>
  <c r="C2264" i="17"/>
  <c r="D2264" i="17"/>
  <c r="B2265" i="17"/>
  <c r="C2265" i="17"/>
  <c r="D2265" i="17"/>
  <c r="B2266" i="17"/>
  <c r="C2266" i="17"/>
  <c r="D2266" i="17"/>
  <c r="B2267" i="17"/>
  <c r="C2267" i="17"/>
  <c r="D2267" i="17"/>
  <c r="B2268" i="17"/>
  <c r="C2268" i="17"/>
  <c r="D2268" i="17"/>
  <c r="B2269" i="17"/>
  <c r="C2269" i="17"/>
  <c r="D2269" i="17"/>
  <c r="B2270" i="17"/>
  <c r="C2270" i="17"/>
  <c r="D2270" i="17"/>
  <c r="B2271" i="17"/>
  <c r="C2271" i="17"/>
  <c r="D2271" i="17"/>
  <c r="B2272" i="17"/>
  <c r="C2272" i="17"/>
  <c r="D2272" i="17"/>
  <c r="B2273" i="17"/>
  <c r="C2273" i="17"/>
  <c r="D2273" i="17"/>
  <c r="B2274" i="17"/>
  <c r="C2274" i="17"/>
  <c r="D2274" i="17"/>
  <c r="B2275" i="17"/>
  <c r="C2275" i="17"/>
  <c r="D2275" i="17"/>
  <c r="B2276" i="17"/>
  <c r="C2276" i="17"/>
  <c r="D2276" i="17"/>
  <c r="B2277" i="17"/>
  <c r="C2277" i="17"/>
  <c r="D2277" i="17"/>
  <c r="B2278" i="17"/>
  <c r="C2278" i="17"/>
  <c r="D2278" i="17"/>
  <c r="B2279" i="17"/>
  <c r="C2279" i="17"/>
  <c r="D2279" i="17"/>
  <c r="B2280" i="17"/>
  <c r="C2280" i="17"/>
  <c r="D2280" i="17"/>
  <c r="B2281" i="17"/>
  <c r="C2281" i="17"/>
  <c r="D2281" i="17"/>
  <c r="B2282" i="17"/>
  <c r="C2282" i="17"/>
  <c r="D2282" i="17"/>
  <c r="B2283" i="17"/>
  <c r="C2283" i="17"/>
  <c r="D2283" i="17"/>
  <c r="B2284" i="17"/>
  <c r="C2284" i="17"/>
  <c r="D2284" i="17"/>
  <c r="B2285" i="17"/>
  <c r="C2285" i="17"/>
  <c r="D2285" i="17"/>
  <c r="B2286" i="17"/>
  <c r="C2286" i="17"/>
  <c r="D2286" i="17"/>
  <c r="B2287" i="17"/>
  <c r="C2287" i="17"/>
  <c r="D2287" i="17"/>
  <c r="B2288" i="17"/>
  <c r="C2288" i="17"/>
  <c r="D2288" i="17"/>
  <c r="B2289" i="17"/>
  <c r="C2289" i="17"/>
  <c r="D2289" i="17"/>
  <c r="B2290" i="17"/>
  <c r="C2290" i="17"/>
  <c r="D2290" i="17"/>
  <c r="B2291" i="17"/>
  <c r="C2291" i="17"/>
  <c r="D2291" i="17"/>
  <c r="B2292" i="17"/>
  <c r="C2292" i="17"/>
  <c r="D2292" i="17"/>
  <c r="B2293" i="17"/>
  <c r="C2293" i="17"/>
  <c r="D2293" i="17"/>
  <c r="B2294" i="17"/>
  <c r="C2294" i="17"/>
  <c r="D2294" i="17"/>
  <c r="B2295" i="17"/>
  <c r="C2295" i="17"/>
  <c r="D2295" i="17"/>
  <c r="B2296" i="17"/>
  <c r="C2296" i="17"/>
  <c r="D2296" i="17"/>
  <c r="B2297" i="17"/>
  <c r="C2297" i="17"/>
  <c r="D2297" i="17"/>
  <c r="B2298" i="17"/>
  <c r="C2298" i="17"/>
  <c r="D2298" i="17"/>
  <c r="B2299" i="17"/>
  <c r="C2299" i="17"/>
  <c r="D2299" i="17"/>
  <c r="B2300" i="17"/>
  <c r="C2300" i="17"/>
  <c r="D2300" i="17"/>
  <c r="B2301" i="17"/>
  <c r="C2301" i="17"/>
  <c r="D2301" i="17"/>
  <c r="B2302" i="17"/>
  <c r="C2302" i="17"/>
  <c r="D2302" i="17"/>
  <c r="B2303" i="17"/>
  <c r="C2303" i="17"/>
  <c r="D2303" i="17"/>
  <c r="B2304" i="17"/>
  <c r="C2304" i="17"/>
  <c r="D2304" i="17"/>
  <c r="B2305" i="17"/>
  <c r="C2305" i="17"/>
  <c r="D2305" i="17"/>
  <c r="B2306" i="17"/>
  <c r="C2306" i="17"/>
  <c r="D2306" i="17"/>
  <c r="B2307" i="17"/>
  <c r="C2307" i="17"/>
  <c r="D2307" i="17"/>
  <c r="B2308" i="17"/>
  <c r="C2308" i="17"/>
  <c r="D2308" i="17"/>
  <c r="B2309" i="17"/>
  <c r="C2309" i="17"/>
  <c r="D2309" i="17"/>
  <c r="B2310" i="17"/>
  <c r="C2310" i="17"/>
  <c r="D2310" i="17"/>
  <c r="B2311" i="17"/>
  <c r="C2311" i="17"/>
  <c r="D2311" i="17"/>
  <c r="B2312" i="17"/>
  <c r="C2312" i="17"/>
  <c r="D2312" i="17"/>
  <c r="B2313" i="17"/>
  <c r="C2313" i="17"/>
  <c r="D2313" i="17"/>
  <c r="B2314" i="17"/>
  <c r="C2314" i="17"/>
  <c r="D2314" i="17"/>
  <c r="B2315" i="17"/>
  <c r="C2315" i="17"/>
  <c r="D2315" i="17"/>
  <c r="B2316" i="17"/>
  <c r="C2316" i="17"/>
  <c r="D2316" i="17"/>
  <c r="B2317" i="17"/>
  <c r="C2317" i="17"/>
  <c r="D2317" i="17"/>
  <c r="B2318" i="17"/>
  <c r="C2318" i="17"/>
  <c r="D2318" i="17"/>
  <c r="B2319" i="17"/>
  <c r="C2319" i="17"/>
  <c r="D2319" i="17"/>
  <c r="B2320" i="17"/>
  <c r="C2320" i="17"/>
  <c r="D2320" i="17"/>
  <c r="B2321" i="17"/>
  <c r="C2321" i="17"/>
  <c r="D2321" i="17"/>
  <c r="B2322" i="17"/>
  <c r="C2322" i="17"/>
  <c r="D2322" i="17"/>
  <c r="B2323" i="17"/>
  <c r="C2323" i="17"/>
  <c r="D2323" i="17"/>
  <c r="B2324" i="17"/>
  <c r="C2324" i="17"/>
  <c r="D2324" i="17"/>
  <c r="B2325" i="17"/>
  <c r="C2325" i="17"/>
  <c r="D2325" i="17"/>
  <c r="B2326" i="17"/>
  <c r="C2326" i="17"/>
  <c r="D2326" i="17"/>
  <c r="B2327" i="17"/>
  <c r="C2327" i="17"/>
  <c r="D2327" i="17"/>
  <c r="B2328" i="17"/>
  <c r="C2328" i="17"/>
  <c r="D2328" i="17"/>
  <c r="B2329" i="17"/>
  <c r="C2329" i="17"/>
  <c r="D2329" i="17"/>
  <c r="B2330" i="17"/>
  <c r="C2330" i="17"/>
  <c r="D2330" i="17"/>
  <c r="B2331" i="17"/>
  <c r="C2331" i="17"/>
  <c r="D2331" i="17"/>
  <c r="B2332" i="17"/>
  <c r="C2332" i="17"/>
  <c r="D2332" i="17"/>
  <c r="B2333" i="17"/>
  <c r="C2333" i="17"/>
  <c r="D2333" i="17"/>
  <c r="B2334" i="17"/>
  <c r="C2334" i="17"/>
  <c r="D2334" i="17"/>
  <c r="B2335" i="17"/>
  <c r="C2335" i="17"/>
  <c r="D2335" i="17"/>
  <c r="B2336" i="17"/>
  <c r="C2336" i="17"/>
  <c r="D2336" i="17"/>
  <c r="B2337" i="17"/>
  <c r="C2337" i="17"/>
  <c r="D2337" i="17"/>
  <c r="B2338" i="17"/>
  <c r="C2338" i="17"/>
  <c r="D2338" i="17"/>
  <c r="B2339" i="17"/>
  <c r="C2339" i="17"/>
  <c r="D2339" i="17"/>
  <c r="B2340" i="17"/>
  <c r="C2340" i="17"/>
  <c r="D2340" i="17"/>
  <c r="B2341" i="17"/>
  <c r="C2341" i="17"/>
  <c r="D2341" i="17"/>
  <c r="B2342" i="17"/>
  <c r="C2342" i="17"/>
  <c r="D2342" i="17"/>
  <c r="B2343" i="17"/>
  <c r="C2343" i="17"/>
  <c r="D2343" i="17"/>
  <c r="B2344" i="17"/>
  <c r="C2344" i="17"/>
  <c r="D2344" i="17"/>
  <c r="B2345" i="17"/>
  <c r="C2345" i="17"/>
  <c r="D2345" i="17"/>
  <c r="B2346" i="17"/>
  <c r="C2346" i="17"/>
  <c r="D2346" i="17"/>
  <c r="B2347" i="17"/>
  <c r="C2347" i="17"/>
  <c r="D2347" i="17"/>
  <c r="B2348" i="17"/>
  <c r="C2348" i="17"/>
  <c r="D2348" i="17"/>
  <c r="B2349" i="17"/>
  <c r="C2349" i="17"/>
  <c r="D2349" i="17"/>
  <c r="B2350" i="17"/>
  <c r="C2350" i="17"/>
  <c r="D2350" i="17"/>
  <c r="B2351" i="17"/>
  <c r="C2351" i="17"/>
  <c r="D2351" i="17"/>
  <c r="B2352" i="17"/>
  <c r="C2352" i="17"/>
  <c r="D2352" i="17"/>
  <c r="B2353" i="17"/>
  <c r="C2353" i="17"/>
  <c r="D2353" i="17"/>
  <c r="B2354" i="17"/>
  <c r="C2354" i="17"/>
  <c r="D2354" i="17"/>
  <c r="B2355" i="17"/>
  <c r="C2355" i="17"/>
  <c r="D2355" i="17"/>
  <c r="B2356" i="17"/>
  <c r="C2356" i="17"/>
  <c r="D2356" i="17"/>
  <c r="B2357" i="17"/>
  <c r="C2357" i="17"/>
  <c r="D2357" i="17"/>
  <c r="B2358" i="17"/>
  <c r="C2358" i="17"/>
  <c r="D2358" i="17"/>
  <c r="B2359" i="17"/>
  <c r="C2359" i="17"/>
  <c r="D2359" i="17"/>
  <c r="B2360" i="17"/>
  <c r="C2360" i="17"/>
  <c r="D2360" i="17"/>
  <c r="B2361" i="17"/>
  <c r="C2361" i="17"/>
  <c r="D2361" i="17"/>
  <c r="B2362" i="17"/>
  <c r="C2362" i="17"/>
  <c r="D2362" i="17"/>
  <c r="B2363" i="17"/>
  <c r="C2363" i="17"/>
  <c r="D2363" i="17"/>
  <c r="B2364" i="17"/>
  <c r="C2364" i="17"/>
  <c r="D2364" i="17"/>
  <c r="B2365" i="17"/>
  <c r="C2365" i="17"/>
  <c r="D2365" i="17"/>
  <c r="B2366" i="17"/>
  <c r="C2366" i="17"/>
  <c r="D2366" i="17"/>
  <c r="B2367" i="17"/>
  <c r="C2367" i="17"/>
  <c r="D2367" i="17"/>
  <c r="B2368" i="17"/>
  <c r="C2368" i="17"/>
  <c r="D2368" i="17"/>
  <c r="B2369" i="17"/>
  <c r="C2369" i="17"/>
  <c r="D2369" i="17"/>
  <c r="B2370" i="17"/>
  <c r="C2370" i="17"/>
  <c r="D2370" i="17"/>
  <c r="B2371" i="17"/>
  <c r="C2371" i="17"/>
  <c r="D2371" i="17"/>
  <c r="B2372" i="17"/>
  <c r="C2372" i="17"/>
  <c r="D2372" i="17"/>
  <c r="B2373" i="17"/>
  <c r="C2373" i="17"/>
  <c r="D2373" i="17"/>
  <c r="B2374" i="17"/>
  <c r="C2374" i="17"/>
  <c r="D2374" i="17"/>
  <c r="B2375" i="17"/>
  <c r="C2375" i="17"/>
  <c r="D2375" i="17"/>
  <c r="B2376" i="17"/>
  <c r="C2376" i="17"/>
  <c r="D2376" i="17"/>
  <c r="B2377" i="17"/>
  <c r="C2377" i="17"/>
  <c r="D2377" i="17"/>
  <c r="B2378" i="17"/>
  <c r="C2378" i="17"/>
  <c r="D2378" i="17"/>
  <c r="B2379" i="17"/>
  <c r="C2379" i="17"/>
  <c r="D2379" i="17"/>
  <c r="B2380" i="17"/>
  <c r="C2380" i="17"/>
  <c r="D2380" i="17"/>
  <c r="B2381" i="17"/>
  <c r="C2381" i="17"/>
  <c r="D2381" i="17"/>
  <c r="B2382" i="17"/>
  <c r="C2382" i="17"/>
  <c r="D2382" i="17"/>
  <c r="B2383" i="17"/>
  <c r="C2383" i="17"/>
  <c r="D2383" i="17"/>
  <c r="B2384" i="17"/>
  <c r="C2384" i="17"/>
  <c r="D2384" i="17"/>
  <c r="B2385" i="17"/>
  <c r="C2385" i="17"/>
  <c r="D2385" i="17"/>
  <c r="B2386" i="17"/>
  <c r="C2386" i="17"/>
  <c r="D2386" i="17"/>
  <c r="B2387" i="17"/>
  <c r="C2387" i="17"/>
  <c r="D2387" i="17"/>
  <c r="B2388" i="17"/>
  <c r="C2388" i="17"/>
  <c r="D2388" i="17"/>
  <c r="B2389" i="17"/>
  <c r="C2389" i="17"/>
  <c r="D2389" i="17"/>
  <c r="B2390" i="17"/>
  <c r="C2390" i="17"/>
  <c r="D2390" i="17"/>
  <c r="B2391" i="17"/>
  <c r="C2391" i="17"/>
  <c r="D2391" i="17"/>
  <c r="B2392" i="17"/>
  <c r="C2392" i="17"/>
  <c r="D2392" i="17"/>
  <c r="B2393" i="17"/>
  <c r="C2393" i="17"/>
  <c r="D2393" i="17"/>
  <c r="B2394" i="17"/>
  <c r="C2394" i="17"/>
  <c r="D2394" i="17"/>
  <c r="B2395" i="17"/>
  <c r="C2395" i="17"/>
  <c r="D2395" i="17"/>
  <c r="B2396" i="17"/>
  <c r="C2396" i="17"/>
  <c r="D2396" i="17"/>
  <c r="B2397" i="17"/>
  <c r="C2397" i="17"/>
  <c r="D2397" i="17"/>
  <c r="B2398" i="17"/>
  <c r="C2398" i="17"/>
  <c r="D2398" i="17"/>
  <c r="B2399" i="17"/>
  <c r="C2399" i="17"/>
  <c r="D2399" i="17"/>
  <c r="B2400" i="17"/>
  <c r="C2400" i="17"/>
  <c r="D2400" i="17"/>
  <c r="B2401" i="17"/>
  <c r="C2401" i="17"/>
  <c r="D2401" i="17"/>
  <c r="B2402" i="17"/>
  <c r="C2402" i="17"/>
  <c r="D2402" i="17"/>
  <c r="B2403" i="17"/>
  <c r="C2403" i="17"/>
  <c r="D2403" i="17"/>
  <c r="B2404" i="17"/>
  <c r="C2404" i="17"/>
  <c r="D2404" i="17"/>
  <c r="B2405" i="17"/>
  <c r="C2405" i="17"/>
  <c r="D2405" i="17"/>
  <c r="B2406" i="17"/>
  <c r="C2406" i="17"/>
  <c r="D2406" i="17"/>
  <c r="B2407" i="17"/>
  <c r="C2407" i="17"/>
  <c r="D2407" i="17"/>
  <c r="B2408" i="17"/>
  <c r="C2408" i="17"/>
  <c r="D2408" i="17"/>
  <c r="B2409" i="17"/>
  <c r="C2409" i="17"/>
  <c r="D2409" i="17"/>
  <c r="B2410" i="17"/>
  <c r="C2410" i="17"/>
  <c r="D2410" i="17"/>
  <c r="B2411" i="17"/>
  <c r="C2411" i="17"/>
  <c r="D2411" i="17"/>
  <c r="B2412" i="17"/>
  <c r="C2412" i="17"/>
  <c r="D2412" i="17"/>
  <c r="B2413" i="17"/>
  <c r="C2413" i="17"/>
  <c r="D2413" i="17"/>
  <c r="B2414" i="17"/>
  <c r="C2414" i="17"/>
  <c r="D2414" i="17"/>
  <c r="B2415" i="17"/>
  <c r="C2415" i="17"/>
  <c r="D2415" i="17"/>
  <c r="B2416" i="17"/>
  <c r="C2416" i="17"/>
  <c r="D2416" i="17"/>
  <c r="B2417" i="17"/>
  <c r="C2417" i="17"/>
  <c r="D2417" i="17"/>
  <c r="B2418" i="17"/>
  <c r="C2418" i="17"/>
  <c r="D2418" i="17"/>
  <c r="B2419" i="17"/>
  <c r="C2419" i="17"/>
  <c r="D2419" i="17"/>
  <c r="B2420" i="17"/>
  <c r="C2420" i="17"/>
  <c r="D2420" i="17"/>
  <c r="B2421" i="17"/>
  <c r="C2421" i="17"/>
  <c r="D2421" i="17"/>
  <c r="B2422" i="17"/>
  <c r="C2422" i="17"/>
  <c r="D2422" i="17"/>
  <c r="B2423" i="17"/>
  <c r="C2423" i="17"/>
  <c r="D2423" i="17"/>
  <c r="B2424" i="17"/>
  <c r="C2424" i="17"/>
  <c r="D2424" i="17"/>
  <c r="B2425" i="17"/>
  <c r="C2425" i="17"/>
  <c r="D2425" i="17"/>
  <c r="B2426" i="17"/>
  <c r="C2426" i="17"/>
  <c r="D2426" i="17"/>
  <c r="B2427" i="17"/>
  <c r="C2427" i="17"/>
  <c r="D2427" i="17"/>
  <c r="B2428" i="17"/>
  <c r="C2428" i="17"/>
  <c r="D2428" i="17"/>
  <c r="B2429" i="17"/>
  <c r="C2429" i="17"/>
  <c r="D2429" i="17"/>
  <c r="B2430" i="17"/>
  <c r="C2430" i="17"/>
  <c r="D2430" i="17"/>
  <c r="B2431" i="17"/>
  <c r="C2431" i="17"/>
  <c r="D2431" i="17"/>
  <c r="B2432" i="17"/>
  <c r="C2432" i="17"/>
  <c r="D2432" i="17"/>
  <c r="B2433" i="17"/>
  <c r="C2433" i="17"/>
  <c r="D2433" i="17"/>
  <c r="B2434" i="17"/>
  <c r="C2434" i="17"/>
  <c r="D2434" i="17"/>
  <c r="B2435" i="17"/>
  <c r="C2435" i="17"/>
  <c r="D2435" i="17"/>
  <c r="B2436" i="17"/>
  <c r="C2436" i="17"/>
  <c r="D2436" i="17"/>
  <c r="B2437" i="17"/>
  <c r="C2437" i="17"/>
  <c r="D2437" i="17"/>
  <c r="B2438" i="17"/>
  <c r="C2438" i="17"/>
  <c r="D2438" i="17"/>
  <c r="B2439" i="17"/>
  <c r="C2439" i="17"/>
  <c r="D2439" i="17"/>
  <c r="B2440" i="17"/>
  <c r="C2440" i="17"/>
  <c r="D2440" i="17"/>
  <c r="B2441" i="17"/>
  <c r="C2441" i="17"/>
  <c r="D2441" i="17"/>
  <c r="B2442" i="17"/>
  <c r="C2442" i="17"/>
  <c r="D2442" i="17"/>
  <c r="B2443" i="17"/>
  <c r="C2443" i="17"/>
  <c r="D2443" i="17"/>
  <c r="B2444" i="17"/>
  <c r="C2444" i="17"/>
  <c r="D2444" i="17"/>
  <c r="B2445" i="17"/>
  <c r="C2445" i="17"/>
  <c r="D2445" i="17"/>
  <c r="B2446" i="17"/>
  <c r="C2446" i="17"/>
  <c r="D2446" i="17"/>
  <c r="B2447" i="17"/>
  <c r="C2447" i="17"/>
  <c r="D2447" i="17"/>
  <c r="B2448" i="17"/>
  <c r="C2448" i="17"/>
  <c r="D2448" i="17"/>
  <c r="B2449" i="17"/>
  <c r="C2449" i="17"/>
  <c r="D2449" i="17"/>
  <c r="B2450" i="17"/>
  <c r="C2450" i="17"/>
  <c r="D2450" i="17"/>
  <c r="B2451" i="17"/>
  <c r="C2451" i="17"/>
  <c r="D2451" i="17"/>
  <c r="B2452" i="17"/>
  <c r="C2452" i="17"/>
  <c r="D2452" i="17"/>
  <c r="B2453" i="17"/>
  <c r="C2453" i="17"/>
  <c r="D2453" i="17"/>
  <c r="B2454" i="17"/>
  <c r="C2454" i="17"/>
  <c r="D2454" i="17"/>
  <c r="B2455" i="17"/>
  <c r="C2455" i="17"/>
  <c r="D2455" i="17"/>
  <c r="B2456" i="17"/>
  <c r="C2456" i="17"/>
  <c r="D2456" i="17"/>
  <c r="B2457" i="17"/>
  <c r="C2457" i="17"/>
  <c r="D2457" i="17"/>
  <c r="B2458" i="17"/>
  <c r="C2458" i="17"/>
  <c r="D2458" i="17"/>
  <c r="B2459" i="17"/>
  <c r="C2459" i="17"/>
  <c r="D2459" i="17"/>
  <c r="B2460" i="17"/>
  <c r="C2460" i="17"/>
  <c r="D2460" i="17"/>
  <c r="B2461" i="17"/>
  <c r="C2461" i="17"/>
  <c r="D2461" i="17"/>
  <c r="B2462" i="17"/>
  <c r="C2462" i="17"/>
  <c r="D2462" i="17"/>
  <c r="B2463" i="17"/>
  <c r="C2463" i="17"/>
  <c r="D2463" i="17"/>
  <c r="B2464" i="17"/>
  <c r="C2464" i="17"/>
  <c r="D2464" i="17"/>
  <c r="B2465" i="17"/>
  <c r="C2465" i="17"/>
  <c r="D2465" i="17"/>
  <c r="B2466" i="17"/>
  <c r="C2466" i="17"/>
  <c r="D2466" i="17"/>
  <c r="B2467" i="17"/>
  <c r="C2467" i="17"/>
  <c r="D2467" i="17"/>
  <c r="B2468" i="17"/>
  <c r="C2468" i="17"/>
  <c r="D2468" i="17"/>
  <c r="B2469" i="17"/>
  <c r="C2469" i="17"/>
  <c r="D2469" i="17"/>
  <c r="B2470" i="17"/>
  <c r="C2470" i="17"/>
  <c r="D2470" i="17"/>
  <c r="B2471" i="17"/>
  <c r="C2471" i="17"/>
  <c r="D2471" i="17"/>
  <c r="B2472" i="17"/>
  <c r="C2472" i="17"/>
  <c r="D2472" i="17"/>
  <c r="B2473" i="17"/>
  <c r="C2473" i="17"/>
  <c r="D2473" i="17"/>
  <c r="B2474" i="17"/>
  <c r="C2474" i="17"/>
  <c r="D2474" i="17"/>
  <c r="B2475" i="17"/>
  <c r="C2475" i="17"/>
  <c r="D2475" i="17"/>
  <c r="B2476" i="17"/>
  <c r="C2476" i="17"/>
  <c r="D2476" i="17"/>
  <c r="B2477" i="17"/>
  <c r="C2477" i="17"/>
  <c r="D2477" i="17"/>
  <c r="B2478" i="17"/>
  <c r="C2478" i="17"/>
  <c r="D2478" i="17"/>
  <c r="B2479" i="17"/>
  <c r="C2479" i="17"/>
  <c r="D2479" i="17"/>
  <c r="B2480" i="17"/>
  <c r="C2480" i="17"/>
  <c r="D2480" i="17"/>
  <c r="B2481" i="17"/>
  <c r="C2481" i="17"/>
  <c r="D2481" i="17"/>
  <c r="B2482" i="17"/>
  <c r="C2482" i="17"/>
  <c r="D2482" i="17"/>
  <c r="B2483" i="17"/>
  <c r="C2483" i="17"/>
  <c r="D2483" i="17"/>
  <c r="B2484" i="17"/>
  <c r="C2484" i="17"/>
  <c r="D2484" i="17"/>
  <c r="B2485" i="17"/>
  <c r="C2485" i="17"/>
  <c r="D2485" i="17"/>
  <c r="B2486" i="17"/>
  <c r="C2486" i="17"/>
  <c r="D2486" i="17"/>
  <c r="B2487" i="17"/>
  <c r="C2487" i="17"/>
  <c r="D2487" i="17"/>
  <c r="B2488" i="17"/>
  <c r="C2488" i="17"/>
  <c r="D2488" i="17"/>
  <c r="B2489" i="17"/>
  <c r="C2489" i="17"/>
  <c r="D2489" i="17"/>
  <c r="B2490" i="17"/>
  <c r="C2490" i="17"/>
  <c r="D2490" i="17"/>
  <c r="B2491" i="17"/>
  <c r="C2491" i="17"/>
  <c r="D2491" i="17"/>
  <c r="B2492" i="17"/>
  <c r="C2492" i="17"/>
  <c r="D2492" i="17"/>
  <c r="B2493" i="17"/>
  <c r="C2493" i="17"/>
  <c r="D2493" i="17"/>
  <c r="B2494" i="17"/>
  <c r="C2494" i="17"/>
  <c r="D2494" i="17"/>
  <c r="B2495" i="17"/>
  <c r="C2495" i="17"/>
  <c r="D2495" i="17"/>
  <c r="B2496" i="17"/>
  <c r="C2496" i="17"/>
  <c r="D2496" i="17"/>
  <c r="B2497" i="17"/>
  <c r="C2497" i="17"/>
  <c r="D2497" i="17"/>
  <c r="B2498" i="17"/>
  <c r="C2498" i="17"/>
  <c r="D2498" i="17"/>
  <c r="B2499" i="17"/>
  <c r="C2499" i="17"/>
  <c r="D2499" i="17"/>
  <c r="B2500" i="17"/>
  <c r="C2500" i="17"/>
  <c r="D2500" i="17"/>
  <c r="B2501" i="17"/>
  <c r="C2501" i="17"/>
  <c r="D2501" i="17"/>
  <c r="B2502" i="17"/>
  <c r="C2502" i="17"/>
  <c r="D2502" i="17"/>
  <c r="B2503" i="17"/>
  <c r="C2503" i="17"/>
  <c r="D2503" i="17"/>
  <c r="B2504" i="17"/>
  <c r="C2504" i="17"/>
  <c r="D2504" i="17"/>
  <c r="B2505" i="17"/>
  <c r="C2505" i="17"/>
  <c r="D2505" i="17"/>
  <c r="B2506" i="17"/>
  <c r="C2506" i="17"/>
  <c r="D2506" i="17"/>
  <c r="B2507" i="17"/>
  <c r="C2507" i="17"/>
  <c r="D2507" i="17"/>
  <c r="B2508" i="17"/>
  <c r="C2508" i="17"/>
  <c r="D2508" i="17"/>
  <c r="B2509" i="17"/>
  <c r="C2509" i="17"/>
  <c r="D2509" i="17"/>
  <c r="B2510" i="17"/>
  <c r="C2510" i="17"/>
  <c r="D2510" i="17"/>
  <c r="B2511" i="17"/>
  <c r="C2511" i="17"/>
  <c r="D2511" i="17"/>
  <c r="B2512" i="17"/>
  <c r="C2512" i="17"/>
  <c r="D2512" i="17"/>
  <c r="B2513" i="17"/>
  <c r="C2513" i="17"/>
  <c r="D2513" i="17"/>
  <c r="B2514" i="17"/>
  <c r="C2514" i="17"/>
  <c r="D2514" i="17"/>
  <c r="B2515" i="17"/>
  <c r="C2515" i="17"/>
  <c r="D2515" i="17"/>
  <c r="B2516" i="17"/>
  <c r="C2516" i="17"/>
  <c r="D2516" i="17"/>
  <c r="B2517" i="17"/>
  <c r="C2517" i="17"/>
  <c r="D2517" i="17"/>
  <c r="B2518" i="17"/>
  <c r="C2518" i="17"/>
  <c r="D2518" i="17"/>
  <c r="B2519" i="17"/>
  <c r="C2519" i="17"/>
  <c r="D2519" i="17"/>
  <c r="B2520" i="17"/>
  <c r="C2520" i="17"/>
  <c r="D2520" i="17"/>
  <c r="B2521" i="17"/>
  <c r="C2521" i="17"/>
  <c r="D2521" i="17"/>
  <c r="B2522" i="17"/>
  <c r="C2522" i="17"/>
  <c r="D2522" i="17"/>
  <c r="B2523" i="17"/>
  <c r="C2523" i="17"/>
  <c r="D2523" i="17"/>
  <c r="B2524" i="17"/>
  <c r="C2524" i="17"/>
  <c r="D2524" i="17"/>
  <c r="B2525" i="17"/>
  <c r="C2525" i="17"/>
  <c r="D2525" i="17"/>
  <c r="B2526" i="17"/>
  <c r="C2526" i="17"/>
  <c r="D2526" i="17"/>
  <c r="B2527" i="17"/>
  <c r="C2527" i="17"/>
  <c r="D2527" i="17"/>
  <c r="B2528" i="17"/>
  <c r="C2528" i="17"/>
  <c r="D2528" i="17"/>
  <c r="B2529" i="17"/>
  <c r="C2529" i="17"/>
  <c r="D2529" i="17"/>
  <c r="B2530" i="17"/>
  <c r="C2530" i="17"/>
  <c r="D2530" i="17"/>
  <c r="B2531" i="17"/>
  <c r="C2531" i="17"/>
  <c r="D2531" i="17"/>
  <c r="B2532" i="17"/>
  <c r="C2532" i="17"/>
  <c r="D2532" i="17"/>
  <c r="B2533" i="17"/>
  <c r="C2533" i="17"/>
  <c r="D2533" i="17"/>
  <c r="B2534" i="17"/>
  <c r="C2534" i="17"/>
  <c r="D2534" i="17"/>
  <c r="B2535" i="17"/>
  <c r="C2535" i="17"/>
  <c r="D2535" i="17"/>
  <c r="B2536" i="17"/>
  <c r="C2536" i="17"/>
  <c r="D2536" i="17"/>
  <c r="B2537" i="17"/>
  <c r="C2537" i="17"/>
  <c r="D2537" i="17"/>
  <c r="B2538" i="17"/>
  <c r="C2538" i="17"/>
  <c r="D2538" i="17"/>
  <c r="B2539" i="17"/>
  <c r="C2539" i="17"/>
  <c r="D2539" i="17"/>
  <c r="B2540" i="17"/>
  <c r="C2540" i="17"/>
  <c r="D2540" i="17"/>
  <c r="B2541" i="17"/>
  <c r="C2541" i="17"/>
  <c r="D2541" i="17"/>
  <c r="B2542" i="17"/>
  <c r="C2542" i="17"/>
  <c r="D2542" i="17"/>
  <c r="B2543" i="17"/>
  <c r="C2543" i="17"/>
  <c r="D2543" i="17"/>
  <c r="B2544" i="17"/>
  <c r="C2544" i="17"/>
  <c r="D2544" i="17"/>
  <c r="B2545" i="17"/>
  <c r="C2545" i="17"/>
  <c r="D2545" i="17"/>
  <c r="B2546" i="17"/>
  <c r="C2546" i="17"/>
  <c r="D2546" i="17"/>
  <c r="B2547" i="17"/>
  <c r="C2547" i="17"/>
  <c r="D2547" i="17"/>
  <c r="B2548" i="17"/>
  <c r="C2548" i="17"/>
  <c r="D2548" i="17"/>
  <c r="B2549" i="17"/>
  <c r="C2549" i="17"/>
  <c r="D2549" i="17"/>
  <c r="B2550" i="17"/>
  <c r="C2550" i="17"/>
  <c r="D2550" i="17"/>
  <c r="B2551" i="17"/>
  <c r="C2551" i="17"/>
  <c r="D2551" i="17"/>
  <c r="B2552" i="17"/>
  <c r="C2552" i="17"/>
  <c r="D2552" i="17"/>
  <c r="B2553" i="17"/>
  <c r="C2553" i="17"/>
  <c r="D2553" i="17"/>
  <c r="B2554" i="17"/>
  <c r="C2554" i="17"/>
  <c r="D2554" i="17"/>
  <c r="B2555" i="17"/>
  <c r="C2555" i="17"/>
  <c r="D2555" i="17"/>
  <c r="B2556" i="17"/>
  <c r="C2556" i="17"/>
  <c r="D2556" i="17"/>
  <c r="B2557" i="17"/>
  <c r="C2557" i="17"/>
  <c r="D2557" i="17"/>
  <c r="B2558" i="17"/>
  <c r="C2558" i="17"/>
  <c r="D2558" i="17"/>
  <c r="B2559" i="17"/>
  <c r="C2559" i="17"/>
  <c r="D2559" i="17"/>
  <c r="B2560" i="17"/>
  <c r="C2560" i="17"/>
  <c r="D2560" i="17"/>
  <c r="B2561" i="17"/>
  <c r="C2561" i="17"/>
  <c r="D2561" i="17"/>
  <c r="B2562" i="17"/>
  <c r="C2562" i="17"/>
  <c r="D2562" i="17"/>
  <c r="B2563" i="17"/>
  <c r="C2563" i="17"/>
  <c r="D2563" i="17"/>
  <c r="B2564" i="17"/>
  <c r="C2564" i="17"/>
  <c r="D2564" i="17"/>
  <c r="B2565" i="17"/>
  <c r="C2565" i="17"/>
  <c r="D2565" i="17"/>
  <c r="B2566" i="17"/>
  <c r="C2566" i="17"/>
  <c r="D2566" i="17"/>
  <c r="B2567" i="17"/>
  <c r="C2567" i="17"/>
  <c r="D2567" i="17"/>
  <c r="B2568" i="17"/>
  <c r="C2568" i="17"/>
  <c r="D2568" i="17"/>
  <c r="B2569" i="17"/>
  <c r="C2569" i="17"/>
  <c r="D2569" i="17"/>
  <c r="B2570" i="17"/>
  <c r="C2570" i="17"/>
  <c r="D2570" i="17"/>
  <c r="B2571" i="17"/>
  <c r="C2571" i="17"/>
  <c r="D2571" i="17"/>
  <c r="B2572" i="17"/>
  <c r="C2572" i="17"/>
  <c r="D2572" i="17"/>
  <c r="B2573" i="17"/>
  <c r="C2573" i="17"/>
  <c r="D2573" i="17"/>
  <c r="B2574" i="17"/>
  <c r="C2574" i="17"/>
  <c r="D2574" i="17"/>
  <c r="B2575" i="17"/>
  <c r="C2575" i="17"/>
  <c r="D2575" i="17"/>
  <c r="B2576" i="17"/>
  <c r="C2576" i="17"/>
  <c r="D2576" i="17"/>
  <c r="B2577" i="17"/>
  <c r="C2577" i="17"/>
  <c r="D2577" i="17"/>
  <c r="B2578" i="17"/>
  <c r="C2578" i="17"/>
  <c r="D2578" i="17"/>
  <c r="B2579" i="17"/>
  <c r="C2579" i="17"/>
  <c r="D2579" i="17"/>
  <c r="B2580" i="17"/>
  <c r="C2580" i="17"/>
  <c r="D2580" i="17"/>
  <c r="B2581" i="17"/>
  <c r="C2581" i="17"/>
  <c r="D2581" i="17"/>
  <c r="B2582" i="17"/>
  <c r="C2582" i="17"/>
  <c r="D2582" i="17"/>
  <c r="B2583" i="17"/>
  <c r="C2583" i="17"/>
  <c r="D2583" i="17"/>
  <c r="B2584" i="17"/>
  <c r="C2584" i="17"/>
  <c r="D2584" i="17"/>
  <c r="B2585" i="17"/>
  <c r="C2585" i="17"/>
  <c r="D2585" i="17"/>
  <c r="B2586" i="17"/>
  <c r="C2586" i="17"/>
  <c r="D2586" i="17"/>
  <c r="B2587" i="17"/>
  <c r="C2587" i="17"/>
  <c r="D2587" i="17"/>
  <c r="B2588" i="17"/>
  <c r="C2588" i="17"/>
  <c r="D2588" i="17"/>
  <c r="B2589" i="17"/>
  <c r="C2589" i="17"/>
  <c r="D2589" i="17"/>
  <c r="B2590" i="17"/>
  <c r="C2590" i="17"/>
  <c r="D2590" i="17"/>
  <c r="B2591" i="17"/>
  <c r="C2591" i="17"/>
  <c r="D2591" i="17"/>
  <c r="B2592" i="17"/>
  <c r="C2592" i="17"/>
  <c r="D2592" i="17"/>
  <c r="B2593" i="17"/>
  <c r="C2593" i="17"/>
  <c r="D2593" i="17"/>
  <c r="B2594" i="17"/>
  <c r="C2594" i="17"/>
  <c r="D2594" i="17"/>
  <c r="B2595" i="17"/>
  <c r="C2595" i="17"/>
  <c r="D2595" i="17"/>
  <c r="B2596" i="17"/>
  <c r="C2596" i="17"/>
  <c r="D2596" i="17"/>
  <c r="B2597" i="17"/>
  <c r="C2597" i="17"/>
  <c r="D2597" i="17"/>
  <c r="B2598" i="17"/>
  <c r="C2598" i="17"/>
  <c r="D2598" i="17"/>
  <c r="B2599" i="17"/>
  <c r="C2599" i="17"/>
  <c r="D2599" i="17"/>
  <c r="B2600" i="17"/>
  <c r="C2600" i="17"/>
  <c r="D2600" i="17"/>
  <c r="B2601" i="17"/>
  <c r="C2601" i="17"/>
  <c r="D2601" i="17"/>
  <c r="B2602" i="17"/>
  <c r="C2602" i="17"/>
  <c r="D2602" i="17"/>
  <c r="B2603" i="17"/>
  <c r="C2603" i="17"/>
  <c r="D2603" i="17"/>
  <c r="B2604" i="17"/>
  <c r="C2604" i="17"/>
  <c r="D2604" i="17"/>
  <c r="B2605" i="17"/>
  <c r="C2605" i="17"/>
  <c r="D2605" i="17"/>
  <c r="B2606" i="17"/>
  <c r="C2606" i="17"/>
  <c r="D2606" i="17"/>
  <c r="B2607" i="17"/>
  <c r="C2607" i="17"/>
  <c r="D2607" i="17"/>
  <c r="B2608" i="17"/>
  <c r="C2608" i="17"/>
  <c r="D2608" i="17"/>
  <c r="B2609" i="17"/>
  <c r="C2609" i="17"/>
  <c r="D2609" i="17"/>
  <c r="B2610" i="17"/>
  <c r="C2610" i="17"/>
  <c r="D2610" i="17"/>
  <c r="B2611" i="17"/>
  <c r="C2611" i="17"/>
  <c r="D2611" i="17"/>
  <c r="B2612" i="17"/>
  <c r="C2612" i="17"/>
  <c r="D2612" i="17"/>
  <c r="B2613" i="17"/>
  <c r="C2613" i="17"/>
  <c r="D2613" i="17"/>
  <c r="B2614" i="17"/>
  <c r="C2614" i="17"/>
  <c r="D2614" i="17"/>
  <c r="B2615" i="17"/>
  <c r="C2615" i="17"/>
  <c r="D2615" i="17"/>
  <c r="B2616" i="17"/>
  <c r="C2616" i="17"/>
  <c r="D2616" i="17"/>
  <c r="B2617" i="17"/>
  <c r="C2617" i="17"/>
  <c r="D2617" i="17"/>
  <c r="B2618" i="17"/>
  <c r="C2618" i="17"/>
  <c r="D2618" i="17"/>
  <c r="B2619" i="17"/>
  <c r="C2619" i="17"/>
  <c r="D2619" i="17"/>
  <c r="B2620" i="17"/>
  <c r="C2620" i="17"/>
  <c r="D2620" i="17"/>
  <c r="B2621" i="17"/>
  <c r="C2621" i="17"/>
  <c r="D2621" i="17"/>
  <c r="B2622" i="17"/>
  <c r="C2622" i="17"/>
  <c r="D2622" i="17"/>
  <c r="B2623" i="17"/>
  <c r="C2623" i="17"/>
  <c r="D2623" i="17"/>
  <c r="B2624" i="17"/>
  <c r="C2624" i="17"/>
  <c r="D2624" i="17"/>
  <c r="B2625" i="17"/>
  <c r="C2625" i="17"/>
  <c r="D2625" i="17"/>
  <c r="B2626" i="17"/>
  <c r="C2626" i="17"/>
  <c r="D2626" i="17"/>
  <c r="B2627" i="17"/>
  <c r="C2627" i="17"/>
  <c r="D2627" i="17"/>
  <c r="B2628" i="17"/>
  <c r="C2628" i="17"/>
  <c r="D2628" i="17"/>
  <c r="B2629" i="17"/>
  <c r="C2629" i="17"/>
  <c r="D2629" i="17"/>
  <c r="B2630" i="17"/>
  <c r="C2630" i="17"/>
  <c r="D2630" i="17"/>
  <c r="B2631" i="17"/>
  <c r="C2631" i="17"/>
  <c r="D2631" i="17"/>
  <c r="B2632" i="17"/>
  <c r="C2632" i="17"/>
  <c r="D2632" i="17"/>
  <c r="B2633" i="17"/>
  <c r="C2633" i="17"/>
  <c r="D2633" i="17"/>
  <c r="B2634" i="17"/>
  <c r="C2634" i="17"/>
  <c r="D2634" i="17"/>
  <c r="B2635" i="17"/>
  <c r="C2635" i="17"/>
  <c r="D2635" i="17"/>
  <c r="B2636" i="17"/>
  <c r="C2636" i="17"/>
  <c r="D2636" i="17"/>
  <c r="B2637" i="17"/>
  <c r="C2637" i="17"/>
  <c r="D2637" i="17"/>
  <c r="B2638" i="17"/>
  <c r="C2638" i="17"/>
  <c r="D2638" i="17"/>
  <c r="B2639" i="17"/>
  <c r="C2639" i="17"/>
  <c r="D2639" i="17"/>
  <c r="B2640" i="17"/>
  <c r="C2640" i="17"/>
  <c r="D2640" i="17"/>
  <c r="B2641" i="17"/>
  <c r="C2641" i="17"/>
  <c r="D2641" i="17"/>
  <c r="B2642" i="17"/>
  <c r="C2642" i="17"/>
  <c r="D2642" i="17"/>
  <c r="B2643" i="17"/>
  <c r="C2643" i="17"/>
  <c r="D2643" i="17"/>
  <c r="B2644" i="17"/>
  <c r="C2644" i="17"/>
  <c r="D2644" i="17"/>
  <c r="B2645" i="17"/>
  <c r="C2645" i="17"/>
  <c r="D2645" i="17"/>
  <c r="B2646" i="17"/>
  <c r="C2646" i="17"/>
  <c r="D2646" i="17"/>
  <c r="B2647" i="17"/>
  <c r="C2647" i="17"/>
  <c r="D2647" i="17"/>
  <c r="B2648" i="17"/>
  <c r="C2648" i="17"/>
  <c r="D2648" i="17"/>
  <c r="B2649" i="17"/>
  <c r="C2649" i="17"/>
  <c r="D2649" i="17"/>
  <c r="B2650" i="17"/>
  <c r="C2650" i="17"/>
  <c r="D2650" i="17"/>
  <c r="B2651" i="17"/>
  <c r="C2651" i="17"/>
  <c r="D2651" i="17"/>
  <c r="B2652" i="17"/>
  <c r="C2652" i="17"/>
  <c r="D2652" i="17"/>
  <c r="B2653" i="17"/>
  <c r="C2653" i="17"/>
  <c r="D2653" i="17"/>
  <c r="B2654" i="17"/>
  <c r="C2654" i="17"/>
  <c r="D2654" i="17"/>
  <c r="B2655" i="17"/>
  <c r="C2655" i="17"/>
  <c r="D2655" i="17"/>
  <c r="B2656" i="17"/>
  <c r="C2656" i="17"/>
  <c r="D2656" i="17"/>
  <c r="B2657" i="17"/>
  <c r="C2657" i="17"/>
  <c r="D2657" i="17"/>
  <c r="B2658" i="17"/>
  <c r="C2658" i="17"/>
  <c r="D2658" i="17"/>
  <c r="B2659" i="17"/>
  <c r="C2659" i="17"/>
  <c r="D2659" i="17"/>
  <c r="B2660" i="17"/>
  <c r="C2660" i="17"/>
  <c r="D2660" i="17"/>
  <c r="B2661" i="17"/>
  <c r="C2661" i="17"/>
  <c r="D2661" i="17"/>
  <c r="B2662" i="17"/>
  <c r="C2662" i="17"/>
  <c r="D2662" i="17"/>
  <c r="B2663" i="17"/>
  <c r="C2663" i="17"/>
  <c r="D2663" i="17"/>
  <c r="B2664" i="17"/>
  <c r="C2664" i="17"/>
  <c r="D2664" i="17"/>
  <c r="B2665" i="17"/>
  <c r="C2665" i="17"/>
  <c r="D2665" i="17"/>
  <c r="B2666" i="17"/>
  <c r="C2666" i="17"/>
  <c r="D2666" i="17"/>
  <c r="B2667" i="17"/>
  <c r="C2667" i="17"/>
  <c r="D2667" i="17"/>
  <c r="B2668" i="17"/>
  <c r="C2668" i="17"/>
  <c r="D2668" i="17"/>
  <c r="B2669" i="17"/>
  <c r="C2669" i="17"/>
  <c r="D2669" i="17"/>
  <c r="B2670" i="17"/>
  <c r="C2670" i="17"/>
  <c r="D2670" i="17"/>
  <c r="B2671" i="17"/>
  <c r="C2671" i="17"/>
  <c r="D2671" i="17"/>
  <c r="B2672" i="17"/>
  <c r="C2672" i="17"/>
  <c r="D2672" i="17"/>
  <c r="B2673" i="17"/>
  <c r="C2673" i="17"/>
  <c r="D2673" i="17"/>
  <c r="B2674" i="17"/>
  <c r="C2674" i="17"/>
  <c r="D2674" i="17"/>
  <c r="B2675" i="17"/>
  <c r="C2675" i="17"/>
  <c r="D2675" i="17"/>
  <c r="B2676" i="17"/>
  <c r="C2676" i="17"/>
  <c r="D2676" i="17"/>
  <c r="B2677" i="17"/>
  <c r="C2677" i="17"/>
  <c r="D2677" i="17"/>
  <c r="B2678" i="17"/>
  <c r="C2678" i="17"/>
  <c r="D2678" i="17"/>
  <c r="B2679" i="17"/>
  <c r="C2679" i="17"/>
  <c r="D2679" i="17"/>
  <c r="B2680" i="17"/>
  <c r="C2680" i="17"/>
  <c r="D2680" i="17"/>
  <c r="B2681" i="17"/>
  <c r="C2681" i="17"/>
  <c r="D2681" i="17"/>
  <c r="B2682" i="17"/>
  <c r="C2682" i="17"/>
  <c r="D2682" i="17"/>
  <c r="B2683" i="17"/>
  <c r="C2683" i="17"/>
  <c r="D2683" i="17"/>
  <c r="B2684" i="17"/>
  <c r="C2684" i="17"/>
  <c r="D2684" i="17"/>
  <c r="B2685" i="17"/>
  <c r="C2685" i="17"/>
  <c r="D2685" i="17"/>
  <c r="B2686" i="17"/>
  <c r="C2686" i="17"/>
  <c r="D2686" i="17"/>
  <c r="B2687" i="17"/>
  <c r="C2687" i="17"/>
  <c r="D2687" i="17"/>
  <c r="B2688" i="17"/>
  <c r="C2688" i="17"/>
  <c r="D2688" i="17"/>
  <c r="B2689" i="17"/>
  <c r="C2689" i="17"/>
  <c r="D2689" i="17"/>
  <c r="B2690" i="17"/>
  <c r="C2690" i="17"/>
  <c r="D2690" i="17"/>
  <c r="B2691" i="17"/>
  <c r="C2691" i="17"/>
  <c r="D2691" i="17"/>
  <c r="B2692" i="17"/>
  <c r="C2692" i="17"/>
  <c r="D2692" i="17"/>
  <c r="B2693" i="17"/>
  <c r="C2693" i="17"/>
  <c r="D2693" i="17"/>
  <c r="B2694" i="17"/>
  <c r="C2694" i="17"/>
  <c r="D2694" i="17"/>
  <c r="B2695" i="17"/>
  <c r="C2695" i="17"/>
  <c r="D2695" i="17"/>
  <c r="B2696" i="17"/>
  <c r="C2696" i="17"/>
  <c r="D2696" i="17"/>
  <c r="B2697" i="17"/>
  <c r="C2697" i="17"/>
  <c r="D2697" i="17"/>
  <c r="B2698" i="17"/>
  <c r="C2698" i="17"/>
  <c r="D2698" i="17"/>
  <c r="B2699" i="17"/>
  <c r="C2699" i="17"/>
  <c r="D2699" i="17"/>
  <c r="B2700" i="17"/>
  <c r="C2700" i="17"/>
  <c r="D2700" i="17"/>
  <c r="B2701" i="17"/>
  <c r="C2701" i="17"/>
  <c r="D2701" i="17"/>
  <c r="B2702" i="17"/>
  <c r="C2702" i="17"/>
  <c r="D2702" i="17"/>
  <c r="B2703" i="17"/>
  <c r="C2703" i="17"/>
  <c r="D2703" i="17"/>
  <c r="B2704" i="17"/>
  <c r="C2704" i="17"/>
  <c r="D2704" i="17"/>
  <c r="B2705" i="17"/>
  <c r="C2705" i="17"/>
  <c r="D2705" i="17"/>
  <c r="B2706" i="17"/>
  <c r="C2706" i="17"/>
  <c r="D2706" i="17"/>
  <c r="B2707" i="17"/>
  <c r="C2707" i="17"/>
  <c r="D2707" i="17"/>
  <c r="B2708" i="17"/>
  <c r="C2708" i="17"/>
  <c r="D2708" i="17"/>
  <c r="B2709" i="17"/>
  <c r="C2709" i="17"/>
  <c r="D2709" i="17"/>
  <c r="B2710" i="17"/>
  <c r="C2710" i="17"/>
  <c r="D2710" i="17"/>
  <c r="B2711" i="17"/>
  <c r="C2711" i="17"/>
  <c r="D2711" i="17"/>
  <c r="B2712" i="17"/>
  <c r="C2712" i="17"/>
  <c r="D2712" i="17"/>
  <c r="B2713" i="17"/>
  <c r="C2713" i="17"/>
  <c r="D2713" i="17"/>
  <c r="B2714" i="17"/>
  <c r="C2714" i="17"/>
  <c r="D2714" i="17"/>
  <c r="B2715" i="17"/>
  <c r="C2715" i="17"/>
  <c r="D2715" i="17"/>
  <c r="B2716" i="17"/>
  <c r="C2716" i="17"/>
  <c r="D2716" i="17"/>
  <c r="B2717" i="17"/>
  <c r="C2717" i="17"/>
  <c r="D2717" i="17"/>
  <c r="B2718" i="17"/>
  <c r="C2718" i="17"/>
  <c r="D2718" i="17"/>
  <c r="B2719" i="17"/>
  <c r="C2719" i="17"/>
  <c r="D2719" i="17"/>
  <c r="B2720" i="17"/>
  <c r="C2720" i="17"/>
  <c r="D2720" i="17"/>
  <c r="B2721" i="17"/>
  <c r="C2721" i="17"/>
  <c r="D2721" i="17"/>
  <c r="B2722" i="17"/>
  <c r="C2722" i="17"/>
  <c r="D2722" i="17"/>
  <c r="B2723" i="17"/>
  <c r="C2723" i="17"/>
  <c r="D2723" i="17"/>
  <c r="B2724" i="17"/>
  <c r="C2724" i="17"/>
  <c r="D2724" i="17"/>
  <c r="B2725" i="17"/>
  <c r="C2725" i="17"/>
  <c r="D2725" i="17"/>
  <c r="B2726" i="17"/>
  <c r="C2726" i="17"/>
  <c r="D2726" i="17"/>
  <c r="B2727" i="17"/>
  <c r="C2727" i="17"/>
  <c r="D2727" i="17"/>
  <c r="B2728" i="17"/>
  <c r="C2728" i="17"/>
  <c r="D2728" i="17"/>
  <c r="B2729" i="17"/>
  <c r="C2729" i="17"/>
  <c r="D2729" i="17"/>
  <c r="B2730" i="17"/>
  <c r="C2730" i="17"/>
  <c r="D2730" i="17"/>
  <c r="B2731" i="17"/>
  <c r="C2731" i="17"/>
  <c r="D2731" i="17"/>
  <c r="B2732" i="17"/>
  <c r="C2732" i="17"/>
  <c r="D2732" i="17"/>
  <c r="B2733" i="17"/>
  <c r="C2733" i="17"/>
  <c r="D2733" i="17"/>
  <c r="B2734" i="17"/>
  <c r="C2734" i="17"/>
  <c r="D2734" i="17"/>
  <c r="B2735" i="17"/>
  <c r="C2735" i="17"/>
  <c r="D2735" i="17"/>
  <c r="B2736" i="17"/>
  <c r="C2736" i="17"/>
  <c r="D2736" i="17"/>
  <c r="B2737" i="17"/>
  <c r="C2737" i="17"/>
  <c r="D2737" i="17"/>
  <c r="B2738" i="17"/>
  <c r="C2738" i="17"/>
  <c r="D2738" i="17"/>
  <c r="B2739" i="17"/>
  <c r="C2739" i="17"/>
  <c r="D2739" i="17"/>
  <c r="B2740" i="17"/>
  <c r="C2740" i="17"/>
  <c r="D2740" i="17"/>
  <c r="B2741" i="17"/>
  <c r="C2741" i="17"/>
  <c r="D2741" i="17"/>
  <c r="B2742" i="17"/>
  <c r="C2742" i="17"/>
  <c r="D2742" i="17"/>
  <c r="B2743" i="17"/>
  <c r="C2743" i="17"/>
  <c r="D2743" i="17"/>
  <c r="B2744" i="17"/>
  <c r="C2744" i="17"/>
  <c r="D2744" i="17"/>
  <c r="B2745" i="17"/>
  <c r="C2745" i="17"/>
  <c r="D2745" i="17"/>
  <c r="B2746" i="17"/>
  <c r="C2746" i="17"/>
  <c r="D2746" i="17"/>
  <c r="B2747" i="17"/>
  <c r="C2747" i="17"/>
  <c r="D2747" i="17"/>
  <c r="B2748" i="17"/>
  <c r="C2748" i="17"/>
  <c r="D2748" i="17"/>
  <c r="B2749" i="17"/>
  <c r="C2749" i="17"/>
  <c r="D2749" i="17"/>
  <c r="B2750" i="17"/>
  <c r="C2750" i="17"/>
  <c r="D2750" i="17"/>
  <c r="B2751" i="17"/>
  <c r="C2751" i="17"/>
  <c r="D2751" i="17"/>
  <c r="B2752" i="17"/>
  <c r="C2752" i="17"/>
  <c r="D2752" i="17"/>
  <c r="B2753" i="17"/>
  <c r="C2753" i="17"/>
  <c r="D2753" i="17"/>
  <c r="B2754" i="17"/>
  <c r="C2754" i="17"/>
  <c r="D2754" i="17"/>
  <c r="B2755" i="17"/>
  <c r="C2755" i="17"/>
  <c r="D2755" i="17"/>
  <c r="B2756" i="17"/>
  <c r="C2756" i="17"/>
  <c r="D2756" i="17"/>
  <c r="B2757" i="17"/>
  <c r="C2757" i="17"/>
  <c r="D2757" i="17"/>
  <c r="B2758" i="17"/>
  <c r="C2758" i="17"/>
  <c r="D2758" i="17"/>
  <c r="B2759" i="17"/>
  <c r="C2759" i="17"/>
  <c r="D2759" i="17"/>
  <c r="B2760" i="17"/>
  <c r="C2760" i="17"/>
  <c r="D2760" i="17"/>
  <c r="B2761" i="17"/>
  <c r="C2761" i="17"/>
  <c r="D2761" i="17"/>
  <c r="B2762" i="17"/>
  <c r="C2762" i="17"/>
  <c r="D2762" i="17"/>
  <c r="B2763" i="17"/>
  <c r="C2763" i="17"/>
  <c r="D2763" i="17"/>
  <c r="B2764" i="17"/>
  <c r="C2764" i="17"/>
  <c r="D2764" i="17"/>
  <c r="B2765" i="17"/>
  <c r="C2765" i="17"/>
  <c r="D2765" i="17"/>
  <c r="B2766" i="17"/>
  <c r="C2766" i="17"/>
  <c r="D2766" i="17"/>
  <c r="B2767" i="17"/>
  <c r="C2767" i="17"/>
  <c r="D2767" i="17"/>
  <c r="B2768" i="17"/>
  <c r="C2768" i="17"/>
  <c r="D2768" i="17"/>
  <c r="B2769" i="17"/>
  <c r="C2769" i="17"/>
  <c r="D2769" i="17"/>
  <c r="B2770" i="17"/>
  <c r="C2770" i="17"/>
  <c r="D2770" i="17"/>
  <c r="B2771" i="17"/>
  <c r="C2771" i="17"/>
  <c r="D2771" i="17"/>
  <c r="B2772" i="17"/>
  <c r="C2772" i="17"/>
  <c r="D2772" i="17"/>
  <c r="B2773" i="17"/>
  <c r="C2773" i="17"/>
  <c r="D2773" i="17"/>
  <c r="B2774" i="17"/>
  <c r="C2774" i="17"/>
  <c r="D2774" i="17"/>
  <c r="B2775" i="17"/>
  <c r="C2775" i="17"/>
  <c r="D2775" i="17"/>
  <c r="B2776" i="17"/>
  <c r="C2776" i="17"/>
  <c r="D2776" i="17"/>
  <c r="B2777" i="17"/>
  <c r="C2777" i="17"/>
  <c r="D2777" i="17"/>
  <c r="B2778" i="17"/>
  <c r="C2778" i="17"/>
  <c r="D2778" i="17"/>
  <c r="B2779" i="17"/>
  <c r="C2779" i="17"/>
  <c r="D2779" i="17"/>
  <c r="B2780" i="17"/>
  <c r="C2780" i="17"/>
  <c r="D2780" i="17"/>
  <c r="B2781" i="17"/>
  <c r="C2781" i="17"/>
  <c r="D2781" i="17"/>
  <c r="B2782" i="17"/>
  <c r="C2782" i="17"/>
  <c r="D2782" i="17"/>
  <c r="B2783" i="17"/>
  <c r="C2783" i="17"/>
  <c r="D2783" i="17"/>
  <c r="B2784" i="17"/>
  <c r="C2784" i="17"/>
  <c r="D2784" i="17"/>
  <c r="B2785" i="17"/>
  <c r="C2785" i="17"/>
  <c r="D2785" i="17"/>
  <c r="B2786" i="17"/>
  <c r="C2786" i="17"/>
  <c r="D2786" i="17"/>
  <c r="B2787" i="17"/>
  <c r="C2787" i="17"/>
  <c r="D2787" i="17"/>
  <c r="B2788" i="17"/>
  <c r="C2788" i="17"/>
  <c r="D2788" i="17"/>
  <c r="B2789" i="17"/>
  <c r="C2789" i="17"/>
  <c r="D2789" i="17"/>
  <c r="B2790" i="17"/>
  <c r="C2790" i="17"/>
  <c r="D2790" i="17"/>
  <c r="B2791" i="17"/>
  <c r="C2791" i="17"/>
  <c r="D2791" i="17"/>
  <c r="B2792" i="17"/>
  <c r="C2792" i="17"/>
  <c r="D2792" i="17"/>
  <c r="B2793" i="17"/>
  <c r="C2793" i="17"/>
  <c r="D2793" i="17"/>
  <c r="B2794" i="17"/>
  <c r="C2794" i="17"/>
  <c r="D2794" i="17"/>
  <c r="B2795" i="17"/>
  <c r="C2795" i="17"/>
  <c r="D2795" i="17"/>
  <c r="B2796" i="17"/>
  <c r="C2796" i="17"/>
  <c r="D2796" i="17"/>
  <c r="B2797" i="17"/>
  <c r="C2797" i="17"/>
  <c r="D2797" i="17"/>
  <c r="B2798" i="17"/>
  <c r="C2798" i="17"/>
  <c r="D2798" i="17"/>
  <c r="B2799" i="17"/>
  <c r="C2799" i="17"/>
  <c r="D2799" i="17"/>
  <c r="B2800" i="17"/>
  <c r="C2800" i="17"/>
  <c r="D2800" i="17"/>
  <c r="B2801" i="17"/>
  <c r="C2801" i="17"/>
  <c r="D2801" i="17"/>
  <c r="B2802" i="17"/>
  <c r="C2802" i="17"/>
  <c r="D2802" i="17"/>
  <c r="B2803" i="17"/>
  <c r="C2803" i="17"/>
  <c r="D2803" i="17"/>
  <c r="B2804" i="17"/>
  <c r="C2804" i="17"/>
  <c r="D2804" i="17"/>
  <c r="B2805" i="17"/>
  <c r="C2805" i="17"/>
  <c r="D2805" i="17"/>
  <c r="B2806" i="17"/>
  <c r="C2806" i="17"/>
  <c r="D2806" i="17"/>
  <c r="B2807" i="17"/>
  <c r="C2807" i="17"/>
  <c r="D2807" i="17"/>
  <c r="B2808" i="17"/>
  <c r="C2808" i="17"/>
  <c r="D2808" i="17"/>
  <c r="B2809" i="17"/>
  <c r="C2809" i="17"/>
  <c r="D2809" i="17"/>
  <c r="B2810" i="17"/>
  <c r="C2810" i="17"/>
  <c r="D2810" i="17"/>
  <c r="B2811" i="17"/>
  <c r="C2811" i="17"/>
  <c r="D2811" i="17"/>
  <c r="B2812" i="17"/>
  <c r="C2812" i="17"/>
  <c r="D2812" i="17"/>
  <c r="B2813" i="17"/>
  <c r="C2813" i="17"/>
  <c r="D2813" i="17"/>
  <c r="B2814" i="17"/>
  <c r="C2814" i="17"/>
  <c r="D2814" i="17"/>
  <c r="B2815" i="17"/>
  <c r="C2815" i="17"/>
  <c r="D2815" i="17"/>
  <c r="B2816" i="17"/>
  <c r="C2816" i="17"/>
  <c r="D2816" i="17"/>
  <c r="B2817" i="17"/>
  <c r="C2817" i="17"/>
  <c r="D2817" i="17"/>
  <c r="B2818" i="17"/>
  <c r="C2818" i="17"/>
  <c r="D2818" i="17"/>
  <c r="B2819" i="17"/>
  <c r="C2819" i="17"/>
  <c r="D2819" i="17"/>
  <c r="B2820" i="17"/>
  <c r="C2820" i="17"/>
  <c r="D2820" i="17"/>
  <c r="B2821" i="17"/>
  <c r="C2821" i="17"/>
  <c r="D2821" i="17"/>
  <c r="B2822" i="17"/>
  <c r="C2822" i="17"/>
  <c r="D2822" i="17"/>
  <c r="B2823" i="17"/>
  <c r="C2823" i="17"/>
  <c r="D2823" i="17"/>
  <c r="B2824" i="17"/>
  <c r="C2824" i="17"/>
  <c r="D2824" i="17"/>
  <c r="B2825" i="17"/>
  <c r="C2825" i="17"/>
  <c r="D2825" i="17"/>
  <c r="B2826" i="17"/>
  <c r="C2826" i="17"/>
  <c r="D2826" i="17"/>
  <c r="B2827" i="17"/>
  <c r="C2827" i="17"/>
  <c r="D2827" i="17"/>
  <c r="B2828" i="17"/>
  <c r="C2828" i="17"/>
  <c r="D2828" i="17"/>
  <c r="B2829" i="17"/>
  <c r="C2829" i="17"/>
  <c r="D2829" i="17"/>
  <c r="B2830" i="17"/>
  <c r="C2830" i="17"/>
  <c r="D2830" i="17"/>
  <c r="B2831" i="17"/>
  <c r="C2831" i="17"/>
  <c r="D2831" i="17"/>
  <c r="B2832" i="17"/>
  <c r="C2832" i="17"/>
  <c r="D2832" i="17"/>
  <c r="B2833" i="17"/>
  <c r="C2833" i="17"/>
  <c r="D2833" i="17"/>
  <c r="B2834" i="17"/>
  <c r="C2834" i="17"/>
  <c r="D2834" i="17"/>
  <c r="B2835" i="17"/>
  <c r="C2835" i="17"/>
  <c r="D2835" i="17"/>
  <c r="B2836" i="17"/>
  <c r="C2836" i="17"/>
  <c r="D2836" i="17"/>
  <c r="B2837" i="17"/>
  <c r="C2837" i="17"/>
  <c r="D2837" i="17"/>
  <c r="B2838" i="17"/>
  <c r="C2838" i="17"/>
  <c r="D2838" i="17"/>
  <c r="B2839" i="17"/>
  <c r="C2839" i="17"/>
  <c r="D2839" i="17"/>
  <c r="B2840" i="17"/>
  <c r="C2840" i="17"/>
  <c r="D2840" i="17"/>
  <c r="B2841" i="17"/>
  <c r="C2841" i="17"/>
  <c r="D2841" i="17"/>
  <c r="B2842" i="17"/>
  <c r="C2842" i="17"/>
  <c r="D2842" i="17"/>
  <c r="B2843" i="17"/>
  <c r="C2843" i="17"/>
  <c r="D2843" i="17"/>
  <c r="B2844" i="17"/>
  <c r="C2844" i="17"/>
  <c r="D2844" i="17"/>
  <c r="B2845" i="17"/>
  <c r="C2845" i="17"/>
  <c r="D2845" i="17"/>
  <c r="B2846" i="17"/>
  <c r="C2846" i="17"/>
  <c r="D2846" i="17"/>
  <c r="B2847" i="17"/>
  <c r="C2847" i="17"/>
  <c r="D2847" i="17"/>
  <c r="B2848" i="17"/>
  <c r="C2848" i="17"/>
  <c r="D2848" i="17"/>
  <c r="B2849" i="17"/>
  <c r="C2849" i="17"/>
  <c r="D2849" i="17"/>
  <c r="B2850" i="17"/>
  <c r="C2850" i="17"/>
  <c r="D2850" i="17"/>
  <c r="B2851" i="17"/>
  <c r="C2851" i="17"/>
  <c r="D2851" i="17"/>
  <c r="B2852" i="17"/>
  <c r="C2852" i="17"/>
  <c r="D2852" i="17"/>
  <c r="B2853" i="17"/>
  <c r="C2853" i="17"/>
  <c r="D2853" i="17"/>
  <c r="B2854" i="17"/>
  <c r="C2854" i="17"/>
  <c r="D2854" i="17"/>
  <c r="B2855" i="17"/>
  <c r="C2855" i="17"/>
  <c r="D2855" i="17"/>
  <c r="B2856" i="17"/>
  <c r="C2856" i="17"/>
  <c r="D2856" i="17"/>
  <c r="B2857" i="17"/>
  <c r="C2857" i="17"/>
  <c r="D2857" i="17"/>
  <c r="B2858" i="17"/>
  <c r="C2858" i="17"/>
  <c r="D2858" i="17"/>
  <c r="B2859" i="17"/>
  <c r="C2859" i="17"/>
  <c r="D2859" i="17"/>
  <c r="B2860" i="17"/>
  <c r="C2860" i="17"/>
  <c r="D2860" i="17"/>
  <c r="B2861" i="17"/>
  <c r="C2861" i="17"/>
  <c r="D2861" i="17"/>
  <c r="B2862" i="17"/>
  <c r="C2862" i="17"/>
  <c r="D2862" i="17"/>
  <c r="B2863" i="17"/>
  <c r="C2863" i="17"/>
  <c r="D2863" i="17"/>
  <c r="B2864" i="17"/>
  <c r="C2864" i="17"/>
  <c r="D2864" i="17"/>
  <c r="B2865" i="17"/>
  <c r="C2865" i="17"/>
  <c r="D2865" i="17"/>
  <c r="B2866" i="17"/>
  <c r="C2866" i="17"/>
  <c r="D2866" i="17"/>
  <c r="B2867" i="17"/>
  <c r="C2867" i="17"/>
  <c r="D2867" i="17"/>
  <c r="B2868" i="17"/>
  <c r="C2868" i="17"/>
  <c r="D2868" i="17"/>
  <c r="B2869" i="17"/>
  <c r="C2869" i="17"/>
  <c r="D2869" i="17"/>
  <c r="B2870" i="17"/>
  <c r="C2870" i="17"/>
  <c r="D2870" i="17"/>
  <c r="B2871" i="17"/>
  <c r="C2871" i="17"/>
  <c r="D2871" i="17"/>
  <c r="B2872" i="17"/>
  <c r="C2872" i="17"/>
  <c r="D2872" i="17"/>
  <c r="B2873" i="17"/>
  <c r="C2873" i="17"/>
  <c r="D2873" i="17"/>
  <c r="B2874" i="17"/>
  <c r="C2874" i="17"/>
  <c r="D2874" i="17"/>
  <c r="B2875" i="17"/>
  <c r="C2875" i="17"/>
  <c r="D2875" i="17"/>
  <c r="B2876" i="17"/>
  <c r="C2876" i="17"/>
  <c r="D2876" i="17"/>
  <c r="B2877" i="17"/>
  <c r="C2877" i="17"/>
  <c r="D2877" i="17"/>
  <c r="B2878" i="17"/>
  <c r="C2878" i="17"/>
  <c r="D2878" i="17"/>
  <c r="B2879" i="17"/>
  <c r="C2879" i="17"/>
  <c r="D2879" i="17"/>
  <c r="B2880" i="17"/>
  <c r="C2880" i="17"/>
  <c r="D2880" i="17"/>
  <c r="B2881" i="17"/>
  <c r="C2881" i="17"/>
  <c r="D2881" i="17"/>
  <c r="B2882" i="17"/>
  <c r="C2882" i="17"/>
  <c r="D2882" i="17"/>
  <c r="B2883" i="17"/>
  <c r="C2883" i="17"/>
  <c r="D2883" i="17"/>
  <c r="B2884" i="17"/>
  <c r="C2884" i="17"/>
  <c r="D2884" i="17"/>
  <c r="B2885" i="17"/>
  <c r="C2885" i="17"/>
  <c r="D2885" i="17"/>
  <c r="B2886" i="17"/>
  <c r="C2886" i="17"/>
  <c r="D2886" i="17"/>
  <c r="B2887" i="17"/>
  <c r="C2887" i="17"/>
  <c r="D2887" i="17"/>
  <c r="B2888" i="17"/>
  <c r="C2888" i="17"/>
  <c r="D2888" i="17"/>
  <c r="B2889" i="17"/>
  <c r="C2889" i="17"/>
  <c r="D2889" i="17"/>
  <c r="B2890" i="17"/>
  <c r="C2890" i="17"/>
  <c r="D2890" i="17"/>
  <c r="B2891" i="17"/>
  <c r="C2891" i="17"/>
  <c r="D2891" i="17"/>
  <c r="B2892" i="17"/>
  <c r="C2892" i="17"/>
  <c r="D2892" i="17"/>
  <c r="B2893" i="17"/>
  <c r="C2893" i="17"/>
  <c r="D2893" i="17"/>
  <c r="B2894" i="17"/>
  <c r="C2894" i="17"/>
  <c r="D2894" i="17"/>
  <c r="B2895" i="17"/>
  <c r="C2895" i="17"/>
  <c r="D2895" i="17"/>
  <c r="B2896" i="17"/>
  <c r="C2896" i="17"/>
  <c r="D2896" i="17"/>
  <c r="B2897" i="17"/>
  <c r="C2897" i="17"/>
  <c r="D2897" i="17"/>
  <c r="B2898" i="17"/>
  <c r="C2898" i="17"/>
  <c r="D2898" i="17"/>
  <c r="B2899" i="17"/>
  <c r="C2899" i="17"/>
  <c r="D2899" i="17"/>
  <c r="B2900" i="17"/>
  <c r="C2900" i="17"/>
  <c r="D2900" i="17"/>
  <c r="B2901" i="17"/>
  <c r="C2901" i="17"/>
  <c r="D2901" i="17"/>
  <c r="B2902" i="17"/>
  <c r="C2902" i="17"/>
  <c r="D2902" i="17"/>
  <c r="B2903" i="17"/>
  <c r="C2903" i="17"/>
  <c r="D2903" i="17"/>
  <c r="B2904" i="17"/>
  <c r="C2904" i="17"/>
  <c r="D2904" i="17"/>
  <c r="B2905" i="17"/>
  <c r="C2905" i="17"/>
  <c r="D2905" i="17"/>
  <c r="B2906" i="17"/>
  <c r="C2906" i="17"/>
  <c r="D2906" i="17"/>
  <c r="B2907" i="17"/>
  <c r="C2907" i="17"/>
  <c r="D2907" i="17"/>
  <c r="B2908" i="17"/>
  <c r="C2908" i="17"/>
  <c r="D2908" i="17"/>
  <c r="B2909" i="17"/>
  <c r="C2909" i="17"/>
  <c r="D2909" i="17"/>
  <c r="B2910" i="17"/>
  <c r="C2910" i="17"/>
  <c r="D2910" i="17"/>
  <c r="B2911" i="17"/>
  <c r="C2911" i="17"/>
  <c r="D2911" i="17"/>
  <c r="B2912" i="17"/>
  <c r="C2912" i="17"/>
  <c r="D2912" i="17"/>
  <c r="B2913" i="17"/>
  <c r="C2913" i="17"/>
  <c r="D2913" i="17"/>
  <c r="B2914" i="17"/>
  <c r="C2914" i="17"/>
  <c r="D2914" i="17"/>
  <c r="B2915" i="17"/>
  <c r="C2915" i="17"/>
  <c r="D2915" i="17"/>
  <c r="B2916" i="17"/>
  <c r="C2916" i="17"/>
  <c r="D2916" i="17"/>
  <c r="B2917" i="17"/>
  <c r="C2917" i="17"/>
  <c r="D2917" i="17"/>
  <c r="B2918" i="17"/>
  <c r="C2918" i="17"/>
  <c r="D2918" i="17"/>
  <c r="B2919" i="17"/>
  <c r="C2919" i="17"/>
  <c r="D2919" i="17"/>
  <c r="B2920" i="17"/>
  <c r="C2920" i="17"/>
  <c r="D2920" i="17"/>
  <c r="B2921" i="17"/>
  <c r="C2921" i="17"/>
  <c r="D2921" i="17"/>
  <c r="B2922" i="17"/>
  <c r="C2922" i="17"/>
  <c r="D2922" i="17"/>
  <c r="B2923" i="17"/>
  <c r="C2923" i="17"/>
  <c r="D2923" i="17"/>
  <c r="B2924" i="17"/>
  <c r="C2924" i="17"/>
  <c r="D2924" i="17"/>
  <c r="B2925" i="17"/>
  <c r="C2925" i="17"/>
  <c r="D2925" i="17"/>
  <c r="B2926" i="17"/>
  <c r="C2926" i="17"/>
  <c r="D2926" i="17"/>
  <c r="B2927" i="17"/>
  <c r="C2927" i="17"/>
  <c r="D2927" i="17"/>
  <c r="B2928" i="17"/>
  <c r="C2928" i="17"/>
  <c r="D2928" i="17"/>
  <c r="B2929" i="17"/>
  <c r="C2929" i="17"/>
  <c r="D2929" i="17"/>
  <c r="B2930" i="17"/>
  <c r="C2930" i="17"/>
  <c r="D2930" i="17"/>
  <c r="B2931" i="17"/>
  <c r="C2931" i="17"/>
  <c r="D2931" i="17"/>
  <c r="B2932" i="17"/>
  <c r="C2932" i="17"/>
  <c r="D2932" i="17"/>
  <c r="B2933" i="17"/>
  <c r="C2933" i="17"/>
  <c r="D2933" i="17"/>
  <c r="B2934" i="17"/>
  <c r="C2934" i="17"/>
  <c r="D2934" i="17"/>
  <c r="B2935" i="17"/>
  <c r="C2935" i="17"/>
  <c r="D2935" i="17"/>
  <c r="B2936" i="17"/>
  <c r="C2936" i="17"/>
  <c r="D2936" i="17"/>
  <c r="B2937" i="17"/>
  <c r="C2937" i="17"/>
  <c r="D2937" i="17"/>
  <c r="B2938" i="17"/>
  <c r="C2938" i="17"/>
  <c r="D2938" i="17"/>
  <c r="B2939" i="17"/>
  <c r="C2939" i="17"/>
  <c r="D2939" i="17"/>
  <c r="B2940" i="17"/>
  <c r="C2940" i="17"/>
  <c r="D2940" i="17"/>
  <c r="B2941" i="17"/>
  <c r="C2941" i="17"/>
  <c r="D2941" i="17"/>
  <c r="B2942" i="17"/>
  <c r="C2942" i="17"/>
  <c r="D2942" i="17"/>
  <c r="B2943" i="17"/>
  <c r="C2943" i="17"/>
  <c r="D2943" i="17"/>
  <c r="B2944" i="17"/>
  <c r="C2944" i="17"/>
  <c r="D2944" i="17"/>
  <c r="B2945" i="17"/>
  <c r="C2945" i="17"/>
  <c r="D2945" i="17"/>
  <c r="B2946" i="17"/>
  <c r="C2946" i="17"/>
  <c r="D2946" i="17"/>
  <c r="B2947" i="17"/>
  <c r="C2947" i="17"/>
  <c r="D2947" i="17"/>
  <c r="B2948" i="17"/>
  <c r="C2948" i="17"/>
  <c r="D2948" i="17"/>
  <c r="B2949" i="17"/>
  <c r="C2949" i="17"/>
  <c r="D2949" i="17"/>
  <c r="B2950" i="17"/>
  <c r="C2950" i="17"/>
  <c r="D2950" i="17"/>
  <c r="B2951" i="17"/>
  <c r="C2951" i="17"/>
  <c r="D2951" i="17"/>
  <c r="B2952" i="17"/>
  <c r="C2952" i="17"/>
  <c r="D2952" i="17"/>
  <c r="B2953" i="17"/>
  <c r="C2953" i="17"/>
  <c r="D2953" i="17"/>
  <c r="B2954" i="17"/>
  <c r="C2954" i="17"/>
  <c r="D2954" i="17"/>
  <c r="B2955" i="17"/>
  <c r="C2955" i="17"/>
  <c r="D2955" i="17"/>
  <c r="B2956" i="17"/>
  <c r="C2956" i="17"/>
  <c r="D2956" i="17"/>
  <c r="B2957" i="17"/>
  <c r="C2957" i="17"/>
  <c r="D2957" i="17"/>
  <c r="B2958" i="17"/>
  <c r="C2958" i="17"/>
  <c r="D2958" i="17"/>
  <c r="B2959" i="17"/>
  <c r="C2959" i="17"/>
  <c r="D2959" i="17"/>
  <c r="B2960" i="17"/>
  <c r="C2960" i="17"/>
  <c r="D2960" i="17"/>
  <c r="B2961" i="17"/>
  <c r="C2961" i="17"/>
  <c r="D2961" i="17"/>
  <c r="B2962" i="17"/>
  <c r="C2962" i="17"/>
  <c r="D2962" i="17"/>
  <c r="B2963" i="17"/>
  <c r="C2963" i="17"/>
  <c r="D2963" i="17"/>
  <c r="B2964" i="17"/>
  <c r="C2964" i="17"/>
  <c r="D2964" i="17"/>
  <c r="B2965" i="17"/>
  <c r="C2965" i="17"/>
  <c r="D2965" i="17"/>
  <c r="B2966" i="17"/>
  <c r="C2966" i="17"/>
  <c r="D2966" i="17"/>
  <c r="B2967" i="17"/>
  <c r="C2967" i="17"/>
  <c r="D2967" i="17"/>
  <c r="B2968" i="17"/>
  <c r="C2968" i="17"/>
  <c r="D2968" i="17"/>
  <c r="B2969" i="17"/>
  <c r="C2969" i="17"/>
  <c r="D2969" i="17"/>
  <c r="B2970" i="17"/>
  <c r="C2970" i="17"/>
  <c r="D2970" i="17"/>
  <c r="B2971" i="17"/>
  <c r="C2971" i="17"/>
  <c r="D2971" i="17"/>
  <c r="B2972" i="17"/>
  <c r="C2972" i="17"/>
  <c r="D2972" i="17"/>
  <c r="B2973" i="17"/>
  <c r="C2973" i="17"/>
  <c r="D2973" i="17"/>
  <c r="B2974" i="17"/>
  <c r="C2974" i="17"/>
  <c r="D2974" i="17"/>
  <c r="B2975" i="17"/>
  <c r="C2975" i="17"/>
  <c r="D2975" i="17"/>
  <c r="B2976" i="17"/>
  <c r="C2976" i="17"/>
  <c r="D2976" i="17"/>
  <c r="B2977" i="17"/>
  <c r="C2977" i="17"/>
  <c r="D2977" i="17"/>
  <c r="B2978" i="17"/>
  <c r="C2978" i="17"/>
  <c r="D2978" i="17"/>
  <c r="B2979" i="17"/>
  <c r="C2979" i="17"/>
  <c r="D2979" i="17"/>
  <c r="B2980" i="17"/>
  <c r="C2980" i="17"/>
  <c r="D2980" i="17"/>
  <c r="B2981" i="17"/>
  <c r="C2981" i="17"/>
  <c r="D2981" i="17"/>
  <c r="B2982" i="17"/>
  <c r="C2982" i="17"/>
  <c r="D2982" i="17"/>
  <c r="B2983" i="17"/>
  <c r="C2983" i="17"/>
  <c r="D2983" i="17"/>
  <c r="B2984" i="17"/>
  <c r="C2984" i="17"/>
  <c r="D2984" i="17"/>
  <c r="B2985" i="17"/>
  <c r="C2985" i="17"/>
  <c r="D2985" i="17"/>
  <c r="B2986" i="17"/>
  <c r="C2986" i="17"/>
  <c r="D2986" i="17"/>
  <c r="B2987" i="17"/>
  <c r="C2987" i="17"/>
  <c r="D2987" i="17"/>
  <c r="B2988" i="17"/>
  <c r="C2988" i="17"/>
  <c r="D2988" i="17"/>
  <c r="B2989" i="17"/>
  <c r="C2989" i="17"/>
  <c r="D2989" i="17"/>
  <c r="B2990" i="17"/>
  <c r="C2990" i="17"/>
  <c r="D2990" i="17"/>
  <c r="B2991" i="17"/>
  <c r="C2991" i="17"/>
  <c r="D2991" i="17"/>
  <c r="B2992" i="17"/>
  <c r="C2992" i="17"/>
  <c r="D2992" i="17"/>
  <c r="B2993" i="17"/>
  <c r="C2993" i="17"/>
  <c r="D2993" i="17"/>
  <c r="B2994" i="17"/>
  <c r="C2994" i="17"/>
  <c r="D2994" i="17"/>
  <c r="B2995" i="17"/>
  <c r="C2995" i="17"/>
  <c r="D2995" i="17"/>
  <c r="B2996" i="17"/>
  <c r="C2996" i="17"/>
  <c r="D2996" i="17"/>
  <c r="B2997" i="17"/>
  <c r="C2997" i="17"/>
  <c r="D2997" i="17"/>
  <c r="B2998" i="17"/>
  <c r="C2998" i="17"/>
  <c r="D2998" i="17"/>
  <c r="B2999" i="17"/>
  <c r="C2999" i="17"/>
  <c r="D2999" i="17"/>
  <c r="B3000" i="17"/>
  <c r="C3000" i="17"/>
  <c r="D3000" i="17"/>
  <c r="B3001" i="17"/>
  <c r="C3001" i="17"/>
  <c r="D3001" i="17"/>
  <c r="B3002" i="17"/>
  <c r="C3002" i="17"/>
  <c r="D3002" i="17"/>
  <c r="B3003" i="17"/>
  <c r="C3003" i="17"/>
  <c r="D3003" i="17"/>
  <c r="B3004" i="17"/>
  <c r="C3004" i="17"/>
  <c r="D3004" i="17"/>
  <c r="B3005" i="17"/>
  <c r="C3005" i="17"/>
  <c r="D3005" i="17"/>
  <c r="B3006" i="17"/>
  <c r="C3006" i="17"/>
  <c r="D3006" i="17"/>
  <c r="B3007" i="17"/>
  <c r="C3007" i="17"/>
  <c r="D3007" i="17"/>
  <c r="B3008" i="17"/>
  <c r="C3008" i="17"/>
  <c r="D3008" i="17"/>
  <c r="B3009" i="17"/>
  <c r="C3009" i="17"/>
  <c r="D3009" i="17"/>
  <c r="B3010" i="17"/>
  <c r="C3010" i="17"/>
  <c r="D3010" i="17"/>
  <c r="B3011" i="17"/>
  <c r="C3011" i="17"/>
  <c r="D3011" i="17"/>
  <c r="B3012" i="17"/>
  <c r="C3012" i="17"/>
  <c r="D3012" i="17"/>
  <c r="B3013" i="17"/>
  <c r="C3013" i="17"/>
  <c r="D3013" i="17"/>
  <c r="B3014" i="17"/>
  <c r="C3014" i="17"/>
  <c r="D3014" i="17"/>
  <c r="B3015" i="17"/>
  <c r="C3015" i="17"/>
  <c r="D3015" i="17"/>
  <c r="B3016" i="17"/>
  <c r="C3016" i="17"/>
  <c r="D3016" i="17"/>
  <c r="B3017" i="17"/>
  <c r="C3017" i="17"/>
  <c r="D3017" i="17"/>
  <c r="B3018" i="17"/>
  <c r="C3018" i="17"/>
  <c r="D3018" i="17"/>
  <c r="B3019" i="17"/>
  <c r="C3019" i="17"/>
  <c r="D3019" i="17"/>
  <c r="B3020" i="17"/>
  <c r="C3020" i="17"/>
  <c r="D3020" i="17"/>
  <c r="B3021" i="17"/>
  <c r="C3021" i="17"/>
  <c r="D3021" i="17"/>
  <c r="B3022" i="17"/>
  <c r="C3022" i="17"/>
  <c r="D3022" i="17"/>
  <c r="B3023" i="17"/>
  <c r="C3023" i="17"/>
  <c r="D3023" i="17"/>
  <c r="B3024" i="17"/>
  <c r="C3024" i="17"/>
  <c r="D3024" i="17"/>
  <c r="B3025" i="17"/>
  <c r="C3025" i="17"/>
  <c r="D3025" i="17"/>
  <c r="B3026" i="17"/>
  <c r="C3026" i="17"/>
  <c r="D3026" i="17"/>
  <c r="B3027" i="17"/>
  <c r="C3027" i="17"/>
  <c r="D3027" i="17"/>
  <c r="B3028" i="17"/>
  <c r="C3028" i="17"/>
  <c r="D3028" i="17"/>
  <c r="B3029" i="17"/>
  <c r="C3029" i="17"/>
  <c r="D3029" i="17"/>
  <c r="B3030" i="17"/>
  <c r="C3030" i="17"/>
  <c r="D3030" i="17"/>
  <c r="B3031" i="17"/>
  <c r="C3031" i="17"/>
  <c r="D3031" i="17"/>
  <c r="B3032" i="17"/>
  <c r="C3032" i="17"/>
  <c r="D3032" i="17"/>
  <c r="B3033" i="17"/>
  <c r="C3033" i="17"/>
  <c r="D3033" i="17"/>
  <c r="B3034" i="17"/>
  <c r="C3034" i="17"/>
  <c r="D3034" i="17"/>
  <c r="B3035" i="17"/>
  <c r="C3035" i="17"/>
  <c r="D3035" i="17"/>
  <c r="B3036" i="17"/>
  <c r="C3036" i="17"/>
  <c r="D3036" i="17"/>
  <c r="B3037" i="17"/>
  <c r="C3037" i="17"/>
  <c r="D3037" i="17"/>
  <c r="B3038" i="17"/>
  <c r="C3038" i="17"/>
  <c r="D3038" i="17"/>
  <c r="B3039" i="17"/>
  <c r="C3039" i="17"/>
  <c r="D3039" i="17"/>
  <c r="B3040" i="17"/>
  <c r="C3040" i="17"/>
  <c r="D3040" i="17"/>
  <c r="B3041" i="17"/>
  <c r="C3041" i="17"/>
  <c r="D3041" i="17"/>
  <c r="B3042" i="17"/>
  <c r="C3042" i="17"/>
  <c r="D3042" i="17"/>
  <c r="B3043" i="17"/>
  <c r="C3043" i="17"/>
  <c r="D3043" i="17"/>
  <c r="B3044" i="17"/>
  <c r="C3044" i="17"/>
  <c r="D3044" i="17"/>
  <c r="B3045" i="17"/>
  <c r="C3045" i="17"/>
  <c r="D3045" i="17"/>
  <c r="B3046" i="17"/>
  <c r="C3046" i="17"/>
  <c r="D3046" i="17"/>
  <c r="B3047" i="17"/>
  <c r="C3047" i="17"/>
  <c r="D3047" i="17"/>
  <c r="B3048" i="17"/>
  <c r="C3048" i="17"/>
  <c r="D3048" i="17"/>
  <c r="B3049" i="17"/>
  <c r="C3049" i="17"/>
  <c r="D3049" i="17"/>
  <c r="B3050" i="17"/>
  <c r="C3050" i="17"/>
  <c r="D3050" i="17"/>
  <c r="B3051" i="17"/>
  <c r="C3051" i="17"/>
  <c r="D3051" i="17"/>
  <c r="B3052" i="17"/>
  <c r="C3052" i="17"/>
  <c r="D3052" i="17"/>
  <c r="B3053" i="17"/>
  <c r="C3053" i="17"/>
  <c r="D3053" i="17"/>
  <c r="B3054" i="17"/>
  <c r="C3054" i="17"/>
  <c r="D3054" i="17"/>
  <c r="B3055" i="17"/>
  <c r="C3055" i="17"/>
  <c r="D3055" i="17"/>
  <c r="B3056" i="17"/>
  <c r="C3056" i="17"/>
  <c r="D3056" i="17"/>
  <c r="B3057" i="17"/>
  <c r="C3057" i="17"/>
  <c r="D3057" i="17"/>
  <c r="B3058" i="17"/>
  <c r="C3058" i="17"/>
  <c r="D3058" i="17"/>
  <c r="B3059" i="17"/>
  <c r="C3059" i="17"/>
  <c r="D3059" i="17"/>
  <c r="B3060" i="17"/>
  <c r="C3060" i="17"/>
  <c r="D3060" i="17"/>
  <c r="B3061" i="17"/>
  <c r="C3061" i="17"/>
  <c r="D3061" i="17"/>
  <c r="B3062" i="17"/>
  <c r="C3062" i="17"/>
  <c r="D3062" i="17"/>
  <c r="B3063" i="17"/>
  <c r="C3063" i="17"/>
  <c r="D3063" i="17"/>
  <c r="B3064" i="17"/>
  <c r="C3064" i="17"/>
  <c r="D3064" i="17"/>
  <c r="B3065" i="17"/>
  <c r="C3065" i="17"/>
  <c r="D3065" i="17"/>
  <c r="B3066" i="17"/>
  <c r="C3066" i="17"/>
  <c r="D3066" i="17"/>
  <c r="B3067" i="17"/>
  <c r="C3067" i="17"/>
  <c r="D3067" i="17"/>
  <c r="B3068" i="17"/>
  <c r="C3068" i="17"/>
  <c r="D3068" i="17"/>
  <c r="B3069" i="17"/>
  <c r="C3069" i="17"/>
  <c r="D3069" i="17"/>
  <c r="B3070" i="17"/>
  <c r="C3070" i="17"/>
  <c r="D3070" i="17"/>
  <c r="B3071" i="17"/>
  <c r="C3071" i="17"/>
  <c r="D3071" i="17"/>
  <c r="B3072" i="17"/>
  <c r="C3072" i="17"/>
  <c r="D3072" i="17"/>
  <c r="B3073" i="17"/>
  <c r="C3073" i="17"/>
  <c r="D3073" i="17"/>
  <c r="B3074" i="17"/>
  <c r="C3074" i="17"/>
  <c r="D3074" i="17"/>
  <c r="B3075" i="17"/>
  <c r="C3075" i="17"/>
  <c r="D3075" i="17"/>
  <c r="B3076" i="17"/>
  <c r="C3076" i="17"/>
  <c r="D3076" i="17"/>
  <c r="B3077" i="17"/>
  <c r="C3077" i="17"/>
  <c r="D3077" i="17"/>
  <c r="B3078" i="17"/>
  <c r="C3078" i="17"/>
  <c r="D3078" i="17"/>
  <c r="B3079" i="17"/>
  <c r="C3079" i="17"/>
  <c r="D3079" i="17"/>
  <c r="B3080" i="17"/>
  <c r="C3080" i="17"/>
  <c r="D3080" i="17"/>
  <c r="B3081" i="17"/>
  <c r="C3081" i="17"/>
  <c r="D3081" i="17"/>
  <c r="B3082" i="17"/>
  <c r="C3082" i="17"/>
  <c r="D3082" i="17"/>
  <c r="B3083" i="17"/>
  <c r="C3083" i="17"/>
  <c r="D3083" i="17"/>
  <c r="B3084" i="17"/>
  <c r="C3084" i="17"/>
  <c r="D3084" i="17"/>
  <c r="B3085" i="17"/>
  <c r="C3085" i="17"/>
  <c r="D3085" i="17"/>
  <c r="B3086" i="17"/>
  <c r="C3086" i="17"/>
  <c r="D3086" i="17"/>
  <c r="B3087" i="17"/>
  <c r="C3087" i="17"/>
  <c r="D3087" i="17"/>
  <c r="B3088" i="17"/>
  <c r="C3088" i="17"/>
  <c r="D3088" i="17"/>
  <c r="B3089" i="17"/>
  <c r="C3089" i="17"/>
  <c r="D3089" i="17"/>
  <c r="B3090" i="17"/>
  <c r="C3090" i="17"/>
  <c r="D3090" i="17"/>
  <c r="B3091" i="17"/>
  <c r="C3091" i="17"/>
  <c r="D3091" i="17"/>
  <c r="B3092" i="17"/>
  <c r="C3092" i="17"/>
  <c r="D3092" i="17"/>
  <c r="B3093" i="17"/>
  <c r="C3093" i="17"/>
  <c r="D3093" i="17"/>
  <c r="B3094" i="17"/>
  <c r="C3094" i="17"/>
  <c r="D3094" i="17"/>
  <c r="B3095" i="17"/>
  <c r="C3095" i="17"/>
  <c r="D3095" i="17"/>
  <c r="B3096" i="17"/>
  <c r="C3096" i="17"/>
  <c r="D3096" i="17"/>
  <c r="B3097" i="17"/>
  <c r="C3097" i="17"/>
  <c r="D3097" i="17"/>
  <c r="B3098" i="17"/>
  <c r="C3098" i="17"/>
  <c r="D3098" i="17"/>
  <c r="B3099" i="17"/>
  <c r="C3099" i="17"/>
  <c r="D3099" i="17"/>
  <c r="B3100" i="17"/>
  <c r="C3100" i="17"/>
  <c r="D3100" i="17"/>
  <c r="B3101" i="17"/>
  <c r="C3101" i="17"/>
  <c r="D3101" i="17"/>
  <c r="B3102" i="17"/>
  <c r="C3102" i="17"/>
  <c r="D3102" i="17"/>
  <c r="B3103" i="17"/>
  <c r="C3103" i="17"/>
  <c r="D3103" i="17"/>
  <c r="B3104" i="17"/>
  <c r="C3104" i="17"/>
  <c r="D3104" i="17"/>
  <c r="B3105" i="17"/>
  <c r="C3105" i="17"/>
  <c r="D3105" i="17"/>
  <c r="B3106" i="17"/>
  <c r="C3106" i="17"/>
  <c r="D3106" i="17"/>
  <c r="B3107" i="17"/>
  <c r="C3107" i="17"/>
  <c r="D3107" i="17"/>
  <c r="B3108" i="17"/>
  <c r="C3108" i="17"/>
  <c r="D3108" i="17"/>
  <c r="B3109" i="17"/>
  <c r="C3109" i="17"/>
  <c r="D3109" i="17"/>
  <c r="B3110" i="17"/>
  <c r="C3110" i="17"/>
  <c r="D3110" i="17"/>
  <c r="B3111" i="17"/>
  <c r="C3111" i="17"/>
  <c r="D3111" i="17"/>
  <c r="B3112" i="17"/>
  <c r="C3112" i="17"/>
  <c r="D3112" i="17"/>
  <c r="B3113" i="17"/>
  <c r="C3113" i="17"/>
  <c r="D3113" i="17"/>
  <c r="B3114" i="17"/>
  <c r="C3114" i="17"/>
  <c r="D3114" i="17"/>
  <c r="B3115" i="17"/>
  <c r="C3115" i="17"/>
  <c r="D3115" i="17"/>
  <c r="B3116" i="17"/>
  <c r="C3116" i="17"/>
  <c r="D3116" i="17"/>
  <c r="B3117" i="17"/>
  <c r="C3117" i="17"/>
  <c r="D3117" i="17"/>
  <c r="B3118" i="17"/>
  <c r="C3118" i="17"/>
  <c r="D3118" i="17"/>
  <c r="B3119" i="17"/>
  <c r="C3119" i="17"/>
  <c r="D3119" i="17"/>
  <c r="B3120" i="17"/>
  <c r="C3120" i="17"/>
  <c r="D3120" i="17"/>
  <c r="B3121" i="17"/>
  <c r="C3121" i="17"/>
  <c r="D3121" i="17"/>
  <c r="B3122" i="17"/>
  <c r="C3122" i="17"/>
  <c r="D3122" i="17"/>
  <c r="B3123" i="17"/>
  <c r="C3123" i="17"/>
  <c r="D3123" i="17"/>
  <c r="B3124" i="17"/>
  <c r="C3124" i="17"/>
  <c r="D3124" i="17"/>
  <c r="B3125" i="17"/>
  <c r="C3125" i="17"/>
  <c r="D3125" i="17"/>
  <c r="B3126" i="17"/>
  <c r="C3126" i="17"/>
  <c r="D3126" i="17"/>
  <c r="B3127" i="17"/>
  <c r="C3127" i="17"/>
  <c r="D3127" i="17"/>
  <c r="B3128" i="17"/>
  <c r="C3128" i="17"/>
  <c r="D3128" i="17"/>
  <c r="B3129" i="17"/>
  <c r="C3129" i="17"/>
  <c r="D3129" i="17"/>
  <c r="B3130" i="17"/>
  <c r="C3130" i="17"/>
  <c r="D3130" i="17"/>
  <c r="B3131" i="17"/>
  <c r="C3131" i="17"/>
  <c r="D3131" i="17"/>
  <c r="B3132" i="17"/>
  <c r="C3132" i="17"/>
  <c r="D3132" i="17"/>
  <c r="B3133" i="17"/>
  <c r="C3133" i="17"/>
  <c r="D3133" i="17"/>
  <c r="B3134" i="17"/>
  <c r="C3134" i="17"/>
  <c r="D3134" i="17"/>
  <c r="B3135" i="17"/>
  <c r="C3135" i="17"/>
  <c r="D3135" i="17"/>
  <c r="B3136" i="17"/>
  <c r="C3136" i="17"/>
  <c r="D3136" i="17"/>
  <c r="B3137" i="17"/>
  <c r="C3137" i="17"/>
  <c r="D3137" i="17"/>
  <c r="B3138" i="17"/>
  <c r="C3138" i="17"/>
  <c r="D3138" i="17"/>
  <c r="B3139" i="17"/>
  <c r="C3139" i="17"/>
  <c r="D3139" i="17"/>
  <c r="B3140" i="17"/>
  <c r="C3140" i="17"/>
  <c r="D3140" i="17"/>
  <c r="B3141" i="17"/>
  <c r="C3141" i="17"/>
  <c r="D3141" i="17"/>
  <c r="B3142" i="17"/>
  <c r="C3142" i="17"/>
  <c r="D3142" i="17"/>
  <c r="B3143" i="17"/>
  <c r="C3143" i="17"/>
  <c r="D3143" i="17"/>
  <c r="B3144" i="17"/>
  <c r="C3144" i="17"/>
  <c r="D3144" i="17"/>
  <c r="B3145" i="17"/>
  <c r="C3145" i="17"/>
  <c r="D3145" i="17"/>
  <c r="B3146" i="17"/>
  <c r="C3146" i="17"/>
  <c r="D3146" i="17"/>
  <c r="B3147" i="17"/>
  <c r="C3147" i="17"/>
  <c r="D3147" i="17"/>
  <c r="B3148" i="17"/>
  <c r="C3148" i="17"/>
  <c r="D3148" i="17"/>
  <c r="B3149" i="17"/>
  <c r="C3149" i="17"/>
  <c r="D3149" i="17"/>
  <c r="B3150" i="17"/>
  <c r="C3150" i="17"/>
  <c r="D3150" i="17"/>
  <c r="B3151" i="17"/>
  <c r="C3151" i="17"/>
  <c r="D3151" i="17"/>
  <c r="B3152" i="17"/>
  <c r="C3152" i="17"/>
  <c r="D3152" i="17"/>
  <c r="B3153" i="17"/>
  <c r="C3153" i="17"/>
  <c r="D3153" i="17"/>
  <c r="B3154" i="17"/>
  <c r="C3154" i="17"/>
  <c r="D3154" i="17"/>
  <c r="B3155" i="17"/>
  <c r="C3155" i="17"/>
  <c r="D3155" i="17"/>
  <c r="B3156" i="17"/>
  <c r="C3156" i="17"/>
  <c r="D3156" i="17"/>
  <c r="B3157" i="17"/>
  <c r="C3157" i="17"/>
  <c r="D3157" i="17"/>
  <c r="B3158" i="17"/>
  <c r="C3158" i="17"/>
  <c r="D3158" i="17"/>
  <c r="B3159" i="17"/>
  <c r="C3159" i="17"/>
  <c r="D3159" i="17"/>
  <c r="B3160" i="17"/>
  <c r="C3160" i="17"/>
  <c r="D3160" i="17"/>
  <c r="B3161" i="17"/>
  <c r="C3161" i="17"/>
  <c r="D3161" i="17"/>
  <c r="B3162" i="17"/>
  <c r="C3162" i="17"/>
  <c r="D3162" i="17"/>
  <c r="B3163" i="17"/>
  <c r="C3163" i="17"/>
  <c r="D3163" i="17"/>
  <c r="B3164" i="17"/>
  <c r="C3164" i="17"/>
  <c r="D3164" i="17"/>
  <c r="B3165" i="17"/>
  <c r="C3165" i="17"/>
  <c r="D3165" i="17"/>
  <c r="B3166" i="17"/>
  <c r="C3166" i="17"/>
  <c r="D3166" i="17"/>
  <c r="B3167" i="17"/>
  <c r="C3167" i="17"/>
  <c r="D3167" i="17"/>
  <c r="B3168" i="17"/>
  <c r="C3168" i="17"/>
  <c r="D3168" i="17"/>
  <c r="B3169" i="17"/>
  <c r="C3169" i="17"/>
  <c r="D3169" i="17"/>
  <c r="B3170" i="17"/>
  <c r="C3170" i="17"/>
  <c r="D3170" i="17"/>
  <c r="B3171" i="17"/>
  <c r="C3171" i="17"/>
  <c r="D3171" i="17"/>
  <c r="B3172" i="17"/>
  <c r="C3172" i="17"/>
  <c r="D3172" i="17"/>
  <c r="B3173" i="17"/>
  <c r="C3173" i="17"/>
  <c r="D3173" i="17"/>
  <c r="B3174" i="17"/>
  <c r="C3174" i="17"/>
  <c r="D3174" i="17"/>
  <c r="B3175" i="17"/>
  <c r="C3175" i="17"/>
  <c r="D3175" i="17"/>
  <c r="B3176" i="17"/>
  <c r="C3176" i="17"/>
  <c r="D3176" i="17"/>
  <c r="B3177" i="17"/>
  <c r="C3177" i="17"/>
  <c r="D3177" i="17"/>
  <c r="B3178" i="17"/>
  <c r="C3178" i="17"/>
  <c r="D3178" i="17"/>
  <c r="B3179" i="17"/>
  <c r="C3179" i="17"/>
  <c r="D3179" i="17"/>
  <c r="B3180" i="17"/>
  <c r="C3180" i="17"/>
  <c r="D3180" i="17"/>
  <c r="B3181" i="17"/>
  <c r="C3181" i="17"/>
  <c r="D3181" i="17"/>
  <c r="B3182" i="17"/>
  <c r="C3182" i="17"/>
  <c r="D3182" i="17"/>
  <c r="B3183" i="17"/>
  <c r="C3183" i="17"/>
  <c r="D3183" i="17"/>
  <c r="B3184" i="17"/>
  <c r="C3184" i="17"/>
  <c r="D3184" i="17"/>
  <c r="B3185" i="17"/>
  <c r="C3185" i="17"/>
  <c r="D3185" i="17"/>
  <c r="B3186" i="17"/>
  <c r="C3186" i="17"/>
  <c r="D3186" i="17"/>
  <c r="B3187" i="17"/>
  <c r="C3187" i="17"/>
  <c r="D3187" i="17"/>
  <c r="B3188" i="17"/>
  <c r="C3188" i="17"/>
  <c r="D3188" i="17"/>
  <c r="B3189" i="17"/>
  <c r="C3189" i="17"/>
  <c r="D3189" i="17"/>
  <c r="B3190" i="17"/>
  <c r="C3190" i="17"/>
  <c r="D3190" i="17"/>
  <c r="B3191" i="17"/>
  <c r="C3191" i="17"/>
  <c r="D3191" i="17"/>
  <c r="B3192" i="17"/>
  <c r="C3192" i="17"/>
  <c r="D3192" i="17"/>
  <c r="B3193" i="17"/>
  <c r="C3193" i="17"/>
  <c r="D3193" i="17"/>
  <c r="B3194" i="17"/>
  <c r="C3194" i="17"/>
  <c r="D3194" i="17"/>
  <c r="B3195" i="17"/>
  <c r="C3195" i="17"/>
  <c r="D3195" i="17"/>
  <c r="B3196" i="17"/>
  <c r="C3196" i="17"/>
  <c r="D3196" i="17"/>
  <c r="B3197" i="17"/>
  <c r="C3197" i="17"/>
  <c r="D3197" i="17"/>
  <c r="B3198" i="17"/>
  <c r="C3198" i="17"/>
  <c r="D3198" i="17"/>
  <c r="B3199" i="17"/>
  <c r="C3199" i="17"/>
  <c r="D3199" i="17"/>
  <c r="B3200" i="17"/>
  <c r="C3200" i="17"/>
  <c r="D3200" i="17"/>
  <c r="B3201" i="17"/>
  <c r="C3201" i="17"/>
  <c r="D3201" i="17"/>
  <c r="B3202" i="17"/>
  <c r="C3202" i="17"/>
  <c r="D3202" i="17"/>
  <c r="B3203" i="17"/>
  <c r="C3203" i="17"/>
  <c r="D3203" i="17"/>
  <c r="B3204" i="17"/>
  <c r="C3204" i="17"/>
  <c r="D3204" i="17"/>
  <c r="B3205" i="17"/>
  <c r="C3205" i="17"/>
  <c r="D3205" i="17"/>
  <c r="B3206" i="17"/>
  <c r="C3206" i="17"/>
  <c r="D3206" i="17"/>
  <c r="B3207" i="17"/>
  <c r="C3207" i="17"/>
  <c r="D3207" i="17"/>
  <c r="B3208" i="17"/>
  <c r="C3208" i="17"/>
  <c r="D3208" i="17"/>
  <c r="B3209" i="17"/>
  <c r="C3209" i="17"/>
  <c r="D3209" i="17"/>
  <c r="B3210" i="17"/>
  <c r="C3210" i="17"/>
  <c r="D3210" i="17"/>
  <c r="B3211" i="17"/>
  <c r="C3211" i="17"/>
  <c r="D3211" i="17"/>
  <c r="B3212" i="17"/>
  <c r="C3212" i="17"/>
  <c r="D3212" i="17"/>
  <c r="B3213" i="17"/>
  <c r="C3213" i="17"/>
  <c r="D3213" i="17"/>
  <c r="B3214" i="17"/>
  <c r="C3214" i="17"/>
  <c r="D3214" i="17"/>
  <c r="B3215" i="17"/>
  <c r="C3215" i="17"/>
  <c r="D3215" i="17"/>
  <c r="B3216" i="17"/>
  <c r="C3216" i="17"/>
  <c r="D3216" i="17"/>
  <c r="B3217" i="17"/>
  <c r="C3217" i="17"/>
  <c r="D3217" i="17"/>
  <c r="B3218" i="17"/>
  <c r="C3218" i="17"/>
  <c r="D3218" i="17"/>
  <c r="B3219" i="17"/>
  <c r="C3219" i="17"/>
  <c r="D3219" i="17"/>
  <c r="B3220" i="17"/>
  <c r="C3220" i="17"/>
  <c r="D3220" i="17"/>
  <c r="B3221" i="17"/>
  <c r="C3221" i="17"/>
  <c r="D3221" i="17"/>
  <c r="B3222" i="17"/>
  <c r="C3222" i="17"/>
  <c r="D3222" i="17"/>
  <c r="B3223" i="17"/>
  <c r="C3223" i="17"/>
  <c r="D3223" i="17"/>
  <c r="B3224" i="17"/>
  <c r="C3224" i="17"/>
  <c r="D3224" i="17"/>
  <c r="B3225" i="17"/>
  <c r="C3225" i="17"/>
  <c r="D3225" i="17"/>
  <c r="B3226" i="17"/>
  <c r="C3226" i="17"/>
  <c r="D3226" i="17"/>
  <c r="B3227" i="17"/>
  <c r="C3227" i="17"/>
  <c r="D3227" i="17"/>
  <c r="B3228" i="17"/>
  <c r="C3228" i="17"/>
  <c r="D3228" i="17"/>
  <c r="B3229" i="17"/>
  <c r="C3229" i="17"/>
  <c r="D3229" i="17"/>
  <c r="B3230" i="17"/>
  <c r="C3230" i="17"/>
  <c r="D3230" i="17"/>
  <c r="B3231" i="17"/>
  <c r="C3231" i="17"/>
  <c r="D3231" i="17"/>
  <c r="B3232" i="17"/>
  <c r="C3232" i="17"/>
  <c r="D3232" i="17"/>
  <c r="B3233" i="17"/>
  <c r="C3233" i="17"/>
  <c r="D3233" i="17"/>
  <c r="B3234" i="17"/>
  <c r="C3234" i="17"/>
  <c r="D3234" i="17"/>
  <c r="B3235" i="17"/>
  <c r="C3235" i="17"/>
  <c r="D3235" i="17"/>
  <c r="B3236" i="17"/>
  <c r="C3236" i="17"/>
  <c r="D3236" i="17"/>
  <c r="B3237" i="17"/>
  <c r="C3237" i="17"/>
  <c r="D3237" i="17"/>
  <c r="B3238" i="17"/>
  <c r="C3238" i="17"/>
  <c r="D3238" i="17"/>
  <c r="B3239" i="17"/>
  <c r="C3239" i="17"/>
  <c r="D3239" i="17"/>
  <c r="B3240" i="17"/>
  <c r="C3240" i="17"/>
  <c r="D3240" i="17"/>
  <c r="B3241" i="17"/>
  <c r="C3241" i="17"/>
  <c r="D3241" i="17"/>
  <c r="B3242" i="17"/>
  <c r="C3242" i="17"/>
  <c r="D3242" i="17"/>
  <c r="B3243" i="17"/>
  <c r="C3243" i="17"/>
  <c r="D3243" i="17"/>
  <c r="B3244" i="17"/>
  <c r="C3244" i="17"/>
  <c r="D3244" i="17"/>
  <c r="B3245" i="17"/>
  <c r="C3245" i="17"/>
  <c r="D3245" i="17"/>
  <c r="B3246" i="17"/>
  <c r="C3246" i="17"/>
  <c r="D3246" i="17"/>
  <c r="B3247" i="17"/>
  <c r="C3247" i="17"/>
  <c r="D3247" i="17"/>
  <c r="B3248" i="17"/>
  <c r="C3248" i="17"/>
  <c r="D3248" i="17"/>
  <c r="B3249" i="17"/>
  <c r="C3249" i="17"/>
  <c r="D3249" i="17"/>
  <c r="B3250" i="17"/>
  <c r="C3250" i="17"/>
  <c r="D3250" i="17"/>
  <c r="B3251" i="17"/>
  <c r="C3251" i="17"/>
  <c r="D3251" i="17"/>
  <c r="B3252" i="17"/>
  <c r="C3252" i="17"/>
  <c r="D3252" i="17"/>
  <c r="B3253" i="17"/>
  <c r="C3253" i="17"/>
  <c r="D3253" i="17"/>
  <c r="B3254" i="17"/>
  <c r="C3254" i="17"/>
  <c r="D3254" i="17"/>
  <c r="B3255" i="17"/>
  <c r="C3255" i="17"/>
  <c r="D3255" i="17"/>
  <c r="B3256" i="17"/>
  <c r="C3256" i="17"/>
  <c r="D3256" i="17"/>
  <c r="B3257" i="17"/>
  <c r="C3257" i="17"/>
  <c r="D3257" i="17"/>
  <c r="B3258" i="17"/>
  <c r="C3258" i="17"/>
  <c r="D3258" i="17"/>
  <c r="B3259" i="17"/>
  <c r="C3259" i="17"/>
  <c r="D3259" i="17"/>
  <c r="B3260" i="17"/>
  <c r="C3260" i="17"/>
  <c r="D3260" i="17"/>
  <c r="B3261" i="17"/>
  <c r="C3261" i="17"/>
  <c r="D3261" i="17"/>
  <c r="B3262" i="17"/>
  <c r="C3262" i="17"/>
  <c r="D3262" i="17"/>
  <c r="B3263" i="17"/>
  <c r="C3263" i="17"/>
  <c r="D3263" i="17"/>
  <c r="B3264" i="17"/>
  <c r="C3264" i="17"/>
  <c r="D3264" i="17"/>
  <c r="B3265" i="17"/>
  <c r="C3265" i="17"/>
  <c r="D3265" i="17"/>
  <c r="B3266" i="17"/>
  <c r="C3266" i="17"/>
  <c r="D3266" i="17"/>
  <c r="B3267" i="17"/>
  <c r="C3267" i="17"/>
  <c r="D3267" i="17"/>
  <c r="B3268" i="17"/>
  <c r="C3268" i="17"/>
  <c r="D3268" i="17"/>
  <c r="B3269" i="17"/>
  <c r="C3269" i="17"/>
  <c r="D3269" i="17"/>
  <c r="B3270" i="17"/>
  <c r="C3270" i="17"/>
  <c r="D3270" i="17"/>
  <c r="B3271" i="17"/>
  <c r="C3271" i="17"/>
  <c r="D3271" i="17"/>
  <c r="B3272" i="17"/>
  <c r="C3272" i="17"/>
  <c r="D3272" i="17"/>
  <c r="B3273" i="17"/>
  <c r="C3273" i="17"/>
  <c r="D3273" i="17"/>
  <c r="B3274" i="17"/>
  <c r="C3274" i="17"/>
  <c r="D3274" i="17"/>
  <c r="B3275" i="17"/>
  <c r="C3275" i="17"/>
  <c r="D3275" i="17"/>
  <c r="B3276" i="17"/>
  <c r="C3276" i="17"/>
  <c r="D3276" i="17"/>
  <c r="B3277" i="17"/>
  <c r="C3277" i="17"/>
  <c r="D3277" i="17"/>
  <c r="B3278" i="17"/>
  <c r="C3278" i="17"/>
  <c r="D3278" i="17"/>
  <c r="B3279" i="17"/>
  <c r="C3279" i="17"/>
  <c r="D3279" i="17"/>
  <c r="B3280" i="17"/>
  <c r="C3280" i="17"/>
  <c r="D3280" i="17"/>
  <c r="B3281" i="17"/>
  <c r="C3281" i="17"/>
  <c r="D3281" i="17"/>
  <c r="B3282" i="17"/>
  <c r="C3282" i="17"/>
  <c r="D3282" i="17"/>
  <c r="B3283" i="17"/>
  <c r="C3283" i="17"/>
  <c r="D3283" i="17"/>
  <c r="B3284" i="17"/>
  <c r="C3284" i="17"/>
  <c r="D3284" i="17"/>
  <c r="B3285" i="17"/>
  <c r="C3285" i="17"/>
  <c r="D3285" i="17"/>
  <c r="B3286" i="17"/>
  <c r="C3286" i="17"/>
  <c r="D3286" i="17"/>
  <c r="B3287" i="17"/>
  <c r="C3287" i="17"/>
  <c r="D3287" i="17"/>
  <c r="B3288" i="17"/>
  <c r="C3288" i="17"/>
  <c r="D3288" i="17"/>
  <c r="B3289" i="17"/>
  <c r="C3289" i="17"/>
  <c r="D3289" i="17"/>
  <c r="B3290" i="17"/>
  <c r="C3290" i="17"/>
  <c r="D3290" i="17"/>
  <c r="B3291" i="17"/>
  <c r="C3291" i="17"/>
  <c r="D3291" i="17"/>
  <c r="B3292" i="17"/>
  <c r="C3292" i="17"/>
  <c r="D3292" i="17"/>
  <c r="B3293" i="17"/>
  <c r="C3293" i="17"/>
  <c r="D3293" i="17"/>
  <c r="B3294" i="17"/>
  <c r="C3294" i="17"/>
  <c r="D3294" i="17"/>
  <c r="B3295" i="17"/>
  <c r="C3295" i="17"/>
  <c r="D3295" i="17"/>
  <c r="B3296" i="17"/>
  <c r="C3296" i="17"/>
  <c r="D3296" i="17"/>
  <c r="B3297" i="17"/>
  <c r="C3297" i="17"/>
  <c r="D3297" i="17"/>
  <c r="B3298" i="17"/>
  <c r="C3298" i="17"/>
  <c r="D3298" i="17"/>
  <c r="B3299" i="17"/>
  <c r="C3299" i="17"/>
  <c r="D3299" i="17"/>
  <c r="B3300" i="17"/>
  <c r="C3300" i="17"/>
  <c r="D3300" i="17"/>
  <c r="B3301" i="17"/>
  <c r="C3301" i="17"/>
  <c r="D3301" i="17"/>
  <c r="B3302" i="17"/>
  <c r="C3302" i="17"/>
  <c r="D3302" i="17"/>
  <c r="B3303" i="17"/>
  <c r="C3303" i="17"/>
  <c r="D3303" i="17"/>
  <c r="B3304" i="17"/>
  <c r="C3304" i="17"/>
  <c r="D3304" i="17"/>
  <c r="B3305" i="17"/>
  <c r="C3305" i="17"/>
  <c r="D3305" i="17"/>
  <c r="B3306" i="17"/>
  <c r="C3306" i="17"/>
  <c r="D3306" i="17"/>
  <c r="B3307" i="17"/>
  <c r="C3307" i="17"/>
  <c r="D3307" i="17"/>
  <c r="B3308" i="17"/>
  <c r="C3308" i="17"/>
  <c r="D3308" i="17"/>
  <c r="B3309" i="17"/>
  <c r="C3309" i="17"/>
  <c r="D3309" i="17"/>
  <c r="B3310" i="17"/>
  <c r="C3310" i="17"/>
  <c r="D3310" i="17"/>
  <c r="B3311" i="17"/>
  <c r="C3311" i="17"/>
  <c r="D3311" i="17"/>
  <c r="B3312" i="17"/>
  <c r="C3312" i="17"/>
  <c r="D3312" i="17"/>
  <c r="B3313" i="17"/>
  <c r="C3313" i="17"/>
  <c r="D3313" i="17"/>
  <c r="B3314" i="17"/>
  <c r="C3314" i="17"/>
  <c r="D3314" i="17"/>
  <c r="B3315" i="17"/>
  <c r="C3315" i="17"/>
  <c r="D3315" i="17"/>
  <c r="B3316" i="17"/>
  <c r="C3316" i="17"/>
  <c r="D3316" i="17"/>
  <c r="B3317" i="17"/>
  <c r="C3317" i="17"/>
  <c r="D3317" i="17"/>
  <c r="B3318" i="17"/>
  <c r="C3318" i="17"/>
  <c r="D3318" i="17"/>
  <c r="B3319" i="17"/>
  <c r="C3319" i="17"/>
  <c r="D3319" i="17"/>
  <c r="B3320" i="17"/>
  <c r="C3320" i="17"/>
  <c r="D3320" i="17"/>
  <c r="B3321" i="17"/>
  <c r="C3321" i="17"/>
  <c r="D3321" i="17"/>
  <c r="B3322" i="17"/>
  <c r="C3322" i="17"/>
  <c r="D3322" i="17"/>
  <c r="B3323" i="17"/>
  <c r="C3323" i="17"/>
  <c r="D3323" i="17"/>
  <c r="B3324" i="17"/>
  <c r="C3324" i="17"/>
  <c r="D3324" i="17"/>
  <c r="B3325" i="17"/>
  <c r="C3325" i="17"/>
  <c r="D3325" i="17"/>
  <c r="B3326" i="17"/>
  <c r="C3326" i="17"/>
  <c r="D3326" i="17"/>
  <c r="B3327" i="17"/>
  <c r="C3327" i="17"/>
  <c r="D3327" i="17"/>
  <c r="B3328" i="17"/>
  <c r="C3328" i="17"/>
  <c r="D3328" i="17"/>
  <c r="B3329" i="17"/>
  <c r="C3329" i="17"/>
  <c r="D3329" i="17"/>
  <c r="B3330" i="17"/>
  <c r="C3330" i="17"/>
  <c r="D3330" i="17"/>
  <c r="B3331" i="17"/>
  <c r="C3331" i="17"/>
  <c r="D3331" i="17"/>
  <c r="B3332" i="17"/>
  <c r="C3332" i="17"/>
  <c r="D3332" i="17"/>
  <c r="B3333" i="17"/>
  <c r="C3333" i="17"/>
  <c r="D3333" i="17"/>
  <c r="B3334" i="17"/>
  <c r="C3334" i="17"/>
  <c r="D3334" i="17"/>
  <c r="B3335" i="17"/>
  <c r="C3335" i="17"/>
  <c r="D3335" i="17"/>
  <c r="B3336" i="17"/>
  <c r="C3336" i="17"/>
  <c r="D3336" i="17"/>
  <c r="B3337" i="17"/>
  <c r="C3337" i="17"/>
  <c r="D3337" i="17"/>
  <c r="B3338" i="17"/>
  <c r="C3338" i="17"/>
  <c r="D3338" i="17"/>
  <c r="B3339" i="17"/>
  <c r="C3339" i="17"/>
  <c r="D3339" i="17"/>
  <c r="B3340" i="17"/>
  <c r="C3340" i="17"/>
  <c r="D3340" i="17"/>
  <c r="B3341" i="17"/>
  <c r="C3341" i="17"/>
  <c r="D3341" i="17"/>
  <c r="B3342" i="17"/>
  <c r="C3342" i="17"/>
  <c r="D3342" i="17"/>
  <c r="B3343" i="17"/>
  <c r="C3343" i="17"/>
  <c r="D3343" i="17"/>
  <c r="B3344" i="17"/>
  <c r="C3344" i="17"/>
  <c r="D3344" i="17"/>
  <c r="B3345" i="17"/>
  <c r="C3345" i="17"/>
  <c r="D3345" i="17"/>
  <c r="B3346" i="17"/>
  <c r="C3346" i="17"/>
  <c r="D3346" i="17"/>
  <c r="B3347" i="17"/>
  <c r="C3347" i="17"/>
  <c r="D3347" i="17"/>
  <c r="B3348" i="17"/>
  <c r="C3348" i="17"/>
  <c r="D3348" i="17"/>
  <c r="B3349" i="17"/>
  <c r="C3349" i="17"/>
  <c r="D3349" i="17"/>
  <c r="B3350" i="17"/>
  <c r="C3350" i="17"/>
  <c r="D3350" i="17"/>
  <c r="B3351" i="17"/>
  <c r="C3351" i="17"/>
  <c r="D3351" i="17"/>
  <c r="B3352" i="17"/>
  <c r="C3352" i="17"/>
  <c r="D3352" i="17"/>
  <c r="B3353" i="17"/>
  <c r="C3353" i="17"/>
  <c r="D3353" i="17"/>
  <c r="B3354" i="17"/>
  <c r="C3354" i="17"/>
  <c r="D3354" i="17"/>
  <c r="B3355" i="17"/>
  <c r="C3355" i="17"/>
  <c r="D3355" i="17"/>
  <c r="B3356" i="17"/>
  <c r="C3356" i="17"/>
  <c r="D3356" i="17"/>
  <c r="B3357" i="17"/>
  <c r="C3357" i="17"/>
  <c r="D3357" i="17"/>
  <c r="B3358" i="17"/>
  <c r="C3358" i="17"/>
  <c r="D3358" i="17"/>
  <c r="B3359" i="17"/>
  <c r="C3359" i="17"/>
  <c r="D3359" i="17"/>
  <c r="B3360" i="17"/>
  <c r="C3360" i="17"/>
  <c r="D3360" i="17"/>
  <c r="B3361" i="17"/>
  <c r="C3361" i="17"/>
  <c r="D3361" i="17"/>
  <c r="B3362" i="17"/>
  <c r="C3362" i="17"/>
  <c r="D3362" i="17"/>
  <c r="B3363" i="17"/>
  <c r="C3363" i="17"/>
  <c r="D3363" i="17"/>
  <c r="B3364" i="17"/>
  <c r="C3364" i="17"/>
  <c r="D3364" i="17"/>
  <c r="B3365" i="17"/>
  <c r="C3365" i="17"/>
  <c r="D3365" i="17"/>
  <c r="B3366" i="17"/>
  <c r="C3366" i="17"/>
  <c r="D3366" i="17"/>
  <c r="B3367" i="17"/>
  <c r="C3367" i="17"/>
  <c r="D3367" i="17"/>
  <c r="B3368" i="17"/>
  <c r="C3368" i="17"/>
  <c r="D3368" i="17"/>
  <c r="B3369" i="17"/>
  <c r="C3369" i="17"/>
  <c r="D3369" i="17"/>
  <c r="B3370" i="17"/>
  <c r="C3370" i="17"/>
  <c r="D3370" i="17"/>
  <c r="B3371" i="17"/>
  <c r="C3371" i="17"/>
  <c r="D3371" i="17"/>
  <c r="B3372" i="17"/>
  <c r="C3372" i="17"/>
  <c r="D3372" i="17"/>
  <c r="B3373" i="17"/>
  <c r="C3373" i="17"/>
  <c r="D3373" i="17"/>
  <c r="B3374" i="17"/>
  <c r="C3374" i="17"/>
  <c r="D3374" i="17"/>
  <c r="B3375" i="17"/>
  <c r="C3375" i="17"/>
  <c r="D3375" i="17"/>
  <c r="B3376" i="17"/>
  <c r="C3376" i="17"/>
  <c r="D3376" i="17"/>
  <c r="B3377" i="17"/>
  <c r="C3377" i="17"/>
  <c r="D3377" i="17"/>
  <c r="B3378" i="17"/>
  <c r="C3378" i="17"/>
  <c r="D3378" i="17"/>
  <c r="B3379" i="17"/>
  <c r="C3379" i="17"/>
  <c r="D3379" i="17"/>
  <c r="B3380" i="17"/>
  <c r="C3380" i="17"/>
  <c r="D3380" i="17"/>
  <c r="B3381" i="17"/>
  <c r="C3381" i="17"/>
  <c r="D3381" i="17"/>
  <c r="B3382" i="17"/>
  <c r="C3382" i="17"/>
  <c r="D3382" i="17"/>
  <c r="B3383" i="17"/>
  <c r="C3383" i="17"/>
  <c r="D3383" i="17"/>
  <c r="B3384" i="17"/>
  <c r="C3384" i="17"/>
  <c r="D3384" i="17"/>
  <c r="B3385" i="17"/>
  <c r="C3385" i="17"/>
  <c r="D3385" i="17"/>
  <c r="B3386" i="17"/>
  <c r="C3386" i="17"/>
  <c r="D3386" i="17"/>
  <c r="B3387" i="17"/>
  <c r="C3387" i="17"/>
  <c r="D3387" i="17"/>
  <c r="B3388" i="17"/>
  <c r="C3388" i="17"/>
  <c r="D3388" i="17"/>
  <c r="B3389" i="17"/>
  <c r="C3389" i="17"/>
  <c r="D3389" i="17"/>
  <c r="B3390" i="17"/>
  <c r="C3390" i="17"/>
  <c r="D3390" i="17"/>
  <c r="B3391" i="17"/>
  <c r="C3391" i="17"/>
  <c r="D3391" i="17"/>
  <c r="B3392" i="17"/>
  <c r="C3392" i="17"/>
  <c r="D3392" i="17"/>
  <c r="B3393" i="17"/>
  <c r="C3393" i="17"/>
  <c r="D3393" i="17"/>
  <c r="B3394" i="17"/>
  <c r="C3394" i="17"/>
  <c r="D3394" i="17"/>
  <c r="B3395" i="17"/>
  <c r="C3395" i="17"/>
  <c r="D3395" i="17"/>
  <c r="B3396" i="17"/>
  <c r="C3396" i="17"/>
  <c r="D3396" i="17"/>
  <c r="B3397" i="17"/>
  <c r="C3397" i="17"/>
  <c r="D3397" i="17"/>
  <c r="B3398" i="17"/>
  <c r="C3398" i="17"/>
  <c r="D3398" i="17"/>
  <c r="B3399" i="17"/>
  <c r="C3399" i="17"/>
  <c r="D3399" i="17"/>
  <c r="B3400" i="17"/>
  <c r="C3400" i="17"/>
  <c r="D3400" i="17"/>
  <c r="B3401" i="17"/>
  <c r="C3401" i="17"/>
  <c r="D3401" i="17"/>
  <c r="B3402" i="17"/>
  <c r="C3402" i="17"/>
  <c r="D3402" i="17"/>
  <c r="B3403" i="17"/>
  <c r="C3403" i="17"/>
  <c r="D3403" i="17"/>
  <c r="B3404" i="17"/>
  <c r="C3404" i="17"/>
  <c r="D3404" i="17"/>
  <c r="B3405" i="17"/>
  <c r="C3405" i="17"/>
  <c r="D3405" i="17"/>
  <c r="B3406" i="17"/>
  <c r="C3406" i="17"/>
  <c r="D3406" i="17"/>
  <c r="B3407" i="17"/>
  <c r="C3407" i="17"/>
  <c r="D3407" i="17"/>
  <c r="B3408" i="17"/>
  <c r="C3408" i="17"/>
  <c r="D3408" i="17"/>
  <c r="B3409" i="17"/>
  <c r="C3409" i="17"/>
  <c r="D3409" i="17"/>
  <c r="B3410" i="17"/>
  <c r="C3410" i="17"/>
  <c r="D3410" i="17"/>
  <c r="B3411" i="17"/>
  <c r="C3411" i="17"/>
  <c r="D3411" i="17"/>
  <c r="B3412" i="17"/>
  <c r="C3412" i="17"/>
  <c r="D3412" i="17"/>
  <c r="B3413" i="17"/>
  <c r="C3413" i="17"/>
  <c r="D3413" i="17"/>
  <c r="B3414" i="17"/>
  <c r="C3414" i="17"/>
  <c r="D3414" i="17"/>
  <c r="B3415" i="17"/>
  <c r="C3415" i="17"/>
  <c r="D3415" i="17"/>
  <c r="B3416" i="17"/>
  <c r="C3416" i="17"/>
  <c r="D3416" i="17"/>
  <c r="B3417" i="17"/>
  <c r="C3417" i="17"/>
  <c r="D3417" i="17"/>
  <c r="B3418" i="17"/>
  <c r="C3418" i="17"/>
  <c r="D3418" i="17"/>
  <c r="B3419" i="17"/>
  <c r="C3419" i="17"/>
  <c r="D3419" i="17"/>
  <c r="B3420" i="17"/>
  <c r="C3420" i="17"/>
  <c r="D3420" i="17"/>
  <c r="B3421" i="17"/>
  <c r="C3421" i="17"/>
  <c r="D3421" i="17"/>
  <c r="B3422" i="17"/>
  <c r="C3422" i="17"/>
  <c r="D3422" i="17"/>
  <c r="B3423" i="17"/>
  <c r="C3423" i="17"/>
  <c r="D3423" i="17"/>
  <c r="B3424" i="17"/>
  <c r="C3424" i="17"/>
  <c r="D3424" i="17"/>
  <c r="B3425" i="17"/>
  <c r="C3425" i="17"/>
  <c r="D3425" i="17"/>
  <c r="B3426" i="17"/>
  <c r="C3426" i="17"/>
  <c r="D3426" i="17"/>
  <c r="B3427" i="17"/>
  <c r="C3427" i="17"/>
  <c r="D3427" i="17"/>
  <c r="B3428" i="17"/>
  <c r="C3428" i="17"/>
  <c r="D3428" i="17"/>
  <c r="B3429" i="17"/>
  <c r="C3429" i="17"/>
  <c r="D3429" i="17"/>
  <c r="B3430" i="17"/>
  <c r="C3430" i="17"/>
  <c r="D3430" i="17"/>
  <c r="B3431" i="17"/>
  <c r="C3431" i="17"/>
  <c r="D3431" i="17"/>
  <c r="B3432" i="17"/>
  <c r="C3432" i="17"/>
  <c r="D3432" i="17"/>
  <c r="B3433" i="17"/>
  <c r="C3433" i="17"/>
  <c r="D3433" i="17"/>
  <c r="B3434" i="17"/>
  <c r="C3434" i="17"/>
  <c r="D3434" i="17"/>
  <c r="B3435" i="17"/>
  <c r="C3435" i="17"/>
  <c r="D3435" i="17"/>
  <c r="B3436" i="17"/>
  <c r="C3436" i="17"/>
  <c r="D3436" i="17"/>
  <c r="B3437" i="17"/>
  <c r="C3437" i="17"/>
  <c r="D3437" i="17"/>
  <c r="B3438" i="17"/>
  <c r="C3438" i="17"/>
  <c r="D3438" i="17"/>
  <c r="B3439" i="17"/>
  <c r="C3439" i="17"/>
  <c r="D3439" i="17"/>
  <c r="B3440" i="17"/>
  <c r="C3440" i="17"/>
  <c r="D3440" i="17"/>
  <c r="B3441" i="17"/>
  <c r="C3441" i="17"/>
  <c r="D3441" i="17"/>
  <c r="B3442" i="17"/>
  <c r="C3442" i="17"/>
  <c r="D3442" i="17"/>
  <c r="B3443" i="17"/>
  <c r="C3443" i="17"/>
  <c r="D3443" i="17"/>
  <c r="B3444" i="17"/>
  <c r="C3444" i="17"/>
  <c r="D3444" i="17"/>
  <c r="B3445" i="17"/>
  <c r="C3445" i="17"/>
  <c r="D3445" i="17"/>
  <c r="B3446" i="17"/>
  <c r="C3446" i="17"/>
  <c r="D3446" i="17"/>
  <c r="B3447" i="17"/>
  <c r="C3447" i="17"/>
  <c r="D3447" i="17"/>
  <c r="B3448" i="17"/>
  <c r="C3448" i="17"/>
  <c r="D3448" i="17"/>
  <c r="B3449" i="17"/>
  <c r="C3449" i="17"/>
  <c r="D3449" i="17"/>
  <c r="B3450" i="17"/>
  <c r="C3450" i="17"/>
  <c r="D3450" i="17"/>
  <c r="B3451" i="17"/>
  <c r="C3451" i="17"/>
  <c r="D3451" i="17"/>
  <c r="B3452" i="17"/>
  <c r="C3452" i="17"/>
  <c r="D3452" i="17"/>
  <c r="B3453" i="17"/>
  <c r="C3453" i="17"/>
  <c r="D3453" i="17"/>
  <c r="B3454" i="17"/>
  <c r="C3454" i="17"/>
  <c r="D3454" i="17"/>
  <c r="B3455" i="17"/>
  <c r="C3455" i="17"/>
  <c r="D3455" i="17"/>
  <c r="B3456" i="17"/>
  <c r="C3456" i="17"/>
  <c r="D3456" i="17"/>
  <c r="B3457" i="17"/>
  <c r="C3457" i="17"/>
  <c r="D3457" i="17"/>
  <c r="B3458" i="17"/>
  <c r="C3458" i="17"/>
  <c r="D3458" i="17"/>
  <c r="B3459" i="17"/>
  <c r="C3459" i="17"/>
  <c r="D3459" i="17"/>
  <c r="B3460" i="17"/>
  <c r="C3460" i="17"/>
  <c r="D3460" i="17"/>
  <c r="B3461" i="17"/>
  <c r="C3461" i="17"/>
  <c r="D3461" i="17"/>
  <c r="B3462" i="17"/>
  <c r="C3462" i="17"/>
  <c r="D3462" i="17"/>
  <c r="B3463" i="17"/>
  <c r="C3463" i="17"/>
  <c r="D3463" i="17"/>
  <c r="B3464" i="17"/>
  <c r="C3464" i="17"/>
  <c r="D3464" i="17"/>
  <c r="B3465" i="17"/>
  <c r="C3465" i="17"/>
  <c r="D3465" i="17"/>
  <c r="B3466" i="17"/>
  <c r="C3466" i="17"/>
  <c r="D3466" i="17"/>
  <c r="B3467" i="17"/>
  <c r="C3467" i="17"/>
  <c r="D3467" i="17"/>
  <c r="B3468" i="17"/>
  <c r="C3468" i="17"/>
  <c r="D3468" i="17"/>
  <c r="B3469" i="17"/>
  <c r="C3469" i="17"/>
  <c r="D3469" i="17"/>
  <c r="B3470" i="17"/>
  <c r="C3470" i="17"/>
  <c r="D3470" i="17"/>
  <c r="B3471" i="17"/>
  <c r="C3471" i="17"/>
  <c r="D3471" i="17"/>
  <c r="B3472" i="17"/>
  <c r="C3472" i="17"/>
  <c r="D3472" i="17"/>
  <c r="B3473" i="17"/>
  <c r="C3473" i="17"/>
  <c r="D3473" i="17"/>
  <c r="B3474" i="17"/>
  <c r="C3474" i="17"/>
  <c r="D3474" i="17"/>
  <c r="B3475" i="17"/>
  <c r="C3475" i="17"/>
  <c r="D3475" i="17"/>
  <c r="B3476" i="17"/>
  <c r="C3476" i="17"/>
  <c r="D3476" i="17"/>
  <c r="B3477" i="17"/>
  <c r="C3477" i="17"/>
  <c r="D3477" i="17"/>
  <c r="B3478" i="17"/>
  <c r="C3478" i="17"/>
  <c r="D3478" i="17"/>
  <c r="B3479" i="17"/>
  <c r="C3479" i="17"/>
  <c r="D3479" i="17"/>
  <c r="B3480" i="17"/>
  <c r="C3480" i="17"/>
  <c r="D3480" i="17"/>
  <c r="B3481" i="17"/>
  <c r="C3481" i="17"/>
  <c r="D3481" i="17"/>
  <c r="B3482" i="17"/>
  <c r="C3482" i="17"/>
  <c r="D3482" i="17"/>
  <c r="B3483" i="17"/>
  <c r="C3483" i="17"/>
  <c r="D3483" i="17"/>
  <c r="B3484" i="17"/>
  <c r="C3484" i="17"/>
  <c r="D3484" i="17"/>
  <c r="B3485" i="17"/>
  <c r="C3485" i="17"/>
  <c r="D3485" i="17"/>
  <c r="B3486" i="17"/>
  <c r="C3486" i="17"/>
  <c r="D3486" i="17"/>
  <c r="B3487" i="17"/>
  <c r="C3487" i="17"/>
  <c r="D3487" i="17"/>
  <c r="B3488" i="17"/>
  <c r="C3488" i="17"/>
  <c r="D3488" i="17"/>
  <c r="B3489" i="17"/>
  <c r="C3489" i="17"/>
  <c r="D3489" i="17"/>
  <c r="B3490" i="17"/>
  <c r="C3490" i="17"/>
  <c r="D3490" i="17"/>
  <c r="B3491" i="17"/>
  <c r="C3491" i="17"/>
  <c r="D3491" i="17"/>
  <c r="B3492" i="17"/>
  <c r="C3492" i="17"/>
  <c r="D3492" i="17"/>
  <c r="B3493" i="17"/>
  <c r="C3493" i="17"/>
  <c r="D3493" i="17"/>
  <c r="B3494" i="17"/>
  <c r="C3494" i="17"/>
  <c r="D3494" i="17"/>
  <c r="B3495" i="17"/>
  <c r="C3495" i="17"/>
  <c r="D3495" i="17"/>
  <c r="B3496" i="17"/>
  <c r="C3496" i="17"/>
  <c r="D3496" i="17"/>
  <c r="B3497" i="17"/>
  <c r="C3497" i="17"/>
  <c r="D3497" i="17"/>
  <c r="B3498" i="17"/>
  <c r="C3498" i="17"/>
  <c r="D3498" i="17"/>
  <c r="B3499" i="17"/>
  <c r="C3499" i="17"/>
  <c r="D3499" i="17"/>
  <c r="B3500" i="17"/>
  <c r="C3500" i="17"/>
  <c r="D3500" i="17"/>
  <c r="B3501" i="17"/>
  <c r="C3501" i="17"/>
  <c r="D3501" i="17"/>
  <c r="B3502" i="17"/>
  <c r="C3502" i="17"/>
  <c r="D3502" i="17"/>
  <c r="B3503" i="17"/>
  <c r="C3503" i="17"/>
  <c r="D3503" i="17"/>
  <c r="B3504" i="17"/>
  <c r="C3504" i="17"/>
  <c r="D3504" i="17"/>
  <c r="B3505" i="17"/>
  <c r="C3505" i="17"/>
  <c r="D3505" i="17"/>
  <c r="B3506" i="17"/>
  <c r="C3506" i="17"/>
  <c r="D3506" i="17"/>
  <c r="B3507" i="17"/>
  <c r="C3507" i="17"/>
  <c r="D3507" i="17"/>
  <c r="B3508" i="17"/>
  <c r="C3508" i="17"/>
  <c r="D3508" i="17"/>
  <c r="B3509" i="17"/>
  <c r="C3509" i="17"/>
  <c r="D3509" i="17"/>
  <c r="B3510" i="17"/>
  <c r="C3510" i="17"/>
  <c r="D3510" i="17"/>
  <c r="B3511" i="17"/>
  <c r="C3511" i="17"/>
  <c r="D3511" i="17"/>
  <c r="B3512" i="17"/>
  <c r="C3512" i="17"/>
  <c r="D3512" i="17"/>
  <c r="B3513" i="17"/>
  <c r="C3513" i="17"/>
  <c r="D3513" i="17"/>
  <c r="B3514" i="17"/>
  <c r="C3514" i="17"/>
  <c r="D3514" i="17"/>
  <c r="B3515" i="17"/>
  <c r="C3515" i="17"/>
  <c r="D3515" i="17"/>
  <c r="B3516" i="17"/>
  <c r="C3516" i="17"/>
  <c r="D3516" i="17"/>
  <c r="B3517" i="17"/>
  <c r="C3517" i="17"/>
  <c r="D3517" i="17"/>
  <c r="B3518" i="17"/>
  <c r="C3518" i="17"/>
  <c r="D3518" i="17"/>
  <c r="B3519" i="17"/>
  <c r="C3519" i="17"/>
  <c r="D3519" i="17"/>
  <c r="B3520" i="17"/>
  <c r="C3520" i="17"/>
  <c r="D3520" i="17"/>
  <c r="B3521" i="17"/>
  <c r="C3521" i="17"/>
  <c r="D3521" i="17"/>
  <c r="B3522" i="17"/>
  <c r="C3522" i="17"/>
  <c r="D3522" i="17"/>
  <c r="B3523" i="17"/>
  <c r="C3523" i="17"/>
  <c r="D3523" i="17"/>
  <c r="B3524" i="17"/>
  <c r="C3524" i="17"/>
  <c r="D3524" i="17"/>
  <c r="B3525" i="17"/>
  <c r="C3525" i="17"/>
  <c r="D3525" i="17"/>
  <c r="B3526" i="17"/>
  <c r="C3526" i="17"/>
  <c r="D3526" i="17"/>
  <c r="B3527" i="17"/>
  <c r="C3527" i="17"/>
  <c r="D3527" i="17"/>
  <c r="B3528" i="17"/>
  <c r="C3528" i="17"/>
  <c r="D3528" i="17"/>
  <c r="B3529" i="17"/>
  <c r="C3529" i="17"/>
  <c r="D3529" i="17"/>
  <c r="B3530" i="17"/>
  <c r="C3530" i="17"/>
  <c r="D3530" i="17"/>
  <c r="B3531" i="17"/>
  <c r="C3531" i="17"/>
  <c r="D3531" i="17"/>
  <c r="B3532" i="17"/>
  <c r="C3532" i="17"/>
  <c r="D3532" i="17"/>
  <c r="B3533" i="17"/>
  <c r="C3533" i="17"/>
  <c r="D3533" i="17"/>
  <c r="B3534" i="17"/>
  <c r="C3534" i="17"/>
  <c r="D3534" i="17"/>
  <c r="B3535" i="17"/>
  <c r="C3535" i="17"/>
  <c r="D3535" i="17"/>
  <c r="B3536" i="17"/>
  <c r="C3536" i="17"/>
  <c r="D3536" i="17"/>
  <c r="B3537" i="17"/>
  <c r="C3537" i="17"/>
  <c r="D3537" i="17"/>
  <c r="B3538" i="17"/>
  <c r="C3538" i="17"/>
  <c r="D3538" i="17"/>
  <c r="B3539" i="17"/>
  <c r="C3539" i="17"/>
  <c r="D3539" i="17"/>
  <c r="B3540" i="17"/>
  <c r="C3540" i="17"/>
  <c r="D3540" i="17"/>
  <c r="B3541" i="17"/>
  <c r="C3541" i="17"/>
  <c r="D3541" i="17"/>
  <c r="B3542" i="17"/>
  <c r="C3542" i="17"/>
  <c r="D3542" i="17"/>
  <c r="B3543" i="17"/>
  <c r="C3543" i="17"/>
  <c r="D3543" i="17"/>
  <c r="B3544" i="17"/>
  <c r="C3544" i="17"/>
  <c r="D3544" i="17"/>
  <c r="B3545" i="17"/>
  <c r="C3545" i="17"/>
  <c r="D3545" i="17"/>
  <c r="B3546" i="17"/>
  <c r="C3546" i="17"/>
  <c r="D3546" i="17"/>
  <c r="B3547" i="17"/>
  <c r="C3547" i="17"/>
  <c r="D3547" i="17"/>
  <c r="B3548" i="17"/>
  <c r="C3548" i="17"/>
  <c r="D3548" i="17"/>
  <c r="B3549" i="17"/>
  <c r="C3549" i="17"/>
  <c r="D3549" i="17"/>
  <c r="B3550" i="17"/>
  <c r="C3550" i="17"/>
  <c r="D3550" i="17"/>
  <c r="B3551" i="17"/>
  <c r="C3551" i="17"/>
  <c r="D3551" i="17"/>
  <c r="B3552" i="17"/>
  <c r="C3552" i="17"/>
  <c r="D3552" i="17"/>
  <c r="B3553" i="17"/>
  <c r="C3553" i="17"/>
  <c r="D3553" i="17"/>
  <c r="B3554" i="17"/>
  <c r="C3554" i="17"/>
  <c r="D3554" i="17"/>
  <c r="B3555" i="17"/>
  <c r="C3555" i="17"/>
  <c r="D3555" i="17"/>
  <c r="B3556" i="17"/>
  <c r="C3556" i="17"/>
  <c r="D3556" i="17"/>
  <c r="B3557" i="17"/>
  <c r="C3557" i="17"/>
  <c r="D3557" i="17"/>
  <c r="B3558" i="17"/>
  <c r="C3558" i="17"/>
  <c r="D3558" i="17"/>
  <c r="B3559" i="17"/>
  <c r="C3559" i="17"/>
  <c r="D3559" i="17"/>
  <c r="B3560" i="17"/>
  <c r="C3560" i="17"/>
  <c r="D3560" i="17"/>
  <c r="B3561" i="17"/>
  <c r="C3561" i="17"/>
  <c r="D3561" i="17"/>
  <c r="B3562" i="17"/>
  <c r="C3562" i="17"/>
  <c r="D3562" i="17"/>
  <c r="B3563" i="17"/>
  <c r="C3563" i="17"/>
  <c r="D3563" i="17"/>
  <c r="B3564" i="17"/>
  <c r="C3564" i="17"/>
  <c r="D3564" i="17"/>
  <c r="B3565" i="17"/>
  <c r="C3565" i="17"/>
  <c r="D3565" i="17"/>
  <c r="B3566" i="17"/>
  <c r="C3566" i="17"/>
  <c r="D3566" i="17"/>
  <c r="B3567" i="17"/>
  <c r="C3567" i="17"/>
  <c r="D3567" i="17"/>
  <c r="B3568" i="17"/>
  <c r="C3568" i="17"/>
  <c r="D3568" i="17"/>
  <c r="B3569" i="17"/>
  <c r="C3569" i="17"/>
  <c r="D3569" i="17"/>
  <c r="B3570" i="17"/>
  <c r="C3570" i="17"/>
  <c r="D3570" i="17"/>
  <c r="B3571" i="17"/>
  <c r="C3571" i="17"/>
  <c r="D3571" i="17"/>
  <c r="B3572" i="17"/>
  <c r="C3572" i="17"/>
  <c r="D3572" i="17"/>
  <c r="B3573" i="17"/>
  <c r="C3573" i="17"/>
  <c r="D3573" i="17"/>
  <c r="B3574" i="17"/>
  <c r="C3574" i="17"/>
  <c r="D3574" i="17"/>
  <c r="B3575" i="17"/>
  <c r="C3575" i="17"/>
  <c r="D3575" i="17"/>
  <c r="B3576" i="17"/>
  <c r="C3576" i="17"/>
  <c r="D3576" i="17"/>
  <c r="B3577" i="17"/>
  <c r="C3577" i="17"/>
  <c r="D3577" i="17"/>
  <c r="B3578" i="17"/>
  <c r="C3578" i="17"/>
  <c r="D3578" i="17"/>
  <c r="B3579" i="17"/>
  <c r="C3579" i="17"/>
  <c r="D3579" i="17"/>
  <c r="B3580" i="17"/>
  <c r="C3580" i="17"/>
  <c r="D3580" i="17"/>
  <c r="B3581" i="17"/>
  <c r="C3581" i="17"/>
  <c r="D3581" i="17"/>
  <c r="B3582" i="17"/>
  <c r="C3582" i="17"/>
  <c r="D3582" i="17"/>
  <c r="B3583" i="17"/>
  <c r="C3583" i="17"/>
  <c r="D3583" i="17"/>
  <c r="B3584" i="17"/>
  <c r="C3584" i="17"/>
  <c r="D3584" i="17"/>
  <c r="B3585" i="17"/>
  <c r="C3585" i="17"/>
  <c r="D3585" i="17"/>
  <c r="B3586" i="17"/>
  <c r="C3586" i="17"/>
  <c r="D3586" i="17"/>
  <c r="B3587" i="17"/>
  <c r="C3587" i="17"/>
  <c r="D3587" i="17"/>
  <c r="B3588" i="17"/>
  <c r="C3588" i="17"/>
  <c r="D3588" i="17"/>
  <c r="B3589" i="17"/>
  <c r="C3589" i="17"/>
  <c r="D3589" i="17"/>
  <c r="B3590" i="17"/>
  <c r="C3590" i="17"/>
  <c r="D3590" i="17"/>
  <c r="B3591" i="17"/>
  <c r="C3591" i="17"/>
  <c r="D3591" i="17"/>
  <c r="B3592" i="17"/>
  <c r="C3592" i="17"/>
  <c r="D3592" i="17"/>
  <c r="B3593" i="17"/>
  <c r="C3593" i="17"/>
  <c r="D3593" i="17"/>
  <c r="B3594" i="17"/>
  <c r="C3594" i="17"/>
  <c r="D3594" i="17"/>
  <c r="B3595" i="17"/>
  <c r="C3595" i="17"/>
  <c r="D3595" i="17"/>
  <c r="B3596" i="17"/>
  <c r="C3596" i="17"/>
  <c r="D3596" i="17"/>
  <c r="B3597" i="17"/>
  <c r="C3597" i="17"/>
  <c r="D3597" i="17"/>
  <c r="B3598" i="17"/>
  <c r="C3598" i="17"/>
  <c r="D3598" i="17"/>
  <c r="B3599" i="17"/>
  <c r="C3599" i="17"/>
  <c r="D3599" i="17"/>
  <c r="B3600" i="17"/>
  <c r="C3600" i="17"/>
  <c r="D3600" i="17"/>
  <c r="B3601" i="17"/>
  <c r="C3601" i="17"/>
  <c r="D3601" i="17"/>
  <c r="B3602" i="17"/>
  <c r="C3602" i="17"/>
  <c r="D3602" i="17"/>
  <c r="B3603" i="17"/>
  <c r="C3603" i="17"/>
  <c r="D3603" i="17"/>
  <c r="B3604" i="17"/>
  <c r="C3604" i="17"/>
  <c r="D3604" i="17"/>
  <c r="B3605" i="17"/>
  <c r="C3605" i="17"/>
  <c r="D3605" i="17"/>
  <c r="B3606" i="17"/>
  <c r="C3606" i="17"/>
  <c r="D3606" i="17"/>
  <c r="B3607" i="17"/>
  <c r="C3607" i="17"/>
  <c r="D3607" i="17"/>
  <c r="B3608" i="17"/>
  <c r="C3608" i="17"/>
  <c r="D3608" i="17"/>
  <c r="B3609" i="17"/>
  <c r="C3609" i="17"/>
  <c r="D3609" i="17"/>
  <c r="B3610" i="17"/>
  <c r="C3610" i="17"/>
  <c r="D3610" i="17"/>
  <c r="B3611" i="17"/>
  <c r="C3611" i="17"/>
  <c r="D3611" i="17"/>
  <c r="B3612" i="17"/>
  <c r="C3612" i="17"/>
  <c r="D3612" i="17"/>
  <c r="B3613" i="17"/>
  <c r="C3613" i="17"/>
  <c r="D3613" i="17"/>
  <c r="B3614" i="17"/>
  <c r="C3614" i="17"/>
  <c r="D3614" i="17"/>
  <c r="B3615" i="17"/>
  <c r="C3615" i="17"/>
  <c r="D3615" i="17"/>
  <c r="B3616" i="17"/>
  <c r="C3616" i="17"/>
  <c r="D3616" i="17"/>
  <c r="B3617" i="17"/>
  <c r="C3617" i="17"/>
  <c r="D3617" i="17"/>
  <c r="B3618" i="17"/>
  <c r="C3618" i="17"/>
  <c r="D3618" i="17"/>
  <c r="B3619" i="17"/>
  <c r="C3619" i="17"/>
  <c r="D3619" i="17"/>
  <c r="B3620" i="17"/>
  <c r="C3620" i="17"/>
  <c r="D3620" i="17"/>
  <c r="B3621" i="17"/>
  <c r="C3621" i="17"/>
  <c r="D3621" i="17"/>
  <c r="B3622" i="17"/>
  <c r="C3622" i="17"/>
  <c r="D3622" i="17"/>
  <c r="B3623" i="17"/>
  <c r="C3623" i="17"/>
  <c r="D3623" i="17"/>
  <c r="B3624" i="17"/>
  <c r="C3624" i="17"/>
  <c r="D3624" i="17"/>
  <c r="B3625" i="17"/>
  <c r="C3625" i="17"/>
  <c r="D3625" i="17"/>
  <c r="B3626" i="17"/>
  <c r="C3626" i="17"/>
  <c r="D3626" i="17"/>
  <c r="B3627" i="17"/>
  <c r="C3627" i="17"/>
  <c r="D3627" i="17"/>
  <c r="B3628" i="17"/>
  <c r="C3628" i="17"/>
  <c r="D3628" i="17"/>
  <c r="B3629" i="17"/>
  <c r="C3629" i="17"/>
  <c r="D3629" i="17"/>
  <c r="B3630" i="17"/>
  <c r="C3630" i="17"/>
  <c r="D3630" i="17"/>
  <c r="B3631" i="17"/>
  <c r="C3631" i="17"/>
  <c r="D3631" i="17"/>
  <c r="B3632" i="17"/>
  <c r="C3632" i="17"/>
  <c r="D3632" i="17"/>
  <c r="B3633" i="17"/>
  <c r="C3633" i="17"/>
  <c r="D3633" i="17"/>
  <c r="B3634" i="17"/>
  <c r="C3634" i="17"/>
  <c r="D3634" i="17"/>
  <c r="B3635" i="17"/>
  <c r="C3635" i="17"/>
  <c r="D3635" i="17"/>
  <c r="B3636" i="17"/>
  <c r="C3636" i="17"/>
  <c r="D3636" i="17"/>
  <c r="B3637" i="17"/>
  <c r="C3637" i="17"/>
  <c r="D3637" i="17"/>
  <c r="B3638" i="17"/>
  <c r="C3638" i="17"/>
  <c r="D3638" i="17"/>
  <c r="B3639" i="17"/>
  <c r="C3639" i="17"/>
  <c r="D3639" i="17"/>
  <c r="B3640" i="17"/>
  <c r="C3640" i="17"/>
  <c r="D3640" i="17"/>
  <c r="B3641" i="17"/>
  <c r="C3641" i="17"/>
  <c r="D3641" i="17"/>
  <c r="B3642" i="17"/>
  <c r="C3642" i="17"/>
  <c r="D3642" i="17"/>
  <c r="B3643" i="17"/>
  <c r="C3643" i="17"/>
  <c r="D3643" i="17"/>
  <c r="B3644" i="17"/>
  <c r="C3644" i="17"/>
  <c r="D3644" i="17"/>
  <c r="B3645" i="17"/>
  <c r="C3645" i="17"/>
  <c r="D3645" i="17"/>
  <c r="B3646" i="17"/>
  <c r="C3646" i="17"/>
  <c r="D3646" i="17"/>
  <c r="B3647" i="17"/>
  <c r="C3647" i="17"/>
  <c r="D3647" i="17"/>
  <c r="B3648" i="17"/>
  <c r="C3648" i="17"/>
  <c r="D3648" i="17"/>
  <c r="B3649" i="17"/>
  <c r="C3649" i="17"/>
  <c r="D3649" i="17"/>
  <c r="B3650" i="17"/>
  <c r="C3650" i="17"/>
  <c r="D3650" i="17"/>
  <c r="B3651" i="17"/>
  <c r="C3651" i="17"/>
  <c r="D3651" i="17"/>
  <c r="B3652" i="17"/>
  <c r="C3652" i="17"/>
  <c r="D3652" i="17"/>
  <c r="B3653" i="17"/>
  <c r="C3653" i="17"/>
  <c r="D3653" i="17"/>
  <c r="B3654" i="17"/>
  <c r="C3654" i="17"/>
  <c r="D3654" i="17"/>
  <c r="B3655" i="17"/>
  <c r="C3655" i="17"/>
  <c r="D3655" i="17"/>
  <c r="B3656" i="17"/>
  <c r="C3656" i="17"/>
  <c r="D3656" i="17"/>
  <c r="B3657" i="17"/>
  <c r="C3657" i="17"/>
  <c r="D3657" i="17"/>
  <c r="B3658" i="17"/>
  <c r="C3658" i="17"/>
  <c r="D3658" i="17"/>
  <c r="B3659" i="17"/>
  <c r="C3659" i="17"/>
  <c r="D3659" i="17"/>
  <c r="B3660" i="17"/>
  <c r="C3660" i="17"/>
  <c r="D3660" i="17"/>
  <c r="B3661" i="17"/>
  <c r="C3661" i="17"/>
  <c r="D3661" i="17"/>
  <c r="B3662" i="17"/>
  <c r="C3662" i="17"/>
  <c r="D3662" i="17"/>
  <c r="B3663" i="17"/>
  <c r="C3663" i="17"/>
  <c r="D3663" i="17"/>
  <c r="B3664" i="17"/>
  <c r="C3664" i="17"/>
  <c r="D3664" i="17"/>
  <c r="B3665" i="17"/>
  <c r="C3665" i="17"/>
  <c r="D3665" i="17"/>
  <c r="B3666" i="17"/>
  <c r="C3666" i="17"/>
  <c r="D3666" i="17"/>
  <c r="B3667" i="17"/>
  <c r="C3667" i="17"/>
  <c r="D3667" i="17"/>
  <c r="B3668" i="17"/>
  <c r="C3668" i="17"/>
  <c r="D3668" i="17"/>
  <c r="B3669" i="17"/>
  <c r="C3669" i="17"/>
  <c r="D3669" i="17"/>
  <c r="B3670" i="17"/>
  <c r="C3670" i="17"/>
  <c r="D3670" i="17"/>
  <c r="B3671" i="17"/>
  <c r="C3671" i="17"/>
  <c r="D3671" i="17"/>
  <c r="B3672" i="17"/>
  <c r="C3672" i="17"/>
  <c r="D3672" i="17"/>
  <c r="B3673" i="17"/>
  <c r="C3673" i="17"/>
  <c r="D3673" i="17"/>
  <c r="B3674" i="17"/>
  <c r="C3674" i="17"/>
  <c r="D3674" i="17"/>
  <c r="B3675" i="17"/>
  <c r="C3675" i="17"/>
  <c r="D3675" i="17"/>
  <c r="B3676" i="17"/>
  <c r="C3676" i="17"/>
  <c r="D3676" i="17"/>
  <c r="B3677" i="17"/>
  <c r="C3677" i="17"/>
  <c r="D3677" i="17"/>
  <c r="B3678" i="17"/>
  <c r="C3678" i="17"/>
  <c r="D3678" i="17"/>
  <c r="B3679" i="17"/>
  <c r="C3679" i="17"/>
  <c r="D3679" i="17"/>
  <c r="B3680" i="17"/>
  <c r="C3680" i="17"/>
  <c r="D3680" i="17"/>
  <c r="B3681" i="17"/>
  <c r="C3681" i="17"/>
  <c r="D3681" i="17"/>
  <c r="B3682" i="17"/>
  <c r="C3682" i="17"/>
  <c r="D3682" i="17"/>
  <c r="B3683" i="17"/>
  <c r="C3683" i="17"/>
  <c r="D3683" i="17"/>
  <c r="B3684" i="17"/>
  <c r="C3684" i="17"/>
  <c r="D3684" i="17"/>
  <c r="B3685" i="17"/>
  <c r="C3685" i="17"/>
  <c r="D3685" i="17"/>
  <c r="B3686" i="17"/>
  <c r="C3686" i="17"/>
  <c r="D3686" i="17"/>
  <c r="B3687" i="17"/>
  <c r="C3687" i="17"/>
  <c r="D3687" i="17"/>
  <c r="B3688" i="17"/>
  <c r="C3688" i="17"/>
  <c r="D3688" i="17"/>
  <c r="B3689" i="17"/>
  <c r="C3689" i="17"/>
  <c r="D3689" i="17"/>
  <c r="B3690" i="17"/>
  <c r="C3690" i="17"/>
  <c r="D3690" i="17"/>
  <c r="B3691" i="17"/>
  <c r="C3691" i="17"/>
  <c r="D3691" i="17"/>
  <c r="B3692" i="17"/>
  <c r="C3692" i="17"/>
  <c r="D3692" i="17"/>
  <c r="B3693" i="17"/>
  <c r="C3693" i="17"/>
  <c r="D3693" i="17"/>
  <c r="B3694" i="17"/>
  <c r="C3694" i="17"/>
  <c r="D3694" i="17"/>
  <c r="B3695" i="17"/>
  <c r="C3695" i="17"/>
  <c r="D3695" i="17"/>
  <c r="B3696" i="17"/>
  <c r="C3696" i="17"/>
  <c r="D3696" i="17"/>
  <c r="B3697" i="17"/>
  <c r="C3697" i="17"/>
  <c r="D3697" i="17"/>
  <c r="B3698" i="17"/>
  <c r="C3698" i="17"/>
  <c r="D3698" i="17"/>
  <c r="B3699" i="17"/>
  <c r="C3699" i="17"/>
  <c r="D3699" i="17"/>
  <c r="B3700" i="17"/>
  <c r="C3700" i="17"/>
  <c r="D3700" i="17"/>
  <c r="B3701" i="17"/>
  <c r="C3701" i="17"/>
  <c r="D3701" i="17"/>
  <c r="B3702" i="17"/>
  <c r="C3702" i="17"/>
  <c r="D3702" i="17"/>
  <c r="B3703" i="17"/>
  <c r="C3703" i="17"/>
  <c r="D3703" i="17"/>
  <c r="B3704" i="17"/>
  <c r="C3704" i="17"/>
  <c r="D3704" i="17"/>
  <c r="B3705" i="17"/>
  <c r="C3705" i="17"/>
  <c r="D3705" i="17"/>
  <c r="B3706" i="17"/>
  <c r="C3706" i="17"/>
  <c r="D3706" i="17"/>
  <c r="B3707" i="17"/>
  <c r="C3707" i="17"/>
  <c r="D3707" i="17"/>
  <c r="B3708" i="17"/>
  <c r="C3708" i="17"/>
  <c r="D3708" i="17"/>
  <c r="B3709" i="17"/>
  <c r="C3709" i="17"/>
  <c r="D3709" i="17"/>
  <c r="B3710" i="17"/>
  <c r="C3710" i="17"/>
  <c r="D3710" i="17"/>
  <c r="B3711" i="17"/>
  <c r="C3711" i="17"/>
  <c r="D3711" i="17"/>
  <c r="B3712" i="17"/>
  <c r="C3712" i="17"/>
  <c r="D3712" i="17"/>
  <c r="B3713" i="17"/>
  <c r="C3713" i="17"/>
  <c r="D3713" i="17"/>
  <c r="B3714" i="17"/>
  <c r="C3714" i="17"/>
  <c r="D3714" i="17"/>
  <c r="B3715" i="17"/>
  <c r="C3715" i="17"/>
  <c r="D3715" i="17"/>
  <c r="B3716" i="17"/>
  <c r="C3716" i="17"/>
  <c r="D3716" i="17"/>
  <c r="B3717" i="17"/>
  <c r="C3717" i="17"/>
  <c r="D3717" i="17"/>
  <c r="B3718" i="17"/>
  <c r="C3718" i="17"/>
  <c r="D3718" i="17"/>
  <c r="B3719" i="17"/>
  <c r="C3719" i="17"/>
  <c r="D3719" i="17"/>
  <c r="B3720" i="17"/>
  <c r="C3720" i="17"/>
  <c r="D3720" i="17"/>
  <c r="B3721" i="17"/>
  <c r="C3721" i="17"/>
  <c r="D3721" i="17"/>
  <c r="B3722" i="17"/>
  <c r="C3722" i="17"/>
  <c r="D3722" i="17"/>
  <c r="B3723" i="17"/>
  <c r="C3723" i="17"/>
  <c r="D3723" i="17"/>
  <c r="B3724" i="17"/>
  <c r="C3724" i="17"/>
  <c r="D3724" i="17"/>
  <c r="B3725" i="17"/>
  <c r="C3725" i="17"/>
  <c r="D3725" i="17"/>
  <c r="B3726" i="17"/>
  <c r="C3726" i="17"/>
  <c r="D3726" i="17"/>
  <c r="B3727" i="17"/>
  <c r="C3727" i="17"/>
  <c r="D3727" i="17"/>
  <c r="B3728" i="17"/>
  <c r="C3728" i="17"/>
  <c r="D3728" i="17"/>
  <c r="B3729" i="17"/>
  <c r="C3729" i="17"/>
  <c r="D3729" i="17"/>
  <c r="B3730" i="17"/>
  <c r="C3730" i="17"/>
  <c r="D3730" i="17"/>
  <c r="B3731" i="17"/>
  <c r="C3731" i="17"/>
  <c r="D3731" i="17"/>
  <c r="B3732" i="17"/>
  <c r="C3732" i="17"/>
  <c r="D3732" i="17"/>
  <c r="B3733" i="17"/>
  <c r="C3733" i="17"/>
  <c r="D3733" i="17"/>
  <c r="B3734" i="17"/>
  <c r="C3734" i="17"/>
  <c r="D3734" i="17"/>
  <c r="B3735" i="17"/>
  <c r="C3735" i="17"/>
  <c r="D3735" i="17"/>
  <c r="B3736" i="17"/>
  <c r="C3736" i="17"/>
  <c r="D3736" i="17"/>
  <c r="B3737" i="17"/>
  <c r="C3737" i="17"/>
  <c r="D3737" i="17"/>
  <c r="B3738" i="17"/>
  <c r="C3738" i="17"/>
  <c r="D3738" i="17"/>
  <c r="B3739" i="17"/>
  <c r="C3739" i="17"/>
  <c r="D3739" i="17"/>
  <c r="B3740" i="17"/>
  <c r="C3740" i="17"/>
  <c r="D3740" i="17"/>
  <c r="B3741" i="17"/>
  <c r="C3741" i="17"/>
  <c r="D3741" i="17"/>
  <c r="B3742" i="17"/>
  <c r="C3742" i="17"/>
  <c r="D3742" i="17"/>
  <c r="B3743" i="17"/>
  <c r="C3743" i="17"/>
  <c r="D3743" i="17"/>
  <c r="B3744" i="17"/>
  <c r="C3744" i="17"/>
  <c r="D3744" i="17"/>
  <c r="B3745" i="17"/>
  <c r="C3745" i="17"/>
  <c r="D3745" i="17"/>
  <c r="B3746" i="17"/>
  <c r="C3746" i="17"/>
  <c r="D3746" i="17"/>
  <c r="B3747" i="17"/>
  <c r="C3747" i="17"/>
  <c r="D3747" i="17"/>
  <c r="B3748" i="17"/>
  <c r="C3748" i="17"/>
  <c r="D3748" i="17"/>
  <c r="B3749" i="17"/>
  <c r="C3749" i="17"/>
  <c r="D3749" i="17"/>
  <c r="B3750" i="17"/>
  <c r="C3750" i="17"/>
  <c r="D3750" i="17"/>
  <c r="B3751" i="17"/>
  <c r="C3751" i="17"/>
  <c r="D3751" i="17"/>
  <c r="B3752" i="17"/>
  <c r="C3752" i="17"/>
  <c r="D3752" i="17"/>
  <c r="B3753" i="17"/>
  <c r="C3753" i="17"/>
  <c r="D3753" i="17"/>
  <c r="B3754" i="17"/>
  <c r="C3754" i="17"/>
  <c r="D3754" i="17"/>
  <c r="B3755" i="17"/>
  <c r="C3755" i="17"/>
  <c r="D3755" i="17"/>
  <c r="B3756" i="17"/>
  <c r="C3756" i="17"/>
  <c r="D3756" i="17"/>
  <c r="B3757" i="17"/>
  <c r="C3757" i="17"/>
  <c r="D3757" i="17"/>
  <c r="B3758" i="17"/>
  <c r="C3758" i="17"/>
  <c r="D3758" i="17"/>
  <c r="B3759" i="17"/>
  <c r="C3759" i="17"/>
  <c r="D3759" i="17"/>
  <c r="B3760" i="17"/>
  <c r="C3760" i="17"/>
  <c r="D3760" i="17"/>
  <c r="B3761" i="17"/>
  <c r="C3761" i="17"/>
  <c r="D3761" i="17"/>
  <c r="B3762" i="17"/>
  <c r="C3762" i="17"/>
  <c r="D3762" i="17"/>
  <c r="B3763" i="17"/>
  <c r="C3763" i="17"/>
  <c r="D3763" i="17"/>
  <c r="B3764" i="17"/>
  <c r="C3764" i="17"/>
  <c r="D3764" i="17"/>
  <c r="B3765" i="17"/>
  <c r="C3765" i="17"/>
  <c r="D3765" i="17"/>
  <c r="B3766" i="17"/>
  <c r="C3766" i="17"/>
  <c r="D3766" i="17"/>
  <c r="B3767" i="17"/>
  <c r="C3767" i="17"/>
  <c r="D3767" i="17"/>
  <c r="B3768" i="17"/>
  <c r="C3768" i="17"/>
  <c r="D3768" i="17"/>
  <c r="B3769" i="17"/>
  <c r="C3769" i="17"/>
  <c r="D3769" i="17"/>
  <c r="B3770" i="17"/>
  <c r="C3770" i="17"/>
  <c r="D3770" i="17"/>
  <c r="B3771" i="17"/>
  <c r="C3771" i="17"/>
  <c r="D3771" i="17"/>
  <c r="B3772" i="17"/>
  <c r="C3772" i="17"/>
  <c r="D3772" i="17"/>
  <c r="B3773" i="17"/>
  <c r="C3773" i="17"/>
  <c r="D3773" i="17"/>
  <c r="B3774" i="17"/>
  <c r="C3774" i="17"/>
  <c r="D3774" i="17"/>
  <c r="B3775" i="17"/>
  <c r="C3775" i="17"/>
  <c r="D3775" i="17"/>
  <c r="B3776" i="17"/>
  <c r="C3776" i="17"/>
  <c r="D3776" i="17"/>
  <c r="B3777" i="17"/>
  <c r="C3777" i="17"/>
  <c r="D3777" i="17"/>
  <c r="B3778" i="17"/>
  <c r="C3778" i="17"/>
  <c r="D3778" i="17"/>
  <c r="B3779" i="17"/>
  <c r="C3779" i="17"/>
  <c r="D3779" i="17"/>
  <c r="B3780" i="17"/>
  <c r="C3780" i="17"/>
  <c r="D3780" i="17"/>
  <c r="B3781" i="17"/>
  <c r="C3781" i="17"/>
  <c r="D3781" i="17"/>
  <c r="B3782" i="17"/>
  <c r="C3782" i="17"/>
  <c r="D3782" i="17"/>
  <c r="B3783" i="17"/>
  <c r="C3783" i="17"/>
  <c r="D3783" i="17"/>
  <c r="B3784" i="17"/>
  <c r="C3784" i="17"/>
  <c r="D3784" i="17"/>
  <c r="B3785" i="17"/>
  <c r="C3785" i="17"/>
  <c r="D3785" i="17"/>
  <c r="B3786" i="17"/>
  <c r="C3786" i="17"/>
  <c r="D3786" i="17"/>
  <c r="B3787" i="17"/>
  <c r="C3787" i="17"/>
  <c r="D3787" i="17"/>
  <c r="B3788" i="17"/>
  <c r="C3788" i="17"/>
  <c r="D3788" i="17"/>
  <c r="B3789" i="17"/>
  <c r="C3789" i="17"/>
  <c r="D3789" i="17"/>
  <c r="B3790" i="17"/>
  <c r="C3790" i="17"/>
  <c r="D3790" i="17"/>
  <c r="B3791" i="17"/>
  <c r="C3791" i="17"/>
  <c r="D3791" i="17"/>
  <c r="B3792" i="17"/>
  <c r="C3792" i="17"/>
  <c r="D3792" i="17"/>
  <c r="B3793" i="17"/>
  <c r="C3793" i="17"/>
  <c r="D3793" i="17"/>
  <c r="B3794" i="17"/>
  <c r="C3794" i="17"/>
  <c r="D3794" i="17"/>
  <c r="B3795" i="17"/>
  <c r="C3795" i="17"/>
  <c r="D3795" i="17"/>
  <c r="B3796" i="17"/>
  <c r="C3796" i="17"/>
  <c r="D3796" i="17"/>
  <c r="B3797" i="17"/>
  <c r="C3797" i="17"/>
  <c r="D3797" i="17"/>
  <c r="B3798" i="17"/>
  <c r="C3798" i="17"/>
  <c r="D3798" i="17"/>
  <c r="B3799" i="17"/>
  <c r="C3799" i="17"/>
  <c r="D3799" i="17"/>
  <c r="B3800" i="17"/>
  <c r="C3800" i="17"/>
  <c r="D3800" i="17"/>
  <c r="B3801" i="17"/>
  <c r="C3801" i="17"/>
  <c r="D3801" i="17"/>
  <c r="B3802" i="17"/>
  <c r="C3802" i="17"/>
  <c r="D3802" i="17"/>
  <c r="B3803" i="17"/>
  <c r="C3803" i="17"/>
  <c r="D3803" i="17"/>
  <c r="B3804" i="17"/>
  <c r="C3804" i="17"/>
  <c r="D3804" i="17"/>
  <c r="B3805" i="17"/>
  <c r="C3805" i="17"/>
  <c r="D3805" i="17"/>
  <c r="B3806" i="17"/>
  <c r="C3806" i="17"/>
  <c r="D3806" i="17"/>
  <c r="B3807" i="17"/>
  <c r="C3807" i="17"/>
  <c r="D3807" i="17"/>
  <c r="B3808" i="17"/>
  <c r="C3808" i="17"/>
  <c r="D3808" i="17"/>
  <c r="B3809" i="17"/>
  <c r="C3809" i="17"/>
  <c r="D3809" i="17"/>
  <c r="B3810" i="17"/>
  <c r="C3810" i="17"/>
  <c r="D3810" i="17"/>
  <c r="B3811" i="17"/>
  <c r="C3811" i="17"/>
  <c r="D3811" i="17"/>
  <c r="B3812" i="17"/>
  <c r="C3812" i="17"/>
  <c r="D3812" i="17"/>
  <c r="B3813" i="17"/>
  <c r="C3813" i="17"/>
  <c r="D3813" i="17"/>
  <c r="B3814" i="17"/>
  <c r="C3814" i="17"/>
  <c r="D3814" i="17"/>
  <c r="B3815" i="17"/>
  <c r="C3815" i="17"/>
  <c r="D3815" i="17"/>
  <c r="B3816" i="17"/>
  <c r="C3816" i="17"/>
  <c r="D3816" i="17"/>
  <c r="B3817" i="17"/>
  <c r="C3817" i="17"/>
  <c r="D3817" i="17"/>
  <c r="B3818" i="17"/>
  <c r="C3818" i="17"/>
  <c r="D3818" i="17"/>
  <c r="B3819" i="17"/>
  <c r="C3819" i="17"/>
  <c r="D3819" i="17"/>
  <c r="B3820" i="17"/>
  <c r="C3820" i="17"/>
  <c r="D3820" i="17"/>
  <c r="B3821" i="17"/>
  <c r="C3821" i="17"/>
  <c r="D3821" i="17"/>
  <c r="B3822" i="17"/>
  <c r="C3822" i="17"/>
  <c r="D3822" i="17"/>
  <c r="B3823" i="17"/>
  <c r="C3823" i="17"/>
  <c r="D3823" i="17"/>
  <c r="B3824" i="17"/>
  <c r="C3824" i="17"/>
  <c r="D3824" i="17"/>
  <c r="B3825" i="17"/>
  <c r="C3825" i="17"/>
  <c r="D3825" i="17"/>
  <c r="B3826" i="17"/>
  <c r="C3826" i="17"/>
  <c r="D3826" i="17"/>
  <c r="B3827" i="17"/>
  <c r="C3827" i="17"/>
  <c r="D3827" i="17"/>
  <c r="B3828" i="17"/>
  <c r="C3828" i="17"/>
  <c r="D3828" i="17"/>
  <c r="B3829" i="17"/>
  <c r="C3829" i="17"/>
  <c r="D3829" i="17"/>
  <c r="B3830" i="17"/>
  <c r="C3830" i="17"/>
  <c r="D3830" i="17"/>
  <c r="B3831" i="17"/>
  <c r="C3831" i="17"/>
  <c r="D3831" i="17"/>
  <c r="B3832" i="17"/>
  <c r="C3832" i="17"/>
  <c r="D3832" i="17"/>
  <c r="B3833" i="17"/>
  <c r="C3833" i="17"/>
  <c r="D3833" i="17"/>
  <c r="B3834" i="17"/>
  <c r="C3834" i="17"/>
  <c r="D3834" i="17"/>
  <c r="B3835" i="17"/>
  <c r="C3835" i="17"/>
  <c r="D3835" i="17"/>
  <c r="B3836" i="17"/>
  <c r="C3836" i="17"/>
  <c r="D3836" i="17"/>
  <c r="B3837" i="17"/>
  <c r="C3837" i="17"/>
  <c r="D3837" i="17"/>
  <c r="B3838" i="17"/>
  <c r="C3838" i="17"/>
  <c r="D3838" i="17"/>
  <c r="B3839" i="17"/>
  <c r="C3839" i="17"/>
  <c r="D3839" i="17"/>
  <c r="B3840" i="17"/>
  <c r="C3840" i="17"/>
  <c r="D3840" i="17"/>
  <c r="B3841" i="17"/>
  <c r="C3841" i="17"/>
  <c r="D3841" i="17"/>
  <c r="B3842" i="17"/>
  <c r="C3842" i="17"/>
  <c r="D3842" i="17"/>
  <c r="B3843" i="17"/>
  <c r="C3843" i="17"/>
  <c r="D3843" i="17"/>
  <c r="B3844" i="17"/>
  <c r="C3844" i="17"/>
  <c r="D3844" i="17"/>
  <c r="B3845" i="17"/>
  <c r="C3845" i="17"/>
  <c r="D3845" i="17"/>
  <c r="B3846" i="17"/>
  <c r="C3846" i="17"/>
  <c r="D3846" i="17"/>
  <c r="B3847" i="17"/>
  <c r="C3847" i="17"/>
  <c r="D3847" i="17"/>
  <c r="B3848" i="17"/>
  <c r="C3848" i="17"/>
  <c r="D3848" i="17"/>
  <c r="B3849" i="17"/>
  <c r="C3849" i="17"/>
  <c r="D3849" i="17"/>
  <c r="B3850" i="17"/>
  <c r="C3850" i="17"/>
  <c r="D3850" i="17"/>
  <c r="B3851" i="17"/>
  <c r="C3851" i="17"/>
  <c r="D3851" i="17"/>
  <c r="B3852" i="17"/>
  <c r="C3852" i="17"/>
  <c r="D3852" i="17"/>
  <c r="B3853" i="17"/>
  <c r="C3853" i="17"/>
  <c r="D3853" i="17"/>
  <c r="B3854" i="17"/>
  <c r="C3854" i="17"/>
  <c r="D3854" i="17"/>
  <c r="B3855" i="17"/>
  <c r="C3855" i="17"/>
  <c r="D3855" i="17"/>
  <c r="B3856" i="17"/>
  <c r="C3856" i="17"/>
  <c r="D3856" i="17"/>
  <c r="B3857" i="17"/>
  <c r="C3857" i="17"/>
  <c r="D3857" i="17"/>
  <c r="B3858" i="17"/>
  <c r="C3858" i="17"/>
  <c r="D3858" i="17"/>
  <c r="B3859" i="17"/>
  <c r="C3859" i="17"/>
  <c r="D3859" i="17"/>
  <c r="B3860" i="17"/>
  <c r="C3860" i="17"/>
  <c r="D3860" i="17"/>
  <c r="B3861" i="17"/>
  <c r="C3861" i="17"/>
  <c r="D3861" i="17"/>
  <c r="B3862" i="17"/>
  <c r="C3862" i="17"/>
  <c r="D3862" i="17"/>
  <c r="B3863" i="17"/>
  <c r="C3863" i="17"/>
  <c r="D3863" i="17"/>
  <c r="B3864" i="17"/>
  <c r="C3864" i="17"/>
  <c r="D3864" i="17"/>
  <c r="B3865" i="17"/>
  <c r="C3865" i="17"/>
  <c r="D3865" i="17"/>
  <c r="B3866" i="17"/>
  <c r="C3866" i="17"/>
  <c r="D3866" i="17"/>
  <c r="B3867" i="17"/>
  <c r="C3867" i="17"/>
  <c r="D3867" i="17"/>
  <c r="B3868" i="17"/>
  <c r="C3868" i="17"/>
  <c r="D3868" i="17"/>
  <c r="B3869" i="17"/>
  <c r="C3869" i="17"/>
  <c r="D3869" i="17"/>
  <c r="B3870" i="17"/>
  <c r="C3870" i="17"/>
  <c r="D3870" i="17"/>
  <c r="B3871" i="17"/>
  <c r="C3871" i="17"/>
  <c r="D3871" i="17"/>
  <c r="B3872" i="17"/>
  <c r="C3872" i="17"/>
  <c r="D3872" i="17"/>
  <c r="B3873" i="17"/>
  <c r="C3873" i="17"/>
  <c r="D3873" i="17"/>
  <c r="B3874" i="17"/>
  <c r="C3874" i="17"/>
  <c r="D3874" i="17"/>
  <c r="B3875" i="17"/>
  <c r="C3875" i="17"/>
  <c r="D3875" i="17"/>
  <c r="B3876" i="17"/>
  <c r="C3876" i="17"/>
  <c r="D3876" i="17"/>
  <c r="B3877" i="17"/>
  <c r="C3877" i="17"/>
  <c r="D3877" i="17"/>
  <c r="B3878" i="17"/>
  <c r="C3878" i="17"/>
  <c r="D3878" i="17"/>
  <c r="B3879" i="17"/>
  <c r="C3879" i="17"/>
  <c r="D3879" i="17"/>
  <c r="B3880" i="17"/>
  <c r="C3880" i="17"/>
  <c r="D3880" i="17"/>
  <c r="B3881" i="17"/>
  <c r="C3881" i="17"/>
  <c r="D3881" i="17"/>
  <c r="B3882" i="17"/>
  <c r="C3882" i="17"/>
  <c r="D3882" i="17"/>
  <c r="B3883" i="17"/>
  <c r="C3883" i="17"/>
  <c r="D3883" i="17"/>
  <c r="B3884" i="17"/>
  <c r="C3884" i="17"/>
  <c r="D3884" i="17"/>
  <c r="B3885" i="17"/>
  <c r="C3885" i="17"/>
  <c r="D3885" i="17"/>
  <c r="B3886" i="17"/>
  <c r="C3886" i="17"/>
  <c r="D3886" i="17"/>
  <c r="B3887" i="17"/>
  <c r="C3887" i="17"/>
  <c r="D3887" i="17"/>
  <c r="B3888" i="17"/>
  <c r="C3888" i="17"/>
  <c r="D3888" i="17"/>
  <c r="B3889" i="17"/>
  <c r="C3889" i="17"/>
  <c r="D3889" i="17"/>
  <c r="B3890" i="17"/>
  <c r="C3890" i="17"/>
  <c r="D3890" i="17"/>
  <c r="B3891" i="17"/>
  <c r="C3891" i="17"/>
  <c r="D3891" i="17"/>
  <c r="B3892" i="17"/>
  <c r="C3892" i="17"/>
  <c r="D3892" i="17"/>
  <c r="B3893" i="17"/>
  <c r="C3893" i="17"/>
  <c r="D3893" i="17"/>
  <c r="B3894" i="17"/>
  <c r="C3894" i="17"/>
  <c r="D3894" i="17"/>
  <c r="B3895" i="17"/>
  <c r="C3895" i="17"/>
  <c r="D3895" i="17"/>
  <c r="B3896" i="17"/>
  <c r="C3896" i="17"/>
  <c r="D3896" i="17"/>
  <c r="B3897" i="17"/>
  <c r="C3897" i="17"/>
  <c r="D3897" i="17"/>
  <c r="B3898" i="17"/>
  <c r="C3898" i="17"/>
  <c r="D3898" i="17"/>
  <c r="B3899" i="17"/>
  <c r="C3899" i="17"/>
  <c r="D3899" i="17"/>
  <c r="B3900" i="17"/>
  <c r="C3900" i="17"/>
  <c r="D3900" i="17"/>
  <c r="B3901" i="17"/>
  <c r="C3901" i="17"/>
  <c r="D3901" i="17"/>
  <c r="B3902" i="17"/>
  <c r="C3902" i="17"/>
  <c r="D3902" i="17"/>
  <c r="B3903" i="17"/>
  <c r="C3903" i="17"/>
  <c r="D3903" i="17"/>
  <c r="B3904" i="17"/>
  <c r="C3904" i="17"/>
  <c r="D3904" i="17"/>
  <c r="B3905" i="17"/>
  <c r="C3905" i="17"/>
  <c r="D3905" i="17"/>
  <c r="B3906" i="17"/>
  <c r="C3906" i="17"/>
  <c r="D3906" i="17"/>
  <c r="B3907" i="17"/>
  <c r="C3907" i="17"/>
  <c r="D3907" i="17"/>
  <c r="B3908" i="17"/>
  <c r="C3908" i="17"/>
  <c r="D3908" i="17"/>
  <c r="B3909" i="17"/>
  <c r="C3909" i="17"/>
  <c r="D3909" i="17"/>
  <c r="B3910" i="17"/>
  <c r="C3910" i="17"/>
  <c r="D3910" i="17"/>
  <c r="B3911" i="17"/>
  <c r="C3911" i="17"/>
  <c r="D3911" i="17"/>
  <c r="B3912" i="17"/>
  <c r="C3912" i="17"/>
  <c r="D3912" i="17"/>
  <c r="B3913" i="17"/>
  <c r="C3913" i="17"/>
  <c r="D3913" i="17"/>
  <c r="B3914" i="17"/>
  <c r="C3914" i="17"/>
  <c r="D3914" i="17"/>
  <c r="B3915" i="17"/>
  <c r="C3915" i="17"/>
  <c r="D3915" i="17"/>
  <c r="B3916" i="17"/>
  <c r="C3916" i="17"/>
  <c r="D3916" i="17"/>
  <c r="B3917" i="17"/>
  <c r="C3917" i="17"/>
  <c r="D3917" i="17"/>
  <c r="B3918" i="17"/>
  <c r="C3918" i="17"/>
  <c r="D3918" i="17"/>
  <c r="B3919" i="17"/>
  <c r="C3919" i="17"/>
  <c r="D3919" i="17"/>
  <c r="B3920" i="17"/>
  <c r="C3920" i="17"/>
  <c r="D3920" i="17"/>
  <c r="B3921" i="17"/>
  <c r="C3921" i="17"/>
  <c r="D3921" i="17"/>
  <c r="B3922" i="17"/>
  <c r="C3922" i="17"/>
  <c r="D3922" i="17"/>
  <c r="B3923" i="17"/>
  <c r="C3923" i="17"/>
  <c r="D3923" i="17"/>
  <c r="B3924" i="17"/>
  <c r="C3924" i="17"/>
  <c r="D3924" i="17"/>
  <c r="B3925" i="17"/>
  <c r="C3925" i="17"/>
  <c r="D3925" i="17"/>
  <c r="B3926" i="17"/>
  <c r="C3926" i="17"/>
  <c r="D3926" i="17"/>
  <c r="B3927" i="17"/>
  <c r="C3927" i="17"/>
  <c r="D3927" i="17"/>
  <c r="B3928" i="17"/>
  <c r="C3928" i="17"/>
  <c r="D3928" i="17"/>
  <c r="B3929" i="17"/>
  <c r="C3929" i="17"/>
  <c r="D3929" i="17"/>
  <c r="B3930" i="17"/>
  <c r="C3930" i="17"/>
  <c r="D3930" i="17"/>
  <c r="B3931" i="17"/>
  <c r="C3931" i="17"/>
  <c r="D3931" i="17"/>
  <c r="B3932" i="17"/>
  <c r="C3932" i="17"/>
  <c r="D3932" i="17"/>
  <c r="B3933" i="17"/>
  <c r="C3933" i="17"/>
  <c r="D3933" i="17"/>
  <c r="B3934" i="17"/>
  <c r="C3934" i="17"/>
  <c r="D3934" i="17"/>
  <c r="B3935" i="17"/>
  <c r="C3935" i="17"/>
  <c r="D3935" i="17"/>
  <c r="B3936" i="17"/>
  <c r="C3936" i="17"/>
  <c r="D3936" i="17"/>
  <c r="B3937" i="17"/>
  <c r="C3937" i="17"/>
  <c r="D3937" i="17"/>
  <c r="B3938" i="17"/>
  <c r="C3938" i="17"/>
  <c r="D3938" i="17"/>
  <c r="B3939" i="17"/>
  <c r="C3939" i="17"/>
  <c r="D3939" i="17"/>
  <c r="B3940" i="17"/>
  <c r="C3940" i="17"/>
  <c r="D3940" i="17"/>
  <c r="B3941" i="17"/>
  <c r="C3941" i="17"/>
  <c r="D3941" i="17"/>
  <c r="B3942" i="17"/>
  <c r="C3942" i="17"/>
  <c r="D3942" i="17"/>
  <c r="B3943" i="17"/>
  <c r="C3943" i="17"/>
  <c r="D3943" i="17"/>
  <c r="B3944" i="17"/>
  <c r="C3944" i="17"/>
  <c r="D3944" i="17"/>
  <c r="B3945" i="17"/>
  <c r="C3945" i="17"/>
  <c r="D3945" i="17"/>
  <c r="B3946" i="17"/>
  <c r="C3946" i="17"/>
  <c r="D3946" i="17"/>
  <c r="B3947" i="17"/>
  <c r="C3947" i="17"/>
  <c r="D3947" i="17"/>
  <c r="B3948" i="17"/>
  <c r="C3948" i="17"/>
  <c r="D3948" i="17"/>
  <c r="B3949" i="17"/>
  <c r="C3949" i="17"/>
  <c r="D3949" i="17"/>
  <c r="B3950" i="17"/>
  <c r="C3950" i="17"/>
  <c r="D3950" i="17"/>
  <c r="B3951" i="17"/>
  <c r="C3951" i="17"/>
  <c r="D3951" i="17"/>
  <c r="B3952" i="17"/>
  <c r="C3952" i="17"/>
  <c r="D3952" i="17"/>
  <c r="B3953" i="17"/>
  <c r="C3953" i="17"/>
  <c r="D3953" i="17"/>
  <c r="B3954" i="17"/>
  <c r="C3954" i="17"/>
  <c r="D3954" i="17"/>
  <c r="B3955" i="17"/>
  <c r="C3955" i="17"/>
  <c r="D3955" i="17"/>
  <c r="B3956" i="17"/>
  <c r="C3956" i="17"/>
  <c r="D3956" i="17"/>
  <c r="B3957" i="17"/>
  <c r="C3957" i="17"/>
  <c r="D3957" i="17"/>
  <c r="B3958" i="17"/>
  <c r="C3958" i="17"/>
  <c r="D3958" i="17"/>
  <c r="B3959" i="17"/>
  <c r="C3959" i="17"/>
  <c r="D3959" i="17"/>
  <c r="B3960" i="17"/>
  <c r="C3960" i="17"/>
  <c r="D3960" i="17"/>
  <c r="B3961" i="17"/>
  <c r="C3961" i="17"/>
  <c r="D3961" i="17"/>
  <c r="B3962" i="17"/>
  <c r="C3962" i="17"/>
  <c r="D3962" i="17"/>
  <c r="B3963" i="17"/>
  <c r="C3963" i="17"/>
  <c r="D3963" i="17"/>
  <c r="B3964" i="17"/>
  <c r="C3964" i="17"/>
  <c r="D3964" i="17"/>
  <c r="B3965" i="17"/>
  <c r="C3965" i="17"/>
  <c r="D3965" i="17"/>
  <c r="B3966" i="17"/>
  <c r="C3966" i="17"/>
  <c r="D3966" i="17"/>
  <c r="B3967" i="17"/>
  <c r="C3967" i="17"/>
  <c r="D3967" i="17"/>
  <c r="B3968" i="17"/>
  <c r="C3968" i="17"/>
  <c r="D3968" i="17"/>
  <c r="B3969" i="17"/>
  <c r="C3969" i="17"/>
  <c r="D3969" i="17"/>
  <c r="B3970" i="17"/>
  <c r="C3970" i="17"/>
  <c r="D3970" i="17"/>
  <c r="B3971" i="17"/>
  <c r="C3971" i="17"/>
  <c r="D3971" i="17"/>
  <c r="B3972" i="17"/>
  <c r="C3972" i="17"/>
  <c r="D3972" i="17"/>
  <c r="B3973" i="17"/>
  <c r="C3973" i="17"/>
  <c r="D3973" i="17"/>
  <c r="B3974" i="17"/>
  <c r="C3974" i="17"/>
  <c r="D3974" i="17"/>
  <c r="B3975" i="17"/>
  <c r="C3975" i="17"/>
  <c r="D3975" i="17"/>
  <c r="B3976" i="17"/>
  <c r="C3976" i="17"/>
  <c r="D3976" i="17"/>
  <c r="B3977" i="17"/>
  <c r="C3977" i="17"/>
  <c r="D3977" i="17"/>
  <c r="B3978" i="17"/>
  <c r="C3978" i="17"/>
  <c r="D3978" i="17"/>
  <c r="B3979" i="17"/>
  <c r="C3979" i="17"/>
  <c r="D3979" i="17"/>
  <c r="B3980" i="17"/>
  <c r="C3980" i="17"/>
  <c r="D3980" i="17"/>
  <c r="B3981" i="17"/>
  <c r="C3981" i="17"/>
  <c r="D3981" i="17"/>
  <c r="B3982" i="17"/>
  <c r="C3982" i="17"/>
  <c r="D3982" i="17"/>
  <c r="B3983" i="17"/>
  <c r="C3983" i="17"/>
  <c r="D3983" i="17"/>
  <c r="B3984" i="17"/>
  <c r="C3984" i="17"/>
  <c r="D3984" i="17"/>
  <c r="B3985" i="17"/>
  <c r="C3985" i="17"/>
  <c r="D3985" i="17"/>
  <c r="B3986" i="17"/>
  <c r="C3986" i="17"/>
  <c r="D3986" i="17"/>
  <c r="B3987" i="17"/>
  <c r="C3987" i="17"/>
  <c r="D3987" i="17"/>
  <c r="B3988" i="17"/>
  <c r="C3988" i="17"/>
  <c r="D3988" i="17"/>
  <c r="B3989" i="17"/>
  <c r="C3989" i="17"/>
  <c r="D3989" i="17"/>
  <c r="B3990" i="17"/>
  <c r="C3990" i="17"/>
  <c r="D3990" i="17"/>
  <c r="B3991" i="17"/>
  <c r="C3991" i="17"/>
  <c r="D3991" i="17"/>
  <c r="B3992" i="17"/>
  <c r="C3992" i="17"/>
  <c r="D3992" i="17"/>
  <c r="B3993" i="17"/>
  <c r="C3993" i="17"/>
  <c r="D3993" i="17"/>
  <c r="B3994" i="17"/>
  <c r="C3994" i="17"/>
  <c r="D3994" i="17"/>
  <c r="B3995" i="17"/>
  <c r="C3995" i="17"/>
  <c r="D3995" i="17"/>
  <c r="B3996" i="17"/>
  <c r="C3996" i="17"/>
  <c r="D3996" i="17"/>
  <c r="B3997" i="17"/>
  <c r="C3997" i="17"/>
  <c r="D3997" i="17"/>
  <c r="B3998" i="17"/>
  <c r="C3998" i="17"/>
  <c r="D3998" i="17"/>
  <c r="B3999" i="17"/>
  <c r="C3999" i="17"/>
  <c r="D3999" i="17"/>
  <c r="B4000" i="17"/>
  <c r="C4000" i="17"/>
  <c r="D4000" i="17"/>
  <c r="B4001" i="17"/>
  <c r="C4001" i="17"/>
  <c r="D4001" i="17"/>
  <c r="B4002" i="17"/>
  <c r="C4002" i="17"/>
  <c r="D4002" i="17"/>
  <c r="B4003" i="17"/>
  <c r="C4003" i="17"/>
  <c r="D4003" i="17"/>
  <c r="B4004" i="17"/>
  <c r="C4004" i="17"/>
  <c r="D4004" i="17"/>
  <c r="B4005" i="17"/>
  <c r="C4005" i="17"/>
  <c r="D4005" i="17"/>
  <c r="B4006" i="17"/>
  <c r="C4006" i="17"/>
  <c r="D4006" i="17"/>
  <c r="B4007" i="17"/>
  <c r="C4007" i="17"/>
  <c r="D4007" i="17"/>
  <c r="B4008" i="17"/>
  <c r="C4008" i="17"/>
  <c r="D4008" i="17"/>
  <c r="B4009" i="17"/>
  <c r="C4009" i="17"/>
  <c r="D4009" i="17"/>
  <c r="B4010" i="17"/>
  <c r="C4010" i="17"/>
  <c r="D4010" i="17"/>
  <c r="B4011" i="17"/>
  <c r="C4011" i="17"/>
  <c r="D4011" i="17"/>
  <c r="B4012" i="17"/>
  <c r="C4012" i="17"/>
  <c r="D4012" i="17"/>
  <c r="B4013" i="17"/>
  <c r="C4013" i="17"/>
  <c r="D4013" i="17"/>
  <c r="B4014" i="17"/>
  <c r="C4014" i="17"/>
  <c r="D4014" i="17"/>
  <c r="B4015" i="17"/>
  <c r="C4015" i="17"/>
  <c r="D4015" i="17"/>
  <c r="B4016" i="17"/>
  <c r="C4016" i="17"/>
  <c r="D4016" i="17"/>
  <c r="B4017" i="17"/>
  <c r="C4017" i="17"/>
  <c r="D4017" i="17"/>
  <c r="B4018" i="17"/>
  <c r="C4018" i="17"/>
  <c r="D4018" i="17"/>
  <c r="B4019" i="17"/>
  <c r="C4019" i="17"/>
  <c r="D4019" i="17"/>
  <c r="B4020" i="17"/>
  <c r="C4020" i="17"/>
  <c r="D4020" i="17"/>
  <c r="B4021" i="17"/>
  <c r="C4021" i="17"/>
  <c r="D4021" i="17"/>
  <c r="B4022" i="17"/>
  <c r="C4022" i="17"/>
  <c r="D4022" i="17"/>
  <c r="B4023" i="17"/>
  <c r="C4023" i="17"/>
  <c r="D4023" i="17"/>
  <c r="B4024" i="17"/>
  <c r="C4024" i="17"/>
  <c r="D4024" i="17"/>
  <c r="B4025" i="17"/>
  <c r="C4025" i="17"/>
  <c r="D4025" i="17"/>
  <c r="B4026" i="17"/>
  <c r="C4026" i="17"/>
  <c r="D4026" i="17"/>
  <c r="B4027" i="17"/>
  <c r="C4027" i="17"/>
  <c r="D4027" i="17"/>
  <c r="B4028" i="17"/>
  <c r="C4028" i="17"/>
  <c r="D4028" i="17"/>
  <c r="B4029" i="17"/>
  <c r="C4029" i="17"/>
  <c r="D4029" i="17"/>
  <c r="B4030" i="17"/>
  <c r="C4030" i="17"/>
  <c r="D4030" i="17"/>
  <c r="B4031" i="17"/>
  <c r="C4031" i="17"/>
  <c r="D4031" i="17"/>
  <c r="B4032" i="17"/>
  <c r="C4032" i="17"/>
  <c r="D4032" i="17"/>
  <c r="B4033" i="17"/>
  <c r="C4033" i="17"/>
  <c r="D4033" i="17"/>
  <c r="B4034" i="17"/>
  <c r="C4034" i="17"/>
  <c r="D4034" i="17"/>
  <c r="B4035" i="17"/>
  <c r="C4035" i="17"/>
  <c r="D4035" i="17"/>
  <c r="B4036" i="17"/>
  <c r="C4036" i="17"/>
  <c r="D4036" i="17"/>
  <c r="B4037" i="17"/>
  <c r="C4037" i="17"/>
  <c r="D4037" i="17"/>
  <c r="B4038" i="17"/>
  <c r="C4038" i="17"/>
  <c r="D4038" i="17"/>
  <c r="B4039" i="17"/>
  <c r="C4039" i="17"/>
  <c r="D4039" i="17"/>
  <c r="B4040" i="17"/>
  <c r="C4040" i="17"/>
  <c r="D4040" i="17"/>
  <c r="B4041" i="17"/>
  <c r="C4041" i="17"/>
  <c r="D4041" i="17"/>
  <c r="B4042" i="17"/>
  <c r="C4042" i="17"/>
  <c r="D4042" i="17"/>
  <c r="B4043" i="17"/>
  <c r="C4043" i="17"/>
  <c r="D4043" i="17"/>
  <c r="B4044" i="17"/>
  <c r="C4044" i="17"/>
  <c r="D4044" i="17"/>
  <c r="B4045" i="17"/>
  <c r="C4045" i="17"/>
  <c r="D4045" i="17"/>
  <c r="B4046" i="17"/>
  <c r="C4046" i="17"/>
  <c r="D4046" i="17"/>
  <c r="B4047" i="17"/>
  <c r="C4047" i="17"/>
  <c r="D4047" i="17"/>
  <c r="B4048" i="17"/>
  <c r="C4048" i="17"/>
  <c r="D4048" i="17"/>
  <c r="B4049" i="17"/>
  <c r="C4049" i="17"/>
  <c r="D4049" i="17"/>
  <c r="B4050" i="17"/>
  <c r="C4050" i="17"/>
  <c r="D4050" i="17"/>
  <c r="B4051" i="17"/>
  <c r="C4051" i="17"/>
  <c r="D4051" i="17"/>
  <c r="B4052" i="17"/>
  <c r="C4052" i="17"/>
  <c r="D4052" i="17"/>
  <c r="B4053" i="17"/>
  <c r="C4053" i="17"/>
  <c r="D4053" i="17"/>
  <c r="B4054" i="17"/>
  <c r="C4054" i="17"/>
  <c r="D4054" i="17"/>
  <c r="B4055" i="17"/>
  <c r="C4055" i="17"/>
  <c r="D4055" i="17"/>
  <c r="B4056" i="17"/>
  <c r="C4056" i="17"/>
  <c r="D4056" i="17"/>
  <c r="B4057" i="17"/>
  <c r="C4057" i="17"/>
  <c r="D4057" i="17"/>
  <c r="B4058" i="17"/>
  <c r="C4058" i="17"/>
  <c r="D4058" i="17"/>
  <c r="B4059" i="17"/>
  <c r="C4059" i="17"/>
  <c r="D4059" i="17"/>
  <c r="B4060" i="17"/>
  <c r="C4060" i="17"/>
  <c r="D4060" i="17"/>
  <c r="B4061" i="17"/>
  <c r="C4061" i="17"/>
  <c r="D4061" i="17"/>
  <c r="B4062" i="17"/>
  <c r="C4062" i="17"/>
  <c r="D4062" i="17"/>
  <c r="B4063" i="17"/>
  <c r="C4063" i="17"/>
  <c r="D4063" i="17"/>
  <c r="B4064" i="17"/>
  <c r="C4064" i="17"/>
  <c r="D4064" i="17"/>
  <c r="B4065" i="17"/>
  <c r="C4065" i="17"/>
  <c r="D4065" i="17"/>
  <c r="B4066" i="17"/>
  <c r="C4066" i="17"/>
  <c r="D4066" i="17"/>
  <c r="B4067" i="17"/>
  <c r="C4067" i="17"/>
  <c r="D4067" i="17"/>
  <c r="B4068" i="17"/>
  <c r="C4068" i="17"/>
  <c r="D4068" i="17"/>
  <c r="B4069" i="17"/>
  <c r="C4069" i="17"/>
  <c r="D4069" i="17"/>
  <c r="B4070" i="17"/>
  <c r="C4070" i="17"/>
  <c r="D4070" i="17"/>
  <c r="B4071" i="17"/>
  <c r="C4071" i="17"/>
  <c r="D4071" i="17"/>
  <c r="B4072" i="17"/>
  <c r="C4072" i="17"/>
  <c r="D4072" i="17"/>
  <c r="B4073" i="17"/>
  <c r="C4073" i="17"/>
  <c r="D4073" i="17"/>
  <c r="B4074" i="17"/>
  <c r="C4074" i="17"/>
  <c r="D4074" i="17"/>
  <c r="B4075" i="17"/>
  <c r="C4075" i="17"/>
  <c r="D4075" i="17"/>
  <c r="B4076" i="17"/>
  <c r="C4076" i="17"/>
  <c r="D4076" i="17"/>
  <c r="B4077" i="17"/>
  <c r="C4077" i="17"/>
  <c r="D4077" i="17"/>
  <c r="B4078" i="17"/>
  <c r="C4078" i="17"/>
  <c r="D4078" i="17"/>
  <c r="B4079" i="17"/>
  <c r="C4079" i="17"/>
  <c r="D4079" i="17"/>
  <c r="B4080" i="17"/>
  <c r="C4080" i="17"/>
  <c r="D4080" i="17"/>
  <c r="B4081" i="17"/>
  <c r="C4081" i="17"/>
  <c r="D4081" i="17"/>
  <c r="B4082" i="17"/>
  <c r="C4082" i="17"/>
  <c r="D4082" i="17"/>
  <c r="B4083" i="17"/>
  <c r="C4083" i="17"/>
  <c r="D4083" i="17"/>
  <c r="B4084" i="17"/>
  <c r="C4084" i="17"/>
  <c r="D4084" i="17"/>
  <c r="B4085" i="17"/>
  <c r="C4085" i="17"/>
  <c r="D4085" i="17"/>
  <c r="B4086" i="17"/>
  <c r="C4086" i="17"/>
  <c r="D4086" i="17"/>
  <c r="B4087" i="17"/>
  <c r="C4087" i="17"/>
  <c r="D4087" i="17"/>
  <c r="B4088" i="17"/>
  <c r="C4088" i="17"/>
  <c r="D4088" i="17"/>
  <c r="B4089" i="17"/>
  <c r="C4089" i="17"/>
  <c r="D4089" i="17"/>
  <c r="B4090" i="17"/>
  <c r="C4090" i="17"/>
  <c r="D4090" i="17"/>
  <c r="B4091" i="17"/>
  <c r="C4091" i="17"/>
  <c r="D4091" i="17"/>
  <c r="B4092" i="17"/>
  <c r="C4092" i="17"/>
  <c r="D4092" i="17"/>
  <c r="B4093" i="17"/>
  <c r="C4093" i="17"/>
  <c r="D4093" i="17"/>
  <c r="B4094" i="17"/>
  <c r="C4094" i="17"/>
  <c r="D4094" i="17"/>
  <c r="B4095" i="17"/>
  <c r="C4095" i="17"/>
  <c r="D4095" i="17"/>
  <c r="B4096" i="17"/>
  <c r="C4096" i="17"/>
  <c r="D4096" i="17"/>
  <c r="B4097" i="17"/>
  <c r="C4097" i="17"/>
  <c r="D4097" i="17"/>
  <c r="B4098" i="17"/>
  <c r="C4098" i="17"/>
  <c r="D4098" i="17"/>
  <c r="B4099" i="17"/>
  <c r="C4099" i="17"/>
  <c r="D4099" i="17"/>
  <c r="B4100" i="17"/>
  <c r="C4100" i="17"/>
  <c r="D4100" i="17"/>
  <c r="B4101" i="17"/>
  <c r="C4101" i="17"/>
  <c r="D4101" i="17"/>
  <c r="B4102" i="17"/>
  <c r="C4102" i="17"/>
  <c r="D4102" i="17"/>
  <c r="B4103" i="17"/>
  <c r="C4103" i="17"/>
  <c r="D4103" i="17"/>
  <c r="B4104" i="17"/>
  <c r="C4104" i="17"/>
  <c r="D4104" i="17"/>
  <c r="B4105" i="17"/>
  <c r="C4105" i="17"/>
  <c r="D4105" i="17"/>
  <c r="B4106" i="17"/>
  <c r="C4106" i="17"/>
  <c r="D4106" i="17"/>
  <c r="B4107" i="17"/>
  <c r="C4107" i="17"/>
  <c r="D4107" i="17"/>
  <c r="B4108" i="17"/>
  <c r="C4108" i="17"/>
  <c r="D4108" i="17"/>
  <c r="B4109" i="17"/>
  <c r="C4109" i="17"/>
  <c r="D4109" i="17"/>
  <c r="B4110" i="17"/>
  <c r="C4110" i="17"/>
  <c r="D4110" i="17"/>
  <c r="B4111" i="17"/>
  <c r="C4111" i="17"/>
  <c r="D4111" i="17"/>
  <c r="B4112" i="17"/>
  <c r="C4112" i="17"/>
  <c r="D4112" i="17"/>
  <c r="B4113" i="17"/>
  <c r="C4113" i="17"/>
  <c r="D4113" i="17"/>
  <c r="B4114" i="17"/>
  <c r="C4114" i="17"/>
  <c r="D4114" i="17"/>
  <c r="B4115" i="17"/>
  <c r="C4115" i="17"/>
  <c r="D4115" i="17"/>
  <c r="B4116" i="17"/>
  <c r="C4116" i="17"/>
  <c r="D4116" i="17"/>
  <c r="B4117" i="17"/>
  <c r="C4117" i="17"/>
  <c r="D4117" i="17"/>
  <c r="B4118" i="17"/>
  <c r="C4118" i="17"/>
  <c r="D4118" i="17"/>
  <c r="B4119" i="17"/>
  <c r="C4119" i="17"/>
  <c r="D4119" i="17"/>
  <c r="B4120" i="17"/>
  <c r="C4120" i="17"/>
  <c r="D4120" i="17"/>
  <c r="B4121" i="17"/>
  <c r="C4121" i="17"/>
  <c r="D4121" i="17"/>
  <c r="B4122" i="17"/>
  <c r="C4122" i="17"/>
  <c r="D4122" i="17"/>
  <c r="B4123" i="17"/>
  <c r="C4123" i="17"/>
  <c r="D4123" i="17"/>
  <c r="B4124" i="17"/>
  <c r="C4124" i="17"/>
  <c r="D4124" i="17"/>
  <c r="B4125" i="17"/>
  <c r="C4125" i="17"/>
  <c r="D4125" i="17"/>
  <c r="B4126" i="17"/>
  <c r="C4126" i="17"/>
  <c r="D4126" i="17"/>
  <c r="B4127" i="17"/>
  <c r="C4127" i="17"/>
  <c r="D4127" i="17"/>
  <c r="B4128" i="17"/>
  <c r="C4128" i="17"/>
  <c r="D4128" i="17"/>
  <c r="B4129" i="17"/>
  <c r="C4129" i="17"/>
  <c r="D4129" i="17"/>
  <c r="B4130" i="17"/>
  <c r="C4130" i="17"/>
  <c r="D4130" i="17"/>
  <c r="B4131" i="17"/>
  <c r="C4131" i="17"/>
  <c r="D4131" i="17"/>
  <c r="B4132" i="17"/>
  <c r="C4132" i="17"/>
  <c r="D4132" i="17"/>
  <c r="B4133" i="17"/>
  <c r="C4133" i="17"/>
  <c r="D4133" i="17"/>
  <c r="B4134" i="17"/>
  <c r="C4134" i="17"/>
  <c r="D4134" i="17"/>
  <c r="B4135" i="17"/>
  <c r="C4135" i="17"/>
  <c r="D4135" i="17"/>
  <c r="B4136" i="17"/>
  <c r="C4136" i="17"/>
  <c r="D4136" i="17"/>
  <c r="B4137" i="17"/>
  <c r="C4137" i="17"/>
  <c r="D4137" i="17"/>
  <c r="B4138" i="17"/>
  <c r="C4138" i="17"/>
  <c r="D4138" i="17"/>
  <c r="B4139" i="17"/>
  <c r="C4139" i="17"/>
  <c r="D4139" i="17"/>
  <c r="B4140" i="17"/>
  <c r="C4140" i="17"/>
  <c r="D4140" i="17"/>
  <c r="B4141" i="17"/>
  <c r="C4141" i="17"/>
  <c r="D4141" i="17"/>
  <c r="B4142" i="17"/>
  <c r="C4142" i="17"/>
  <c r="D4142" i="17"/>
  <c r="B4143" i="17"/>
  <c r="C4143" i="17"/>
  <c r="D4143" i="17"/>
  <c r="B4144" i="17"/>
  <c r="C4144" i="17"/>
  <c r="D4144" i="17"/>
  <c r="B4145" i="17"/>
  <c r="C4145" i="17"/>
  <c r="D4145" i="17"/>
  <c r="B4146" i="17"/>
  <c r="C4146" i="17"/>
  <c r="D4146" i="17"/>
  <c r="B4147" i="17"/>
  <c r="C4147" i="17"/>
  <c r="D4147" i="17"/>
  <c r="B4148" i="17"/>
  <c r="C4148" i="17"/>
  <c r="D4148" i="17"/>
  <c r="B4149" i="17"/>
  <c r="C4149" i="17"/>
  <c r="D4149" i="17"/>
  <c r="B4150" i="17"/>
  <c r="C4150" i="17"/>
  <c r="D4150" i="17"/>
  <c r="B4151" i="17"/>
  <c r="C4151" i="17"/>
  <c r="D4151" i="17"/>
  <c r="B4152" i="17"/>
  <c r="C4152" i="17"/>
  <c r="D4152" i="17"/>
  <c r="B4153" i="17"/>
  <c r="C4153" i="17"/>
  <c r="D4153" i="17"/>
  <c r="B4154" i="17"/>
  <c r="C4154" i="17"/>
  <c r="D4154" i="17"/>
  <c r="B4155" i="17"/>
  <c r="C4155" i="17"/>
  <c r="D4155" i="17"/>
  <c r="B4156" i="17"/>
  <c r="C4156" i="17"/>
  <c r="D4156" i="17"/>
  <c r="B4157" i="17"/>
  <c r="C4157" i="17"/>
  <c r="D4157" i="17"/>
  <c r="B4158" i="17"/>
  <c r="C4158" i="17"/>
  <c r="D4158" i="17"/>
  <c r="B4159" i="17"/>
  <c r="C4159" i="17"/>
  <c r="D4159" i="17"/>
  <c r="B4160" i="17"/>
  <c r="C4160" i="17"/>
  <c r="D4160" i="17"/>
  <c r="B4161" i="17"/>
  <c r="C4161" i="17"/>
  <c r="D4161" i="17"/>
  <c r="B4162" i="17"/>
  <c r="C4162" i="17"/>
  <c r="D4162" i="17"/>
  <c r="B4163" i="17"/>
  <c r="C4163" i="17"/>
  <c r="D4163" i="17"/>
  <c r="B4164" i="17"/>
  <c r="C4164" i="17"/>
  <c r="D4164" i="17"/>
  <c r="B4165" i="17"/>
  <c r="C4165" i="17"/>
  <c r="D4165" i="17"/>
  <c r="B4166" i="17"/>
  <c r="C4166" i="17"/>
  <c r="D4166" i="17"/>
  <c r="B4167" i="17"/>
  <c r="C4167" i="17"/>
  <c r="D4167" i="17"/>
  <c r="B4168" i="17"/>
  <c r="C4168" i="17"/>
  <c r="D4168" i="17"/>
  <c r="B4169" i="17"/>
  <c r="C4169" i="17"/>
  <c r="D4169" i="17"/>
  <c r="B4170" i="17"/>
  <c r="C4170" i="17"/>
  <c r="D4170" i="17"/>
  <c r="B4171" i="17"/>
  <c r="C4171" i="17"/>
  <c r="D4171" i="17"/>
  <c r="B4172" i="17"/>
  <c r="C4172" i="17"/>
  <c r="D4172" i="17"/>
  <c r="B4173" i="17"/>
  <c r="C4173" i="17"/>
  <c r="D4173" i="17"/>
  <c r="B4174" i="17"/>
  <c r="C4174" i="17"/>
  <c r="D4174" i="17"/>
  <c r="B4175" i="17"/>
  <c r="C4175" i="17"/>
  <c r="D4175" i="17"/>
  <c r="B4176" i="17"/>
  <c r="C4176" i="17"/>
  <c r="D4176" i="17"/>
  <c r="B4177" i="17"/>
  <c r="C4177" i="17"/>
  <c r="D4177" i="17"/>
  <c r="B4178" i="17"/>
  <c r="C4178" i="17"/>
  <c r="D4178" i="17"/>
  <c r="B4179" i="17"/>
  <c r="C4179" i="17"/>
  <c r="D4179" i="17"/>
  <c r="B4180" i="17"/>
  <c r="C4180" i="17"/>
  <c r="D4180" i="17"/>
  <c r="B4181" i="17"/>
  <c r="C4181" i="17"/>
  <c r="D4181" i="17"/>
  <c r="B4182" i="17"/>
  <c r="C4182" i="17"/>
  <c r="D4182" i="17"/>
  <c r="B4183" i="17"/>
  <c r="C4183" i="17"/>
  <c r="D4183" i="17"/>
  <c r="B4184" i="17"/>
  <c r="C4184" i="17"/>
  <c r="D4184" i="17"/>
  <c r="B4185" i="17"/>
  <c r="C4185" i="17"/>
  <c r="D4185" i="17"/>
  <c r="B4186" i="17"/>
  <c r="C4186" i="17"/>
  <c r="D4186" i="17"/>
  <c r="B4187" i="17"/>
  <c r="C4187" i="17"/>
  <c r="D4187" i="17"/>
  <c r="B4188" i="17"/>
  <c r="C4188" i="17"/>
  <c r="D4188" i="17"/>
  <c r="B4189" i="17"/>
  <c r="C4189" i="17"/>
  <c r="D4189" i="17"/>
  <c r="B4190" i="17"/>
  <c r="C4190" i="17"/>
  <c r="D4190" i="17"/>
  <c r="B4191" i="17"/>
  <c r="C4191" i="17"/>
  <c r="D4191" i="17"/>
  <c r="B4192" i="17"/>
  <c r="C4192" i="17"/>
  <c r="D4192" i="17"/>
  <c r="B4193" i="17"/>
  <c r="C4193" i="17"/>
  <c r="D4193" i="17"/>
  <c r="B4194" i="17"/>
  <c r="C4194" i="17"/>
  <c r="D4194" i="17"/>
  <c r="B4195" i="17"/>
  <c r="C4195" i="17"/>
  <c r="D4195" i="17"/>
  <c r="B4196" i="17"/>
  <c r="C4196" i="17"/>
  <c r="D4196" i="17"/>
  <c r="B4197" i="17"/>
  <c r="C4197" i="17"/>
  <c r="D4197" i="17"/>
  <c r="B4198" i="17"/>
  <c r="C4198" i="17"/>
  <c r="D4198" i="17"/>
  <c r="B4199" i="17"/>
  <c r="C4199" i="17"/>
  <c r="D4199" i="17"/>
  <c r="B4200" i="17"/>
  <c r="C4200" i="17"/>
  <c r="D4200" i="17"/>
  <c r="B4201" i="17"/>
  <c r="C4201" i="17"/>
  <c r="D4201" i="17"/>
  <c r="B4202" i="17"/>
  <c r="C4202" i="17"/>
  <c r="D4202" i="17"/>
  <c r="B4203" i="17"/>
  <c r="C4203" i="17"/>
  <c r="D4203" i="17"/>
  <c r="B4204" i="17"/>
  <c r="C4204" i="17"/>
  <c r="D4204" i="17"/>
  <c r="B4205" i="17"/>
  <c r="C4205" i="17"/>
  <c r="D4205" i="17"/>
  <c r="B4206" i="17"/>
  <c r="C4206" i="17"/>
  <c r="D4206" i="17"/>
  <c r="B4207" i="17"/>
  <c r="C4207" i="17"/>
  <c r="D4207" i="17"/>
  <c r="B4208" i="17"/>
  <c r="C4208" i="17"/>
  <c r="D4208" i="17"/>
  <c r="B4209" i="17"/>
  <c r="C4209" i="17"/>
  <c r="D4209" i="17"/>
  <c r="B4210" i="17"/>
  <c r="C4210" i="17"/>
  <c r="D4210" i="17"/>
  <c r="B4211" i="17"/>
  <c r="C4211" i="17"/>
  <c r="D4211" i="17"/>
  <c r="B4212" i="17"/>
  <c r="C4212" i="17"/>
  <c r="D4212" i="17"/>
  <c r="B4213" i="17"/>
  <c r="C4213" i="17"/>
  <c r="D4213" i="17"/>
  <c r="B4214" i="17"/>
  <c r="C4214" i="17"/>
  <c r="D4214" i="17"/>
  <c r="B4215" i="17"/>
  <c r="C4215" i="17"/>
  <c r="D4215" i="17"/>
  <c r="B4216" i="17"/>
  <c r="C4216" i="17"/>
  <c r="D4216" i="17"/>
  <c r="B4217" i="17"/>
  <c r="C4217" i="17"/>
  <c r="D4217" i="17"/>
  <c r="B4218" i="17"/>
  <c r="C4218" i="17"/>
  <c r="D4218" i="17"/>
  <c r="B4219" i="17"/>
  <c r="C4219" i="17"/>
  <c r="D4219" i="17"/>
  <c r="B4220" i="17"/>
  <c r="C4220" i="17"/>
  <c r="D4220" i="17"/>
  <c r="B4221" i="17"/>
  <c r="C4221" i="17"/>
  <c r="D4221" i="17"/>
  <c r="B4222" i="17"/>
  <c r="C4222" i="17"/>
  <c r="D4222" i="17"/>
  <c r="B4223" i="17"/>
  <c r="C4223" i="17"/>
  <c r="D4223" i="17"/>
  <c r="B4224" i="17"/>
  <c r="C4224" i="17"/>
  <c r="D4224" i="17"/>
  <c r="B4225" i="17"/>
  <c r="C4225" i="17"/>
  <c r="D4225" i="17"/>
  <c r="B4226" i="17"/>
  <c r="C4226" i="17"/>
  <c r="D4226" i="17"/>
  <c r="B4227" i="17"/>
  <c r="C4227" i="17"/>
  <c r="D4227" i="17"/>
  <c r="B4228" i="17"/>
  <c r="C4228" i="17"/>
  <c r="D4228" i="17"/>
  <c r="B4229" i="17"/>
  <c r="C4229" i="17"/>
  <c r="D4229" i="17"/>
  <c r="B4230" i="17"/>
  <c r="C4230" i="17"/>
  <c r="D4230" i="17"/>
  <c r="B4231" i="17"/>
  <c r="C4231" i="17"/>
  <c r="D4231" i="17"/>
  <c r="B4232" i="17"/>
  <c r="C4232" i="17"/>
  <c r="D4232" i="17"/>
  <c r="B4233" i="17"/>
  <c r="C4233" i="17"/>
  <c r="D4233" i="17"/>
  <c r="B4234" i="17"/>
  <c r="C4234" i="17"/>
  <c r="D4234" i="17"/>
  <c r="B4235" i="17"/>
  <c r="C4235" i="17"/>
  <c r="D4235" i="17"/>
  <c r="B4236" i="17"/>
  <c r="C4236" i="17"/>
  <c r="D4236" i="17"/>
  <c r="B4237" i="17"/>
  <c r="C4237" i="17"/>
  <c r="D4237" i="17"/>
  <c r="B4238" i="17"/>
  <c r="C4238" i="17"/>
  <c r="D4238" i="17"/>
  <c r="B4239" i="17"/>
  <c r="C4239" i="17"/>
  <c r="D4239" i="17"/>
  <c r="B4240" i="17"/>
  <c r="C4240" i="17"/>
  <c r="D4240" i="17"/>
  <c r="B4241" i="17"/>
  <c r="C4241" i="17"/>
  <c r="D4241" i="17"/>
  <c r="B4242" i="17"/>
  <c r="C4242" i="17"/>
  <c r="D4242" i="17"/>
  <c r="B4243" i="17"/>
  <c r="C4243" i="17"/>
  <c r="D4243" i="17"/>
  <c r="B4244" i="17"/>
  <c r="C4244" i="17"/>
  <c r="D4244" i="17"/>
  <c r="B4245" i="17"/>
  <c r="C4245" i="17"/>
  <c r="D4245" i="17"/>
  <c r="B4246" i="17"/>
  <c r="C4246" i="17"/>
  <c r="D4246" i="17"/>
  <c r="B4247" i="17"/>
  <c r="C4247" i="17"/>
  <c r="D4247" i="17"/>
  <c r="B4248" i="17"/>
  <c r="C4248" i="17"/>
  <c r="D4248" i="17"/>
  <c r="B4249" i="17"/>
  <c r="C4249" i="17"/>
  <c r="D4249" i="17"/>
  <c r="B4250" i="17"/>
  <c r="C4250" i="17"/>
  <c r="D4250" i="17"/>
  <c r="B4251" i="17"/>
  <c r="C4251" i="17"/>
  <c r="D4251" i="17"/>
  <c r="B4252" i="17"/>
  <c r="C4252" i="17"/>
  <c r="D4252" i="17"/>
  <c r="B4253" i="17"/>
  <c r="C4253" i="17"/>
  <c r="D4253" i="17"/>
  <c r="B4254" i="17"/>
  <c r="C4254" i="17"/>
  <c r="D4254" i="17"/>
  <c r="B4255" i="17"/>
  <c r="C4255" i="17"/>
  <c r="D4255" i="17"/>
  <c r="B4256" i="17"/>
  <c r="C4256" i="17"/>
  <c r="D4256" i="17"/>
  <c r="B4257" i="17"/>
  <c r="C4257" i="17"/>
  <c r="D4257" i="17"/>
  <c r="B4258" i="17"/>
  <c r="C4258" i="17"/>
  <c r="D4258" i="17"/>
  <c r="B4259" i="17"/>
  <c r="C4259" i="17"/>
  <c r="D4259" i="17"/>
  <c r="B4260" i="17"/>
  <c r="C4260" i="17"/>
  <c r="D4260" i="17"/>
  <c r="B4261" i="17"/>
  <c r="C4261" i="17"/>
  <c r="D4261" i="17"/>
  <c r="B4262" i="17"/>
  <c r="C4262" i="17"/>
  <c r="D4262" i="17"/>
  <c r="B4263" i="17"/>
  <c r="C4263" i="17"/>
  <c r="D4263" i="17"/>
  <c r="B4264" i="17"/>
  <c r="C4264" i="17"/>
  <c r="D4264" i="17"/>
  <c r="B4265" i="17"/>
  <c r="C4265" i="17"/>
  <c r="D4265" i="17"/>
  <c r="B4266" i="17"/>
  <c r="C4266" i="17"/>
  <c r="D4266" i="17"/>
  <c r="B4267" i="17"/>
  <c r="C4267" i="17"/>
  <c r="D4267" i="17"/>
  <c r="B4268" i="17"/>
  <c r="C4268" i="17"/>
  <c r="D4268" i="17"/>
  <c r="B4269" i="17"/>
  <c r="C4269" i="17"/>
  <c r="D4269" i="17"/>
  <c r="B4270" i="17"/>
  <c r="C4270" i="17"/>
  <c r="D4270" i="17"/>
  <c r="B4271" i="17"/>
  <c r="C4271" i="17"/>
  <c r="D4271" i="17"/>
  <c r="B4272" i="17"/>
  <c r="C4272" i="17"/>
  <c r="D4272" i="17"/>
  <c r="B4273" i="17"/>
  <c r="C4273" i="17"/>
  <c r="D4273" i="17"/>
  <c r="B4274" i="17"/>
  <c r="C4274" i="17"/>
  <c r="D4274" i="17"/>
  <c r="B4275" i="17"/>
  <c r="C4275" i="17"/>
  <c r="D4275" i="17"/>
  <c r="B4276" i="17"/>
  <c r="C4276" i="17"/>
  <c r="D4276" i="17"/>
  <c r="B4277" i="17"/>
  <c r="C4277" i="17"/>
  <c r="D4277" i="17"/>
  <c r="B4278" i="17"/>
  <c r="C4278" i="17"/>
  <c r="D4278" i="17"/>
  <c r="B4279" i="17"/>
  <c r="C4279" i="17"/>
  <c r="D4279" i="17"/>
  <c r="B4280" i="17"/>
  <c r="C4280" i="17"/>
  <c r="D4280" i="17"/>
  <c r="B4281" i="17"/>
  <c r="C4281" i="17"/>
  <c r="D4281" i="17"/>
  <c r="B4282" i="17"/>
  <c r="C4282" i="17"/>
  <c r="D4282" i="17"/>
  <c r="B4283" i="17"/>
  <c r="C4283" i="17"/>
  <c r="D4283" i="17"/>
  <c r="B4284" i="17"/>
  <c r="C4284" i="17"/>
  <c r="D4284" i="17"/>
  <c r="B4285" i="17"/>
  <c r="C4285" i="17"/>
  <c r="D4285" i="17"/>
  <c r="B4286" i="17"/>
  <c r="C4286" i="17"/>
  <c r="D4286" i="17"/>
  <c r="B4287" i="17"/>
  <c r="C4287" i="17"/>
  <c r="D4287" i="17"/>
  <c r="B4288" i="17"/>
  <c r="C4288" i="17"/>
  <c r="D4288" i="17"/>
  <c r="B4289" i="17"/>
  <c r="C4289" i="17"/>
  <c r="D4289" i="17"/>
  <c r="B4290" i="17"/>
  <c r="C4290" i="17"/>
  <c r="D4290" i="17"/>
  <c r="B4291" i="17"/>
  <c r="C4291" i="17"/>
  <c r="D4291" i="17"/>
  <c r="B4292" i="17"/>
  <c r="C4292" i="17"/>
  <c r="D4292" i="17"/>
  <c r="B4293" i="17"/>
  <c r="C4293" i="17"/>
  <c r="D4293" i="17"/>
  <c r="B4294" i="17"/>
  <c r="C4294" i="17"/>
  <c r="D4294" i="17"/>
  <c r="B4295" i="17"/>
  <c r="C4295" i="17"/>
  <c r="D4295" i="17"/>
  <c r="B4296" i="17"/>
  <c r="C4296" i="17"/>
  <c r="D4296" i="17"/>
  <c r="B4297" i="17"/>
  <c r="C4297" i="17"/>
  <c r="D4297" i="17"/>
  <c r="B4298" i="17"/>
  <c r="C4298" i="17"/>
  <c r="D4298" i="17"/>
  <c r="B4299" i="17"/>
  <c r="C4299" i="17"/>
  <c r="D4299" i="17"/>
  <c r="B4300" i="17"/>
  <c r="C4300" i="17"/>
  <c r="D4300" i="17"/>
  <c r="B4301" i="17"/>
  <c r="C4301" i="17"/>
  <c r="D4301" i="17"/>
  <c r="B4302" i="17"/>
  <c r="C4302" i="17"/>
  <c r="D4302" i="17"/>
  <c r="B4303" i="17"/>
  <c r="C4303" i="17"/>
  <c r="D4303" i="17"/>
  <c r="B4304" i="17"/>
  <c r="C4304" i="17"/>
  <c r="D4304" i="17"/>
  <c r="B4305" i="17"/>
  <c r="C4305" i="17"/>
  <c r="D4305" i="17"/>
  <c r="B4306" i="17"/>
  <c r="C4306" i="17"/>
  <c r="D4306" i="17"/>
  <c r="B4307" i="17"/>
  <c r="C4307" i="17"/>
  <c r="D4307" i="17"/>
  <c r="B4308" i="17"/>
  <c r="C4308" i="17"/>
  <c r="D4308" i="17"/>
  <c r="B4309" i="17"/>
  <c r="C4309" i="17"/>
  <c r="D4309" i="17"/>
  <c r="B4310" i="17"/>
  <c r="C4310" i="17"/>
  <c r="D4310" i="17"/>
  <c r="B4311" i="17"/>
  <c r="C4311" i="17"/>
  <c r="D4311" i="17"/>
  <c r="B4312" i="17"/>
  <c r="C4312" i="17"/>
  <c r="D4312" i="17"/>
  <c r="B4313" i="17"/>
  <c r="C4313" i="17"/>
  <c r="D4313" i="17"/>
  <c r="B4314" i="17"/>
  <c r="C4314" i="17"/>
  <c r="D4314" i="17"/>
  <c r="B4315" i="17"/>
  <c r="C4315" i="17"/>
  <c r="D4315" i="17"/>
  <c r="B4316" i="17"/>
  <c r="C4316" i="17"/>
  <c r="D4316" i="17"/>
  <c r="B4317" i="17"/>
  <c r="C4317" i="17"/>
  <c r="D4317" i="17"/>
  <c r="B4318" i="17"/>
  <c r="C4318" i="17"/>
  <c r="D4318" i="17"/>
  <c r="B4319" i="17"/>
  <c r="C4319" i="17"/>
  <c r="D4319" i="17"/>
  <c r="B4320" i="17"/>
  <c r="C4320" i="17"/>
  <c r="D4320" i="17"/>
  <c r="B4321" i="17"/>
  <c r="C4321" i="17"/>
  <c r="D4321" i="17"/>
  <c r="B4322" i="17"/>
  <c r="C4322" i="17"/>
  <c r="D4322" i="17"/>
  <c r="B4323" i="17"/>
  <c r="C4323" i="17"/>
  <c r="D4323" i="17"/>
  <c r="B4324" i="17"/>
  <c r="C4324" i="17"/>
  <c r="D4324" i="17"/>
  <c r="B4325" i="17"/>
  <c r="C4325" i="17"/>
  <c r="D4325" i="17"/>
  <c r="B4326" i="17"/>
  <c r="C4326" i="17"/>
  <c r="D4326" i="17"/>
  <c r="B4327" i="17"/>
  <c r="C4327" i="17"/>
  <c r="D4327" i="17"/>
  <c r="B4328" i="17"/>
  <c r="C4328" i="17"/>
  <c r="D4328" i="17"/>
  <c r="B4329" i="17"/>
  <c r="C4329" i="17"/>
  <c r="D4329" i="17"/>
  <c r="B4330" i="17"/>
  <c r="C4330" i="17"/>
  <c r="D4330" i="17"/>
  <c r="B4331" i="17"/>
  <c r="C4331" i="17"/>
  <c r="D4331" i="17"/>
  <c r="B4332" i="17"/>
  <c r="C4332" i="17"/>
  <c r="D4332" i="17"/>
  <c r="B4333" i="17"/>
  <c r="C4333" i="17"/>
  <c r="D4333" i="17"/>
  <c r="B4334" i="17"/>
  <c r="C4334" i="17"/>
  <c r="D4334" i="17"/>
  <c r="B4335" i="17"/>
  <c r="C4335" i="17"/>
  <c r="D4335" i="17"/>
  <c r="B4336" i="17"/>
  <c r="C4336" i="17"/>
  <c r="D4336" i="17"/>
  <c r="B4337" i="17"/>
  <c r="C4337" i="17"/>
  <c r="D4337" i="17"/>
  <c r="B4338" i="17"/>
  <c r="C4338" i="17"/>
  <c r="D4338" i="17"/>
  <c r="B4339" i="17"/>
  <c r="C4339" i="17"/>
  <c r="D4339" i="17"/>
  <c r="B4340" i="17"/>
  <c r="C4340" i="17"/>
  <c r="D4340" i="17"/>
  <c r="B4341" i="17"/>
  <c r="C4341" i="17"/>
  <c r="D4341" i="17"/>
  <c r="B4342" i="17"/>
  <c r="C4342" i="17"/>
  <c r="D4342" i="17"/>
  <c r="B4343" i="17"/>
  <c r="C4343" i="17"/>
  <c r="D4343" i="17"/>
  <c r="B4344" i="17"/>
  <c r="C4344" i="17"/>
  <c r="D4344" i="17"/>
  <c r="B4345" i="17"/>
  <c r="C4345" i="17"/>
  <c r="D4345" i="17"/>
  <c r="B4346" i="17"/>
  <c r="C4346" i="17"/>
  <c r="D4346" i="17"/>
  <c r="B4347" i="17"/>
  <c r="C4347" i="17"/>
  <c r="D4347" i="17"/>
  <c r="B4348" i="17"/>
  <c r="C4348" i="17"/>
  <c r="D4348" i="17"/>
  <c r="B4349" i="17"/>
  <c r="C4349" i="17"/>
  <c r="D4349" i="17"/>
  <c r="B4350" i="17"/>
  <c r="C4350" i="17"/>
  <c r="D4350" i="17"/>
  <c r="B4351" i="17"/>
  <c r="C4351" i="17"/>
  <c r="D4351" i="17"/>
  <c r="B4352" i="17"/>
  <c r="C4352" i="17"/>
  <c r="D4352" i="17"/>
  <c r="B4353" i="17"/>
  <c r="C4353" i="17"/>
  <c r="D4353" i="17"/>
  <c r="B4354" i="17"/>
  <c r="C4354" i="17"/>
  <c r="D4354" i="17"/>
  <c r="B4355" i="17"/>
  <c r="C4355" i="17"/>
  <c r="D4355" i="17"/>
  <c r="B4356" i="17"/>
  <c r="C4356" i="17"/>
  <c r="D4356" i="17"/>
  <c r="B4357" i="17"/>
  <c r="C4357" i="17"/>
  <c r="D4357" i="17"/>
  <c r="B4358" i="17"/>
  <c r="C4358" i="17"/>
  <c r="D4358" i="17"/>
  <c r="B4359" i="17"/>
  <c r="C4359" i="17"/>
  <c r="D4359" i="17"/>
  <c r="B4360" i="17"/>
  <c r="C4360" i="17"/>
  <c r="D4360" i="17"/>
  <c r="B4361" i="17"/>
  <c r="C4361" i="17"/>
  <c r="D4361" i="17"/>
  <c r="B4362" i="17"/>
  <c r="C4362" i="17"/>
  <c r="D4362" i="17"/>
  <c r="B4363" i="17"/>
  <c r="C4363" i="17"/>
  <c r="D4363" i="17"/>
  <c r="B4364" i="17"/>
  <c r="C4364" i="17"/>
  <c r="D4364" i="17"/>
  <c r="B4365" i="17"/>
  <c r="C4365" i="17"/>
  <c r="D4365" i="17"/>
  <c r="B4366" i="17"/>
  <c r="C4366" i="17"/>
  <c r="D4366" i="17"/>
  <c r="B4367" i="17"/>
  <c r="C4367" i="17"/>
  <c r="D4367" i="17"/>
  <c r="B4368" i="17"/>
  <c r="C4368" i="17"/>
  <c r="D4368" i="17"/>
  <c r="B4369" i="17"/>
  <c r="C4369" i="17"/>
  <c r="D4369" i="17"/>
  <c r="B4370" i="17"/>
  <c r="C4370" i="17"/>
  <c r="D4370" i="17"/>
  <c r="B4371" i="17"/>
  <c r="C4371" i="17"/>
  <c r="D4371" i="17"/>
  <c r="B4372" i="17"/>
  <c r="C4372" i="17"/>
  <c r="D4372" i="17"/>
  <c r="B4373" i="17"/>
  <c r="C4373" i="17"/>
  <c r="D4373" i="17"/>
  <c r="B4374" i="17"/>
  <c r="C4374" i="17"/>
  <c r="D4374" i="17"/>
  <c r="B4375" i="17"/>
  <c r="C4375" i="17"/>
  <c r="D4375" i="17"/>
  <c r="B4376" i="17"/>
  <c r="C4376" i="17"/>
  <c r="D4376" i="17"/>
  <c r="B4377" i="17"/>
  <c r="C4377" i="17"/>
  <c r="D4377" i="17"/>
  <c r="B4378" i="17"/>
  <c r="C4378" i="17"/>
  <c r="D4378" i="17"/>
  <c r="B4379" i="17"/>
  <c r="C4379" i="17"/>
  <c r="D4379" i="17"/>
  <c r="B4380" i="17"/>
  <c r="C4380" i="17"/>
  <c r="D4380" i="17"/>
  <c r="B4381" i="17"/>
  <c r="C4381" i="17"/>
  <c r="D4381" i="17"/>
  <c r="B4382" i="17"/>
  <c r="C4382" i="17"/>
  <c r="D4382" i="17"/>
  <c r="B4383" i="17"/>
  <c r="C4383" i="17"/>
  <c r="D4383" i="17"/>
  <c r="B4384" i="17"/>
  <c r="C4384" i="17"/>
  <c r="D4384" i="17"/>
  <c r="B4385" i="17"/>
  <c r="C4385" i="17"/>
  <c r="D4385" i="17"/>
  <c r="B4386" i="17"/>
  <c r="C4386" i="17"/>
  <c r="D4386" i="17"/>
  <c r="B4387" i="17"/>
  <c r="C4387" i="17"/>
  <c r="D4387" i="17"/>
  <c r="B4388" i="17"/>
  <c r="C4388" i="17"/>
  <c r="D4388" i="17"/>
  <c r="B4389" i="17"/>
  <c r="C4389" i="17"/>
  <c r="D4389" i="17"/>
  <c r="B4390" i="17"/>
  <c r="C4390" i="17"/>
  <c r="D4390" i="17"/>
  <c r="B4391" i="17"/>
  <c r="C4391" i="17"/>
  <c r="D4391" i="17"/>
  <c r="B4392" i="17"/>
  <c r="C4392" i="17"/>
  <c r="D4392" i="17"/>
  <c r="B4393" i="17"/>
  <c r="C4393" i="17"/>
  <c r="D4393" i="17"/>
  <c r="B4394" i="17"/>
  <c r="C4394" i="17"/>
  <c r="D4394" i="17"/>
  <c r="B4395" i="17"/>
  <c r="C4395" i="17"/>
  <c r="D4395" i="17"/>
  <c r="B4396" i="17"/>
  <c r="C4396" i="17"/>
  <c r="D4396" i="17"/>
  <c r="B4397" i="17"/>
  <c r="C4397" i="17"/>
  <c r="D4397" i="17"/>
  <c r="B4398" i="17"/>
  <c r="C4398" i="17"/>
  <c r="D4398" i="17"/>
  <c r="B4399" i="17"/>
  <c r="C4399" i="17"/>
  <c r="D4399" i="17"/>
  <c r="B4400" i="17"/>
  <c r="C4400" i="17"/>
  <c r="D4400" i="17"/>
  <c r="B4401" i="17"/>
  <c r="C4401" i="17"/>
  <c r="D4401" i="17"/>
  <c r="B4402" i="17"/>
  <c r="C4402" i="17"/>
  <c r="D4402" i="17"/>
  <c r="B4403" i="17"/>
  <c r="C4403" i="17"/>
  <c r="D4403" i="17"/>
  <c r="B4404" i="17"/>
  <c r="C4404" i="17"/>
  <c r="D4404" i="17"/>
  <c r="B4405" i="17"/>
  <c r="C4405" i="17"/>
  <c r="D4405" i="17"/>
  <c r="B4406" i="17"/>
  <c r="C4406" i="17"/>
  <c r="D4406" i="17"/>
  <c r="B4407" i="17"/>
  <c r="C4407" i="17"/>
  <c r="D4407" i="17"/>
  <c r="B4408" i="17"/>
  <c r="C4408" i="17"/>
  <c r="D4408" i="17"/>
  <c r="B4409" i="17"/>
  <c r="C4409" i="17"/>
  <c r="D4409" i="17"/>
  <c r="B4410" i="17"/>
  <c r="C4410" i="17"/>
  <c r="D4410" i="17"/>
  <c r="B4411" i="17"/>
  <c r="C4411" i="17"/>
  <c r="D4411" i="17"/>
  <c r="B4412" i="17"/>
  <c r="C4412" i="17"/>
  <c r="D4412" i="17"/>
  <c r="B4413" i="17"/>
  <c r="C4413" i="17"/>
  <c r="D4413" i="17"/>
  <c r="B4414" i="17"/>
  <c r="C4414" i="17"/>
  <c r="D4414" i="17"/>
  <c r="B4415" i="17"/>
  <c r="C4415" i="17"/>
  <c r="D4415" i="17"/>
  <c r="B4416" i="17"/>
  <c r="C4416" i="17"/>
  <c r="D4416" i="17"/>
  <c r="B4417" i="17"/>
  <c r="C4417" i="17"/>
  <c r="D4417" i="17"/>
  <c r="B4418" i="17"/>
  <c r="C4418" i="17"/>
  <c r="D4418" i="17"/>
  <c r="B4419" i="17"/>
  <c r="C4419" i="17"/>
  <c r="D4419" i="17"/>
  <c r="B4420" i="17"/>
  <c r="C4420" i="17"/>
  <c r="D4420" i="17"/>
  <c r="B4421" i="17"/>
  <c r="C4421" i="17"/>
  <c r="D4421" i="17"/>
  <c r="B4422" i="17"/>
  <c r="C4422" i="17"/>
  <c r="D4422" i="17"/>
  <c r="B4423" i="17"/>
  <c r="C4423" i="17"/>
  <c r="D4423" i="17"/>
  <c r="B4424" i="17"/>
  <c r="C4424" i="17"/>
  <c r="D4424" i="17"/>
  <c r="B4425" i="17"/>
  <c r="C4425" i="17"/>
  <c r="D4425" i="17"/>
  <c r="B4426" i="17"/>
  <c r="C4426" i="17"/>
  <c r="D4426" i="17"/>
  <c r="B4427" i="17"/>
  <c r="C4427" i="17"/>
  <c r="D4427" i="17"/>
  <c r="B4428" i="17"/>
  <c r="C4428" i="17"/>
  <c r="D4428" i="17"/>
  <c r="B4429" i="17"/>
  <c r="C4429" i="17"/>
  <c r="D4429" i="17"/>
  <c r="B4430" i="17"/>
  <c r="C4430" i="17"/>
  <c r="D4430" i="17"/>
  <c r="B4431" i="17"/>
  <c r="C4431" i="17"/>
  <c r="D4431" i="17"/>
  <c r="B4432" i="17"/>
  <c r="C4432" i="17"/>
  <c r="D4432" i="17"/>
  <c r="B4433" i="17"/>
  <c r="C4433" i="17"/>
  <c r="D4433" i="17"/>
  <c r="B4434" i="17"/>
  <c r="C4434" i="17"/>
  <c r="D4434" i="17"/>
  <c r="B4435" i="17"/>
  <c r="C4435" i="17"/>
  <c r="D4435" i="17"/>
  <c r="B4436" i="17"/>
  <c r="C4436" i="17"/>
  <c r="D4436" i="17"/>
  <c r="B4437" i="17"/>
  <c r="C4437" i="17"/>
  <c r="D4437" i="17"/>
  <c r="B4438" i="17"/>
  <c r="C4438" i="17"/>
  <c r="D4438" i="17"/>
  <c r="B4439" i="17"/>
  <c r="C4439" i="17"/>
  <c r="D4439" i="17"/>
  <c r="B4440" i="17"/>
  <c r="C4440" i="17"/>
  <c r="D4440" i="17"/>
  <c r="B4441" i="17"/>
  <c r="C4441" i="17"/>
  <c r="D4441" i="17"/>
  <c r="B4442" i="17"/>
  <c r="C4442" i="17"/>
  <c r="D4442" i="17"/>
  <c r="B4443" i="17"/>
  <c r="C4443" i="17"/>
  <c r="D4443" i="17"/>
  <c r="B4444" i="17"/>
  <c r="C4444" i="17"/>
  <c r="D4444" i="17"/>
  <c r="B4445" i="17"/>
  <c r="C4445" i="17"/>
  <c r="D4445" i="17"/>
  <c r="B4446" i="17"/>
  <c r="C4446" i="17"/>
  <c r="D4446" i="17"/>
  <c r="B4447" i="17"/>
  <c r="C4447" i="17"/>
  <c r="D4447" i="17"/>
  <c r="B4448" i="17"/>
  <c r="C4448" i="17"/>
  <c r="D4448" i="17"/>
  <c r="B4449" i="17"/>
  <c r="C4449" i="17"/>
  <c r="D4449" i="17"/>
  <c r="B4450" i="17"/>
  <c r="C4450" i="17"/>
  <c r="D4450" i="17"/>
  <c r="B4451" i="17"/>
  <c r="C4451" i="17"/>
  <c r="D4451" i="17"/>
  <c r="B4452" i="17"/>
  <c r="C4452" i="17"/>
  <c r="D4452" i="17"/>
  <c r="B4453" i="17"/>
  <c r="C4453" i="17"/>
  <c r="D4453" i="17"/>
  <c r="B4454" i="17"/>
  <c r="C4454" i="17"/>
  <c r="D4454" i="17"/>
  <c r="B4455" i="17"/>
  <c r="C4455" i="17"/>
  <c r="D4455" i="17"/>
  <c r="B4456" i="17"/>
  <c r="C4456" i="17"/>
  <c r="D4456" i="17"/>
  <c r="B4457" i="17"/>
  <c r="C4457" i="17"/>
  <c r="D4457" i="17"/>
  <c r="B4458" i="17"/>
  <c r="C4458" i="17"/>
  <c r="D4458" i="17"/>
  <c r="B4459" i="17"/>
  <c r="C4459" i="17"/>
  <c r="D4459" i="17"/>
  <c r="B4460" i="17"/>
  <c r="C4460" i="17"/>
  <c r="D4460" i="17"/>
  <c r="B4461" i="17"/>
  <c r="C4461" i="17"/>
  <c r="D4461" i="17"/>
  <c r="B4462" i="17"/>
  <c r="C4462" i="17"/>
  <c r="D4462" i="17"/>
  <c r="B4463" i="17"/>
  <c r="C4463" i="17"/>
  <c r="D4463" i="17"/>
  <c r="B4464" i="17"/>
  <c r="C4464" i="17"/>
  <c r="D4464" i="17"/>
  <c r="B4465" i="17"/>
  <c r="C4465" i="17"/>
  <c r="D4465" i="17"/>
  <c r="B4466" i="17"/>
  <c r="C4466" i="17"/>
  <c r="D4466" i="17"/>
  <c r="B4467" i="17"/>
  <c r="C4467" i="17"/>
  <c r="D4467" i="17"/>
  <c r="B4468" i="17"/>
  <c r="C4468" i="17"/>
  <c r="D4468" i="17"/>
  <c r="B4469" i="17"/>
  <c r="C4469" i="17"/>
  <c r="D4469" i="17"/>
  <c r="B4470" i="17"/>
  <c r="C4470" i="17"/>
  <c r="D4470" i="17"/>
  <c r="B4471" i="17"/>
  <c r="C4471" i="17"/>
  <c r="D4471" i="17"/>
  <c r="B4472" i="17"/>
  <c r="C4472" i="17"/>
  <c r="D4472" i="17"/>
  <c r="B4473" i="17"/>
  <c r="C4473" i="17"/>
  <c r="D4473" i="17"/>
  <c r="B4474" i="17"/>
  <c r="C4474" i="17"/>
  <c r="D4474" i="17"/>
  <c r="B4475" i="17"/>
  <c r="C4475" i="17"/>
  <c r="D4475" i="17"/>
  <c r="B4476" i="17"/>
  <c r="C4476" i="17"/>
  <c r="D4476" i="17"/>
  <c r="B4477" i="17"/>
  <c r="C4477" i="17"/>
  <c r="D4477" i="17"/>
  <c r="B4478" i="17"/>
  <c r="C4478" i="17"/>
  <c r="D4478" i="17"/>
  <c r="B4479" i="17"/>
  <c r="C4479" i="17"/>
  <c r="D4479" i="17"/>
  <c r="B4480" i="17"/>
  <c r="C4480" i="17"/>
  <c r="D4480" i="17"/>
  <c r="B4481" i="17"/>
  <c r="C4481" i="17"/>
  <c r="D4481" i="17"/>
  <c r="B4482" i="17"/>
  <c r="C4482" i="17"/>
  <c r="D4482" i="17"/>
  <c r="B4483" i="17"/>
  <c r="C4483" i="17"/>
  <c r="D4483" i="17"/>
  <c r="B4484" i="17"/>
  <c r="C4484" i="17"/>
  <c r="D4484" i="17"/>
  <c r="B4485" i="17"/>
  <c r="C4485" i="17"/>
  <c r="D4485" i="17"/>
  <c r="B4486" i="17"/>
  <c r="C4486" i="17"/>
  <c r="D4486" i="17"/>
  <c r="B4487" i="17"/>
  <c r="C4487" i="17"/>
  <c r="D4487" i="17"/>
  <c r="B4488" i="17"/>
  <c r="C4488" i="17"/>
  <c r="D4488" i="17"/>
  <c r="B4489" i="17"/>
  <c r="C4489" i="17"/>
  <c r="D4489" i="17"/>
  <c r="B4490" i="17"/>
  <c r="C4490" i="17"/>
  <c r="D4490" i="17"/>
  <c r="B4491" i="17"/>
  <c r="C4491" i="17"/>
  <c r="D4491" i="17"/>
  <c r="B4492" i="17"/>
  <c r="C4492" i="17"/>
  <c r="D4492" i="17"/>
  <c r="B4493" i="17"/>
  <c r="C4493" i="17"/>
  <c r="D4493" i="17"/>
  <c r="B4494" i="17"/>
  <c r="C4494" i="17"/>
  <c r="D4494" i="17"/>
  <c r="B4495" i="17"/>
  <c r="C4495" i="17"/>
  <c r="D4495" i="17"/>
  <c r="B4496" i="17"/>
  <c r="C4496" i="17"/>
  <c r="D4496" i="17"/>
  <c r="B4497" i="17"/>
  <c r="C4497" i="17"/>
  <c r="D4497" i="17"/>
  <c r="B4498" i="17"/>
  <c r="C4498" i="17"/>
  <c r="D4498" i="17"/>
  <c r="B4499" i="17"/>
  <c r="C4499" i="17"/>
  <c r="D4499" i="17"/>
  <c r="B4500" i="17"/>
  <c r="C4500" i="17"/>
  <c r="D4500" i="17"/>
  <c r="B4501" i="17"/>
  <c r="C4501" i="17"/>
  <c r="D4501" i="17"/>
  <c r="B4502" i="17"/>
  <c r="C4502" i="17"/>
  <c r="D4502" i="17"/>
  <c r="B4503" i="17"/>
  <c r="C4503" i="17"/>
  <c r="D4503" i="17"/>
  <c r="B4504" i="17"/>
  <c r="C4504" i="17"/>
  <c r="D4504" i="17"/>
  <c r="B4505" i="17"/>
  <c r="C4505" i="17"/>
  <c r="D4505" i="17"/>
  <c r="B4506" i="17"/>
  <c r="C4506" i="17"/>
  <c r="D4506" i="17"/>
  <c r="B4507" i="17"/>
  <c r="C4507" i="17"/>
  <c r="D4507" i="17"/>
  <c r="B4508" i="17"/>
  <c r="C4508" i="17"/>
  <c r="D4508" i="17"/>
  <c r="B4509" i="17"/>
  <c r="C4509" i="17"/>
  <c r="D4509" i="17"/>
  <c r="B4510" i="17"/>
  <c r="C4510" i="17"/>
  <c r="D4510" i="17"/>
  <c r="B4511" i="17"/>
  <c r="C4511" i="17"/>
  <c r="D4511" i="17"/>
  <c r="B4512" i="17"/>
  <c r="C4512" i="17"/>
  <c r="D4512" i="17"/>
  <c r="B4513" i="17"/>
  <c r="C4513" i="17"/>
  <c r="D4513" i="17"/>
  <c r="B4514" i="17"/>
  <c r="C4514" i="17"/>
  <c r="D4514" i="17"/>
  <c r="B4515" i="17"/>
  <c r="C4515" i="17"/>
  <c r="D4515" i="17"/>
  <c r="B4516" i="17"/>
  <c r="C4516" i="17"/>
  <c r="D4516" i="17"/>
  <c r="B4517" i="17"/>
  <c r="C4517" i="17"/>
  <c r="D4517" i="17"/>
  <c r="B4518" i="17"/>
  <c r="C4518" i="17"/>
  <c r="D4518" i="17"/>
  <c r="B4519" i="17"/>
  <c r="C4519" i="17"/>
  <c r="D4519" i="17"/>
  <c r="B4520" i="17"/>
  <c r="C4520" i="17"/>
  <c r="D4520" i="17"/>
  <c r="B4521" i="17"/>
  <c r="C4521" i="17"/>
  <c r="D4521" i="17"/>
  <c r="B4522" i="17"/>
  <c r="C4522" i="17"/>
  <c r="D4522" i="17"/>
  <c r="B4523" i="17"/>
  <c r="C4523" i="17"/>
  <c r="D4523" i="17"/>
  <c r="B4524" i="17"/>
  <c r="C4524" i="17"/>
  <c r="D4524" i="17"/>
  <c r="B4525" i="17"/>
  <c r="C4525" i="17"/>
  <c r="D4525" i="17"/>
  <c r="B4526" i="17"/>
  <c r="C4526" i="17"/>
  <c r="D4526" i="17"/>
  <c r="B4527" i="17"/>
  <c r="C4527" i="17"/>
  <c r="D4527" i="17"/>
  <c r="B4528" i="17"/>
  <c r="C4528" i="17"/>
  <c r="D4528" i="17"/>
  <c r="B4529" i="17"/>
  <c r="C4529" i="17"/>
  <c r="D4529" i="17"/>
  <c r="B4530" i="17"/>
  <c r="C4530" i="17"/>
  <c r="D4530" i="17"/>
  <c r="B4531" i="17"/>
  <c r="C4531" i="17"/>
  <c r="D4531" i="17"/>
  <c r="B4532" i="17"/>
  <c r="C4532" i="17"/>
  <c r="D4532" i="17"/>
  <c r="B4533" i="17"/>
  <c r="C4533" i="17"/>
  <c r="D4533" i="17"/>
  <c r="B4534" i="17"/>
  <c r="C4534" i="17"/>
  <c r="D4534" i="17"/>
  <c r="B4535" i="17"/>
  <c r="C4535" i="17"/>
  <c r="D4535" i="17"/>
  <c r="B4536" i="17"/>
  <c r="C4536" i="17"/>
  <c r="D4536" i="17"/>
  <c r="B4537" i="17"/>
  <c r="C4537" i="17"/>
  <c r="D4537" i="17"/>
  <c r="B4538" i="17"/>
  <c r="C4538" i="17"/>
  <c r="D4538" i="17"/>
  <c r="B4539" i="17"/>
  <c r="C4539" i="17"/>
  <c r="D4539" i="17"/>
  <c r="B4540" i="17"/>
  <c r="C4540" i="17"/>
  <c r="D4540" i="17"/>
  <c r="B4541" i="17"/>
  <c r="C4541" i="17"/>
  <c r="D4541" i="17"/>
  <c r="B4542" i="17"/>
  <c r="C4542" i="17"/>
  <c r="D4542" i="17"/>
  <c r="B4543" i="17"/>
  <c r="C4543" i="17"/>
  <c r="D4543" i="17"/>
  <c r="B4544" i="17"/>
  <c r="C4544" i="17"/>
  <c r="D4544" i="17"/>
  <c r="B4545" i="17"/>
  <c r="C4545" i="17"/>
  <c r="D4545" i="17"/>
  <c r="B4546" i="17"/>
  <c r="C4546" i="17"/>
  <c r="D4546" i="17"/>
  <c r="B4547" i="17"/>
  <c r="C4547" i="17"/>
  <c r="D4547" i="17"/>
  <c r="B4548" i="17"/>
  <c r="C4548" i="17"/>
  <c r="D4548" i="17"/>
  <c r="B4549" i="17"/>
  <c r="C4549" i="17"/>
  <c r="D4549" i="17"/>
  <c r="B4550" i="17"/>
  <c r="C4550" i="17"/>
  <c r="D4550" i="17"/>
  <c r="B4551" i="17"/>
  <c r="C4551" i="17"/>
  <c r="D4551" i="17"/>
  <c r="B4552" i="17"/>
  <c r="C4552" i="17"/>
  <c r="D4552" i="17"/>
  <c r="B4553" i="17"/>
  <c r="C4553" i="17"/>
  <c r="D4553" i="17"/>
  <c r="B4554" i="17"/>
  <c r="C4554" i="17"/>
  <c r="D4554" i="17"/>
  <c r="B4555" i="17"/>
  <c r="C4555" i="17"/>
  <c r="D4555" i="17"/>
  <c r="B4556" i="17"/>
  <c r="C4556" i="17"/>
  <c r="D4556" i="17"/>
  <c r="B4557" i="17"/>
  <c r="C4557" i="17"/>
  <c r="D4557" i="17"/>
  <c r="B4558" i="17"/>
  <c r="C4558" i="17"/>
  <c r="D4558" i="17"/>
  <c r="B4559" i="17"/>
  <c r="C4559" i="17"/>
  <c r="D4559" i="17"/>
  <c r="B4560" i="17"/>
  <c r="C4560" i="17"/>
  <c r="D4560" i="17"/>
  <c r="B4561" i="17"/>
  <c r="C4561" i="17"/>
  <c r="D4561" i="17"/>
  <c r="B4562" i="17"/>
  <c r="C4562" i="17"/>
  <c r="D4562" i="17"/>
  <c r="B4563" i="17"/>
  <c r="C4563" i="17"/>
  <c r="D4563" i="17"/>
  <c r="B4564" i="17"/>
  <c r="C4564" i="17"/>
  <c r="D4564" i="17"/>
  <c r="B4565" i="17"/>
  <c r="C4565" i="17"/>
  <c r="D4565" i="17"/>
  <c r="B4566" i="17"/>
  <c r="C4566" i="17"/>
  <c r="D4566" i="17"/>
  <c r="B4567" i="17"/>
  <c r="C4567" i="17"/>
  <c r="D4567" i="17"/>
  <c r="B4568" i="17"/>
  <c r="C4568" i="17"/>
  <c r="D4568" i="17"/>
  <c r="B4569" i="17"/>
  <c r="C4569" i="17"/>
  <c r="D4569" i="17"/>
  <c r="B4570" i="17"/>
  <c r="C4570" i="17"/>
  <c r="D4570" i="17"/>
  <c r="B4571" i="17"/>
  <c r="C4571" i="17"/>
  <c r="D4571" i="17"/>
  <c r="B4572" i="17"/>
  <c r="C4572" i="17"/>
  <c r="D4572" i="17"/>
  <c r="B4573" i="17"/>
  <c r="C4573" i="17"/>
  <c r="D4573" i="17"/>
  <c r="B4574" i="17"/>
  <c r="C4574" i="17"/>
  <c r="D4574" i="17"/>
  <c r="B4575" i="17"/>
  <c r="C4575" i="17"/>
  <c r="D4575" i="17"/>
  <c r="B4576" i="17"/>
  <c r="C4576" i="17"/>
  <c r="D4576" i="17"/>
  <c r="B4577" i="17"/>
  <c r="C4577" i="17"/>
  <c r="D4577" i="17"/>
  <c r="B4578" i="17"/>
  <c r="C4578" i="17"/>
  <c r="D4578" i="17"/>
  <c r="B4579" i="17"/>
  <c r="C4579" i="17"/>
  <c r="D4579" i="17"/>
  <c r="B4580" i="17"/>
  <c r="C4580" i="17"/>
  <c r="D4580" i="17"/>
  <c r="B4581" i="17"/>
  <c r="C4581" i="17"/>
  <c r="D4581" i="17"/>
  <c r="B4582" i="17"/>
  <c r="C4582" i="17"/>
  <c r="D4582" i="17"/>
  <c r="B4583" i="17"/>
  <c r="C4583" i="17"/>
  <c r="D4583" i="17"/>
  <c r="B4584" i="17"/>
  <c r="C4584" i="17"/>
  <c r="D4584" i="17"/>
  <c r="B4585" i="17"/>
  <c r="C4585" i="17"/>
  <c r="D4585" i="17"/>
  <c r="B4586" i="17"/>
  <c r="C4586" i="17"/>
  <c r="D4586" i="17"/>
  <c r="B4587" i="17"/>
  <c r="C4587" i="17"/>
  <c r="D4587" i="17"/>
  <c r="B4588" i="17"/>
  <c r="C4588" i="17"/>
  <c r="D4588" i="17"/>
  <c r="B4589" i="17"/>
  <c r="C4589" i="17"/>
  <c r="D4589" i="17"/>
  <c r="B4590" i="17"/>
  <c r="C4590" i="17"/>
  <c r="D4590" i="17"/>
  <c r="B4591" i="17"/>
  <c r="C4591" i="17"/>
  <c r="D4591" i="17"/>
  <c r="B4592" i="17"/>
  <c r="C4592" i="17"/>
  <c r="D4592" i="17"/>
  <c r="B4593" i="17"/>
  <c r="C4593" i="17"/>
  <c r="D4593" i="17"/>
  <c r="B4594" i="17"/>
  <c r="C4594" i="17"/>
  <c r="D4594" i="17"/>
  <c r="B4595" i="17"/>
  <c r="C4595" i="17"/>
  <c r="D4595" i="17"/>
  <c r="B4596" i="17"/>
  <c r="C4596" i="17"/>
  <c r="D4596" i="17"/>
  <c r="B4597" i="17"/>
  <c r="C4597" i="17"/>
  <c r="D4597" i="17"/>
  <c r="B4598" i="17"/>
  <c r="C4598" i="17"/>
  <c r="D4598" i="17"/>
  <c r="B4599" i="17"/>
  <c r="C4599" i="17"/>
  <c r="D4599" i="17"/>
  <c r="B4600" i="17"/>
  <c r="C4600" i="17"/>
  <c r="D4600" i="17"/>
  <c r="B4601" i="17"/>
  <c r="C4601" i="17"/>
  <c r="D4601" i="17"/>
  <c r="B4602" i="17"/>
  <c r="C4602" i="17"/>
  <c r="D4602" i="17"/>
  <c r="B4603" i="17"/>
  <c r="C4603" i="17"/>
  <c r="D4603" i="17"/>
  <c r="B4604" i="17"/>
  <c r="C4604" i="17"/>
  <c r="D4604" i="17"/>
  <c r="B4605" i="17"/>
  <c r="C4605" i="17"/>
  <c r="D4605" i="17"/>
  <c r="B4606" i="17"/>
  <c r="C4606" i="17"/>
  <c r="D4606" i="17"/>
  <c r="B4607" i="17"/>
  <c r="C4607" i="17"/>
  <c r="D4607" i="17"/>
  <c r="B4608" i="17"/>
  <c r="C4608" i="17"/>
  <c r="D4608" i="17"/>
  <c r="B4609" i="17"/>
  <c r="C4609" i="17"/>
  <c r="D4609" i="17"/>
  <c r="B4610" i="17"/>
  <c r="C4610" i="17"/>
  <c r="D4610" i="17"/>
  <c r="B4611" i="17"/>
  <c r="C4611" i="17"/>
  <c r="D4611" i="17"/>
  <c r="B4612" i="17"/>
  <c r="C4612" i="17"/>
  <c r="D4612" i="17"/>
  <c r="B4613" i="17"/>
  <c r="C4613" i="17"/>
  <c r="D4613" i="17"/>
  <c r="B4614" i="17"/>
  <c r="C4614" i="17"/>
  <c r="D4614" i="17"/>
  <c r="B4615" i="17"/>
  <c r="C4615" i="17"/>
  <c r="D4615" i="17"/>
  <c r="B4616" i="17"/>
  <c r="C4616" i="17"/>
  <c r="D4616" i="17"/>
  <c r="H2" i="17"/>
  <c r="C2" i="17"/>
  <c r="D2" i="17"/>
  <c r="B2" i="17"/>
  <c r="H4616" i="17"/>
  <c r="H4615" i="17"/>
  <c r="H4614" i="17"/>
  <c r="H4613" i="17"/>
  <c r="H4612" i="17"/>
  <c r="H4611" i="17"/>
  <c r="H4610" i="17"/>
  <c r="H4609" i="17"/>
  <c r="H4608" i="17"/>
  <c r="H4607" i="17"/>
  <c r="H4606" i="17"/>
  <c r="H4605" i="17"/>
  <c r="H4604" i="17"/>
  <c r="H4603" i="17"/>
  <c r="H4602" i="17"/>
  <c r="H4601" i="17"/>
  <c r="H4600" i="17"/>
  <c r="H4599" i="17"/>
  <c r="H4598" i="17"/>
  <c r="H4597" i="17"/>
  <c r="H4596" i="17"/>
  <c r="H4595" i="17"/>
  <c r="H4594" i="17"/>
  <c r="H4593" i="17"/>
  <c r="H4592" i="17"/>
  <c r="H4591" i="17"/>
  <c r="H4590" i="17"/>
  <c r="H4589" i="17"/>
  <c r="H4588" i="17"/>
  <c r="H4587" i="17"/>
  <c r="H4586" i="17"/>
  <c r="H4585" i="17"/>
  <c r="H4584" i="17"/>
  <c r="H4583" i="17"/>
  <c r="H4582" i="17"/>
  <c r="H4581" i="17"/>
  <c r="H4580" i="17"/>
  <c r="H4579" i="17"/>
  <c r="H4578" i="17"/>
  <c r="H4577" i="17"/>
  <c r="H4576" i="17"/>
  <c r="H4575" i="17"/>
  <c r="H4574" i="17"/>
  <c r="H4573" i="17"/>
  <c r="H4572" i="17"/>
  <c r="H4571" i="17"/>
  <c r="H4570" i="17"/>
  <c r="H4569" i="17"/>
  <c r="H4568" i="17"/>
  <c r="H4567" i="17"/>
  <c r="H4566" i="17"/>
  <c r="H4565" i="17"/>
  <c r="H4564" i="17"/>
  <c r="H4563" i="17"/>
  <c r="H4562" i="17"/>
  <c r="H4561" i="17"/>
  <c r="H4560" i="17"/>
  <c r="H4559" i="17"/>
  <c r="H4558" i="17"/>
  <c r="H4557" i="17"/>
  <c r="H4556" i="17"/>
  <c r="H4555" i="17"/>
  <c r="H4554" i="17"/>
  <c r="H4553" i="17"/>
  <c r="H4552" i="17"/>
  <c r="H4551" i="17"/>
  <c r="H4550" i="17"/>
  <c r="H4549" i="17"/>
  <c r="H4548" i="17"/>
  <c r="H4547" i="17"/>
  <c r="H4546" i="17"/>
  <c r="H4545" i="17"/>
  <c r="H4544" i="17"/>
  <c r="H4543" i="17"/>
  <c r="H4542" i="17"/>
  <c r="H4541" i="17"/>
  <c r="H4540" i="17"/>
  <c r="H4539" i="17"/>
  <c r="H4538" i="17"/>
  <c r="H4537" i="17"/>
  <c r="H4536" i="17"/>
  <c r="H4535" i="17"/>
  <c r="H4534" i="17"/>
  <c r="H4533" i="17"/>
  <c r="H4532" i="17"/>
  <c r="H4531" i="17"/>
  <c r="H4530" i="17"/>
  <c r="H4529" i="17"/>
  <c r="H4528" i="17"/>
  <c r="H4527" i="17"/>
  <c r="H4526" i="17"/>
  <c r="H4525" i="17"/>
  <c r="H4524" i="17"/>
  <c r="H4523" i="17"/>
  <c r="H4522" i="17"/>
  <c r="H4521" i="17"/>
  <c r="H4520" i="17"/>
  <c r="H4519" i="17"/>
  <c r="H4518" i="17"/>
  <c r="H4517" i="17"/>
  <c r="H4516" i="17"/>
  <c r="H4515" i="17"/>
  <c r="H4514" i="17"/>
  <c r="H4513" i="17"/>
  <c r="H4512" i="17"/>
  <c r="H4511" i="17"/>
  <c r="H4510" i="17"/>
  <c r="H4509" i="17"/>
  <c r="H4508" i="17"/>
  <c r="H4507" i="17"/>
  <c r="H4506" i="17"/>
  <c r="H4505" i="17"/>
  <c r="H4504" i="17"/>
  <c r="H4503" i="17"/>
  <c r="H4502" i="17"/>
  <c r="H4501" i="17"/>
  <c r="H4500" i="17"/>
  <c r="H4499" i="17"/>
  <c r="H4498" i="17"/>
  <c r="H4497" i="17"/>
  <c r="H4496" i="17"/>
  <c r="H4495" i="17"/>
  <c r="H4494" i="17"/>
  <c r="H4493" i="17"/>
  <c r="H4492" i="17"/>
  <c r="H4491" i="17"/>
  <c r="H4490" i="17"/>
  <c r="H4489" i="17"/>
  <c r="H4488" i="17"/>
  <c r="H4487" i="17"/>
  <c r="H4486" i="17"/>
  <c r="H4485" i="17"/>
  <c r="H4484" i="17"/>
  <c r="H4483" i="17"/>
  <c r="H4482" i="17"/>
  <c r="H4481" i="17"/>
  <c r="H4480" i="17"/>
  <c r="H4479" i="17"/>
  <c r="H4478" i="17"/>
  <c r="H4477" i="17"/>
  <c r="H4476" i="17"/>
  <c r="H4475" i="17"/>
  <c r="H4474" i="17"/>
  <c r="H4473" i="17"/>
  <c r="H4472" i="17"/>
  <c r="H4471" i="17"/>
  <c r="H4470" i="17"/>
  <c r="H4469" i="17"/>
  <c r="H4468" i="17"/>
  <c r="H4467" i="17"/>
  <c r="H4466" i="17"/>
  <c r="H4465" i="17"/>
  <c r="H4464" i="17"/>
  <c r="H4463" i="17"/>
  <c r="H4462" i="17"/>
  <c r="H4461" i="17"/>
  <c r="H4460" i="17"/>
  <c r="H4459" i="17"/>
  <c r="H4458" i="17"/>
  <c r="H4457" i="17"/>
  <c r="H4456" i="17"/>
  <c r="H4455" i="17"/>
  <c r="H4454" i="17"/>
  <c r="H4453" i="17"/>
  <c r="H4452" i="17"/>
  <c r="H4451" i="17"/>
  <c r="H4450" i="17"/>
  <c r="H4449" i="17"/>
  <c r="H4448" i="17"/>
  <c r="H4447" i="17"/>
  <c r="H4446" i="17"/>
  <c r="H4445" i="17"/>
  <c r="H4444" i="17"/>
  <c r="H4443" i="17"/>
  <c r="H4442" i="17"/>
  <c r="H4441" i="17"/>
  <c r="H4440" i="17"/>
  <c r="H4439" i="17"/>
  <c r="H4438" i="17"/>
  <c r="H4437" i="17"/>
  <c r="H4436" i="17"/>
  <c r="H4435" i="17"/>
  <c r="H4434" i="17"/>
  <c r="H4433" i="17"/>
  <c r="H4432" i="17"/>
  <c r="H4431" i="17"/>
  <c r="H4430" i="17"/>
  <c r="H4429" i="17"/>
  <c r="H4428" i="17"/>
  <c r="H4427" i="17"/>
  <c r="H4426" i="17"/>
  <c r="H4425" i="17"/>
  <c r="H4424" i="17"/>
  <c r="H4423" i="17"/>
  <c r="H4422" i="17"/>
  <c r="H4421" i="17"/>
  <c r="H4420" i="17"/>
  <c r="H4419" i="17"/>
  <c r="H4418" i="17"/>
  <c r="H4417" i="17"/>
  <c r="H4416" i="17"/>
  <c r="H4415" i="17"/>
  <c r="H4414" i="17"/>
  <c r="H4413" i="17"/>
  <c r="H4412" i="17"/>
  <c r="H4411" i="17"/>
  <c r="H4410" i="17"/>
  <c r="H4409" i="17"/>
  <c r="H4408" i="17"/>
  <c r="H4407" i="17"/>
  <c r="H4406" i="17"/>
  <c r="H4405" i="17"/>
  <c r="H4404" i="17"/>
  <c r="H4403" i="17"/>
  <c r="H4402" i="17"/>
  <c r="H4401" i="17"/>
  <c r="H4400" i="17"/>
  <c r="H4399" i="17"/>
  <c r="H4398" i="17"/>
  <c r="H4397" i="17"/>
  <c r="H4396" i="17"/>
  <c r="H4395" i="17"/>
  <c r="H4394" i="17"/>
  <c r="H4393" i="17"/>
  <c r="H4392" i="17"/>
  <c r="H4391" i="17"/>
  <c r="H4390" i="17"/>
  <c r="H4389" i="17"/>
  <c r="H4388" i="17"/>
  <c r="H4387" i="17"/>
  <c r="H4386" i="17"/>
  <c r="H4385" i="17"/>
  <c r="H4384" i="17"/>
  <c r="H4383" i="17"/>
  <c r="H4382" i="17"/>
  <c r="H4381" i="17"/>
  <c r="H4380" i="17"/>
  <c r="H4379" i="17"/>
  <c r="H4378" i="17"/>
  <c r="H4377" i="17"/>
  <c r="H4376" i="17"/>
  <c r="H4375" i="17"/>
  <c r="H4374" i="17"/>
  <c r="H4373" i="17"/>
  <c r="H4372" i="17"/>
  <c r="H4371" i="17"/>
  <c r="H4370" i="17"/>
  <c r="H4369" i="17"/>
  <c r="H4368" i="17"/>
  <c r="H4367" i="17"/>
  <c r="H4366" i="17"/>
  <c r="H4365" i="17"/>
  <c r="H4364" i="17"/>
  <c r="H4363" i="17"/>
  <c r="H4362" i="17"/>
  <c r="H4361" i="17"/>
  <c r="H4360" i="17"/>
  <c r="H4359" i="17"/>
  <c r="H4358" i="17"/>
  <c r="H4357" i="17"/>
  <c r="H4356" i="17"/>
  <c r="H4355" i="17"/>
  <c r="H4354" i="17"/>
  <c r="H4353" i="17"/>
  <c r="H4352" i="17"/>
  <c r="H4351" i="17"/>
  <c r="H4350" i="17"/>
  <c r="H4349" i="17"/>
  <c r="H4348" i="17"/>
  <c r="H4347" i="17"/>
  <c r="H4346" i="17"/>
  <c r="H4345" i="17"/>
  <c r="H4344" i="17"/>
  <c r="H4343" i="17"/>
  <c r="H4342" i="17"/>
  <c r="H4341" i="17"/>
  <c r="H4340" i="17"/>
  <c r="H4339" i="17"/>
  <c r="H4338" i="17"/>
  <c r="H4337" i="17"/>
  <c r="H4336" i="17"/>
  <c r="H4335" i="17"/>
  <c r="H4334" i="17"/>
  <c r="H4333" i="17"/>
  <c r="H4332" i="17"/>
  <c r="H4331" i="17"/>
  <c r="H4330" i="17"/>
  <c r="H4329" i="17"/>
  <c r="H4328" i="17"/>
  <c r="H4327" i="17"/>
  <c r="H4326" i="17"/>
  <c r="H4325" i="17"/>
  <c r="H4324" i="17"/>
  <c r="H4323" i="17"/>
  <c r="H4322" i="17"/>
  <c r="H4321" i="17"/>
  <c r="H4320" i="17"/>
  <c r="H4319" i="17"/>
  <c r="H4318" i="17"/>
  <c r="H4317" i="17"/>
  <c r="H4316" i="17"/>
  <c r="H4315" i="17"/>
  <c r="H4314" i="17"/>
  <c r="H4313" i="17"/>
  <c r="H4312" i="17"/>
  <c r="H4311" i="17"/>
  <c r="H4310" i="17"/>
  <c r="H4309" i="17"/>
  <c r="H4308" i="17"/>
  <c r="H4307" i="17"/>
  <c r="H4306" i="17"/>
  <c r="H4305" i="17"/>
  <c r="H4304" i="17"/>
  <c r="H4303" i="17"/>
  <c r="H4302" i="17"/>
  <c r="H4301" i="17"/>
  <c r="H4300" i="17"/>
  <c r="H4299" i="17"/>
  <c r="H4298" i="17"/>
  <c r="H4297" i="17"/>
  <c r="H4296" i="17"/>
  <c r="H4295" i="17"/>
  <c r="H4294" i="17"/>
  <c r="H4293" i="17"/>
  <c r="H4292" i="17"/>
  <c r="H4291" i="17"/>
  <c r="H4290" i="17"/>
  <c r="H4289" i="17"/>
  <c r="H4288" i="17"/>
  <c r="H4287" i="17"/>
  <c r="H4286" i="17"/>
  <c r="H4285" i="17"/>
  <c r="H4284" i="17"/>
  <c r="H4283" i="17"/>
  <c r="H4282" i="17"/>
  <c r="H4281" i="17"/>
  <c r="H4280" i="17"/>
  <c r="H4279" i="17"/>
  <c r="H4278" i="17"/>
  <c r="H4277" i="17"/>
  <c r="H4276" i="17"/>
  <c r="H4275" i="17"/>
  <c r="H4274" i="17"/>
  <c r="H4273" i="17"/>
  <c r="H4272" i="17"/>
  <c r="H4271" i="17"/>
  <c r="H4270" i="17"/>
  <c r="H4269" i="17"/>
  <c r="H4268" i="17"/>
  <c r="H4267" i="17"/>
  <c r="H4266" i="17"/>
  <c r="H4265" i="17"/>
  <c r="H4264" i="17"/>
  <c r="H4263" i="17"/>
  <c r="H4262" i="17"/>
  <c r="H4261" i="17"/>
  <c r="H4260" i="17"/>
  <c r="H4259" i="17"/>
  <c r="H4258" i="17"/>
  <c r="H4257" i="17"/>
  <c r="H4256" i="17"/>
  <c r="H4255" i="17"/>
  <c r="H4254" i="17"/>
  <c r="H4253" i="17"/>
  <c r="H4252" i="17"/>
  <c r="H4251" i="17"/>
  <c r="H4250" i="17"/>
  <c r="H4249" i="17"/>
  <c r="H4248" i="17"/>
  <c r="H4247" i="17"/>
  <c r="H4246" i="17"/>
  <c r="H4245" i="17"/>
  <c r="H4244" i="17"/>
  <c r="H4243" i="17"/>
  <c r="H4242" i="17"/>
  <c r="H4241" i="17"/>
  <c r="H4240" i="17"/>
  <c r="H4239" i="17"/>
  <c r="H4238" i="17"/>
  <c r="H4237" i="17"/>
  <c r="H4236" i="17"/>
  <c r="H4235" i="17"/>
  <c r="H4234" i="17"/>
  <c r="H4233" i="17"/>
  <c r="H4232" i="17"/>
  <c r="H4231" i="17"/>
  <c r="H4230" i="17"/>
  <c r="H4229" i="17"/>
  <c r="H4228" i="17"/>
  <c r="H4227" i="17"/>
  <c r="H4226" i="17"/>
  <c r="H4225" i="17"/>
  <c r="H4224" i="17"/>
  <c r="H4223" i="17"/>
  <c r="H4222" i="17"/>
  <c r="H4221" i="17"/>
  <c r="H4220" i="17"/>
  <c r="H4219" i="17"/>
  <c r="H4218" i="17"/>
  <c r="H4217" i="17"/>
  <c r="H4216" i="17"/>
  <c r="H4215" i="17"/>
  <c r="H4214" i="17"/>
  <c r="H4213" i="17"/>
  <c r="H4212" i="17"/>
  <c r="H4211" i="17"/>
  <c r="H4210" i="17"/>
  <c r="H4209" i="17"/>
  <c r="H4208" i="17"/>
  <c r="H4207" i="17"/>
  <c r="H4206" i="17"/>
  <c r="H4205" i="17"/>
  <c r="H4204" i="17"/>
  <c r="H4203" i="17"/>
  <c r="H4202" i="17"/>
  <c r="H4201" i="17"/>
  <c r="H4200" i="17"/>
  <c r="H4199" i="17"/>
  <c r="H4198" i="17"/>
  <c r="H4197" i="17"/>
  <c r="H4196" i="17"/>
  <c r="H4195" i="17"/>
  <c r="H4194" i="17"/>
  <c r="H4193" i="17"/>
  <c r="H4192" i="17"/>
  <c r="H4191" i="17"/>
  <c r="H4190" i="17"/>
  <c r="H4189" i="17"/>
  <c r="H4188" i="17"/>
  <c r="H4187" i="17"/>
  <c r="H4186" i="17"/>
  <c r="H4185" i="17"/>
  <c r="H4184" i="17"/>
  <c r="H4183" i="17"/>
  <c r="H4182" i="17"/>
  <c r="H4181" i="17"/>
  <c r="H4180" i="17"/>
  <c r="H4179" i="17"/>
  <c r="H4178" i="17"/>
  <c r="H4177" i="17"/>
  <c r="H4176" i="17"/>
  <c r="H4175" i="17"/>
  <c r="H4174" i="17"/>
  <c r="H4173" i="17"/>
  <c r="H4172" i="17"/>
  <c r="H4171" i="17"/>
  <c r="H4170" i="17"/>
  <c r="H4169" i="17"/>
  <c r="H4168" i="17"/>
  <c r="H4167" i="17"/>
  <c r="H4166" i="17"/>
  <c r="H4165" i="17"/>
  <c r="H4164" i="17"/>
  <c r="H4163" i="17"/>
  <c r="H4162" i="17"/>
  <c r="H4161" i="17"/>
  <c r="H4160" i="17"/>
  <c r="H4159" i="17"/>
  <c r="H4158" i="17"/>
  <c r="H4157" i="17"/>
  <c r="H4156" i="17"/>
  <c r="H4155" i="17"/>
  <c r="H4154" i="17"/>
  <c r="H4153" i="17"/>
  <c r="H4152" i="17"/>
  <c r="H4151" i="17"/>
  <c r="H4150" i="17"/>
  <c r="H4149" i="17"/>
  <c r="H4148" i="17"/>
  <c r="H4147" i="17"/>
  <c r="H4146" i="17"/>
  <c r="H4145" i="17"/>
  <c r="H4144" i="17"/>
  <c r="H4143" i="17"/>
  <c r="H4142" i="17"/>
  <c r="H4141" i="17"/>
  <c r="H4140" i="17"/>
  <c r="H4139" i="17"/>
  <c r="H4138" i="17"/>
  <c r="H4137" i="17"/>
  <c r="H4136" i="17"/>
  <c r="H4135" i="17"/>
  <c r="H4134" i="17"/>
  <c r="H4133" i="17"/>
  <c r="H4132" i="17"/>
  <c r="H4131" i="17"/>
  <c r="H4130" i="17"/>
  <c r="H4129" i="17"/>
  <c r="H4128" i="17"/>
  <c r="H4127" i="17"/>
  <c r="H4126" i="17"/>
  <c r="H4125" i="17"/>
  <c r="H4124" i="17"/>
  <c r="H4123" i="17"/>
  <c r="H4122" i="17"/>
  <c r="H4121" i="17"/>
  <c r="H4120" i="17"/>
  <c r="H4119" i="17"/>
  <c r="H4118" i="17"/>
  <c r="H4117" i="17"/>
  <c r="H4116" i="17"/>
  <c r="H4115" i="17"/>
  <c r="H4114" i="17"/>
  <c r="H4113" i="17"/>
  <c r="H4112" i="17"/>
  <c r="H4111" i="17"/>
  <c r="H4110" i="17"/>
  <c r="H4109" i="17"/>
  <c r="H4108" i="17"/>
  <c r="H4107" i="17"/>
  <c r="H4106" i="17"/>
  <c r="H4105" i="17"/>
  <c r="H4104" i="17"/>
  <c r="H4103" i="17"/>
  <c r="H4102" i="17"/>
  <c r="H4101" i="17"/>
  <c r="H4100" i="17"/>
  <c r="H4099" i="17"/>
  <c r="H4098" i="17"/>
  <c r="H4097" i="17"/>
  <c r="H4096" i="17"/>
  <c r="H4095" i="17"/>
  <c r="H4094" i="17"/>
  <c r="H4093" i="17"/>
  <c r="H4092" i="17"/>
  <c r="H4091" i="17"/>
  <c r="H4090" i="17"/>
  <c r="H4089" i="17"/>
  <c r="H4088" i="17"/>
  <c r="H4087" i="17"/>
  <c r="H4086" i="17"/>
  <c r="H4085" i="17"/>
  <c r="H4084" i="17"/>
  <c r="H4083" i="17"/>
  <c r="H4082" i="17"/>
  <c r="H4081" i="17"/>
  <c r="H4080" i="17"/>
  <c r="H4079" i="17"/>
  <c r="H4078" i="17"/>
  <c r="H4077" i="17"/>
  <c r="H4076" i="17"/>
  <c r="H4075" i="17"/>
  <c r="H4074" i="17"/>
  <c r="H4073" i="17"/>
  <c r="H4072" i="17"/>
  <c r="H4071" i="17"/>
  <c r="H4070" i="17"/>
  <c r="H4069" i="17"/>
  <c r="H4068" i="17"/>
  <c r="H4067" i="17"/>
  <c r="H4066" i="17"/>
  <c r="H4065" i="17"/>
  <c r="H4064" i="17"/>
  <c r="H4063" i="17"/>
  <c r="H4062" i="17"/>
  <c r="H4061" i="17"/>
  <c r="H4060" i="17"/>
  <c r="H4059" i="17"/>
  <c r="H4058" i="17"/>
  <c r="H4057" i="17"/>
  <c r="H4056" i="17"/>
  <c r="H4055" i="17"/>
  <c r="H4054" i="17"/>
  <c r="H4053" i="17"/>
  <c r="H4052" i="17"/>
  <c r="H4051" i="17"/>
  <c r="H4050" i="17"/>
  <c r="H4049" i="17"/>
  <c r="H4048" i="17"/>
  <c r="H4047" i="17"/>
  <c r="H4046" i="17"/>
  <c r="H4045" i="17"/>
  <c r="H4044" i="17"/>
  <c r="H4043" i="17"/>
  <c r="H4042" i="17"/>
  <c r="H4041" i="17"/>
  <c r="H4040" i="17"/>
  <c r="H4039" i="17"/>
  <c r="H4038" i="17"/>
  <c r="H4037" i="17"/>
  <c r="H4036" i="17"/>
  <c r="H4035" i="17"/>
  <c r="H4034" i="17"/>
  <c r="H4033" i="17"/>
  <c r="H4032" i="17"/>
  <c r="H4031" i="17"/>
  <c r="H4030" i="17"/>
  <c r="H4029" i="17"/>
  <c r="H4028" i="17"/>
  <c r="H4027" i="17"/>
  <c r="H4026" i="17"/>
  <c r="H4025" i="17"/>
  <c r="H4024" i="17"/>
  <c r="H4023" i="17"/>
  <c r="H4022" i="17"/>
  <c r="H4021" i="17"/>
  <c r="H4020" i="17"/>
  <c r="H4019" i="17"/>
  <c r="H4018" i="17"/>
  <c r="H4017" i="17"/>
  <c r="H4016" i="17"/>
  <c r="H4015" i="17"/>
  <c r="H4014" i="17"/>
  <c r="H4013" i="17"/>
  <c r="H4012" i="17"/>
  <c r="H4011" i="17"/>
  <c r="H4010" i="17"/>
  <c r="H4009" i="17"/>
  <c r="H4008" i="17"/>
  <c r="H4007" i="17"/>
  <c r="H4006" i="17"/>
  <c r="H4005" i="17"/>
  <c r="H4004" i="17"/>
  <c r="H4003" i="17"/>
  <c r="H4002" i="17"/>
  <c r="H4001" i="17"/>
  <c r="H4000" i="17"/>
  <c r="H3999" i="17"/>
  <c r="H3998" i="17"/>
  <c r="H3997" i="17"/>
  <c r="H3996" i="17"/>
  <c r="H3995" i="17"/>
  <c r="H3994" i="17"/>
  <c r="H3993" i="17"/>
  <c r="H3992" i="17"/>
  <c r="H3991" i="17"/>
  <c r="H3990" i="17"/>
  <c r="H3989" i="17"/>
  <c r="H3988" i="17"/>
  <c r="H3987" i="17"/>
  <c r="H3986" i="17"/>
  <c r="H3985" i="17"/>
  <c r="H3984" i="17"/>
  <c r="H3983" i="17"/>
  <c r="H3982" i="17"/>
  <c r="H3981" i="17"/>
  <c r="H3980" i="17"/>
  <c r="H3979" i="17"/>
  <c r="H3978" i="17"/>
  <c r="H3977" i="17"/>
  <c r="H3976" i="17"/>
  <c r="H3975" i="17"/>
  <c r="H3974" i="17"/>
  <c r="H3973" i="17"/>
  <c r="H3972" i="17"/>
  <c r="H3971" i="17"/>
  <c r="H3970" i="17"/>
  <c r="H3969" i="17"/>
  <c r="H3968" i="17"/>
  <c r="H3967" i="17"/>
  <c r="H3966" i="17"/>
  <c r="H3965" i="17"/>
  <c r="H3964" i="17"/>
  <c r="H3963" i="17"/>
  <c r="H3962" i="17"/>
  <c r="H3961" i="17"/>
  <c r="H3960" i="17"/>
  <c r="H3959" i="17"/>
  <c r="H3958" i="17"/>
  <c r="H3957" i="17"/>
  <c r="H3956" i="17"/>
  <c r="H3955" i="17"/>
  <c r="H3954" i="17"/>
  <c r="H3953" i="17"/>
  <c r="H3952" i="17"/>
  <c r="H3951" i="17"/>
  <c r="H3950" i="17"/>
  <c r="H3949" i="17"/>
  <c r="H3948" i="17"/>
  <c r="H3947" i="17"/>
  <c r="H3946" i="17"/>
  <c r="H3945" i="17"/>
  <c r="H3944" i="17"/>
  <c r="H3943" i="17"/>
  <c r="H3942" i="17"/>
  <c r="H3941" i="17"/>
  <c r="H3940" i="17"/>
  <c r="H3939" i="17"/>
  <c r="H3938" i="17"/>
  <c r="H3937" i="17"/>
  <c r="H3936" i="17"/>
  <c r="H3935" i="17"/>
  <c r="H3934" i="17"/>
  <c r="H3933" i="17"/>
  <c r="H3932" i="17"/>
  <c r="H3931" i="17"/>
  <c r="H3930" i="17"/>
  <c r="H3929" i="17"/>
  <c r="H3928" i="17"/>
  <c r="H3927" i="17"/>
  <c r="H3926" i="17"/>
  <c r="H3925" i="17"/>
  <c r="H3924" i="17"/>
  <c r="H3923" i="17"/>
  <c r="H3922" i="17"/>
  <c r="H3921" i="17"/>
  <c r="H3920" i="17"/>
  <c r="H3919" i="17"/>
  <c r="H3918" i="17"/>
  <c r="H3917" i="17"/>
  <c r="H3916" i="17"/>
  <c r="H3915" i="17"/>
  <c r="H3914" i="17"/>
  <c r="H3913" i="17"/>
  <c r="H3912" i="17"/>
  <c r="H3911" i="17"/>
  <c r="H3910" i="17"/>
  <c r="H3909" i="17"/>
  <c r="H3908" i="17"/>
  <c r="H3907" i="17"/>
  <c r="H3906" i="17"/>
  <c r="H3905" i="17"/>
  <c r="H3904" i="17"/>
  <c r="H3903" i="17"/>
  <c r="H3902" i="17"/>
  <c r="H3901" i="17"/>
  <c r="H3900" i="17"/>
  <c r="H3899" i="17"/>
  <c r="H3898" i="17"/>
  <c r="H3897" i="17"/>
  <c r="H3896" i="17"/>
  <c r="H3895" i="17"/>
  <c r="H3894" i="17"/>
  <c r="H3893" i="17"/>
  <c r="H3892" i="17"/>
  <c r="H3891" i="17"/>
  <c r="H3890" i="17"/>
  <c r="H3889" i="17"/>
  <c r="H3888" i="17"/>
  <c r="H3887" i="17"/>
  <c r="H3886" i="17"/>
  <c r="H3885" i="17"/>
  <c r="H3884" i="17"/>
  <c r="H3883" i="17"/>
  <c r="H3882" i="17"/>
  <c r="H3881" i="17"/>
  <c r="H3880" i="17"/>
  <c r="H3879" i="17"/>
  <c r="H3878" i="17"/>
  <c r="H3877" i="17"/>
  <c r="H3876" i="17"/>
  <c r="H3875" i="17"/>
  <c r="H3874" i="17"/>
  <c r="H3873" i="17"/>
  <c r="H3872" i="17"/>
  <c r="H3871" i="17"/>
  <c r="H3870" i="17"/>
  <c r="H3869" i="17"/>
  <c r="H3868" i="17"/>
  <c r="H3867" i="17"/>
  <c r="H3866" i="17"/>
  <c r="H3865" i="17"/>
  <c r="H3864" i="17"/>
  <c r="H3863" i="17"/>
  <c r="H3862" i="17"/>
  <c r="H3861" i="17"/>
  <c r="H3860" i="17"/>
  <c r="H3859" i="17"/>
  <c r="H3858" i="17"/>
  <c r="H3857" i="17"/>
  <c r="H3856" i="17"/>
  <c r="H3855" i="17"/>
  <c r="H3854" i="17"/>
  <c r="H3853" i="17"/>
  <c r="H3852" i="17"/>
  <c r="H3851" i="17"/>
  <c r="H3850" i="17"/>
  <c r="H3849" i="17"/>
  <c r="H3848" i="17"/>
  <c r="H3847" i="17"/>
  <c r="H3846" i="17"/>
  <c r="H3845" i="17"/>
  <c r="H3844" i="17"/>
  <c r="H3843" i="17"/>
  <c r="H3842" i="17"/>
  <c r="H3841" i="17"/>
  <c r="H3840" i="17"/>
  <c r="H3839" i="17"/>
  <c r="H3838" i="17"/>
  <c r="H3837" i="17"/>
  <c r="H3836" i="17"/>
  <c r="H3835" i="17"/>
  <c r="H3834" i="17"/>
  <c r="H3833" i="17"/>
  <c r="H3832" i="17"/>
  <c r="H3831" i="17"/>
  <c r="H3830" i="17"/>
  <c r="H3829" i="17"/>
  <c r="H3828" i="17"/>
  <c r="H3827" i="17"/>
  <c r="H3826" i="17"/>
  <c r="H3825" i="17"/>
  <c r="H3824" i="17"/>
  <c r="H3823" i="17"/>
  <c r="H3822" i="17"/>
  <c r="H3821" i="17"/>
  <c r="H3820" i="17"/>
  <c r="H3819" i="17"/>
  <c r="H3818" i="17"/>
  <c r="H3817" i="17"/>
  <c r="H3816" i="17"/>
  <c r="H3815" i="17"/>
  <c r="H3814" i="17"/>
  <c r="H3813" i="17"/>
  <c r="H3812" i="17"/>
  <c r="H3811" i="17"/>
  <c r="H3810" i="17"/>
  <c r="H3809" i="17"/>
  <c r="H3808" i="17"/>
  <c r="H3807" i="17"/>
  <c r="H3806" i="17"/>
  <c r="H3805" i="17"/>
  <c r="H3804" i="17"/>
  <c r="H3803" i="17"/>
  <c r="H3802" i="17"/>
  <c r="H3801" i="17"/>
  <c r="H3800" i="17"/>
  <c r="H3799" i="17"/>
  <c r="H3798" i="17"/>
  <c r="H3797" i="17"/>
  <c r="H3796" i="17"/>
  <c r="H3795" i="17"/>
  <c r="H3794" i="17"/>
  <c r="H3793" i="17"/>
  <c r="H3792" i="17"/>
  <c r="H3791" i="17"/>
  <c r="H3790" i="17"/>
  <c r="H3789" i="17"/>
  <c r="H3788" i="17"/>
  <c r="H3787" i="17"/>
  <c r="H3786" i="17"/>
  <c r="H3785" i="17"/>
  <c r="H3784" i="17"/>
  <c r="H3783" i="17"/>
  <c r="H3782" i="17"/>
  <c r="H3781" i="17"/>
  <c r="H3780" i="17"/>
  <c r="H3779" i="17"/>
  <c r="H3778" i="17"/>
  <c r="H3777" i="17"/>
  <c r="H3776" i="17"/>
  <c r="H3775" i="17"/>
  <c r="H3774" i="17"/>
  <c r="H3773" i="17"/>
  <c r="H3772" i="17"/>
  <c r="H3771" i="17"/>
  <c r="H3770" i="17"/>
  <c r="H3769" i="17"/>
  <c r="H3768" i="17"/>
  <c r="H3767" i="17"/>
  <c r="H3766" i="17"/>
  <c r="H3765" i="17"/>
  <c r="H3764" i="17"/>
  <c r="H3763" i="17"/>
  <c r="H3762" i="17"/>
  <c r="H3761" i="17"/>
  <c r="H3760" i="17"/>
  <c r="H3759" i="17"/>
  <c r="H3758" i="17"/>
  <c r="H3757" i="17"/>
  <c r="H3756" i="17"/>
  <c r="H3755" i="17"/>
  <c r="H3754" i="17"/>
  <c r="H3753" i="17"/>
  <c r="H3752" i="17"/>
  <c r="H3751" i="17"/>
  <c r="H3750" i="17"/>
  <c r="H3749" i="17"/>
  <c r="H3748" i="17"/>
  <c r="H3747" i="17"/>
  <c r="H3746" i="17"/>
  <c r="H3745" i="17"/>
  <c r="H3744" i="17"/>
  <c r="H3743" i="17"/>
  <c r="H3742" i="17"/>
  <c r="H3741" i="17"/>
  <c r="H3740" i="17"/>
  <c r="H3739" i="17"/>
  <c r="H3738" i="17"/>
  <c r="H3737" i="17"/>
  <c r="H3736" i="17"/>
  <c r="H3735" i="17"/>
  <c r="H3734" i="17"/>
  <c r="H3733" i="17"/>
  <c r="H3732" i="17"/>
  <c r="H3731" i="17"/>
  <c r="H3730" i="17"/>
  <c r="H3729" i="17"/>
  <c r="H3728" i="17"/>
  <c r="H3727" i="17"/>
  <c r="H3726" i="17"/>
  <c r="H3725" i="17"/>
  <c r="H3724" i="17"/>
  <c r="H3723" i="17"/>
  <c r="H3722" i="17"/>
  <c r="H3721" i="17"/>
  <c r="H3720" i="17"/>
  <c r="H3719" i="17"/>
  <c r="H3718" i="17"/>
  <c r="H3717" i="17"/>
  <c r="H3716" i="17"/>
  <c r="H3715" i="17"/>
  <c r="H3714" i="17"/>
  <c r="H3713" i="17"/>
  <c r="H3712" i="17"/>
  <c r="H3711" i="17"/>
  <c r="H3710" i="17"/>
  <c r="H3709" i="17"/>
  <c r="H3708" i="17"/>
  <c r="H3707" i="17"/>
  <c r="H3706" i="17"/>
  <c r="H3705" i="17"/>
  <c r="H3704" i="17"/>
  <c r="H3703" i="17"/>
  <c r="H3702" i="17"/>
  <c r="H3701" i="17"/>
  <c r="H3700" i="17"/>
  <c r="H3699" i="17"/>
  <c r="H3698" i="17"/>
  <c r="H3697" i="17"/>
  <c r="H3696" i="17"/>
  <c r="H3695" i="17"/>
  <c r="H3694" i="17"/>
  <c r="H3693" i="17"/>
  <c r="H3692" i="17"/>
  <c r="H3691" i="17"/>
  <c r="H3690" i="17"/>
  <c r="H3689" i="17"/>
  <c r="H3688" i="17"/>
  <c r="H3687" i="17"/>
  <c r="H3686" i="17"/>
  <c r="H3685" i="17"/>
  <c r="H3684" i="17"/>
  <c r="H3683" i="17"/>
  <c r="H3682" i="17"/>
  <c r="H3681" i="17"/>
  <c r="H3680" i="17"/>
  <c r="H3679" i="17"/>
  <c r="H3678" i="17"/>
  <c r="H3677" i="17"/>
  <c r="H3676" i="17"/>
  <c r="H3675" i="17"/>
  <c r="H3674" i="17"/>
  <c r="H3673" i="17"/>
  <c r="H3672" i="17"/>
  <c r="H3671" i="17"/>
  <c r="H3670" i="17"/>
  <c r="H3669" i="17"/>
  <c r="H3668" i="17"/>
  <c r="H3667" i="17"/>
  <c r="H3666" i="17"/>
  <c r="H3665" i="17"/>
  <c r="H3664" i="17"/>
  <c r="H3663" i="17"/>
  <c r="H3662" i="17"/>
  <c r="H3661" i="17"/>
  <c r="H3660" i="17"/>
  <c r="H3659" i="17"/>
  <c r="H3658" i="17"/>
  <c r="H3657" i="17"/>
  <c r="H3656" i="17"/>
  <c r="H3655" i="17"/>
  <c r="H3654" i="17"/>
  <c r="H3653" i="17"/>
  <c r="H3652" i="17"/>
  <c r="H3651" i="17"/>
  <c r="H3650" i="17"/>
  <c r="H3649" i="17"/>
  <c r="H3648" i="17"/>
  <c r="H3647" i="17"/>
  <c r="H3646" i="17"/>
  <c r="H3645" i="17"/>
  <c r="H3644" i="17"/>
  <c r="H3643" i="17"/>
  <c r="H3642" i="17"/>
  <c r="H3641" i="17"/>
  <c r="H3640" i="17"/>
  <c r="H3639" i="17"/>
  <c r="H3638" i="17"/>
  <c r="H3637" i="17"/>
  <c r="H3636" i="17"/>
  <c r="H3635" i="17"/>
  <c r="H3634" i="17"/>
  <c r="H3633" i="17"/>
  <c r="H3632" i="17"/>
  <c r="H3631" i="17"/>
  <c r="H3630" i="17"/>
  <c r="H3629" i="17"/>
  <c r="H3628" i="17"/>
  <c r="H3627" i="17"/>
  <c r="H3626" i="17"/>
  <c r="H3625" i="17"/>
  <c r="H3624" i="17"/>
  <c r="H3623" i="17"/>
  <c r="H3622" i="17"/>
  <c r="H3621" i="17"/>
  <c r="H3620" i="17"/>
  <c r="H3619" i="17"/>
  <c r="H3618" i="17"/>
  <c r="H3617" i="17"/>
  <c r="H3616" i="17"/>
  <c r="H3615" i="17"/>
  <c r="H3614" i="17"/>
  <c r="H3613" i="17"/>
  <c r="H3612" i="17"/>
  <c r="H3611" i="17"/>
  <c r="H3610" i="17"/>
  <c r="H3609" i="17"/>
  <c r="H3608" i="17"/>
  <c r="H3607" i="17"/>
  <c r="H3606" i="17"/>
  <c r="H3605" i="17"/>
  <c r="H3604" i="17"/>
  <c r="H3603" i="17"/>
  <c r="H3602" i="17"/>
  <c r="H3601" i="17"/>
  <c r="H3600" i="17"/>
  <c r="H3599" i="17"/>
  <c r="H3598" i="17"/>
  <c r="H3597" i="17"/>
  <c r="H3596" i="17"/>
  <c r="H3595" i="17"/>
  <c r="H3594" i="17"/>
  <c r="H3593" i="17"/>
  <c r="H3592" i="17"/>
  <c r="H3591" i="17"/>
  <c r="H3590" i="17"/>
  <c r="H3589" i="17"/>
  <c r="H3588" i="17"/>
  <c r="H3587" i="17"/>
  <c r="H3586" i="17"/>
  <c r="H3585" i="17"/>
  <c r="H3584" i="17"/>
  <c r="H3583" i="17"/>
  <c r="H3582" i="17"/>
  <c r="H3581" i="17"/>
  <c r="H3580" i="17"/>
  <c r="H3579" i="17"/>
  <c r="H3578" i="17"/>
  <c r="H3577" i="17"/>
  <c r="H3576" i="17"/>
  <c r="H3575" i="17"/>
  <c r="H3574" i="17"/>
  <c r="H3573" i="17"/>
  <c r="H3572" i="17"/>
  <c r="H3571" i="17"/>
  <c r="H3570" i="17"/>
  <c r="H3569" i="17"/>
  <c r="H3568" i="17"/>
  <c r="H3567" i="17"/>
  <c r="H3566" i="17"/>
  <c r="H3565" i="17"/>
  <c r="H3564" i="17"/>
  <c r="H3563" i="17"/>
  <c r="H3562" i="17"/>
  <c r="H3561" i="17"/>
  <c r="H3560" i="17"/>
  <c r="H3559" i="17"/>
  <c r="H3558" i="17"/>
  <c r="H3557" i="17"/>
  <c r="H3556" i="17"/>
  <c r="H3555" i="17"/>
  <c r="H3554" i="17"/>
  <c r="H3553" i="17"/>
  <c r="H3552" i="17"/>
  <c r="H3551" i="17"/>
  <c r="H3550" i="17"/>
  <c r="H3549" i="17"/>
  <c r="H3548" i="17"/>
  <c r="H3547" i="17"/>
  <c r="H3546" i="17"/>
  <c r="H3545" i="17"/>
  <c r="H3544" i="17"/>
  <c r="H3543" i="17"/>
  <c r="H3542" i="17"/>
  <c r="H3541" i="17"/>
  <c r="H3540" i="17"/>
  <c r="H3539" i="17"/>
  <c r="H3538" i="17"/>
  <c r="H3537" i="17"/>
  <c r="H3536" i="17"/>
  <c r="H3535" i="17"/>
  <c r="H3534" i="17"/>
  <c r="H3533" i="17"/>
  <c r="H3532" i="17"/>
  <c r="H3531" i="17"/>
  <c r="H3530" i="17"/>
  <c r="H3529" i="17"/>
  <c r="H3528" i="17"/>
  <c r="H3527" i="17"/>
  <c r="H3526" i="17"/>
  <c r="H3525" i="17"/>
  <c r="H3524" i="17"/>
  <c r="H3523" i="17"/>
  <c r="H3522" i="17"/>
  <c r="H3521" i="17"/>
  <c r="H3520" i="17"/>
  <c r="H3519" i="17"/>
  <c r="H3518" i="17"/>
  <c r="H3517" i="17"/>
  <c r="H3516" i="17"/>
  <c r="H3515" i="17"/>
  <c r="H3514" i="17"/>
  <c r="H3513" i="17"/>
  <c r="H3512" i="17"/>
  <c r="H3511" i="17"/>
  <c r="H3510" i="17"/>
  <c r="H3509" i="17"/>
  <c r="H3508" i="17"/>
  <c r="H3507" i="17"/>
  <c r="H3506" i="17"/>
  <c r="H3505" i="17"/>
  <c r="H3504" i="17"/>
  <c r="H3503" i="17"/>
  <c r="H3502" i="17"/>
  <c r="H3501" i="17"/>
  <c r="H3500" i="17"/>
  <c r="H3499" i="17"/>
  <c r="H3498" i="17"/>
  <c r="H3497" i="17"/>
  <c r="H3496" i="17"/>
  <c r="H3495" i="17"/>
  <c r="H3494" i="17"/>
  <c r="H3493" i="17"/>
  <c r="H3492" i="17"/>
  <c r="H3491" i="17"/>
  <c r="H3490" i="17"/>
  <c r="H3489" i="17"/>
  <c r="H3488" i="17"/>
  <c r="H3487" i="17"/>
  <c r="H3486" i="17"/>
  <c r="H3485" i="17"/>
  <c r="H3484" i="17"/>
  <c r="H3483" i="17"/>
  <c r="H3482" i="17"/>
  <c r="H3481" i="17"/>
  <c r="H3480" i="17"/>
  <c r="H3479" i="17"/>
  <c r="H3478" i="17"/>
  <c r="H3477" i="17"/>
  <c r="H3476" i="17"/>
  <c r="H3475" i="17"/>
  <c r="H3474" i="17"/>
  <c r="H3473" i="17"/>
  <c r="H3472" i="17"/>
  <c r="H3471" i="17"/>
  <c r="H3470" i="17"/>
  <c r="H3469" i="17"/>
  <c r="H3468" i="17"/>
  <c r="H3467" i="17"/>
  <c r="H3466" i="17"/>
  <c r="H3465" i="17"/>
  <c r="H3464" i="17"/>
  <c r="H3463" i="17"/>
  <c r="H3462" i="17"/>
  <c r="H3461" i="17"/>
  <c r="H3460" i="17"/>
  <c r="H3459" i="17"/>
  <c r="H3458" i="17"/>
  <c r="H3457" i="17"/>
  <c r="H3456" i="17"/>
  <c r="H3455" i="17"/>
  <c r="H3454" i="17"/>
  <c r="H3453" i="17"/>
  <c r="H3452" i="17"/>
  <c r="H3451" i="17"/>
  <c r="H3450" i="17"/>
  <c r="H3449" i="17"/>
  <c r="H3448" i="17"/>
  <c r="H3447" i="17"/>
  <c r="H3446" i="17"/>
  <c r="H3445" i="17"/>
  <c r="H3444" i="17"/>
  <c r="H3443" i="17"/>
  <c r="H3442" i="17"/>
  <c r="H3441" i="17"/>
  <c r="H3440" i="17"/>
  <c r="H3439" i="17"/>
  <c r="H3438" i="17"/>
  <c r="H3437" i="17"/>
  <c r="H3436" i="17"/>
  <c r="H3435" i="17"/>
  <c r="H3434" i="17"/>
  <c r="H3433" i="17"/>
  <c r="H3432" i="17"/>
  <c r="H3431" i="17"/>
  <c r="H3430" i="17"/>
  <c r="H3429" i="17"/>
  <c r="H3428" i="17"/>
  <c r="H3427" i="17"/>
  <c r="H3426" i="17"/>
  <c r="H3425" i="17"/>
  <c r="H3424" i="17"/>
  <c r="H3423" i="17"/>
  <c r="H3422" i="17"/>
  <c r="H3421" i="17"/>
  <c r="H3420" i="17"/>
  <c r="H3419" i="17"/>
  <c r="H3418" i="17"/>
  <c r="H3417" i="17"/>
  <c r="H3416" i="17"/>
  <c r="H3415" i="17"/>
  <c r="H3414" i="17"/>
  <c r="H3413" i="17"/>
  <c r="H3412" i="17"/>
  <c r="H3411" i="17"/>
  <c r="H3410" i="17"/>
  <c r="H3409" i="17"/>
  <c r="H3408" i="17"/>
  <c r="H3407" i="17"/>
  <c r="H3406" i="17"/>
  <c r="H3405" i="17"/>
  <c r="H3404" i="17"/>
  <c r="H3403" i="17"/>
  <c r="H3402" i="17"/>
  <c r="H3401" i="17"/>
  <c r="H3400" i="17"/>
  <c r="H3399" i="17"/>
  <c r="H3398" i="17"/>
  <c r="H3397" i="17"/>
  <c r="H3396" i="17"/>
  <c r="H3395" i="17"/>
  <c r="H3394" i="17"/>
  <c r="H3393" i="17"/>
  <c r="H3392" i="17"/>
  <c r="H3391" i="17"/>
  <c r="H3390" i="17"/>
  <c r="H3389" i="17"/>
  <c r="H3388" i="17"/>
  <c r="H3387" i="17"/>
  <c r="H3386" i="17"/>
  <c r="H3385" i="17"/>
  <c r="H3384" i="17"/>
  <c r="H3383" i="17"/>
  <c r="H3382" i="17"/>
  <c r="H3381" i="17"/>
  <c r="H3380" i="17"/>
  <c r="H3379" i="17"/>
  <c r="H3378" i="17"/>
  <c r="H3377" i="17"/>
  <c r="H3376" i="17"/>
  <c r="H3375" i="17"/>
  <c r="H3374" i="17"/>
  <c r="H3373" i="17"/>
  <c r="H3372" i="17"/>
  <c r="H3371" i="17"/>
  <c r="H3370" i="17"/>
  <c r="H3369" i="17"/>
  <c r="H3368" i="17"/>
  <c r="H3367" i="17"/>
  <c r="H3366" i="17"/>
  <c r="H3365" i="17"/>
  <c r="H3364" i="17"/>
  <c r="H3363" i="17"/>
  <c r="H3362" i="17"/>
  <c r="H3361" i="17"/>
  <c r="H3360" i="17"/>
  <c r="H3359" i="17"/>
  <c r="H3358" i="17"/>
  <c r="H3357" i="17"/>
  <c r="H3356" i="17"/>
  <c r="H3355" i="17"/>
  <c r="H3354" i="17"/>
  <c r="H3353" i="17"/>
  <c r="H3352" i="17"/>
  <c r="H3351" i="17"/>
  <c r="H3350" i="17"/>
  <c r="H3349" i="17"/>
  <c r="H3348" i="17"/>
  <c r="H3347" i="17"/>
  <c r="H3346" i="17"/>
  <c r="H3345" i="17"/>
  <c r="H3344" i="17"/>
  <c r="H3343" i="17"/>
  <c r="H3342" i="17"/>
  <c r="H3341" i="17"/>
  <c r="H3340" i="17"/>
  <c r="H3339" i="17"/>
  <c r="H3338" i="17"/>
  <c r="H3337" i="17"/>
  <c r="H3336" i="17"/>
  <c r="H3335" i="17"/>
  <c r="H3334" i="17"/>
  <c r="H3333" i="17"/>
  <c r="H3332" i="17"/>
  <c r="H3331" i="17"/>
  <c r="H3330" i="17"/>
  <c r="H3329" i="17"/>
  <c r="H3328" i="17"/>
  <c r="H3327" i="17"/>
  <c r="H3326" i="17"/>
  <c r="H3325" i="17"/>
  <c r="H3324" i="17"/>
  <c r="H3323" i="17"/>
  <c r="H3322" i="17"/>
  <c r="H3321" i="17"/>
  <c r="H3320" i="17"/>
  <c r="H3319" i="17"/>
  <c r="H3318" i="17"/>
  <c r="H3317" i="17"/>
  <c r="H3316" i="17"/>
  <c r="H3315" i="17"/>
  <c r="H3314" i="17"/>
  <c r="H3313" i="17"/>
  <c r="H3312" i="17"/>
  <c r="H3311" i="17"/>
  <c r="H3310" i="17"/>
  <c r="H3309" i="17"/>
  <c r="H3308" i="17"/>
  <c r="H3307" i="17"/>
  <c r="H3306" i="17"/>
  <c r="H3305" i="17"/>
  <c r="H3304" i="17"/>
  <c r="H3303" i="17"/>
  <c r="H3302" i="17"/>
  <c r="H3301" i="17"/>
  <c r="H3300" i="17"/>
  <c r="H3299" i="17"/>
  <c r="H3298" i="17"/>
  <c r="H3297" i="17"/>
  <c r="H3296" i="17"/>
  <c r="H3295" i="17"/>
  <c r="H3294" i="17"/>
  <c r="H3293" i="17"/>
  <c r="H3292" i="17"/>
  <c r="H3291" i="17"/>
  <c r="H3290" i="17"/>
  <c r="H3289" i="17"/>
  <c r="H3288" i="17"/>
  <c r="H3287" i="17"/>
  <c r="H3286" i="17"/>
  <c r="H3285" i="17"/>
  <c r="H3284" i="17"/>
  <c r="H3283" i="17"/>
  <c r="H3282" i="17"/>
  <c r="H3281" i="17"/>
  <c r="H3280" i="17"/>
  <c r="H3279" i="17"/>
  <c r="H3278" i="17"/>
  <c r="H3277" i="17"/>
  <c r="H3276" i="17"/>
  <c r="H3275" i="17"/>
  <c r="H3274" i="17"/>
  <c r="H3273" i="17"/>
  <c r="H3272" i="17"/>
  <c r="H3271" i="17"/>
  <c r="H3270" i="17"/>
  <c r="H3269" i="17"/>
  <c r="H3268" i="17"/>
  <c r="H3267" i="17"/>
  <c r="H3266" i="17"/>
  <c r="H3265" i="17"/>
  <c r="H3264" i="17"/>
  <c r="H3263" i="17"/>
  <c r="H3262" i="17"/>
  <c r="H3261" i="17"/>
  <c r="H3260" i="17"/>
  <c r="H3259" i="17"/>
  <c r="H3258" i="17"/>
  <c r="H3257" i="17"/>
  <c r="H3256" i="17"/>
  <c r="H3255" i="17"/>
  <c r="H3254" i="17"/>
  <c r="H3253" i="17"/>
  <c r="H3252" i="17"/>
  <c r="H3251" i="17"/>
  <c r="H3250" i="17"/>
  <c r="H3249" i="17"/>
  <c r="H3248" i="17"/>
  <c r="H3247" i="17"/>
  <c r="H3246" i="17"/>
  <c r="H3245" i="17"/>
  <c r="H3244" i="17"/>
  <c r="H3243" i="17"/>
  <c r="H3242" i="17"/>
  <c r="H3241" i="17"/>
  <c r="H3240" i="17"/>
  <c r="H3239" i="17"/>
  <c r="H3238" i="17"/>
  <c r="H3237" i="17"/>
  <c r="H3236" i="17"/>
  <c r="H3235" i="17"/>
  <c r="H3234" i="17"/>
  <c r="H3233" i="17"/>
  <c r="H3232" i="17"/>
  <c r="H3231" i="17"/>
  <c r="H3230" i="17"/>
  <c r="H3229" i="17"/>
  <c r="H3228" i="17"/>
  <c r="H3227" i="17"/>
  <c r="H3226" i="17"/>
  <c r="H3225" i="17"/>
  <c r="H3224" i="17"/>
  <c r="H3223" i="17"/>
  <c r="H3222" i="17"/>
  <c r="H3221" i="17"/>
  <c r="H3220" i="17"/>
  <c r="H3219" i="17"/>
  <c r="H3218" i="17"/>
  <c r="H3217" i="17"/>
  <c r="H3216" i="17"/>
  <c r="H3215" i="17"/>
  <c r="H3214" i="17"/>
  <c r="H3213" i="17"/>
  <c r="H3212" i="17"/>
  <c r="H3211" i="17"/>
  <c r="H3210" i="17"/>
  <c r="H3209" i="17"/>
  <c r="H3208" i="17"/>
  <c r="H3207" i="17"/>
  <c r="H3206" i="17"/>
  <c r="H3205" i="17"/>
  <c r="H3204" i="17"/>
  <c r="H3203" i="17"/>
  <c r="H3202" i="17"/>
  <c r="H3201" i="17"/>
  <c r="H3200" i="17"/>
  <c r="H3199" i="17"/>
  <c r="H3198" i="17"/>
  <c r="H3197" i="17"/>
  <c r="H3196" i="17"/>
  <c r="H3195" i="17"/>
  <c r="H3194" i="17"/>
  <c r="H3193" i="17"/>
  <c r="H3192" i="17"/>
  <c r="H3191" i="17"/>
  <c r="H3190" i="17"/>
  <c r="H3189" i="17"/>
  <c r="H3188" i="17"/>
  <c r="H3187" i="17"/>
  <c r="H3186" i="17"/>
  <c r="H3185" i="17"/>
  <c r="H3184" i="17"/>
  <c r="H3183" i="17"/>
  <c r="H3182" i="17"/>
  <c r="H3181" i="17"/>
  <c r="H3180" i="17"/>
  <c r="H3179" i="17"/>
  <c r="H3178" i="17"/>
  <c r="H3177" i="17"/>
  <c r="H3176" i="17"/>
  <c r="H3175" i="17"/>
  <c r="H3174" i="17"/>
  <c r="H3173" i="17"/>
  <c r="H3172" i="17"/>
  <c r="H3171" i="17"/>
  <c r="H3170" i="17"/>
  <c r="H3169" i="17"/>
  <c r="H3168" i="17"/>
  <c r="H3167" i="17"/>
  <c r="H3166" i="17"/>
  <c r="H3165" i="17"/>
  <c r="H3164" i="17"/>
  <c r="H3163" i="17"/>
  <c r="H3162" i="17"/>
  <c r="H3161" i="17"/>
  <c r="H3160" i="17"/>
  <c r="H3159" i="17"/>
  <c r="H3158" i="17"/>
  <c r="H3157" i="17"/>
  <c r="H3156" i="17"/>
  <c r="H3155" i="17"/>
  <c r="H3154" i="17"/>
  <c r="H3153" i="17"/>
  <c r="H3152" i="17"/>
  <c r="H3151" i="17"/>
  <c r="H3150" i="17"/>
  <c r="H3149" i="17"/>
  <c r="H3148" i="17"/>
  <c r="H3147" i="17"/>
  <c r="H3146" i="17"/>
  <c r="H3145" i="17"/>
  <c r="H3144" i="17"/>
  <c r="H3143" i="17"/>
  <c r="H3142" i="17"/>
  <c r="H3141" i="17"/>
  <c r="H3140" i="17"/>
  <c r="H3139" i="17"/>
  <c r="H3138" i="17"/>
  <c r="H3137" i="17"/>
  <c r="H3136" i="17"/>
  <c r="H3135" i="17"/>
  <c r="H3134" i="17"/>
  <c r="H3133" i="17"/>
  <c r="H3132" i="17"/>
  <c r="H3131" i="17"/>
  <c r="H3130" i="17"/>
  <c r="H3129" i="17"/>
  <c r="H3128" i="17"/>
  <c r="H3127" i="17"/>
  <c r="H3126" i="17"/>
  <c r="H3125" i="17"/>
  <c r="H3124" i="17"/>
  <c r="H3123" i="17"/>
  <c r="H3122" i="17"/>
  <c r="H3121" i="17"/>
  <c r="H3120" i="17"/>
  <c r="H3119" i="17"/>
  <c r="H3118" i="17"/>
  <c r="H3117" i="17"/>
  <c r="H3116" i="17"/>
  <c r="H3115" i="17"/>
  <c r="H3114" i="17"/>
  <c r="H3113" i="17"/>
  <c r="H3112" i="17"/>
  <c r="H3111" i="17"/>
  <c r="H3110" i="17"/>
  <c r="H3109" i="17"/>
  <c r="H3108" i="17"/>
  <c r="H3107" i="17"/>
  <c r="H3106" i="17"/>
  <c r="H3105" i="17"/>
  <c r="H3104" i="17"/>
  <c r="H3103" i="17"/>
  <c r="H3102" i="17"/>
  <c r="H3101" i="17"/>
  <c r="H3100" i="17"/>
  <c r="H3099" i="17"/>
  <c r="H3098" i="17"/>
  <c r="H3097" i="17"/>
  <c r="H3096" i="17"/>
  <c r="H3095" i="17"/>
  <c r="H3094" i="17"/>
  <c r="H3093" i="17"/>
  <c r="H3092" i="17"/>
  <c r="H3091" i="17"/>
  <c r="H3090" i="17"/>
  <c r="H3089" i="17"/>
  <c r="H3088" i="17"/>
  <c r="H3087" i="17"/>
  <c r="H3086" i="17"/>
  <c r="H3085" i="17"/>
  <c r="H3084" i="17"/>
  <c r="H3083" i="17"/>
  <c r="H3082" i="17"/>
  <c r="H3081" i="17"/>
  <c r="H3080" i="17"/>
  <c r="H3079" i="17"/>
  <c r="H3078" i="17"/>
  <c r="H3077" i="17"/>
  <c r="H3076" i="17"/>
  <c r="H3075" i="17"/>
  <c r="H3074" i="17"/>
  <c r="H3073" i="17"/>
  <c r="H3072" i="17"/>
  <c r="H3071" i="17"/>
  <c r="H3070" i="17"/>
  <c r="H3069" i="17"/>
  <c r="H3068" i="17"/>
  <c r="H3067" i="17"/>
  <c r="H3066" i="17"/>
  <c r="H3065" i="17"/>
  <c r="H3064" i="17"/>
  <c r="H3063" i="17"/>
  <c r="H3062" i="17"/>
  <c r="H3061" i="17"/>
  <c r="H3060" i="17"/>
  <c r="H3059" i="17"/>
  <c r="H3058" i="17"/>
  <c r="H3057" i="17"/>
  <c r="H3056" i="17"/>
  <c r="H3055" i="17"/>
  <c r="H3054" i="17"/>
  <c r="H3053" i="17"/>
  <c r="H3052" i="17"/>
  <c r="H3051" i="17"/>
  <c r="H3050" i="17"/>
  <c r="H3049" i="17"/>
  <c r="H3048" i="17"/>
  <c r="H3047" i="17"/>
  <c r="H3046" i="17"/>
  <c r="H3045" i="17"/>
  <c r="H3044" i="17"/>
  <c r="H3043" i="17"/>
  <c r="H3042" i="17"/>
  <c r="H3041" i="17"/>
  <c r="H3040" i="17"/>
  <c r="H3039" i="17"/>
  <c r="H3038" i="17"/>
  <c r="H3037" i="17"/>
  <c r="H3036" i="17"/>
  <c r="H3035" i="17"/>
  <c r="H3034" i="17"/>
  <c r="H3033" i="17"/>
  <c r="H3032" i="17"/>
  <c r="H3031" i="17"/>
  <c r="H3030" i="17"/>
  <c r="H3029" i="17"/>
  <c r="H3028" i="17"/>
  <c r="H3027" i="17"/>
  <c r="H3026" i="17"/>
  <c r="H3025" i="17"/>
  <c r="H3024" i="17"/>
  <c r="H3023" i="17"/>
  <c r="H3022" i="17"/>
  <c r="H3021" i="17"/>
  <c r="H3020" i="17"/>
  <c r="H3019" i="17"/>
  <c r="H3018" i="17"/>
  <c r="H3017" i="17"/>
  <c r="H3016" i="17"/>
  <c r="H3015" i="17"/>
  <c r="H3014" i="17"/>
  <c r="H3013" i="17"/>
  <c r="H3012" i="17"/>
  <c r="H3011" i="17"/>
  <c r="H3010" i="17"/>
  <c r="H3009" i="17"/>
  <c r="H3008" i="17"/>
  <c r="H3007" i="17"/>
  <c r="H3006" i="17"/>
  <c r="H3005" i="17"/>
  <c r="H3004" i="17"/>
  <c r="H3003" i="17"/>
  <c r="H3002" i="17"/>
  <c r="H3001" i="17"/>
  <c r="H3000" i="17"/>
  <c r="H2999" i="17"/>
  <c r="H2998" i="17"/>
  <c r="H2997" i="17"/>
  <c r="H2996" i="17"/>
  <c r="H2995" i="17"/>
  <c r="H2994" i="17"/>
  <c r="H2993" i="17"/>
  <c r="H2992" i="17"/>
  <c r="H2991" i="17"/>
  <c r="H2990" i="17"/>
  <c r="H2989" i="17"/>
  <c r="H2988" i="17"/>
  <c r="H2987" i="17"/>
  <c r="H2986" i="17"/>
  <c r="H2985" i="17"/>
  <c r="H2984" i="17"/>
  <c r="H2983" i="17"/>
  <c r="H2982" i="17"/>
  <c r="H2981" i="17"/>
  <c r="H2980" i="17"/>
  <c r="H2979" i="17"/>
  <c r="H2978" i="17"/>
  <c r="H2977" i="17"/>
  <c r="H2976" i="17"/>
  <c r="H2975" i="17"/>
  <c r="H2974" i="17"/>
  <c r="H2973" i="17"/>
  <c r="H2972" i="17"/>
  <c r="H2971" i="17"/>
  <c r="H2970" i="17"/>
  <c r="H2969" i="17"/>
  <c r="H2968" i="17"/>
  <c r="H2967" i="17"/>
  <c r="H2966" i="17"/>
  <c r="H2965" i="17"/>
  <c r="H2964" i="17"/>
  <c r="H2963" i="17"/>
  <c r="H2962" i="17"/>
  <c r="H2961" i="17"/>
  <c r="H2960" i="17"/>
  <c r="H2959" i="17"/>
  <c r="H2958" i="17"/>
  <c r="H2957" i="17"/>
  <c r="H2956" i="17"/>
  <c r="H2955" i="17"/>
  <c r="H2954" i="17"/>
  <c r="H2953" i="17"/>
  <c r="H2952" i="17"/>
  <c r="H2951" i="17"/>
  <c r="H2950" i="17"/>
  <c r="H2949" i="17"/>
  <c r="H2948" i="17"/>
  <c r="H2947" i="17"/>
  <c r="H2946" i="17"/>
  <c r="H2945" i="17"/>
  <c r="H2944" i="17"/>
  <c r="H2943" i="17"/>
  <c r="H2942" i="17"/>
  <c r="H2941" i="17"/>
  <c r="H2940" i="17"/>
  <c r="H2939" i="17"/>
  <c r="H2938" i="17"/>
  <c r="H2937" i="17"/>
  <c r="H2936" i="17"/>
  <c r="H2935" i="17"/>
  <c r="H2934" i="17"/>
  <c r="H2933" i="17"/>
  <c r="H2932" i="17"/>
  <c r="H2931" i="17"/>
  <c r="H2930" i="17"/>
  <c r="H2929" i="17"/>
  <c r="H2928" i="17"/>
  <c r="H2927" i="17"/>
  <c r="H2926" i="17"/>
  <c r="H2925" i="17"/>
  <c r="H2924" i="17"/>
  <c r="H2923" i="17"/>
  <c r="H2922" i="17"/>
  <c r="H2921" i="17"/>
  <c r="H2920" i="17"/>
  <c r="H2919" i="17"/>
  <c r="H2918" i="17"/>
  <c r="H2917" i="17"/>
  <c r="H2916" i="17"/>
  <c r="H2915" i="17"/>
  <c r="H2914" i="17"/>
  <c r="H2913" i="17"/>
  <c r="H2912" i="17"/>
  <c r="H2911" i="17"/>
  <c r="H2910" i="17"/>
  <c r="H2909" i="17"/>
  <c r="H2908" i="17"/>
  <c r="H2907" i="17"/>
  <c r="H2906" i="17"/>
  <c r="H2905" i="17"/>
  <c r="H2904" i="17"/>
  <c r="H2903" i="17"/>
  <c r="H2902" i="17"/>
  <c r="H2901" i="17"/>
  <c r="H2900" i="17"/>
  <c r="H2899" i="17"/>
  <c r="H2898" i="17"/>
  <c r="H2897" i="17"/>
  <c r="H2896" i="17"/>
  <c r="H2895" i="17"/>
  <c r="H2894" i="17"/>
  <c r="H2893" i="17"/>
  <c r="H2892" i="17"/>
  <c r="H2891" i="17"/>
  <c r="H2890" i="17"/>
  <c r="H2889" i="17"/>
  <c r="H2888" i="17"/>
  <c r="H2887" i="17"/>
  <c r="H2886" i="17"/>
  <c r="H2885" i="17"/>
  <c r="H2884" i="17"/>
  <c r="H2883" i="17"/>
  <c r="H2882" i="17"/>
  <c r="H2881" i="17"/>
  <c r="H2880" i="17"/>
  <c r="H2879" i="17"/>
  <c r="H2878" i="17"/>
  <c r="H2877" i="17"/>
  <c r="H2876" i="17"/>
  <c r="H2875" i="17"/>
  <c r="H2874" i="17"/>
  <c r="H2873" i="17"/>
  <c r="H2872" i="17"/>
  <c r="H2871" i="17"/>
  <c r="H2870" i="17"/>
  <c r="H2869" i="17"/>
  <c r="H2868" i="17"/>
  <c r="H2867" i="17"/>
  <c r="H2866" i="17"/>
  <c r="H2865" i="17"/>
  <c r="H2864" i="17"/>
  <c r="H2863" i="17"/>
  <c r="H2862" i="17"/>
  <c r="H2861" i="17"/>
  <c r="H2860" i="17"/>
  <c r="H2859" i="17"/>
  <c r="H2858" i="17"/>
  <c r="H2857" i="17"/>
  <c r="H2856" i="17"/>
  <c r="H2855" i="17"/>
  <c r="H2854" i="17"/>
  <c r="H2853" i="17"/>
  <c r="H2852" i="17"/>
  <c r="H2851" i="17"/>
  <c r="H2850" i="17"/>
  <c r="H2849" i="17"/>
  <c r="H2848" i="17"/>
  <c r="H2847" i="17"/>
  <c r="H2846" i="17"/>
  <c r="H2845" i="17"/>
  <c r="H2844" i="17"/>
  <c r="H2843" i="17"/>
  <c r="H2842" i="17"/>
  <c r="H2841" i="17"/>
  <c r="H2840" i="17"/>
  <c r="H2839" i="17"/>
  <c r="H2838" i="17"/>
  <c r="H2837" i="17"/>
  <c r="H2836" i="17"/>
  <c r="H2835" i="17"/>
  <c r="H2834" i="17"/>
  <c r="H2833" i="17"/>
  <c r="H2832" i="17"/>
  <c r="H2831" i="17"/>
  <c r="H2830" i="17"/>
  <c r="H2829" i="17"/>
  <c r="H2828" i="17"/>
  <c r="H2827" i="17"/>
  <c r="H2826" i="17"/>
  <c r="H2825" i="17"/>
  <c r="H2824" i="17"/>
  <c r="H2823" i="17"/>
  <c r="H2822" i="17"/>
  <c r="H2821" i="17"/>
  <c r="H2820" i="17"/>
  <c r="H2819" i="17"/>
  <c r="H2818" i="17"/>
  <c r="H2817" i="17"/>
  <c r="H2816" i="17"/>
  <c r="H2815" i="17"/>
  <c r="H2814" i="17"/>
  <c r="H2813" i="17"/>
  <c r="H2812" i="17"/>
  <c r="H2811" i="17"/>
  <c r="H2810" i="17"/>
  <c r="H2809" i="17"/>
  <c r="H2808" i="17"/>
  <c r="H2807" i="17"/>
  <c r="H2806" i="17"/>
  <c r="H2805" i="17"/>
  <c r="H2804" i="17"/>
  <c r="H2803" i="17"/>
  <c r="H2802" i="17"/>
  <c r="H2801" i="17"/>
  <c r="H2800" i="17"/>
  <c r="H2799" i="17"/>
  <c r="H2798" i="17"/>
  <c r="H2797" i="17"/>
  <c r="H2796" i="17"/>
  <c r="H2795" i="17"/>
  <c r="H2794" i="17"/>
  <c r="H2793" i="17"/>
  <c r="H2792" i="17"/>
  <c r="H2791" i="17"/>
  <c r="H2790" i="17"/>
  <c r="H2789" i="17"/>
  <c r="H2788" i="17"/>
  <c r="H2787" i="17"/>
  <c r="H2786" i="17"/>
  <c r="H2785" i="17"/>
  <c r="H2784" i="17"/>
  <c r="H2783" i="17"/>
  <c r="H2782" i="17"/>
  <c r="H2781" i="17"/>
  <c r="H2780" i="17"/>
  <c r="H2779" i="17"/>
  <c r="H2778" i="17"/>
  <c r="H2777" i="17"/>
  <c r="H2776" i="17"/>
  <c r="H2775" i="17"/>
  <c r="H2774" i="17"/>
  <c r="H2773" i="17"/>
  <c r="H2772" i="17"/>
  <c r="H2771" i="17"/>
  <c r="H2770" i="17"/>
  <c r="H2769" i="17"/>
  <c r="H2768" i="17"/>
  <c r="H2767" i="17"/>
  <c r="H2766" i="17"/>
  <c r="H2765" i="17"/>
  <c r="H2764" i="17"/>
  <c r="H2763" i="17"/>
  <c r="H2762" i="17"/>
  <c r="H2761" i="17"/>
  <c r="H2760" i="17"/>
  <c r="H2759" i="17"/>
  <c r="H2758" i="17"/>
  <c r="H2757" i="17"/>
  <c r="H2756" i="17"/>
  <c r="H2755" i="17"/>
  <c r="H2754" i="17"/>
  <c r="H2753" i="17"/>
  <c r="H2752" i="17"/>
  <c r="H2751" i="17"/>
  <c r="H2750" i="17"/>
  <c r="H2749" i="17"/>
  <c r="H2748" i="17"/>
  <c r="H2747" i="17"/>
  <c r="H2746" i="17"/>
  <c r="H2745" i="17"/>
  <c r="H2744" i="17"/>
  <c r="H2743" i="17"/>
  <c r="H2742" i="17"/>
  <c r="H2741" i="17"/>
  <c r="H2740" i="17"/>
  <c r="H2739" i="17"/>
  <c r="H2738" i="17"/>
  <c r="H2737" i="17"/>
  <c r="H2736" i="17"/>
  <c r="H2735" i="17"/>
  <c r="H2734" i="17"/>
  <c r="H2733" i="17"/>
  <c r="H2732" i="17"/>
  <c r="H2731" i="17"/>
  <c r="H2730" i="17"/>
  <c r="H2729" i="17"/>
  <c r="H2728" i="17"/>
  <c r="H2727" i="17"/>
  <c r="H2726" i="17"/>
  <c r="H2725" i="17"/>
  <c r="H2724" i="17"/>
  <c r="H2723" i="17"/>
  <c r="H2722" i="17"/>
  <c r="H2721" i="17"/>
  <c r="H2720" i="17"/>
  <c r="H2719" i="17"/>
  <c r="H2718" i="17"/>
  <c r="H2717" i="17"/>
  <c r="H2716" i="17"/>
  <c r="H2715" i="17"/>
  <c r="H2714" i="17"/>
  <c r="H2713" i="17"/>
  <c r="H2712" i="17"/>
  <c r="H2711" i="17"/>
  <c r="H2710" i="17"/>
  <c r="H2709" i="17"/>
  <c r="H2708" i="17"/>
  <c r="H2707" i="17"/>
  <c r="H2706" i="17"/>
  <c r="H2705" i="17"/>
  <c r="H2704" i="17"/>
  <c r="H2703" i="17"/>
  <c r="H2702" i="17"/>
  <c r="H2701" i="17"/>
  <c r="H2700" i="17"/>
  <c r="H2699" i="17"/>
  <c r="H2698" i="17"/>
  <c r="H2697" i="17"/>
  <c r="H2696" i="17"/>
  <c r="H2695" i="17"/>
  <c r="H2694" i="17"/>
  <c r="H2693" i="17"/>
  <c r="H2692" i="17"/>
  <c r="H2691" i="17"/>
  <c r="H2690" i="17"/>
  <c r="H2689" i="17"/>
  <c r="H2688" i="17"/>
  <c r="H2687" i="17"/>
  <c r="H2686" i="17"/>
  <c r="H2685" i="17"/>
  <c r="H2684" i="17"/>
  <c r="H2683" i="17"/>
  <c r="H2682" i="17"/>
  <c r="H2681" i="17"/>
  <c r="H2680" i="17"/>
  <c r="H2679" i="17"/>
  <c r="H2678" i="17"/>
  <c r="H2677" i="17"/>
  <c r="H2676" i="17"/>
  <c r="H2675" i="17"/>
  <c r="H2674" i="17"/>
  <c r="H2673" i="17"/>
  <c r="H2672" i="17"/>
  <c r="H2671" i="17"/>
  <c r="H2670" i="17"/>
  <c r="H2669" i="17"/>
  <c r="H2668" i="17"/>
  <c r="H2667" i="17"/>
  <c r="H2666" i="17"/>
  <c r="H2665" i="17"/>
  <c r="H2664" i="17"/>
  <c r="H2663" i="17"/>
  <c r="H2662" i="17"/>
  <c r="H2661" i="17"/>
  <c r="H2660" i="17"/>
  <c r="H2659" i="17"/>
  <c r="H2658" i="17"/>
  <c r="H2657" i="17"/>
  <c r="H2656" i="17"/>
  <c r="H2655" i="17"/>
  <c r="H2654" i="17"/>
  <c r="H2653" i="17"/>
  <c r="H2652" i="17"/>
  <c r="H2651" i="17"/>
  <c r="H2650" i="17"/>
  <c r="H2649" i="17"/>
  <c r="H2648" i="17"/>
  <c r="H2647" i="17"/>
  <c r="H2646" i="17"/>
  <c r="H2645" i="17"/>
  <c r="H2644" i="17"/>
  <c r="H2643" i="17"/>
  <c r="H2642" i="17"/>
  <c r="H2641" i="17"/>
  <c r="H2640" i="17"/>
  <c r="H2639" i="17"/>
  <c r="H2638" i="17"/>
  <c r="H2637" i="17"/>
  <c r="H2636" i="17"/>
  <c r="H2635" i="17"/>
  <c r="H2634" i="17"/>
  <c r="H2633" i="17"/>
  <c r="H2632" i="17"/>
  <c r="H2631" i="17"/>
  <c r="H2630" i="17"/>
  <c r="H2629" i="17"/>
  <c r="H2628" i="17"/>
  <c r="H2627" i="17"/>
  <c r="H2626" i="17"/>
  <c r="H2625" i="17"/>
  <c r="H2624" i="17"/>
  <c r="H2623" i="17"/>
  <c r="H2622" i="17"/>
  <c r="H2621" i="17"/>
  <c r="H2620" i="17"/>
  <c r="H2619" i="17"/>
  <c r="H2618" i="17"/>
  <c r="H2617" i="17"/>
  <c r="H2616" i="17"/>
  <c r="H2615" i="17"/>
  <c r="H2614" i="17"/>
  <c r="H2613" i="17"/>
  <c r="H2612" i="17"/>
  <c r="H2611" i="17"/>
  <c r="H2610" i="17"/>
  <c r="H2609" i="17"/>
  <c r="H2608" i="17"/>
  <c r="H2607" i="17"/>
  <c r="H2606" i="17"/>
  <c r="H2605" i="17"/>
  <c r="H2604" i="17"/>
  <c r="H2603" i="17"/>
  <c r="H2602" i="17"/>
  <c r="H2601" i="17"/>
  <c r="H2600" i="17"/>
  <c r="H2599" i="17"/>
  <c r="H2598" i="17"/>
  <c r="H2597" i="17"/>
  <c r="H2596" i="17"/>
  <c r="H2595" i="17"/>
  <c r="H2594" i="17"/>
  <c r="H2593" i="17"/>
  <c r="H2592" i="17"/>
  <c r="H2591" i="17"/>
  <c r="H2590" i="17"/>
  <c r="H2589" i="17"/>
  <c r="H2588" i="17"/>
  <c r="H2587" i="17"/>
  <c r="H2586" i="17"/>
  <c r="H2585" i="17"/>
  <c r="H2584" i="17"/>
  <c r="H2583" i="17"/>
  <c r="H2582" i="17"/>
  <c r="H2581" i="17"/>
  <c r="H2580" i="17"/>
  <c r="H2579" i="17"/>
  <c r="H2578" i="17"/>
  <c r="H2577" i="17"/>
  <c r="H2576" i="17"/>
  <c r="H2575" i="17"/>
  <c r="H2574" i="17"/>
  <c r="H2573" i="17"/>
  <c r="H2572" i="17"/>
  <c r="H2571" i="17"/>
  <c r="H2570" i="17"/>
  <c r="H2569" i="17"/>
  <c r="H2568" i="17"/>
  <c r="H2567" i="17"/>
  <c r="H2566" i="17"/>
  <c r="H2565" i="17"/>
  <c r="H2564" i="17"/>
  <c r="H2563" i="17"/>
  <c r="H2562" i="17"/>
  <c r="H2561" i="17"/>
  <c r="H2560" i="17"/>
  <c r="H2559" i="17"/>
  <c r="H2558" i="17"/>
  <c r="H2557" i="17"/>
  <c r="H2556" i="17"/>
  <c r="H2555" i="17"/>
  <c r="H2554" i="17"/>
  <c r="H2553" i="17"/>
  <c r="H2552" i="17"/>
  <c r="H2551" i="17"/>
  <c r="H2550" i="17"/>
  <c r="H2549" i="17"/>
  <c r="H2548" i="17"/>
  <c r="H2547" i="17"/>
  <c r="H2546" i="17"/>
  <c r="H2545" i="17"/>
  <c r="H2544" i="17"/>
  <c r="H2543" i="17"/>
  <c r="H2542" i="17"/>
  <c r="H2541" i="17"/>
  <c r="H2540" i="17"/>
  <c r="H2539" i="17"/>
  <c r="H2538" i="17"/>
  <c r="H2537" i="17"/>
  <c r="H2536" i="17"/>
  <c r="H2535" i="17"/>
  <c r="H2534" i="17"/>
  <c r="H2533" i="17"/>
  <c r="H2532" i="17"/>
  <c r="H2531" i="17"/>
  <c r="H2530" i="17"/>
  <c r="H2529" i="17"/>
  <c r="H2528" i="17"/>
  <c r="H2527" i="17"/>
  <c r="H2526" i="17"/>
  <c r="H2525" i="17"/>
  <c r="H2524" i="17"/>
  <c r="H2523" i="17"/>
  <c r="H2522" i="17"/>
  <c r="H2521" i="17"/>
  <c r="H2520" i="17"/>
  <c r="H2519" i="17"/>
  <c r="H2518" i="17"/>
  <c r="H2517" i="17"/>
  <c r="H2516" i="17"/>
  <c r="H2515" i="17"/>
  <c r="H2514" i="17"/>
  <c r="H2513" i="17"/>
  <c r="H2512" i="17"/>
  <c r="H2511" i="17"/>
  <c r="H2510" i="17"/>
  <c r="H2509" i="17"/>
  <c r="H2508" i="17"/>
  <c r="H2507" i="17"/>
  <c r="H2506" i="17"/>
  <c r="H2505" i="17"/>
  <c r="H2504" i="17"/>
  <c r="H2503" i="17"/>
  <c r="H2502" i="17"/>
  <c r="H2501" i="17"/>
  <c r="H2500" i="17"/>
  <c r="H2499" i="17"/>
  <c r="H2498" i="17"/>
  <c r="H2497" i="17"/>
  <c r="H2496" i="17"/>
  <c r="H2495" i="17"/>
  <c r="H2494" i="17"/>
  <c r="H2493" i="17"/>
  <c r="H2492" i="17"/>
  <c r="H2491" i="17"/>
  <c r="H2490" i="17"/>
  <c r="H2489" i="17"/>
  <c r="H2488" i="17"/>
  <c r="H2487" i="17"/>
  <c r="H2486" i="17"/>
  <c r="H2485" i="17"/>
  <c r="H2484" i="17"/>
  <c r="H2483" i="17"/>
  <c r="H2482" i="17"/>
  <c r="H2481" i="17"/>
  <c r="H2480" i="17"/>
  <c r="H2479" i="17"/>
  <c r="H2478" i="17"/>
  <c r="H2477" i="17"/>
  <c r="H2476" i="17"/>
  <c r="H2475" i="17"/>
  <c r="H2474" i="17"/>
  <c r="H2473" i="17"/>
  <c r="H2472" i="17"/>
  <c r="H2471" i="17"/>
  <c r="H2470" i="17"/>
  <c r="H2469" i="17"/>
  <c r="H2468" i="17"/>
  <c r="H2467" i="17"/>
  <c r="H2466" i="17"/>
  <c r="H2465" i="17"/>
  <c r="H2464" i="17"/>
  <c r="H2463" i="17"/>
  <c r="H2462" i="17"/>
  <c r="H2461" i="17"/>
  <c r="H2460" i="17"/>
  <c r="H2459" i="17"/>
  <c r="H2458" i="17"/>
  <c r="H2457" i="17"/>
  <c r="H2456" i="17"/>
  <c r="H2455" i="17"/>
  <c r="H2454" i="17"/>
  <c r="H2453" i="17"/>
  <c r="H2452" i="17"/>
  <c r="H2451" i="17"/>
  <c r="H2450" i="17"/>
  <c r="H2449" i="17"/>
  <c r="H2448" i="17"/>
  <c r="H2447" i="17"/>
  <c r="H2446" i="17"/>
  <c r="H2445" i="17"/>
  <c r="H2444" i="17"/>
  <c r="H2443" i="17"/>
  <c r="H2442" i="17"/>
  <c r="H2441" i="17"/>
  <c r="H2440" i="17"/>
  <c r="H2439" i="17"/>
  <c r="H2438" i="17"/>
  <c r="H2437" i="17"/>
  <c r="H2436" i="17"/>
  <c r="H2435" i="17"/>
  <c r="H2434" i="17"/>
  <c r="H2433" i="17"/>
  <c r="H2432" i="17"/>
  <c r="H2431" i="17"/>
  <c r="H2430" i="17"/>
  <c r="H2429" i="17"/>
  <c r="H2428" i="17"/>
  <c r="H2427" i="17"/>
  <c r="H2426" i="17"/>
  <c r="H2425" i="17"/>
  <c r="H2424" i="17"/>
  <c r="H2423" i="17"/>
  <c r="H2422" i="17"/>
  <c r="H2421" i="17"/>
  <c r="H2420" i="17"/>
  <c r="H2419" i="17"/>
  <c r="H2418" i="17"/>
  <c r="H2417" i="17"/>
  <c r="H2416" i="17"/>
  <c r="H2415" i="17"/>
  <c r="H2414" i="17"/>
  <c r="H2413" i="17"/>
  <c r="H2412" i="17"/>
  <c r="H2411" i="17"/>
  <c r="H2410" i="17"/>
  <c r="H2409" i="17"/>
  <c r="H2408" i="17"/>
  <c r="H2407" i="17"/>
  <c r="H2406" i="17"/>
  <c r="H2405" i="17"/>
  <c r="H2404" i="17"/>
  <c r="H2403" i="17"/>
  <c r="H2402" i="17"/>
  <c r="H2401" i="17"/>
  <c r="H2400" i="17"/>
  <c r="H2399" i="17"/>
  <c r="H2398" i="17"/>
  <c r="H2397" i="17"/>
  <c r="H2396" i="17"/>
  <c r="H2395" i="17"/>
  <c r="H2394" i="17"/>
  <c r="H2393" i="17"/>
  <c r="H2392" i="17"/>
  <c r="H2391" i="17"/>
  <c r="H2390" i="17"/>
  <c r="H2389" i="17"/>
  <c r="H2388" i="17"/>
  <c r="H2387" i="17"/>
  <c r="H2386" i="17"/>
  <c r="H2385" i="17"/>
  <c r="H2384" i="17"/>
  <c r="H2383" i="17"/>
  <c r="H2382" i="17"/>
  <c r="H2381" i="17"/>
  <c r="H2380" i="17"/>
  <c r="H2379" i="17"/>
  <c r="H2378" i="17"/>
  <c r="H2377" i="17"/>
  <c r="H2376" i="17"/>
  <c r="H2375" i="17"/>
  <c r="H2374" i="17"/>
  <c r="H2373" i="17"/>
  <c r="H2372" i="17"/>
  <c r="H2371" i="17"/>
  <c r="H2370" i="17"/>
  <c r="H2369" i="17"/>
  <c r="H2368" i="17"/>
  <c r="H2367" i="17"/>
  <c r="H2366" i="17"/>
  <c r="H2365" i="17"/>
  <c r="H2364" i="17"/>
  <c r="H2363" i="17"/>
  <c r="H2362" i="17"/>
  <c r="H2361" i="17"/>
  <c r="H2360" i="17"/>
  <c r="H2359" i="17"/>
  <c r="H2358" i="17"/>
  <c r="H2357" i="17"/>
  <c r="H2356" i="17"/>
  <c r="H2355" i="17"/>
  <c r="H2354" i="17"/>
  <c r="H2353" i="17"/>
  <c r="H2352" i="17"/>
  <c r="H2351" i="17"/>
  <c r="H2350" i="17"/>
  <c r="H2349" i="17"/>
  <c r="H2348" i="17"/>
  <c r="H2347" i="17"/>
  <c r="H2346" i="17"/>
  <c r="H2345" i="17"/>
  <c r="H2344" i="17"/>
  <c r="H2343" i="17"/>
  <c r="H2342" i="17"/>
  <c r="H2341" i="17"/>
  <c r="H2340" i="17"/>
  <c r="H2339" i="17"/>
  <c r="H2338" i="17"/>
  <c r="H2337" i="17"/>
  <c r="H2336" i="17"/>
  <c r="H2335" i="17"/>
  <c r="H2334" i="17"/>
  <c r="H2333" i="17"/>
  <c r="H2332" i="17"/>
  <c r="H2331" i="17"/>
  <c r="H2330" i="17"/>
  <c r="H2329" i="17"/>
  <c r="H2328" i="17"/>
  <c r="H2327" i="17"/>
  <c r="H2326" i="17"/>
  <c r="H2325" i="17"/>
  <c r="H2324" i="17"/>
  <c r="H2323" i="17"/>
  <c r="H2322" i="17"/>
  <c r="H2321" i="17"/>
  <c r="H2320" i="17"/>
  <c r="H2319" i="17"/>
  <c r="H2318" i="17"/>
  <c r="H2317" i="17"/>
  <c r="H2316" i="17"/>
  <c r="H2315" i="17"/>
  <c r="H2314" i="17"/>
  <c r="H2313" i="17"/>
  <c r="H2312" i="17"/>
  <c r="H2311" i="17"/>
  <c r="H2310" i="17"/>
  <c r="H2309" i="17"/>
  <c r="H2308" i="17"/>
  <c r="H2307" i="17"/>
  <c r="H2306" i="17"/>
  <c r="H2305" i="17"/>
  <c r="H2304" i="17"/>
  <c r="H2303" i="17"/>
  <c r="H2302" i="17"/>
  <c r="H2301" i="17"/>
  <c r="H2300" i="17"/>
  <c r="H2299" i="17"/>
  <c r="H2298" i="17"/>
  <c r="H2297" i="17"/>
  <c r="H2296" i="17"/>
  <c r="H2295" i="17"/>
  <c r="H2294" i="17"/>
  <c r="H2293" i="17"/>
  <c r="H2292" i="17"/>
  <c r="H2291" i="17"/>
  <c r="H2290" i="17"/>
  <c r="H2289" i="17"/>
  <c r="H2288" i="17"/>
  <c r="H2287" i="17"/>
  <c r="H2286" i="17"/>
  <c r="H2285" i="17"/>
  <c r="H2284" i="17"/>
  <c r="H2283" i="17"/>
  <c r="H2282" i="17"/>
  <c r="H2281" i="17"/>
  <c r="H2280" i="17"/>
  <c r="H2279" i="17"/>
  <c r="H2278" i="17"/>
  <c r="H2277" i="17"/>
  <c r="H2276" i="17"/>
  <c r="H2275" i="17"/>
  <c r="H2274" i="17"/>
  <c r="H2273" i="17"/>
  <c r="H2272" i="17"/>
  <c r="H2271" i="17"/>
  <c r="H2270" i="17"/>
  <c r="H2269" i="17"/>
  <c r="H2268" i="17"/>
  <c r="H2267" i="17"/>
  <c r="H2266" i="17"/>
  <c r="H2265" i="17"/>
  <c r="H2264" i="17"/>
  <c r="H2263" i="17"/>
  <c r="H2262" i="17"/>
  <c r="H2261" i="17"/>
  <c r="H2260" i="17"/>
  <c r="H2259" i="17"/>
  <c r="H2258" i="17"/>
  <c r="H2257" i="17"/>
  <c r="H2256" i="17"/>
  <c r="H2255" i="17"/>
  <c r="H2254" i="17"/>
  <c r="H2253" i="17"/>
  <c r="H2252" i="17"/>
  <c r="H2251" i="17"/>
  <c r="H2250" i="17"/>
  <c r="H2249" i="17"/>
  <c r="H2248" i="17"/>
  <c r="H2247" i="17"/>
  <c r="H2246" i="17"/>
  <c r="H2245" i="17"/>
  <c r="H2244" i="17"/>
  <c r="H2243" i="17"/>
  <c r="H2242" i="17"/>
  <c r="H2241" i="17"/>
  <c r="H2240" i="17"/>
  <c r="H2239" i="17"/>
  <c r="H2238" i="17"/>
  <c r="H2237" i="17"/>
  <c r="H2236" i="17"/>
  <c r="H2235" i="17"/>
  <c r="H2234" i="17"/>
  <c r="H2233" i="17"/>
  <c r="H2232" i="17"/>
  <c r="H2231" i="17"/>
  <c r="H2230" i="17"/>
  <c r="H2229" i="17"/>
  <c r="H2228" i="17"/>
  <c r="H2227" i="17"/>
  <c r="H2226" i="17"/>
  <c r="H2225" i="17"/>
  <c r="H2224" i="17"/>
  <c r="H2223" i="17"/>
  <c r="H2222" i="17"/>
  <c r="H2221" i="17"/>
  <c r="H2220" i="17"/>
  <c r="H2219" i="17"/>
  <c r="H2218" i="17"/>
  <c r="H2217" i="17"/>
  <c r="H2216" i="17"/>
  <c r="H2215" i="17"/>
  <c r="H2214" i="17"/>
  <c r="H2213" i="17"/>
  <c r="H2212" i="17"/>
  <c r="H2211" i="17"/>
  <c r="H2210" i="17"/>
  <c r="H2209" i="17"/>
  <c r="H2208" i="17"/>
  <c r="H2207" i="17"/>
  <c r="H2206" i="17"/>
  <c r="H2205" i="17"/>
  <c r="H2204" i="17"/>
  <c r="H2203" i="17"/>
  <c r="H2202" i="17"/>
  <c r="H2201" i="17"/>
  <c r="H2200" i="17"/>
  <c r="H2199" i="17"/>
  <c r="H2198" i="17"/>
  <c r="H2197" i="17"/>
  <c r="H2196" i="17"/>
  <c r="H2195" i="17"/>
  <c r="H2194" i="17"/>
  <c r="H2193" i="17"/>
  <c r="H2192" i="17"/>
  <c r="H2191" i="17"/>
  <c r="H2190" i="17"/>
  <c r="H2189" i="17"/>
  <c r="H2188" i="17"/>
  <c r="H2187" i="17"/>
  <c r="H2186" i="17"/>
  <c r="H2185" i="17"/>
  <c r="H2184" i="17"/>
  <c r="H2183" i="17"/>
  <c r="H2182" i="17"/>
  <c r="H2181" i="17"/>
  <c r="H2180" i="17"/>
  <c r="H2179" i="17"/>
  <c r="H2178" i="17"/>
  <c r="H2177" i="17"/>
  <c r="H2176" i="17"/>
  <c r="H2175" i="17"/>
  <c r="H2174" i="17"/>
  <c r="H2173" i="17"/>
  <c r="H2172" i="17"/>
  <c r="H2171" i="17"/>
  <c r="H2170" i="17"/>
  <c r="H2169" i="17"/>
  <c r="H2168" i="17"/>
  <c r="H2167" i="17"/>
  <c r="H2166" i="17"/>
  <c r="H2165" i="17"/>
  <c r="H2164" i="17"/>
  <c r="H2163" i="17"/>
  <c r="H2162" i="17"/>
  <c r="H2161" i="17"/>
  <c r="H2160" i="17"/>
  <c r="H2159" i="17"/>
  <c r="H2158" i="17"/>
  <c r="H2157" i="17"/>
  <c r="H2156" i="17"/>
  <c r="H2155" i="17"/>
  <c r="H2154" i="17"/>
  <c r="H2153" i="17"/>
  <c r="H2152" i="17"/>
  <c r="H2151" i="17"/>
  <c r="H2150" i="17"/>
  <c r="H2149" i="17"/>
  <c r="H2148" i="17"/>
  <c r="H2147" i="17"/>
  <c r="H2146" i="17"/>
  <c r="H2145" i="17"/>
  <c r="H2144" i="17"/>
  <c r="H2143" i="17"/>
  <c r="H2142" i="17"/>
  <c r="H2141" i="17"/>
  <c r="H2140" i="17"/>
  <c r="H2139" i="17"/>
  <c r="H2138" i="17"/>
  <c r="H2137" i="17"/>
  <c r="H2136" i="17"/>
  <c r="H2135" i="17"/>
  <c r="H2134" i="17"/>
  <c r="H2133" i="17"/>
  <c r="H2132" i="17"/>
  <c r="H2131" i="17"/>
  <c r="H2130" i="17"/>
  <c r="H2129" i="17"/>
  <c r="H2128" i="17"/>
  <c r="H2127" i="17"/>
  <c r="H2126" i="17"/>
  <c r="H2125" i="17"/>
  <c r="H2124" i="17"/>
  <c r="H2123" i="17"/>
  <c r="H2122" i="17"/>
  <c r="H2121" i="17"/>
  <c r="H2120" i="17"/>
  <c r="H2119" i="17"/>
  <c r="H2118" i="17"/>
  <c r="H2117" i="17"/>
  <c r="H2116" i="17"/>
  <c r="H2115" i="17"/>
  <c r="H2114" i="17"/>
  <c r="H2113" i="17"/>
  <c r="H2112" i="17"/>
  <c r="H2111" i="17"/>
  <c r="H2110" i="17"/>
  <c r="H2109" i="17"/>
  <c r="H2108" i="17"/>
  <c r="H2107" i="17"/>
  <c r="H2106" i="17"/>
  <c r="H2105" i="17"/>
  <c r="H2104" i="17"/>
  <c r="H2103" i="17"/>
  <c r="H2102" i="17"/>
  <c r="H2101" i="17"/>
  <c r="H2100" i="17"/>
  <c r="H2099" i="17"/>
  <c r="H2098" i="17"/>
  <c r="H2097" i="17"/>
  <c r="H2096" i="17"/>
  <c r="H2095" i="17"/>
  <c r="H2094" i="17"/>
  <c r="H2093" i="17"/>
  <c r="H2092" i="17"/>
  <c r="H2091" i="17"/>
  <c r="H2090" i="17"/>
  <c r="H2089" i="17"/>
  <c r="H2088" i="17"/>
  <c r="H2087" i="17"/>
  <c r="H2086" i="17"/>
  <c r="H2085" i="17"/>
  <c r="H2084" i="17"/>
  <c r="H2083" i="17"/>
  <c r="H2082" i="17"/>
  <c r="H2081" i="17"/>
  <c r="H2080" i="17"/>
  <c r="H2079" i="17"/>
  <c r="H2078" i="17"/>
  <c r="H2077" i="17"/>
  <c r="H2076" i="17"/>
  <c r="H2075" i="17"/>
  <c r="H2074" i="17"/>
  <c r="H2073" i="17"/>
  <c r="H2072" i="17"/>
  <c r="H2071" i="17"/>
  <c r="H2070" i="17"/>
  <c r="H2069" i="17"/>
  <c r="H2068" i="17"/>
  <c r="H2067" i="17"/>
  <c r="H2066" i="17"/>
  <c r="H2065" i="17"/>
  <c r="H2064" i="17"/>
  <c r="H2063" i="17"/>
  <c r="H2062" i="17"/>
  <c r="H2061" i="17"/>
  <c r="H2060" i="17"/>
  <c r="H2059" i="17"/>
  <c r="H2058" i="17"/>
  <c r="H2057" i="17"/>
  <c r="H2056" i="17"/>
  <c r="H2055" i="17"/>
  <c r="H2054" i="17"/>
  <c r="H2053" i="17"/>
  <c r="H2052" i="17"/>
  <c r="H2051" i="17"/>
  <c r="H2050" i="17"/>
  <c r="H2049" i="17"/>
  <c r="H2048" i="17"/>
  <c r="H2047" i="17"/>
  <c r="H2046" i="17"/>
  <c r="H2045" i="17"/>
  <c r="H2044" i="17"/>
  <c r="H2043" i="17"/>
  <c r="H2042" i="17"/>
  <c r="H2041" i="17"/>
  <c r="H2040" i="17"/>
  <c r="H2039" i="17"/>
  <c r="H2038" i="17"/>
  <c r="H2037" i="17"/>
  <c r="H2036" i="17"/>
  <c r="H2035" i="17"/>
  <c r="H2034" i="17"/>
  <c r="H2033" i="17"/>
  <c r="H2032" i="17"/>
  <c r="H2031" i="17"/>
  <c r="H2030" i="17"/>
  <c r="H2029" i="17"/>
  <c r="H2028" i="17"/>
  <c r="H2027" i="17"/>
  <c r="H2026" i="17"/>
  <c r="H2025" i="17"/>
  <c r="H2024" i="17"/>
  <c r="H2023" i="17"/>
  <c r="H2022" i="17"/>
  <c r="H2021" i="17"/>
  <c r="H2020" i="17"/>
  <c r="H2019" i="17"/>
  <c r="H2018" i="17"/>
  <c r="H2017" i="17"/>
  <c r="H2016" i="17"/>
  <c r="H2015" i="17"/>
  <c r="H2014" i="17"/>
  <c r="H2013" i="17"/>
  <c r="H2012" i="17"/>
  <c r="H2011" i="17"/>
  <c r="H2010" i="17"/>
  <c r="H2009" i="17"/>
  <c r="H2008" i="17"/>
  <c r="H2007" i="17"/>
  <c r="H2006" i="17"/>
  <c r="H2005" i="17"/>
  <c r="H2004" i="17"/>
  <c r="H2003" i="17"/>
  <c r="H2002" i="17"/>
  <c r="H2001" i="17"/>
  <c r="H2000" i="17"/>
  <c r="H1999" i="17"/>
  <c r="H1998" i="17"/>
  <c r="H1997" i="17"/>
  <c r="H1996" i="17"/>
  <c r="H1995" i="17"/>
  <c r="H1994" i="17"/>
  <c r="H1993" i="17"/>
  <c r="H1992" i="17"/>
  <c r="H1991" i="17"/>
  <c r="H1990" i="17"/>
  <c r="H1989" i="17"/>
  <c r="H1988" i="17"/>
  <c r="H1987" i="17"/>
  <c r="H1986" i="17"/>
  <c r="H1985" i="17"/>
  <c r="H1984" i="17"/>
  <c r="H1983" i="17"/>
  <c r="H1982" i="17"/>
  <c r="H1981" i="17"/>
  <c r="H1980" i="17"/>
  <c r="H1979" i="17"/>
  <c r="H1978" i="17"/>
  <c r="H1977" i="17"/>
  <c r="H1976" i="17"/>
  <c r="H1975" i="17"/>
  <c r="H1974" i="17"/>
  <c r="H1973" i="17"/>
  <c r="H1972" i="17"/>
  <c r="H1971" i="17"/>
  <c r="H1970" i="17"/>
  <c r="H1969" i="17"/>
  <c r="H1968" i="17"/>
  <c r="H1967" i="17"/>
  <c r="H1966" i="17"/>
  <c r="H1965" i="17"/>
  <c r="H1964" i="17"/>
  <c r="H1963" i="17"/>
  <c r="H1962" i="17"/>
  <c r="H1961" i="17"/>
  <c r="H1960" i="17"/>
  <c r="H1959" i="17"/>
  <c r="H1958" i="17"/>
  <c r="H1957" i="17"/>
  <c r="H1956" i="17"/>
  <c r="H1955" i="17"/>
  <c r="H1954" i="17"/>
  <c r="H1953" i="17"/>
  <c r="H1952" i="17"/>
  <c r="H1951" i="17"/>
  <c r="H1950" i="17"/>
  <c r="H1949" i="17"/>
  <c r="H1948" i="17"/>
  <c r="H1947" i="17"/>
  <c r="H1946" i="17"/>
  <c r="H1945" i="17"/>
  <c r="H1944" i="17"/>
  <c r="H1943" i="17"/>
  <c r="H1942" i="17"/>
  <c r="H1941" i="17"/>
  <c r="H1940" i="17"/>
  <c r="H1939" i="17"/>
  <c r="H1938" i="17"/>
  <c r="H1937" i="17"/>
  <c r="H1936" i="17"/>
  <c r="H1935" i="17"/>
  <c r="H1934" i="17"/>
  <c r="H1933" i="17"/>
  <c r="H1932" i="17"/>
  <c r="H1931" i="17"/>
  <c r="H1930" i="17"/>
  <c r="H1929" i="17"/>
  <c r="H1928" i="17"/>
  <c r="H1927" i="17"/>
  <c r="H1926" i="17"/>
  <c r="H1925" i="17"/>
  <c r="H1924" i="17"/>
  <c r="H1923" i="17"/>
  <c r="H1922" i="17"/>
  <c r="H1921" i="17"/>
  <c r="H1920" i="17"/>
  <c r="H1919" i="17"/>
  <c r="H1918" i="17"/>
  <c r="H1917" i="17"/>
  <c r="H1916" i="17"/>
  <c r="H1915" i="17"/>
  <c r="H1914" i="17"/>
  <c r="H1913" i="17"/>
  <c r="H1912" i="17"/>
  <c r="H1911" i="17"/>
  <c r="H1910" i="17"/>
  <c r="H1909" i="17"/>
  <c r="H1908" i="17"/>
  <c r="H1907" i="17"/>
  <c r="H1906" i="17"/>
  <c r="H1905" i="17"/>
  <c r="H1904" i="17"/>
  <c r="H1903" i="17"/>
  <c r="H1902" i="17"/>
  <c r="H1901" i="17"/>
  <c r="H1900" i="17"/>
  <c r="H1899" i="17"/>
  <c r="H1898" i="17"/>
  <c r="H1897" i="17"/>
  <c r="H1896" i="17"/>
  <c r="H1895" i="17"/>
  <c r="H1894" i="17"/>
  <c r="H1893" i="17"/>
  <c r="H1892" i="17"/>
  <c r="H1891" i="17"/>
  <c r="H1890" i="17"/>
  <c r="H1889" i="17"/>
  <c r="H1888" i="17"/>
  <c r="H1887" i="17"/>
  <c r="H1886" i="17"/>
  <c r="H1885" i="17"/>
  <c r="H1884" i="17"/>
  <c r="H1883" i="17"/>
  <c r="H1882" i="17"/>
  <c r="H1881" i="17"/>
  <c r="H1880" i="17"/>
  <c r="H1879" i="17"/>
  <c r="H1878" i="17"/>
  <c r="H1877" i="17"/>
  <c r="H1876" i="17"/>
  <c r="H1875" i="17"/>
  <c r="H1874" i="17"/>
  <c r="H1873" i="17"/>
  <c r="H1872" i="17"/>
  <c r="H1871" i="17"/>
  <c r="H1870" i="17"/>
  <c r="H1869" i="17"/>
  <c r="H1868" i="17"/>
  <c r="H1867" i="17"/>
  <c r="H1866" i="17"/>
  <c r="H1865" i="17"/>
  <c r="H1864" i="17"/>
  <c r="H1863" i="17"/>
  <c r="H1862" i="17"/>
  <c r="H1861" i="17"/>
  <c r="H1860" i="17"/>
  <c r="H1859" i="17"/>
  <c r="H1858" i="17"/>
  <c r="H1857" i="17"/>
  <c r="H1856" i="17"/>
  <c r="H1855" i="17"/>
  <c r="H1854" i="17"/>
  <c r="H1853" i="17"/>
  <c r="H1852" i="17"/>
  <c r="H1851" i="17"/>
  <c r="H1850" i="17"/>
  <c r="H1849" i="17"/>
  <c r="H1848" i="17"/>
  <c r="H1847" i="17"/>
  <c r="H1846" i="17"/>
  <c r="H1845" i="17"/>
  <c r="H1844" i="17"/>
  <c r="H1843" i="17"/>
  <c r="H1842" i="17"/>
  <c r="H1841" i="17"/>
  <c r="H1840" i="17"/>
  <c r="H1839" i="17"/>
  <c r="H1838" i="17"/>
  <c r="H1837" i="17"/>
  <c r="H1836" i="17"/>
  <c r="H1835" i="17"/>
  <c r="H1834" i="17"/>
  <c r="H1833" i="17"/>
  <c r="H1832" i="17"/>
  <c r="H1831" i="17"/>
  <c r="H1830" i="17"/>
  <c r="H1829" i="17"/>
  <c r="H1828" i="17"/>
  <c r="H1827" i="17"/>
  <c r="H1826" i="17"/>
  <c r="H1825" i="17"/>
  <c r="H1824" i="17"/>
  <c r="H1823" i="17"/>
  <c r="H1822" i="17"/>
  <c r="H1821" i="17"/>
  <c r="H1820" i="17"/>
  <c r="H1819" i="17"/>
  <c r="H1818" i="17"/>
  <c r="H1817" i="17"/>
  <c r="H1816" i="17"/>
  <c r="H1815" i="17"/>
  <c r="H1814" i="17"/>
  <c r="H1813" i="17"/>
  <c r="H1812" i="17"/>
  <c r="H1811" i="17"/>
  <c r="H1810" i="17"/>
  <c r="H1809" i="17"/>
  <c r="H1808" i="17"/>
  <c r="H1807" i="17"/>
  <c r="H1806" i="17"/>
  <c r="H1805" i="17"/>
  <c r="H1804" i="17"/>
  <c r="H1803" i="17"/>
  <c r="H1802" i="17"/>
  <c r="H1801" i="17"/>
  <c r="H1800" i="17"/>
  <c r="H1799" i="17"/>
  <c r="H1798" i="17"/>
  <c r="H1797" i="17"/>
  <c r="H1796" i="17"/>
  <c r="H1795" i="17"/>
  <c r="H1794" i="17"/>
  <c r="H1793" i="17"/>
  <c r="H1792" i="17"/>
  <c r="H1791" i="17"/>
  <c r="H1790" i="17"/>
  <c r="H1789" i="17"/>
  <c r="H1788" i="17"/>
  <c r="H1787" i="17"/>
  <c r="H1786" i="17"/>
  <c r="H1785" i="17"/>
  <c r="H1784" i="17"/>
  <c r="H1783" i="17"/>
  <c r="H1782" i="17"/>
  <c r="H1781" i="17"/>
  <c r="H1780" i="17"/>
  <c r="H1779" i="17"/>
  <c r="H1778" i="17"/>
  <c r="H1777" i="17"/>
  <c r="H1776" i="17"/>
  <c r="H1775" i="17"/>
  <c r="H1774" i="17"/>
  <c r="H1773" i="17"/>
  <c r="H1772" i="17"/>
  <c r="H1771" i="17"/>
  <c r="H1770" i="17"/>
  <c r="H1769" i="17"/>
  <c r="H1768" i="17"/>
  <c r="H1767" i="17"/>
  <c r="H1766" i="17"/>
  <c r="H1765" i="17"/>
  <c r="H1764" i="17"/>
  <c r="H1763" i="17"/>
  <c r="H1762" i="17"/>
  <c r="H1761" i="17"/>
  <c r="H1760" i="17"/>
  <c r="H1759" i="17"/>
  <c r="H1758" i="17"/>
  <c r="H1757" i="17"/>
  <c r="H1756" i="17"/>
  <c r="H1755" i="17"/>
  <c r="H1754" i="17"/>
  <c r="H1753" i="17"/>
  <c r="H1752" i="17"/>
  <c r="H1751" i="17"/>
  <c r="H1750" i="17"/>
  <c r="H1749" i="17"/>
  <c r="H1748" i="17"/>
  <c r="H1747" i="17"/>
  <c r="H1746" i="17"/>
  <c r="H1745" i="17"/>
  <c r="H1744" i="17"/>
  <c r="H1743" i="17"/>
  <c r="H1742" i="17"/>
  <c r="H1741" i="17"/>
  <c r="H1740" i="17"/>
  <c r="H1739" i="17"/>
  <c r="H1738" i="17"/>
  <c r="H1737" i="17"/>
  <c r="H1736" i="17"/>
  <c r="H1735" i="17"/>
  <c r="H1734" i="17"/>
  <c r="H1733" i="17"/>
  <c r="H1732" i="17"/>
  <c r="H1731" i="17"/>
  <c r="H1730" i="17"/>
  <c r="H1729" i="17"/>
  <c r="H1728" i="17"/>
  <c r="H1727" i="17"/>
  <c r="H1726" i="17"/>
  <c r="H1725" i="17"/>
  <c r="H1724" i="17"/>
  <c r="H1723" i="17"/>
  <c r="H1722" i="17"/>
  <c r="H1721" i="17"/>
  <c r="H1720" i="17"/>
  <c r="H1719" i="17"/>
  <c r="H1718" i="17"/>
  <c r="H1717" i="17"/>
  <c r="H1716" i="17"/>
  <c r="H1715" i="17"/>
  <c r="H1714" i="17"/>
  <c r="H1713" i="17"/>
  <c r="H1712" i="17"/>
  <c r="H1711" i="17"/>
  <c r="H1710" i="17"/>
  <c r="H1709" i="17"/>
  <c r="H1708" i="17"/>
  <c r="H1707" i="17"/>
  <c r="H1706" i="17"/>
  <c r="H1705" i="17"/>
  <c r="H1704" i="17"/>
  <c r="H1703" i="17"/>
  <c r="H1702" i="17"/>
  <c r="H1701" i="17"/>
  <c r="H1700" i="17"/>
  <c r="H1699" i="17"/>
  <c r="H1698" i="17"/>
  <c r="H1697" i="17"/>
  <c r="H1696" i="17"/>
  <c r="H1695" i="17"/>
  <c r="H1694" i="17"/>
  <c r="H1693" i="17"/>
  <c r="H1692" i="17"/>
  <c r="H1691" i="17"/>
  <c r="H1690" i="17"/>
  <c r="H1689" i="17"/>
  <c r="H1688" i="17"/>
  <c r="H1687" i="17"/>
  <c r="H1686" i="17"/>
  <c r="H1685" i="17"/>
  <c r="H1684" i="17"/>
  <c r="H1683" i="17"/>
  <c r="H1682" i="17"/>
  <c r="H1681" i="17"/>
  <c r="H1680" i="17"/>
  <c r="H1679" i="17"/>
  <c r="H1678" i="17"/>
  <c r="H1677" i="17"/>
  <c r="H1676" i="17"/>
  <c r="H1675" i="17"/>
  <c r="H1674" i="17"/>
  <c r="H1673" i="17"/>
  <c r="H1672" i="17"/>
  <c r="H1671" i="17"/>
  <c r="H1670" i="17"/>
  <c r="H1669" i="17"/>
  <c r="H1668" i="17"/>
  <c r="H1667" i="17"/>
  <c r="H1666" i="17"/>
  <c r="H1665" i="17"/>
  <c r="H1664" i="17"/>
  <c r="H1663" i="17"/>
  <c r="H1662" i="17"/>
  <c r="H1661" i="17"/>
  <c r="H1660" i="17"/>
  <c r="H1659" i="17"/>
  <c r="H1658" i="17"/>
  <c r="H1657" i="17"/>
  <c r="H1656" i="17"/>
  <c r="H1655" i="17"/>
  <c r="H1654" i="17"/>
  <c r="H1653" i="17"/>
  <c r="H1652" i="17"/>
  <c r="H1651" i="17"/>
  <c r="H1650" i="17"/>
  <c r="H1649" i="17"/>
  <c r="H1648" i="17"/>
  <c r="H1647" i="17"/>
  <c r="H1646" i="17"/>
  <c r="H1645" i="17"/>
  <c r="H1644" i="17"/>
  <c r="H1643" i="17"/>
  <c r="H1642" i="17"/>
  <c r="H1641" i="17"/>
  <c r="H1640" i="17"/>
  <c r="H1639" i="17"/>
  <c r="H1638" i="17"/>
  <c r="H1637" i="17"/>
  <c r="H1636" i="17"/>
  <c r="H1635" i="17"/>
  <c r="H1634" i="17"/>
  <c r="H1633" i="17"/>
  <c r="H1632" i="17"/>
  <c r="H1631" i="17"/>
  <c r="H1630" i="17"/>
  <c r="H1629" i="17"/>
  <c r="H1628" i="17"/>
  <c r="H1627" i="17"/>
  <c r="H1626" i="17"/>
  <c r="H1625" i="17"/>
  <c r="H1624" i="17"/>
  <c r="H1623" i="17"/>
  <c r="H1622" i="17"/>
  <c r="H1621" i="17"/>
  <c r="H1620" i="17"/>
  <c r="H1619" i="17"/>
  <c r="H1618" i="17"/>
  <c r="H1617" i="17"/>
  <c r="H1616" i="17"/>
  <c r="H1615" i="17"/>
  <c r="H1614" i="17"/>
  <c r="H1613" i="17"/>
  <c r="H1612" i="17"/>
  <c r="H1611" i="17"/>
  <c r="H1610" i="17"/>
  <c r="H1609" i="17"/>
  <c r="H1608" i="17"/>
  <c r="H1607" i="17"/>
  <c r="H1606" i="17"/>
  <c r="H1605" i="17"/>
  <c r="H1604" i="17"/>
  <c r="H1603" i="17"/>
  <c r="H1602" i="17"/>
  <c r="H1601" i="17"/>
  <c r="H1600" i="17"/>
  <c r="H1599" i="17"/>
  <c r="H1598" i="17"/>
  <c r="H1597" i="17"/>
  <c r="H1596" i="17"/>
  <c r="H1595" i="17"/>
  <c r="H1594" i="17"/>
  <c r="H1593" i="17"/>
  <c r="H1592" i="17"/>
  <c r="H1591" i="17"/>
  <c r="H1590" i="17"/>
  <c r="H1589" i="17"/>
  <c r="H1588" i="17"/>
  <c r="H1587" i="17"/>
  <c r="H1586" i="17"/>
  <c r="H1585" i="17"/>
  <c r="H1584" i="17"/>
  <c r="H1583" i="17"/>
  <c r="H1582" i="17"/>
  <c r="H1581" i="17"/>
  <c r="H1580" i="17"/>
  <c r="H1579" i="17"/>
  <c r="H1578" i="17"/>
  <c r="H1577" i="17"/>
  <c r="H1576" i="17"/>
  <c r="H1575" i="17"/>
  <c r="H1574" i="17"/>
  <c r="H1573" i="17"/>
  <c r="H1572" i="17"/>
  <c r="H1571" i="17"/>
  <c r="H1570" i="17"/>
  <c r="H1569" i="17"/>
  <c r="H1568" i="17"/>
  <c r="H1567" i="17"/>
  <c r="H1566" i="17"/>
  <c r="H1565" i="17"/>
  <c r="H1564" i="17"/>
  <c r="H1563" i="17"/>
  <c r="H1562" i="17"/>
  <c r="H1561" i="17"/>
  <c r="H1560" i="17"/>
  <c r="H1559" i="17"/>
  <c r="H1558" i="17"/>
  <c r="H1557" i="17"/>
  <c r="H1556" i="17"/>
  <c r="H1555" i="17"/>
  <c r="H1554" i="17"/>
  <c r="H1553" i="17"/>
  <c r="H1552" i="17"/>
  <c r="H1551" i="17"/>
  <c r="H1550" i="17"/>
  <c r="H1549" i="17"/>
  <c r="H1548" i="17"/>
  <c r="H1547" i="17"/>
  <c r="H1546" i="17"/>
  <c r="H1545" i="17"/>
  <c r="H1544" i="17"/>
  <c r="H1543" i="17"/>
  <c r="H1542" i="17"/>
  <c r="H1541" i="17"/>
  <c r="H1540" i="17"/>
  <c r="H1539" i="17"/>
  <c r="H1538" i="17"/>
  <c r="H1537" i="17"/>
  <c r="H1536" i="17"/>
  <c r="H1535" i="17"/>
  <c r="H1534" i="17"/>
  <c r="H1533" i="17"/>
  <c r="H1532" i="17"/>
  <c r="H1531" i="17"/>
  <c r="H1530" i="17"/>
  <c r="H1529" i="17"/>
  <c r="H1528" i="17"/>
  <c r="H1527" i="17"/>
  <c r="H1526" i="17"/>
  <c r="H1525" i="17"/>
  <c r="H1524" i="17"/>
  <c r="H1523" i="17"/>
  <c r="H1522" i="17"/>
  <c r="H1521" i="17"/>
  <c r="H1520" i="17"/>
  <c r="H1519" i="17"/>
  <c r="H1518" i="17"/>
  <c r="H1517" i="17"/>
  <c r="H1516" i="17"/>
  <c r="H1515" i="17"/>
  <c r="H1514" i="17"/>
  <c r="H1513" i="17"/>
  <c r="H1512" i="17"/>
  <c r="H1511" i="17"/>
  <c r="H1510" i="17"/>
  <c r="H1509" i="17"/>
  <c r="H1508" i="17"/>
  <c r="H1507" i="17"/>
  <c r="H1506" i="17"/>
  <c r="H1505" i="17"/>
  <c r="H1504" i="17"/>
  <c r="H1503" i="17"/>
  <c r="H1502" i="17"/>
  <c r="H1501" i="17"/>
  <c r="H1500" i="17"/>
  <c r="H1499" i="17"/>
  <c r="H1498" i="17"/>
  <c r="H1497" i="17"/>
  <c r="H1496" i="17"/>
  <c r="H1495" i="17"/>
  <c r="H1494" i="17"/>
  <c r="H1493" i="17"/>
  <c r="H1492" i="17"/>
  <c r="H1491" i="17"/>
  <c r="H1490" i="17"/>
  <c r="H1489" i="17"/>
  <c r="H1488" i="17"/>
  <c r="H1487" i="17"/>
  <c r="H1486" i="17"/>
  <c r="H1485" i="17"/>
  <c r="H1484" i="17"/>
  <c r="H1483" i="17"/>
  <c r="H1482" i="17"/>
  <c r="H1481" i="17"/>
  <c r="H1480" i="17"/>
  <c r="H1479" i="17"/>
  <c r="H1478" i="17"/>
  <c r="H1477" i="17"/>
  <c r="H1476" i="17"/>
  <c r="H1475" i="17"/>
  <c r="H1474" i="17"/>
  <c r="H1473" i="17"/>
  <c r="H1472" i="17"/>
  <c r="H1471" i="17"/>
  <c r="H1470" i="17"/>
  <c r="H1469" i="17"/>
  <c r="H1468" i="17"/>
  <c r="H1467" i="17"/>
  <c r="H1466" i="17"/>
  <c r="H1465" i="17"/>
  <c r="H1464" i="17"/>
  <c r="H1463" i="17"/>
  <c r="H1462" i="17"/>
  <c r="H1461" i="17"/>
  <c r="H1460" i="17"/>
  <c r="H1459" i="17"/>
  <c r="H1458" i="17"/>
  <c r="H1457" i="17"/>
  <c r="H1456" i="17"/>
  <c r="H1455" i="17"/>
  <c r="H1454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5" i="17"/>
  <c r="H1434" i="17"/>
  <c r="H1433" i="17"/>
  <c r="H1432" i="17"/>
  <c r="H1431" i="17"/>
  <c r="H1430" i="17"/>
  <c r="H1429" i="17"/>
  <c r="H1428" i="17"/>
  <c r="H1427" i="17"/>
  <c r="H1426" i="17"/>
  <c r="H1425" i="17"/>
  <c r="H1424" i="17"/>
  <c r="H1423" i="17"/>
  <c r="H1422" i="17"/>
  <c r="H1421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1" i="17"/>
  <c r="H1400" i="17"/>
  <c r="H1399" i="17"/>
  <c r="H1398" i="17"/>
  <c r="H1397" i="17"/>
  <c r="H1396" i="17"/>
  <c r="H1395" i="17"/>
  <c r="H1394" i="17"/>
  <c r="H1393" i="17"/>
  <c r="H1392" i="17"/>
  <c r="H1391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8" i="17"/>
  <c r="H1377" i="17"/>
  <c r="H1376" i="17"/>
  <c r="H1375" i="17"/>
  <c r="H1374" i="17"/>
  <c r="H1373" i="17"/>
  <c r="H1372" i="17"/>
  <c r="H1371" i="17"/>
  <c r="H1370" i="17"/>
  <c r="H1369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9" i="17"/>
  <c r="H1348" i="17"/>
  <c r="H1347" i="17"/>
  <c r="H1346" i="17"/>
  <c r="H1345" i="17"/>
  <c r="H1344" i="17"/>
  <c r="H1343" i="17"/>
  <c r="H1342" i="17"/>
  <c r="H1341" i="17"/>
  <c r="H1340" i="17"/>
  <c r="H1339" i="17"/>
  <c r="H1338" i="17"/>
  <c r="H1337" i="17"/>
  <c r="H1336" i="17"/>
  <c r="H1335" i="17"/>
  <c r="H1334" i="17"/>
  <c r="H1333" i="17"/>
  <c r="H1332" i="17"/>
  <c r="H1331" i="17"/>
  <c r="H1330" i="17"/>
  <c r="H1329" i="17"/>
  <c r="H1328" i="17"/>
  <c r="H1327" i="17"/>
  <c r="H1326" i="17"/>
  <c r="H1325" i="17"/>
  <c r="H1324" i="17"/>
  <c r="H1323" i="17"/>
  <c r="H1322" i="17"/>
  <c r="H1321" i="17"/>
  <c r="H1320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4" i="17"/>
  <c r="H1303" i="17"/>
  <c r="H1302" i="17"/>
  <c r="H1301" i="17"/>
  <c r="H1300" i="17"/>
  <c r="H1299" i="17"/>
  <c r="H1298" i="17"/>
  <c r="H1297" i="17"/>
  <c r="H1296" i="17"/>
  <c r="H1295" i="17"/>
  <c r="H1294" i="17"/>
  <c r="H1293" i="17"/>
  <c r="H1292" i="17"/>
  <c r="H1291" i="17"/>
  <c r="H1290" i="17"/>
  <c r="H1289" i="17"/>
  <c r="H1288" i="17"/>
  <c r="H1287" i="17"/>
  <c r="H1286" i="17"/>
  <c r="H1285" i="17"/>
  <c r="H1284" i="17"/>
  <c r="H1283" i="17"/>
  <c r="H1282" i="17"/>
  <c r="H1281" i="17"/>
  <c r="H1280" i="17"/>
  <c r="H1279" i="17"/>
  <c r="H1278" i="17"/>
  <c r="H1277" i="17"/>
  <c r="H1276" i="17"/>
  <c r="H1275" i="17"/>
  <c r="H1274" i="17"/>
  <c r="H1273" i="17"/>
  <c r="H1272" i="17"/>
  <c r="H1271" i="17"/>
  <c r="H1270" i="17"/>
  <c r="H1269" i="17"/>
  <c r="H1268" i="17"/>
  <c r="H1267" i="17"/>
  <c r="H1266" i="17"/>
  <c r="H1265" i="17"/>
  <c r="H1264" i="17"/>
  <c r="H1263" i="17"/>
  <c r="H1262" i="17"/>
  <c r="H1261" i="17"/>
  <c r="H1260" i="17"/>
  <c r="H1259" i="17"/>
  <c r="H1258" i="17"/>
  <c r="H1257" i="17"/>
  <c r="H1256" i="17"/>
  <c r="H1255" i="17"/>
  <c r="H1254" i="17"/>
  <c r="H1253" i="17"/>
  <c r="H1252" i="17"/>
  <c r="H1251" i="17"/>
  <c r="H1250" i="17"/>
  <c r="H1249" i="17"/>
  <c r="H1248" i="17"/>
  <c r="H1247" i="17"/>
  <c r="H1246" i="17"/>
  <c r="H1245" i="17"/>
  <c r="H1244" i="17"/>
  <c r="H1243" i="17"/>
  <c r="H1242" i="17"/>
  <c r="H1241" i="17"/>
  <c r="H1240" i="17"/>
  <c r="H1239" i="17"/>
  <c r="H1238" i="17"/>
  <c r="H1237" i="17"/>
  <c r="H1236" i="17"/>
  <c r="H1235" i="17"/>
  <c r="H1234" i="17"/>
  <c r="H1233" i="17"/>
  <c r="H1232" i="17"/>
  <c r="H1231" i="17"/>
  <c r="H1230" i="17"/>
  <c r="H1229" i="17"/>
  <c r="H1228" i="17"/>
  <c r="H1227" i="17"/>
  <c r="H1226" i="17"/>
  <c r="H1225" i="17"/>
  <c r="H1224" i="17"/>
  <c r="H1223" i="17"/>
  <c r="H1222" i="17"/>
  <c r="H1221" i="17"/>
  <c r="H1220" i="17"/>
  <c r="H1219" i="17"/>
  <c r="H1218" i="17"/>
  <c r="H1217" i="17"/>
  <c r="H1216" i="17"/>
  <c r="H1215" i="17"/>
  <c r="H1214" i="17"/>
  <c r="H1213" i="17"/>
  <c r="H1212" i="17"/>
  <c r="H1211" i="17"/>
  <c r="H1210" i="17"/>
  <c r="H1209" i="17"/>
  <c r="H1208" i="17"/>
  <c r="H1207" i="17"/>
  <c r="H1206" i="17"/>
  <c r="H1205" i="17"/>
  <c r="H1204" i="17"/>
  <c r="H1203" i="17"/>
  <c r="H1202" i="17"/>
  <c r="H1201" i="17"/>
  <c r="H1200" i="17"/>
  <c r="H1199" i="17"/>
  <c r="H1198" i="17"/>
  <c r="H1197" i="17"/>
  <c r="H1196" i="17"/>
  <c r="H1195" i="17"/>
  <c r="H1194" i="17"/>
  <c r="H1193" i="17"/>
  <c r="H1192" i="17"/>
  <c r="H1191" i="17"/>
  <c r="H1190" i="17"/>
  <c r="H1189" i="17"/>
  <c r="H1188" i="17"/>
  <c r="H1187" i="17"/>
  <c r="H1186" i="17"/>
  <c r="H1185" i="17"/>
  <c r="H1184" i="17"/>
  <c r="H1183" i="17"/>
  <c r="H1182" i="17"/>
  <c r="H1181" i="17"/>
  <c r="H1180" i="17"/>
  <c r="H1179" i="17"/>
  <c r="H1178" i="17"/>
  <c r="H1177" i="17"/>
  <c r="H1176" i="17"/>
  <c r="H1175" i="17"/>
  <c r="H1174" i="17"/>
  <c r="H1173" i="17"/>
  <c r="H1172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9" i="17"/>
  <c r="H1158" i="17"/>
  <c r="H1157" i="17"/>
  <c r="H1156" i="17"/>
  <c r="H1155" i="17"/>
  <c r="H1154" i="17"/>
  <c r="H1153" i="17"/>
  <c r="H1152" i="17"/>
  <c r="H1151" i="17"/>
  <c r="H1150" i="17"/>
  <c r="H1149" i="17"/>
  <c r="H1148" i="17"/>
  <c r="H1147" i="17"/>
  <c r="H1146" i="17"/>
  <c r="H1145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7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2" i="17"/>
  <c r="H1111" i="17"/>
  <c r="H1110" i="17"/>
  <c r="H1109" i="17"/>
  <c r="H1108" i="17"/>
  <c r="H1107" i="17"/>
  <c r="H1106" i="17"/>
  <c r="H1105" i="17"/>
  <c r="H1104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5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3" i="17"/>
  <c r="H1072" i="17"/>
  <c r="H1071" i="17"/>
  <c r="H1070" i="17"/>
  <c r="H1069" i="17"/>
  <c r="H1068" i="17"/>
  <c r="H1067" i="17"/>
  <c r="H1066" i="17"/>
  <c r="H1065" i="17"/>
  <c r="H1064" i="17"/>
  <c r="H1063" i="17"/>
  <c r="H1062" i="17"/>
  <c r="H1061" i="17"/>
  <c r="H1060" i="17"/>
  <c r="H1059" i="17"/>
  <c r="H1058" i="17"/>
  <c r="H1057" i="17"/>
  <c r="H1056" i="17"/>
  <c r="H1055" i="17"/>
  <c r="H1054" i="17"/>
  <c r="H1053" i="17"/>
  <c r="H1052" i="17"/>
  <c r="H1051" i="17"/>
  <c r="H1050" i="17"/>
  <c r="H1049" i="17"/>
  <c r="H1048" i="17"/>
  <c r="H1047" i="17"/>
  <c r="H1046" i="17"/>
  <c r="H1045" i="17"/>
  <c r="H1044" i="17"/>
  <c r="H1043" i="17"/>
  <c r="H1042" i="17"/>
  <c r="H1041" i="17"/>
  <c r="H1040" i="17"/>
  <c r="H1039" i="17"/>
  <c r="H1038" i="17"/>
  <c r="H1037" i="17"/>
  <c r="H1036" i="17"/>
  <c r="H1035" i="17"/>
  <c r="H1034" i="17"/>
  <c r="H1033" i="17"/>
  <c r="H1032" i="17"/>
  <c r="H1031" i="17"/>
  <c r="H1030" i="17"/>
  <c r="H1029" i="17"/>
  <c r="H1028" i="17"/>
  <c r="H1027" i="17"/>
  <c r="H1026" i="17"/>
  <c r="H1025" i="17"/>
  <c r="H1024" i="17"/>
  <c r="H1023" i="17"/>
  <c r="H1022" i="17"/>
  <c r="H1021" i="17"/>
  <c r="H1020" i="17"/>
  <c r="H1019" i="17"/>
  <c r="H1018" i="17"/>
  <c r="H1017" i="17"/>
  <c r="H1016" i="17"/>
  <c r="H1015" i="17"/>
  <c r="H1014" i="17"/>
  <c r="H1013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9" i="17"/>
  <c r="H988" i="17"/>
  <c r="H987" i="17"/>
  <c r="H986" i="17"/>
  <c r="H985" i="17"/>
  <c r="H984" i="17"/>
  <c r="H983" i="17"/>
  <c r="H982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7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4" i="17"/>
  <c r="H953" i="17"/>
  <c r="H952" i="17"/>
  <c r="H951" i="17"/>
  <c r="H950" i="17"/>
  <c r="H949" i="17"/>
  <c r="H948" i="17"/>
  <c r="H947" i="17"/>
  <c r="H946" i="17"/>
  <c r="H945" i="17"/>
  <c r="H944" i="17"/>
  <c r="H943" i="17"/>
  <c r="H942" i="17"/>
  <c r="H941" i="17"/>
  <c r="H940" i="17"/>
  <c r="H939" i="17"/>
  <c r="H938" i="17"/>
  <c r="H937" i="17"/>
  <c r="H936" i="17"/>
  <c r="H935" i="17"/>
  <c r="H934" i="17"/>
  <c r="H933" i="17"/>
  <c r="H932" i="17"/>
  <c r="H931" i="17"/>
  <c r="H930" i="17"/>
  <c r="H929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9" i="17"/>
  <c r="H908" i="17"/>
  <c r="H907" i="17"/>
  <c r="H906" i="17"/>
  <c r="H905" i="17"/>
  <c r="H904" i="17"/>
  <c r="H903" i="17"/>
  <c r="H902" i="17"/>
  <c r="H901" i="17"/>
  <c r="H900" i="17"/>
  <c r="H899" i="17"/>
  <c r="H898" i="17"/>
  <c r="H897" i="17"/>
  <c r="H896" i="17"/>
  <c r="H895" i="17"/>
  <c r="H894" i="17"/>
  <c r="H893" i="17"/>
  <c r="H892" i="17"/>
  <c r="H891" i="17"/>
  <c r="H890" i="17"/>
  <c r="H889" i="17"/>
  <c r="H888" i="17"/>
  <c r="H887" i="17"/>
  <c r="H886" i="17"/>
  <c r="H885" i="17"/>
  <c r="H884" i="17"/>
  <c r="H883" i="17"/>
  <c r="H882" i="17"/>
  <c r="H881" i="17"/>
  <c r="H880" i="17"/>
  <c r="H879" i="17"/>
  <c r="H878" i="17"/>
  <c r="H877" i="17"/>
  <c r="H876" i="17"/>
  <c r="H875" i="17"/>
  <c r="H874" i="17"/>
  <c r="H873" i="17"/>
  <c r="H872" i="17"/>
  <c r="H871" i="17"/>
  <c r="H870" i="17"/>
  <c r="H869" i="17"/>
  <c r="H868" i="17"/>
  <c r="H867" i="17"/>
  <c r="H866" i="17"/>
  <c r="H865" i="17"/>
  <c r="H864" i="17"/>
  <c r="H863" i="17"/>
  <c r="H862" i="17"/>
  <c r="H861" i="17"/>
  <c r="H860" i="17"/>
  <c r="H859" i="17"/>
  <c r="H858" i="17"/>
  <c r="H857" i="17"/>
  <c r="H856" i="17"/>
  <c r="H855" i="17"/>
  <c r="H854" i="17"/>
  <c r="H853" i="17"/>
  <c r="H852" i="17"/>
  <c r="H851" i="17"/>
  <c r="H850" i="17"/>
  <c r="H849" i="17"/>
  <c r="H848" i="17"/>
  <c r="H847" i="17"/>
  <c r="H846" i="17"/>
  <c r="H845" i="17"/>
  <c r="H844" i="17"/>
  <c r="H843" i="17"/>
  <c r="H842" i="17"/>
  <c r="H841" i="17"/>
  <c r="H840" i="17"/>
  <c r="H839" i="17"/>
  <c r="H838" i="17"/>
  <c r="H837" i="17"/>
  <c r="H836" i="17"/>
  <c r="H835" i="17"/>
  <c r="H834" i="17"/>
  <c r="H833" i="17"/>
  <c r="H832" i="17"/>
  <c r="H831" i="17"/>
  <c r="H830" i="17"/>
  <c r="H829" i="17"/>
  <c r="H828" i="17"/>
  <c r="H827" i="17"/>
  <c r="H826" i="17"/>
  <c r="H825" i="17"/>
  <c r="H824" i="17"/>
  <c r="H823" i="17"/>
  <c r="H822" i="17"/>
  <c r="H821" i="17"/>
  <c r="H820" i="17"/>
  <c r="H819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2" i="17"/>
  <c r="H801" i="17"/>
  <c r="H800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7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1" i="17"/>
  <c r="H770" i="17"/>
  <c r="H769" i="17"/>
  <c r="H768" i="17"/>
  <c r="H767" i="17"/>
  <c r="H766" i="17"/>
  <c r="H765" i="17"/>
  <c r="H764" i="17"/>
  <c r="H763" i="17"/>
  <c r="H762" i="17"/>
  <c r="H761" i="17"/>
  <c r="H760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5" i="17"/>
  <c r="H744" i="17"/>
  <c r="H743" i="17"/>
  <c r="H742" i="17"/>
  <c r="H741" i="17"/>
  <c r="H740" i="17"/>
  <c r="H739" i="17"/>
  <c r="H738" i="17"/>
  <c r="H737" i="17"/>
  <c r="H736" i="17"/>
  <c r="H735" i="17"/>
  <c r="H734" i="17"/>
  <c r="H733" i="17"/>
  <c r="H732" i="17"/>
  <c r="H731" i="17"/>
  <c r="H730" i="17"/>
  <c r="H729" i="17"/>
  <c r="H728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10" i="17"/>
  <c r="H709" i="17"/>
  <c r="H708" i="17"/>
  <c r="H707" i="17"/>
  <c r="H706" i="17"/>
  <c r="H705" i="17"/>
  <c r="H704" i="17"/>
  <c r="H703" i="17"/>
  <c r="H702" i="17"/>
  <c r="H701" i="17"/>
  <c r="H700" i="17"/>
  <c r="H699" i="17"/>
  <c r="H698" i="17"/>
  <c r="H697" i="17"/>
  <c r="H696" i="17"/>
  <c r="H695" i="17"/>
  <c r="H694" i="17"/>
  <c r="H693" i="17"/>
  <c r="H692" i="17"/>
  <c r="H691" i="17"/>
  <c r="H690" i="17"/>
  <c r="H689" i="17"/>
  <c r="H688" i="17"/>
  <c r="H687" i="17"/>
  <c r="H686" i="17"/>
  <c r="H685" i="17"/>
  <c r="H684" i="17"/>
  <c r="H683" i="17"/>
  <c r="H682" i="17"/>
  <c r="H681" i="17"/>
  <c r="H680" i="17"/>
  <c r="H679" i="17"/>
  <c r="H678" i="17"/>
  <c r="H677" i="17"/>
  <c r="H676" i="17"/>
  <c r="H675" i="17"/>
  <c r="H674" i="17"/>
  <c r="H673" i="17"/>
  <c r="H672" i="17"/>
  <c r="H671" i="17"/>
  <c r="H670" i="17"/>
  <c r="H669" i="17"/>
  <c r="H668" i="17"/>
  <c r="H667" i="17"/>
  <c r="H666" i="17"/>
  <c r="H665" i="17"/>
  <c r="H664" i="17"/>
  <c r="H663" i="17"/>
  <c r="H662" i="17"/>
  <c r="H661" i="17"/>
  <c r="H660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4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2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6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573" i="17"/>
  <c r="H572" i="17"/>
  <c r="H571" i="17"/>
  <c r="H570" i="17"/>
  <c r="H569" i="17"/>
  <c r="H568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4" i="17"/>
  <c r="H533" i="17"/>
  <c r="H532" i="17"/>
  <c r="H531" i="17"/>
  <c r="H530" i="17"/>
  <c r="H529" i="17"/>
  <c r="H528" i="17"/>
  <c r="H527" i="17"/>
  <c r="H526" i="17"/>
  <c r="H525" i="17"/>
  <c r="H524" i="17"/>
  <c r="H523" i="17"/>
  <c r="H522" i="17"/>
  <c r="H521" i="17"/>
  <c r="H520" i="17"/>
  <c r="H519" i="17"/>
  <c r="H518" i="17"/>
  <c r="H517" i="17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E39" i="17" l="1"/>
  <c r="E63" i="17"/>
  <c r="E32" i="17"/>
  <c r="E56" i="17"/>
  <c r="E80" i="17"/>
  <c r="E112" i="17"/>
  <c r="E34" i="17"/>
  <c r="E42" i="17"/>
  <c r="E50" i="17"/>
  <c r="E58" i="17"/>
  <c r="E66" i="17"/>
  <c r="E74" i="17"/>
  <c r="E82" i="17"/>
  <c r="E90" i="17"/>
  <c r="E98" i="17"/>
  <c r="E106" i="17"/>
  <c r="E114" i="17"/>
  <c r="E122" i="17"/>
  <c r="E130" i="17"/>
  <c r="E138" i="17"/>
  <c r="E146" i="17"/>
  <c r="E154" i="17"/>
  <c r="E162" i="17"/>
  <c r="E170" i="17"/>
  <c r="E178" i="17"/>
  <c r="E186" i="17"/>
  <c r="E194" i="17"/>
  <c r="E202" i="17"/>
  <c r="E210" i="17"/>
  <c r="E218" i="17"/>
  <c r="E226" i="17"/>
  <c r="E234" i="17"/>
  <c r="E242" i="17"/>
  <c r="E250" i="17"/>
  <c r="E258" i="17"/>
  <c r="E266" i="17"/>
  <c r="E274" i="17"/>
  <c r="E282" i="17"/>
  <c r="E290" i="17"/>
  <c r="E298" i="17"/>
  <c r="E306" i="17"/>
  <c r="E314" i="17"/>
  <c r="E322" i="17"/>
  <c r="E330" i="17"/>
  <c r="E338" i="17"/>
  <c r="E346" i="17"/>
  <c r="E354" i="17"/>
  <c r="E362" i="17"/>
  <c r="E370" i="17"/>
  <c r="E378" i="17"/>
  <c r="E386" i="17"/>
  <c r="E394" i="17"/>
  <c r="E402" i="17"/>
  <c r="E410" i="17"/>
  <c r="E418" i="17"/>
  <c r="E426" i="17"/>
  <c r="E434" i="17"/>
  <c r="E442" i="17"/>
  <c r="E450" i="17"/>
  <c r="E458" i="17"/>
  <c r="E466" i="17"/>
  <c r="E474" i="17"/>
  <c r="E482" i="17"/>
  <c r="E490" i="17"/>
  <c r="E498" i="17"/>
  <c r="E506" i="17"/>
  <c r="E514" i="17"/>
  <c r="E522" i="17"/>
  <c r="E530" i="17"/>
  <c r="E538" i="17"/>
  <c r="E546" i="17"/>
  <c r="E554" i="17"/>
  <c r="E562" i="17"/>
  <c r="E570" i="17"/>
  <c r="E578" i="17"/>
  <c r="E586" i="17"/>
  <c r="E594" i="17"/>
  <c r="E602" i="17"/>
  <c r="E610" i="17"/>
  <c r="E618" i="17"/>
  <c r="E626" i="17"/>
  <c r="E634" i="17"/>
  <c r="E642" i="17"/>
  <c r="E67" i="17"/>
  <c r="E91" i="17"/>
  <c r="E99" i="17"/>
  <c r="E107" i="17"/>
  <c r="E115" i="17"/>
  <c r="E123" i="17"/>
  <c r="E131" i="17"/>
  <c r="E139" i="17"/>
  <c r="E147" i="17"/>
  <c r="E155" i="17"/>
  <c r="E163" i="17"/>
  <c r="E171" i="17"/>
  <c r="E179" i="17"/>
  <c r="E187" i="17"/>
  <c r="E195" i="17"/>
  <c r="E203" i="17"/>
  <c r="E211" i="17"/>
  <c r="E219" i="17"/>
  <c r="E227" i="17"/>
  <c r="E235" i="17"/>
  <c r="E243" i="17"/>
  <c r="E251" i="17"/>
  <c r="E259" i="17"/>
  <c r="E267" i="17"/>
  <c r="E275" i="17"/>
  <c r="E283" i="17"/>
  <c r="E291" i="17"/>
  <c r="E299" i="17"/>
  <c r="E307" i="17"/>
  <c r="E315" i="17"/>
  <c r="E323" i="17"/>
  <c r="E331" i="17"/>
  <c r="E339" i="17"/>
  <c r="E347" i="17"/>
  <c r="E355" i="17"/>
  <c r="E363" i="17"/>
  <c r="E371" i="17"/>
  <c r="E379" i="17"/>
  <c r="E387" i="17"/>
  <c r="E395" i="17"/>
  <c r="E403" i="17"/>
  <c r="E411" i="17"/>
  <c r="E419" i="17"/>
  <c r="E427" i="17"/>
  <c r="E435" i="17"/>
  <c r="E443" i="17"/>
  <c r="E451" i="17"/>
  <c r="E459" i="17"/>
  <c r="E467" i="17"/>
  <c r="E475" i="17"/>
  <c r="E483" i="17"/>
  <c r="E491" i="17"/>
  <c r="E499" i="17"/>
  <c r="E507" i="17"/>
  <c r="E515" i="17"/>
  <c r="E523" i="17"/>
  <c r="E531" i="17"/>
  <c r="E539" i="17"/>
  <c r="E547" i="17"/>
  <c r="E555" i="17"/>
  <c r="E563" i="17"/>
  <c r="E571" i="17"/>
  <c r="E579" i="17"/>
  <c r="E587" i="17"/>
  <c r="E595" i="17"/>
  <c r="E603" i="17"/>
  <c r="E611" i="17"/>
  <c r="E619" i="17"/>
  <c r="E627" i="17"/>
  <c r="E635" i="17"/>
  <c r="E643" i="17"/>
  <c r="E51" i="17"/>
  <c r="E59" i="17"/>
  <c r="E44" i="17"/>
  <c r="E76" i="17"/>
  <c r="E100" i="17"/>
  <c r="E124" i="17"/>
  <c r="E132" i="17"/>
  <c r="E140" i="17"/>
  <c r="E148" i="17"/>
  <c r="E156" i="17"/>
  <c r="E164" i="17"/>
  <c r="E172" i="17"/>
  <c r="E180" i="17"/>
  <c r="E188" i="17"/>
  <c r="E196" i="17"/>
  <c r="E204" i="17"/>
  <c r="E212" i="17"/>
  <c r="E220" i="17"/>
  <c r="E228" i="17"/>
  <c r="E236" i="17"/>
  <c r="E244" i="17"/>
  <c r="E252" i="17"/>
  <c r="E260" i="17"/>
  <c r="E268" i="17"/>
  <c r="E276" i="17"/>
  <c r="E284" i="17"/>
  <c r="E292" i="17"/>
  <c r="E300" i="17"/>
  <c r="E308" i="17"/>
  <c r="E316" i="17"/>
  <c r="E324" i="17"/>
  <c r="E332" i="17"/>
  <c r="E340" i="17"/>
  <c r="E348" i="17"/>
  <c r="E356" i="17"/>
  <c r="E364" i="17"/>
  <c r="E372" i="17"/>
  <c r="E380" i="17"/>
  <c r="E388" i="17"/>
  <c r="E396" i="17"/>
  <c r="E404" i="17"/>
  <c r="E412" i="17"/>
  <c r="E420" i="17"/>
  <c r="E428" i="17"/>
  <c r="E436" i="17"/>
  <c r="E444" i="17"/>
  <c r="E452" i="17"/>
  <c r="E460" i="17"/>
  <c r="E468" i="17"/>
  <c r="E476" i="17"/>
  <c r="E484" i="17"/>
  <c r="E492" i="17"/>
  <c r="E500" i="17"/>
  <c r="E508" i="17"/>
  <c r="E516" i="17"/>
  <c r="E524" i="17"/>
  <c r="E532" i="17"/>
  <c r="E540" i="17"/>
  <c r="E548" i="17"/>
  <c r="E556" i="17"/>
  <c r="E564" i="17"/>
  <c r="E572" i="17"/>
  <c r="E580" i="17"/>
  <c r="E588" i="17"/>
  <c r="E596" i="17"/>
  <c r="E604" i="17"/>
  <c r="E612" i="17"/>
  <c r="E620" i="17"/>
  <c r="E628" i="17"/>
  <c r="E636" i="17"/>
  <c r="E644" i="17"/>
  <c r="E35" i="17"/>
  <c r="E83" i="17"/>
  <c r="E52" i="17"/>
  <c r="E68" i="17"/>
  <c r="E92" i="17"/>
  <c r="E116" i="17"/>
  <c r="E37" i="17"/>
  <c r="E45" i="17"/>
  <c r="E53" i="17"/>
  <c r="E61" i="17"/>
  <c r="E69" i="17"/>
  <c r="E77" i="17"/>
  <c r="E85" i="17"/>
  <c r="E93" i="17"/>
  <c r="E101" i="17"/>
  <c r="E109" i="17"/>
  <c r="E117" i="17"/>
  <c r="E125" i="17"/>
  <c r="E133" i="17"/>
  <c r="E141" i="17"/>
  <c r="E149" i="17"/>
  <c r="E157" i="17"/>
  <c r="E165" i="17"/>
  <c r="E173" i="17"/>
  <c r="E181" i="17"/>
  <c r="E189" i="17"/>
  <c r="E197" i="17"/>
  <c r="E205" i="17"/>
  <c r="E213" i="17"/>
  <c r="E221" i="17"/>
  <c r="E229" i="17"/>
  <c r="E237" i="17"/>
  <c r="E245" i="17"/>
  <c r="E253" i="17"/>
  <c r="E261" i="17"/>
  <c r="E269" i="17"/>
  <c r="E277" i="17"/>
  <c r="E285" i="17"/>
  <c r="E293" i="17"/>
  <c r="E301" i="17"/>
  <c r="E309" i="17"/>
  <c r="E317" i="17"/>
  <c r="E325" i="17"/>
  <c r="E333" i="17"/>
  <c r="E341" i="17"/>
  <c r="E349" i="17"/>
  <c r="E357" i="17"/>
  <c r="E365" i="17"/>
  <c r="E373" i="17"/>
  <c r="E381" i="17"/>
  <c r="E389" i="17"/>
  <c r="E397" i="17"/>
  <c r="E405" i="17"/>
  <c r="E413" i="17"/>
  <c r="E421" i="17"/>
  <c r="E429" i="17"/>
  <c r="E437" i="17"/>
  <c r="E445" i="17"/>
  <c r="E453" i="17"/>
  <c r="E461" i="17"/>
  <c r="E469" i="17"/>
  <c r="E477" i="17"/>
  <c r="E485" i="17"/>
  <c r="E493" i="17"/>
  <c r="E501" i="17"/>
  <c r="E509" i="17"/>
  <c r="E517" i="17"/>
  <c r="E525" i="17"/>
  <c r="E533" i="17"/>
  <c r="E541" i="17"/>
  <c r="E549" i="17"/>
  <c r="E557" i="17"/>
  <c r="E565" i="17"/>
  <c r="E573" i="17"/>
  <c r="E581" i="17"/>
  <c r="E589" i="17"/>
  <c r="E597" i="17"/>
  <c r="E605" i="17"/>
  <c r="E613" i="17"/>
  <c r="E621" i="17"/>
  <c r="E629" i="17"/>
  <c r="E637" i="17"/>
  <c r="E645" i="17"/>
  <c r="E43" i="17"/>
  <c r="E75" i="17"/>
  <c r="E36" i="17"/>
  <c r="E60" i="17"/>
  <c r="E84" i="17"/>
  <c r="E108" i="17"/>
  <c r="E30" i="17"/>
  <c r="E38" i="17"/>
  <c r="E46" i="17"/>
  <c r="E54" i="17"/>
  <c r="E62" i="17"/>
  <c r="E70" i="17"/>
  <c r="E78" i="17"/>
  <c r="E86" i="17"/>
  <c r="E94" i="17"/>
  <c r="E102" i="17"/>
  <c r="E110" i="17"/>
  <c r="E118" i="17"/>
  <c r="E126" i="17"/>
  <c r="E134" i="17"/>
  <c r="E142" i="17"/>
  <c r="E150" i="17"/>
  <c r="E158" i="17"/>
  <c r="E166" i="17"/>
  <c r="E174" i="17"/>
  <c r="E182" i="17"/>
  <c r="E190" i="17"/>
  <c r="E198" i="17"/>
  <c r="E206" i="17"/>
  <c r="E214" i="17"/>
  <c r="E222" i="17"/>
  <c r="E230" i="17"/>
  <c r="E238" i="17"/>
  <c r="E246" i="17"/>
  <c r="E254" i="17"/>
  <c r="E262" i="17"/>
  <c r="E270" i="17"/>
  <c r="E278" i="17"/>
  <c r="E286" i="17"/>
  <c r="E294" i="17"/>
  <c r="E302" i="17"/>
  <c r="E310" i="17"/>
  <c r="E318" i="17"/>
  <c r="E326" i="17"/>
  <c r="E334" i="17"/>
  <c r="E342" i="17"/>
  <c r="E350" i="17"/>
  <c r="E358" i="17"/>
  <c r="E366" i="17"/>
  <c r="E374" i="17"/>
  <c r="E382" i="17"/>
  <c r="E390" i="17"/>
  <c r="E398" i="17"/>
  <c r="E406" i="17"/>
  <c r="E414" i="17"/>
  <c r="E422" i="17"/>
  <c r="E430" i="17"/>
  <c r="E438" i="17"/>
  <c r="E446" i="17"/>
  <c r="E454" i="17"/>
  <c r="E462" i="17"/>
  <c r="E470" i="17"/>
  <c r="E478" i="17"/>
  <c r="E486" i="17"/>
  <c r="E494" i="17"/>
  <c r="E502" i="17"/>
  <c r="E510" i="17"/>
  <c r="E518" i="17"/>
  <c r="E526" i="17"/>
  <c r="E534" i="17"/>
  <c r="E542" i="17"/>
  <c r="E550" i="17"/>
  <c r="E558" i="17"/>
  <c r="E566" i="17"/>
  <c r="E574" i="17"/>
  <c r="E582" i="17"/>
  <c r="E590" i="17"/>
  <c r="E598" i="17"/>
  <c r="E606" i="17"/>
  <c r="E614" i="17"/>
  <c r="E622" i="17"/>
  <c r="E630" i="17"/>
  <c r="E638" i="17"/>
  <c r="E646" i="17"/>
  <c r="E47" i="17"/>
  <c r="E79" i="17"/>
  <c r="E95" i="17"/>
  <c r="E103" i="17"/>
  <c r="E111" i="17"/>
  <c r="E119" i="17"/>
  <c r="E127" i="17"/>
  <c r="E135" i="17"/>
  <c r="E143" i="17"/>
  <c r="E151" i="17"/>
  <c r="E159" i="17"/>
  <c r="E167" i="17"/>
  <c r="E175" i="17"/>
  <c r="E183" i="17"/>
  <c r="E191" i="17"/>
  <c r="E199" i="17"/>
  <c r="E207" i="17"/>
  <c r="E215" i="17"/>
  <c r="E223" i="17"/>
  <c r="E231" i="17"/>
  <c r="E239" i="17"/>
  <c r="E247" i="17"/>
  <c r="E255" i="17"/>
  <c r="E263" i="17"/>
  <c r="E271" i="17"/>
  <c r="E279" i="17"/>
  <c r="E287" i="17"/>
  <c r="E295" i="17"/>
  <c r="E303" i="17"/>
  <c r="E311" i="17"/>
  <c r="E319" i="17"/>
  <c r="E327" i="17"/>
  <c r="E335" i="17"/>
  <c r="E343" i="17"/>
  <c r="E351" i="17"/>
  <c r="E359" i="17"/>
  <c r="E367" i="17"/>
  <c r="E375" i="17"/>
  <c r="E383" i="17"/>
  <c r="E391" i="17"/>
  <c r="E399" i="17"/>
  <c r="E407" i="17"/>
  <c r="E415" i="17"/>
  <c r="E423" i="17"/>
  <c r="E431" i="17"/>
  <c r="E439" i="17"/>
  <c r="E447" i="17"/>
  <c r="E455" i="17"/>
  <c r="E463" i="17"/>
  <c r="E471" i="17"/>
  <c r="E479" i="17"/>
  <c r="E487" i="17"/>
  <c r="E495" i="17"/>
  <c r="E503" i="17"/>
  <c r="E511" i="17"/>
  <c r="E519" i="17"/>
  <c r="E527" i="17"/>
  <c r="E535" i="17"/>
  <c r="E543" i="17"/>
  <c r="E551" i="17"/>
  <c r="E559" i="17"/>
  <c r="E567" i="17"/>
  <c r="E575" i="17"/>
  <c r="E583" i="17"/>
  <c r="E591" i="17"/>
  <c r="E599" i="17"/>
  <c r="E607" i="17"/>
  <c r="E615" i="17"/>
  <c r="E623" i="17"/>
  <c r="E631" i="17"/>
  <c r="E639" i="17"/>
  <c r="E647" i="17"/>
  <c r="E31" i="17"/>
  <c r="E71" i="17"/>
  <c r="E40" i="17"/>
  <c r="E64" i="17"/>
  <c r="E96" i="17"/>
  <c r="E120" i="17"/>
  <c r="E128" i="17"/>
  <c r="E136" i="17"/>
  <c r="E144" i="17"/>
  <c r="E152" i="17"/>
  <c r="E160" i="17"/>
  <c r="E168" i="17"/>
  <c r="E176" i="17"/>
  <c r="E184" i="17"/>
  <c r="E192" i="17"/>
  <c r="E200" i="17"/>
  <c r="E208" i="17"/>
  <c r="E216" i="17"/>
  <c r="E224" i="17"/>
  <c r="E232" i="17"/>
  <c r="E240" i="17"/>
  <c r="E248" i="17"/>
  <c r="E256" i="17"/>
  <c r="E264" i="17"/>
  <c r="E272" i="17"/>
  <c r="E280" i="17"/>
  <c r="E288" i="17"/>
  <c r="E296" i="17"/>
  <c r="E304" i="17"/>
  <c r="E312" i="17"/>
  <c r="E320" i="17"/>
  <c r="E328" i="17"/>
  <c r="E336" i="17"/>
  <c r="E344" i="17"/>
  <c r="E352" i="17"/>
  <c r="E360" i="17"/>
  <c r="E368" i="17"/>
  <c r="E376" i="17"/>
  <c r="E384" i="17"/>
  <c r="E392" i="17"/>
  <c r="E400" i="17"/>
  <c r="E408" i="17"/>
  <c r="E416" i="17"/>
  <c r="E424" i="17"/>
  <c r="E432" i="17"/>
  <c r="E440" i="17"/>
  <c r="E448" i="17"/>
  <c r="E456" i="17"/>
  <c r="E464" i="17"/>
  <c r="E472" i="17"/>
  <c r="E480" i="17"/>
  <c r="E488" i="17"/>
  <c r="E496" i="17"/>
  <c r="E504" i="17"/>
  <c r="E512" i="17"/>
  <c r="E520" i="17"/>
  <c r="E528" i="17"/>
  <c r="E536" i="17"/>
  <c r="E544" i="17"/>
  <c r="E552" i="17"/>
  <c r="E560" i="17"/>
  <c r="E568" i="17"/>
  <c r="E576" i="17"/>
  <c r="E584" i="17"/>
  <c r="E592" i="17"/>
  <c r="E600" i="17"/>
  <c r="E608" i="17"/>
  <c r="E616" i="17"/>
  <c r="E624" i="17"/>
  <c r="E632" i="17"/>
  <c r="E640" i="17"/>
  <c r="E648" i="17"/>
  <c r="E55" i="17"/>
  <c r="E87" i="17"/>
  <c r="E48" i="17"/>
  <c r="E72" i="17"/>
  <c r="E88" i="17"/>
  <c r="E104" i="17"/>
  <c r="E33" i="17"/>
  <c r="E41" i="17"/>
  <c r="E49" i="17"/>
  <c r="E57" i="17"/>
  <c r="E65" i="17"/>
  <c r="E73" i="17"/>
  <c r="E81" i="17"/>
  <c r="E89" i="17"/>
  <c r="E97" i="17"/>
  <c r="E105" i="17"/>
  <c r="E113" i="17"/>
  <c r="E121" i="17"/>
  <c r="E129" i="17"/>
  <c r="E137" i="17"/>
  <c r="E145" i="17"/>
  <c r="E153" i="17"/>
  <c r="E161" i="17"/>
  <c r="E169" i="17"/>
  <c r="E177" i="17"/>
  <c r="E185" i="17"/>
  <c r="E193" i="17"/>
  <c r="E201" i="17"/>
  <c r="E209" i="17"/>
  <c r="E217" i="17"/>
  <c r="E225" i="17"/>
  <c r="E233" i="17"/>
  <c r="E241" i="17"/>
  <c r="E249" i="17"/>
  <c r="E257" i="17"/>
  <c r="E265" i="17"/>
  <c r="E273" i="17"/>
  <c r="E281" i="17"/>
  <c r="E289" i="17"/>
  <c r="E297" i="17"/>
  <c r="E305" i="17"/>
  <c r="E313" i="17"/>
  <c r="E321" i="17"/>
  <c r="E329" i="17"/>
  <c r="E337" i="17"/>
  <c r="E345" i="17"/>
  <c r="E353" i="17"/>
  <c r="E361" i="17"/>
  <c r="E369" i="17"/>
  <c r="E377" i="17"/>
  <c r="E385" i="17"/>
  <c r="E393" i="17"/>
  <c r="E401" i="17"/>
  <c r="E409" i="17"/>
  <c r="E417" i="17"/>
  <c r="E425" i="17"/>
  <c r="E433" i="17"/>
  <c r="E441" i="17"/>
  <c r="E449" i="17"/>
  <c r="E457" i="17"/>
  <c r="E465" i="17"/>
  <c r="E473" i="17"/>
  <c r="E481" i="17"/>
  <c r="E489" i="17"/>
  <c r="E497" i="17"/>
  <c r="E505" i="17"/>
  <c r="E513" i="17"/>
  <c r="E521" i="17"/>
  <c r="E529" i="17"/>
  <c r="E537" i="17"/>
  <c r="E545" i="17"/>
  <c r="E553" i="17"/>
  <c r="E561" i="17"/>
  <c r="E569" i="17"/>
  <c r="E577" i="17"/>
  <c r="E585" i="17"/>
  <c r="E593" i="17"/>
  <c r="E601" i="17"/>
  <c r="E609" i="17"/>
  <c r="E617" i="17"/>
  <c r="E625" i="17"/>
  <c r="E633" i="17"/>
  <c r="E641" i="17"/>
  <c r="E650" i="17"/>
  <c r="E658" i="17"/>
  <c r="E666" i="17"/>
  <c r="E674" i="17"/>
  <c r="E682" i="17"/>
  <c r="E690" i="17"/>
  <c r="E698" i="17"/>
  <c r="E706" i="17"/>
  <c r="E714" i="17"/>
  <c r="E722" i="17"/>
  <c r="E730" i="17"/>
  <c r="E738" i="17"/>
  <c r="E746" i="17"/>
  <c r="E754" i="17"/>
  <c r="E762" i="17"/>
  <c r="E770" i="17"/>
  <c r="E778" i="17"/>
  <c r="E786" i="17"/>
  <c r="E794" i="17"/>
  <c r="E802" i="17"/>
  <c r="E810" i="17"/>
  <c r="E818" i="17"/>
  <c r="E826" i="17"/>
  <c r="E834" i="17"/>
  <c r="E842" i="17"/>
  <c r="E850" i="17"/>
  <c r="E858" i="17"/>
  <c r="E866" i="17"/>
  <c r="E874" i="17"/>
  <c r="E882" i="17"/>
  <c r="E890" i="17"/>
  <c r="E898" i="17"/>
  <c r="E906" i="17"/>
  <c r="E914" i="17"/>
  <c r="E922" i="17"/>
  <c r="E930" i="17"/>
  <c r="E938" i="17"/>
  <c r="E946" i="17"/>
  <c r="E954" i="17"/>
  <c r="E962" i="17"/>
  <c r="E970" i="17"/>
  <c r="E978" i="17"/>
  <c r="E986" i="17"/>
  <c r="E994" i="17"/>
  <c r="E1002" i="17"/>
  <c r="E1010" i="17"/>
  <c r="E1018" i="17"/>
  <c r="E1026" i="17"/>
  <c r="E1034" i="17"/>
  <c r="E1042" i="17"/>
  <c r="E1050" i="17"/>
  <c r="E1058" i="17"/>
  <c r="E1066" i="17"/>
  <c r="E1074" i="17"/>
  <c r="E1082" i="17"/>
  <c r="E1090" i="17"/>
  <c r="E1098" i="17"/>
  <c r="E1106" i="17"/>
  <c r="E1114" i="17"/>
  <c r="E1122" i="17"/>
  <c r="E1130" i="17"/>
  <c r="E1138" i="17"/>
  <c r="E1146" i="17"/>
  <c r="E1154" i="17"/>
  <c r="E1162" i="17"/>
  <c r="E1170" i="17"/>
  <c r="E1178" i="17"/>
  <c r="E1186" i="17"/>
  <c r="E1194" i="17"/>
  <c r="E1202" i="17"/>
  <c r="E1210" i="17"/>
  <c r="E1218" i="17"/>
  <c r="E1226" i="17"/>
  <c r="E1234" i="17"/>
  <c r="E1242" i="17"/>
  <c r="E1250" i="17"/>
  <c r="E1258" i="17"/>
  <c r="E1266" i="17"/>
  <c r="E1274" i="17"/>
  <c r="E1282" i="17"/>
  <c r="E1290" i="17"/>
  <c r="E1298" i="17"/>
  <c r="E1306" i="17"/>
  <c r="E1314" i="17"/>
  <c r="E1322" i="17"/>
  <c r="E1330" i="17"/>
  <c r="E1338" i="17"/>
  <c r="E1346" i="17"/>
  <c r="E1354" i="17"/>
  <c r="E1362" i="17"/>
  <c r="E1370" i="17"/>
  <c r="E1378" i="17"/>
  <c r="E1386" i="17"/>
  <c r="E1394" i="17"/>
  <c r="E1402" i="17"/>
  <c r="E1410" i="17"/>
  <c r="E1418" i="17"/>
  <c r="E1426" i="17"/>
  <c r="E1434" i="17"/>
  <c r="E1442" i="17"/>
  <c r="E1450" i="17"/>
  <c r="E1458" i="17"/>
  <c r="E1466" i="17"/>
  <c r="E1474" i="17"/>
  <c r="E1482" i="17"/>
  <c r="E1490" i="17"/>
  <c r="E1498" i="17"/>
  <c r="E1506" i="17"/>
  <c r="E1514" i="17"/>
  <c r="E1522" i="17"/>
  <c r="E1530" i="17"/>
  <c r="E1538" i="17"/>
  <c r="E1546" i="17"/>
  <c r="E1554" i="17"/>
  <c r="E1562" i="17"/>
  <c r="E1570" i="17"/>
  <c r="E1578" i="17"/>
  <c r="E1586" i="17"/>
  <c r="E1594" i="17"/>
  <c r="E1602" i="17"/>
  <c r="E1610" i="17"/>
  <c r="E1618" i="17"/>
  <c r="E1626" i="17"/>
  <c r="E1634" i="17"/>
  <c r="E1642" i="17"/>
  <c r="E1650" i="17"/>
  <c r="E1658" i="17"/>
  <c r="E1666" i="17"/>
  <c r="E1674" i="17"/>
  <c r="E1682" i="17"/>
  <c r="E1690" i="17"/>
  <c r="E1698" i="17"/>
  <c r="E1706" i="17"/>
  <c r="E1714" i="17"/>
  <c r="E1722" i="17"/>
  <c r="E1730" i="17"/>
  <c r="E1738" i="17"/>
  <c r="E1746" i="17"/>
  <c r="E1754" i="17"/>
  <c r="E1762" i="17"/>
  <c r="E1770" i="17"/>
  <c r="E1778" i="17"/>
  <c r="E1786" i="17"/>
  <c r="E1794" i="17"/>
  <c r="E1802" i="17"/>
  <c r="E1810" i="17"/>
  <c r="E1818" i="17"/>
  <c r="E1826" i="17"/>
  <c r="E1834" i="17"/>
  <c r="E1842" i="17"/>
  <c r="E1850" i="17"/>
  <c r="E1858" i="17"/>
  <c r="E1866" i="17"/>
  <c r="E1874" i="17"/>
  <c r="E1882" i="17"/>
  <c r="E1890" i="17"/>
  <c r="E1898" i="17"/>
  <c r="E1906" i="17"/>
  <c r="E1914" i="17"/>
  <c r="E1922" i="17"/>
  <c r="E1930" i="17"/>
  <c r="E1938" i="17"/>
  <c r="E1946" i="17"/>
  <c r="E1954" i="17"/>
  <c r="E1962" i="17"/>
  <c r="E1970" i="17"/>
  <c r="E1978" i="17"/>
  <c r="E1986" i="17"/>
  <c r="E1994" i="17"/>
  <c r="E2002" i="17"/>
  <c r="E2010" i="17"/>
  <c r="E2018" i="17"/>
  <c r="E2026" i="17"/>
  <c r="E2034" i="17"/>
  <c r="E2042" i="17"/>
  <c r="E2050" i="17"/>
  <c r="E2058" i="17"/>
  <c r="E2066" i="17"/>
  <c r="E2074" i="17"/>
  <c r="E2082" i="17"/>
  <c r="E2090" i="17"/>
  <c r="E2098" i="17"/>
  <c r="E2106" i="17"/>
  <c r="E2114" i="17"/>
  <c r="E2122" i="17"/>
  <c r="E2130" i="17"/>
  <c r="E2138" i="17"/>
  <c r="E2146" i="17"/>
  <c r="E2154" i="17"/>
  <c r="E2162" i="17"/>
  <c r="E2170" i="17"/>
  <c r="E2178" i="17"/>
  <c r="E2186" i="17"/>
  <c r="E2194" i="17"/>
  <c r="E2202" i="17"/>
  <c r="E2210" i="17"/>
  <c r="E2218" i="17"/>
  <c r="E2226" i="17"/>
  <c r="E2234" i="17"/>
  <c r="E2242" i="17"/>
  <c r="E2250" i="17"/>
  <c r="E2258" i="17"/>
  <c r="E2266" i="17"/>
  <c r="E2274" i="17"/>
  <c r="E2282" i="17"/>
  <c r="E2290" i="17"/>
  <c r="E2298" i="17"/>
  <c r="E2306" i="17"/>
  <c r="E2314" i="17"/>
  <c r="E2322" i="17"/>
  <c r="E2330" i="17"/>
  <c r="E2338" i="17"/>
  <c r="E2346" i="17"/>
  <c r="E2354" i="17"/>
  <c r="E2362" i="17"/>
  <c r="E2370" i="17"/>
  <c r="E2378" i="17"/>
  <c r="E2386" i="17"/>
  <c r="E2394" i="17"/>
  <c r="E2402" i="17"/>
  <c r="E2410" i="17"/>
  <c r="E2418" i="17"/>
  <c r="E2426" i="17"/>
  <c r="E2434" i="17"/>
  <c r="E2442" i="17"/>
  <c r="E2450" i="17"/>
  <c r="E2458" i="17"/>
  <c r="E2466" i="17"/>
  <c r="E2474" i="17"/>
  <c r="E2482" i="17"/>
  <c r="E2490" i="17"/>
  <c r="E2498" i="17"/>
  <c r="E2506" i="17"/>
  <c r="E2514" i="17"/>
  <c r="E2522" i="17"/>
  <c r="E2530" i="17"/>
  <c r="E2538" i="17"/>
  <c r="E2546" i="17"/>
  <c r="E2554" i="17"/>
  <c r="E2562" i="17"/>
  <c r="E2570" i="17"/>
  <c r="E2578" i="17"/>
  <c r="E2586" i="17"/>
  <c r="E2594" i="17"/>
  <c r="E2602" i="17"/>
  <c r="E2610" i="17"/>
  <c r="E2618" i="17"/>
  <c r="E2626" i="17"/>
  <c r="E2634" i="17"/>
  <c r="E2642" i="17"/>
  <c r="E2650" i="17"/>
  <c r="E2658" i="17"/>
  <c r="E2666" i="17"/>
  <c r="E2674" i="17"/>
  <c r="E2682" i="17"/>
  <c r="E2690" i="17"/>
  <c r="E2698" i="17"/>
  <c r="E2706" i="17"/>
  <c r="E2714" i="17"/>
  <c r="E2722" i="17"/>
  <c r="E2730" i="17"/>
  <c r="E2738" i="17"/>
  <c r="E2746" i="17"/>
  <c r="E2754" i="17"/>
  <c r="E2762" i="17"/>
  <c r="E2770" i="17"/>
  <c r="E2778" i="17"/>
  <c r="E2786" i="17"/>
  <c r="E2794" i="17"/>
  <c r="E2802" i="17"/>
  <c r="E2810" i="17"/>
  <c r="E2818" i="17"/>
  <c r="E2826" i="17"/>
  <c r="E2834" i="17"/>
  <c r="E2842" i="17"/>
  <c r="E2850" i="17"/>
  <c r="E2858" i="17"/>
  <c r="E2866" i="17"/>
  <c r="E2874" i="17"/>
  <c r="E2882" i="17"/>
  <c r="E2890" i="17"/>
  <c r="E2898" i="17"/>
  <c r="E2906" i="17"/>
  <c r="E2914" i="17"/>
  <c r="E2922" i="17"/>
  <c r="E2930" i="17"/>
  <c r="E2938" i="17"/>
  <c r="E2946" i="17"/>
  <c r="E2954" i="17"/>
  <c r="E2962" i="17"/>
  <c r="E2970" i="17"/>
  <c r="E2978" i="17"/>
  <c r="E2986" i="17"/>
  <c r="E2994" i="17"/>
  <c r="E3002" i="17"/>
  <c r="E3010" i="17"/>
  <c r="E3018" i="17"/>
  <c r="E3026" i="17"/>
  <c r="E3034" i="17"/>
  <c r="E3042" i="17"/>
  <c r="E3050" i="17"/>
  <c r="E3058" i="17"/>
  <c r="E3066" i="17"/>
  <c r="E3074" i="17"/>
  <c r="E3082" i="17"/>
  <c r="E3090" i="17"/>
  <c r="E3098" i="17"/>
  <c r="E3106" i="17"/>
  <c r="E3114" i="17"/>
  <c r="E3122" i="17"/>
  <c r="E3130" i="17"/>
  <c r="E3138" i="17"/>
  <c r="E3146" i="17"/>
  <c r="E3154" i="17"/>
  <c r="E3162" i="17"/>
  <c r="E3170" i="17"/>
  <c r="E3178" i="17"/>
  <c r="E3186" i="17"/>
  <c r="E3194" i="17"/>
  <c r="E3202" i="17"/>
  <c r="E3210" i="17"/>
  <c r="E3218" i="17"/>
  <c r="E3226" i="17"/>
  <c r="E3234" i="17"/>
  <c r="E3242" i="17"/>
  <c r="E3250" i="17"/>
  <c r="E3258" i="17"/>
  <c r="E3266" i="17"/>
  <c r="E3274" i="17"/>
  <c r="E3282" i="17"/>
  <c r="E3290" i="17"/>
  <c r="E3298" i="17"/>
  <c r="E3306" i="17"/>
  <c r="E3314" i="17"/>
  <c r="E3322" i="17"/>
  <c r="E3330" i="17"/>
  <c r="E3338" i="17"/>
  <c r="E3346" i="17"/>
  <c r="E3354" i="17"/>
  <c r="E3362" i="17"/>
  <c r="E3370" i="17"/>
  <c r="E3378" i="17"/>
  <c r="E3386" i="17"/>
  <c r="E3394" i="17"/>
  <c r="E3402" i="17"/>
  <c r="E3410" i="17"/>
  <c r="E3418" i="17"/>
  <c r="E3426" i="17"/>
  <c r="E3434" i="17"/>
  <c r="E3442" i="17"/>
  <c r="E3450" i="17"/>
  <c r="E3458" i="17"/>
  <c r="E3466" i="17"/>
  <c r="E3474" i="17"/>
  <c r="E3482" i="17"/>
  <c r="E3490" i="17"/>
  <c r="E3498" i="17"/>
  <c r="E3506" i="17"/>
  <c r="E3514" i="17"/>
  <c r="E3522" i="17"/>
  <c r="E3530" i="17"/>
  <c r="E3538" i="17"/>
  <c r="E3546" i="17"/>
  <c r="E3554" i="17"/>
  <c r="E3562" i="17"/>
  <c r="E3570" i="17"/>
  <c r="E3578" i="17"/>
  <c r="E3586" i="17"/>
  <c r="E3594" i="17"/>
  <c r="E3602" i="17"/>
  <c r="E3610" i="17"/>
  <c r="E3618" i="17"/>
  <c r="E3626" i="17"/>
  <c r="E3634" i="17"/>
  <c r="E3642" i="17"/>
  <c r="E3650" i="17"/>
  <c r="E3658" i="17"/>
  <c r="E3666" i="17"/>
  <c r="E3674" i="17"/>
  <c r="E3682" i="17"/>
  <c r="E3690" i="17"/>
  <c r="E3698" i="17"/>
  <c r="E3706" i="17"/>
  <c r="E3714" i="17"/>
  <c r="E3722" i="17"/>
  <c r="E3730" i="17"/>
  <c r="E3738" i="17"/>
  <c r="E3746" i="17"/>
  <c r="E3754" i="17"/>
  <c r="E3762" i="17"/>
  <c r="E3770" i="17"/>
  <c r="E3778" i="17"/>
  <c r="E3786" i="17"/>
  <c r="E3794" i="17"/>
  <c r="E3802" i="17"/>
  <c r="E3810" i="17"/>
  <c r="E3818" i="17"/>
  <c r="E3826" i="17"/>
  <c r="E3834" i="17"/>
  <c r="E3842" i="17"/>
  <c r="E3850" i="17"/>
  <c r="E3858" i="17"/>
  <c r="E3866" i="17"/>
  <c r="E3874" i="17"/>
  <c r="E3882" i="17"/>
  <c r="E3890" i="17"/>
  <c r="E3898" i="17"/>
  <c r="E3906" i="17"/>
  <c r="E3914" i="17"/>
  <c r="E3922" i="17"/>
  <c r="E3930" i="17"/>
  <c r="E3938" i="17"/>
  <c r="E3946" i="17"/>
  <c r="E3954" i="17"/>
  <c r="E3962" i="17"/>
  <c r="E3970" i="17"/>
  <c r="E3978" i="17"/>
  <c r="E3986" i="17"/>
  <c r="E3994" i="17"/>
  <c r="E4002" i="17"/>
  <c r="E4010" i="17"/>
  <c r="E4018" i="17"/>
  <c r="E4026" i="17"/>
  <c r="E4034" i="17"/>
  <c r="E4042" i="17"/>
  <c r="E4050" i="17"/>
  <c r="E4058" i="17"/>
  <c r="E4066" i="17"/>
  <c r="E4074" i="17"/>
  <c r="E4082" i="17"/>
  <c r="E4090" i="17"/>
  <c r="E4098" i="17"/>
  <c r="E4106" i="17"/>
  <c r="E4114" i="17"/>
  <c r="E4122" i="17"/>
  <c r="E4130" i="17"/>
  <c r="E4138" i="17"/>
  <c r="E4146" i="17"/>
  <c r="E4154" i="17"/>
  <c r="E4162" i="17"/>
  <c r="E4170" i="17"/>
  <c r="E4178" i="17"/>
  <c r="E4186" i="17"/>
  <c r="E4194" i="17"/>
  <c r="E4202" i="17"/>
  <c r="E4210" i="17"/>
  <c r="E4218" i="17"/>
  <c r="E4226" i="17"/>
  <c r="E4234" i="17"/>
  <c r="E4242" i="17"/>
  <c r="E4250" i="17"/>
  <c r="E4258" i="17"/>
  <c r="E4266" i="17"/>
  <c r="E4274" i="17"/>
  <c r="E4282" i="17"/>
  <c r="E4290" i="17"/>
  <c r="E4298" i="17"/>
  <c r="E4306" i="17"/>
  <c r="E4314" i="17"/>
  <c r="E4322" i="17"/>
  <c r="E4330" i="17"/>
  <c r="E4338" i="17"/>
  <c r="E4346" i="17"/>
  <c r="E4354" i="17"/>
  <c r="E4362" i="17"/>
  <c r="E4370" i="17"/>
  <c r="E4378" i="17"/>
  <c r="E4386" i="17"/>
  <c r="E4394" i="17"/>
  <c r="E4402" i="17"/>
  <c r="E4410" i="17"/>
  <c r="E4418" i="17"/>
  <c r="E4426" i="17"/>
  <c r="E4434" i="17"/>
  <c r="E4442" i="17"/>
  <c r="E4450" i="17"/>
  <c r="E4458" i="17"/>
  <c r="E4466" i="17"/>
  <c r="E4474" i="17"/>
  <c r="E4482" i="17"/>
  <c r="E4490" i="17"/>
  <c r="E4498" i="17"/>
  <c r="E4506" i="17"/>
  <c r="E4514" i="17"/>
  <c r="E4522" i="17"/>
  <c r="E4530" i="17"/>
  <c r="E4538" i="17"/>
  <c r="E4546" i="17"/>
  <c r="E4554" i="17"/>
  <c r="E4562" i="17"/>
  <c r="E4570" i="17"/>
  <c r="E4578" i="17"/>
  <c r="E4586" i="17"/>
  <c r="E4594" i="17"/>
  <c r="E4602" i="17"/>
  <c r="E4610" i="17"/>
  <c r="E28" i="17"/>
  <c r="E26" i="17"/>
  <c r="E24" i="17"/>
  <c r="E22" i="17"/>
  <c r="E20" i="17"/>
  <c r="E18" i="17"/>
  <c r="E16" i="17"/>
  <c r="E14" i="17"/>
  <c r="E12" i="17"/>
  <c r="E10" i="17"/>
  <c r="E8" i="17"/>
  <c r="E6" i="17"/>
  <c r="E4" i="17"/>
  <c r="E651" i="17"/>
  <c r="E659" i="17"/>
  <c r="E667" i="17"/>
  <c r="E675" i="17"/>
  <c r="E683" i="17"/>
  <c r="E691" i="17"/>
  <c r="E699" i="17"/>
  <c r="E707" i="17"/>
  <c r="E715" i="17"/>
  <c r="E723" i="17"/>
  <c r="E731" i="17"/>
  <c r="E739" i="17"/>
  <c r="E747" i="17"/>
  <c r="E755" i="17"/>
  <c r="E763" i="17"/>
  <c r="E771" i="17"/>
  <c r="E779" i="17"/>
  <c r="E787" i="17"/>
  <c r="E795" i="17"/>
  <c r="E803" i="17"/>
  <c r="E811" i="17"/>
  <c r="E819" i="17"/>
  <c r="E827" i="17"/>
  <c r="E835" i="17"/>
  <c r="E843" i="17"/>
  <c r="E851" i="17"/>
  <c r="E859" i="17"/>
  <c r="E867" i="17"/>
  <c r="E875" i="17"/>
  <c r="E883" i="17"/>
  <c r="E891" i="17"/>
  <c r="E899" i="17"/>
  <c r="E907" i="17"/>
  <c r="E915" i="17"/>
  <c r="E923" i="17"/>
  <c r="E931" i="17"/>
  <c r="E939" i="17"/>
  <c r="E947" i="17"/>
  <c r="E955" i="17"/>
  <c r="E963" i="17"/>
  <c r="E971" i="17"/>
  <c r="E979" i="17"/>
  <c r="E987" i="17"/>
  <c r="E995" i="17"/>
  <c r="E1003" i="17"/>
  <c r="E1011" i="17"/>
  <c r="E1019" i="17"/>
  <c r="E1027" i="17"/>
  <c r="E1035" i="17"/>
  <c r="E1043" i="17"/>
  <c r="E1051" i="17"/>
  <c r="E1059" i="17"/>
  <c r="E1067" i="17"/>
  <c r="E1075" i="17"/>
  <c r="E1083" i="17"/>
  <c r="E1091" i="17"/>
  <c r="E1099" i="17"/>
  <c r="E1107" i="17"/>
  <c r="E1115" i="17"/>
  <c r="E1123" i="17"/>
  <c r="E1131" i="17"/>
  <c r="E1139" i="17"/>
  <c r="E1147" i="17"/>
  <c r="E1155" i="17"/>
  <c r="E1163" i="17"/>
  <c r="E1171" i="17"/>
  <c r="E1179" i="17"/>
  <c r="E1187" i="17"/>
  <c r="E1195" i="17"/>
  <c r="E1203" i="17"/>
  <c r="E1211" i="17"/>
  <c r="E1219" i="17"/>
  <c r="E1227" i="17"/>
  <c r="E1235" i="17"/>
  <c r="E1243" i="17"/>
  <c r="E1251" i="17"/>
  <c r="E1259" i="17"/>
  <c r="E1267" i="17"/>
  <c r="E1275" i="17"/>
  <c r="E1283" i="17"/>
  <c r="E1291" i="17"/>
  <c r="E1299" i="17"/>
  <c r="E1307" i="17"/>
  <c r="E1315" i="17"/>
  <c r="E1323" i="17"/>
  <c r="E1331" i="17"/>
  <c r="E1339" i="17"/>
  <c r="E1347" i="17"/>
  <c r="E1355" i="17"/>
  <c r="E1363" i="17"/>
  <c r="E1371" i="17"/>
  <c r="E1379" i="17"/>
  <c r="E1387" i="17"/>
  <c r="E1395" i="17"/>
  <c r="E1403" i="17"/>
  <c r="E1411" i="17"/>
  <c r="E1419" i="17"/>
  <c r="E1427" i="17"/>
  <c r="E1435" i="17"/>
  <c r="E1443" i="17"/>
  <c r="E1451" i="17"/>
  <c r="E1459" i="17"/>
  <c r="E1467" i="17"/>
  <c r="E1475" i="17"/>
  <c r="E1483" i="17"/>
  <c r="E1491" i="17"/>
  <c r="E1499" i="17"/>
  <c r="E1507" i="17"/>
  <c r="E1515" i="17"/>
  <c r="E1523" i="17"/>
  <c r="E1531" i="17"/>
  <c r="E1539" i="17"/>
  <c r="E1547" i="17"/>
  <c r="E1555" i="17"/>
  <c r="E1563" i="17"/>
  <c r="E1571" i="17"/>
  <c r="E1579" i="17"/>
  <c r="E1587" i="17"/>
  <c r="E1595" i="17"/>
  <c r="E1603" i="17"/>
  <c r="E1611" i="17"/>
  <c r="E1619" i="17"/>
  <c r="E1627" i="17"/>
  <c r="E1635" i="17"/>
  <c r="E1643" i="17"/>
  <c r="E1651" i="17"/>
  <c r="E1659" i="17"/>
  <c r="E1667" i="17"/>
  <c r="E1675" i="17"/>
  <c r="E1683" i="17"/>
  <c r="E1691" i="17"/>
  <c r="E1699" i="17"/>
  <c r="E1707" i="17"/>
  <c r="E1715" i="17"/>
  <c r="E1723" i="17"/>
  <c r="E1731" i="17"/>
  <c r="E1739" i="17"/>
  <c r="E1747" i="17"/>
  <c r="E1755" i="17"/>
  <c r="E1763" i="17"/>
  <c r="E1771" i="17"/>
  <c r="E1779" i="17"/>
  <c r="E1787" i="17"/>
  <c r="E1795" i="17"/>
  <c r="E1803" i="17"/>
  <c r="E1811" i="17"/>
  <c r="E1819" i="17"/>
  <c r="E1827" i="17"/>
  <c r="E1835" i="17"/>
  <c r="E1843" i="17"/>
  <c r="E1851" i="17"/>
  <c r="E1859" i="17"/>
  <c r="E1867" i="17"/>
  <c r="E1875" i="17"/>
  <c r="E1883" i="17"/>
  <c r="E1891" i="17"/>
  <c r="E1899" i="17"/>
  <c r="E1907" i="17"/>
  <c r="E1915" i="17"/>
  <c r="E1923" i="17"/>
  <c r="E1931" i="17"/>
  <c r="E1939" i="17"/>
  <c r="E1947" i="17"/>
  <c r="E1955" i="17"/>
  <c r="E1963" i="17"/>
  <c r="E1971" i="17"/>
  <c r="E1979" i="17"/>
  <c r="E1987" i="17"/>
  <c r="E1995" i="17"/>
  <c r="E2003" i="17"/>
  <c r="E2011" i="17"/>
  <c r="E2019" i="17"/>
  <c r="E2027" i="17"/>
  <c r="E2035" i="17"/>
  <c r="E2043" i="17"/>
  <c r="E2051" i="17"/>
  <c r="E2059" i="17"/>
  <c r="E2067" i="17"/>
  <c r="E2075" i="17"/>
  <c r="E2083" i="17"/>
  <c r="E2091" i="17"/>
  <c r="E2099" i="17"/>
  <c r="E2107" i="17"/>
  <c r="E2115" i="17"/>
  <c r="E2123" i="17"/>
  <c r="E2131" i="17"/>
  <c r="E2139" i="17"/>
  <c r="E2147" i="17"/>
  <c r="E2155" i="17"/>
  <c r="E2163" i="17"/>
  <c r="E2171" i="17"/>
  <c r="E2179" i="17"/>
  <c r="E2187" i="17"/>
  <c r="E2195" i="17"/>
  <c r="E2203" i="17"/>
  <c r="E2211" i="17"/>
  <c r="E2219" i="17"/>
  <c r="E2227" i="17"/>
  <c r="E2235" i="17"/>
  <c r="E2243" i="17"/>
  <c r="E2251" i="17"/>
  <c r="E2259" i="17"/>
  <c r="E2267" i="17"/>
  <c r="E2275" i="17"/>
  <c r="E2283" i="17"/>
  <c r="E2291" i="17"/>
  <c r="E2299" i="17"/>
  <c r="E2307" i="17"/>
  <c r="E2315" i="17"/>
  <c r="E2323" i="17"/>
  <c r="E2331" i="17"/>
  <c r="E2339" i="17"/>
  <c r="E2347" i="17"/>
  <c r="E2355" i="17"/>
  <c r="E2363" i="17"/>
  <c r="E2371" i="17"/>
  <c r="E2379" i="17"/>
  <c r="E2387" i="17"/>
  <c r="E2395" i="17"/>
  <c r="E2403" i="17"/>
  <c r="E2411" i="17"/>
  <c r="E2419" i="17"/>
  <c r="E2427" i="17"/>
  <c r="E2435" i="17"/>
  <c r="E2443" i="17"/>
  <c r="E2451" i="17"/>
  <c r="E2459" i="17"/>
  <c r="E2467" i="17"/>
  <c r="E2475" i="17"/>
  <c r="E2483" i="17"/>
  <c r="E2491" i="17"/>
  <c r="E2499" i="17"/>
  <c r="E2507" i="17"/>
  <c r="E2515" i="17"/>
  <c r="E2523" i="17"/>
  <c r="E2531" i="17"/>
  <c r="E2539" i="17"/>
  <c r="E2547" i="17"/>
  <c r="E2555" i="17"/>
  <c r="E2563" i="17"/>
  <c r="E2571" i="17"/>
  <c r="E2579" i="17"/>
  <c r="E2587" i="17"/>
  <c r="E2595" i="17"/>
  <c r="E2603" i="17"/>
  <c r="E2611" i="17"/>
  <c r="E2619" i="17"/>
  <c r="E2627" i="17"/>
  <c r="E2635" i="17"/>
  <c r="E2643" i="17"/>
  <c r="E2651" i="17"/>
  <c r="E2659" i="17"/>
  <c r="E2667" i="17"/>
  <c r="E2675" i="17"/>
  <c r="E2683" i="17"/>
  <c r="E2691" i="17"/>
  <c r="E2699" i="17"/>
  <c r="E2707" i="17"/>
  <c r="E2715" i="17"/>
  <c r="E2723" i="17"/>
  <c r="E2731" i="17"/>
  <c r="E2739" i="17"/>
  <c r="E2747" i="17"/>
  <c r="E2755" i="17"/>
  <c r="E2763" i="17"/>
  <c r="E2771" i="17"/>
  <c r="E2779" i="17"/>
  <c r="E2787" i="17"/>
  <c r="E2795" i="17"/>
  <c r="E2803" i="17"/>
  <c r="E2811" i="17"/>
  <c r="E2819" i="17"/>
  <c r="E2827" i="17"/>
  <c r="E2835" i="17"/>
  <c r="E2843" i="17"/>
  <c r="E2851" i="17"/>
  <c r="E2859" i="17"/>
  <c r="E2867" i="17"/>
  <c r="E2875" i="17"/>
  <c r="E2883" i="17"/>
  <c r="E2891" i="17"/>
  <c r="E2899" i="17"/>
  <c r="E2907" i="17"/>
  <c r="E2915" i="17"/>
  <c r="E2923" i="17"/>
  <c r="E2931" i="17"/>
  <c r="E2939" i="17"/>
  <c r="E2947" i="17"/>
  <c r="E2955" i="17"/>
  <c r="E2963" i="17"/>
  <c r="E2971" i="17"/>
  <c r="E2979" i="17"/>
  <c r="E2987" i="17"/>
  <c r="E2995" i="17"/>
  <c r="E3003" i="17"/>
  <c r="E3011" i="17"/>
  <c r="E3019" i="17"/>
  <c r="E3027" i="17"/>
  <c r="E3035" i="17"/>
  <c r="E3043" i="17"/>
  <c r="E3051" i="17"/>
  <c r="E3059" i="17"/>
  <c r="E3067" i="17"/>
  <c r="E3075" i="17"/>
  <c r="E3083" i="17"/>
  <c r="E3091" i="17"/>
  <c r="E3099" i="17"/>
  <c r="E3107" i="17"/>
  <c r="E3115" i="17"/>
  <c r="E3123" i="17"/>
  <c r="E3131" i="17"/>
  <c r="E3139" i="17"/>
  <c r="E3147" i="17"/>
  <c r="E3155" i="17"/>
  <c r="E3163" i="17"/>
  <c r="E3171" i="17"/>
  <c r="E3179" i="17"/>
  <c r="E3187" i="17"/>
  <c r="E3195" i="17"/>
  <c r="E3203" i="17"/>
  <c r="E3211" i="17"/>
  <c r="E3219" i="17"/>
  <c r="E3227" i="17"/>
  <c r="E3235" i="17"/>
  <c r="E3243" i="17"/>
  <c r="E3251" i="17"/>
  <c r="E3259" i="17"/>
  <c r="E3267" i="17"/>
  <c r="E3275" i="17"/>
  <c r="E3283" i="17"/>
  <c r="E3291" i="17"/>
  <c r="E3299" i="17"/>
  <c r="E3307" i="17"/>
  <c r="E3315" i="17"/>
  <c r="E3323" i="17"/>
  <c r="E3331" i="17"/>
  <c r="E3339" i="17"/>
  <c r="E3347" i="17"/>
  <c r="E3355" i="17"/>
  <c r="E3363" i="17"/>
  <c r="E3371" i="17"/>
  <c r="E3379" i="17"/>
  <c r="E3387" i="17"/>
  <c r="E3395" i="17"/>
  <c r="E3403" i="17"/>
  <c r="E3411" i="17"/>
  <c r="E3419" i="17"/>
  <c r="E3427" i="17"/>
  <c r="E3435" i="17"/>
  <c r="E3443" i="17"/>
  <c r="E3451" i="17"/>
  <c r="E3459" i="17"/>
  <c r="E3467" i="17"/>
  <c r="E3475" i="17"/>
  <c r="E3483" i="17"/>
  <c r="E3491" i="17"/>
  <c r="E3499" i="17"/>
  <c r="E3507" i="17"/>
  <c r="E3515" i="17"/>
  <c r="E3523" i="17"/>
  <c r="E3531" i="17"/>
  <c r="E3539" i="17"/>
  <c r="E3547" i="17"/>
  <c r="E3555" i="17"/>
  <c r="E3563" i="17"/>
  <c r="E3571" i="17"/>
  <c r="E3579" i="17"/>
  <c r="E3587" i="17"/>
  <c r="E3595" i="17"/>
  <c r="E3603" i="17"/>
  <c r="E3611" i="17"/>
  <c r="E3619" i="17"/>
  <c r="E3627" i="17"/>
  <c r="E3635" i="17"/>
  <c r="E3643" i="17"/>
  <c r="E3651" i="17"/>
  <c r="E3659" i="17"/>
  <c r="E3667" i="17"/>
  <c r="E3675" i="17"/>
  <c r="E3683" i="17"/>
  <c r="E3691" i="17"/>
  <c r="E3699" i="17"/>
  <c r="E3707" i="17"/>
  <c r="E3715" i="17"/>
  <c r="E3723" i="17"/>
  <c r="E3731" i="17"/>
  <c r="E3739" i="17"/>
  <c r="E3747" i="17"/>
  <c r="E3755" i="17"/>
  <c r="E3763" i="17"/>
  <c r="E3771" i="17"/>
  <c r="E3779" i="17"/>
  <c r="E3787" i="17"/>
  <c r="E3795" i="17"/>
  <c r="E3803" i="17"/>
  <c r="E3811" i="17"/>
  <c r="E3819" i="17"/>
  <c r="E3827" i="17"/>
  <c r="E3835" i="17"/>
  <c r="E3843" i="17"/>
  <c r="E3851" i="17"/>
  <c r="E3859" i="17"/>
  <c r="E3867" i="17"/>
  <c r="E3875" i="17"/>
  <c r="E3883" i="17"/>
  <c r="E3891" i="17"/>
  <c r="E3899" i="17"/>
  <c r="E3907" i="17"/>
  <c r="E3915" i="17"/>
  <c r="E3923" i="17"/>
  <c r="E3931" i="17"/>
  <c r="E3939" i="17"/>
  <c r="E3947" i="17"/>
  <c r="E3955" i="17"/>
  <c r="E3963" i="17"/>
  <c r="E3971" i="17"/>
  <c r="E3979" i="17"/>
  <c r="E3987" i="17"/>
  <c r="E3995" i="17"/>
  <c r="E4003" i="17"/>
  <c r="E4011" i="17"/>
  <c r="E4019" i="17"/>
  <c r="E4027" i="17"/>
  <c r="E4035" i="17"/>
  <c r="E4043" i="17"/>
  <c r="E4051" i="17"/>
  <c r="E4059" i="17"/>
  <c r="E4067" i="17"/>
  <c r="E4075" i="17"/>
  <c r="E4083" i="17"/>
  <c r="E4091" i="17"/>
  <c r="E4099" i="17"/>
  <c r="E4107" i="17"/>
  <c r="E4115" i="17"/>
  <c r="E4123" i="17"/>
  <c r="E4131" i="17"/>
  <c r="E4139" i="17"/>
  <c r="E4147" i="17"/>
  <c r="E4155" i="17"/>
  <c r="E4163" i="17"/>
  <c r="E4171" i="17"/>
  <c r="E4179" i="17"/>
  <c r="E4187" i="17"/>
  <c r="E4195" i="17"/>
  <c r="E4203" i="17"/>
  <c r="E4211" i="17"/>
  <c r="E4219" i="17"/>
  <c r="E4227" i="17"/>
  <c r="E4235" i="17"/>
  <c r="E4243" i="17"/>
  <c r="E4251" i="17"/>
  <c r="E4259" i="17"/>
  <c r="E4267" i="17"/>
  <c r="E4275" i="17"/>
  <c r="E4283" i="17"/>
  <c r="E4291" i="17"/>
  <c r="E4299" i="17"/>
  <c r="E4307" i="17"/>
  <c r="E4315" i="17"/>
  <c r="E4323" i="17"/>
  <c r="E4331" i="17"/>
  <c r="E4339" i="17"/>
  <c r="E4347" i="17"/>
  <c r="E4355" i="17"/>
  <c r="E4363" i="17"/>
  <c r="E4371" i="17"/>
  <c r="E4379" i="17"/>
  <c r="E4387" i="17"/>
  <c r="E4395" i="17"/>
  <c r="E4403" i="17"/>
  <c r="E4411" i="17"/>
  <c r="E4419" i="17"/>
  <c r="E4427" i="17"/>
  <c r="E4435" i="17"/>
  <c r="E4443" i="17"/>
  <c r="E4451" i="17"/>
  <c r="E4459" i="17"/>
  <c r="E4467" i="17"/>
  <c r="E4475" i="17"/>
  <c r="E4483" i="17"/>
  <c r="E4491" i="17"/>
  <c r="E4499" i="17"/>
  <c r="E4507" i="17"/>
  <c r="E4515" i="17"/>
  <c r="E4523" i="17"/>
  <c r="E4531" i="17"/>
  <c r="E4539" i="17"/>
  <c r="E4547" i="17"/>
  <c r="E4555" i="17"/>
  <c r="E4563" i="17"/>
  <c r="E4571" i="17"/>
  <c r="E4579" i="17"/>
  <c r="E4587" i="17"/>
  <c r="E4595" i="17"/>
  <c r="E4603" i="17"/>
  <c r="E4611" i="17"/>
  <c r="E652" i="17"/>
  <c r="E660" i="17"/>
  <c r="E668" i="17"/>
  <c r="E676" i="17"/>
  <c r="E684" i="17"/>
  <c r="E692" i="17"/>
  <c r="E700" i="17"/>
  <c r="E708" i="17"/>
  <c r="E716" i="17"/>
  <c r="E724" i="17"/>
  <c r="E732" i="17"/>
  <c r="E740" i="17"/>
  <c r="E748" i="17"/>
  <c r="E756" i="17"/>
  <c r="E764" i="17"/>
  <c r="E772" i="17"/>
  <c r="E780" i="17"/>
  <c r="E788" i="17"/>
  <c r="E796" i="17"/>
  <c r="E804" i="17"/>
  <c r="E812" i="17"/>
  <c r="E820" i="17"/>
  <c r="E828" i="17"/>
  <c r="E836" i="17"/>
  <c r="E844" i="17"/>
  <c r="E852" i="17"/>
  <c r="E860" i="17"/>
  <c r="E868" i="17"/>
  <c r="E876" i="17"/>
  <c r="E884" i="17"/>
  <c r="E892" i="17"/>
  <c r="E900" i="17"/>
  <c r="E908" i="17"/>
  <c r="E916" i="17"/>
  <c r="E924" i="17"/>
  <c r="E932" i="17"/>
  <c r="E940" i="17"/>
  <c r="E948" i="17"/>
  <c r="E956" i="17"/>
  <c r="E964" i="17"/>
  <c r="E972" i="17"/>
  <c r="E980" i="17"/>
  <c r="E988" i="17"/>
  <c r="E996" i="17"/>
  <c r="E1004" i="17"/>
  <c r="E1012" i="17"/>
  <c r="E1020" i="17"/>
  <c r="E1028" i="17"/>
  <c r="E1036" i="17"/>
  <c r="E1044" i="17"/>
  <c r="E1052" i="17"/>
  <c r="E1060" i="17"/>
  <c r="E1068" i="17"/>
  <c r="E1076" i="17"/>
  <c r="E1084" i="17"/>
  <c r="E1092" i="17"/>
  <c r="E1100" i="17"/>
  <c r="E1108" i="17"/>
  <c r="E1116" i="17"/>
  <c r="E1124" i="17"/>
  <c r="E1132" i="17"/>
  <c r="E1140" i="17"/>
  <c r="E1148" i="17"/>
  <c r="E1156" i="17"/>
  <c r="E1164" i="17"/>
  <c r="E1172" i="17"/>
  <c r="E1180" i="17"/>
  <c r="E1188" i="17"/>
  <c r="E1196" i="17"/>
  <c r="E1204" i="17"/>
  <c r="E1212" i="17"/>
  <c r="E1220" i="17"/>
  <c r="E1228" i="17"/>
  <c r="E1236" i="17"/>
  <c r="E1244" i="17"/>
  <c r="E1252" i="17"/>
  <c r="E1260" i="17"/>
  <c r="E1268" i="17"/>
  <c r="E1276" i="17"/>
  <c r="E1284" i="17"/>
  <c r="E1292" i="17"/>
  <c r="E1300" i="17"/>
  <c r="E1308" i="17"/>
  <c r="E1316" i="17"/>
  <c r="E1324" i="17"/>
  <c r="E1332" i="17"/>
  <c r="E1340" i="17"/>
  <c r="E1348" i="17"/>
  <c r="E1356" i="17"/>
  <c r="E1364" i="17"/>
  <c r="E1372" i="17"/>
  <c r="E1380" i="17"/>
  <c r="E1388" i="17"/>
  <c r="E1396" i="17"/>
  <c r="E1404" i="17"/>
  <c r="E1412" i="17"/>
  <c r="E1420" i="17"/>
  <c r="E1428" i="17"/>
  <c r="E1436" i="17"/>
  <c r="E1444" i="17"/>
  <c r="E1452" i="17"/>
  <c r="E1460" i="17"/>
  <c r="E1468" i="17"/>
  <c r="E1476" i="17"/>
  <c r="E1484" i="17"/>
  <c r="E1492" i="17"/>
  <c r="E1500" i="17"/>
  <c r="E1508" i="17"/>
  <c r="E1516" i="17"/>
  <c r="E1524" i="17"/>
  <c r="E1532" i="17"/>
  <c r="E1540" i="17"/>
  <c r="E1548" i="17"/>
  <c r="E1556" i="17"/>
  <c r="E1564" i="17"/>
  <c r="E1572" i="17"/>
  <c r="E1580" i="17"/>
  <c r="E1588" i="17"/>
  <c r="E1596" i="17"/>
  <c r="E1604" i="17"/>
  <c r="E1612" i="17"/>
  <c r="E1620" i="17"/>
  <c r="E1628" i="17"/>
  <c r="E1636" i="17"/>
  <c r="E1644" i="17"/>
  <c r="E1652" i="17"/>
  <c r="E1660" i="17"/>
  <c r="E1668" i="17"/>
  <c r="E1676" i="17"/>
  <c r="E1684" i="17"/>
  <c r="E1692" i="17"/>
  <c r="E1700" i="17"/>
  <c r="E1708" i="17"/>
  <c r="E1716" i="17"/>
  <c r="E1724" i="17"/>
  <c r="E1732" i="17"/>
  <c r="E1740" i="17"/>
  <c r="E1748" i="17"/>
  <c r="E1756" i="17"/>
  <c r="E1764" i="17"/>
  <c r="E1772" i="17"/>
  <c r="E1780" i="17"/>
  <c r="E1788" i="17"/>
  <c r="E1796" i="17"/>
  <c r="E1804" i="17"/>
  <c r="E1812" i="17"/>
  <c r="E1820" i="17"/>
  <c r="E1828" i="17"/>
  <c r="E1836" i="17"/>
  <c r="E1844" i="17"/>
  <c r="E1852" i="17"/>
  <c r="E1860" i="17"/>
  <c r="E1868" i="17"/>
  <c r="E1876" i="17"/>
  <c r="E1884" i="17"/>
  <c r="E1892" i="17"/>
  <c r="E1900" i="17"/>
  <c r="E1908" i="17"/>
  <c r="E1916" i="17"/>
  <c r="E1924" i="17"/>
  <c r="E1932" i="17"/>
  <c r="E1940" i="17"/>
  <c r="E1948" i="17"/>
  <c r="E1956" i="17"/>
  <c r="E1964" i="17"/>
  <c r="E1972" i="17"/>
  <c r="E1980" i="17"/>
  <c r="E1988" i="17"/>
  <c r="E1996" i="17"/>
  <c r="E2004" i="17"/>
  <c r="E2012" i="17"/>
  <c r="E2020" i="17"/>
  <c r="E2028" i="17"/>
  <c r="E2036" i="17"/>
  <c r="E2044" i="17"/>
  <c r="E2052" i="17"/>
  <c r="E2060" i="17"/>
  <c r="E2068" i="17"/>
  <c r="E2076" i="17"/>
  <c r="E2084" i="17"/>
  <c r="E2092" i="17"/>
  <c r="E2100" i="17"/>
  <c r="E2108" i="17"/>
  <c r="E2116" i="17"/>
  <c r="E2124" i="17"/>
  <c r="E2132" i="17"/>
  <c r="E2140" i="17"/>
  <c r="E2148" i="17"/>
  <c r="E2156" i="17"/>
  <c r="E2164" i="17"/>
  <c r="E2172" i="17"/>
  <c r="E2180" i="17"/>
  <c r="E2188" i="17"/>
  <c r="E2196" i="17"/>
  <c r="E2204" i="17"/>
  <c r="E2212" i="17"/>
  <c r="E2220" i="17"/>
  <c r="E2228" i="17"/>
  <c r="E2236" i="17"/>
  <c r="E2244" i="17"/>
  <c r="E2252" i="17"/>
  <c r="E2260" i="17"/>
  <c r="E2268" i="17"/>
  <c r="E2276" i="17"/>
  <c r="E2284" i="17"/>
  <c r="E2292" i="17"/>
  <c r="E2300" i="17"/>
  <c r="E2308" i="17"/>
  <c r="E2316" i="17"/>
  <c r="E2324" i="17"/>
  <c r="E2332" i="17"/>
  <c r="E2340" i="17"/>
  <c r="E2348" i="17"/>
  <c r="E2356" i="17"/>
  <c r="E2364" i="17"/>
  <c r="E2372" i="17"/>
  <c r="E2380" i="17"/>
  <c r="E2388" i="17"/>
  <c r="E2396" i="17"/>
  <c r="E2404" i="17"/>
  <c r="E2412" i="17"/>
  <c r="E2420" i="17"/>
  <c r="E2428" i="17"/>
  <c r="E2436" i="17"/>
  <c r="E2444" i="17"/>
  <c r="E2452" i="17"/>
  <c r="E2460" i="17"/>
  <c r="E2468" i="17"/>
  <c r="E2476" i="17"/>
  <c r="E2484" i="17"/>
  <c r="E2492" i="17"/>
  <c r="E2500" i="17"/>
  <c r="E2508" i="17"/>
  <c r="E2516" i="17"/>
  <c r="E2524" i="17"/>
  <c r="E2532" i="17"/>
  <c r="E2540" i="17"/>
  <c r="E2548" i="17"/>
  <c r="E2556" i="17"/>
  <c r="E2564" i="17"/>
  <c r="E2572" i="17"/>
  <c r="E2580" i="17"/>
  <c r="E2588" i="17"/>
  <c r="E2596" i="17"/>
  <c r="E2604" i="17"/>
  <c r="E2612" i="17"/>
  <c r="E2620" i="17"/>
  <c r="E2628" i="17"/>
  <c r="E2636" i="17"/>
  <c r="E2644" i="17"/>
  <c r="E2652" i="17"/>
  <c r="E2660" i="17"/>
  <c r="E2668" i="17"/>
  <c r="E2676" i="17"/>
  <c r="E2684" i="17"/>
  <c r="E2692" i="17"/>
  <c r="E2700" i="17"/>
  <c r="E2708" i="17"/>
  <c r="E2716" i="17"/>
  <c r="E2724" i="17"/>
  <c r="E2732" i="17"/>
  <c r="E2740" i="17"/>
  <c r="E2748" i="17"/>
  <c r="E2756" i="17"/>
  <c r="E2764" i="17"/>
  <c r="E2772" i="17"/>
  <c r="E2780" i="17"/>
  <c r="E2788" i="17"/>
  <c r="E2796" i="17"/>
  <c r="E2804" i="17"/>
  <c r="E2812" i="17"/>
  <c r="E2820" i="17"/>
  <c r="E2828" i="17"/>
  <c r="E2836" i="17"/>
  <c r="E2844" i="17"/>
  <c r="E2852" i="17"/>
  <c r="E2860" i="17"/>
  <c r="E2868" i="17"/>
  <c r="E2876" i="17"/>
  <c r="E2884" i="17"/>
  <c r="E2892" i="17"/>
  <c r="E2900" i="17"/>
  <c r="E2908" i="17"/>
  <c r="E2916" i="17"/>
  <c r="E2924" i="17"/>
  <c r="E2932" i="17"/>
  <c r="E2940" i="17"/>
  <c r="E2948" i="17"/>
  <c r="E2956" i="17"/>
  <c r="E2964" i="17"/>
  <c r="E2972" i="17"/>
  <c r="E2980" i="17"/>
  <c r="E2988" i="17"/>
  <c r="E2996" i="17"/>
  <c r="E3004" i="17"/>
  <c r="E3012" i="17"/>
  <c r="E3020" i="17"/>
  <c r="E3028" i="17"/>
  <c r="E3036" i="17"/>
  <c r="E3044" i="17"/>
  <c r="E3052" i="17"/>
  <c r="E3060" i="17"/>
  <c r="E3068" i="17"/>
  <c r="E3076" i="17"/>
  <c r="E3084" i="17"/>
  <c r="E3092" i="17"/>
  <c r="E3100" i="17"/>
  <c r="E3108" i="17"/>
  <c r="E3116" i="17"/>
  <c r="E3124" i="17"/>
  <c r="E3132" i="17"/>
  <c r="E3140" i="17"/>
  <c r="E3148" i="17"/>
  <c r="E3156" i="17"/>
  <c r="E3164" i="17"/>
  <c r="E3172" i="17"/>
  <c r="E3180" i="17"/>
  <c r="E3188" i="17"/>
  <c r="E3196" i="17"/>
  <c r="E3204" i="17"/>
  <c r="E3212" i="17"/>
  <c r="E3220" i="17"/>
  <c r="E3228" i="17"/>
  <c r="E3236" i="17"/>
  <c r="E3244" i="17"/>
  <c r="E3252" i="17"/>
  <c r="E3260" i="17"/>
  <c r="E3268" i="17"/>
  <c r="E3276" i="17"/>
  <c r="E3284" i="17"/>
  <c r="E3292" i="17"/>
  <c r="E3300" i="17"/>
  <c r="E3308" i="17"/>
  <c r="E3316" i="17"/>
  <c r="E3324" i="17"/>
  <c r="E3332" i="17"/>
  <c r="E3340" i="17"/>
  <c r="E3348" i="17"/>
  <c r="E3356" i="17"/>
  <c r="E3364" i="17"/>
  <c r="E3372" i="17"/>
  <c r="E3380" i="17"/>
  <c r="E3388" i="17"/>
  <c r="E3396" i="17"/>
  <c r="E3404" i="17"/>
  <c r="E3412" i="17"/>
  <c r="E3420" i="17"/>
  <c r="E3428" i="17"/>
  <c r="E3436" i="17"/>
  <c r="E3444" i="17"/>
  <c r="E3452" i="17"/>
  <c r="E3460" i="17"/>
  <c r="E3468" i="17"/>
  <c r="E3476" i="17"/>
  <c r="E3484" i="17"/>
  <c r="E3492" i="17"/>
  <c r="E3500" i="17"/>
  <c r="E3508" i="17"/>
  <c r="E3516" i="17"/>
  <c r="E3524" i="17"/>
  <c r="E3532" i="17"/>
  <c r="E3540" i="17"/>
  <c r="E3548" i="17"/>
  <c r="E3556" i="17"/>
  <c r="E3564" i="17"/>
  <c r="E3572" i="17"/>
  <c r="E3580" i="17"/>
  <c r="E3588" i="17"/>
  <c r="E3596" i="17"/>
  <c r="E3604" i="17"/>
  <c r="E3612" i="17"/>
  <c r="E3620" i="17"/>
  <c r="E3628" i="17"/>
  <c r="E3636" i="17"/>
  <c r="E3644" i="17"/>
  <c r="E3652" i="17"/>
  <c r="E3660" i="17"/>
  <c r="E3668" i="17"/>
  <c r="E3676" i="17"/>
  <c r="E3684" i="17"/>
  <c r="E3692" i="17"/>
  <c r="E3700" i="17"/>
  <c r="E3708" i="17"/>
  <c r="E3716" i="17"/>
  <c r="E3724" i="17"/>
  <c r="E3732" i="17"/>
  <c r="E3740" i="17"/>
  <c r="E3748" i="17"/>
  <c r="E3756" i="17"/>
  <c r="E3764" i="17"/>
  <c r="E3772" i="17"/>
  <c r="E3780" i="17"/>
  <c r="E3788" i="17"/>
  <c r="E3796" i="17"/>
  <c r="E3804" i="17"/>
  <c r="E3812" i="17"/>
  <c r="E3820" i="17"/>
  <c r="E3828" i="17"/>
  <c r="E3836" i="17"/>
  <c r="E3844" i="17"/>
  <c r="E3852" i="17"/>
  <c r="E3860" i="17"/>
  <c r="E3868" i="17"/>
  <c r="E3876" i="17"/>
  <c r="E3884" i="17"/>
  <c r="E3892" i="17"/>
  <c r="E3900" i="17"/>
  <c r="E3908" i="17"/>
  <c r="E3916" i="17"/>
  <c r="E3924" i="17"/>
  <c r="E3932" i="17"/>
  <c r="E3940" i="17"/>
  <c r="E3948" i="17"/>
  <c r="E3956" i="17"/>
  <c r="E3964" i="17"/>
  <c r="E3972" i="17"/>
  <c r="E3980" i="17"/>
  <c r="E3988" i="17"/>
  <c r="E3996" i="17"/>
  <c r="E4004" i="17"/>
  <c r="E4012" i="17"/>
  <c r="E4020" i="17"/>
  <c r="E4028" i="17"/>
  <c r="E4036" i="17"/>
  <c r="E4044" i="17"/>
  <c r="E4052" i="17"/>
  <c r="E4060" i="17"/>
  <c r="E4068" i="17"/>
  <c r="E4076" i="17"/>
  <c r="E4084" i="17"/>
  <c r="E4092" i="17"/>
  <c r="E4100" i="17"/>
  <c r="E4108" i="17"/>
  <c r="E4116" i="17"/>
  <c r="E4124" i="17"/>
  <c r="E4132" i="17"/>
  <c r="E4140" i="17"/>
  <c r="E4148" i="17"/>
  <c r="E4156" i="17"/>
  <c r="E4164" i="17"/>
  <c r="E4172" i="17"/>
  <c r="E4180" i="17"/>
  <c r="E4188" i="17"/>
  <c r="E4196" i="17"/>
  <c r="E4204" i="17"/>
  <c r="E4212" i="17"/>
  <c r="E4220" i="17"/>
  <c r="E4228" i="17"/>
  <c r="E4236" i="17"/>
  <c r="E4244" i="17"/>
  <c r="E4252" i="17"/>
  <c r="E4260" i="17"/>
  <c r="E4268" i="17"/>
  <c r="E4276" i="17"/>
  <c r="E4284" i="17"/>
  <c r="E4292" i="17"/>
  <c r="E4300" i="17"/>
  <c r="E4308" i="17"/>
  <c r="E4316" i="17"/>
  <c r="E4324" i="17"/>
  <c r="E4332" i="17"/>
  <c r="E4340" i="17"/>
  <c r="E4348" i="17"/>
  <c r="E4356" i="17"/>
  <c r="E4364" i="17"/>
  <c r="E4372" i="17"/>
  <c r="E4380" i="17"/>
  <c r="E4388" i="17"/>
  <c r="E4396" i="17"/>
  <c r="E4404" i="17"/>
  <c r="E4412" i="17"/>
  <c r="E4420" i="17"/>
  <c r="E4428" i="17"/>
  <c r="E4436" i="17"/>
  <c r="E4444" i="17"/>
  <c r="E4452" i="17"/>
  <c r="E4460" i="17"/>
  <c r="E4468" i="17"/>
  <c r="E4476" i="17"/>
  <c r="E4484" i="17"/>
  <c r="E4492" i="17"/>
  <c r="E4500" i="17"/>
  <c r="E4508" i="17"/>
  <c r="E4516" i="17"/>
  <c r="E4524" i="17"/>
  <c r="E4532" i="17"/>
  <c r="E4540" i="17"/>
  <c r="E4548" i="17"/>
  <c r="E4556" i="17"/>
  <c r="E4564" i="17"/>
  <c r="E4572" i="17"/>
  <c r="E4580" i="17"/>
  <c r="E4588" i="17"/>
  <c r="E4596" i="17"/>
  <c r="E4604" i="17"/>
  <c r="E4612" i="17"/>
  <c r="E2" i="17"/>
  <c r="E653" i="17"/>
  <c r="E661" i="17"/>
  <c r="E669" i="17"/>
  <c r="E677" i="17"/>
  <c r="E685" i="17"/>
  <c r="E693" i="17"/>
  <c r="E701" i="17"/>
  <c r="E709" i="17"/>
  <c r="E717" i="17"/>
  <c r="E725" i="17"/>
  <c r="E733" i="17"/>
  <c r="E741" i="17"/>
  <c r="E749" i="17"/>
  <c r="E757" i="17"/>
  <c r="E765" i="17"/>
  <c r="E773" i="17"/>
  <c r="E781" i="17"/>
  <c r="E789" i="17"/>
  <c r="E797" i="17"/>
  <c r="E805" i="17"/>
  <c r="E813" i="17"/>
  <c r="E821" i="17"/>
  <c r="E829" i="17"/>
  <c r="E837" i="17"/>
  <c r="E845" i="17"/>
  <c r="E853" i="17"/>
  <c r="E861" i="17"/>
  <c r="E869" i="17"/>
  <c r="E877" i="17"/>
  <c r="E885" i="17"/>
  <c r="E893" i="17"/>
  <c r="E901" i="17"/>
  <c r="E909" i="17"/>
  <c r="E917" i="17"/>
  <c r="E925" i="17"/>
  <c r="E933" i="17"/>
  <c r="E941" i="17"/>
  <c r="E949" i="17"/>
  <c r="E957" i="17"/>
  <c r="E965" i="17"/>
  <c r="E973" i="17"/>
  <c r="E981" i="17"/>
  <c r="E989" i="17"/>
  <c r="E997" i="17"/>
  <c r="E1005" i="17"/>
  <c r="E1013" i="17"/>
  <c r="E1021" i="17"/>
  <c r="E1029" i="17"/>
  <c r="E1037" i="17"/>
  <c r="E1045" i="17"/>
  <c r="E1053" i="17"/>
  <c r="E1061" i="17"/>
  <c r="E1069" i="17"/>
  <c r="E1077" i="17"/>
  <c r="E1085" i="17"/>
  <c r="E1093" i="17"/>
  <c r="E1101" i="17"/>
  <c r="E1109" i="17"/>
  <c r="E1117" i="17"/>
  <c r="E1125" i="17"/>
  <c r="E1133" i="17"/>
  <c r="E1141" i="17"/>
  <c r="E1149" i="17"/>
  <c r="E1157" i="17"/>
  <c r="E1165" i="17"/>
  <c r="E1173" i="17"/>
  <c r="E1181" i="17"/>
  <c r="E1189" i="17"/>
  <c r="E1197" i="17"/>
  <c r="E1205" i="17"/>
  <c r="E1213" i="17"/>
  <c r="E1221" i="17"/>
  <c r="E1229" i="17"/>
  <c r="E1237" i="17"/>
  <c r="E1245" i="17"/>
  <c r="E1253" i="17"/>
  <c r="E1261" i="17"/>
  <c r="E1269" i="17"/>
  <c r="E1277" i="17"/>
  <c r="E1285" i="17"/>
  <c r="E1293" i="17"/>
  <c r="E1301" i="17"/>
  <c r="E1309" i="17"/>
  <c r="E1317" i="17"/>
  <c r="E1325" i="17"/>
  <c r="E1333" i="17"/>
  <c r="E1341" i="17"/>
  <c r="E1349" i="17"/>
  <c r="E1357" i="17"/>
  <c r="E1365" i="17"/>
  <c r="E1373" i="17"/>
  <c r="E1381" i="17"/>
  <c r="E1389" i="17"/>
  <c r="E1397" i="17"/>
  <c r="E1405" i="17"/>
  <c r="E1413" i="17"/>
  <c r="E1421" i="17"/>
  <c r="E1429" i="17"/>
  <c r="E1437" i="17"/>
  <c r="E1445" i="17"/>
  <c r="E1453" i="17"/>
  <c r="E1461" i="17"/>
  <c r="E1469" i="17"/>
  <c r="E1477" i="17"/>
  <c r="E1485" i="17"/>
  <c r="E1493" i="17"/>
  <c r="E1501" i="17"/>
  <c r="E1509" i="17"/>
  <c r="E1517" i="17"/>
  <c r="E1525" i="17"/>
  <c r="E1533" i="17"/>
  <c r="E1541" i="17"/>
  <c r="E1549" i="17"/>
  <c r="E1557" i="17"/>
  <c r="E1565" i="17"/>
  <c r="E1573" i="17"/>
  <c r="E1581" i="17"/>
  <c r="E1589" i="17"/>
  <c r="E1597" i="17"/>
  <c r="E1605" i="17"/>
  <c r="E1613" i="17"/>
  <c r="E1621" i="17"/>
  <c r="E1629" i="17"/>
  <c r="E1637" i="17"/>
  <c r="E1645" i="17"/>
  <c r="E1653" i="17"/>
  <c r="E1661" i="17"/>
  <c r="E1669" i="17"/>
  <c r="E1677" i="17"/>
  <c r="E1685" i="17"/>
  <c r="E1693" i="17"/>
  <c r="E1701" i="17"/>
  <c r="E1709" i="17"/>
  <c r="E1717" i="17"/>
  <c r="E1725" i="17"/>
  <c r="E1733" i="17"/>
  <c r="E1741" i="17"/>
  <c r="E1749" i="17"/>
  <c r="E1757" i="17"/>
  <c r="E1765" i="17"/>
  <c r="E1773" i="17"/>
  <c r="E1781" i="17"/>
  <c r="E1789" i="17"/>
  <c r="E1797" i="17"/>
  <c r="E1805" i="17"/>
  <c r="E1813" i="17"/>
  <c r="E1821" i="17"/>
  <c r="E1829" i="17"/>
  <c r="E1837" i="17"/>
  <c r="E1845" i="17"/>
  <c r="E1853" i="17"/>
  <c r="E1861" i="17"/>
  <c r="E1869" i="17"/>
  <c r="E1877" i="17"/>
  <c r="E1885" i="17"/>
  <c r="E1893" i="17"/>
  <c r="E1901" i="17"/>
  <c r="E1909" i="17"/>
  <c r="E1917" i="17"/>
  <c r="E1925" i="17"/>
  <c r="E1933" i="17"/>
  <c r="E1941" i="17"/>
  <c r="E1949" i="17"/>
  <c r="E1957" i="17"/>
  <c r="E1965" i="17"/>
  <c r="E1973" i="17"/>
  <c r="E1981" i="17"/>
  <c r="E1989" i="17"/>
  <c r="E1997" i="17"/>
  <c r="E2005" i="17"/>
  <c r="E2013" i="17"/>
  <c r="E2021" i="17"/>
  <c r="E2029" i="17"/>
  <c r="E2037" i="17"/>
  <c r="E2045" i="17"/>
  <c r="E2053" i="17"/>
  <c r="E2061" i="17"/>
  <c r="E2069" i="17"/>
  <c r="E2077" i="17"/>
  <c r="E2085" i="17"/>
  <c r="E2093" i="17"/>
  <c r="E2101" i="17"/>
  <c r="E2109" i="17"/>
  <c r="E2117" i="17"/>
  <c r="E2125" i="17"/>
  <c r="E2133" i="17"/>
  <c r="E2141" i="17"/>
  <c r="E2149" i="17"/>
  <c r="E2157" i="17"/>
  <c r="E2165" i="17"/>
  <c r="E2173" i="17"/>
  <c r="E2181" i="17"/>
  <c r="E2189" i="17"/>
  <c r="E2197" i="17"/>
  <c r="E2205" i="17"/>
  <c r="E2213" i="17"/>
  <c r="E2221" i="17"/>
  <c r="E2229" i="17"/>
  <c r="E2237" i="17"/>
  <c r="E2245" i="17"/>
  <c r="E2253" i="17"/>
  <c r="E2261" i="17"/>
  <c r="E2269" i="17"/>
  <c r="E2277" i="17"/>
  <c r="E2285" i="17"/>
  <c r="E2293" i="17"/>
  <c r="E2301" i="17"/>
  <c r="E2309" i="17"/>
  <c r="E2317" i="17"/>
  <c r="E2325" i="17"/>
  <c r="E2333" i="17"/>
  <c r="E2341" i="17"/>
  <c r="E2349" i="17"/>
  <c r="E2357" i="17"/>
  <c r="E2365" i="17"/>
  <c r="E2373" i="17"/>
  <c r="E2381" i="17"/>
  <c r="E2389" i="17"/>
  <c r="E2397" i="17"/>
  <c r="E2405" i="17"/>
  <c r="E2413" i="17"/>
  <c r="E2421" i="17"/>
  <c r="E2429" i="17"/>
  <c r="E2437" i="17"/>
  <c r="E2445" i="17"/>
  <c r="E2453" i="17"/>
  <c r="E2461" i="17"/>
  <c r="E2469" i="17"/>
  <c r="E2477" i="17"/>
  <c r="E2485" i="17"/>
  <c r="E2493" i="17"/>
  <c r="E2501" i="17"/>
  <c r="E2509" i="17"/>
  <c r="E2517" i="17"/>
  <c r="E2525" i="17"/>
  <c r="E2533" i="17"/>
  <c r="E2541" i="17"/>
  <c r="E2549" i="17"/>
  <c r="E2557" i="17"/>
  <c r="E2565" i="17"/>
  <c r="E2573" i="17"/>
  <c r="E2581" i="17"/>
  <c r="E2589" i="17"/>
  <c r="E2597" i="17"/>
  <c r="E2605" i="17"/>
  <c r="E2613" i="17"/>
  <c r="E2621" i="17"/>
  <c r="E2629" i="17"/>
  <c r="E2637" i="17"/>
  <c r="E2645" i="17"/>
  <c r="E2653" i="17"/>
  <c r="E2661" i="17"/>
  <c r="E2669" i="17"/>
  <c r="E2677" i="17"/>
  <c r="E2685" i="17"/>
  <c r="E2693" i="17"/>
  <c r="E2701" i="17"/>
  <c r="E2709" i="17"/>
  <c r="E2717" i="17"/>
  <c r="E2725" i="17"/>
  <c r="E2733" i="17"/>
  <c r="E2741" i="17"/>
  <c r="E2749" i="17"/>
  <c r="E2757" i="17"/>
  <c r="E2765" i="17"/>
  <c r="E2773" i="17"/>
  <c r="E2781" i="17"/>
  <c r="E2789" i="17"/>
  <c r="E2797" i="17"/>
  <c r="E2805" i="17"/>
  <c r="E2813" i="17"/>
  <c r="E2821" i="17"/>
  <c r="E2829" i="17"/>
  <c r="E2837" i="17"/>
  <c r="E2845" i="17"/>
  <c r="E2853" i="17"/>
  <c r="E2861" i="17"/>
  <c r="E2869" i="17"/>
  <c r="E2877" i="17"/>
  <c r="E2885" i="17"/>
  <c r="E2893" i="17"/>
  <c r="E2901" i="17"/>
  <c r="E2909" i="17"/>
  <c r="E2917" i="17"/>
  <c r="E2925" i="17"/>
  <c r="E2933" i="17"/>
  <c r="E2941" i="17"/>
  <c r="E2949" i="17"/>
  <c r="E2957" i="17"/>
  <c r="E2965" i="17"/>
  <c r="E2973" i="17"/>
  <c r="E2981" i="17"/>
  <c r="E2989" i="17"/>
  <c r="E2997" i="17"/>
  <c r="E3005" i="17"/>
  <c r="E3013" i="17"/>
  <c r="E3021" i="17"/>
  <c r="E3029" i="17"/>
  <c r="E3037" i="17"/>
  <c r="E3045" i="17"/>
  <c r="E3053" i="17"/>
  <c r="E3061" i="17"/>
  <c r="E3069" i="17"/>
  <c r="E3077" i="17"/>
  <c r="E3085" i="17"/>
  <c r="E3093" i="17"/>
  <c r="E3101" i="17"/>
  <c r="E3109" i="17"/>
  <c r="E3117" i="17"/>
  <c r="E3125" i="17"/>
  <c r="E3133" i="17"/>
  <c r="E3141" i="17"/>
  <c r="E3149" i="17"/>
  <c r="E3157" i="17"/>
  <c r="E3165" i="17"/>
  <c r="E3173" i="17"/>
  <c r="E3181" i="17"/>
  <c r="E3189" i="17"/>
  <c r="E3197" i="17"/>
  <c r="E3205" i="17"/>
  <c r="E3213" i="17"/>
  <c r="E3221" i="17"/>
  <c r="E3229" i="17"/>
  <c r="E3237" i="17"/>
  <c r="E3245" i="17"/>
  <c r="E3253" i="17"/>
  <c r="E3261" i="17"/>
  <c r="E3269" i="17"/>
  <c r="E3277" i="17"/>
  <c r="E3285" i="17"/>
  <c r="E3293" i="17"/>
  <c r="E3301" i="17"/>
  <c r="E3309" i="17"/>
  <c r="E3317" i="17"/>
  <c r="E3325" i="17"/>
  <c r="E3333" i="17"/>
  <c r="E3341" i="17"/>
  <c r="E3349" i="17"/>
  <c r="E3357" i="17"/>
  <c r="E3365" i="17"/>
  <c r="E3373" i="17"/>
  <c r="E3381" i="17"/>
  <c r="E3389" i="17"/>
  <c r="E3397" i="17"/>
  <c r="E3405" i="17"/>
  <c r="E3413" i="17"/>
  <c r="E3421" i="17"/>
  <c r="E3429" i="17"/>
  <c r="E3437" i="17"/>
  <c r="E3445" i="17"/>
  <c r="E3453" i="17"/>
  <c r="E3461" i="17"/>
  <c r="E3469" i="17"/>
  <c r="E3477" i="17"/>
  <c r="E3485" i="17"/>
  <c r="E3493" i="17"/>
  <c r="E3501" i="17"/>
  <c r="E3509" i="17"/>
  <c r="E3517" i="17"/>
  <c r="E3525" i="17"/>
  <c r="E3533" i="17"/>
  <c r="E3541" i="17"/>
  <c r="E3549" i="17"/>
  <c r="E3557" i="17"/>
  <c r="E3565" i="17"/>
  <c r="E3573" i="17"/>
  <c r="E3581" i="17"/>
  <c r="E3589" i="17"/>
  <c r="E3597" i="17"/>
  <c r="E3605" i="17"/>
  <c r="E3613" i="17"/>
  <c r="E3621" i="17"/>
  <c r="E3629" i="17"/>
  <c r="E3637" i="17"/>
  <c r="E3645" i="17"/>
  <c r="E3653" i="17"/>
  <c r="E3661" i="17"/>
  <c r="E3669" i="17"/>
  <c r="E3677" i="17"/>
  <c r="E3685" i="17"/>
  <c r="E3693" i="17"/>
  <c r="E3701" i="17"/>
  <c r="E3709" i="17"/>
  <c r="E3717" i="17"/>
  <c r="E3725" i="17"/>
  <c r="E3733" i="17"/>
  <c r="E3741" i="17"/>
  <c r="E3749" i="17"/>
  <c r="E3757" i="17"/>
  <c r="E3765" i="17"/>
  <c r="E3773" i="17"/>
  <c r="E3781" i="17"/>
  <c r="E3789" i="17"/>
  <c r="E3797" i="17"/>
  <c r="E3805" i="17"/>
  <c r="E3813" i="17"/>
  <c r="E3821" i="17"/>
  <c r="E3829" i="17"/>
  <c r="E3837" i="17"/>
  <c r="E3845" i="17"/>
  <c r="E3853" i="17"/>
  <c r="E3861" i="17"/>
  <c r="E3869" i="17"/>
  <c r="E3877" i="17"/>
  <c r="E3885" i="17"/>
  <c r="E3893" i="17"/>
  <c r="E3901" i="17"/>
  <c r="E3909" i="17"/>
  <c r="E3917" i="17"/>
  <c r="E3925" i="17"/>
  <c r="E3933" i="17"/>
  <c r="E3941" i="17"/>
  <c r="E3949" i="17"/>
  <c r="E3957" i="17"/>
  <c r="E3965" i="17"/>
  <c r="E3973" i="17"/>
  <c r="E3981" i="17"/>
  <c r="E3989" i="17"/>
  <c r="E3997" i="17"/>
  <c r="E4005" i="17"/>
  <c r="E4013" i="17"/>
  <c r="E4021" i="17"/>
  <c r="E4029" i="17"/>
  <c r="E4037" i="17"/>
  <c r="E4045" i="17"/>
  <c r="E4053" i="17"/>
  <c r="E4061" i="17"/>
  <c r="E4069" i="17"/>
  <c r="E4077" i="17"/>
  <c r="E4085" i="17"/>
  <c r="E4093" i="17"/>
  <c r="E4101" i="17"/>
  <c r="E4109" i="17"/>
  <c r="E4117" i="17"/>
  <c r="E4125" i="17"/>
  <c r="E4133" i="17"/>
  <c r="E4141" i="17"/>
  <c r="E4149" i="17"/>
  <c r="E4157" i="17"/>
  <c r="E4165" i="17"/>
  <c r="E4173" i="17"/>
  <c r="E4181" i="17"/>
  <c r="E4189" i="17"/>
  <c r="E4197" i="17"/>
  <c r="E4205" i="17"/>
  <c r="E4213" i="17"/>
  <c r="E4221" i="17"/>
  <c r="E4229" i="17"/>
  <c r="E4237" i="17"/>
  <c r="E4245" i="17"/>
  <c r="E4253" i="17"/>
  <c r="E4261" i="17"/>
  <c r="E4269" i="17"/>
  <c r="E4277" i="17"/>
  <c r="E4285" i="17"/>
  <c r="E4293" i="17"/>
  <c r="E4301" i="17"/>
  <c r="E4309" i="17"/>
  <c r="E4317" i="17"/>
  <c r="E4325" i="17"/>
  <c r="E4333" i="17"/>
  <c r="E4341" i="17"/>
  <c r="E4349" i="17"/>
  <c r="E4357" i="17"/>
  <c r="E4365" i="17"/>
  <c r="E4373" i="17"/>
  <c r="E4381" i="17"/>
  <c r="E4389" i="17"/>
  <c r="E4397" i="17"/>
  <c r="E4405" i="17"/>
  <c r="E4413" i="17"/>
  <c r="E4421" i="17"/>
  <c r="E4429" i="17"/>
  <c r="E4437" i="17"/>
  <c r="E4445" i="17"/>
  <c r="E4453" i="17"/>
  <c r="E4461" i="17"/>
  <c r="E4469" i="17"/>
  <c r="E4477" i="17"/>
  <c r="E4485" i="17"/>
  <c r="E4493" i="17"/>
  <c r="E4501" i="17"/>
  <c r="E4509" i="17"/>
  <c r="E4517" i="17"/>
  <c r="E4525" i="17"/>
  <c r="E4533" i="17"/>
  <c r="E4541" i="17"/>
  <c r="E4549" i="17"/>
  <c r="E4557" i="17"/>
  <c r="E4565" i="17"/>
  <c r="E4573" i="17"/>
  <c r="E4581" i="17"/>
  <c r="E4589" i="17"/>
  <c r="E4597" i="17"/>
  <c r="E4605" i="17"/>
  <c r="E4613" i="17"/>
  <c r="E654" i="17"/>
  <c r="E662" i="17"/>
  <c r="E670" i="17"/>
  <c r="E678" i="17"/>
  <c r="E686" i="17"/>
  <c r="E694" i="17"/>
  <c r="E702" i="17"/>
  <c r="E710" i="17"/>
  <c r="E718" i="17"/>
  <c r="E726" i="17"/>
  <c r="E734" i="17"/>
  <c r="E742" i="17"/>
  <c r="E750" i="17"/>
  <c r="E758" i="17"/>
  <c r="E766" i="17"/>
  <c r="E774" i="17"/>
  <c r="E782" i="17"/>
  <c r="E790" i="17"/>
  <c r="E798" i="17"/>
  <c r="E806" i="17"/>
  <c r="E814" i="17"/>
  <c r="E822" i="17"/>
  <c r="E830" i="17"/>
  <c r="E838" i="17"/>
  <c r="E846" i="17"/>
  <c r="E854" i="17"/>
  <c r="E862" i="17"/>
  <c r="E870" i="17"/>
  <c r="E878" i="17"/>
  <c r="E886" i="17"/>
  <c r="E894" i="17"/>
  <c r="E902" i="17"/>
  <c r="E910" i="17"/>
  <c r="E918" i="17"/>
  <c r="E926" i="17"/>
  <c r="E934" i="17"/>
  <c r="E942" i="17"/>
  <c r="E950" i="17"/>
  <c r="E958" i="17"/>
  <c r="E966" i="17"/>
  <c r="E974" i="17"/>
  <c r="E982" i="17"/>
  <c r="E990" i="17"/>
  <c r="E998" i="17"/>
  <c r="E1006" i="17"/>
  <c r="E1014" i="17"/>
  <c r="E1022" i="17"/>
  <c r="E1030" i="17"/>
  <c r="E1038" i="17"/>
  <c r="E1046" i="17"/>
  <c r="E1054" i="17"/>
  <c r="E1062" i="17"/>
  <c r="E1070" i="17"/>
  <c r="E1078" i="17"/>
  <c r="E1086" i="17"/>
  <c r="E1094" i="17"/>
  <c r="E1102" i="17"/>
  <c r="E1110" i="17"/>
  <c r="E1118" i="17"/>
  <c r="E1126" i="17"/>
  <c r="E1134" i="17"/>
  <c r="E1142" i="17"/>
  <c r="E1150" i="17"/>
  <c r="E1158" i="17"/>
  <c r="E1166" i="17"/>
  <c r="E1174" i="17"/>
  <c r="E1182" i="17"/>
  <c r="E1190" i="17"/>
  <c r="E1198" i="17"/>
  <c r="E1206" i="17"/>
  <c r="E1214" i="17"/>
  <c r="E1222" i="17"/>
  <c r="E1230" i="17"/>
  <c r="E1238" i="17"/>
  <c r="E1246" i="17"/>
  <c r="E1254" i="17"/>
  <c r="E1262" i="17"/>
  <c r="E1270" i="17"/>
  <c r="E1278" i="17"/>
  <c r="E1286" i="17"/>
  <c r="E1294" i="17"/>
  <c r="E1302" i="17"/>
  <c r="E1310" i="17"/>
  <c r="E1318" i="17"/>
  <c r="E1326" i="17"/>
  <c r="E1334" i="17"/>
  <c r="E1342" i="17"/>
  <c r="E1350" i="17"/>
  <c r="E1358" i="17"/>
  <c r="E1366" i="17"/>
  <c r="E1374" i="17"/>
  <c r="E1382" i="17"/>
  <c r="E1390" i="17"/>
  <c r="E1398" i="17"/>
  <c r="E1406" i="17"/>
  <c r="E1414" i="17"/>
  <c r="E1422" i="17"/>
  <c r="E1430" i="17"/>
  <c r="E1438" i="17"/>
  <c r="E1446" i="17"/>
  <c r="E1454" i="17"/>
  <c r="E1462" i="17"/>
  <c r="E1470" i="17"/>
  <c r="E1478" i="17"/>
  <c r="E1486" i="17"/>
  <c r="E1494" i="17"/>
  <c r="E1502" i="17"/>
  <c r="E1510" i="17"/>
  <c r="E1518" i="17"/>
  <c r="E1526" i="17"/>
  <c r="E1534" i="17"/>
  <c r="E1542" i="17"/>
  <c r="E1550" i="17"/>
  <c r="E1558" i="17"/>
  <c r="E1566" i="17"/>
  <c r="E1574" i="17"/>
  <c r="E1582" i="17"/>
  <c r="E1590" i="17"/>
  <c r="E1598" i="17"/>
  <c r="E1606" i="17"/>
  <c r="E1614" i="17"/>
  <c r="E1622" i="17"/>
  <c r="E1630" i="17"/>
  <c r="E1638" i="17"/>
  <c r="E1646" i="17"/>
  <c r="E1654" i="17"/>
  <c r="E1662" i="17"/>
  <c r="E1670" i="17"/>
  <c r="E1678" i="17"/>
  <c r="E1686" i="17"/>
  <c r="E1694" i="17"/>
  <c r="E1702" i="17"/>
  <c r="E1710" i="17"/>
  <c r="E1718" i="17"/>
  <c r="E1726" i="17"/>
  <c r="E1734" i="17"/>
  <c r="E1742" i="17"/>
  <c r="E1750" i="17"/>
  <c r="E1758" i="17"/>
  <c r="E1766" i="17"/>
  <c r="E1774" i="17"/>
  <c r="E1782" i="17"/>
  <c r="E1790" i="17"/>
  <c r="E1798" i="17"/>
  <c r="E1806" i="17"/>
  <c r="E1814" i="17"/>
  <c r="E1822" i="17"/>
  <c r="E1830" i="17"/>
  <c r="E1838" i="17"/>
  <c r="E1846" i="17"/>
  <c r="E1854" i="17"/>
  <c r="E1862" i="17"/>
  <c r="E1870" i="17"/>
  <c r="E1878" i="17"/>
  <c r="E1886" i="17"/>
  <c r="E1894" i="17"/>
  <c r="E1902" i="17"/>
  <c r="E1910" i="17"/>
  <c r="E1918" i="17"/>
  <c r="E1926" i="17"/>
  <c r="E1934" i="17"/>
  <c r="E1942" i="17"/>
  <c r="E1950" i="17"/>
  <c r="E1958" i="17"/>
  <c r="E1966" i="17"/>
  <c r="E1974" i="17"/>
  <c r="E1982" i="17"/>
  <c r="E1990" i="17"/>
  <c r="E1998" i="17"/>
  <c r="E2006" i="17"/>
  <c r="E2014" i="17"/>
  <c r="E2022" i="17"/>
  <c r="E2030" i="17"/>
  <c r="E2038" i="17"/>
  <c r="E2046" i="17"/>
  <c r="E2054" i="17"/>
  <c r="E2062" i="17"/>
  <c r="E2070" i="17"/>
  <c r="E2078" i="17"/>
  <c r="E2086" i="17"/>
  <c r="E2094" i="17"/>
  <c r="E2102" i="17"/>
  <c r="E2110" i="17"/>
  <c r="E2118" i="17"/>
  <c r="E2126" i="17"/>
  <c r="E2134" i="17"/>
  <c r="E2142" i="17"/>
  <c r="E2150" i="17"/>
  <c r="E2158" i="17"/>
  <c r="E2166" i="17"/>
  <c r="E2174" i="17"/>
  <c r="E2182" i="17"/>
  <c r="E2190" i="17"/>
  <c r="E2198" i="17"/>
  <c r="E2206" i="17"/>
  <c r="E2214" i="17"/>
  <c r="E2222" i="17"/>
  <c r="E2230" i="17"/>
  <c r="E2238" i="17"/>
  <c r="E2246" i="17"/>
  <c r="E2254" i="17"/>
  <c r="E2262" i="17"/>
  <c r="E2270" i="17"/>
  <c r="E2278" i="17"/>
  <c r="E2286" i="17"/>
  <c r="E2294" i="17"/>
  <c r="E2302" i="17"/>
  <c r="E2310" i="17"/>
  <c r="E2318" i="17"/>
  <c r="E2326" i="17"/>
  <c r="E2334" i="17"/>
  <c r="E2342" i="17"/>
  <c r="E2350" i="17"/>
  <c r="E2358" i="17"/>
  <c r="E2366" i="17"/>
  <c r="E2374" i="17"/>
  <c r="E2382" i="17"/>
  <c r="E2390" i="17"/>
  <c r="E2398" i="17"/>
  <c r="E2406" i="17"/>
  <c r="E2414" i="17"/>
  <c r="E2422" i="17"/>
  <c r="E2430" i="17"/>
  <c r="E2438" i="17"/>
  <c r="E2446" i="17"/>
  <c r="E2454" i="17"/>
  <c r="E2462" i="17"/>
  <c r="E2470" i="17"/>
  <c r="E2478" i="17"/>
  <c r="E2486" i="17"/>
  <c r="E2494" i="17"/>
  <c r="E2502" i="17"/>
  <c r="E2510" i="17"/>
  <c r="E2518" i="17"/>
  <c r="E2526" i="17"/>
  <c r="E2534" i="17"/>
  <c r="E2542" i="17"/>
  <c r="E2550" i="17"/>
  <c r="E2558" i="17"/>
  <c r="E2566" i="17"/>
  <c r="E2574" i="17"/>
  <c r="E2582" i="17"/>
  <c r="E2590" i="17"/>
  <c r="E2598" i="17"/>
  <c r="E2606" i="17"/>
  <c r="E2614" i="17"/>
  <c r="E2622" i="17"/>
  <c r="E2630" i="17"/>
  <c r="E2638" i="17"/>
  <c r="E2646" i="17"/>
  <c r="E2654" i="17"/>
  <c r="E2662" i="17"/>
  <c r="E2670" i="17"/>
  <c r="E2678" i="17"/>
  <c r="E2686" i="17"/>
  <c r="E2694" i="17"/>
  <c r="E2702" i="17"/>
  <c r="E2710" i="17"/>
  <c r="E2718" i="17"/>
  <c r="E2726" i="17"/>
  <c r="E2734" i="17"/>
  <c r="E2742" i="17"/>
  <c r="E2750" i="17"/>
  <c r="E2758" i="17"/>
  <c r="E2766" i="17"/>
  <c r="E2774" i="17"/>
  <c r="E2782" i="17"/>
  <c r="E2790" i="17"/>
  <c r="E2798" i="17"/>
  <c r="E2806" i="17"/>
  <c r="E2814" i="17"/>
  <c r="E2822" i="17"/>
  <c r="E2830" i="17"/>
  <c r="E2838" i="17"/>
  <c r="E2846" i="17"/>
  <c r="E2854" i="17"/>
  <c r="E2862" i="17"/>
  <c r="E2870" i="17"/>
  <c r="E2878" i="17"/>
  <c r="E2886" i="17"/>
  <c r="E2894" i="17"/>
  <c r="E2902" i="17"/>
  <c r="E2910" i="17"/>
  <c r="E2918" i="17"/>
  <c r="E2926" i="17"/>
  <c r="E2934" i="17"/>
  <c r="E2942" i="17"/>
  <c r="E2950" i="17"/>
  <c r="E2958" i="17"/>
  <c r="E2966" i="17"/>
  <c r="E2974" i="17"/>
  <c r="E2982" i="17"/>
  <c r="E2990" i="17"/>
  <c r="E2998" i="17"/>
  <c r="E3006" i="17"/>
  <c r="E3014" i="17"/>
  <c r="E3022" i="17"/>
  <c r="E3030" i="17"/>
  <c r="E3038" i="17"/>
  <c r="E3046" i="17"/>
  <c r="E3054" i="17"/>
  <c r="E3062" i="17"/>
  <c r="E3070" i="17"/>
  <c r="E3078" i="17"/>
  <c r="E3086" i="17"/>
  <c r="E3094" i="17"/>
  <c r="E3102" i="17"/>
  <c r="E3110" i="17"/>
  <c r="E3118" i="17"/>
  <c r="E3126" i="17"/>
  <c r="E3134" i="17"/>
  <c r="E3142" i="17"/>
  <c r="E3150" i="17"/>
  <c r="E3158" i="17"/>
  <c r="E3166" i="17"/>
  <c r="E3174" i="17"/>
  <c r="E3182" i="17"/>
  <c r="E3190" i="17"/>
  <c r="E3198" i="17"/>
  <c r="E3206" i="17"/>
  <c r="E3214" i="17"/>
  <c r="E3222" i="17"/>
  <c r="E3230" i="17"/>
  <c r="E3238" i="17"/>
  <c r="E3246" i="17"/>
  <c r="E3254" i="17"/>
  <c r="E3262" i="17"/>
  <c r="E3270" i="17"/>
  <c r="E3278" i="17"/>
  <c r="E3286" i="17"/>
  <c r="E3294" i="17"/>
  <c r="E3302" i="17"/>
  <c r="E3310" i="17"/>
  <c r="E3318" i="17"/>
  <c r="E3326" i="17"/>
  <c r="E3334" i="17"/>
  <c r="E3342" i="17"/>
  <c r="E3350" i="17"/>
  <c r="E3358" i="17"/>
  <c r="E3366" i="17"/>
  <c r="E3374" i="17"/>
  <c r="E3382" i="17"/>
  <c r="E3390" i="17"/>
  <c r="E3398" i="17"/>
  <c r="E3406" i="17"/>
  <c r="E3414" i="17"/>
  <c r="E3422" i="17"/>
  <c r="E3430" i="17"/>
  <c r="E3438" i="17"/>
  <c r="E3446" i="17"/>
  <c r="E3454" i="17"/>
  <c r="E3462" i="17"/>
  <c r="E3470" i="17"/>
  <c r="E3478" i="17"/>
  <c r="E3486" i="17"/>
  <c r="E3494" i="17"/>
  <c r="E3502" i="17"/>
  <c r="E3510" i="17"/>
  <c r="E3518" i="17"/>
  <c r="E3526" i="17"/>
  <c r="E3534" i="17"/>
  <c r="E3542" i="17"/>
  <c r="E3550" i="17"/>
  <c r="E3558" i="17"/>
  <c r="E3566" i="17"/>
  <c r="E3574" i="17"/>
  <c r="E3582" i="17"/>
  <c r="E3590" i="17"/>
  <c r="E3598" i="17"/>
  <c r="E3606" i="17"/>
  <c r="E3614" i="17"/>
  <c r="E3622" i="17"/>
  <c r="E3630" i="17"/>
  <c r="E3638" i="17"/>
  <c r="E3646" i="17"/>
  <c r="E3654" i="17"/>
  <c r="E3662" i="17"/>
  <c r="E3670" i="17"/>
  <c r="E3678" i="17"/>
  <c r="E3686" i="17"/>
  <c r="E3694" i="17"/>
  <c r="E3702" i="17"/>
  <c r="E3710" i="17"/>
  <c r="E3718" i="17"/>
  <c r="E3726" i="17"/>
  <c r="E3734" i="17"/>
  <c r="E3742" i="17"/>
  <c r="E3750" i="17"/>
  <c r="E3758" i="17"/>
  <c r="E3766" i="17"/>
  <c r="E3774" i="17"/>
  <c r="E3782" i="17"/>
  <c r="E3790" i="17"/>
  <c r="E3798" i="17"/>
  <c r="E3806" i="17"/>
  <c r="E3814" i="17"/>
  <c r="E3822" i="17"/>
  <c r="E3830" i="17"/>
  <c r="E3838" i="17"/>
  <c r="E3846" i="17"/>
  <c r="E3854" i="17"/>
  <c r="E3862" i="17"/>
  <c r="E3870" i="17"/>
  <c r="E3878" i="17"/>
  <c r="E3886" i="17"/>
  <c r="E3894" i="17"/>
  <c r="E3902" i="17"/>
  <c r="E3910" i="17"/>
  <c r="E3918" i="17"/>
  <c r="E3926" i="17"/>
  <c r="E3934" i="17"/>
  <c r="E3942" i="17"/>
  <c r="E3950" i="17"/>
  <c r="E3958" i="17"/>
  <c r="E3966" i="17"/>
  <c r="E3974" i="17"/>
  <c r="E3982" i="17"/>
  <c r="E3990" i="17"/>
  <c r="E3998" i="17"/>
  <c r="E4006" i="17"/>
  <c r="E4014" i="17"/>
  <c r="E4022" i="17"/>
  <c r="E4030" i="17"/>
  <c r="E4038" i="17"/>
  <c r="E4046" i="17"/>
  <c r="E4054" i="17"/>
  <c r="E4062" i="17"/>
  <c r="E4070" i="17"/>
  <c r="E4078" i="17"/>
  <c r="E4086" i="17"/>
  <c r="E4094" i="17"/>
  <c r="E4102" i="17"/>
  <c r="E4110" i="17"/>
  <c r="E4118" i="17"/>
  <c r="E4126" i="17"/>
  <c r="E4134" i="17"/>
  <c r="E4142" i="17"/>
  <c r="E4150" i="17"/>
  <c r="E4158" i="17"/>
  <c r="E4166" i="17"/>
  <c r="E4174" i="17"/>
  <c r="E4182" i="17"/>
  <c r="E4190" i="17"/>
  <c r="E4198" i="17"/>
  <c r="E4206" i="17"/>
  <c r="E4214" i="17"/>
  <c r="E4222" i="17"/>
  <c r="E4230" i="17"/>
  <c r="E4238" i="17"/>
  <c r="E4246" i="17"/>
  <c r="E4254" i="17"/>
  <c r="E4262" i="17"/>
  <c r="E4270" i="17"/>
  <c r="E4278" i="17"/>
  <c r="E4286" i="17"/>
  <c r="E4294" i="17"/>
  <c r="E4302" i="17"/>
  <c r="E4310" i="17"/>
  <c r="E4318" i="17"/>
  <c r="E4326" i="17"/>
  <c r="E4334" i="17"/>
  <c r="E4342" i="17"/>
  <c r="E4350" i="17"/>
  <c r="E4358" i="17"/>
  <c r="E4366" i="17"/>
  <c r="E4374" i="17"/>
  <c r="E4382" i="17"/>
  <c r="E4390" i="17"/>
  <c r="E4398" i="17"/>
  <c r="E4406" i="17"/>
  <c r="E4414" i="17"/>
  <c r="E4422" i="17"/>
  <c r="E4430" i="17"/>
  <c r="E4438" i="17"/>
  <c r="E4446" i="17"/>
  <c r="E4454" i="17"/>
  <c r="E4462" i="17"/>
  <c r="E4470" i="17"/>
  <c r="E4478" i="17"/>
  <c r="E4486" i="17"/>
  <c r="E4494" i="17"/>
  <c r="E4502" i="17"/>
  <c r="E4510" i="17"/>
  <c r="E4518" i="17"/>
  <c r="E4526" i="17"/>
  <c r="E4534" i="17"/>
  <c r="E4542" i="17"/>
  <c r="E4550" i="17"/>
  <c r="E4558" i="17"/>
  <c r="E4566" i="17"/>
  <c r="E4574" i="17"/>
  <c r="E4582" i="17"/>
  <c r="E4590" i="17"/>
  <c r="E4598" i="17"/>
  <c r="E4606" i="17"/>
  <c r="E4614" i="17"/>
  <c r="E29" i="17"/>
  <c r="E27" i="17"/>
  <c r="E25" i="17"/>
  <c r="E23" i="17"/>
  <c r="E21" i="17"/>
  <c r="E19" i="17"/>
  <c r="E17" i="17"/>
  <c r="E15" i="17"/>
  <c r="E13" i="17"/>
  <c r="E11" i="17"/>
  <c r="E9" i="17"/>
  <c r="E7" i="17"/>
  <c r="E5" i="17"/>
  <c r="E3" i="17"/>
  <c r="E655" i="17"/>
  <c r="E663" i="17"/>
  <c r="E671" i="17"/>
  <c r="E679" i="17"/>
  <c r="E687" i="17"/>
  <c r="E695" i="17"/>
  <c r="E703" i="17"/>
  <c r="E711" i="17"/>
  <c r="E719" i="17"/>
  <c r="E727" i="17"/>
  <c r="E735" i="17"/>
  <c r="E743" i="17"/>
  <c r="E751" i="17"/>
  <c r="E759" i="17"/>
  <c r="E767" i="17"/>
  <c r="E775" i="17"/>
  <c r="E783" i="17"/>
  <c r="E791" i="17"/>
  <c r="E799" i="17"/>
  <c r="E807" i="17"/>
  <c r="E815" i="17"/>
  <c r="E823" i="17"/>
  <c r="E831" i="17"/>
  <c r="E839" i="17"/>
  <c r="E847" i="17"/>
  <c r="E855" i="17"/>
  <c r="E863" i="17"/>
  <c r="E871" i="17"/>
  <c r="E879" i="17"/>
  <c r="E887" i="17"/>
  <c r="E895" i="17"/>
  <c r="E903" i="17"/>
  <c r="E911" i="17"/>
  <c r="E919" i="17"/>
  <c r="E927" i="17"/>
  <c r="E935" i="17"/>
  <c r="E943" i="17"/>
  <c r="E951" i="17"/>
  <c r="E959" i="17"/>
  <c r="E967" i="17"/>
  <c r="E975" i="17"/>
  <c r="E983" i="17"/>
  <c r="E991" i="17"/>
  <c r="E999" i="17"/>
  <c r="E1007" i="17"/>
  <c r="E1015" i="17"/>
  <c r="E1023" i="17"/>
  <c r="E1031" i="17"/>
  <c r="E1039" i="17"/>
  <c r="E1047" i="17"/>
  <c r="E1055" i="17"/>
  <c r="E1063" i="17"/>
  <c r="E1071" i="17"/>
  <c r="E1079" i="17"/>
  <c r="E1087" i="17"/>
  <c r="E1095" i="17"/>
  <c r="E1103" i="17"/>
  <c r="E1111" i="17"/>
  <c r="E1119" i="17"/>
  <c r="E1127" i="17"/>
  <c r="E1135" i="17"/>
  <c r="E1143" i="17"/>
  <c r="E1151" i="17"/>
  <c r="E1159" i="17"/>
  <c r="E1167" i="17"/>
  <c r="E1175" i="17"/>
  <c r="E1183" i="17"/>
  <c r="E1191" i="17"/>
  <c r="E1199" i="17"/>
  <c r="E1207" i="17"/>
  <c r="E1215" i="17"/>
  <c r="E1223" i="17"/>
  <c r="E1231" i="17"/>
  <c r="E1239" i="17"/>
  <c r="E1247" i="17"/>
  <c r="E1255" i="17"/>
  <c r="E1263" i="17"/>
  <c r="E1271" i="17"/>
  <c r="E1279" i="17"/>
  <c r="E1287" i="17"/>
  <c r="E1295" i="17"/>
  <c r="E1303" i="17"/>
  <c r="E1311" i="17"/>
  <c r="E1319" i="17"/>
  <c r="E1327" i="17"/>
  <c r="E1335" i="17"/>
  <c r="E1343" i="17"/>
  <c r="E1351" i="17"/>
  <c r="E1359" i="17"/>
  <c r="E1367" i="17"/>
  <c r="E1375" i="17"/>
  <c r="E1383" i="17"/>
  <c r="E1391" i="17"/>
  <c r="E1399" i="17"/>
  <c r="E1407" i="17"/>
  <c r="E1415" i="17"/>
  <c r="E1423" i="17"/>
  <c r="E1431" i="17"/>
  <c r="E1439" i="17"/>
  <c r="E1447" i="17"/>
  <c r="E1455" i="17"/>
  <c r="E1463" i="17"/>
  <c r="E1471" i="17"/>
  <c r="E1479" i="17"/>
  <c r="E1487" i="17"/>
  <c r="E1495" i="17"/>
  <c r="E1503" i="17"/>
  <c r="E1511" i="17"/>
  <c r="E1519" i="17"/>
  <c r="E1527" i="17"/>
  <c r="E1535" i="17"/>
  <c r="E1543" i="17"/>
  <c r="E1551" i="17"/>
  <c r="E1559" i="17"/>
  <c r="E1567" i="17"/>
  <c r="E1575" i="17"/>
  <c r="E1583" i="17"/>
  <c r="E1591" i="17"/>
  <c r="E1599" i="17"/>
  <c r="E1607" i="17"/>
  <c r="E1615" i="17"/>
  <c r="E1623" i="17"/>
  <c r="E1631" i="17"/>
  <c r="E1639" i="17"/>
  <c r="E1647" i="17"/>
  <c r="E1655" i="17"/>
  <c r="E1663" i="17"/>
  <c r="E1671" i="17"/>
  <c r="E1679" i="17"/>
  <c r="E1687" i="17"/>
  <c r="E1695" i="17"/>
  <c r="E1703" i="17"/>
  <c r="E1711" i="17"/>
  <c r="E1719" i="17"/>
  <c r="E1727" i="17"/>
  <c r="E1735" i="17"/>
  <c r="E1743" i="17"/>
  <c r="E1751" i="17"/>
  <c r="E1759" i="17"/>
  <c r="E1767" i="17"/>
  <c r="E1775" i="17"/>
  <c r="E1783" i="17"/>
  <c r="E1791" i="17"/>
  <c r="E1799" i="17"/>
  <c r="E1807" i="17"/>
  <c r="E1815" i="17"/>
  <c r="E1823" i="17"/>
  <c r="E1831" i="17"/>
  <c r="E1839" i="17"/>
  <c r="E1847" i="17"/>
  <c r="E1855" i="17"/>
  <c r="E1863" i="17"/>
  <c r="E1871" i="17"/>
  <c r="E1879" i="17"/>
  <c r="E1887" i="17"/>
  <c r="E1895" i="17"/>
  <c r="E1903" i="17"/>
  <c r="E1911" i="17"/>
  <c r="E1919" i="17"/>
  <c r="E1927" i="17"/>
  <c r="E1935" i="17"/>
  <c r="E1943" i="17"/>
  <c r="E1951" i="17"/>
  <c r="E1959" i="17"/>
  <c r="E1967" i="17"/>
  <c r="E1975" i="17"/>
  <c r="E1983" i="17"/>
  <c r="E1991" i="17"/>
  <c r="E1999" i="17"/>
  <c r="E2007" i="17"/>
  <c r="E2015" i="17"/>
  <c r="E2023" i="17"/>
  <c r="E2031" i="17"/>
  <c r="E2039" i="17"/>
  <c r="E2047" i="17"/>
  <c r="E2055" i="17"/>
  <c r="E2063" i="17"/>
  <c r="E2071" i="17"/>
  <c r="E2079" i="17"/>
  <c r="E2087" i="17"/>
  <c r="E2095" i="17"/>
  <c r="E2103" i="17"/>
  <c r="E2111" i="17"/>
  <c r="E2119" i="17"/>
  <c r="E2127" i="17"/>
  <c r="E2135" i="17"/>
  <c r="E2143" i="17"/>
  <c r="E2151" i="17"/>
  <c r="E2159" i="17"/>
  <c r="E2167" i="17"/>
  <c r="E2175" i="17"/>
  <c r="E2183" i="17"/>
  <c r="E2191" i="17"/>
  <c r="E2199" i="17"/>
  <c r="E2207" i="17"/>
  <c r="E2215" i="17"/>
  <c r="E2223" i="17"/>
  <c r="E2231" i="17"/>
  <c r="E2239" i="17"/>
  <c r="E2247" i="17"/>
  <c r="E2255" i="17"/>
  <c r="E2263" i="17"/>
  <c r="E2271" i="17"/>
  <c r="E2279" i="17"/>
  <c r="E2287" i="17"/>
  <c r="E2295" i="17"/>
  <c r="E2303" i="17"/>
  <c r="E2311" i="17"/>
  <c r="E2319" i="17"/>
  <c r="E2327" i="17"/>
  <c r="E2335" i="17"/>
  <c r="E2343" i="17"/>
  <c r="E2351" i="17"/>
  <c r="E2359" i="17"/>
  <c r="E2367" i="17"/>
  <c r="E2375" i="17"/>
  <c r="E2383" i="17"/>
  <c r="E2391" i="17"/>
  <c r="E2399" i="17"/>
  <c r="E2407" i="17"/>
  <c r="E2415" i="17"/>
  <c r="E2423" i="17"/>
  <c r="E2431" i="17"/>
  <c r="E2439" i="17"/>
  <c r="E2447" i="17"/>
  <c r="E2455" i="17"/>
  <c r="E2463" i="17"/>
  <c r="E2471" i="17"/>
  <c r="E2479" i="17"/>
  <c r="E2487" i="17"/>
  <c r="E2495" i="17"/>
  <c r="E2503" i="17"/>
  <c r="E2511" i="17"/>
  <c r="E2519" i="17"/>
  <c r="E2527" i="17"/>
  <c r="E2535" i="17"/>
  <c r="E2543" i="17"/>
  <c r="E2551" i="17"/>
  <c r="E2559" i="17"/>
  <c r="E2567" i="17"/>
  <c r="E2575" i="17"/>
  <c r="E2583" i="17"/>
  <c r="E2591" i="17"/>
  <c r="E2599" i="17"/>
  <c r="E2607" i="17"/>
  <c r="E2615" i="17"/>
  <c r="E2623" i="17"/>
  <c r="E2631" i="17"/>
  <c r="E2639" i="17"/>
  <c r="E2647" i="17"/>
  <c r="E2655" i="17"/>
  <c r="E2663" i="17"/>
  <c r="E2671" i="17"/>
  <c r="E2679" i="17"/>
  <c r="E2687" i="17"/>
  <c r="E2695" i="17"/>
  <c r="E2703" i="17"/>
  <c r="E2711" i="17"/>
  <c r="E2719" i="17"/>
  <c r="E2727" i="17"/>
  <c r="E2735" i="17"/>
  <c r="E2743" i="17"/>
  <c r="E2751" i="17"/>
  <c r="E2759" i="17"/>
  <c r="E2767" i="17"/>
  <c r="E2775" i="17"/>
  <c r="E2783" i="17"/>
  <c r="E2791" i="17"/>
  <c r="E2799" i="17"/>
  <c r="E2807" i="17"/>
  <c r="E2815" i="17"/>
  <c r="E2823" i="17"/>
  <c r="E2831" i="17"/>
  <c r="E2839" i="17"/>
  <c r="E2847" i="17"/>
  <c r="E2855" i="17"/>
  <c r="E2863" i="17"/>
  <c r="E2871" i="17"/>
  <c r="E2879" i="17"/>
  <c r="E2887" i="17"/>
  <c r="E2895" i="17"/>
  <c r="E2903" i="17"/>
  <c r="E2911" i="17"/>
  <c r="E2919" i="17"/>
  <c r="E2927" i="17"/>
  <c r="E2935" i="17"/>
  <c r="E2943" i="17"/>
  <c r="E2951" i="17"/>
  <c r="E2959" i="17"/>
  <c r="E2967" i="17"/>
  <c r="E2975" i="17"/>
  <c r="E2983" i="17"/>
  <c r="E2991" i="17"/>
  <c r="E2999" i="17"/>
  <c r="E3007" i="17"/>
  <c r="E3015" i="17"/>
  <c r="E3023" i="17"/>
  <c r="E3031" i="17"/>
  <c r="E3039" i="17"/>
  <c r="E3047" i="17"/>
  <c r="E3055" i="17"/>
  <c r="E3063" i="17"/>
  <c r="E3071" i="17"/>
  <c r="E3079" i="17"/>
  <c r="E3087" i="17"/>
  <c r="E3095" i="17"/>
  <c r="E3103" i="17"/>
  <c r="E3111" i="17"/>
  <c r="E3119" i="17"/>
  <c r="E3127" i="17"/>
  <c r="E3135" i="17"/>
  <c r="E3143" i="17"/>
  <c r="E3151" i="17"/>
  <c r="E3159" i="17"/>
  <c r="E3167" i="17"/>
  <c r="E3175" i="17"/>
  <c r="E3183" i="17"/>
  <c r="E3191" i="17"/>
  <c r="E3199" i="17"/>
  <c r="E3207" i="17"/>
  <c r="E3215" i="17"/>
  <c r="E3223" i="17"/>
  <c r="E3231" i="17"/>
  <c r="E3239" i="17"/>
  <c r="E3247" i="17"/>
  <c r="E3255" i="17"/>
  <c r="E3263" i="17"/>
  <c r="E3271" i="17"/>
  <c r="E3279" i="17"/>
  <c r="E3287" i="17"/>
  <c r="E3295" i="17"/>
  <c r="E3303" i="17"/>
  <c r="E3311" i="17"/>
  <c r="E3319" i="17"/>
  <c r="E3327" i="17"/>
  <c r="E3335" i="17"/>
  <c r="E3343" i="17"/>
  <c r="E3351" i="17"/>
  <c r="E3359" i="17"/>
  <c r="E3367" i="17"/>
  <c r="E3375" i="17"/>
  <c r="E3383" i="17"/>
  <c r="E3391" i="17"/>
  <c r="E3399" i="17"/>
  <c r="E3407" i="17"/>
  <c r="E3415" i="17"/>
  <c r="E3423" i="17"/>
  <c r="E3431" i="17"/>
  <c r="E3439" i="17"/>
  <c r="E3447" i="17"/>
  <c r="E3455" i="17"/>
  <c r="E3463" i="17"/>
  <c r="E3471" i="17"/>
  <c r="E3479" i="17"/>
  <c r="E3487" i="17"/>
  <c r="E3495" i="17"/>
  <c r="E3503" i="17"/>
  <c r="E3511" i="17"/>
  <c r="E3519" i="17"/>
  <c r="E3527" i="17"/>
  <c r="E3535" i="17"/>
  <c r="E3543" i="17"/>
  <c r="E3551" i="17"/>
  <c r="E3559" i="17"/>
  <c r="E3567" i="17"/>
  <c r="E3575" i="17"/>
  <c r="E3583" i="17"/>
  <c r="E3591" i="17"/>
  <c r="E3599" i="17"/>
  <c r="E3607" i="17"/>
  <c r="E3615" i="17"/>
  <c r="E3623" i="17"/>
  <c r="E3631" i="17"/>
  <c r="E3639" i="17"/>
  <c r="E3647" i="17"/>
  <c r="E3655" i="17"/>
  <c r="E3663" i="17"/>
  <c r="E3671" i="17"/>
  <c r="E3679" i="17"/>
  <c r="E3687" i="17"/>
  <c r="E3695" i="17"/>
  <c r="E3703" i="17"/>
  <c r="E3711" i="17"/>
  <c r="E3719" i="17"/>
  <c r="E3727" i="17"/>
  <c r="E3735" i="17"/>
  <c r="E3743" i="17"/>
  <c r="E3751" i="17"/>
  <c r="E3759" i="17"/>
  <c r="E3767" i="17"/>
  <c r="E3775" i="17"/>
  <c r="E3783" i="17"/>
  <c r="E3791" i="17"/>
  <c r="E3799" i="17"/>
  <c r="E3807" i="17"/>
  <c r="E3815" i="17"/>
  <c r="E3823" i="17"/>
  <c r="E3831" i="17"/>
  <c r="E3839" i="17"/>
  <c r="E3847" i="17"/>
  <c r="E3855" i="17"/>
  <c r="E3863" i="17"/>
  <c r="E3871" i="17"/>
  <c r="E3879" i="17"/>
  <c r="E3887" i="17"/>
  <c r="E3895" i="17"/>
  <c r="E3903" i="17"/>
  <c r="E3911" i="17"/>
  <c r="E3919" i="17"/>
  <c r="E3927" i="17"/>
  <c r="E3935" i="17"/>
  <c r="E3943" i="17"/>
  <c r="E3951" i="17"/>
  <c r="E3959" i="17"/>
  <c r="E3967" i="17"/>
  <c r="E3975" i="17"/>
  <c r="E3983" i="17"/>
  <c r="E3991" i="17"/>
  <c r="E3999" i="17"/>
  <c r="E4007" i="17"/>
  <c r="E4015" i="17"/>
  <c r="E4023" i="17"/>
  <c r="E4031" i="17"/>
  <c r="E4039" i="17"/>
  <c r="E4047" i="17"/>
  <c r="E4055" i="17"/>
  <c r="E4063" i="17"/>
  <c r="E4071" i="17"/>
  <c r="E4079" i="17"/>
  <c r="E4087" i="17"/>
  <c r="E4095" i="17"/>
  <c r="E4103" i="17"/>
  <c r="E4111" i="17"/>
  <c r="E4119" i="17"/>
  <c r="E4127" i="17"/>
  <c r="E4135" i="17"/>
  <c r="E4143" i="17"/>
  <c r="E4151" i="17"/>
  <c r="E4159" i="17"/>
  <c r="E4167" i="17"/>
  <c r="E4175" i="17"/>
  <c r="E4183" i="17"/>
  <c r="E4191" i="17"/>
  <c r="E4199" i="17"/>
  <c r="E4207" i="17"/>
  <c r="E4215" i="17"/>
  <c r="E4223" i="17"/>
  <c r="E4231" i="17"/>
  <c r="E4239" i="17"/>
  <c r="E4247" i="17"/>
  <c r="E4255" i="17"/>
  <c r="E4263" i="17"/>
  <c r="E4271" i="17"/>
  <c r="E4279" i="17"/>
  <c r="E4287" i="17"/>
  <c r="E4295" i="17"/>
  <c r="E4303" i="17"/>
  <c r="E4311" i="17"/>
  <c r="E4319" i="17"/>
  <c r="E4327" i="17"/>
  <c r="E4335" i="17"/>
  <c r="E4343" i="17"/>
  <c r="E4351" i="17"/>
  <c r="E4359" i="17"/>
  <c r="E4367" i="17"/>
  <c r="E4375" i="17"/>
  <c r="E4383" i="17"/>
  <c r="E4391" i="17"/>
  <c r="E4399" i="17"/>
  <c r="E4407" i="17"/>
  <c r="E4415" i="17"/>
  <c r="E4423" i="17"/>
  <c r="E4431" i="17"/>
  <c r="E4439" i="17"/>
  <c r="E4447" i="17"/>
  <c r="E4455" i="17"/>
  <c r="E4463" i="17"/>
  <c r="E4471" i="17"/>
  <c r="E4479" i="17"/>
  <c r="E4487" i="17"/>
  <c r="E4495" i="17"/>
  <c r="E4503" i="17"/>
  <c r="E4511" i="17"/>
  <c r="E4519" i="17"/>
  <c r="E4527" i="17"/>
  <c r="E4535" i="17"/>
  <c r="E4543" i="17"/>
  <c r="E4551" i="17"/>
  <c r="E4559" i="17"/>
  <c r="E4567" i="17"/>
  <c r="E4575" i="17"/>
  <c r="E4583" i="17"/>
  <c r="E4591" i="17"/>
  <c r="E4599" i="17"/>
  <c r="E4607" i="17"/>
  <c r="E4615" i="17"/>
  <c r="E656" i="17"/>
  <c r="E664" i="17"/>
  <c r="E672" i="17"/>
  <c r="E680" i="17"/>
  <c r="E688" i="17"/>
  <c r="E696" i="17"/>
  <c r="E704" i="17"/>
  <c r="E712" i="17"/>
  <c r="E720" i="17"/>
  <c r="E728" i="17"/>
  <c r="E736" i="17"/>
  <c r="E744" i="17"/>
  <c r="E752" i="17"/>
  <c r="E760" i="17"/>
  <c r="E768" i="17"/>
  <c r="E776" i="17"/>
  <c r="E784" i="17"/>
  <c r="E792" i="17"/>
  <c r="E800" i="17"/>
  <c r="E808" i="17"/>
  <c r="E816" i="17"/>
  <c r="E824" i="17"/>
  <c r="E832" i="17"/>
  <c r="E840" i="17"/>
  <c r="E848" i="17"/>
  <c r="E856" i="17"/>
  <c r="E864" i="17"/>
  <c r="E872" i="17"/>
  <c r="E880" i="17"/>
  <c r="E888" i="17"/>
  <c r="E896" i="17"/>
  <c r="E904" i="17"/>
  <c r="E912" i="17"/>
  <c r="E920" i="17"/>
  <c r="E928" i="17"/>
  <c r="E936" i="17"/>
  <c r="E944" i="17"/>
  <c r="E952" i="17"/>
  <c r="E960" i="17"/>
  <c r="E968" i="17"/>
  <c r="E976" i="17"/>
  <c r="E984" i="17"/>
  <c r="E992" i="17"/>
  <c r="E1000" i="17"/>
  <c r="E1008" i="17"/>
  <c r="E1016" i="17"/>
  <c r="E1024" i="17"/>
  <c r="E1032" i="17"/>
  <c r="E1040" i="17"/>
  <c r="E1048" i="17"/>
  <c r="E1056" i="17"/>
  <c r="E1064" i="17"/>
  <c r="E1072" i="17"/>
  <c r="E1080" i="17"/>
  <c r="E1088" i="17"/>
  <c r="E1096" i="17"/>
  <c r="E1104" i="17"/>
  <c r="E1112" i="17"/>
  <c r="E1120" i="17"/>
  <c r="E1128" i="17"/>
  <c r="E1136" i="17"/>
  <c r="E1144" i="17"/>
  <c r="E1152" i="17"/>
  <c r="E1160" i="17"/>
  <c r="E1168" i="17"/>
  <c r="E1176" i="17"/>
  <c r="E1184" i="17"/>
  <c r="E1192" i="17"/>
  <c r="E1200" i="17"/>
  <c r="E1208" i="17"/>
  <c r="E1216" i="17"/>
  <c r="E1224" i="17"/>
  <c r="E1232" i="17"/>
  <c r="E1240" i="17"/>
  <c r="E1248" i="17"/>
  <c r="E1256" i="17"/>
  <c r="E1264" i="17"/>
  <c r="E1272" i="17"/>
  <c r="E1280" i="17"/>
  <c r="E1288" i="17"/>
  <c r="E1296" i="17"/>
  <c r="E1304" i="17"/>
  <c r="E1312" i="17"/>
  <c r="E1320" i="17"/>
  <c r="E1328" i="17"/>
  <c r="E1336" i="17"/>
  <c r="E1344" i="17"/>
  <c r="E1352" i="17"/>
  <c r="E1360" i="17"/>
  <c r="E1368" i="17"/>
  <c r="E1376" i="17"/>
  <c r="E1384" i="17"/>
  <c r="E1392" i="17"/>
  <c r="E1400" i="17"/>
  <c r="E1408" i="17"/>
  <c r="E1416" i="17"/>
  <c r="E1424" i="17"/>
  <c r="E1432" i="17"/>
  <c r="E1440" i="17"/>
  <c r="E1448" i="17"/>
  <c r="E1456" i="17"/>
  <c r="E1464" i="17"/>
  <c r="E1472" i="17"/>
  <c r="E1480" i="17"/>
  <c r="E1488" i="17"/>
  <c r="E1496" i="17"/>
  <c r="E1504" i="17"/>
  <c r="E1512" i="17"/>
  <c r="E1520" i="17"/>
  <c r="E1528" i="17"/>
  <c r="E1536" i="17"/>
  <c r="E1544" i="17"/>
  <c r="E1552" i="17"/>
  <c r="E1560" i="17"/>
  <c r="E1568" i="17"/>
  <c r="E1576" i="17"/>
  <c r="E1584" i="17"/>
  <c r="E1592" i="17"/>
  <c r="E1600" i="17"/>
  <c r="E1608" i="17"/>
  <c r="E1616" i="17"/>
  <c r="E1624" i="17"/>
  <c r="E1632" i="17"/>
  <c r="E1640" i="17"/>
  <c r="E1648" i="17"/>
  <c r="E1656" i="17"/>
  <c r="E1664" i="17"/>
  <c r="E1672" i="17"/>
  <c r="E1680" i="17"/>
  <c r="E1688" i="17"/>
  <c r="E1696" i="17"/>
  <c r="E1704" i="17"/>
  <c r="E1712" i="17"/>
  <c r="E1720" i="17"/>
  <c r="E1728" i="17"/>
  <c r="E1736" i="17"/>
  <c r="E1744" i="17"/>
  <c r="E1752" i="17"/>
  <c r="E1760" i="17"/>
  <c r="E1768" i="17"/>
  <c r="E1776" i="17"/>
  <c r="E1784" i="17"/>
  <c r="E1792" i="17"/>
  <c r="E1800" i="17"/>
  <c r="E1808" i="17"/>
  <c r="E1816" i="17"/>
  <c r="E1824" i="17"/>
  <c r="E1832" i="17"/>
  <c r="E1840" i="17"/>
  <c r="E1848" i="17"/>
  <c r="E1856" i="17"/>
  <c r="E1864" i="17"/>
  <c r="E1872" i="17"/>
  <c r="E1880" i="17"/>
  <c r="E1888" i="17"/>
  <c r="E1896" i="17"/>
  <c r="E1904" i="17"/>
  <c r="E1912" i="17"/>
  <c r="E1920" i="17"/>
  <c r="E1928" i="17"/>
  <c r="E1936" i="17"/>
  <c r="E1944" i="17"/>
  <c r="E1952" i="17"/>
  <c r="E1960" i="17"/>
  <c r="E1968" i="17"/>
  <c r="E1976" i="17"/>
  <c r="E1984" i="17"/>
  <c r="E1992" i="17"/>
  <c r="E2000" i="17"/>
  <c r="E2008" i="17"/>
  <c r="E2016" i="17"/>
  <c r="E2024" i="17"/>
  <c r="E2032" i="17"/>
  <c r="E2040" i="17"/>
  <c r="E2048" i="17"/>
  <c r="E2056" i="17"/>
  <c r="E2064" i="17"/>
  <c r="E2072" i="17"/>
  <c r="E2080" i="17"/>
  <c r="E2088" i="17"/>
  <c r="E2096" i="17"/>
  <c r="E2104" i="17"/>
  <c r="E2112" i="17"/>
  <c r="E2120" i="17"/>
  <c r="E2128" i="17"/>
  <c r="E2136" i="17"/>
  <c r="E2144" i="17"/>
  <c r="E2152" i="17"/>
  <c r="E2160" i="17"/>
  <c r="E2168" i="17"/>
  <c r="E2176" i="17"/>
  <c r="E2184" i="17"/>
  <c r="E2192" i="17"/>
  <c r="E2200" i="17"/>
  <c r="E2208" i="17"/>
  <c r="E2216" i="17"/>
  <c r="E2224" i="17"/>
  <c r="E2232" i="17"/>
  <c r="E2240" i="17"/>
  <c r="E2248" i="17"/>
  <c r="E2256" i="17"/>
  <c r="E2264" i="17"/>
  <c r="E2272" i="17"/>
  <c r="E2280" i="17"/>
  <c r="E2288" i="17"/>
  <c r="E2296" i="17"/>
  <c r="E2304" i="17"/>
  <c r="E2312" i="17"/>
  <c r="E2320" i="17"/>
  <c r="E2328" i="17"/>
  <c r="E2336" i="17"/>
  <c r="E2344" i="17"/>
  <c r="E2352" i="17"/>
  <c r="E2360" i="17"/>
  <c r="E2368" i="17"/>
  <c r="E2376" i="17"/>
  <c r="E2384" i="17"/>
  <c r="E2392" i="17"/>
  <c r="E2400" i="17"/>
  <c r="E2408" i="17"/>
  <c r="E2416" i="17"/>
  <c r="E2424" i="17"/>
  <c r="E2432" i="17"/>
  <c r="E2440" i="17"/>
  <c r="E2448" i="17"/>
  <c r="E2456" i="17"/>
  <c r="E2464" i="17"/>
  <c r="E2472" i="17"/>
  <c r="E2480" i="17"/>
  <c r="E2488" i="17"/>
  <c r="E2496" i="17"/>
  <c r="E2504" i="17"/>
  <c r="E2512" i="17"/>
  <c r="E2520" i="17"/>
  <c r="E2528" i="17"/>
  <c r="E2536" i="17"/>
  <c r="E2544" i="17"/>
  <c r="E2552" i="17"/>
  <c r="E2560" i="17"/>
  <c r="E2568" i="17"/>
  <c r="E2576" i="17"/>
  <c r="E2584" i="17"/>
  <c r="E2592" i="17"/>
  <c r="E2600" i="17"/>
  <c r="E2608" i="17"/>
  <c r="E2616" i="17"/>
  <c r="E2624" i="17"/>
  <c r="E2632" i="17"/>
  <c r="E2640" i="17"/>
  <c r="E2648" i="17"/>
  <c r="E2656" i="17"/>
  <c r="E2664" i="17"/>
  <c r="E2672" i="17"/>
  <c r="E2680" i="17"/>
  <c r="E2688" i="17"/>
  <c r="E2696" i="17"/>
  <c r="E2704" i="17"/>
  <c r="E2712" i="17"/>
  <c r="E2720" i="17"/>
  <c r="E2728" i="17"/>
  <c r="E2736" i="17"/>
  <c r="E2744" i="17"/>
  <c r="E2752" i="17"/>
  <c r="E2760" i="17"/>
  <c r="E2768" i="17"/>
  <c r="E2776" i="17"/>
  <c r="E2784" i="17"/>
  <c r="E2792" i="17"/>
  <c r="E2800" i="17"/>
  <c r="E2808" i="17"/>
  <c r="E2816" i="17"/>
  <c r="E2824" i="17"/>
  <c r="E2832" i="17"/>
  <c r="E2840" i="17"/>
  <c r="E2848" i="17"/>
  <c r="E2856" i="17"/>
  <c r="E2864" i="17"/>
  <c r="E2872" i="17"/>
  <c r="E2880" i="17"/>
  <c r="E2888" i="17"/>
  <c r="E2896" i="17"/>
  <c r="E2904" i="17"/>
  <c r="E2912" i="17"/>
  <c r="E2920" i="17"/>
  <c r="E2928" i="17"/>
  <c r="E2936" i="17"/>
  <c r="E2944" i="17"/>
  <c r="E2952" i="17"/>
  <c r="E2960" i="17"/>
  <c r="E2968" i="17"/>
  <c r="E2976" i="17"/>
  <c r="E2984" i="17"/>
  <c r="E2992" i="17"/>
  <c r="E3000" i="17"/>
  <c r="E3008" i="17"/>
  <c r="E3016" i="17"/>
  <c r="E3024" i="17"/>
  <c r="E3032" i="17"/>
  <c r="E3040" i="17"/>
  <c r="E3048" i="17"/>
  <c r="E3056" i="17"/>
  <c r="E3064" i="17"/>
  <c r="E3072" i="17"/>
  <c r="E3080" i="17"/>
  <c r="E3088" i="17"/>
  <c r="E3096" i="17"/>
  <c r="E3104" i="17"/>
  <c r="E3112" i="17"/>
  <c r="E3120" i="17"/>
  <c r="E3128" i="17"/>
  <c r="E3136" i="17"/>
  <c r="E3144" i="17"/>
  <c r="E3152" i="17"/>
  <c r="E3160" i="17"/>
  <c r="E3168" i="17"/>
  <c r="E3176" i="17"/>
  <c r="E3184" i="17"/>
  <c r="E3192" i="17"/>
  <c r="E3200" i="17"/>
  <c r="E3208" i="17"/>
  <c r="E3216" i="17"/>
  <c r="E3224" i="17"/>
  <c r="E3232" i="17"/>
  <c r="E3240" i="17"/>
  <c r="E3248" i="17"/>
  <c r="E3256" i="17"/>
  <c r="E3264" i="17"/>
  <c r="E3272" i="17"/>
  <c r="E3280" i="17"/>
  <c r="E3288" i="17"/>
  <c r="E3296" i="17"/>
  <c r="E3304" i="17"/>
  <c r="E3312" i="17"/>
  <c r="E3320" i="17"/>
  <c r="E3328" i="17"/>
  <c r="E3336" i="17"/>
  <c r="E3344" i="17"/>
  <c r="E3352" i="17"/>
  <c r="E3360" i="17"/>
  <c r="E3368" i="17"/>
  <c r="E3376" i="17"/>
  <c r="E3384" i="17"/>
  <c r="E3392" i="17"/>
  <c r="E3400" i="17"/>
  <c r="E3408" i="17"/>
  <c r="E3416" i="17"/>
  <c r="E3424" i="17"/>
  <c r="E3432" i="17"/>
  <c r="E3440" i="17"/>
  <c r="E3448" i="17"/>
  <c r="E3456" i="17"/>
  <c r="E3464" i="17"/>
  <c r="E3472" i="17"/>
  <c r="E3480" i="17"/>
  <c r="E3488" i="17"/>
  <c r="E3496" i="17"/>
  <c r="E3504" i="17"/>
  <c r="E3512" i="17"/>
  <c r="E3520" i="17"/>
  <c r="E3528" i="17"/>
  <c r="E3536" i="17"/>
  <c r="E3544" i="17"/>
  <c r="E3552" i="17"/>
  <c r="E3560" i="17"/>
  <c r="E3568" i="17"/>
  <c r="E3576" i="17"/>
  <c r="E3584" i="17"/>
  <c r="E3592" i="17"/>
  <c r="E3600" i="17"/>
  <c r="E3608" i="17"/>
  <c r="E3616" i="17"/>
  <c r="E3624" i="17"/>
  <c r="E3632" i="17"/>
  <c r="E3640" i="17"/>
  <c r="E3648" i="17"/>
  <c r="E3656" i="17"/>
  <c r="E3664" i="17"/>
  <c r="E3672" i="17"/>
  <c r="E3680" i="17"/>
  <c r="E3688" i="17"/>
  <c r="E3696" i="17"/>
  <c r="E3704" i="17"/>
  <c r="E3712" i="17"/>
  <c r="E3720" i="17"/>
  <c r="E3728" i="17"/>
  <c r="E3736" i="17"/>
  <c r="E3744" i="17"/>
  <c r="E3752" i="17"/>
  <c r="E3760" i="17"/>
  <c r="E3768" i="17"/>
  <c r="E3776" i="17"/>
  <c r="E3784" i="17"/>
  <c r="E3792" i="17"/>
  <c r="E3800" i="17"/>
  <c r="E3808" i="17"/>
  <c r="E3816" i="17"/>
  <c r="E3824" i="17"/>
  <c r="E3832" i="17"/>
  <c r="E3840" i="17"/>
  <c r="E3848" i="17"/>
  <c r="E3856" i="17"/>
  <c r="E3864" i="17"/>
  <c r="E3872" i="17"/>
  <c r="E3880" i="17"/>
  <c r="E3888" i="17"/>
  <c r="E3896" i="17"/>
  <c r="E3904" i="17"/>
  <c r="E3912" i="17"/>
  <c r="E3920" i="17"/>
  <c r="E3928" i="17"/>
  <c r="E3936" i="17"/>
  <c r="E3944" i="17"/>
  <c r="E3952" i="17"/>
  <c r="E3960" i="17"/>
  <c r="E3968" i="17"/>
  <c r="E3976" i="17"/>
  <c r="E3984" i="17"/>
  <c r="E3992" i="17"/>
  <c r="E4000" i="17"/>
  <c r="E4008" i="17"/>
  <c r="E4016" i="17"/>
  <c r="E4024" i="17"/>
  <c r="E4032" i="17"/>
  <c r="E4040" i="17"/>
  <c r="E4048" i="17"/>
  <c r="E4056" i="17"/>
  <c r="E4064" i="17"/>
  <c r="E4072" i="17"/>
  <c r="E4080" i="17"/>
  <c r="E4088" i="17"/>
  <c r="E4096" i="17"/>
  <c r="E4104" i="17"/>
  <c r="E4112" i="17"/>
  <c r="E4120" i="17"/>
  <c r="E4128" i="17"/>
  <c r="E4136" i="17"/>
  <c r="E4144" i="17"/>
  <c r="E4152" i="17"/>
  <c r="E4160" i="17"/>
  <c r="E4168" i="17"/>
  <c r="E4176" i="17"/>
  <c r="E4184" i="17"/>
  <c r="E4192" i="17"/>
  <c r="E4200" i="17"/>
  <c r="E4208" i="17"/>
  <c r="E4216" i="17"/>
  <c r="E4224" i="17"/>
  <c r="E4232" i="17"/>
  <c r="E4240" i="17"/>
  <c r="E4248" i="17"/>
  <c r="E4256" i="17"/>
  <c r="E4264" i="17"/>
  <c r="E4272" i="17"/>
  <c r="E4280" i="17"/>
  <c r="E4288" i="17"/>
  <c r="E4296" i="17"/>
  <c r="E4304" i="17"/>
  <c r="E4312" i="17"/>
  <c r="E4320" i="17"/>
  <c r="E4328" i="17"/>
  <c r="E4336" i="17"/>
  <c r="E4344" i="17"/>
  <c r="E4352" i="17"/>
  <c r="E4360" i="17"/>
  <c r="E4368" i="17"/>
  <c r="E4376" i="17"/>
  <c r="E4384" i="17"/>
  <c r="E4392" i="17"/>
  <c r="E4400" i="17"/>
  <c r="E4408" i="17"/>
  <c r="E4416" i="17"/>
  <c r="E4424" i="17"/>
  <c r="E4432" i="17"/>
  <c r="E4440" i="17"/>
  <c r="E4448" i="17"/>
  <c r="E4456" i="17"/>
  <c r="E4464" i="17"/>
  <c r="E4472" i="17"/>
  <c r="E4480" i="17"/>
  <c r="E4488" i="17"/>
  <c r="E4496" i="17"/>
  <c r="E4504" i="17"/>
  <c r="E4512" i="17"/>
  <c r="E4520" i="17"/>
  <c r="E4528" i="17"/>
  <c r="E4536" i="17"/>
  <c r="E4544" i="17"/>
  <c r="E4552" i="17"/>
  <c r="E4560" i="17"/>
  <c r="E4568" i="17"/>
  <c r="E4576" i="17"/>
  <c r="E4584" i="17"/>
  <c r="E4592" i="17"/>
  <c r="E4600" i="17"/>
  <c r="E4608" i="17"/>
  <c r="E4616" i="17"/>
  <c r="E649" i="17"/>
  <c r="E657" i="17"/>
  <c r="E665" i="17"/>
  <c r="E673" i="17"/>
  <c r="E681" i="17"/>
  <c r="E689" i="17"/>
  <c r="E697" i="17"/>
  <c r="E705" i="17"/>
  <c r="E713" i="17"/>
  <c r="E721" i="17"/>
  <c r="E729" i="17"/>
  <c r="E737" i="17"/>
  <c r="E745" i="17"/>
  <c r="E753" i="17"/>
  <c r="E761" i="17"/>
  <c r="E769" i="17"/>
  <c r="E777" i="17"/>
  <c r="E785" i="17"/>
  <c r="E793" i="17"/>
  <c r="E801" i="17"/>
  <c r="E809" i="17"/>
  <c r="E817" i="17"/>
  <c r="E825" i="17"/>
  <c r="E833" i="17"/>
  <c r="E841" i="17"/>
  <c r="E849" i="17"/>
  <c r="E857" i="17"/>
  <c r="E865" i="17"/>
  <c r="E873" i="17"/>
  <c r="E881" i="17"/>
  <c r="E889" i="17"/>
  <c r="E897" i="17"/>
  <c r="E905" i="17"/>
  <c r="E913" i="17"/>
  <c r="E921" i="17"/>
  <c r="E929" i="17"/>
  <c r="E937" i="17"/>
  <c r="E945" i="17"/>
  <c r="E953" i="17"/>
  <c r="E961" i="17"/>
  <c r="E969" i="17"/>
  <c r="E977" i="17"/>
  <c r="E985" i="17"/>
  <c r="E993" i="17"/>
  <c r="E1001" i="17"/>
  <c r="E1009" i="17"/>
  <c r="E1017" i="17"/>
  <c r="E1025" i="17"/>
  <c r="E1033" i="17"/>
  <c r="E1041" i="17"/>
  <c r="E1049" i="17"/>
  <c r="E1057" i="17"/>
  <c r="E1065" i="17"/>
  <c r="E1073" i="17"/>
  <c r="E1081" i="17"/>
  <c r="E1089" i="17"/>
  <c r="E1097" i="17"/>
  <c r="E1105" i="17"/>
  <c r="E1113" i="17"/>
  <c r="E1121" i="17"/>
  <c r="E1129" i="17"/>
  <c r="E1137" i="17"/>
  <c r="E1145" i="17"/>
  <c r="E1153" i="17"/>
  <c r="E1161" i="17"/>
  <c r="E1169" i="17"/>
  <c r="E1177" i="17"/>
  <c r="E1185" i="17"/>
  <c r="E1193" i="17"/>
  <c r="E1201" i="17"/>
  <c r="E1209" i="17"/>
  <c r="E1217" i="17"/>
  <c r="E1225" i="17"/>
  <c r="E1233" i="17"/>
  <c r="E1241" i="17"/>
  <c r="E1249" i="17"/>
  <c r="E1257" i="17"/>
  <c r="E1265" i="17"/>
  <c r="E1273" i="17"/>
  <c r="E1281" i="17"/>
  <c r="E1289" i="17"/>
  <c r="E1297" i="17"/>
  <c r="E1305" i="17"/>
  <c r="E1313" i="17"/>
  <c r="E1321" i="17"/>
  <c r="E1329" i="17"/>
  <c r="E1337" i="17"/>
  <c r="E1345" i="17"/>
  <c r="E1353" i="17"/>
  <c r="E1361" i="17"/>
  <c r="E1369" i="17"/>
  <c r="E1377" i="17"/>
  <c r="E1385" i="17"/>
  <c r="E1393" i="17"/>
  <c r="E1401" i="17"/>
  <c r="E1409" i="17"/>
  <c r="E1417" i="17"/>
  <c r="E1425" i="17"/>
  <c r="E1433" i="17"/>
  <c r="E1441" i="17"/>
  <c r="E1449" i="17"/>
  <c r="E1457" i="17"/>
  <c r="E1465" i="17"/>
  <c r="E1473" i="17"/>
  <c r="E1481" i="17"/>
  <c r="E1489" i="17"/>
  <c r="E1497" i="17"/>
  <c r="E1505" i="17"/>
  <c r="E1513" i="17"/>
  <c r="E1521" i="17"/>
  <c r="E1529" i="17"/>
  <c r="E1537" i="17"/>
  <c r="E1545" i="17"/>
  <c r="E1553" i="17"/>
  <c r="E1561" i="17"/>
  <c r="E1569" i="17"/>
  <c r="E1577" i="17"/>
  <c r="E1585" i="17"/>
  <c r="E1593" i="17"/>
  <c r="E1601" i="17"/>
  <c r="E1609" i="17"/>
  <c r="E1617" i="17"/>
  <c r="E1625" i="17"/>
  <c r="E1633" i="17"/>
  <c r="E1641" i="17"/>
  <c r="E1649" i="17"/>
  <c r="E1657" i="17"/>
  <c r="E1665" i="17"/>
  <c r="E1673" i="17"/>
  <c r="E1681" i="17"/>
  <c r="E1689" i="17"/>
  <c r="E1697" i="17"/>
  <c r="E1705" i="17"/>
  <c r="E1713" i="17"/>
  <c r="E1721" i="17"/>
  <c r="E1729" i="17"/>
  <c r="E1737" i="17"/>
  <c r="E1745" i="17"/>
  <c r="E1753" i="17"/>
  <c r="E1761" i="17"/>
  <c r="E1769" i="17"/>
  <c r="E1777" i="17"/>
  <c r="E1785" i="17"/>
  <c r="E1793" i="17"/>
  <c r="E1801" i="17"/>
  <c r="E1809" i="17"/>
  <c r="E1817" i="17"/>
  <c r="E1825" i="17"/>
  <c r="E1833" i="17"/>
  <c r="E1841" i="17"/>
  <c r="E1849" i="17"/>
  <c r="E1857" i="17"/>
  <c r="E1865" i="17"/>
  <c r="E1873" i="17"/>
  <c r="E1881" i="17"/>
  <c r="E1889" i="17"/>
  <c r="E1897" i="17"/>
  <c r="E1905" i="17"/>
  <c r="E1913" i="17"/>
  <c r="E1921" i="17"/>
  <c r="E1929" i="17"/>
  <c r="E1937" i="17"/>
  <c r="E1945" i="17"/>
  <c r="E1953" i="17"/>
  <c r="E1961" i="17"/>
  <c r="E1969" i="17"/>
  <c r="E1977" i="17"/>
  <c r="E1985" i="17"/>
  <c r="E1993" i="17"/>
  <c r="E2001" i="17"/>
  <c r="E2009" i="17"/>
  <c r="E2017" i="17"/>
  <c r="E2025" i="17"/>
  <c r="E2033" i="17"/>
  <c r="E2041" i="17"/>
  <c r="E2049" i="17"/>
  <c r="E2057" i="17"/>
  <c r="E2065" i="17"/>
  <c r="E2073" i="17"/>
  <c r="E2081" i="17"/>
  <c r="E2089" i="17"/>
  <c r="E2097" i="17"/>
  <c r="E2105" i="17"/>
  <c r="E2113" i="17"/>
  <c r="E2121" i="17"/>
  <c r="E2129" i="17"/>
  <c r="E2137" i="17"/>
  <c r="E2145" i="17"/>
  <c r="E2153" i="17"/>
  <c r="E2161" i="17"/>
  <c r="E2169" i="17"/>
  <c r="E2177" i="17"/>
  <c r="E2185" i="17"/>
  <c r="E2193" i="17"/>
  <c r="E2201" i="17"/>
  <c r="E2209" i="17"/>
  <c r="E2217" i="17"/>
  <c r="E2225" i="17"/>
  <c r="E2233" i="17"/>
  <c r="E2241" i="17"/>
  <c r="E2249" i="17"/>
  <c r="E2257" i="17"/>
  <c r="E2265" i="17"/>
  <c r="E2273" i="17"/>
  <c r="E2281" i="17"/>
  <c r="E2289" i="17"/>
  <c r="E2297" i="17"/>
  <c r="E2305" i="17"/>
  <c r="E2313" i="17"/>
  <c r="E2321" i="17"/>
  <c r="E2329" i="17"/>
  <c r="E2337" i="17"/>
  <c r="E2345" i="17"/>
  <c r="E2353" i="17"/>
  <c r="E2361" i="17"/>
  <c r="E2369" i="17"/>
  <c r="E2377" i="17"/>
  <c r="E2385" i="17"/>
  <c r="E2393" i="17"/>
  <c r="E2401" i="17"/>
  <c r="E2409" i="17"/>
  <c r="E2417" i="17"/>
  <c r="E2425" i="17"/>
  <c r="E2433" i="17"/>
  <c r="E2441" i="17"/>
  <c r="E2449" i="17"/>
  <c r="E2457" i="17"/>
  <c r="E2465" i="17"/>
  <c r="E2473" i="17"/>
  <c r="E2481" i="17"/>
  <c r="E2489" i="17"/>
  <c r="E2497" i="17"/>
  <c r="E2505" i="17"/>
  <c r="E2513" i="17"/>
  <c r="E2521" i="17"/>
  <c r="E2529" i="17"/>
  <c r="E2537" i="17"/>
  <c r="E2545" i="17"/>
  <c r="E2553" i="17"/>
  <c r="E2561" i="17"/>
  <c r="E2569" i="17"/>
  <c r="E2577" i="17"/>
  <c r="E2585" i="17"/>
  <c r="E2593" i="17"/>
  <c r="E2601" i="17"/>
  <c r="E2609" i="17"/>
  <c r="E2617" i="17"/>
  <c r="E2625" i="17"/>
  <c r="E2633" i="17"/>
  <c r="E2641" i="17"/>
  <c r="E2649" i="17"/>
  <c r="E2657" i="17"/>
  <c r="E2665" i="17"/>
  <c r="E2673" i="17"/>
  <c r="E2681" i="17"/>
  <c r="E2689" i="17"/>
  <c r="E2697" i="17"/>
  <c r="E2705" i="17"/>
  <c r="E2713" i="17"/>
  <c r="E2721" i="17"/>
  <c r="E2729" i="17"/>
  <c r="E2737" i="17"/>
  <c r="E2745" i="17"/>
  <c r="E2753" i="17"/>
  <c r="E2761" i="17"/>
  <c r="E2769" i="17"/>
  <c r="E2777" i="17"/>
  <c r="E2785" i="17"/>
  <c r="E2793" i="17"/>
  <c r="E2801" i="17"/>
  <c r="E2809" i="17"/>
  <c r="E2817" i="17"/>
  <c r="E2825" i="17"/>
  <c r="E2833" i="17"/>
  <c r="E2841" i="17"/>
  <c r="E2849" i="17"/>
  <c r="E2857" i="17"/>
  <c r="E2865" i="17"/>
  <c r="E2873" i="17"/>
  <c r="E2881" i="17"/>
  <c r="E2889" i="17"/>
  <c r="E2897" i="17"/>
  <c r="E2905" i="17"/>
  <c r="E2913" i="17"/>
  <c r="E2921" i="17"/>
  <c r="E2929" i="17"/>
  <c r="E2937" i="17"/>
  <c r="E2945" i="17"/>
  <c r="E2953" i="17"/>
  <c r="E2961" i="17"/>
  <c r="E2969" i="17"/>
  <c r="E2977" i="17"/>
  <c r="E2985" i="17"/>
  <c r="E2993" i="17"/>
  <c r="E3001" i="17"/>
  <c r="E3009" i="17"/>
  <c r="E3017" i="17"/>
  <c r="E3025" i="17"/>
  <c r="E3033" i="17"/>
  <c r="E3041" i="17"/>
  <c r="E3049" i="17"/>
  <c r="E3057" i="17"/>
  <c r="E3065" i="17"/>
  <c r="E3073" i="17"/>
  <c r="E3081" i="17"/>
  <c r="E3089" i="17"/>
  <c r="E3097" i="17"/>
  <c r="E3105" i="17"/>
  <c r="E3113" i="17"/>
  <c r="E3121" i="17"/>
  <c r="E3129" i="17"/>
  <c r="E3137" i="17"/>
  <c r="E3145" i="17"/>
  <c r="E3153" i="17"/>
  <c r="E3161" i="17"/>
  <c r="E3169" i="17"/>
  <c r="E3177" i="17"/>
  <c r="E3185" i="17"/>
  <c r="E3193" i="17"/>
  <c r="E3201" i="17"/>
  <c r="E3209" i="17"/>
  <c r="E3217" i="17"/>
  <c r="E3225" i="17"/>
  <c r="E3233" i="17"/>
  <c r="E3241" i="17"/>
  <c r="E3249" i="17"/>
  <c r="E3257" i="17"/>
  <c r="E3265" i="17"/>
  <c r="E3273" i="17"/>
  <c r="E3281" i="17"/>
  <c r="E3289" i="17"/>
  <c r="E3297" i="17"/>
  <c r="E3305" i="17"/>
  <c r="E3313" i="17"/>
  <c r="E3321" i="17"/>
  <c r="E3329" i="17"/>
  <c r="E3337" i="17"/>
  <c r="E3345" i="17"/>
  <c r="E3353" i="17"/>
  <c r="E3361" i="17"/>
  <c r="E3369" i="17"/>
  <c r="E3377" i="17"/>
  <c r="E3385" i="17"/>
  <c r="E3393" i="17"/>
  <c r="E3401" i="17"/>
  <c r="E3409" i="17"/>
  <c r="E3417" i="17"/>
  <c r="E3425" i="17"/>
  <c r="E3433" i="17"/>
  <c r="E3441" i="17"/>
  <c r="E3449" i="17"/>
  <c r="E3457" i="17"/>
  <c r="E3465" i="17"/>
  <c r="E3473" i="17"/>
  <c r="E3481" i="17"/>
  <c r="E3489" i="17"/>
  <c r="E3497" i="17"/>
  <c r="E3505" i="17"/>
  <c r="E3513" i="17"/>
  <c r="E3521" i="17"/>
  <c r="E3529" i="17"/>
  <c r="E3537" i="17"/>
  <c r="E3545" i="17"/>
  <c r="E3553" i="17"/>
  <c r="E3561" i="17"/>
  <c r="E3569" i="17"/>
  <c r="E3577" i="17"/>
  <c r="E3585" i="17"/>
  <c r="E3593" i="17"/>
  <c r="E3601" i="17"/>
  <c r="E3609" i="17"/>
  <c r="E3617" i="17"/>
  <c r="E3625" i="17"/>
  <c r="E3633" i="17"/>
  <c r="E3641" i="17"/>
  <c r="E3649" i="17"/>
  <c r="E3657" i="17"/>
  <c r="E3665" i="17"/>
  <c r="E3673" i="17"/>
  <c r="E3681" i="17"/>
  <c r="E3689" i="17"/>
  <c r="E3697" i="17"/>
  <c r="E3705" i="17"/>
  <c r="E3713" i="17"/>
  <c r="E3721" i="17"/>
  <c r="E3729" i="17"/>
  <c r="E3737" i="17"/>
  <c r="E3745" i="17"/>
  <c r="E3753" i="17"/>
  <c r="E3761" i="17"/>
  <c r="E3769" i="17"/>
  <c r="E3777" i="17"/>
  <c r="E3785" i="17"/>
  <c r="E3793" i="17"/>
  <c r="E3801" i="17"/>
  <c r="E3809" i="17"/>
  <c r="E3817" i="17"/>
  <c r="E3825" i="17"/>
  <c r="E3833" i="17"/>
  <c r="E3841" i="17"/>
  <c r="E3849" i="17"/>
  <c r="E3857" i="17"/>
  <c r="E3865" i="17"/>
  <c r="E3873" i="17"/>
  <c r="E3881" i="17"/>
  <c r="E3889" i="17"/>
  <c r="E3897" i="17"/>
  <c r="E3905" i="17"/>
  <c r="E3913" i="17"/>
  <c r="E3921" i="17"/>
  <c r="E3929" i="17"/>
  <c r="E3937" i="17"/>
  <c r="E3945" i="17"/>
  <c r="E3953" i="17"/>
  <c r="E3961" i="17"/>
  <c r="E3969" i="17"/>
  <c r="E3977" i="17"/>
  <c r="E3985" i="17"/>
  <c r="E3993" i="17"/>
  <c r="E4001" i="17"/>
  <c r="E4009" i="17"/>
  <c r="E4017" i="17"/>
  <c r="E4025" i="17"/>
  <c r="E4033" i="17"/>
  <c r="E4041" i="17"/>
  <c r="E4049" i="17"/>
  <c r="E4057" i="17"/>
  <c r="E4065" i="17"/>
  <c r="E4073" i="17"/>
  <c r="E4081" i="17"/>
  <c r="E4089" i="17"/>
  <c r="E4097" i="17"/>
  <c r="E4105" i="17"/>
  <c r="E4113" i="17"/>
  <c r="E4121" i="17"/>
  <c r="E4129" i="17"/>
  <c r="E4137" i="17"/>
  <c r="E4145" i="17"/>
  <c r="E4153" i="17"/>
  <c r="E4161" i="17"/>
  <c r="E4169" i="17"/>
  <c r="E4177" i="17"/>
  <c r="E4185" i="17"/>
  <c r="E4193" i="17"/>
  <c r="E4201" i="17"/>
  <c r="E4209" i="17"/>
  <c r="E4217" i="17"/>
  <c r="E4225" i="17"/>
  <c r="E4233" i="17"/>
  <c r="E4241" i="17"/>
  <c r="E4249" i="17"/>
  <c r="E4257" i="17"/>
  <c r="E4265" i="17"/>
  <c r="E4273" i="17"/>
  <c r="E4281" i="17"/>
  <c r="E4289" i="17"/>
  <c r="E4297" i="17"/>
  <c r="E4305" i="17"/>
  <c r="E4313" i="17"/>
  <c r="E4321" i="17"/>
  <c r="E4329" i="17"/>
  <c r="E4337" i="17"/>
  <c r="E4345" i="17"/>
  <c r="E4353" i="17"/>
  <c r="E4361" i="17"/>
  <c r="E4369" i="17"/>
  <c r="E4377" i="17"/>
  <c r="E4385" i="17"/>
  <c r="E4393" i="17"/>
  <c r="E4401" i="17"/>
  <c r="E4409" i="17"/>
  <c r="E4417" i="17"/>
  <c r="E4425" i="17"/>
  <c r="E4433" i="17"/>
  <c r="E4441" i="17"/>
  <c r="E4449" i="17"/>
  <c r="E4457" i="17"/>
  <c r="E4465" i="17"/>
  <c r="E4473" i="17"/>
  <c r="E4481" i="17"/>
  <c r="E4489" i="17"/>
  <c r="E4497" i="17"/>
  <c r="E4505" i="17"/>
  <c r="E4513" i="17"/>
  <c r="E4521" i="17"/>
  <c r="E4529" i="17"/>
  <c r="E4537" i="17"/>
  <c r="E4545" i="17"/>
  <c r="E4553" i="17"/>
  <c r="E4561" i="17"/>
  <c r="E4569" i="17"/>
  <c r="E4577" i="17"/>
  <c r="E4585" i="17"/>
  <c r="E4593" i="17"/>
  <c r="E4601" i="17"/>
  <c r="E4609" i="17"/>
  <c r="L3" i="17"/>
  <c r="M3" i="17"/>
  <c r="L4" i="17"/>
  <c r="M4" i="17"/>
  <c r="L5" i="17"/>
  <c r="M5" i="17"/>
  <c r="L6" i="17"/>
  <c r="M6" i="17"/>
  <c r="L7" i="17"/>
  <c r="M7" i="17"/>
  <c r="L8" i="17"/>
  <c r="M8" i="17"/>
  <c r="L9" i="17"/>
  <c r="M9" i="17"/>
  <c r="L10" i="17"/>
  <c r="M10" i="17"/>
  <c r="L11" i="17"/>
  <c r="M11" i="17"/>
  <c r="L12" i="17"/>
  <c r="M12" i="17"/>
  <c r="L13" i="17"/>
  <c r="M13" i="17"/>
  <c r="L14" i="17"/>
  <c r="M14" i="17"/>
  <c r="L15" i="17"/>
  <c r="M15" i="17"/>
  <c r="L16" i="17"/>
  <c r="M16" i="17"/>
  <c r="L17" i="17"/>
  <c r="M17" i="17"/>
  <c r="L18" i="17"/>
  <c r="M18" i="17"/>
  <c r="L19" i="17"/>
  <c r="M19" i="17"/>
  <c r="L20" i="17"/>
  <c r="M20" i="17"/>
  <c r="L21" i="17"/>
  <c r="M21" i="17"/>
  <c r="L22" i="17"/>
  <c r="M22" i="17"/>
  <c r="L23" i="17"/>
  <c r="M23" i="17"/>
  <c r="L24" i="17"/>
  <c r="M24" i="17"/>
  <c r="L25" i="17"/>
  <c r="M25" i="17"/>
  <c r="L26" i="17"/>
  <c r="M26" i="17"/>
  <c r="L27" i="17"/>
  <c r="M27" i="17"/>
  <c r="L28" i="17"/>
  <c r="M28" i="17"/>
  <c r="L29" i="17"/>
  <c r="M29" i="17"/>
  <c r="L30" i="17"/>
  <c r="M30" i="17"/>
  <c r="L31" i="17"/>
  <c r="M31" i="17"/>
  <c r="L32" i="17"/>
  <c r="M32" i="17"/>
  <c r="L33" i="17"/>
  <c r="M33" i="17"/>
  <c r="L34" i="17"/>
  <c r="M34" i="17"/>
  <c r="L35" i="17"/>
  <c r="M35" i="17"/>
  <c r="L36" i="17"/>
  <c r="M36" i="17"/>
  <c r="L37" i="17"/>
  <c r="M37" i="17"/>
  <c r="L38" i="17"/>
  <c r="M38" i="17"/>
  <c r="L39" i="17"/>
  <c r="M39" i="17"/>
  <c r="L40" i="17"/>
  <c r="M40" i="17"/>
  <c r="L41" i="17"/>
  <c r="M41" i="17"/>
  <c r="L42" i="17"/>
  <c r="M42" i="17"/>
  <c r="L43" i="17"/>
  <c r="M43" i="17"/>
  <c r="L44" i="17"/>
  <c r="M44" i="17"/>
  <c r="L45" i="17"/>
  <c r="M45" i="17"/>
  <c r="L46" i="17"/>
  <c r="M46" i="17"/>
  <c r="L47" i="17"/>
  <c r="M47" i="17"/>
  <c r="L48" i="17"/>
  <c r="M48" i="17"/>
  <c r="L49" i="17"/>
  <c r="M49" i="17"/>
  <c r="L50" i="17"/>
  <c r="M50" i="17"/>
  <c r="L51" i="17"/>
  <c r="M51" i="17"/>
  <c r="L52" i="17"/>
  <c r="M52" i="17"/>
  <c r="L53" i="17"/>
  <c r="M53" i="17"/>
  <c r="L54" i="17"/>
  <c r="M54" i="17"/>
  <c r="L55" i="17"/>
  <c r="M55" i="17"/>
  <c r="L56" i="17"/>
  <c r="M56" i="17"/>
  <c r="L57" i="17"/>
  <c r="M57" i="17"/>
  <c r="L58" i="17"/>
  <c r="M58" i="17"/>
  <c r="L59" i="17"/>
  <c r="M59" i="17"/>
  <c r="L60" i="17"/>
  <c r="M60" i="17"/>
  <c r="L61" i="17"/>
  <c r="M61" i="17"/>
  <c r="L62" i="17"/>
  <c r="M62" i="17"/>
  <c r="L63" i="17"/>
  <c r="M63" i="17"/>
  <c r="L64" i="17"/>
  <c r="M64" i="17"/>
  <c r="L65" i="17"/>
  <c r="M65" i="17"/>
  <c r="L66" i="17"/>
  <c r="M66" i="17"/>
  <c r="L67" i="17"/>
  <c r="M67" i="17"/>
  <c r="L68" i="17"/>
  <c r="M68" i="17"/>
  <c r="L69" i="17"/>
  <c r="M69" i="17"/>
  <c r="L70" i="17"/>
  <c r="M70" i="17"/>
  <c r="L71" i="17"/>
  <c r="M71" i="17"/>
  <c r="L72" i="17"/>
  <c r="M72" i="17"/>
  <c r="L73" i="17"/>
  <c r="M73" i="17"/>
  <c r="L74" i="17"/>
  <c r="M74" i="17"/>
  <c r="L75" i="17"/>
  <c r="M75" i="17"/>
  <c r="L76" i="17"/>
  <c r="M76" i="17"/>
  <c r="L77" i="17"/>
  <c r="M77" i="17"/>
  <c r="L78" i="17"/>
  <c r="M78" i="17"/>
  <c r="L79" i="17"/>
  <c r="M79" i="17"/>
  <c r="L80" i="17"/>
  <c r="M80" i="17"/>
  <c r="L81" i="17"/>
  <c r="M81" i="17"/>
  <c r="L82" i="17"/>
  <c r="M82" i="17"/>
  <c r="L83" i="17"/>
  <c r="M83" i="17"/>
  <c r="L84" i="17"/>
  <c r="M84" i="17"/>
  <c r="L85" i="17"/>
  <c r="M85" i="17"/>
  <c r="L86" i="17"/>
  <c r="M86" i="17"/>
  <c r="L87" i="17"/>
  <c r="M87" i="17"/>
  <c r="L88" i="17"/>
  <c r="M88" i="17"/>
  <c r="L89" i="17"/>
  <c r="M89" i="17"/>
  <c r="L90" i="17"/>
  <c r="M90" i="17"/>
  <c r="L91" i="17"/>
  <c r="M91" i="17"/>
  <c r="L92" i="17"/>
  <c r="M92" i="17"/>
  <c r="L93" i="17"/>
  <c r="M93" i="17"/>
  <c r="L94" i="17"/>
  <c r="M94" i="17"/>
  <c r="L95" i="17"/>
  <c r="M95" i="17"/>
  <c r="L96" i="17"/>
  <c r="M96" i="17"/>
  <c r="L97" i="17"/>
  <c r="M97" i="17"/>
  <c r="L98" i="17"/>
  <c r="M98" i="17"/>
  <c r="L99" i="17"/>
  <c r="M99" i="17"/>
  <c r="L100" i="17"/>
  <c r="M100" i="17"/>
  <c r="L101" i="17"/>
  <c r="M101" i="17"/>
  <c r="L102" i="17"/>
  <c r="M102" i="17"/>
  <c r="L103" i="17"/>
  <c r="M103" i="17"/>
  <c r="L104" i="17"/>
  <c r="M104" i="17"/>
  <c r="L105" i="17"/>
  <c r="M105" i="17"/>
  <c r="L106" i="17"/>
  <c r="M106" i="17"/>
  <c r="L107" i="17"/>
  <c r="M107" i="17"/>
  <c r="L108" i="17"/>
  <c r="M108" i="17"/>
  <c r="L109" i="17"/>
  <c r="M109" i="17"/>
  <c r="L110" i="17"/>
  <c r="M110" i="17"/>
  <c r="L111" i="17"/>
  <c r="M111" i="17"/>
  <c r="L112" i="17"/>
  <c r="M112" i="17"/>
  <c r="L113" i="17"/>
  <c r="M113" i="17"/>
  <c r="L114" i="17"/>
  <c r="M114" i="17"/>
  <c r="L115" i="17"/>
  <c r="M115" i="17"/>
  <c r="L116" i="17"/>
  <c r="M116" i="17"/>
  <c r="L117" i="17"/>
  <c r="M117" i="17"/>
  <c r="L118" i="17"/>
  <c r="M118" i="17"/>
  <c r="L119" i="17"/>
  <c r="M119" i="17"/>
  <c r="L120" i="17"/>
  <c r="M120" i="17"/>
  <c r="L121" i="17"/>
  <c r="M121" i="17"/>
  <c r="L122" i="17"/>
  <c r="M122" i="17"/>
  <c r="L123" i="17"/>
  <c r="M123" i="17"/>
  <c r="L124" i="17"/>
  <c r="M124" i="17"/>
  <c r="L125" i="17"/>
  <c r="M125" i="17"/>
  <c r="L126" i="17"/>
  <c r="M126" i="17"/>
  <c r="L127" i="17"/>
  <c r="M127" i="17"/>
  <c r="L128" i="17"/>
  <c r="M128" i="17"/>
  <c r="L129" i="17"/>
  <c r="M129" i="17"/>
  <c r="L130" i="17"/>
  <c r="M130" i="17"/>
  <c r="L131" i="17"/>
  <c r="M131" i="17"/>
  <c r="L132" i="17"/>
  <c r="M132" i="17"/>
  <c r="L133" i="17"/>
  <c r="M133" i="17"/>
  <c r="L134" i="17"/>
  <c r="M134" i="17"/>
  <c r="L135" i="17"/>
  <c r="M135" i="17"/>
  <c r="L136" i="17"/>
  <c r="M136" i="17"/>
  <c r="L137" i="17"/>
  <c r="M137" i="17"/>
  <c r="L138" i="17"/>
  <c r="M138" i="17"/>
  <c r="L139" i="17"/>
  <c r="M139" i="17"/>
  <c r="L140" i="17"/>
  <c r="M140" i="17"/>
  <c r="L141" i="17"/>
  <c r="M141" i="17"/>
  <c r="L142" i="17"/>
  <c r="M142" i="17"/>
  <c r="L143" i="17"/>
  <c r="M143" i="17"/>
  <c r="L144" i="17"/>
  <c r="M144" i="17"/>
  <c r="L145" i="17"/>
  <c r="M145" i="17"/>
  <c r="L146" i="17"/>
  <c r="M146" i="17"/>
  <c r="L147" i="17"/>
  <c r="M147" i="17"/>
  <c r="L148" i="17"/>
  <c r="M148" i="17"/>
  <c r="L149" i="17"/>
  <c r="M149" i="17"/>
  <c r="L150" i="17"/>
  <c r="M150" i="17"/>
  <c r="L151" i="17"/>
  <c r="M151" i="17"/>
  <c r="L152" i="17"/>
  <c r="M152" i="17"/>
  <c r="L153" i="17"/>
  <c r="M153" i="17"/>
  <c r="L154" i="17"/>
  <c r="M154" i="17"/>
  <c r="L155" i="17"/>
  <c r="M155" i="17"/>
  <c r="L156" i="17"/>
  <c r="M156" i="17"/>
  <c r="L157" i="17"/>
  <c r="M157" i="17"/>
  <c r="L158" i="17"/>
  <c r="M158" i="17"/>
  <c r="L159" i="17"/>
  <c r="M159" i="17"/>
  <c r="L160" i="17"/>
  <c r="M160" i="17"/>
  <c r="L161" i="17"/>
  <c r="M161" i="17"/>
  <c r="L162" i="17"/>
  <c r="M162" i="17"/>
  <c r="L163" i="17"/>
  <c r="M163" i="17"/>
  <c r="L164" i="17"/>
  <c r="M164" i="17"/>
  <c r="L165" i="17"/>
  <c r="M165" i="17"/>
  <c r="L166" i="17"/>
  <c r="M166" i="17"/>
  <c r="L167" i="17"/>
  <c r="M167" i="17"/>
  <c r="L168" i="17"/>
  <c r="M168" i="17"/>
  <c r="L169" i="17"/>
  <c r="M169" i="17"/>
  <c r="L170" i="17"/>
  <c r="M170" i="17"/>
  <c r="L171" i="17"/>
  <c r="M171" i="17"/>
  <c r="L172" i="17"/>
  <c r="M172" i="17"/>
  <c r="L173" i="17"/>
  <c r="M173" i="17"/>
  <c r="L174" i="17"/>
  <c r="M174" i="17"/>
  <c r="L175" i="17"/>
  <c r="M175" i="17"/>
  <c r="L176" i="17"/>
  <c r="M176" i="17"/>
  <c r="L177" i="17"/>
  <c r="M177" i="17"/>
  <c r="L178" i="17"/>
  <c r="M178" i="17"/>
  <c r="L179" i="17"/>
  <c r="M179" i="17"/>
  <c r="L180" i="17"/>
  <c r="M180" i="17"/>
  <c r="L181" i="17"/>
  <c r="M181" i="17"/>
  <c r="L182" i="17"/>
  <c r="M182" i="17"/>
  <c r="L183" i="17"/>
  <c r="M183" i="17"/>
  <c r="L184" i="17"/>
  <c r="M184" i="17"/>
  <c r="L185" i="17"/>
  <c r="M185" i="17"/>
  <c r="L186" i="17"/>
  <c r="M186" i="17"/>
  <c r="L187" i="17"/>
  <c r="M187" i="17"/>
  <c r="L188" i="17"/>
  <c r="M188" i="17"/>
  <c r="L189" i="17"/>
  <c r="M189" i="17"/>
  <c r="L190" i="17"/>
  <c r="M190" i="17"/>
  <c r="L191" i="17"/>
  <c r="M191" i="17"/>
  <c r="L192" i="17"/>
  <c r="M192" i="17"/>
  <c r="L193" i="17"/>
  <c r="M193" i="17"/>
  <c r="L194" i="17"/>
  <c r="M194" i="17"/>
  <c r="L195" i="17"/>
  <c r="M195" i="17"/>
  <c r="L196" i="17"/>
  <c r="M196" i="17"/>
  <c r="L197" i="17"/>
  <c r="M197" i="17"/>
  <c r="L198" i="17"/>
  <c r="M198" i="17"/>
  <c r="L199" i="17"/>
  <c r="M199" i="17"/>
  <c r="L200" i="17"/>
  <c r="M200" i="17"/>
  <c r="L201" i="17"/>
  <c r="M201" i="17"/>
  <c r="L202" i="17"/>
  <c r="M202" i="17"/>
  <c r="L203" i="17"/>
  <c r="M203" i="17"/>
  <c r="L204" i="17"/>
  <c r="M204" i="17"/>
  <c r="L205" i="17"/>
  <c r="M205" i="17"/>
  <c r="L206" i="17"/>
  <c r="M206" i="17"/>
  <c r="L207" i="17"/>
  <c r="M207" i="17"/>
  <c r="L208" i="17"/>
  <c r="M208" i="17"/>
  <c r="L209" i="17"/>
  <c r="M209" i="17"/>
  <c r="L210" i="17"/>
  <c r="M210" i="17"/>
  <c r="L211" i="17"/>
  <c r="M211" i="17"/>
  <c r="L212" i="17"/>
  <c r="M212" i="17"/>
  <c r="L213" i="17"/>
  <c r="M213" i="17"/>
  <c r="L214" i="17"/>
  <c r="M214" i="17"/>
  <c r="L215" i="17"/>
  <c r="M215" i="17"/>
  <c r="L216" i="17"/>
  <c r="M216" i="17"/>
  <c r="L217" i="17"/>
  <c r="M217" i="17"/>
  <c r="L218" i="17"/>
  <c r="M218" i="17"/>
  <c r="L219" i="17"/>
  <c r="M219" i="17"/>
  <c r="L220" i="17"/>
  <c r="M220" i="17"/>
  <c r="L221" i="17"/>
  <c r="M221" i="17"/>
  <c r="L222" i="17"/>
  <c r="M222" i="17"/>
  <c r="L223" i="17"/>
  <c r="M223" i="17"/>
  <c r="L224" i="17"/>
  <c r="M224" i="17"/>
  <c r="L225" i="17"/>
  <c r="M225" i="17"/>
  <c r="L226" i="17"/>
  <c r="M226" i="17"/>
  <c r="L227" i="17"/>
  <c r="M227" i="17"/>
  <c r="L228" i="17"/>
  <c r="M228" i="17"/>
  <c r="L229" i="17"/>
  <c r="M229" i="17"/>
  <c r="L230" i="17"/>
  <c r="M230" i="17"/>
  <c r="L231" i="17"/>
  <c r="M231" i="17"/>
  <c r="L232" i="17"/>
  <c r="M232" i="17"/>
  <c r="L233" i="17"/>
  <c r="M233" i="17"/>
  <c r="L234" i="17"/>
  <c r="M234" i="17"/>
  <c r="L235" i="17"/>
  <c r="M235" i="17"/>
  <c r="L236" i="17"/>
  <c r="M236" i="17"/>
  <c r="L237" i="17"/>
  <c r="M237" i="17"/>
  <c r="L238" i="17"/>
  <c r="M238" i="17"/>
  <c r="L239" i="17"/>
  <c r="M239" i="17"/>
  <c r="L240" i="17"/>
  <c r="M240" i="17"/>
  <c r="L241" i="17"/>
  <c r="M241" i="17"/>
  <c r="L242" i="17"/>
  <c r="M242" i="17"/>
  <c r="L243" i="17"/>
  <c r="M243" i="17"/>
  <c r="L244" i="17"/>
  <c r="M244" i="17"/>
  <c r="L245" i="17"/>
  <c r="M245" i="17"/>
  <c r="L246" i="17"/>
  <c r="M246" i="17"/>
  <c r="L247" i="17"/>
  <c r="M247" i="17"/>
  <c r="L248" i="17"/>
  <c r="M248" i="17"/>
  <c r="L249" i="17"/>
  <c r="M249" i="17"/>
  <c r="L250" i="17"/>
  <c r="M250" i="17"/>
  <c r="L251" i="17"/>
  <c r="M251" i="17"/>
  <c r="L252" i="17"/>
  <c r="M252" i="17"/>
  <c r="L253" i="17"/>
  <c r="M253" i="17"/>
  <c r="L254" i="17"/>
  <c r="M254" i="17"/>
  <c r="L255" i="17"/>
  <c r="M255" i="17"/>
  <c r="L256" i="17"/>
  <c r="M256" i="17"/>
  <c r="L257" i="17"/>
  <c r="M257" i="17"/>
  <c r="L258" i="17"/>
  <c r="M258" i="17"/>
  <c r="L259" i="17"/>
  <c r="M259" i="17"/>
  <c r="L260" i="17"/>
  <c r="M260" i="17"/>
  <c r="L261" i="17"/>
  <c r="M261" i="17"/>
  <c r="L262" i="17"/>
  <c r="M262" i="17"/>
  <c r="L263" i="17"/>
  <c r="M263" i="17"/>
  <c r="L264" i="17"/>
  <c r="M264" i="17"/>
  <c r="L265" i="17"/>
  <c r="M265" i="17"/>
  <c r="L266" i="17"/>
  <c r="M266" i="17"/>
  <c r="L267" i="17"/>
  <c r="M267" i="17"/>
  <c r="L268" i="17"/>
  <c r="M268" i="17"/>
  <c r="L269" i="17"/>
  <c r="M269" i="17"/>
  <c r="L270" i="17"/>
  <c r="M270" i="17"/>
  <c r="L271" i="17"/>
  <c r="M271" i="17"/>
  <c r="L272" i="17"/>
  <c r="M272" i="17"/>
  <c r="L273" i="17"/>
  <c r="M273" i="17"/>
  <c r="L274" i="17"/>
  <c r="M274" i="17"/>
  <c r="L275" i="17"/>
  <c r="M275" i="17"/>
  <c r="L276" i="17"/>
  <c r="M276" i="17"/>
  <c r="L277" i="17"/>
  <c r="M277" i="17"/>
  <c r="L278" i="17"/>
  <c r="M278" i="17"/>
  <c r="L279" i="17"/>
  <c r="M279" i="17"/>
  <c r="L280" i="17"/>
  <c r="M280" i="17"/>
  <c r="L281" i="17"/>
  <c r="M281" i="17"/>
  <c r="L282" i="17"/>
  <c r="M282" i="17"/>
  <c r="L283" i="17"/>
  <c r="M283" i="17"/>
  <c r="L284" i="17"/>
  <c r="M284" i="17"/>
  <c r="L285" i="17"/>
  <c r="M285" i="17"/>
  <c r="L286" i="17"/>
  <c r="M286" i="17"/>
  <c r="L287" i="17"/>
  <c r="M287" i="17"/>
  <c r="L288" i="17"/>
  <c r="M288" i="17"/>
  <c r="L289" i="17"/>
  <c r="M289" i="17"/>
  <c r="L290" i="17"/>
  <c r="M290" i="17"/>
  <c r="L291" i="17"/>
  <c r="M291" i="17"/>
  <c r="L292" i="17"/>
  <c r="M292" i="17"/>
  <c r="L293" i="17"/>
  <c r="M293" i="17"/>
  <c r="L294" i="17"/>
  <c r="M294" i="17"/>
  <c r="L295" i="17"/>
  <c r="M295" i="17"/>
  <c r="L296" i="17"/>
  <c r="M296" i="17"/>
  <c r="L297" i="17"/>
  <c r="M297" i="17"/>
  <c r="L298" i="17"/>
  <c r="M298" i="17"/>
  <c r="L299" i="17"/>
  <c r="M299" i="17"/>
  <c r="L300" i="17"/>
  <c r="M300" i="17"/>
  <c r="L301" i="17"/>
  <c r="M301" i="17"/>
  <c r="L302" i="17"/>
  <c r="M302" i="17"/>
  <c r="L303" i="17"/>
  <c r="M303" i="17"/>
  <c r="L304" i="17"/>
  <c r="M304" i="17"/>
  <c r="L305" i="17"/>
  <c r="M305" i="17"/>
  <c r="L306" i="17"/>
  <c r="M306" i="17"/>
  <c r="L307" i="17"/>
  <c r="M307" i="17"/>
  <c r="L308" i="17"/>
  <c r="M308" i="17"/>
  <c r="L309" i="17"/>
  <c r="M309" i="17"/>
  <c r="L310" i="17"/>
  <c r="M310" i="17"/>
  <c r="L311" i="17"/>
  <c r="M311" i="17"/>
  <c r="L312" i="17"/>
  <c r="M312" i="17"/>
  <c r="L313" i="17"/>
  <c r="M313" i="17"/>
  <c r="L314" i="17"/>
  <c r="M314" i="17"/>
  <c r="L315" i="17"/>
  <c r="M315" i="17"/>
  <c r="L316" i="17"/>
  <c r="M316" i="17"/>
  <c r="L317" i="17"/>
  <c r="M317" i="17"/>
  <c r="L318" i="17"/>
  <c r="M318" i="17"/>
  <c r="L319" i="17"/>
  <c r="M319" i="17"/>
  <c r="L320" i="17"/>
  <c r="M320" i="17"/>
  <c r="L321" i="17"/>
  <c r="M321" i="17"/>
  <c r="L322" i="17"/>
  <c r="M322" i="17"/>
  <c r="L323" i="17"/>
  <c r="M323" i="17"/>
  <c r="L324" i="17"/>
  <c r="M324" i="17"/>
  <c r="L325" i="17"/>
  <c r="M325" i="17"/>
  <c r="L326" i="17"/>
  <c r="M326" i="17"/>
  <c r="L327" i="17"/>
  <c r="M327" i="17"/>
  <c r="L328" i="17"/>
  <c r="M328" i="17"/>
  <c r="L329" i="17"/>
  <c r="M329" i="17"/>
  <c r="L330" i="17"/>
  <c r="M330" i="17"/>
  <c r="L331" i="17"/>
  <c r="M331" i="17"/>
  <c r="L332" i="17"/>
  <c r="M332" i="17"/>
  <c r="L333" i="17"/>
  <c r="M333" i="17"/>
  <c r="L334" i="17"/>
  <c r="M334" i="17"/>
  <c r="L335" i="17"/>
  <c r="M335" i="17"/>
  <c r="L336" i="17"/>
  <c r="M336" i="17"/>
  <c r="L337" i="17"/>
  <c r="M337" i="17"/>
  <c r="L338" i="17"/>
  <c r="M338" i="17"/>
  <c r="L339" i="17"/>
  <c r="M339" i="17"/>
  <c r="L340" i="17"/>
  <c r="M340" i="17"/>
  <c r="L341" i="17"/>
  <c r="M341" i="17"/>
  <c r="L342" i="17"/>
  <c r="M342" i="17"/>
  <c r="L343" i="17"/>
  <c r="M343" i="17"/>
  <c r="L344" i="17"/>
  <c r="M344" i="17"/>
  <c r="L345" i="17"/>
  <c r="M345" i="17"/>
  <c r="L346" i="17"/>
  <c r="M346" i="17"/>
  <c r="L347" i="17"/>
  <c r="M347" i="17"/>
  <c r="L348" i="17"/>
  <c r="M348" i="17"/>
  <c r="L349" i="17"/>
  <c r="M349" i="17"/>
  <c r="L350" i="17"/>
  <c r="M350" i="17"/>
  <c r="L351" i="17"/>
  <c r="M351" i="17"/>
  <c r="L352" i="17"/>
  <c r="M352" i="17"/>
  <c r="L353" i="17"/>
  <c r="M353" i="17"/>
  <c r="L354" i="17"/>
  <c r="M354" i="17"/>
  <c r="L355" i="17"/>
  <c r="M355" i="17"/>
  <c r="L356" i="17"/>
  <c r="M356" i="17"/>
  <c r="L357" i="17"/>
  <c r="M357" i="17"/>
  <c r="L358" i="17"/>
  <c r="M358" i="17"/>
  <c r="L359" i="17"/>
  <c r="M359" i="17"/>
  <c r="L360" i="17"/>
  <c r="M360" i="17"/>
  <c r="L361" i="17"/>
  <c r="M361" i="17"/>
  <c r="L362" i="17"/>
  <c r="M362" i="17"/>
  <c r="L363" i="17"/>
  <c r="M363" i="17"/>
  <c r="L364" i="17"/>
  <c r="M364" i="17"/>
  <c r="L365" i="17"/>
  <c r="M365" i="17"/>
  <c r="L366" i="17"/>
  <c r="M366" i="17"/>
  <c r="L367" i="17"/>
  <c r="M367" i="17"/>
  <c r="L368" i="17"/>
  <c r="M368" i="17"/>
  <c r="L369" i="17"/>
  <c r="M369" i="17"/>
  <c r="L370" i="17"/>
  <c r="M370" i="17"/>
  <c r="L371" i="17"/>
  <c r="M371" i="17"/>
  <c r="L372" i="17"/>
  <c r="M372" i="17"/>
  <c r="L373" i="17"/>
  <c r="M373" i="17"/>
  <c r="L374" i="17"/>
  <c r="M374" i="17"/>
  <c r="L375" i="17"/>
  <c r="M375" i="17"/>
  <c r="L376" i="17"/>
  <c r="M376" i="17"/>
  <c r="L377" i="17"/>
  <c r="M377" i="17"/>
  <c r="L378" i="17"/>
  <c r="M378" i="17"/>
  <c r="L379" i="17"/>
  <c r="M379" i="17"/>
  <c r="L380" i="17"/>
  <c r="M380" i="17"/>
  <c r="L381" i="17"/>
  <c r="M381" i="17"/>
  <c r="L382" i="17"/>
  <c r="M382" i="17"/>
  <c r="L383" i="17"/>
  <c r="M383" i="17"/>
  <c r="L384" i="17"/>
  <c r="M384" i="17"/>
  <c r="L385" i="17"/>
  <c r="M385" i="17"/>
  <c r="L386" i="17"/>
  <c r="M386" i="17"/>
  <c r="L387" i="17"/>
  <c r="M387" i="17"/>
  <c r="L388" i="17"/>
  <c r="M388" i="17"/>
  <c r="L389" i="17"/>
  <c r="M389" i="17"/>
  <c r="L390" i="17"/>
  <c r="M390" i="17"/>
  <c r="L391" i="17"/>
  <c r="M391" i="17"/>
  <c r="L392" i="17"/>
  <c r="M392" i="17"/>
  <c r="L393" i="17"/>
  <c r="M393" i="17"/>
  <c r="L394" i="17"/>
  <c r="M394" i="17"/>
  <c r="L395" i="17"/>
  <c r="M395" i="17"/>
  <c r="L396" i="17"/>
  <c r="M396" i="17"/>
  <c r="L397" i="17"/>
  <c r="M397" i="17"/>
  <c r="L398" i="17"/>
  <c r="M398" i="17"/>
  <c r="L399" i="17"/>
  <c r="M399" i="17"/>
  <c r="L400" i="17"/>
  <c r="M400" i="17"/>
  <c r="L401" i="17"/>
  <c r="M401" i="17"/>
  <c r="L402" i="17"/>
  <c r="M402" i="17"/>
  <c r="L403" i="17"/>
  <c r="M403" i="17"/>
  <c r="L404" i="17"/>
  <c r="M404" i="17"/>
  <c r="L405" i="17"/>
  <c r="M405" i="17"/>
  <c r="L406" i="17"/>
  <c r="M406" i="17"/>
  <c r="L407" i="17"/>
  <c r="M407" i="17"/>
  <c r="L408" i="17"/>
  <c r="M408" i="17"/>
  <c r="L409" i="17"/>
  <c r="M409" i="17"/>
  <c r="L410" i="17"/>
  <c r="M410" i="17"/>
  <c r="L411" i="17"/>
  <c r="M411" i="17"/>
  <c r="L412" i="17"/>
  <c r="M412" i="17"/>
  <c r="L413" i="17"/>
  <c r="M413" i="17"/>
  <c r="L414" i="17"/>
  <c r="M414" i="17"/>
  <c r="L415" i="17"/>
  <c r="M415" i="17"/>
  <c r="L416" i="17"/>
  <c r="M416" i="17"/>
  <c r="L417" i="17"/>
  <c r="M417" i="17"/>
  <c r="L418" i="17"/>
  <c r="M418" i="17"/>
  <c r="L419" i="17"/>
  <c r="M419" i="17"/>
  <c r="L420" i="17"/>
  <c r="M420" i="17"/>
  <c r="L421" i="17"/>
  <c r="M421" i="17"/>
  <c r="L422" i="17"/>
  <c r="M422" i="17"/>
  <c r="L423" i="17"/>
  <c r="M423" i="17"/>
  <c r="L424" i="17"/>
  <c r="M424" i="17"/>
  <c r="L425" i="17"/>
  <c r="M425" i="17"/>
  <c r="L426" i="17"/>
  <c r="M426" i="17"/>
  <c r="L427" i="17"/>
  <c r="M427" i="17"/>
  <c r="L428" i="17"/>
  <c r="M428" i="17"/>
  <c r="L429" i="17"/>
  <c r="M429" i="17"/>
  <c r="L430" i="17"/>
  <c r="M430" i="17"/>
  <c r="L431" i="17"/>
  <c r="M431" i="17"/>
  <c r="L432" i="17"/>
  <c r="M432" i="17"/>
  <c r="L433" i="17"/>
  <c r="M433" i="17"/>
  <c r="L434" i="17"/>
  <c r="M434" i="17"/>
  <c r="L435" i="17"/>
  <c r="M435" i="17"/>
  <c r="L436" i="17"/>
  <c r="M436" i="17"/>
  <c r="L437" i="17"/>
  <c r="M437" i="17"/>
  <c r="L438" i="17"/>
  <c r="M438" i="17"/>
  <c r="L439" i="17"/>
  <c r="M439" i="17"/>
  <c r="L440" i="17"/>
  <c r="M440" i="17"/>
  <c r="L441" i="17"/>
  <c r="M441" i="17"/>
  <c r="L442" i="17"/>
  <c r="M442" i="17"/>
  <c r="L443" i="17"/>
  <c r="M443" i="17"/>
  <c r="L444" i="17"/>
  <c r="M444" i="17"/>
  <c r="L445" i="17"/>
  <c r="M445" i="17"/>
  <c r="L446" i="17"/>
  <c r="M446" i="17"/>
  <c r="L447" i="17"/>
  <c r="M447" i="17"/>
  <c r="L448" i="17"/>
  <c r="M448" i="17"/>
  <c r="L449" i="17"/>
  <c r="M449" i="17"/>
  <c r="L450" i="17"/>
  <c r="M450" i="17"/>
  <c r="L451" i="17"/>
  <c r="M451" i="17"/>
  <c r="L452" i="17"/>
  <c r="M452" i="17"/>
  <c r="L453" i="17"/>
  <c r="M453" i="17"/>
  <c r="L454" i="17"/>
  <c r="M454" i="17"/>
  <c r="L455" i="17"/>
  <c r="M455" i="17"/>
  <c r="L456" i="17"/>
  <c r="M456" i="17"/>
  <c r="L457" i="17"/>
  <c r="M457" i="17"/>
  <c r="L458" i="17"/>
  <c r="M458" i="17"/>
  <c r="L459" i="17"/>
  <c r="M459" i="17"/>
  <c r="L460" i="17"/>
  <c r="M460" i="17"/>
  <c r="L461" i="17"/>
  <c r="M461" i="17"/>
  <c r="L462" i="17"/>
  <c r="M462" i="17"/>
  <c r="L463" i="17"/>
  <c r="M463" i="17"/>
  <c r="L464" i="17"/>
  <c r="M464" i="17"/>
  <c r="L465" i="17"/>
  <c r="M465" i="17"/>
  <c r="L466" i="17"/>
  <c r="M466" i="17"/>
  <c r="L467" i="17"/>
  <c r="M467" i="17"/>
  <c r="L468" i="17"/>
  <c r="M468" i="17"/>
  <c r="L469" i="17"/>
  <c r="M469" i="17"/>
  <c r="L470" i="17"/>
  <c r="M470" i="17"/>
  <c r="L471" i="17"/>
  <c r="M471" i="17"/>
  <c r="L472" i="17"/>
  <c r="M472" i="17"/>
  <c r="L473" i="17"/>
  <c r="M473" i="17"/>
  <c r="L474" i="17"/>
  <c r="M474" i="17"/>
  <c r="L475" i="17"/>
  <c r="M475" i="17"/>
  <c r="L476" i="17"/>
  <c r="M476" i="17"/>
  <c r="L477" i="17"/>
  <c r="M477" i="17"/>
  <c r="L478" i="17"/>
  <c r="M478" i="17"/>
  <c r="L479" i="17"/>
  <c r="M479" i="17"/>
  <c r="L480" i="17"/>
  <c r="M480" i="17"/>
  <c r="L481" i="17"/>
  <c r="M481" i="17"/>
  <c r="L482" i="17"/>
  <c r="M482" i="17"/>
  <c r="L483" i="17"/>
  <c r="M483" i="17"/>
  <c r="L484" i="17"/>
  <c r="M484" i="17"/>
  <c r="L485" i="17"/>
  <c r="M485" i="17"/>
  <c r="L486" i="17"/>
  <c r="M486" i="17"/>
  <c r="L487" i="17"/>
  <c r="M487" i="17"/>
  <c r="L488" i="17"/>
  <c r="M488" i="17"/>
  <c r="L489" i="17"/>
  <c r="M489" i="17"/>
  <c r="L490" i="17"/>
  <c r="M490" i="17"/>
  <c r="L491" i="17"/>
  <c r="M491" i="17"/>
  <c r="L492" i="17"/>
  <c r="M492" i="17"/>
  <c r="L493" i="17"/>
  <c r="M493" i="17"/>
  <c r="L494" i="17"/>
  <c r="M494" i="17"/>
  <c r="L495" i="17"/>
  <c r="M495" i="17"/>
  <c r="L496" i="17"/>
  <c r="M496" i="17"/>
  <c r="L497" i="17"/>
  <c r="M497" i="17"/>
  <c r="L498" i="17"/>
  <c r="M498" i="17"/>
  <c r="L499" i="17"/>
  <c r="M499" i="17"/>
  <c r="L500" i="17"/>
  <c r="M500" i="17"/>
  <c r="L501" i="17"/>
  <c r="M501" i="17"/>
  <c r="L502" i="17"/>
  <c r="M502" i="17"/>
  <c r="L503" i="17"/>
  <c r="M503" i="17"/>
  <c r="L504" i="17"/>
  <c r="M504" i="17"/>
  <c r="L505" i="17"/>
  <c r="M505" i="17"/>
  <c r="L506" i="17"/>
  <c r="M506" i="17"/>
  <c r="L507" i="17"/>
  <c r="M507" i="17"/>
  <c r="L508" i="17"/>
  <c r="M508" i="17"/>
  <c r="L509" i="17"/>
  <c r="M509" i="17"/>
  <c r="L510" i="17"/>
  <c r="M510" i="17"/>
  <c r="L511" i="17"/>
  <c r="M511" i="17"/>
  <c r="L512" i="17"/>
  <c r="M512" i="17"/>
  <c r="L513" i="17"/>
  <c r="M513" i="17"/>
  <c r="L514" i="17"/>
  <c r="M514" i="17"/>
  <c r="L515" i="17"/>
  <c r="M515" i="17"/>
  <c r="L516" i="17"/>
  <c r="M516" i="17"/>
  <c r="L517" i="17"/>
  <c r="M517" i="17"/>
  <c r="L518" i="17"/>
  <c r="M518" i="17"/>
  <c r="L519" i="17"/>
  <c r="M519" i="17"/>
  <c r="L520" i="17"/>
  <c r="M520" i="17"/>
  <c r="L521" i="17"/>
  <c r="M521" i="17"/>
  <c r="L522" i="17"/>
  <c r="M522" i="17"/>
  <c r="L523" i="17"/>
  <c r="M523" i="17"/>
  <c r="L524" i="17"/>
  <c r="M524" i="17"/>
  <c r="L525" i="17"/>
  <c r="M525" i="17"/>
  <c r="L526" i="17"/>
  <c r="M526" i="17"/>
  <c r="L527" i="17"/>
  <c r="M527" i="17"/>
  <c r="L528" i="17"/>
  <c r="M528" i="17"/>
  <c r="L529" i="17"/>
  <c r="M529" i="17"/>
  <c r="L530" i="17"/>
  <c r="M530" i="17"/>
  <c r="L531" i="17"/>
  <c r="M531" i="17"/>
  <c r="L532" i="17"/>
  <c r="M532" i="17"/>
  <c r="L533" i="17"/>
  <c r="M533" i="17"/>
  <c r="L534" i="17"/>
  <c r="M534" i="17"/>
  <c r="L535" i="17"/>
  <c r="M535" i="17"/>
  <c r="L536" i="17"/>
  <c r="M536" i="17"/>
  <c r="L537" i="17"/>
  <c r="M537" i="17"/>
  <c r="L538" i="17"/>
  <c r="M538" i="17"/>
  <c r="L539" i="17"/>
  <c r="M539" i="17"/>
  <c r="L540" i="17"/>
  <c r="M540" i="17"/>
  <c r="L541" i="17"/>
  <c r="M541" i="17"/>
  <c r="L542" i="17"/>
  <c r="M542" i="17"/>
  <c r="L543" i="17"/>
  <c r="M543" i="17"/>
  <c r="L544" i="17"/>
  <c r="M544" i="17"/>
  <c r="L545" i="17"/>
  <c r="M545" i="17"/>
  <c r="L546" i="17"/>
  <c r="M546" i="17"/>
  <c r="L547" i="17"/>
  <c r="M547" i="17"/>
  <c r="L548" i="17"/>
  <c r="M548" i="17"/>
  <c r="L549" i="17"/>
  <c r="M549" i="17"/>
  <c r="L550" i="17"/>
  <c r="M550" i="17"/>
  <c r="L551" i="17"/>
  <c r="M551" i="17"/>
  <c r="L552" i="17"/>
  <c r="M552" i="17"/>
  <c r="L553" i="17"/>
  <c r="M553" i="17"/>
  <c r="L554" i="17"/>
  <c r="M554" i="17"/>
  <c r="L555" i="17"/>
  <c r="M555" i="17"/>
  <c r="L556" i="17"/>
  <c r="M556" i="17"/>
  <c r="L557" i="17"/>
  <c r="M557" i="17"/>
  <c r="L558" i="17"/>
  <c r="M558" i="17"/>
  <c r="L559" i="17"/>
  <c r="M559" i="17"/>
  <c r="L560" i="17"/>
  <c r="M560" i="17"/>
  <c r="L561" i="17"/>
  <c r="M561" i="17"/>
  <c r="L562" i="17"/>
  <c r="M562" i="17"/>
  <c r="L563" i="17"/>
  <c r="M563" i="17"/>
  <c r="L564" i="17"/>
  <c r="M564" i="17"/>
  <c r="L565" i="17"/>
  <c r="M565" i="17"/>
  <c r="L566" i="17"/>
  <c r="M566" i="17"/>
  <c r="L567" i="17"/>
  <c r="M567" i="17"/>
  <c r="L568" i="17"/>
  <c r="M568" i="17"/>
  <c r="L569" i="17"/>
  <c r="M569" i="17"/>
  <c r="L570" i="17"/>
  <c r="M570" i="17"/>
  <c r="L571" i="17"/>
  <c r="M571" i="17"/>
  <c r="L572" i="17"/>
  <c r="M572" i="17"/>
  <c r="L573" i="17"/>
  <c r="M573" i="17"/>
  <c r="L574" i="17"/>
  <c r="M574" i="17"/>
  <c r="L575" i="17"/>
  <c r="M575" i="17"/>
  <c r="L576" i="17"/>
  <c r="M576" i="17"/>
  <c r="L577" i="17"/>
  <c r="M577" i="17"/>
  <c r="L578" i="17"/>
  <c r="M578" i="17"/>
  <c r="L579" i="17"/>
  <c r="M579" i="17"/>
  <c r="L580" i="17"/>
  <c r="M580" i="17"/>
  <c r="L581" i="17"/>
  <c r="M581" i="17"/>
  <c r="L582" i="17"/>
  <c r="M582" i="17"/>
  <c r="L583" i="17"/>
  <c r="M583" i="17"/>
  <c r="L584" i="17"/>
  <c r="M584" i="17"/>
  <c r="L585" i="17"/>
  <c r="M585" i="17"/>
  <c r="L586" i="17"/>
  <c r="M586" i="17"/>
  <c r="L587" i="17"/>
  <c r="M587" i="17"/>
  <c r="L588" i="17"/>
  <c r="M588" i="17"/>
  <c r="L589" i="17"/>
  <c r="M589" i="17"/>
  <c r="L590" i="17"/>
  <c r="M590" i="17"/>
  <c r="L591" i="17"/>
  <c r="M591" i="17"/>
  <c r="L592" i="17"/>
  <c r="M592" i="17"/>
  <c r="L593" i="17"/>
  <c r="M593" i="17"/>
  <c r="L594" i="17"/>
  <c r="M594" i="17"/>
  <c r="L595" i="17"/>
  <c r="M595" i="17"/>
  <c r="L596" i="17"/>
  <c r="M596" i="17"/>
  <c r="L597" i="17"/>
  <c r="M597" i="17"/>
  <c r="L598" i="17"/>
  <c r="M598" i="17"/>
  <c r="L599" i="17"/>
  <c r="M599" i="17"/>
  <c r="L600" i="17"/>
  <c r="M600" i="17"/>
  <c r="L601" i="17"/>
  <c r="M601" i="17"/>
  <c r="L602" i="17"/>
  <c r="M602" i="17"/>
  <c r="L603" i="17"/>
  <c r="M603" i="17"/>
  <c r="L604" i="17"/>
  <c r="M604" i="17"/>
  <c r="L605" i="17"/>
  <c r="M605" i="17"/>
  <c r="L606" i="17"/>
  <c r="M606" i="17"/>
  <c r="L607" i="17"/>
  <c r="M607" i="17"/>
  <c r="L608" i="17"/>
  <c r="M608" i="17"/>
  <c r="L609" i="17"/>
  <c r="M609" i="17"/>
  <c r="L610" i="17"/>
  <c r="M610" i="17"/>
  <c r="L611" i="17"/>
  <c r="M611" i="17"/>
  <c r="L612" i="17"/>
  <c r="M612" i="17"/>
  <c r="L613" i="17"/>
  <c r="M613" i="17"/>
  <c r="L614" i="17"/>
  <c r="M614" i="17"/>
  <c r="L615" i="17"/>
  <c r="M615" i="17"/>
  <c r="L616" i="17"/>
  <c r="M616" i="17"/>
  <c r="L617" i="17"/>
  <c r="M617" i="17"/>
  <c r="L618" i="17"/>
  <c r="M618" i="17"/>
  <c r="L619" i="17"/>
  <c r="M619" i="17"/>
  <c r="L620" i="17"/>
  <c r="M620" i="17"/>
  <c r="L621" i="17"/>
  <c r="M621" i="17"/>
  <c r="L622" i="17"/>
  <c r="M622" i="17"/>
  <c r="L623" i="17"/>
  <c r="M623" i="17"/>
  <c r="L624" i="17"/>
  <c r="M624" i="17"/>
  <c r="L625" i="17"/>
  <c r="M625" i="17"/>
  <c r="L626" i="17"/>
  <c r="M626" i="17"/>
  <c r="L627" i="17"/>
  <c r="M627" i="17"/>
  <c r="L628" i="17"/>
  <c r="M628" i="17"/>
  <c r="L629" i="17"/>
  <c r="M629" i="17"/>
  <c r="L630" i="17"/>
  <c r="M630" i="17"/>
  <c r="L631" i="17"/>
  <c r="M631" i="17"/>
  <c r="L632" i="17"/>
  <c r="M632" i="17"/>
  <c r="L633" i="17"/>
  <c r="M633" i="17"/>
  <c r="L634" i="17"/>
  <c r="M634" i="17"/>
  <c r="L635" i="17"/>
  <c r="M635" i="17"/>
  <c r="L636" i="17"/>
  <c r="M636" i="17"/>
  <c r="L637" i="17"/>
  <c r="M637" i="17"/>
  <c r="L638" i="17"/>
  <c r="M638" i="17"/>
  <c r="L639" i="17"/>
  <c r="M639" i="17"/>
  <c r="L640" i="17"/>
  <c r="M640" i="17"/>
  <c r="L641" i="17"/>
  <c r="M641" i="17"/>
  <c r="L642" i="17"/>
  <c r="M642" i="17"/>
  <c r="L643" i="17"/>
  <c r="M643" i="17"/>
  <c r="L644" i="17"/>
  <c r="M644" i="17"/>
  <c r="L645" i="17"/>
  <c r="M645" i="17"/>
  <c r="L646" i="17"/>
  <c r="M646" i="17"/>
  <c r="L647" i="17"/>
  <c r="M647" i="17"/>
  <c r="L648" i="17"/>
  <c r="M648" i="17"/>
  <c r="L649" i="17"/>
  <c r="M649" i="17"/>
  <c r="L650" i="17"/>
  <c r="M650" i="17"/>
  <c r="L651" i="17"/>
  <c r="M651" i="17"/>
  <c r="L652" i="17"/>
  <c r="M652" i="17"/>
  <c r="L653" i="17"/>
  <c r="M653" i="17"/>
  <c r="L654" i="17"/>
  <c r="M654" i="17"/>
  <c r="L655" i="17"/>
  <c r="M655" i="17"/>
  <c r="L656" i="17"/>
  <c r="M656" i="17"/>
  <c r="L657" i="17"/>
  <c r="M657" i="17"/>
  <c r="L658" i="17"/>
  <c r="M658" i="17"/>
  <c r="L659" i="17"/>
  <c r="M659" i="17"/>
  <c r="L660" i="17"/>
  <c r="M660" i="17"/>
  <c r="L661" i="17"/>
  <c r="M661" i="17"/>
  <c r="L662" i="17"/>
  <c r="M662" i="17"/>
  <c r="L663" i="17"/>
  <c r="M663" i="17"/>
  <c r="L664" i="17"/>
  <c r="M664" i="17"/>
  <c r="L665" i="17"/>
  <c r="M665" i="17"/>
  <c r="L666" i="17"/>
  <c r="M666" i="17"/>
  <c r="L667" i="17"/>
  <c r="M667" i="17"/>
  <c r="L668" i="17"/>
  <c r="M668" i="17"/>
  <c r="L669" i="17"/>
  <c r="M669" i="17"/>
  <c r="L670" i="17"/>
  <c r="M670" i="17"/>
  <c r="L671" i="17"/>
  <c r="M671" i="17"/>
  <c r="L672" i="17"/>
  <c r="M672" i="17"/>
  <c r="L673" i="17"/>
  <c r="M673" i="17"/>
  <c r="L674" i="17"/>
  <c r="M674" i="17"/>
  <c r="L675" i="17"/>
  <c r="M675" i="17"/>
  <c r="L676" i="17"/>
  <c r="M676" i="17"/>
  <c r="L677" i="17"/>
  <c r="M677" i="17"/>
  <c r="L678" i="17"/>
  <c r="M678" i="17"/>
  <c r="L679" i="17"/>
  <c r="M679" i="17"/>
  <c r="L680" i="17"/>
  <c r="M680" i="17"/>
  <c r="L681" i="17"/>
  <c r="M681" i="17"/>
  <c r="L682" i="17"/>
  <c r="M682" i="17"/>
  <c r="L683" i="17"/>
  <c r="M683" i="17"/>
  <c r="L684" i="17"/>
  <c r="M684" i="17"/>
  <c r="L685" i="17"/>
  <c r="M685" i="17"/>
  <c r="L686" i="17"/>
  <c r="M686" i="17"/>
  <c r="L687" i="17"/>
  <c r="M687" i="17"/>
  <c r="L688" i="17"/>
  <c r="M688" i="17"/>
  <c r="L689" i="17"/>
  <c r="M689" i="17"/>
  <c r="L690" i="17"/>
  <c r="M690" i="17"/>
  <c r="L691" i="17"/>
  <c r="M691" i="17"/>
  <c r="L692" i="17"/>
  <c r="M692" i="17"/>
  <c r="L693" i="17"/>
  <c r="M693" i="17"/>
  <c r="L694" i="17"/>
  <c r="M694" i="17"/>
  <c r="L695" i="17"/>
  <c r="M695" i="17"/>
  <c r="L696" i="17"/>
  <c r="M696" i="17"/>
  <c r="L697" i="17"/>
  <c r="M697" i="17"/>
  <c r="L698" i="17"/>
  <c r="M698" i="17"/>
  <c r="L699" i="17"/>
  <c r="M699" i="17"/>
  <c r="L700" i="17"/>
  <c r="M700" i="17"/>
  <c r="L701" i="17"/>
  <c r="M701" i="17"/>
  <c r="L702" i="17"/>
  <c r="M702" i="17"/>
  <c r="L703" i="17"/>
  <c r="M703" i="17"/>
  <c r="L704" i="17"/>
  <c r="M704" i="17"/>
  <c r="L705" i="17"/>
  <c r="M705" i="17"/>
  <c r="L706" i="17"/>
  <c r="M706" i="17"/>
  <c r="L707" i="17"/>
  <c r="M707" i="17"/>
  <c r="L708" i="17"/>
  <c r="M708" i="17"/>
  <c r="L709" i="17"/>
  <c r="M709" i="17"/>
  <c r="L710" i="17"/>
  <c r="M710" i="17"/>
  <c r="L711" i="17"/>
  <c r="M711" i="17"/>
  <c r="L712" i="17"/>
  <c r="M712" i="17"/>
  <c r="L713" i="17"/>
  <c r="M713" i="17"/>
  <c r="L714" i="17"/>
  <c r="M714" i="17"/>
  <c r="L715" i="17"/>
  <c r="M715" i="17"/>
  <c r="L716" i="17"/>
  <c r="M716" i="17"/>
  <c r="L717" i="17"/>
  <c r="M717" i="17"/>
  <c r="L718" i="17"/>
  <c r="M718" i="17"/>
  <c r="L719" i="17"/>
  <c r="M719" i="17"/>
  <c r="L720" i="17"/>
  <c r="M720" i="17"/>
  <c r="L721" i="17"/>
  <c r="M721" i="17"/>
  <c r="L722" i="17"/>
  <c r="M722" i="17"/>
  <c r="L723" i="17"/>
  <c r="M723" i="17"/>
  <c r="L724" i="17"/>
  <c r="M724" i="17"/>
  <c r="L725" i="17"/>
  <c r="M725" i="17"/>
  <c r="L726" i="17"/>
  <c r="M726" i="17"/>
  <c r="L727" i="17"/>
  <c r="M727" i="17"/>
  <c r="L728" i="17"/>
  <c r="M728" i="17"/>
  <c r="L729" i="17"/>
  <c r="M729" i="17"/>
  <c r="L730" i="17"/>
  <c r="M730" i="17"/>
  <c r="L731" i="17"/>
  <c r="M731" i="17"/>
  <c r="L732" i="17"/>
  <c r="M732" i="17"/>
  <c r="L733" i="17"/>
  <c r="M733" i="17"/>
  <c r="L734" i="17"/>
  <c r="M734" i="17"/>
  <c r="L735" i="17"/>
  <c r="M735" i="17"/>
  <c r="L736" i="17"/>
  <c r="M736" i="17"/>
  <c r="L737" i="17"/>
  <c r="M737" i="17"/>
  <c r="L738" i="17"/>
  <c r="M738" i="17"/>
  <c r="L739" i="17"/>
  <c r="M739" i="17"/>
  <c r="L740" i="17"/>
  <c r="M740" i="17"/>
  <c r="L741" i="17"/>
  <c r="M741" i="17"/>
  <c r="L742" i="17"/>
  <c r="M742" i="17"/>
  <c r="L743" i="17"/>
  <c r="M743" i="17"/>
  <c r="L744" i="17"/>
  <c r="M744" i="17"/>
  <c r="L745" i="17"/>
  <c r="M745" i="17"/>
  <c r="L746" i="17"/>
  <c r="M746" i="17"/>
  <c r="L747" i="17"/>
  <c r="M747" i="17"/>
  <c r="L748" i="17"/>
  <c r="M748" i="17"/>
  <c r="L749" i="17"/>
  <c r="M749" i="17"/>
  <c r="L750" i="17"/>
  <c r="M750" i="17"/>
  <c r="L751" i="17"/>
  <c r="M751" i="17"/>
  <c r="L752" i="17"/>
  <c r="M752" i="17"/>
  <c r="L753" i="17"/>
  <c r="M753" i="17"/>
  <c r="L754" i="17"/>
  <c r="M754" i="17"/>
  <c r="L755" i="17"/>
  <c r="M755" i="17"/>
  <c r="L756" i="17"/>
  <c r="M756" i="17"/>
  <c r="L757" i="17"/>
  <c r="M757" i="17"/>
  <c r="L758" i="17"/>
  <c r="M758" i="17"/>
  <c r="L759" i="17"/>
  <c r="M759" i="17"/>
  <c r="L760" i="17"/>
  <c r="M760" i="17"/>
  <c r="L761" i="17"/>
  <c r="M761" i="17"/>
  <c r="L762" i="17"/>
  <c r="M762" i="17"/>
  <c r="L763" i="17"/>
  <c r="M763" i="17"/>
  <c r="L764" i="17"/>
  <c r="M764" i="17"/>
  <c r="L765" i="17"/>
  <c r="M765" i="17"/>
  <c r="L766" i="17"/>
  <c r="M766" i="17"/>
  <c r="L767" i="17"/>
  <c r="M767" i="17"/>
  <c r="L768" i="17"/>
  <c r="M768" i="17"/>
  <c r="L769" i="17"/>
  <c r="M769" i="17"/>
  <c r="L770" i="17"/>
  <c r="M770" i="17"/>
  <c r="L771" i="17"/>
  <c r="M771" i="17"/>
  <c r="L772" i="17"/>
  <c r="M772" i="17"/>
  <c r="L773" i="17"/>
  <c r="M773" i="17"/>
  <c r="L774" i="17"/>
  <c r="M774" i="17"/>
  <c r="L775" i="17"/>
  <c r="M775" i="17"/>
  <c r="L776" i="17"/>
  <c r="M776" i="17"/>
  <c r="L777" i="17"/>
  <c r="M777" i="17"/>
  <c r="L778" i="17"/>
  <c r="M778" i="17"/>
  <c r="L779" i="17"/>
  <c r="M779" i="17"/>
  <c r="L780" i="17"/>
  <c r="M780" i="17"/>
  <c r="L781" i="17"/>
  <c r="M781" i="17"/>
  <c r="L782" i="17"/>
  <c r="M782" i="17"/>
  <c r="L783" i="17"/>
  <c r="M783" i="17"/>
  <c r="L784" i="17"/>
  <c r="M784" i="17"/>
  <c r="L785" i="17"/>
  <c r="M785" i="17"/>
  <c r="L786" i="17"/>
  <c r="M786" i="17"/>
  <c r="L787" i="17"/>
  <c r="M787" i="17"/>
  <c r="L788" i="17"/>
  <c r="M788" i="17"/>
  <c r="L789" i="17"/>
  <c r="M789" i="17"/>
  <c r="L790" i="17"/>
  <c r="M790" i="17"/>
  <c r="L791" i="17"/>
  <c r="M791" i="17"/>
  <c r="L792" i="17"/>
  <c r="M792" i="17"/>
  <c r="L793" i="17"/>
  <c r="M793" i="17"/>
  <c r="L794" i="17"/>
  <c r="M794" i="17"/>
  <c r="L795" i="17"/>
  <c r="M795" i="17"/>
  <c r="L796" i="17"/>
  <c r="M796" i="17"/>
  <c r="L797" i="17"/>
  <c r="M797" i="17"/>
  <c r="L798" i="17"/>
  <c r="M798" i="17"/>
  <c r="L799" i="17"/>
  <c r="M799" i="17"/>
  <c r="L800" i="17"/>
  <c r="M800" i="17"/>
  <c r="L801" i="17"/>
  <c r="M801" i="17"/>
  <c r="L802" i="17"/>
  <c r="M802" i="17"/>
  <c r="L803" i="17"/>
  <c r="M803" i="17"/>
  <c r="L804" i="17"/>
  <c r="M804" i="17"/>
  <c r="L805" i="17"/>
  <c r="M805" i="17"/>
  <c r="L806" i="17"/>
  <c r="M806" i="17"/>
  <c r="L807" i="17"/>
  <c r="M807" i="17"/>
  <c r="L808" i="17"/>
  <c r="M808" i="17"/>
  <c r="L809" i="17"/>
  <c r="M809" i="17"/>
  <c r="L810" i="17"/>
  <c r="M810" i="17"/>
  <c r="L811" i="17"/>
  <c r="M811" i="17"/>
  <c r="L812" i="17"/>
  <c r="M812" i="17"/>
  <c r="L813" i="17"/>
  <c r="M813" i="17"/>
  <c r="L814" i="17"/>
  <c r="M814" i="17"/>
  <c r="L815" i="17"/>
  <c r="M815" i="17"/>
  <c r="L816" i="17"/>
  <c r="M816" i="17"/>
  <c r="L817" i="17"/>
  <c r="M817" i="17"/>
  <c r="L818" i="17"/>
  <c r="M818" i="17"/>
  <c r="L819" i="17"/>
  <c r="M819" i="17"/>
  <c r="L820" i="17"/>
  <c r="M820" i="17"/>
  <c r="L821" i="17"/>
  <c r="M821" i="17"/>
  <c r="L822" i="17"/>
  <c r="M822" i="17"/>
  <c r="L823" i="17"/>
  <c r="M823" i="17"/>
  <c r="L824" i="17"/>
  <c r="M824" i="17"/>
  <c r="L825" i="17"/>
  <c r="M825" i="17"/>
  <c r="L826" i="17"/>
  <c r="M826" i="17"/>
  <c r="L827" i="17"/>
  <c r="M827" i="17"/>
  <c r="L828" i="17"/>
  <c r="M828" i="17"/>
  <c r="L829" i="17"/>
  <c r="M829" i="17"/>
  <c r="L830" i="17"/>
  <c r="M830" i="17"/>
  <c r="L831" i="17"/>
  <c r="M831" i="17"/>
  <c r="L832" i="17"/>
  <c r="M832" i="17"/>
  <c r="L833" i="17"/>
  <c r="M833" i="17"/>
  <c r="L834" i="17"/>
  <c r="M834" i="17"/>
  <c r="L835" i="17"/>
  <c r="M835" i="17"/>
  <c r="L836" i="17"/>
  <c r="M836" i="17"/>
  <c r="L837" i="17"/>
  <c r="M837" i="17"/>
  <c r="L838" i="17"/>
  <c r="M838" i="17"/>
  <c r="L839" i="17"/>
  <c r="M839" i="17"/>
  <c r="L840" i="17"/>
  <c r="M840" i="17"/>
  <c r="L841" i="17"/>
  <c r="M841" i="17"/>
  <c r="L842" i="17"/>
  <c r="M842" i="17"/>
  <c r="L843" i="17"/>
  <c r="M843" i="17"/>
  <c r="L844" i="17"/>
  <c r="M844" i="17"/>
  <c r="L845" i="17"/>
  <c r="M845" i="17"/>
  <c r="L846" i="17"/>
  <c r="M846" i="17"/>
  <c r="L847" i="17"/>
  <c r="M847" i="17"/>
  <c r="L848" i="17"/>
  <c r="M848" i="17"/>
  <c r="L849" i="17"/>
  <c r="M849" i="17"/>
  <c r="L850" i="17"/>
  <c r="M850" i="17"/>
  <c r="L851" i="17"/>
  <c r="M851" i="17"/>
  <c r="L852" i="17"/>
  <c r="M852" i="17"/>
  <c r="L853" i="17"/>
  <c r="M853" i="17"/>
  <c r="L854" i="17"/>
  <c r="M854" i="17"/>
  <c r="L855" i="17"/>
  <c r="M855" i="17"/>
  <c r="L856" i="17"/>
  <c r="M856" i="17"/>
  <c r="L857" i="17"/>
  <c r="M857" i="17"/>
  <c r="L858" i="17"/>
  <c r="M858" i="17"/>
  <c r="L859" i="17"/>
  <c r="M859" i="17"/>
  <c r="L860" i="17"/>
  <c r="M860" i="17"/>
  <c r="L861" i="17"/>
  <c r="M861" i="17"/>
  <c r="L862" i="17"/>
  <c r="M862" i="17"/>
  <c r="L863" i="17"/>
  <c r="M863" i="17"/>
  <c r="L864" i="17"/>
  <c r="M864" i="17"/>
  <c r="L865" i="17"/>
  <c r="M865" i="17"/>
  <c r="L866" i="17"/>
  <c r="M866" i="17"/>
  <c r="L867" i="17"/>
  <c r="M867" i="17"/>
  <c r="L868" i="17"/>
  <c r="M868" i="17"/>
  <c r="L869" i="17"/>
  <c r="M869" i="17"/>
  <c r="L870" i="17"/>
  <c r="M870" i="17"/>
  <c r="L871" i="17"/>
  <c r="M871" i="17"/>
  <c r="L872" i="17"/>
  <c r="M872" i="17"/>
  <c r="L873" i="17"/>
  <c r="M873" i="17"/>
  <c r="L874" i="17"/>
  <c r="M874" i="17"/>
  <c r="L875" i="17"/>
  <c r="M875" i="17"/>
  <c r="L876" i="17"/>
  <c r="M876" i="17"/>
  <c r="L877" i="17"/>
  <c r="M877" i="17"/>
  <c r="L878" i="17"/>
  <c r="M878" i="17"/>
  <c r="L879" i="17"/>
  <c r="M879" i="17"/>
  <c r="L880" i="17"/>
  <c r="M880" i="17"/>
  <c r="L881" i="17"/>
  <c r="M881" i="17"/>
  <c r="L882" i="17"/>
  <c r="M882" i="17"/>
  <c r="L883" i="17"/>
  <c r="M883" i="17"/>
  <c r="L884" i="17"/>
  <c r="M884" i="17"/>
  <c r="L885" i="17"/>
  <c r="M885" i="17"/>
  <c r="L886" i="17"/>
  <c r="M886" i="17"/>
  <c r="L887" i="17"/>
  <c r="M887" i="17"/>
  <c r="L888" i="17"/>
  <c r="M888" i="17"/>
  <c r="L889" i="17"/>
  <c r="M889" i="17"/>
  <c r="L890" i="17"/>
  <c r="M890" i="17"/>
  <c r="L891" i="17"/>
  <c r="M891" i="17"/>
  <c r="L892" i="17"/>
  <c r="M892" i="17"/>
  <c r="L893" i="17"/>
  <c r="M893" i="17"/>
  <c r="L894" i="17"/>
  <c r="M894" i="17"/>
  <c r="L895" i="17"/>
  <c r="M895" i="17"/>
  <c r="L896" i="17"/>
  <c r="M896" i="17"/>
  <c r="L897" i="17"/>
  <c r="M897" i="17"/>
  <c r="L898" i="17"/>
  <c r="M898" i="17"/>
  <c r="L899" i="17"/>
  <c r="M899" i="17"/>
  <c r="L900" i="17"/>
  <c r="M900" i="17"/>
  <c r="L901" i="17"/>
  <c r="M901" i="17"/>
  <c r="L902" i="17"/>
  <c r="M902" i="17"/>
  <c r="L903" i="17"/>
  <c r="M903" i="17"/>
  <c r="L904" i="17"/>
  <c r="M904" i="17"/>
  <c r="L905" i="17"/>
  <c r="M905" i="17"/>
  <c r="L906" i="17"/>
  <c r="M906" i="17"/>
  <c r="L907" i="17"/>
  <c r="M907" i="17"/>
  <c r="L908" i="17"/>
  <c r="M908" i="17"/>
  <c r="L909" i="17"/>
  <c r="M909" i="17"/>
  <c r="L910" i="17"/>
  <c r="M910" i="17"/>
  <c r="L911" i="17"/>
  <c r="M911" i="17"/>
  <c r="L912" i="17"/>
  <c r="M912" i="17"/>
  <c r="L913" i="17"/>
  <c r="M913" i="17"/>
  <c r="L914" i="17"/>
  <c r="M914" i="17"/>
  <c r="L915" i="17"/>
  <c r="M915" i="17"/>
  <c r="L916" i="17"/>
  <c r="M916" i="17"/>
  <c r="L917" i="17"/>
  <c r="M917" i="17"/>
  <c r="L918" i="17"/>
  <c r="M918" i="17"/>
  <c r="L919" i="17"/>
  <c r="M919" i="17"/>
  <c r="L920" i="17"/>
  <c r="M920" i="17"/>
  <c r="L921" i="17"/>
  <c r="M921" i="17"/>
  <c r="L922" i="17"/>
  <c r="M922" i="17"/>
  <c r="L923" i="17"/>
  <c r="M923" i="17"/>
  <c r="L924" i="17"/>
  <c r="M924" i="17"/>
  <c r="L925" i="17"/>
  <c r="M925" i="17"/>
  <c r="L926" i="17"/>
  <c r="M926" i="17"/>
  <c r="L927" i="17"/>
  <c r="M927" i="17"/>
  <c r="L928" i="17"/>
  <c r="M928" i="17"/>
  <c r="L929" i="17"/>
  <c r="M929" i="17"/>
  <c r="L930" i="17"/>
  <c r="M930" i="17"/>
  <c r="L931" i="17"/>
  <c r="M931" i="17"/>
  <c r="L932" i="17"/>
  <c r="M932" i="17"/>
  <c r="L933" i="17"/>
  <c r="M933" i="17"/>
  <c r="L934" i="17"/>
  <c r="M934" i="17"/>
  <c r="L935" i="17"/>
  <c r="M935" i="17"/>
  <c r="L936" i="17"/>
  <c r="M936" i="17"/>
  <c r="L937" i="17"/>
  <c r="M937" i="17"/>
  <c r="L938" i="17"/>
  <c r="M938" i="17"/>
  <c r="L939" i="17"/>
  <c r="M939" i="17"/>
  <c r="L940" i="17"/>
  <c r="M940" i="17"/>
  <c r="L941" i="17"/>
  <c r="M941" i="17"/>
  <c r="L942" i="17"/>
  <c r="M942" i="17"/>
  <c r="L943" i="17"/>
  <c r="M943" i="17"/>
  <c r="L944" i="17"/>
  <c r="M944" i="17"/>
  <c r="L945" i="17"/>
  <c r="M945" i="17"/>
  <c r="L946" i="17"/>
  <c r="M946" i="17"/>
  <c r="L947" i="17"/>
  <c r="M947" i="17"/>
  <c r="L948" i="17"/>
  <c r="M948" i="17"/>
  <c r="L949" i="17"/>
  <c r="M949" i="17"/>
  <c r="L950" i="17"/>
  <c r="M950" i="17"/>
  <c r="L951" i="17"/>
  <c r="M951" i="17"/>
  <c r="L952" i="17"/>
  <c r="M952" i="17"/>
  <c r="L953" i="17"/>
  <c r="M953" i="17"/>
  <c r="L954" i="17"/>
  <c r="M954" i="17"/>
  <c r="L955" i="17"/>
  <c r="M955" i="17"/>
  <c r="L956" i="17"/>
  <c r="M956" i="17"/>
  <c r="L957" i="17"/>
  <c r="M957" i="17"/>
  <c r="L958" i="17"/>
  <c r="M958" i="17"/>
  <c r="L959" i="17"/>
  <c r="M959" i="17"/>
  <c r="L960" i="17"/>
  <c r="M960" i="17"/>
  <c r="L961" i="17"/>
  <c r="M961" i="17"/>
  <c r="L962" i="17"/>
  <c r="M962" i="17"/>
  <c r="L963" i="17"/>
  <c r="M963" i="17"/>
  <c r="L964" i="17"/>
  <c r="M964" i="17"/>
  <c r="L965" i="17"/>
  <c r="M965" i="17"/>
  <c r="L966" i="17"/>
  <c r="M966" i="17"/>
  <c r="L967" i="17"/>
  <c r="M967" i="17"/>
  <c r="L968" i="17"/>
  <c r="M968" i="17"/>
  <c r="L969" i="17"/>
  <c r="M969" i="17"/>
  <c r="L970" i="17"/>
  <c r="M970" i="17"/>
  <c r="L971" i="17"/>
  <c r="M971" i="17"/>
  <c r="L972" i="17"/>
  <c r="M972" i="17"/>
  <c r="L973" i="17"/>
  <c r="M973" i="17"/>
  <c r="L974" i="17"/>
  <c r="M974" i="17"/>
  <c r="L975" i="17"/>
  <c r="M975" i="17"/>
  <c r="L976" i="17"/>
  <c r="M976" i="17"/>
  <c r="L977" i="17"/>
  <c r="M977" i="17"/>
  <c r="L978" i="17"/>
  <c r="M978" i="17"/>
  <c r="L979" i="17"/>
  <c r="M979" i="17"/>
  <c r="L980" i="17"/>
  <c r="M980" i="17"/>
  <c r="L981" i="17"/>
  <c r="M981" i="17"/>
  <c r="L982" i="17"/>
  <c r="M982" i="17"/>
  <c r="L983" i="17"/>
  <c r="M983" i="17"/>
  <c r="L984" i="17"/>
  <c r="M984" i="17"/>
  <c r="L985" i="17"/>
  <c r="M985" i="17"/>
  <c r="L986" i="17"/>
  <c r="M986" i="17"/>
  <c r="L987" i="17"/>
  <c r="M987" i="17"/>
  <c r="L988" i="17"/>
  <c r="M988" i="17"/>
  <c r="L989" i="17"/>
  <c r="M989" i="17"/>
  <c r="L990" i="17"/>
  <c r="M990" i="17"/>
  <c r="L991" i="17"/>
  <c r="M991" i="17"/>
  <c r="L992" i="17"/>
  <c r="M992" i="17"/>
  <c r="L993" i="17"/>
  <c r="M993" i="17"/>
  <c r="L994" i="17"/>
  <c r="M994" i="17"/>
  <c r="L995" i="17"/>
  <c r="M995" i="17"/>
  <c r="L996" i="17"/>
  <c r="M996" i="17"/>
  <c r="L997" i="17"/>
  <c r="M997" i="17"/>
  <c r="L998" i="17"/>
  <c r="M998" i="17"/>
  <c r="L999" i="17"/>
  <c r="M999" i="17"/>
  <c r="L1000" i="17"/>
  <c r="M1000" i="17"/>
  <c r="L1001" i="17"/>
  <c r="M1001" i="17"/>
  <c r="L1002" i="17"/>
  <c r="M1002" i="17"/>
  <c r="L1003" i="17"/>
  <c r="M1003" i="17"/>
  <c r="L1004" i="17"/>
  <c r="M1004" i="17"/>
  <c r="L1005" i="17"/>
  <c r="M1005" i="17"/>
  <c r="L1006" i="17"/>
  <c r="M1006" i="17"/>
  <c r="L1007" i="17"/>
  <c r="M1007" i="17"/>
  <c r="L1008" i="17"/>
  <c r="M1008" i="17"/>
  <c r="L1009" i="17"/>
  <c r="M1009" i="17"/>
  <c r="L1010" i="17"/>
  <c r="M1010" i="17"/>
  <c r="L1011" i="17"/>
  <c r="M1011" i="17"/>
  <c r="L1012" i="17"/>
  <c r="M1012" i="17"/>
  <c r="L1013" i="17"/>
  <c r="M1013" i="17"/>
  <c r="L1014" i="17"/>
  <c r="M1014" i="17"/>
  <c r="L1015" i="17"/>
  <c r="M1015" i="17"/>
  <c r="L1016" i="17"/>
  <c r="M1016" i="17"/>
  <c r="L1017" i="17"/>
  <c r="M1017" i="17"/>
  <c r="L1018" i="17"/>
  <c r="M1018" i="17"/>
  <c r="L1019" i="17"/>
  <c r="M1019" i="17"/>
  <c r="L1020" i="17"/>
  <c r="M1020" i="17"/>
  <c r="L1021" i="17"/>
  <c r="M1021" i="17"/>
  <c r="L1022" i="17"/>
  <c r="M1022" i="17"/>
  <c r="L1023" i="17"/>
  <c r="M1023" i="17"/>
  <c r="L1024" i="17"/>
  <c r="M1024" i="17"/>
  <c r="L1025" i="17"/>
  <c r="M1025" i="17"/>
  <c r="L1026" i="17"/>
  <c r="M1026" i="17"/>
  <c r="L1027" i="17"/>
  <c r="M1027" i="17"/>
  <c r="L1028" i="17"/>
  <c r="M1028" i="17"/>
  <c r="L1029" i="17"/>
  <c r="M1029" i="17"/>
  <c r="L1030" i="17"/>
  <c r="M1030" i="17"/>
  <c r="L1031" i="17"/>
  <c r="M1031" i="17"/>
  <c r="L1032" i="17"/>
  <c r="M1032" i="17"/>
  <c r="L1033" i="17"/>
  <c r="M1033" i="17"/>
  <c r="L1034" i="17"/>
  <c r="M1034" i="17"/>
  <c r="L1035" i="17"/>
  <c r="M1035" i="17"/>
  <c r="L1036" i="17"/>
  <c r="M1036" i="17"/>
  <c r="L1037" i="17"/>
  <c r="M1037" i="17"/>
  <c r="L1038" i="17"/>
  <c r="M1038" i="17"/>
  <c r="L1039" i="17"/>
  <c r="M1039" i="17"/>
  <c r="L1040" i="17"/>
  <c r="M1040" i="17"/>
  <c r="L1041" i="17"/>
  <c r="M1041" i="17"/>
  <c r="L1042" i="17"/>
  <c r="M1042" i="17"/>
  <c r="L1043" i="17"/>
  <c r="M1043" i="17"/>
  <c r="L1044" i="17"/>
  <c r="M1044" i="17"/>
  <c r="L1045" i="17"/>
  <c r="M1045" i="17"/>
  <c r="L1046" i="17"/>
  <c r="M1046" i="17"/>
  <c r="L1047" i="17"/>
  <c r="M1047" i="17"/>
  <c r="L1048" i="17"/>
  <c r="M1048" i="17"/>
  <c r="L1049" i="17"/>
  <c r="M1049" i="17"/>
  <c r="L1050" i="17"/>
  <c r="M1050" i="17"/>
  <c r="L1051" i="17"/>
  <c r="M1051" i="17"/>
  <c r="L1052" i="17"/>
  <c r="M1052" i="17"/>
  <c r="L1053" i="17"/>
  <c r="M1053" i="17"/>
  <c r="L1054" i="17"/>
  <c r="M1054" i="17"/>
  <c r="L1055" i="17"/>
  <c r="M1055" i="17"/>
  <c r="L1056" i="17"/>
  <c r="M1056" i="17"/>
  <c r="L1057" i="17"/>
  <c r="M1057" i="17"/>
  <c r="L1058" i="17"/>
  <c r="M1058" i="17"/>
  <c r="L1059" i="17"/>
  <c r="M1059" i="17"/>
  <c r="L1060" i="17"/>
  <c r="M1060" i="17"/>
  <c r="L1061" i="17"/>
  <c r="M1061" i="17"/>
  <c r="L1062" i="17"/>
  <c r="M1062" i="17"/>
  <c r="L1063" i="17"/>
  <c r="M1063" i="17"/>
  <c r="L1064" i="17"/>
  <c r="M1064" i="17"/>
  <c r="L1065" i="17"/>
  <c r="M1065" i="17"/>
  <c r="L1066" i="17"/>
  <c r="M1066" i="17"/>
  <c r="L1067" i="17"/>
  <c r="M1067" i="17"/>
  <c r="L1068" i="17"/>
  <c r="M1068" i="17"/>
  <c r="L1069" i="17"/>
  <c r="M1069" i="17"/>
  <c r="L1070" i="17"/>
  <c r="M1070" i="17"/>
  <c r="L1071" i="17"/>
  <c r="M1071" i="17"/>
  <c r="L1072" i="17"/>
  <c r="M1072" i="17"/>
  <c r="L1073" i="17"/>
  <c r="M1073" i="17"/>
  <c r="L1074" i="17"/>
  <c r="M1074" i="17"/>
  <c r="L1075" i="17"/>
  <c r="M1075" i="17"/>
  <c r="L1076" i="17"/>
  <c r="M1076" i="17"/>
  <c r="L1077" i="17"/>
  <c r="M1077" i="17"/>
  <c r="L1078" i="17"/>
  <c r="M1078" i="17"/>
  <c r="L1079" i="17"/>
  <c r="M1079" i="17"/>
  <c r="L1080" i="17"/>
  <c r="M1080" i="17"/>
  <c r="L1081" i="17"/>
  <c r="M1081" i="17"/>
  <c r="L1082" i="17"/>
  <c r="M1082" i="17"/>
  <c r="L1083" i="17"/>
  <c r="M1083" i="17"/>
  <c r="L1084" i="17"/>
  <c r="M1084" i="17"/>
  <c r="L1085" i="17"/>
  <c r="M1085" i="17"/>
  <c r="L1086" i="17"/>
  <c r="M1086" i="17"/>
  <c r="L1087" i="17"/>
  <c r="M1087" i="17"/>
  <c r="L1088" i="17"/>
  <c r="M1088" i="17"/>
  <c r="L1089" i="17"/>
  <c r="M1089" i="17"/>
  <c r="L1090" i="17"/>
  <c r="M1090" i="17"/>
  <c r="L1091" i="17"/>
  <c r="M1091" i="17"/>
  <c r="L1092" i="17"/>
  <c r="M1092" i="17"/>
  <c r="L1093" i="17"/>
  <c r="M1093" i="17"/>
  <c r="L1094" i="17"/>
  <c r="M1094" i="17"/>
  <c r="L1095" i="17"/>
  <c r="M1095" i="17"/>
  <c r="L1096" i="17"/>
  <c r="M1096" i="17"/>
  <c r="L1097" i="17"/>
  <c r="M1097" i="17"/>
  <c r="L1098" i="17"/>
  <c r="M1098" i="17"/>
  <c r="L1099" i="17"/>
  <c r="M1099" i="17"/>
  <c r="L1100" i="17"/>
  <c r="M1100" i="17"/>
  <c r="L1101" i="17"/>
  <c r="M1101" i="17"/>
  <c r="L1102" i="17"/>
  <c r="M1102" i="17"/>
  <c r="L1103" i="17"/>
  <c r="M1103" i="17"/>
  <c r="L1104" i="17"/>
  <c r="M1104" i="17"/>
  <c r="L1105" i="17"/>
  <c r="M1105" i="17"/>
  <c r="L1106" i="17"/>
  <c r="M1106" i="17"/>
  <c r="L1107" i="17"/>
  <c r="M1107" i="17"/>
  <c r="L1108" i="17"/>
  <c r="M1108" i="17"/>
  <c r="L1109" i="17"/>
  <c r="M1109" i="17"/>
  <c r="L1110" i="17"/>
  <c r="M1110" i="17"/>
  <c r="L1111" i="17"/>
  <c r="M1111" i="17"/>
  <c r="L1112" i="17"/>
  <c r="M1112" i="17"/>
  <c r="L1113" i="17"/>
  <c r="M1113" i="17"/>
  <c r="L1114" i="17"/>
  <c r="M1114" i="17"/>
  <c r="L1115" i="17"/>
  <c r="M1115" i="17"/>
  <c r="L1116" i="17"/>
  <c r="M1116" i="17"/>
  <c r="L1117" i="17"/>
  <c r="M1117" i="17"/>
  <c r="L1118" i="17"/>
  <c r="M1118" i="17"/>
  <c r="L1119" i="17"/>
  <c r="M1119" i="17"/>
  <c r="L1120" i="17"/>
  <c r="M1120" i="17"/>
  <c r="L1121" i="17"/>
  <c r="M1121" i="17"/>
  <c r="L1122" i="17"/>
  <c r="M1122" i="17"/>
  <c r="L1123" i="17"/>
  <c r="M1123" i="17"/>
  <c r="L1124" i="17"/>
  <c r="M1124" i="17"/>
  <c r="L1125" i="17"/>
  <c r="M1125" i="17"/>
  <c r="L1126" i="17"/>
  <c r="M1126" i="17"/>
  <c r="L1127" i="17"/>
  <c r="M1127" i="17"/>
  <c r="L1128" i="17"/>
  <c r="M1128" i="17"/>
  <c r="L1129" i="17"/>
  <c r="M1129" i="17"/>
  <c r="L1130" i="17"/>
  <c r="M1130" i="17"/>
  <c r="L1131" i="17"/>
  <c r="M1131" i="17"/>
  <c r="L1132" i="17"/>
  <c r="M1132" i="17"/>
  <c r="L1133" i="17"/>
  <c r="M1133" i="17"/>
  <c r="L1134" i="17"/>
  <c r="M1134" i="17"/>
  <c r="L1135" i="17"/>
  <c r="M1135" i="17"/>
  <c r="L1136" i="17"/>
  <c r="M1136" i="17"/>
  <c r="L1137" i="17"/>
  <c r="M1137" i="17"/>
  <c r="L1138" i="17"/>
  <c r="M1138" i="17"/>
  <c r="L1139" i="17"/>
  <c r="M1139" i="17"/>
  <c r="L1140" i="17"/>
  <c r="M1140" i="17"/>
  <c r="L1141" i="17"/>
  <c r="M1141" i="17"/>
  <c r="L1142" i="17"/>
  <c r="M1142" i="17"/>
  <c r="L1143" i="17"/>
  <c r="M1143" i="17"/>
  <c r="L1144" i="17"/>
  <c r="M1144" i="17"/>
  <c r="L1145" i="17"/>
  <c r="M1145" i="17"/>
  <c r="L1146" i="17"/>
  <c r="M1146" i="17"/>
  <c r="L1147" i="17"/>
  <c r="M1147" i="17"/>
  <c r="L1148" i="17"/>
  <c r="M1148" i="17"/>
  <c r="L1149" i="17"/>
  <c r="M1149" i="17"/>
  <c r="L1150" i="17"/>
  <c r="M1150" i="17"/>
  <c r="L1151" i="17"/>
  <c r="M1151" i="17"/>
  <c r="L1152" i="17"/>
  <c r="M1152" i="17"/>
  <c r="L1153" i="17"/>
  <c r="M1153" i="17"/>
  <c r="L1154" i="17"/>
  <c r="M1154" i="17"/>
  <c r="L1155" i="17"/>
  <c r="M1155" i="17"/>
  <c r="L1156" i="17"/>
  <c r="M1156" i="17"/>
  <c r="L1157" i="17"/>
  <c r="M1157" i="17"/>
  <c r="L1158" i="17"/>
  <c r="M1158" i="17"/>
  <c r="L1159" i="17"/>
  <c r="M1159" i="17"/>
  <c r="L1160" i="17"/>
  <c r="M1160" i="17"/>
  <c r="L1161" i="17"/>
  <c r="M1161" i="17"/>
  <c r="L1162" i="17"/>
  <c r="M1162" i="17"/>
  <c r="L1163" i="17"/>
  <c r="M1163" i="17"/>
  <c r="L1164" i="17"/>
  <c r="M1164" i="17"/>
  <c r="L1165" i="17"/>
  <c r="M1165" i="17"/>
  <c r="L1166" i="17"/>
  <c r="M1166" i="17"/>
  <c r="L1167" i="17"/>
  <c r="M1167" i="17"/>
  <c r="L1168" i="17"/>
  <c r="M1168" i="17"/>
  <c r="L1169" i="17"/>
  <c r="M1169" i="17"/>
  <c r="L1170" i="17"/>
  <c r="M1170" i="17"/>
  <c r="L1171" i="17"/>
  <c r="M1171" i="17"/>
  <c r="L1172" i="17"/>
  <c r="M1172" i="17"/>
  <c r="L1173" i="17"/>
  <c r="M1173" i="17"/>
  <c r="L1174" i="17"/>
  <c r="M1174" i="17"/>
  <c r="L1175" i="17"/>
  <c r="M1175" i="17"/>
  <c r="L1176" i="17"/>
  <c r="M1176" i="17"/>
  <c r="L1177" i="17"/>
  <c r="M1177" i="17"/>
  <c r="L1178" i="17"/>
  <c r="M1178" i="17"/>
  <c r="L1179" i="17"/>
  <c r="M1179" i="17"/>
  <c r="L1180" i="17"/>
  <c r="M1180" i="17"/>
  <c r="L1181" i="17"/>
  <c r="M1181" i="17"/>
  <c r="L1182" i="17"/>
  <c r="M1182" i="17"/>
  <c r="L1183" i="17"/>
  <c r="M1183" i="17"/>
  <c r="L1184" i="17"/>
  <c r="M1184" i="17"/>
  <c r="L1185" i="17"/>
  <c r="M1185" i="17"/>
  <c r="L1186" i="17"/>
  <c r="M1186" i="17"/>
  <c r="L1187" i="17"/>
  <c r="M1187" i="17"/>
  <c r="L1188" i="17"/>
  <c r="M1188" i="17"/>
  <c r="L1189" i="17"/>
  <c r="M1189" i="17"/>
  <c r="L1190" i="17"/>
  <c r="M1190" i="17"/>
  <c r="L1191" i="17"/>
  <c r="M1191" i="17"/>
  <c r="L1192" i="17"/>
  <c r="M1192" i="17"/>
  <c r="L1193" i="17"/>
  <c r="M1193" i="17"/>
  <c r="L1194" i="17"/>
  <c r="M1194" i="17"/>
  <c r="L1195" i="17"/>
  <c r="M1195" i="17"/>
  <c r="L1196" i="17"/>
  <c r="M1196" i="17"/>
  <c r="L1197" i="17"/>
  <c r="M1197" i="17"/>
  <c r="L1198" i="17"/>
  <c r="M1198" i="17"/>
  <c r="L1199" i="17"/>
  <c r="M1199" i="17"/>
  <c r="L1200" i="17"/>
  <c r="M1200" i="17"/>
  <c r="L1201" i="17"/>
  <c r="M1201" i="17"/>
  <c r="L1202" i="17"/>
  <c r="M1202" i="17"/>
  <c r="L1203" i="17"/>
  <c r="M1203" i="17"/>
  <c r="L1204" i="17"/>
  <c r="M1204" i="17"/>
  <c r="L1205" i="17"/>
  <c r="M1205" i="17"/>
  <c r="L1206" i="17"/>
  <c r="M1206" i="17"/>
  <c r="L1207" i="17"/>
  <c r="M1207" i="17"/>
  <c r="L1208" i="17"/>
  <c r="M1208" i="17"/>
  <c r="L1209" i="17"/>
  <c r="M1209" i="17"/>
  <c r="L1210" i="17"/>
  <c r="M1210" i="17"/>
  <c r="L1211" i="17"/>
  <c r="M1211" i="17"/>
  <c r="L1212" i="17"/>
  <c r="M1212" i="17"/>
  <c r="L1213" i="17"/>
  <c r="M1213" i="17"/>
  <c r="L1214" i="17"/>
  <c r="M1214" i="17"/>
  <c r="L1215" i="17"/>
  <c r="M1215" i="17"/>
  <c r="L1216" i="17"/>
  <c r="M1216" i="17"/>
  <c r="L1217" i="17"/>
  <c r="M1217" i="17"/>
  <c r="L1218" i="17"/>
  <c r="M1218" i="17"/>
  <c r="L1219" i="17"/>
  <c r="M1219" i="17"/>
  <c r="L1220" i="17"/>
  <c r="M1220" i="17"/>
  <c r="L1221" i="17"/>
  <c r="M1221" i="17"/>
  <c r="L1222" i="17"/>
  <c r="M1222" i="17"/>
  <c r="L1223" i="17"/>
  <c r="M1223" i="17"/>
  <c r="L1224" i="17"/>
  <c r="M1224" i="17"/>
  <c r="L1225" i="17"/>
  <c r="M1225" i="17"/>
  <c r="L1226" i="17"/>
  <c r="M1226" i="17"/>
  <c r="L1227" i="17"/>
  <c r="M1227" i="17"/>
  <c r="L1228" i="17"/>
  <c r="M1228" i="17"/>
  <c r="L1229" i="17"/>
  <c r="M1229" i="17"/>
  <c r="L1230" i="17"/>
  <c r="M1230" i="17"/>
  <c r="L1231" i="17"/>
  <c r="M1231" i="17"/>
  <c r="L1232" i="17"/>
  <c r="M1232" i="17"/>
  <c r="L1233" i="17"/>
  <c r="M1233" i="17"/>
  <c r="L1234" i="17"/>
  <c r="M1234" i="17"/>
  <c r="L1235" i="17"/>
  <c r="M1235" i="17"/>
  <c r="L1236" i="17"/>
  <c r="M1236" i="17"/>
  <c r="L1237" i="17"/>
  <c r="M1237" i="17"/>
  <c r="L1238" i="17"/>
  <c r="M1238" i="17"/>
  <c r="L1239" i="17"/>
  <c r="M1239" i="17"/>
  <c r="L1240" i="17"/>
  <c r="M1240" i="17"/>
  <c r="L1241" i="17"/>
  <c r="M1241" i="17"/>
  <c r="L1242" i="17"/>
  <c r="M1242" i="17"/>
  <c r="L1243" i="17"/>
  <c r="M1243" i="17"/>
  <c r="L1244" i="17"/>
  <c r="M1244" i="17"/>
  <c r="L1245" i="17"/>
  <c r="M1245" i="17"/>
  <c r="L1246" i="17"/>
  <c r="M1246" i="17"/>
  <c r="L1247" i="17"/>
  <c r="M1247" i="17"/>
  <c r="L1248" i="17"/>
  <c r="M1248" i="17"/>
  <c r="L1249" i="17"/>
  <c r="M1249" i="17"/>
  <c r="L1250" i="17"/>
  <c r="M1250" i="17"/>
  <c r="L1251" i="17"/>
  <c r="M1251" i="17"/>
  <c r="L1252" i="17"/>
  <c r="M1252" i="17"/>
  <c r="L1253" i="17"/>
  <c r="M1253" i="17"/>
  <c r="L1254" i="17"/>
  <c r="M1254" i="17"/>
  <c r="L1255" i="17"/>
  <c r="M1255" i="17"/>
  <c r="L1256" i="17"/>
  <c r="M1256" i="17"/>
  <c r="L1257" i="17"/>
  <c r="M1257" i="17"/>
  <c r="L1258" i="17"/>
  <c r="M1258" i="17"/>
  <c r="L1259" i="17"/>
  <c r="M1259" i="17"/>
  <c r="L1260" i="17"/>
  <c r="M1260" i="17"/>
  <c r="L1261" i="17"/>
  <c r="M1261" i="17"/>
  <c r="L1262" i="17"/>
  <c r="M1262" i="17"/>
  <c r="L1263" i="17"/>
  <c r="M1263" i="17"/>
  <c r="L1264" i="17"/>
  <c r="M1264" i="17"/>
  <c r="L1265" i="17"/>
  <c r="M1265" i="17"/>
  <c r="L1266" i="17"/>
  <c r="M1266" i="17"/>
  <c r="L1267" i="17"/>
  <c r="M1267" i="17"/>
  <c r="L1268" i="17"/>
  <c r="M1268" i="17"/>
  <c r="L1269" i="17"/>
  <c r="M1269" i="17"/>
  <c r="L1270" i="17"/>
  <c r="M1270" i="17"/>
  <c r="L1271" i="17"/>
  <c r="M1271" i="17"/>
  <c r="L1272" i="17"/>
  <c r="M1272" i="17"/>
  <c r="L1273" i="17"/>
  <c r="M1273" i="17"/>
  <c r="L1274" i="17"/>
  <c r="M1274" i="17"/>
  <c r="L1275" i="17"/>
  <c r="M1275" i="17"/>
  <c r="L1276" i="17"/>
  <c r="M1276" i="17"/>
  <c r="L1277" i="17"/>
  <c r="M1277" i="17"/>
  <c r="L1278" i="17"/>
  <c r="M1278" i="17"/>
  <c r="L1279" i="17"/>
  <c r="M1279" i="17"/>
  <c r="L1280" i="17"/>
  <c r="M1280" i="17"/>
  <c r="L1281" i="17"/>
  <c r="M1281" i="17"/>
  <c r="L1282" i="17"/>
  <c r="M1282" i="17"/>
  <c r="L1283" i="17"/>
  <c r="M1283" i="17"/>
  <c r="L1284" i="17"/>
  <c r="M1284" i="17"/>
  <c r="L1285" i="17"/>
  <c r="M1285" i="17"/>
  <c r="L1286" i="17"/>
  <c r="M1286" i="17"/>
  <c r="L1287" i="17"/>
  <c r="M1287" i="17"/>
  <c r="L1288" i="17"/>
  <c r="M1288" i="17"/>
  <c r="L1289" i="17"/>
  <c r="M1289" i="17"/>
  <c r="L1290" i="17"/>
  <c r="M1290" i="17"/>
  <c r="L1291" i="17"/>
  <c r="M1291" i="17"/>
  <c r="L1292" i="17"/>
  <c r="M1292" i="17"/>
  <c r="L1293" i="17"/>
  <c r="M1293" i="17"/>
  <c r="L1294" i="17"/>
  <c r="M1294" i="17"/>
  <c r="L1295" i="17"/>
  <c r="M1295" i="17"/>
  <c r="L1296" i="17"/>
  <c r="M1296" i="17"/>
  <c r="L1297" i="17"/>
  <c r="M1297" i="17"/>
  <c r="L1298" i="17"/>
  <c r="M1298" i="17"/>
  <c r="L1299" i="17"/>
  <c r="M1299" i="17"/>
  <c r="L1300" i="17"/>
  <c r="M1300" i="17"/>
  <c r="L1301" i="17"/>
  <c r="M1301" i="17"/>
  <c r="L1302" i="17"/>
  <c r="M1302" i="17"/>
  <c r="L1303" i="17"/>
  <c r="M1303" i="17"/>
  <c r="L1304" i="17"/>
  <c r="M1304" i="17"/>
  <c r="L1305" i="17"/>
  <c r="M1305" i="17"/>
  <c r="L1306" i="17"/>
  <c r="M1306" i="17"/>
  <c r="L1307" i="17"/>
  <c r="M1307" i="17"/>
  <c r="L1308" i="17"/>
  <c r="M1308" i="17"/>
  <c r="L1309" i="17"/>
  <c r="M1309" i="17"/>
  <c r="L1310" i="17"/>
  <c r="M1310" i="17"/>
  <c r="L1311" i="17"/>
  <c r="M1311" i="17"/>
  <c r="L1312" i="17"/>
  <c r="M1312" i="17"/>
  <c r="L1313" i="17"/>
  <c r="M1313" i="17"/>
  <c r="L1314" i="17"/>
  <c r="M1314" i="17"/>
  <c r="L1315" i="17"/>
  <c r="M1315" i="17"/>
  <c r="L1316" i="17"/>
  <c r="M1316" i="17"/>
  <c r="L1317" i="17"/>
  <c r="M1317" i="17"/>
  <c r="L1318" i="17"/>
  <c r="M1318" i="17"/>
  <c r="L1319" i="17"/>
  <c r="M1319" i="17"/>
  <c r="L1320" i="17"/>
  <c r="M1320" i="17"/>
  <c r="L1321" i="17"/>
  <c r="M1321" i="17"/>
  <c r="L1322" i="17"/>
  <c r="M1322" i="17"/>
  <c r="L1323" i="17"/>
  <c r="M1323" i="17"/>
  <c r="L1324" i="17"/>
  <c r="M1324" i="17"/>
  <c r="L1325" i="17"/>
  <c r="M1325" i="17"/>
  <c r="L1326" i="17"/>
  <c r="M1326" i="17"/>
  <c r="L1327" i="17"/>
  <c r="M1327" i="17"/>
  <c r="L1328" i="17"/>
  <c r="M1328" i="17"/>
  <c r="L1329" i="17"/>
  <c r="M1329" i="17"/>
  <c r="L1330" i="17"/>
  <c r="M1330" i="17"/>
  <c r="L1331" i="17"/>
  <c r="M1331" i="17"/>
  <c r="L1332" i="17"/>
  <c r="M1332" i="17"/>
  <c r="L1333" i="17"/>
  <c r="M1333" i="17"/>
  <c r="L1334" i="17"/>
  <c r="M1334" i="17"/>
  <c r="L1335" i="17"/>
  <c r="M1335" i="17"/>
  <c r="L1336" i="17"/>
  <c r="M1336" i="17"/>
  <c r="L1337" i="17"/>
  <c r="M1337" i="17"/>
  <c r="L1338" i="17"/>
  <c r="M1338" i="17"/>
  <c r="L1339" i="17"/>
  <c r="M1339" i="17"/>
  <c r="L1340" i="17"/>
  <c r="M1340" i="17"/>
  <c r="L1341" i="17"/>
  <c r="M1341" i="17"/>
  <c r="L1342" i="17"/>
  <c r="M1342" i="17"/>
  <c r="L1343" i="17"/>
  <c r="M1343" i="17"/>
  <c r="L1344" i="17"/>
  <c r="M1344" i="17"/>
  <c r="L1345" i="17"/>
  <c r="M1345" i="17"/>
  <c r="L1346" i="17"/>
  <c r="M1346" i="17"/>
  <c r="L1347" i="17"/>
  <c r="M1347" i="17"/>
  <c r="L1348" i="17"/>
  <c r="M1348" i="17"/>
  <c r="L1349" i="17"/>
  <c r="M1349" i="17"/>
  <c r="L1350" i="17"/>
  <c r="M1350" i="17"/>
  <c r="L1351" i="17"/>
  <c r="M1351" i="17"/>
  <c r="L1352" i="17"/>
  <c r="M1352" i="17"/>
  <c r="L1353" i="17"/>
  <c r="M1353" i="17"/>
  <c r="L1354" i="17"/>
  <c r="M1354" i="17"/>
  <c r="L1355" i="17"/>
  <c r="M1355" i="17"/>
  <c r="L1356" i="17"/>
  <c r="M1356" i="17"/>
  <c r="L1357" i="17"/>
  <c r="M1357" i="17"/>
  <c r="L1358" i="17"/>
  <c r="M1358" i="17"/>
  <c r="L1359" i="17"/>
  <c r="M1359" i="17"/>
  <c r="L1360" i="17"/>
  <c r="M1360" i="17"/>
  <c r="L1361" i="17"/>
  <c r="M1361" i="17"/>
  <c r="L1362" i="17"/>
  <c r="M1362" i="17"/>
  <c r="L1363" i="17"/>
  <c r="M1363" i="17"/>
  <c r="L1364" i="17"/>
  <c r="M1364" i="17"/>
  <c r="L1365" i="17"/>
  <c r="M1365" i="17"/>
  <c r="L1366" i="17"/>
  <c r="M1366" i="17"/>
  <c r="L1367" i="17"/>
  <c r="M1367" i="17"/>
  <c r="L1368" i="17"/>
  <c r="M1368" i="17"/>
  <c r="L1369" i="17"/>
  <c r="M1369" i="17"/>
  <c r="L1370" i="17"/>
  <c r="M1370" i="17"/>
  <c r="L1371" i="17"/>
  <c r="M1371" i="17"/>
  <c r="L1372" i="17"/>
  <c r="M1372" i="17"/>
  <c r="L1373" i="17"/>
  <c r="M1373" i="17"/>
  <c r="L1374" i="17"/>
  <c r="M1374" i="17"/>
  <c r="L1375" i="17"/>
  <c r="M1375" i="17"/>
  <c r="L1376" i="17"/>
  <c r="M1376" i="17"/>
  <c r="L1377" i="17"/>
  <c r="M1377" i="17"/>
  <c r="L1378" i="17"/>
  <c r="M1378" i="17"/>
  <c r="L1379" i="17"/>
  <c r="M1379" i="17"/>
  <c r="L1380" i="17"/>
  <c r="M1380" i="17"/>
  <c r="L1381" i="17"/>
  <c r="M1381" i="17"/>
  <c r="L1382" i="17"/>
  <c r="M1382" i="17"/>
  <c r="L1383" i="17"/>
  <c r="M1383" i="17"/>
  <c r="L1384" i="17"/>
  <c r="M1384" i="17"/>
  <c r="L1385" i="17"/>
  <c r="M1385" i="17"/>
  <c r="L1386" i="17"/>
  <c r="M1386" i="17"/>
  <c r="L1387" i="17"/>
  <c r="M1387" i="17"/>
  <c r="L1388" i="17"/>
  <c r="M1388" i="17"/>
  <c r="L1389" i="17"/>
  <c r="M1389" i="17"/>
  <c r="L1390" i="17"/>
  <c r="M1390" i="17"/>
  <c r="L1391" i="17"/>
  <c r="M1391" i="17"/>
  <c r="L1392" i="17"/>
  <c r="M1392" i="17"/>
  <c r="L1393" i="17"/>
  <c r="M1393" i="17"/>
  <c r="L1394" i="17"/>
  <c r="M1394" i="17"/>
  <c r="L1395" i="17"/>
  <c r="M1395" i="17"/>
  <c r="L1396" i="17"/>
  <c r="M1396" i="17"/>
  <c r="L1397" i="17"/>
  <c r="M1397" i="17"/>
  <c r="L1398" i="17"/>
  <c r="M1398" i="17"/>
  <c r="L1399" i="17"/>
  <c r="M1399" i="17"/>
  <c r="L1400" i="17"/>
  <c r="M1400" i="17"/>
  <c r="L1401" i="17"/>
  <c r="M1401" i="17"/>
  <c r="L1402" i="17"/>
  <c r="M1402" i="17"/>
  <c r="L1403" i="17"/>
  <c r="M1403" i="17"/>
  <c r="L1404" i="17"/>
  <c r="M1404" i="17"/>
  <c r="L1405" i="17"/>
  <c r="M1405" i="17"/>
  <c r="L1406" i="17"/>
  <c r="M1406" i="17"/>
  <c r="L1407" i="17"/>
  <c r="M1407" i="17"/>
  <c r="L1408" i="17"/>
  <c r="M1408" i="17"/>
  <c r="L1409" i="17"/>
  <c r="M1409" i="17"/>
  <c r="L1410" i="17"/>
  <c r="M1410" i="17"/>
  <c r="L1411" i="17"/>
  <c r="M1411" i="17"/>
  <c r="L1412" i="17"/>
  <c r="M1412" i="17"/>
  <c r="L1413" i="17"/>
  <c r="M1413" i="17"/>
  <c r="L1414" i="17"/>
  <c r="M1414" i="17"/>
  <c r="L1415" i="17"/>
  <c r="M1415" i="17"/>
  <c r="L1416" i="17"/>
  <c r="M1416" i="17"/>
  <c r="L1417" i="17"/>
  <c r="M1417" i="17"/>
  <c r="L1418" i="17"/>
  <c r="M1418" i="17"/>
  <c r="L1419" i="17"/>
  <c r="M1419" i="17"/>
  <c r="L1420" i="17"/>
  <c r="M1420" i="17"/>
  <c r="L1421" i="17"/>
  <c r="M1421" i="17"/>
  <c r="L1422" i="17"/>
  <c r="M1422" i="17"/>
  <c r="L1423" i="17"/>
  <c r="M1423" i="17"/>
  <c r="L1424" i="17"/>
  <c r="M1424" i="17"/>
  <c r="L1425" i="17"/>
  <c r="M1425" i="17"/>
  <c r="L1426" i="17"/>
  <c r="M1426" i="17"/>
  <c r="L1427" i="17"/>
  <c r="M1427" i="17"/>
  <c r="L1428" i="17"/>
  <c r="M1428" i="17"/>
  <c r="L1429" i="17"/>
  <c r="M1429" i="17"/>
  <c r="L1430" i="17"/>
  <c r="M1430" i="17"/>
  <c r="L1431" i="17"/>
  <c r="M1431" i="17"/>
  <c r="L1432" i="17"/>
  <c r="M1432" i="17"/>
  <c r="L1433" i="17"/>
  <c r="M1433" i="17"/>
  <c r="L1434" i="17"/>
  <c r="M1434" i="17"/>
  <c r="L1435" i="17"/>
  <c r="M1435" i="17"/>
  <c r="L1436" i="17"/>
  <c r="M1436" i="17"/>
  <c r="L1437" i="17"/>
  <c r="M1437" i="17"/>
  <c r="L1438" i="17"/>
  <c r="M1438" i="17"/>
  <c r="L1439" i="17"/>
  <c r="M1439" i="17"/>
  <c r="L1440" i="17"/>
  <c r="M1440" i="17"/>
  <c r="L1441" i="17"/>
  <c r="M1441" i="17"/>
  <c r="L1442" i="17"/>
  <c r="M1442" i="17"/>
  <c r="L1443" i="17"/>
  <c r="M1443" i="17"/>
  <c r="L1444" i="17"/>
  <c r="M1444" i="17"/>
  <c r="L1445" i="17"/>
  <c r="M1445" i="17"/>
  <c r="L1446" i="17"/>
  <c r="M1446" i="17"/>
  <c r="L1447" i="17"/>
  <c r="M1447" i="17"/>
  <c r="L1448" i="17"/>
  <c r="M1448" i="17"/>
  <c r="L1449" i="17"/>
  <c r="M1449" i="17"/>
  <c r="L1450" i="17"/>
  <c r="M1450" i="17"/>
  <c r="L1451" i="17"/>
  <c r="M1451" i="17"/>
  <c r="L1452" i="17"/>
  <c r="M1452" i="17"/>
  <c r="L1453" i="17"/>
  <c r="M1453" i="17"/>
  <c r="L1454" i="17"/>
  <c r="M1454" i="17"/>
  <c r="L1455" i="17"/>
  <c r="M1455" i="17"/>
  <c r="L1456" i="17"/>
  <c r="M1456" i="17"/>
  <c r="L1457" i="17"/>
  <c r="M1457" i="17"/>
  <c r="L1458" i="17"/>
  <c r="M1458" i="17"/>
  <c r="L1459" i="17"/>
  <c r="M1459" i="17"/>
  <c r="L1460" i="17"/>
  <c r="M1460" i="17"/>
  <c r="L1461" i="17"/>
  <c r="M1461" i="17"/>
  <c r="L1462" i="17"/>
  <c r="M1462" i="17"/>
  <c r="L1463" i="17"/>
  <c r="M1463" i="17"/>
  <c r="L1464" i="17"/>
  <c r="M1464" i="17"/>
  <c r="L1465" i="17"/>
  <c r="M1465" i="17"/>
  <c r="L1466" i="17"/>
  <c r="M1466" i="17"/>
  <c r="L1467" i="17"/>
  <c r="M1467" i="17"/>
  <c r="L1468" i="17"/>
  <c r="M1468" i="17"/>
  <c r="L1469" i="17"/>
  <c r="M1469" i="17"/>
  <c r="L1470" i="17"/>
  <c r="M1470" i="17"/>
  <c r="L1471" i="17"/>
  <c r="M1471" i="17"/>
  <c r="L1472" i="17"/>
  <c r="M1472" i="17"/>
  <c r="L1473" i="17"/>
  <c r="M1473" i="17"/>
  <c r="L1474" i="17"/>
  <c r="M1474" i="17"/>
  <c r="L1475" i="17"/>
  <c r="M1475" i="17"/>
  <c r="L1476" i="17"/>
  <c r="M1476" i="17"/>
  <c r="L1477" i="17"/>
  <c r="M1477" i="17"/>
  <c r="L1478" i="17"/>
  <c r="M1478" i="17"/>
  <c r="L1479" i="17"/>
  <c r="M1479" i="17"/>
  <c r="L1480" i="17"/>
  <c r="M1480" i="17"/>
  <c r="L1481" i="17"/>
  <c r="M1481" i="17"/>
  <c r="L1482" i="17"/>
  <c r="M1482" i="17"/>
  <c r="L1483" i="17"/>
  <c r="M1483" i="17"/>
  <c r="L1484" i="17"/>
  <c r="M1484" i="17"/>
  <c r="L1485" i="17"/>
  <c r="M1485" i="17"/>
  <c r="L1486" i="17"/>
  <c r="M1486" i="17"/>
  <c r="L1487" i="17"/>
  <c r="M1487" i="17"/>
  <c r="L1488" i="17"/>
  <c r="M1488" i="17"/>
  <c r="L1489" i="17"/>
  <c r="M1489" i="17"/>
  <c r="L1490" i="17"/>
  <c r="M1490" i="17"/>
  <c r="L1491" i="17"/>
  <c r="M1491" i="17"/>
  <c r="L1492" i="17"/>
  <c r="M1492" i="17"/>
  <c r="L1493" i="17"/>
  <c r="M1493" i="17"/>
  <c r="L1494" i="17"/>
  <c r="M1494" i="17"/>
  <c r="L1495" i="17"/>
  <c r="M1495" i="17"/>
  <c r="L1496" i="17"/>
  <c r="M1496" i="17"/>
  <c r="L1497" i="17"/>
  <c r="M1497" i="17"/>
  <c r="L1498" i="17"/>
  <c r="M1498" i="17"/>
  <c r="L1499" i="17"/>
  <c r="M1499" i="17"/>
  <c r="L1500" i="17"/>
  <c r="M1500" i="17"/>
  <c r="L1501" i="17"/>
  <c r="M1501" i="17"/>
  <c r="L1502" i="17"/>
  <c r="M1502" i="17"/>
  <c r="L1503" i="17"/>
  <c r="M1503" i="17"/>
  <c r="L1504" i="17"/>
  <c r="M1504" i="17"/>
  <c r="L1505" i="17"/>
  <c r="M1505" i="17"/>
  <c r="L1506" i="17"/>
  <c r="M1506" i="17"/>
  <c r="L1507" i="17"/>
  <c r="M1507" i="17"/>
  <c r="L1508" i="17"/>
  <c r="M1508" i="17"/>
  <c r="L1509" i="17"/>
  <c r="M1509" i="17"/>
  <c r="L1510" i="17"/>
  <c r="M1510" i="17"/>
  <c r="L1511" i="17"/>
  <c r="M1511" i="17"/>
  <c r="L1512" i="17"/>
  <c r="M1512" i="17"/>
  <c r="L1513" i="17"/>
  <c r="M1513" i="17"/>
  <c r="L1514" i="17"/>
  <c r="M1514" i="17"/>
  <c r="L1515" i="17"/>
  <c r="M1515" i="17"/>
  <c r="L1516" i="17"/>
  <c r="M1516" i="17"/>
  <c r="L1517" i="17"/>
  <c r="M1517" i="17"/>
  <c r="L1518" i="17"/>
  <c r="M1518" i="17"/>
  <c r="L1519" i="17"/>
  <c r="M1519" i="17"/>
  <c r="L1520" i="17"/>
  <c r="M1520" i="17"/>
  <c r="L1521" i="17"/>
  <c r="M1521" i="17"/>
  <c r="L1522" i="17"/>
  <c r="M1522" i="17"/>
  <c r="L1523" i="17"/>
  <c r="M1523" i="17"/>
  <c r="L1524" i="17"/>
  <c r="M1524" i="17"/>
  <c r="L1525" i="17"/>
  <c r="M1525" i="17"/>
  <c r="L1526" i="17"/>
  <c r="M1526" i="17"/>
  <c r="L1527" i="17"/>
  <c r="M1527" i="17"/>
  <c r="L1528" i="17"/>
  <c r="M1528" i="17"/>
  <c r="L1529" i="17"/>
  <c r="M1529" i="17"/>
  <c r="L1530" i="17"/>
  <c r="M1530" i="17"/>
  <c r="L1531" i="17"/>
  <c r="M1531" i="17"/>
  <c r="L1532" i="17"/>
  <c r="M1532" i="17"/>
  <c r="L1533" i="17"/>
  <c r="M1533" i="17"/>
  <c r="L1534" i="17"/>
  <c r="M1534" i="17"/>
  <c r="L1535" i="17"/>
  <c r="M1535" i="17"/>
  <c r="L1536" i="17"/>
  <c r="M1536" i="17"/>
  <c r="L1537" i="17"/>
  <c r="M1537" i="17"/>
  <c r="L1538" i="17"/>
  <c r="M1538" i="17"/>
  <c r="L1539" i="17"/>
  <c r="M1539" i="17"/>
  <c r="L1540" i="17"/>
  <c r="M1540" i="17"/>
  <c r="L1541" i="17"/>
  <c r="M1541" i="17"/>
  <c r="L1542" i="17"/>
  <c r="M1542" i="17"/>
  <c r="L1543" i="17"/>
  <c r="M1543" i="17"/>
  <c r="L1544" i="17"/>
  <c r="M1544" i="17"/>
  <c r="L1545" i="17"/>
  <c r="M1545" i="17"/>
  <c r="L1546" i="17"/>
  <c r="M1546" i="17"/>
  <c r="L1547" i="17"/>
  <c r="M1547" i="17"/>
  <c r="L1548" i="17"/>
  <c r="M1548" i="17"/>
  <c r="L1549" i="17"/>
  <c r="M1549" i="17"/>
  <c r="L1550" i="17"/>
  <c r="M1550" i="17"/>
  <c r="L1551" i="17"/>
  <c r="M1551" i="17"/>
  <c r="L1552" i="17"/>
  <c r="M1552" i="17"/>
  <c r="L1553" i="17"/>
  <c r="M1553" i="17"/>
  <c r="L1554" i="17"/>
  <c r="M1554" i="17"/>
  <c r="L1555" i="17"/>
  <c r="M1555" i="17"/>
  <c r="L1556" i="17"/>
  <c r="M1556" i="17"/>
  <c r="L1557" i="17"/>
  <c r="M1557" i="17"/>
  <c r="L1558" i="17"/>
  <c r="M1558" i="17"/>
  <c r="L1559" i="17"/>
  <c r="M1559" i="17"/>
  <c r="L1560" i="17"/>
  <c r="M1560" i="17"/>
  <c r="L1561" i="17"/>
  <c r="M1561" i="17"/>
  <c r="L1562" i="17"/>
  <c r="M1562" i="17"/>
  <c r="L1563" i="17"/>
  <c r="M1563" i="17"/>
  <c r="L1564" i="17"/>
  <c r="M1564" i="17"/>
  <c r="L1565" i="17"/>
  <c r="M1565" i="17"/>
  <c r="L1566" i="17"/>
  <c r="M1566" i="17"/>
  <c r="L1567" i="17"/>
  <c r="M1567" i="17"/>
  <c r="L1568" i="17"/>
  <c r="M1568" i="17"/>
  <c r="L1569" i="17"/>
  <c r="M1569" i="17"/>
  <c r="L1570" i="17"/>
  <c r="M1570" i="17"/>
  <c r="L1571" i="17"/>
  <c r="M1571" i="17"/>
  <c r="L1572" i="17"/>
  <c r="M1572" i="17"/>
  <c r="L1573" i="17"/>
  <c r="M1573" i="17"/>
  <c r="L1574" i="17"/>
  <c r="M1574" i="17"/>
  <c r="L1575" i="17"/>
  <c r="M1575" i="17"/>
  <c r="L1576" i="17"/>
  <c r="M1576" i="17"/>
  <c r="L1577" i="17"/>
  <c r="M1577" i="17"/>
  <c r="L1578" i="17"/>
  <c r="M1578" i="17"/>
  <c r="L1579" i="17"/>
  <c r="M1579" i="17"/>
  <c r="L1580" i="17"/>
  <c r="M1580" i="17"/>
  <c r="L1581" i="17"/>
  <c r="M1581" i="17"/>
  <c r="L1582" i="17"/>
  <c r="M1582" i="17"/>
  <c r="L1583" i="17"/>
  <c r="M1583" i="17"/>
  <c r="L1584" i="17"/>
  <c r="M1584" i="17"/>
  <c r="L1585" i="17"/>
  <c r="M1585" i="17"/>
  <c r="L1586" i="17"/>
  <c r="M1586" i="17"/>
  <c r="L1587" i="17"/>
  <c r="M1587" i="17"/>
  <c r="L1588" i="17"/>
  <c r="M1588" i="17"/>
  <c r="L1589" i="17"/>
  <c r="M1589" i="17"/>
  <c r="L1590" i="17"/>
  <c r="M1590" i="17"/>
  <c r="L1591" i="17"/>
  <c r="M1591" i="17"/>
  <c r="L1592" i="17"/>
  <c r="M1592" i="17"/>
  <c r="L1593" i="17"/>
  <c r="M1593" i="17"/>
  <c r="L1594" i="17"/>
  <c r="M1594" i="17"/>
  <c r="L1595" i="17"/>
  <c r="M1595" i="17"/>
  <c r="L1596" i="17"/>
  <c r="M1596" i="17"/>
  <c r="L1597" i="17"/>
  <c r="M1597" i="17"/>
  <c r="L1598" i="17"/>
  <c r="M1598" i="17"/>
  <c r="L1599" i="17"/>
  <c r="M1599" i="17"/>
  <c r="L1600" i="17"/>
  <c r="M1600" i="17"/>
  <c r="L1601" i="17"/>
  <c r="M1601" i="17"/>
  <c r="L1602" i="17"/>
  <c r="M1602" i="17"/>
  <c r="L1603" i="17"/>
  <c r="M1603" i="17"/>
  <c r="L1604" i="17"/>
  <c r="M1604" i="17"/>
  <c r="L1605" i="17"/>
  <c r="M1605" i="17"/>
  <c r="L1606" i="17"/>
  <c r="M1606" i="17"/>
  <c r="L1607" i="17"/>
  <c r="M1607" i="17"/>
  <c r="L1608" i="17"/>
  <c r="M1608" i="17"/>
  <c r="L1609" i="17"/>
  <c r="M1609" i="17"/>
  <c r="L1610" i="17"/>
  <c r="M1610" i="17"/>
  <c r="L1611" i="17"/>
  <c r="M1611" i="17"/>
  <c r="L1612" i="17"/>
  <c r="M1612" i="17"/>
  <c r="L1613" i="17"/>
  <c r="M1613" i="17"/>
  <c r="L1614" i="17"/>
  <c r="M1614" i="17"/>
  <c r="L1615" i="17"/>
  <c r="M1615" i="17"/>
  <c r="L1616" i="17"/>
  <c r="M1616" i="17"/>
  <c r="L1617" i="17"/>
  <c r="M1617" i="17"/>
  <c r="L1618" i="17"/>
  <c r="M1618" i="17"/>
  <c r="L1619" i="17"/>
  <c r="M1619" i="17"/>
  <c r="L1620" i="17"/>
  <c r="M1620" i="17"/>
  <c r="L1621" i="17"/>
  <c r="M1621" i="17"/>
  <c r="L1622" i="17"/>
  <c r="M1622" i="17"/>
  <c r="L1623" i="17"/>
  <c r="M1623" i="17"/>
  <c r="L1624" i="17"/>
  <c r="M1624" i="17"/>
  <c r="L1625" i="17"/>
  <c r="M1625" i="17"/>
  <c r="L1626" i="17"/>
  <c r="M1626" i="17"/>
  <c r="L1627" i="17"/>
  <c r="M1627" i="17"/>
  <c r="L1628" i="17"/>
  <c r="M1628" i="17"/>
  <c r="L1629" i="17"/>
  <c r="M1629" i="17"/>
  <c r="L1630" i="17"/>
  <c r="M1630" i="17"/>
  <c r="L1631" i="17"/>
  <c r="M1631" i="17"/>
  <c r="L1632" i="17"/>
  <c r="M1632" i="17"/>
  <c r="L1633" i="17"/>
  <c r="M1633" i="17"/>
  <c r="L1634" i="17"/>
  <c r="M1634" i="17"/>
  <c r="L1635" i="17"/>
  <c r="M1635" i="17"/>
  <c r="L1636" i="17"/>
  <c r="M1636" i="17"/>
  <c r="L1637" i="17"/>
  <c r="M1637" i="17"/>
  <c r="L1638" i="17"/>
  <c r="M1638" i="17"/>
  <c r="L1639" i="17"/>
  <c r="M1639" i="17"/>
  <c r="L1640" i="17"/>
  <c r="M1640" i="17"/>
  <c r="L1641" i="17"/>
  <c r="M1641" i="17"/>
  <c r="L1642" i="17"/>
  <c r="M1642" i="17"/>
  <c r="L1643" i="17"/>
  <c r="M1643" i="17"/>
  <c r="L1644" i="17"/>
  <c r="M1644" i="17"/>
  <c r="L1645" i="17"/>
  <c r="M1645" i="17"/>
  <c r="L1646" i="17"/>
  <c r="M1646" i="17"/>
  <c r="L1647" i="17"/>
  <c r="M1647" i="17"/>
  <c r="L1648" i="17"/>
  <c r="M1648" i="17"/>
  <c r="L1649" i="17"/>
  <c r="M1649" i="17"/>
  <c r="L1650" i="17"/>
  <c r="M1650" i="17"/>
  <c r="L1651" i="17"/>
  <c r="M1651" i="17"/>
  <c r="L1652" i="17"/>
  <c r="M1652" i="17"/>
  <c r="L1653" i="17"/>
  <c r="M1653" i="17"/>
  <c r="L1654" i="17"/>
  <c r="M1654" i="17"/>
  <c r="L1655" i="17"/>
  <c r="M1655" i="17"/>
  <c r="L1656" i="17"/>
  <c r="M1656" i="17"/>
  <c r="L1657" i="17"/>
  <c r="M1657" i="17"/>
  <c r="L1658" i="17"/>
  <c r="M1658" i="17"/>
  <c r="L1659" i="17"/>
  <c r="M1659" i="17"/>
  <c r="L1660" i="17"/>
  <c r="M1660" i="17"/>
  <c r="L1661" i="17"/>
  <c r="M1661" i="17"/>
  <c r="L1662" i="17"/>
  <c r="M1662" i="17"/>
  <c r="L1663" i="17"/>
  <c r="M1663" i="17"/>
  <c r="L1664" i="17"/>
  <c r="M1664" i="17"/>
  <c r="L1665" i="17"/>
  <c r="M1665" i="17"/>
  <c r="L1666" i="17"/>
  <c r="M1666" i="17"/>
  <c r="L1667" i="17"/>
  <c r="M1667" i="17"/>
  <c r="L1668" i="17"/>
  <c r="M1668" i="17"/>
  <c r="L1669" i="17"/>
  <c r="M1669" i="17"/>
  <c r="L1670" i="17"/>
  <c r="M1670" i="17"/>
  <c r="L1671" i="17"/>
  <c r="M1671" i="17"/>
  <c r="L1672" i="17"/>
  <c r="M1672" i="17"/>
  <c r="L1673" i="17"/>
  <c r="M1673" i="17"/>
  <c r="L1674" i="17"/>
  <c r="M1674" i="17"/>
  <c r="L1675" i="17"/>
  <c r="M1675" i="17"/>
  <c r="L1676" i="17"/>
  <c r="M1676" i="17"/>
  <c r="L1677" i="17"/>
  <c r="M1677" i="17"/>
  <c r="L1678" i="17"/>
  <c r="M1678" i="17"/>
  <c r="L1679" i="17"/>
  <c r="M1679" i="17"/>
  <c r="L1680" i="17"/>
  <c r="M1680" i="17"/>
  <c r="L1681" i="17"/>
  <c r="M1681" i="17"/>
  <c r="L1682" i="17"/>
  <c r="M1682" i="17"/>
  <c r="L1683" i="17"/>
  <c r="M1683" i="17"/>
  <c r="L1684" i="17"/>
  <c r="M1684" i="17"/>
  <c r="L1685" i="17"/>
  <c r="M1685" i="17"/>
  <c r="L1686" i="17"/>
  <c r="M1686" i="17"/>
  <c r="L1687" i="17"/>
  <c r="M1687" i="17"/>
  <c r="L1688" i="17"/>
  <c r="M1688" i="17"/>
  <c r="L1689" i="17"/>
  <c r="M1689" i="17"/>
  <c r="L1690" i="17"/>
  <c r="M1690" i="17"/>
  <c r="L1691" i="17"/>
  <c r="M1691" i="17"/>
  <c r="L1692" i="17"/>
  <c r="M1692" i="17"/>
  <c r="L1693" i="17"/>
  <c r="M1693" i="17"/>
  <c r="L1694" i="17"/>
  <c r="M1694" i="17"/>
  <c r="L1695" i="17"/>
  <c r="M1695" i="17"/>
  <c r="L1696" i="17"/>
  <c r="M1696" i="17"/>
  <c r="L1697" i="17"/>
  <c r="M1697" i="17"/>
  <c r="L1698" i="17"/>
  <c r="M1698" i="17"/>
  <c r="L1699" i="17"/>
  <c r="M1699" i="17"/>
  <c r="L1700" i="17"/>
  <c r="M1700" i="17"/>
  <c r="L1701" i="17"/>
  <c r="M1701" i="17"/>
  <c r="L1702" i="17"/>
  <c r="M1702" i="17"/>
  <c r="L1703" i="17"/>
  <c r="M1703" i="17"/>
  <c r="L1704" i="17"/>
  <c r="M1704" i="17"/>
  <c r="L1705" i="17"/>
  <c r="M1705" i="17"/>
  <c r="L1706" i="17"/>
  <c r="M1706" i="17"/>
  <c r="L1707" i="17"/>
  <c r="M1707" i="17"/>
  <c r="L1708" i="17"/>
  <c r="M1708" i="17"/>
  <c r="L1709" i="17"/>
  <c r="M1709" i="17"/>
  <c r="L1710" i="17"/>
  <c r="M1710" i="17"/>
  <c r="L1711" i="17"/>
  <c r="M1711" i="17"/>
  <c r="L1712" i="17"/>
  <c r="M1712" i="17"/>
  <c r="L1713" i="17"/>
  <c r="M1713" i="17"/>
  <c r="L1714" i="17"/>
  <c r="M1714" i="17"/>
  <c r="L1715" i="17"/>
  <c r="M1715" i="17"/>
  <c r="L1716" i="17"/>
  <c r="M1716" i="17"/>
  <c r="L1717" i="17"/>
  <c r="M1717" i="17"/>
  <c r="L1718" i="17"/>
  <c r="M1718" i="17"/>
  <c r="L1719" i="17"/>
  <c r="M1719" i="17"/>
  <c r="L1720" i="17"/>
  <c r="M1720" i="17"/>
  <c r="L1721" i="17"/>
  <c r="M1721" i="17"/>
  <c r="L1722" i="17"/>
  <c r="M1722" i="17"/>
  <c r="L1723" i="17"/>
  <c r="M1723" i="17"/>
  <c r="L1724" i="17"/>
  <c r="M1724" i="17"/>
  <c r="L1725" i="17"/>
  <c r="M1725" i="17"/>
  <c r="L1726" i="17"/>
  <c r="M1726" i="17"/>
  <c r="L1727" i="17"/>
  <c r="M1727" i="17"/>
  <c r="L1728" i="17"/>
  <c r="M1728" i="17"/>
  <c r="L1729" i="17"/>
  <c r="M1729" i="17"/>
  <c r="L1730" i="17"/>
  <c r="M1730" i="17"/>
  <c r="L1731" i="17"/>
  <c r="M1731" i="17"/>
  <c r="L1732" i="17"/>
  <c r="M1732" i="17"/>
  <c r="L1733" i="17"/>
  <c r="M1733" i="17"/>
  <c r="L1734" i="17"/>
  <c r="M1734" i="17"/>
  <c r="L1735" i="17"/>
  <c r="M1735" i="17"/>
  <c r="L1736" i="17"/>
  <c r="M1736" i="17"/>
  <c r="L1737" i="17"/>
  <c r="M1737" i="17"/>
  <c r="L1738" i="17"/>
  <c r="M1738" i="17"/>
  <c r="L1739" i="17"/>
  <c r="M1739" i="17"/>
  <c r="L1740" i="17"/>
  <c r="M1740" i="17"/>
  <c r="L1741" i="17"/>
  <c r="M1741" i="17"/>
  <c r="L1742" i="17"/>
  <c r="M1742" i="17"/>
  <c r="L1743" i="17"/>
  <c r="M1743" i="17"/>
  <c r="L1744" i="17"/>
  <c r="M1744" i="17"/>
  <c r="L1745" i="17"/>
  <c r="M1745" i="17"/>
  <c r="L1746" i="17"/>
  <c r="M1746" i="17"/>
  <c r="L1747" i="17"/>
  <c r="M1747" i="17"/>
  <c r="L1748" i="17"/>
  <c r="M1748" i="17"/>
  <c r="L1749" i="17"/>
  <c r="M1749" i="17"/>
  <c r="L1750" i="17"/>
  <c r="M1750" i="17"/>
  <c r="L1751" i="17"/>
  <c r="M1751" i="17"/>
  <c r="L1752" i="17"/>
  <c r="M1752" i="17"/>
  <c r="L1753" i="17"/>
  <c r="M1753" i="17"/>
  <c r="L1754" i="17"/>
  <c r="M1754" i="17"/>
  <c r="L1755" i="17"/>
  <c r="M1755" i="17"/>
  <c r="L1756" i="17"/>
  <c r="M1756" i="17"/>
  <c r="L1757" i="17"/>
  <c r="M1757" i="17"/>
  <c r="L1758" i="17"/>
  <c r="M1758" i="17"/>
  <c r="L1759" i="17"/>
  <c r="M1759" i="17"/>
  <c r="L1760" i="17"/>
  <c r="M1760" i="17"/>
  <c r="L1761" i="17"/>
  <c r="M1761" i="17"/>
  <c r="L1762" i="17"/>
  <c r="M1762" i="17"/>
  <c r="L1763" i="17"/>
  <c r="M1763" i="17"/>
  <c r="L1764" i="17"/>
  <c r="M1764" i="17"/>
  <c r="L1765" i="17"/>
  <c r="M1765" i="17"/>
  <c r="L1766" i="17"/>
  <c r="M1766" i="17"/>
  <c r="L1767" i="17"/>
  <c r="M1767" i="17"/>
  <c r="L1768" i="17"/>
  <c r="M1768" i="17"/>
  <c r="L1769" i="17"/>
  <c r="M1769" i="17"/>
  <c r="L1770" i="17"/>
  <c r="M1770" i="17"/>
  <c r="L1771" i="17"/>
  <c r="M1771" i="17"/>
  <c r="L1772" i="17"/>
  <c r="M1772" i="17"/>
  <c r="L1773" i="17"/>
  <c r="M1773" i="17"/>
  <c r="L1774" i="17"/>
  <c r="M1774" i="17"/>
  <c r="L1775" i="17"/>
  <c r="M1775" i="17"/>
  <c r="L1776" i="17"/>
  <c r="M1776" i="17"/>
  <c r="L1777" i="17"/>
  <c r="M1777" i="17"/>
  <c r="L1778" i="17"/>
  <c r="M1778" i="17"/>
  <c r="L1779" i="17"/>
  <c r="M1779" i="17"/>
  <c r="L1780" i="17"/>
  <c r="M1780" i="17"/>
  <c r="L1781" i="17"/>
  <c r="M1781" i="17"/>
  <c r="L1782" i="17"/>
  <c r="M1782" i="17"/>
  <c r="L1783" i="17"/>
  <c r="M1783" i="17"/>
  <c r="L1784" i="17"/>
  <c r="M1784" i="17"/>
  <c r="L1785" i="17"/>
  <c r="M1785" i="17"/>
  <c r="L1786" i="17"/>
  <c r="M1786" i="17"/>
  <c r="L1787" i="17"/>
  <c r="M1787" i="17"/>
  <c r="L1788" i="17"/>
  <c r="M1788" i="17"/>
  <c r="L1789" i="17"/>
  <c r="M1789" i="17"/>
  <c r="L1790" i="17"/>
  <c r="M1790" i="17"/>
  <c r="L1791" i="17"/>
  <c r="M1791" i="17"/>
  <c r="L1792" i="17"/>
  <c r="M1792" i="17"/>
  <c r="L1793" i="17"/>
  <c r="M1793" i="17"/>
  <c r="L1794" i="17"/>
  <c r="M1794" i="17"/>
  <c r="L1795" i="17"/>
  <c r="M1795" i="17"/>
  <c r="L1796" i="17"/>
  <c r="M1796" i="17"/>
  <c r="L1797" i="17"/>
  <c r="M1797" i="17"/>
  <c r="L1798" i="17"/>
  <c r="M1798" i="17"/>
  <c r="L1799" i="17"/>
  <c r="M1799" i="17"/>
  <c r="L1800" i="17"/>
  <c r="M1800" i="17"/>
  <c r="L1801" i="17"/>
  <c r="M1801" i="17"/>
  <c r="L1802" i="17"/>
  <c r="M1802" i="17"/>
  <c r="L1803" i="17"/>
  <c r="M1803" i="17"/>
  <c r="L1804" i="17"/>
  <c r="M1804" i="17"/>
  <c r="L1805" i="17"/>
  <c r="M1805" i="17"/>
  <c r="L1806" i="17"/>
  <c r="M1806" i="17"/>
  <c r="L1807" i="17"/>
  <c r="M1807" i="17"/>
  <c r="L1808" i="17"/>
  <c r="M1808" i="17"/>
  <c r="L1809" i="17"/>
  <c r="M1809" i="17"/>
  <c r="L1810" i="17"/>
  <c r="M1810" i="17"/>
  <c r="L1811" i="17"/>
  <c r="M1811" i="17"/>
  <c r="L1812" i="17"/>
  <c r="M1812" i="17"/>
  <c r="L1813" i="17"/>
  <c r="M1813" i="17"/>
  <c r="L1814" i="17"/>
  <c r="M1814" i="17"/>
  <c r="L1815" i="17"/>
  <c r="M1815" i="17"/>
  <c r="L1816" i="17"/>
  <c r="M1816" i="17"/>
  <c r="L1817" i="17"/>
  <c r="M1817" i="17"/>
  <c r="L1818" i="17"/>
  <c r="M1818" i="17"/>
  <c r="L1819" i="17"/>
  <c r="M1819" i="17"/>
  <c r="L1820" i="17"/>
  <c r="M1820" i="17"/>
  <c r="L1821" i="17"/>
  <c r="M1821" i="17"/>
  <c r="L1822" i="17"/>
  <c r="M1822" i="17"/>
  <c r="L1823" i="17"/>
  <c r="M1823" i="17"/>
  <c r="L1824" i="17"/>
  <c r="M1824" i="17"/>
  <c r="L1825" i="17"/>
  <c r="M1825" i="17"/>
  <c r="L1826" i="17"/>
  <c r="M1826" i="17"/>
  <c r="L1827" i="17"/>
  <c r="M1827" i="17"/>
  <c r="L1828" i="17"/>
  <c r="M1828" i="17"/>
  <c r="L1829" i="17"/>
  <c r="M1829" i="17"/>
  <c r="L1830" i="17"/>
  <c r="M1830" i="17"/>
  <c r="L1831" i="17"/>
  <c r="M1831" i="17"/>
  <c r="L1832" i="17"/>
  <c r="M1832" i="17"/>
  <c r="L1833" i="17"/>
  <c r="M1833" i="17"/>
  <c r="L1834" i="17"/>
  <c r="M1834" i="17"/>
  <c r="L1835" i="17"/>
  <c r="M1835" i="17"/>
  <c r="L1836" i="17"/>
  <c r="M1836" i="17"/>
  <c r="L1837" i="17"/>
  <c r="M1837" i="17"/>
  <c r="L1838" i="17"/>
  <c r="M1838" i="17"/>
  <c r="L1839" i="17"/>
  <c r="M1839" i="17"/>
  <c r="L1840" i="17"/>
  <c r="M1840" i="17"/>
  <c r="L1841" i="17"/>
  <c r="M1841" i="17"/>
  <c r="L1842" i="17"/>
  <c r="M1842" i="17"/>
  <c r="L1843" i="17"/>
  <c r="M1843" i="17"/>
  <c r="L1844" i="17"/>
  <c r="M1844" i="17"/>
  <c r="L1845" i="17"/>
  <c r="M1845" i="17"/>
  <c r="L1846" i="17"/>
  <c r="M1846" i="17"/>
  <c r="L1847" i="17"/>
  <c r="M1847" i="17"/>
  <c r="L1848" i="17"/>
  <c r="M1848" i="17"/>
  <c r="L1849" i="17"/>
  <c r="M1849" i="17"/>
  <c r="L1850" i="17"/>
  <c r="M1850" i="17"/>
  <c r="L1851" i="17"/>
  <c r="M1851" i="17"/>
  <c r="L1852" i="17"/>
  <c r="M1852" i="17"/>
  <c r="L1853" i="17"/>
  <c r="M1853" i="17"/>
  <c r="L1854" i="17"/>
  <c r="M1854" i="17"/>
  <c r="L1855" i="17"/>
  <c r="M1855" i="17"/>
  <c r="L1856" i="17"/>
  <c r="M1856" i="17"/>
  <c r="L1857" i="17"/>
  <c r="M1857" i="17"/>
  <c r="L1858" i="17"/>
  <c r="M1858" i="17"/>
  <c r="L1859" i="17"/>
  <c r="M1859" i="17"/>
  <c r="L1860" i="17"/>
  <c r="M1860" i="17"/>
  <c r="L1861" i="17"/>
  <c r="M1861" i="17"/>
  <c r="L1862" i="17"/>
  <c r="M1862" i="17"/>
  <c r="L1863" i="17"/>
  <c r="M1863" i="17"/>
  <c r="L1864" i="17"/>
  <c r="M1864" i="17"/>
  <c r="L1865" i="17"/>
  <c r="M1865" i="17"/>
  <c r="L1866" i="17"/>
  <c r="M1866" i="17"/>
  <c r="L1867" i="17"/>
  <c r="M1867" i="17"/>
  <c r="L1868" i="17"/>
  <c r="M1868" i="17"/>
  <c r="L1869" i="17"/>
  <c r="M1869" i="17"/>
  <c r="L1870" i="17"/>
  <c r="M1870" i="17"/>
  <c r="L1871" i="17"/>
  <c r="M1871" i="17"/>
  <c r="L1872" i="17"/>
  <c r="M1872" i="17"/>
  <c r="L1873" i="17"/>
  <c r="M1873" i="17"/>
  <c r="L1874" i="17"/>
  <c r="M1874" i="17"/>
  <c r="L1875" i="17"/>
  <c r="M1875" i="17"/>
  <c r="L1876" i="17"/>
  <c r="M1876" i="17"/>
  <c r="L1877" i="17"/>
  <c r="M1877" i="17"/>
  <c r="L1878" i="17"/>
  <c r="M1878" i="17"/>
  <c r="L1879" i="17"/>
  <c r="M1879" i="17"/>
  <c r="L1880" i="17"/>
  <c r="M1880" i="17"/>
  <c r="L1881" i="17"/>
  <c r="M1881" i="17"/>
  <c r="L1882" i="17"/>
  <c r="M1882" i="17"/>
  <c r="L1883" i="17"/>
  <c r="M1883" i="17"/>
  <c r="L1884" i="17"/>
  <c r="M1884" i="17"/>
  <c r="L1885" i="17"/>
  <c r="M1885" i="17"/>
  <c r="L1886" i="17"/>
  <c r="M1886" i="17"/>
  <c r="L1887" i="17"/>
  <c r="M1887" i="17"/>
  <c r="L1888" i="17"/>
  <c r="M1888" i="17"/>
  <c r="L1889" i="17"/>
  <c r="M1889" i="17"/>
  <c r="L1890" i="17"/>
  <c r="M1890" i="17"/>
  <c r="L1891" i="17"/>
  <c r="M1891" i="17"/>
  <c r="L1892" i="17"/>
  <c r="M1892" i="17"/>
  <c r="L1893" i="17"/>
  <c r="M1893" i="17"/>
  <c r="L1894" i="17"/>
  <c r="M1894" i="17"/>
  <c r="L1895" i="17"/>
  <c r="M1895" i="17"/>
  <c r="L1896" i="17"/>
  <c r="M1896" i="17"/>
  <c r="L1897" i="17"/>
  <c r="M1897" i="17"/>
  <c r="L1898" i="17"/>
  <c r="M1898" i="17"/>
  <c r="L1899" i="17"/>
  <c r="M1899" i="17"/>
  <c r="L1900" i="17"/>
  <c r="M1900" i="17"/>
  <c r="L1901" i="17"/>
  <c r="M1901" i="17"/>
  <c r="L1902" i="17"/>
  <c r="M1902" i="17"/>
  <c r="L1903" i="17"/>
  <c r="M1903" i="17"/>
  <c r="L1904" i="17"/>
  <c r="M1904" i="17"/>
  <c r="L1905" i="17"/>
  <c r="M1905" i="17"/>
  <c r="L1906" i="17"/>
  <c r="M1906" i="17"/>
  <c r="L1907" i="17"/>
  <c r="M1907" i="17"/>
  <c r="L1908" i="17"/>
  <c r="M1908" i="17"/>
  <c r="L1909" i="17"/>
  <c r="M1909" i="17"/>
  <c r="L1910" i="17"/>
  <c r="M1910" i="17"/>
  <c r="L1911" i="17"/>
  <c r="M1911" i="17"/>
  <c r="L1912" i="17"/>
  <c r="M1912" i="17"/>
  <c r="L1913" i="17"/>
  <c r="M1913" i="17"/>
  <c r="L1914" i="17"/>
  <c r="M1914" i="17"/>
  <c r="L1915" i="17"/>
  <c r="M1915" i="17"/>
  <c r="L1916" i="17"/>
  <c r="M1916" i="17"/>
  <c r="L1917" i="17"/>
  <c r="M1917" i="17"/>
  <c r="L1918" i="17"/>
  <c r="M1918" i="17"/>
  <c r="L1919" i="17"/>
  <c r="M1919" i="17"/>
  <c r="L1920" i="17"/>
  <c r="M1920" i="17"/>
  <c r="L1921" i="17"/>
  <c r="M1921" i="17"/>
  <c r="L1922" i="17"/>
  <c r="M1922" i="17"/>
  <c r="L1923" i="17"/>
  <c r="M1923" i="17"/>
  <c r="L1924" i="17"/>
  <c r="M1924" i="17"/>
  <c r="L1925" i="17"/>
  <c r="M1925" i="17"/>
  <c r="L1926" i="17"/>
  <c r="M1926" i="17"/>
  <c r="L1927" i="17"/>
  <c r="M1927" i="17"/>
  <c r="L1928" i="17"/>
  <c r="M1928" i="17"/>
  <c r="L1929" i="17"/>
  <c r="M1929" i="17"/>
  <c r="L1930" i="17"/>
  <c r="M1930" i="17"/>
  <c r="L1931" i="17"/>
  <c r="M1931" i="17"/>
  <c r="L1932" i="17"/>
  <c r="M1932" i="17"/>
  <c r="L1933" i="17"/>
  <c r="M1933" i="17"/>
  <c r="L1934" i="17"/>
  <c r="M1934" i="17"/>
  <c r="L1935" i="17"/>
  <c r="M1935" i="17"/>
  <c r="L1936" i="17"/>
  <c r="M1936" i="17"/>
  <c r="L1937" i="17"/>
  <c r="M1937" i="17"/>
  <c r="L1938" i="17"/>
  <c r="M1938" i="17"/>
  <c r="L1939" i="17"/>
  <c r="M1939" i="17"/>
  <c r="L1940" i="17"/>
  <c r="M1940" i="17"/>
  <c r="L1941" i="17"/>
  <c r="M1941" i="17"/>
  <c r="L1942" i="17"/>
  <c r="M1942" i="17"/>
  <c r="L1943" i="17"/>
  <c r="M1943" i="17"/>
  <c r="L1944" i="17"/>
  <c r="M1944" i="17"/>
  <c r="L1945" i="17"/>
  <c r="M1945" i="17"/>
  <c r="L1946" i="17"/>
  <c r="M1946" i="17"/>
  <c r="L1947" i="17"/>
  <c r="M1947" i="17"/>
  <c r="L1948" i="17"/>
  <c r="M1948" i="17"/>
  <c r="L1949" i="17"/>
  <c r="M1949" i="17"/>
  <c r="L1950" i="17"/>
  <c r="M1950" i="17"/>
  <c r="L1951" i="17"/>
  <c r="M1951" i="17"/>
  <c r="L1952" i="17"/>
  <c r="M1952" i="17"/>
  <c r="L1953" i="17"/>
  <c r="M1953" i="17"/>
  <c r="L1954" i="17"/>
  <c r="M1954" i="17"/>
  <c r="L1955" i="17"/>
  <c r="M1955" i="17"/>
  <c r="L1956" i="17"/>
  <c r="M1956" i="17"/>
  <c r="L1957" i="17"/>
  <c r="M1957" i="17"/>
  <c r="L1958" i="17"/>
  <c r="M1958" i="17"/>
  <c r="L1959" i="17"/>
  <c r="M1959" i="17"/>
  <c r="L1960" i="17"/>
  <c r="M1960" i="17"/>
  <c r="L1961" i="17"/>
  <c r="M1961" i="17"/>
  <c r="L1962" i="17"/>
  <c r="M1962" i="17"/>
  <c r="L1963" i="17"/>
  <c r="M1963" i="17"/>
  <c r="L1964" i="17"/>
  <c r="M1964" i="17"/>
  <c r="L1965" i="17"/>
  <c r="M1965" i="17"/>
  <c r="L1966" i="17"/>
  <c r="M1966" i="17"/>
  <c r="L1967" i="17"/>
  <c r="M1967" i="17"/>
  <c r="L1968" i="17"/>
  <c r="M1968" i="17"/>
  <c r="L1969" i="17"/>
  <c r="M1969" i="17"/>
  <c r="L1970" i="17"/>
  <c r="M1970" i="17"/>
  <c r="L1971" i="17"/>
  <c r="M1971" i="17"/>
  <c r="L1972" i="17"/>
  <c r="M1972" i="17"/>
  <c r="L1973" i="17"/>
  <c r="M1973" i="17"/>
  <c r="L1974" i="17"/>
  <c r="M1974" i="17"/>
  <c r="L1975" i="17"/>
  <c r="M1975" i="17"/>
  <c r="L1976" i="17"/>
  <c r="M1976" i="17"/>
  <c r="L1977" i="17"/>
  <c r="M1977" i="17"/>
  <c r="L1978" i="17"/>
  <c r="M1978" i="17"/>
  <c r="L1979" i="17"/>
  <c r="M1979" i="17"/>
  <c r="L1980" i="17"/>
  <c r="M1980" i="17"/>
  <c r="L1981" i="17"/>
  <c r="M1981" i="17"/>
  <c r="L1982" i="17"/>
  <c r="M1982" i="17"/>
  <c r="L1983" i="17"/>
  <c r="M1983" i="17"/>
  <c r="L1984" i="17"/>
  <c r="M1984" i="17"/>
  <c r="L1985" i="17"/>
  <c r="M1985" i="17"/>
  <c r="L1986" i="17"/>
  <c r="M1986" i="17"/>
  <c r="L1987" i="17"/>
  <c r="M1987" i="17"/>
  <c r="L1988" i="17"/>
  <c r="M1988" i="17"/>
  <c r="L1989" i="17"/>
  <c r="M1989" i="17"/>
  <c r="L1990" i="17"/>
  <c r="M1990" i="17"/>
  <c r="L1991" i="17"/>
  <c r="M1991" i="17"/>
  <c r="L1992" i="17"/>
  <c r="M1992" i="17"/>
  <c r="L1993" i="17"/>
  <c r="M1993" i="17"/>
  <c r="L1994" i="17"/>
  <c r="M1994" i="17"/>
  <c r="L1995" i="17"/>
  <c r="M1995" i="17"/>
  <c r="L1996" i="17"/>
  <c r="M1996" i="17"/>
  <c r="L1997" i="17"/>
  <c r="M1997" i="17"/>
  <c r="L1998" i="17"/>
  <c r="M1998" i="17"/>
  <c r="L1999" i="17"/>
  <c r="M1999" i="17"/>
  <c r="L2000" i="17"/>
  <c r="M2000" i="17"/>
  <c r="L2001" i="17"/>
  <c r="M2001" i="17"/>
  <c r="L2002" i="17"/>
  <c r="M2002" i="17"/>
  <c r="L2003" i="17"/>
  <c r="M2003" i="17"/>
  <c r="L2004" i="17"/>
  <c r="M2004" i="17"/>
  <c r="L2005" i="17"/>
  <c r="M2005" i="17"/>
  <c r="L2006" i="17"/>
  <c r="M2006" i="17"/>
  <c r="L2007" i="17"/>
  <c r="M2007" i="17"/>
  <c r="L2008" i="17"/>
  <c r="M2008" i="17"/>
  <c r="L2009" i="17"/>
  <c r="M2009" i="17"/>
  <c r="L2010" i="17"/>
  <c r="M2010" i="17"/>
  <c r="L2011" i="17"/>
  <c r="M2011" i="17"/>
  <c r="L2012" i="17"/>
  <c r="M2012" i="17"/>
  <c r="L2013" i="17"/>
  <c r="M2013" i="17"/>
  <c r="L2014" i="17"/>
  <c r="M2014" i="17"/>
  <c r="L2015" i="17"/>
  <c r="M2015" i="17"/>
  <c r="L2016" i="17"/>
  <c r="M2016" i="17"/>
  <c r="L2017" i="17"/>
  <c r="M2017" i="17"/>
  <c r="L2018" i="17"/>
  <c r="M2018" i="17"/>
  <c r="L2019" i="17"/>
  <c r="M2019" i="17"/>
  <c r="L2020" i="17"/>
  <c r="M2020" i="17"/>
  <c r="L2021" i="17"/>
  <c r="M2021" i="17"/>
  <c r="L2022" i="17"/>
  <c r="M2022" i="17"/>
  <c r="L2023" i="17"/>
  <c r="M2023" i="17"/>
  <c r="L2024" i="17"/>
  <c r="M2024" i="17"/>
  <c r="L2025" i="17"/>
  <c r="M2025" i="17"/>
  <c r="L2026" i="17"/>
  <c r="M2026" i="17"/>
  <c r="L2027" i="17"/>
  <c r="M2027" i="17"/>
  <c r="L2028" i="17"/>
  <c r="M2028" i="17"/>
  <c r="L2029" i="17"/>
  <c r="M2029" i="17"/>
  <c r="L2030" i="17"/>
  <c r="M2030" i="17"/>
  <c r="L2031" i="17"/>
  <c r="M2031" i="17"/>
  <c r="L2032" i="17"/>
  <c r="M2032" i="17"/>
  <c r="L2033" i="17"/>
  <c r="M2033" i="17"/>
  <c r="L2034" i="17"/>
  <c r="M2034" i="17"/>
  <c r="L2035" i="17"/>
  <c r="M2035" i="17"/>
  <c r="L2036" i="17"/>
  <c r="M2036" i="17"/>
  <c r="L2037" i="17"/>
  <c r="M2037" i="17"/>
  <c r="L2038" i="17"/>
  <c r="M2038" i="17"/>
  <c r="L2039" i="17"/>
  <c r="M2039" i="17"/>
  <c r="L2040" i="17"/>
  <c r="M2040" i="17"/>
  <c r="L2041" i="17"/>
  <c r="M2041" i="17"/>
  <c r="L2042" i="17"/>
  <c r="M2042" i="17"/>
  <c r="L2043" i="17"/>
  <c r="M2043" i="17"/>
  <c r="L2044" i="17"/>
  <c r="M2044" i="17"/>
  <c r="L2045" i="17"/>
  <c r="M2045" i="17"/>
  <c r="L2046" i="17"/>
  <c r="M2046" i="17"/>
  <c r="L2047" i="17"/>
  <c r="M2047" i="17"/>
  <c r="L2048" i="17"/>
  <c r="M2048" i="17"/>
  <c r="L2049" i="17"/>
  <c r="M2049" i="17"/>
  <c r="L2050" i="17"/>
  <c r="M2050" i="17"/>
  <c r="L2051" i="17"/>
  <c r="M2051" i="17"/>
  <c r="L2052" i="17"/>
  <c r="M2052" i="17"/>
  <c r="L2053" i="17"/>
  <c r="M2053" i="17"/>
  <c r="L2054" i="17"/>
  <c r="M2054" i="17"/>
  <c r="L2055" i="17"/>
  <c r="M2055" i="17"/>
  <c r="L2056" i="17"/>
  <c r="M2056" i="17"/>
  <c r="L2057" i="17"/>
  <c r="M2057" i="17"/>
  <c r="L2058" i="17"/>
  <c r="M2058" i="17"/>
  <c r="L2059" i="17"/>
  <c r="M2059" i="17"/>
  <c r="L2060" i="17"/>
  <c r="M2060" i="17"/>
  <c r="L2061" i="17"/>
  <c r="M2061" i="17"/>
  <c r="L2062" i="17"/>
  <c r="M2062" i="17"/>
  <c r="L2063" i="17"/>
  <c r="M2063" i="17"/>
  <c r="L2064" i="17"/>
  <c r="M2064" i="17"/>
  <c r="L2065" i="17"/>
  <c r="M2065" i="17"/>
  <c r="L2066" i="17"/>
  <c r="M2066" i="17"/>
  <c r="L2067" i="17"/>
  <c r="M2067" i="17"/>
  <c r="L2068" i="17"/>
  <c r="M2068" i="17"/>
  <c r="L2069" i="17"/>
  <c r="M2069" i="17"/>
  <c r="L2070" i="17"/>
  <c r="M2070" i="17"/>
  <c r="L2071" i="17"/>
  <c r="M2071" i="17"/>
  <c r="L2072" i="17"/>
  <c r="M2072" i="17"/>
  <c r="L2073" i="17"/>
  <c r="M2073" i="17"/>
  <c r="L2074" i="17"/>
  <c r="M2074" i="17"/>
  <c r="L2075" i="17"/>
  <c r="M2075" i="17"/>
  <c r="L2076" i="17"/>
  <c r="M2076" i="17"/>
  <c r="L2077" i="17"/>
  <c r="M2077" i="17"/>
  <c r="L2078" i="17"/>
  <c r="M2078" i="17"/>
  <c r="L2079" i="17"/>
  <c r="M2079" i="17"/>
  <c r="L2080" i="17"/>
  <c r="M2080" i="17"/>
  <c r="L2081" i="17"/>
  <c r="M2081" i="17"/>
  <c r="L2082" i="17"/>
  <c r="M2082" i="17"/>
  <c r="L2083" i="17"/>
  <c r="M2083" i="17"/>
  <c r="L2084" i="17"/>
  <c r="M2084" i="17"/>
  <c r="L2085" i="17"/>
  <c r="M2085" i="17"/>
  <c r="L2086" i="17"/>
  <c r="M2086" i="17"/>
  <c r="L2087" i="17"/>
  <c r="M2087" i="17"/>
  <c r="L2088" i="17"/>
  <c r="M2088" i="17"/>
  <c r="L2089" i="17"/>
  <c r="M2089" i="17"/>
  <c r="L2090" i="17"/>
  <c r="M2090" i="17"/>
  <c r="L2091" i="17"/>
  <c r="M2091" i="17"/>
  <c r="L2092" i="17"/>
  <c r="M2092" i="17"/>
  <c r="L2093" i="17"/>
  <c r="M2093" i="17"/>
  <c r="L2094" i="17"/>
  <c r="M2094" i="17"/>
  <c r="L2095" i="17"/>
  <c r="M2095" i="17"/>
  <c r="L2096" i="17"/>
  <c r="M2096" i="17"/>
  <c r="L2097" i="17"/>
  <c r="M2097" i="17"/>
  <c r="L2098" i="17"/>
  <c r="M2098" i="17"/>
  <c r="L2099" i="17"/>
  <c r="M2099" i="17"/>
  <c r="L2100" i="17"/>
  <c r="M2100" i="17"/>
  <c r="L2101" i="17"/>
  <c r="M2101" i="17"/>
  <c r="L2102" i="17"/>
  <c r="M2102" i="17"/>
  <c r="L2103" i="17"/>
  <c r="M2103" i="17"/>
  <c r="L2104" i="17"/>
  <c r="M2104" i="17"/>
  <c r="L2105" i="17"/>
  <c r="M2105" i="17"/>
  <c r="L2106" i="17"/>
  <c r="M2106" i="17"/>
  <c r="L2107" i="17"/>
  <c r="M2107" i="17"/>
  <c r="L2108" i="17"/>
  <c r="M2108" i="17"/>
  <c r="L2109" i="17"/>
  <c r="M2109" i="17"/>
  <c r="L2110" i="17"/>
  <c r="M2110" i="17"/>
  <c r="L2111" i="17"/>
  <c r="M2111" i="17"/>
  <c r="L2112" i="17"/>
  <c r="M2112" i="17"/>
  <c r="L2113" i="17"/>
  <c r="M2113" i="17"/>
  <c r="L2114" i="17"/>
  <c r="M2114" i="17"/>
  <c r="L2115" i="17"/>
  <c r="M2115" i="17"/>
  <c r="L2116" i="17"/>
  <c r="M2116" i="17"/>
  <c r="L2117" i="17"/>
  <c r="M2117" i="17"/>
  <c r="L2118" i="17"/>
  <c r="M2118" i="17"/>
  <c r="L2119" i="17"/>
  <c r="M2119" i="17"/>
  <c r="L2120" i="17"/>
  <c r="M2120" i="17"/>
  <c r="L2121" i="17"/>
  <c r="M2121" i="17"/>
  <c r="L2122" i="17"/>
  <c r="M2122" i="17"/>
  <c r="L2123" i="17"/>
  <c r="M2123" i="17"/>
  <c r="L2124" i="17"/>
  <c r="M2124" i="17"/>
  <c r="L2125" i="17"/>
  <c r="M2125" i="17"/>
  <c r="L2126" i="17"/>
  <c r="M2126" i="17"/>
  <c r="L2127" i="17"/>
  <c r="M2127" i="17"/>
  <c r="L2128" i="17"/>
  <c r="M2128" i="17"/>
  <c r="L2129" i="17"/>
  <c r="M2129" i="17"/>
  <c r="L2130" i="17"/>
  <c r="M2130" i="17"/>
  <c r="L2131" i="17"/>
  <c r="M2131" i="17"/>
  <c r="L2132" i="17"/>
  <c r="M2132" i="17"/>
  <c r="L2133" i="17"/>
  <c r="M2133" i="17"/>
  <c r="L2134" i="17"/>
  <c r="M2134" i="17"/>
  <c r="L2135" i="17"/>
  <c r="M2135" i="17"/>
  <c r="L2136" i="17"/>
  <c r="M2136" i="17"/>
  <c r="L2137" i="17"/>
  <c r="M2137" i="17"/>
  <c r="L2138" i="17"/>
  <c r="M2138" i="17"/>
  <c r="L2139" i="17"/>
  <c r="M2139" i="17"/>
  <c r="L2140" i="17"/>
  <c r="M2140" i="17"/>
  <c r="L2141" i="17"/>
  <c r="M2141" i="17"/>
  <c r="L2142" i="17"/>
  <c r="M2142" i="17"/>
  <c r="L2143" i="17"/>
  <c r="M2143" i="17"/>
  <c r="L2144" i="17"/>
  <c r="M2144" i="17"/>
  <c r="L2145" i="17"/>
  <c r="M2145" i="17"/>
  <c r="L2146" i="17"/>
  <c r="M2146" i="17"/>
  <c r="L2147" i="17"/>
  <c r="M2147" i="17"/>
  <c r="L2148" i="17"/>
  <c r="M2148" i="17"/>
  <c r="L2149" i="17"/>
  <c r="M2149" i="17"/>
  <c r="L2150" i="17"/>
  <c r="M2150" i="17"/>
  <c r="L2151" i="17"/>
  <c r="M2151" i="17"/>
  <c r="L2152" i="17"/>
  <c r="M2152" i="17"/>
  <c r="L2153" i="17"/>
  <c r="M2153" i="17"/>
  <c r="L2154" i="17"/>
  <c r="M2154" i="17"/>
  <c r="L2155" i="17"/>
  <c r="M2155" i="17"/>
  <c r="L2156" i="17"/>
  <c r="M2156" i="17"/>
  <c r="L2157" i="17"/>
  <c r="M2157" i="17"/>
  <c r="L2158" i="17"/>
  <c r="M2158" i="17"/>
  <c r="L2159" i="17"/>
  <c r="M2159" i="17"/>
  <c r="L2160" i="17"/>
  <c r="M2160" i="17"/>
  <c r="L2161" i="17"/>
  <c r="M2161" i="17"/>
  <c r="L2162" i="17"/>
  <c r="M2162" i="17"/>
  <c r="L2163" i="17"/>
  <c r="M2163" i="17"/>
  <c r="L2164" i="17"/>
  <c r="M2164" i="17"/>
  <c r="L2165" i="17"/>
  <c r="M2165" i="17"/>
  <c r="L2166" i="17"/>
  <c r="M2166" i="17"/>
  <c r="L2167" i="17"/>
  <c r="M2167" i="17"/>
  <c r="L2168" i="17"/>
  <c r="M2168" i="17"/>
  <c r="L2169" i="17"/>
  <c r="M2169" i="17"/>
  <c r="L2170" i="17"/>
  <c r="M2170" i="17"/>
  <c r="L2171" i="17"/>
  <c r="M2171" i="17"/>
  <c r="L2172" i="17"/>
  <c r="M2172" i="17"/>
  <c r="L2173" i="17"/>
  <c r="M2173" i="17"/>
  <c r="L2174" i="17"/>
  <c r="M2174" i="17"/>
  <c r="L2175" i="17"/>
  <c r="M2175" i="17"/>
  <c r="L2176" i="17"/>
  <c r="M2176" i="17"/>
  <c r="L2177" i="17"/>
  <c r="M2177" i="17"/>
  <c r="L2178" i="17"/>
  <c r="M2178" i="17"/>
  <c r="L2179" i="17"/>
  <c r="M2179" i="17"/>
  <c r="L2180" i="17"/>
  <c r="M2180" i="17"/>
  <c r="L2181" i="17"/>
  <c r="M2181" i="17"/>
  <c r="L2182" i="17"/>
  <c r="M2182" i="17"/>
  <c r="L2183" i="17"/>
  <c r="M2183" i="17"/>
  <c r="L2184" i="17"/>
  <c r="M2184" i="17"/>
  <c r="L2185" i="17"/>
  <c r="M2185" i="17"/>
  <c r="L2186" i="17"/>
  <c r="M2186" i="17"/>
  <c r="L2187" i="17"/>
  <c r="M2187" i="17"/>
  <c r="L2188" i="17"/>
  <c r="M2188" i="17"/>
  <c r="L2189" i="17"/>
  <c r="M2189" i="17"/>
  <c r="L2190" i="17"/>
  <c r="M2190" i="17"/>
  <c r="L2191" i="17"/>
  <c r="M2191" i="17"/>
  <c r="L2192" i="17"/>
  <c r="M2192" i="17"/>
  <c r="L2193" i="17"/>
  <c r="M2193" i="17"/>
  <c r="L2194" i="17"/>
  <c r="M2194" i="17"/>
  <c r="L2195" i="17"/>
  <c r="M2195" i="17"/>
  <c r="L2196" i="17"/>
  <c r="M2196" i="17"/>
  <c r="L2197" i="17"/>
  <c r="M2197" i="17"/>
  <c r="L2198" i="17"/>
  <c r="M2198" i="17"/>
  <c r="L2199" i="17"/>
  <c r="M2199" i="17"/>
  <c r="L2200" i="17"/>
  <c r="M2200" i="17"/>
  <c r="L2201" i="17"/>
  <c r="M2201" i="17"/>
  <c r="L2202" i="17"/>
  <c r="M2202" i="17"/>
  <c r="L2203" i="17"/>
  <c r="M2203" i="17"/>
  <c r="L2204" i="17"/>
  <c r="M2204" i="17"/>
  <c r="L2205" i="17"/>
  <c r="M2205" i="17"/>
  <c r="L2206" i="17"/>
  <c r="M2206" i="17"/>
  <c r="L2207" i="17"/>
  <c r="M2207" i="17"/>
  <c r="L2208" i="17"/>
  <c r="M2208" i="17"/>
  <c r="L2209" i="17"/>
  <c r="M2209" i="17"/>
  <c r="L2210" i="17"/>
  <c r="M2210" i="17"/>
  <c r="L2211" i="17"/>
  <c r="M2211" i="17"/>
  <c r="L2212" i="17"/>
  <c r="M2212" i="17"/>
  <c r="L2213" i="17"/>
  <c r="M2213" i="17"/>
  <c r="L2214" i="17"/>
  <c r="M2214" i="17"/>
  <c r="L2215" i="17"/>
  <c r="M2215" i="17"/>
  <c r="L2216" i="17"/>
  <c r="M2216" i="17"/>
  <c r="L2217" i="17"/>
  <c r="M2217" i="17"/>
  <c r="L2218" i="17"/>
  <c r="M2218" i="17"/>
  <c r="L2219" i="17"/>
  <c r="M2219" i="17"/>
  <c r="L2220" i="17"/>
  <c r="M2220" i="17"/>
  <c r="L2221" i="17"/>
  <c r="M2221" i="17"/>
  <c r="L2222" i="17"/>
  <c r="M2222" i="17"/>
  <c r="L2223" i="17"/>
  <c r="M2223" i="17"/>
  <c r="L2224" i="17"/>
  <c r="M2224" i="17"/>
  <c r="L2225" i="17"/>
  <c r="M2225" i="17"/>
  <c r="L2226" i="17"/>
  <c r="M2226" i="17"/>
  <c r="L2227" i="17"/>
  <c r="M2227" i="17"/>
  <c r="L2228" i="17"/>
  <c r="M2228" i="17"/>
  <c r="L2229" i="17"/>
  <c r="M2229" i="17"/>
  <c r="L2230" i="17"/>
  <c r="M2230" i="17"/>
  <c r="L2231" i="17"/>
  <c r="M2231" i="17"/>
  <c r="L2232" i="17"/>
  <c r="M2232" i="17"/>
  <c r="L2233" i="17"/>
  <c r="M2233" i="17"/>
  <c r="L2234" i="17"/>
  <c r="M2234" i="17"/>
  <c r="L2235" i="17"/>
  <c r="M2235" i="17"/>
  <c r="L2236" i="17"/>
  <c r="M2236" i="17"/>
  <c r="L2237" i="17"/>
  <c r="M2237" i="17"/>
  <c r="L2238" i="17"/>
  <c r="M2238" i="17"/>
  <c r="L2239" i="17"/>
  <c r="M2239" i="17"/>
  <c r="L2240" i="17"/>
  <c r="M2240" i="17"/>
  <c r="L2241" i="17"/>
  <c r="M2241" i="17"/>
  <c r="L2242" i="17"/>
  <c r="M2242" i="17"/>
  <c r="L2243" i="17"/>
  <c r="M2243" i="17"/>
  <c r="L2244" i="17"/>
  <c r="M2244" i="17"/>
  <c r="L2245" i="17"/>
  <c r="M2245" i="17"/>
  <c r="L2246" i="17"/>
  <c r="M2246" i="17"/>
  <c r="L2247" i="17"/>
  <c r="M2247" i="17"/>
  <c r="L2248" i="17"/>
  <c r="M2248" i="17"/>
  <c r="L2249" i="17"/>
  <c r="M2249" i="17"/>
  <c r="L2250" i="17"/>
  <c r="M2250" i="17"/>
  <c r="L2251" i="17"/>
  <c r="M2251" i="17"/>
  <c r="L2252" i="17"/>
  <c r="M2252" i="17"/>
  <c r="L2253" i="17"/>
  <c r="M2253" i="17"/>
  <c r="L2254" i="17"/>
  <c r="M2254" i="17"/>
  <c r="L2255" i="17"/>
  <c r="M2255" i="17"/>
  <c r="L2256" i="17"/>
  <c r="M2256" i="17"/>
  <c r="L2257" i="17"/>
  <c r="M2257" i="17"/>
  <c r="L2258" i="17"/>
  <c r="M2258" i="17"/>
  <c r="L2259" i="17"/>
  <c r="M2259" i="17"/>
  <c r="L2260" i="17"/>
  <c r="M2260" i="17"/>
  <c r="L2261" i="17"/>
  <c r="M2261" i="17"/>
  <c r="L2262" i="17"/>
  <c r="M2262" i="17"/>
  <c r="L2263" i="17"/>
  <c r="M2263" i="17"/>
  <c r="L2264" i="17"/>
  <c r="M2264" i="17"/>
  <c r="L2265" i="17"/>
  <c r="M2265" i="17"/>
  <c r="L2266" i="17"/>
  <c r="M2266" i="17"/>
  <c r="L2267" i="17"/>
  <c r="M2267" i="17"/>
  <c r="L2268" i="17"/>
  <c r="M2268" i="17"/>
  <c r="L2269" i="17"/>
  <c r="M2269" i="17"/>
  <c r="L2270" i="17"/>
  <c r="M2270" i="17"/>
  <c r="L2271" i="17"/>
  <c r="M2271" i="17"/>
  <c r="L2272" i="17"/>
  <c r="M2272" i="17"/>
  <c r="L2273" i="17"/>
  <c r="M2273" i="17"/>
  <c r="L2274" i="17"/>
  <c r="M2274" i="17"/>
  <c r="L2275" i="17"/>
  <c r="M2275" i="17"/>
  <c r="L2276" i="17"/>
  <c r="M2276" i="17"/>
  <c r="L2277" i="17"/>
  <c r="M2277" i="17"/>
  <c r="L2278" i="17"/>
  <c r="M2278" i="17"/>
  <c r="L2279" i="17"/>
  <c r="M2279" i="17"/>
  <c r="L2280" i="17"/>
  <c r="M2280" i="17"/>
  <c r="L2281" i="17"/>
  <c r="M2281" i="17"/>
  <c r="L2282" i="17"/>
  <c r="M2282" i="17"/>
  <c r="L2283" i="17"/>
  <c r="M2283" i="17"/>
  <c r="L2284" i="17"/>
  <c r="M2284" i="17"/>
  <c r="L2285" i="17"/>
  <c r="M2285" i="17"/>
  <c r="L2286" i="17"/>
  <c r="M2286" i="17"/>
  <c r="L2287" i="17"/>
  <c r="M2287" i="17"/>
  <c r="L2288" i="17"/>
  <c r="M2288" i="17"/>
  <c r="L2289" i="17"/>
  <c r="M2289" i="17"/>
  <c r="L2290" i="17"/>
  <c r="M2290" i="17"/>
  <c r="L2291" i="17"/>
  <c r="M2291" i="17"/>
  <c r="L2292" i="17"/>
  <c r="M2292" i="17"/>
  <c r="L2293" i="17"/>
  <c r="M2293" i="17"/>
  <c r="L2294" i="17"/>
  <c r="M2294" i="17"/>
  <c r="L2295" i="17"/>
  <c r="M2295" i="17"/>
  <c r="L2296" i="17"/>
  <c r="M2296" i="17"/>
  <c r="L2297" i="17"/>
  <c r="M2297" i="17"/>
  <c r="L2298" i="17"/>
  <c r="M2298" i="17"/>
  <c r="L2299" i="17"/>
  <c r="M2299" i="17"/>
  <c r="L2300" i="17"/>
  <c r="M2300" i="17"/>
  <c r="L2301" i="17"/>
  <c r="M2301" i="17"/>
  <c r="L2302" i="17"/>
  <c r="M2302" i="17"/>
  <c r="L2303" i="17"/>
  <c r="M2303" i="17"/>
  <c r="L2304" i="17"/>
  <c r="M2304" i="17"/>
  <c r="L2305" i="17"/>
  <c r="M2305" i="17"/>
  <c r="L2306" i="17"/>
  <c r="M2306" i="17"/>
  <c r="L2307" i="17"/>
  <c r="M2307" i="17"/>
  <c r="L2308" i="17"/>
  <c r="M2308" i="17"/>
  <c r="L2309" i="17"/>
  <c r="M2309" i="17"/>
  <c r="L2310" i="17"/>
  <c r="M2310" i="17"/>
  <c r="L2311" i="17"/>
  <c r="M2311" i="17"/>
  <c r="L2312" i="17"/>
  <c r="M2312" i="17"/>
  <c r="L2313" i="17"/>
  <c r="M2313" i="17"/>
  <c r="L2314" i="17"/>
  <c r="M2314" i="17"/>
  <c r="L2315" i="17"/>
  <c r="M2315" i="17"/>
  <c r="L2316" i="17"/>
  <c r="M2316" i="17"/>
  <c r="L2317" i="17"/>
  <c r="M2317" i="17"/>
  <c r="L2318" i="17"/>
  <c r="M2318" i="17"/>
  <c r="L2319" i="17"/>
  <c r="M2319" i="17"/>
  <c r="L2320" i="17"/>
  <c r="M2320" i="17"/>
  <c r="L2321" i="17"/>
  <c r="M2321" i="17"/>
  <c r="L2322" i="17"/>
  <c r="M2322" i="17"/>
  <c r="L2323" i="17"/>
  <c r="M2323" i="17"/>
  <c r="L2324" i="17"/>
  <c r="M2324" i="17"/>
  <c r="L2325" i="17"/>
  <c r="M2325" i="17"/>
  <c r="L2326" i="17"/>
  <c r="M2326" i="17"/>
  <c r="L2327" i="17"/>
  <c r="M2327" i="17"/>
  <c r="L2328" i="17"/>
  <c r="M2328" i="17"/>
  <c r="L2329" i="17"/>
  <c r="M2329" i="17"/>
  <c r="L2330" i="17"/>
  <c r="M2330" i="17"/>
  <c r="L2331" i="17"/>
  <c r="M2331" i="17"/>
  <c r="L2332" i="17"/>
  <c r="M2332" i="17"/>
  <c r="L2333" i="17"/>
  <c r="M2333" i="17"/>
  <c r="L2334" i="17"/>
  <c r="M2334" i="17"/>
  <c r="L2335" i="17"/>
  <c r="M2335" i="17"/>
  <c r="L2336" i="17"/>
  <c r="M2336" i="17"/>
  <c r="L2337" i="17"/>
  <c r="M2337" i="17"/>
  <c r="L2338" i="17"/>
  <c r="M2338" i="17"/>
  <c r="L2339" i="17"/>
  <c r="M2339" i="17"/>
  <c r="L2340" i="17"/>
  <c r="M2340" i="17"/>
  <c r="L2341" i="17"/>
  <c r="M2341" i="17"/>
  <c r="L2342" i="17"/>
  <c r="M2342" i="17"/>
  <c r="L2343" i="17"/>
  <c r="M2343" i="17"/>
  <c r="L2344" i="17"/>
  <c r="M2344" i="17"/>
  <c r="L2345" i="17"/>
  <c r="M2345" i="17"/>
  <c r="L2346" i="17"/>
  <c r="M2346" i="17"/>
  <c r="L2347" i="17"/>
  <c r="M2347" i="17"/>
  <c r="L2348" i="17"/>
  <c r="M2348" i="17"/>
  <c r="L2349" i="17"/>
  <c r="M2349" i="17"/>
  <c r="L2350" i="17"/>
  <c r="M2350" i="17"/>
  <c r="L2351" i="17"/>
  <c r="M2351" i="17"/>
  <c r="L2352" i="17"/>
  <c r="M2352" i="17"/>
  <c r="L2353" i="17"/>
  <c r="M2353" i="17"/>
  <c r="L2354" i="17"/>
  <c r="M2354" i="17"/>
  <c r="L2355" i="17"/>
  <c r="M2355" i="17"/>
  <c r="L2356" i="17"/>
  <c r="M2356" i="17"/>
  <c r="L2357" i="17"/>
  <c r="M2357" i="17"/>
  <c r="L2358" i="17"/>
  <c r="M2358" i="17"/>
  <c r="L2359" i="17"/>
  <c r="M2359" i="17"/>
  <c r="L2360" i="17"/>
  <c r="M2360" i="17"/>
  <c r="L2361" i="17"/>
  <c r="M2361" i="17"/>
  <c r="L2362" i="17"/>
  <c r="M2362" i="17"/>
  <c r="L2363" i="17"/>
  <c r="M2363" i="17"/>
  <c r="L2364" i="17"/>
  <c r="M2364" i="17"/>
  <c r="L2365" i="17"/>
  <c r="M2365" i="17"/>
  <c r="L2366" i="17"/>
  <c r="M2366" i="17"/>
  <c r="L2367" i="17"/>
  <c r="M2367" i="17"/>
  <c r="L2368" i="17"/>
  <c r="M2368" i="17"/>
  <c r="L2369" i="17"/>
  <c r="M2369" i="17"/>
  <c r="L2370" i="17"/>
  <c r="M2370" i="17"/>
  <c r="L2371" i="17"/>
  <c r="M2371" i="17"/>
  <c r="L2372" i="17"/>
  <c r="M2372" i="17"/>
  <c r="L2373" i="17"/>
  <c r="M2373" i="17"/>
  <c r="L2374" i="17"/>
  <c r="M2374" i="17"/>
  <c r="L2375" i="17"/>
  <c r="M2375" i="17"/>
  <c r="L2376" i="17"/>
  <c r="M2376" i="17"/>
  <c r="L2377" i="17"/>
  <c r="M2377" i="17"/>
  <c r="L2378" i="17"/>
  <c r="M2378" i="17"/>
  <c r="L2379" i="17"/>
  <c r="M2379" i="17"/>
  <c r="L2380" i="17"/>
  <c r="M2380" i="17"/>
  <c r="L2381" i="17"/>
  <c r="M2381" i="17"/>
  <c r="L2382" i="17"/>
  <c r="M2382" i="17"/>
  <c r="L2383" i="17"/>
  <c r="M2383" i="17"/>
  <c r="L2384" i="17"/>
  <c r="M2384" i="17"/>
  <c r="L2385" i="17"/>
  <c r="M2385" i="17"/>
  <c r="L2386" i="17"/>
  <c r="M2386" i="17"/>
  <c r="L2387" i="17"/>
  <c r="M2387" i="17"/>
  <c r="L2388" i="17"/>
  <c r="M2388" i="17"/>
  <c r="L2389" i="17"/>
  <c r="M2389" i="17"/>
  <c r="L2390" i="17"/>
  <c r="M2390" i="17"/>
  <c r="L2391" i="17"/>
  <c r="M2391" i="17"/>
  <c r="L2392" i="17"/>
  <c r="M2392" i="17"/>
  <c r="L2393" i="17"/>
  <c r="M2393" i="17"/>
  <c r="L2394" i="17"/>
  <c r="M2394" i="17"/>
  <c r="L2395" i="17"/>
  <c r="M2395" i="17"/>
  <c r="L2396" i="17"/>
  <c r="M2396" i="17"/>
  <c r="L2397" i="17"/>
  <c r="M2397" i="17"/>
  <c r="L2398" i="17"/>
  <c r="M2398" i="17"/>
  <c r="L2399" i="17"/>
  <c r="M2399" i="17"/>
  <c r="L2400" i="17"/>
  <c r="M2400" i="17"/>
  <c r="L2401" i="17"/>
  <c r="M2401" i="17"/>
  <c r="L2402" i="17"/>
  <c r="M2402" i="17"/>
  <c r="L2403" i="17"/>
  <c r="M2403" i="17"/>
  <c r="L2404" i="17"/>
  <c r="M2404" i="17"/>
  <c r="L2405" i="17"/>
  <c r="M2405" i="17"/>
  <c r="L2406" i="17"/>
  <c r="M2406" i="17"/>
  <c r="L2407" i="17"/>
  <c r="M2407" i="17"/>
  <c r="L2408" i="17"/>
  <c r="M2408" i="17"/>
  <c r="L2409" i="17"/>
  <c r="M2409" i="17"/>
  <c r="L2410" i="17"/>
  <c r="M2410" i="17"/>
  <c r="L2411" i="17"/>
  <c r="M2411" i="17"/>
  <c r="L2412" i="17"/>
  <c r="M2412" i="17"/>
  <c r="L2413" i="17"/>
  <c r="M2413" i="17"/>
  <c r="L2414" i="17"/>
  <c r="M2414" i="17"/>
  <c r="L2415" i="17"/>
  <c r="M2415" i="17"/>
  <c r="L2416" i="17"/>
  <c r="M2416" i="17"/>
  <c r="L2417" i="17"/>
  <c r="M2417" i="17"/>
  <c r="L2418" i="17"/>
  <c r="M2418" i="17"/>
  <c r="L2419" i="17"/>
  <c r="M2419" i="17"/>
  <c r="L2420" i="17"/>
  <c r="M2420" i="17"/>
  <c r="L2421" i="17"/>
  <c r="M2421" i="17"/>
  <c r="L2422" i="17"/>
  <c r="M2422" i="17"/>
  <c r="L2423" i="17"/>
  <c r="M2423" i="17"/>
  <c r="L2424" i="17"/>
  <c r="M2424" i="17"/>
  <c r="L2425" i="17"/>
  <c r="M2425" i="17"/>
  <c r="L2426" i="17"/>
  <c r="M2426" i="17"/>
  <c r="L2427" i="17"/>
  <c r="M2427" i="17"/>
  <c r="L2428" i="17"/>
  <c r="M2428" i="17"/>
  <c r="L2429" i="17"/>
  <c r="M2429" i="17"/>
  <c r="L2430" i="17"/>
  <c r="M2430" i="17"/>
  <c r="L2431" i="17"/>
  <c r="M2431" i="17"/>
  <c r="L2432" i="17"/>
  <c r="M2432" i="17"/>
  <c r="L2433" i="17"/>
  <c r="M2433" i="17"/>
  <c r="L2434" i="17"/>
  <c r="M2434" i="17"/>
  <c r="L2435" i="17"/>
  <c r="M2435" i="17"/>
  <c r="L2436" i="17"/>
  <c r="M2436" i="17"/>
  <c r="L2437" i="17"/>
  <c r="M2437" i="17"/>
  <c r="L2438" i="17"/>
  <c r="M2438" i="17"/>
  <c r="L2439" i="17"/>
  <c r="M2439" i="17"/>
  <c r="L2440" i="17"/>
  <c r="M2440" i="17"/>
  <c r="L2441" i="17"/>
  <c r="M2441" i="17"/>
  <c r="L2442" i="17"/>
  <c r="M2442" i="17"/>
  <c r="L2443" i="17"/>
  <c r="M2443" i="17"/>
  <c r="L2444" i="17"/>
  <c r="M2444" i="17"/>
  <c r="L2445" i="17"/>
  <c r="M2445" i="17"/>
  <c r="L2446" i="17"/>
  <c r="M2446" i="17"/>
  <c r="L2447" i="17"/>
  <c r="M2447" i="17"/>
  <c r="L2448" i="17"/>
  <c r="M2448" i="17"/>
  <c r="L2449" i="17"/>
  <c r="M2449" i="17"/>
  <c r="L2450" i="17"/>
  <c r="M2450" i="17"/>
  <c r="L2451" i="17"/>
  <c r="M2451" i="17"/>
  <c r="L2452" i="17"/>
  <c r="M2452" i="17"/>
  <c r="L2453" i="17"/>
  <c r="M2453" i="17"/>
  <c r="L2454" i="17"/>
  <c r="M2454" i="17"/>
  <c r="L2455" i="17"/>
  <c r="M2455" i="17"/>
  <c r="L2456" i="17"/>
  <c r="M2456" i="17"/>
  <c r="L2457" i="17"/>
  <c r="M2457" i="17"/>
  <c r="L2458" i="17"/>
  <c r="M2458" i="17"/>
  <c r="L2459" i="17"/>
  <c r="M2459" i="17"/>
  <c r="L2460" i="17"/>
  <c r="M2460" i="17"/>
  <c r="L2461" i="17"/>
  <c r="M2461" i="17"/>
  <c r="L2462" i="17"/>
  <c r="M2462" i="17"/>
  <c r="L2463" i="17"/>
  <c r="M2463" i="17"/>
  <c r="L2464" i="17"/>
  <c r="M2464" i="17"/>
  <c r="L2465" i="17"/>
  <c r="M2465" i="17"/>
  <c r="L2466" i="17"/>
  <c r="M2466" i="17"/>
  <c r="L2467" i="17"/>
  <c r="M2467" i="17"/>
  <c r="L2468" i="17"/>
  <c r="M2468" i="17"/>
  <c r="L2469" i="17"/>
  <c r="M2469" i="17"/>
  <c r="L2470" i="17"/>
  <c r="M2470" i="17"/>
  <c r="L2471" i="17"/>
  <c r="M2471" i="17"/>
  <c r="L2472" i="17"/>
  <c r="M2472" i="17"/>
  <c r="L2473" i="17"/>
  <c r="M2473" i="17"/>
  <c r="L2474" i="17"/>
  <c r="M2474" i="17"/>
  <c r="L2475" i="17"/>
  <c r="M2475" i="17"/>
  <c r="L2476" i="17"/>
  <c r="M2476" i="17"/>
  <c r="L2477" i="17"/>
  <c r="M2477" i="17"/>
  <c r="L2478" i="17"/>
  <c r="M2478" i="17"/>
  <c r="L2479" i="17"/>
  <c r="M2479" i="17"/>
  <c r="L2480" i="17"/>
  <c r="M2480" i="17"/>
  <c r="L2481" i="17"/>
  <c r="M2481" i="17"/>
  <c r="L2482" i="17"/>
  <c r="M2482" i="17"/>
  <c r="L2483" i="17"/>
  <c r="M2483" i="17"/>
  <c r="L2484" i="17"/>
  <c r="M2484" i="17"/>
  <c r="L2485" i="17"/>
  <c r="M2485" i="17"/>
  <c r="L2486" i="17"/>
  <c r="M2486" i="17"/>
  <c r="L2487" i="17"/>
  <c r="M2487" i="17"/>
  <c r="L2488" i="17"/>
  <c r="M2488" i="17"/>
  <c r="L2489" i="17"/>
  <c r="M2489" i="17"/>
  <c r="L2490" i="17"/>
  <c r="M2490" i="17"/>
  <c r="L2491" i="17"/>
  <c r="M2491" i="17"/>
  <c r="L2492" i="17"/>
  <c r="M2492" i="17"/>
  <c r="L2493" i="17"/>
  <c r="M2493" i="17"/>
  <c r="L2494" i="17"/>
  <c r="M2494" i="17"/>
  <c r="L2495" i="17"/>
  <c r="M2495" i="17"/>
  <c r="L2496" i="17"/>
  <c r="M2496" i="17"/>
  <c r="L2497" i="17"/>
  <c r="M2497" i="17"/>
  <c r="L2498" i="17"/>
  <c r="M2498" i="17"/>
  <c r="L2499" i="17"/>
  <c r="M2499" i="17"/>
  <c r="L2500" i="17"/>
  <c r="M2500" i="17"/>
  <c r="L2501" i="17"/>
  <c r="M2501" i="17"/>
  <c r="L2502" i="17"/>
  <c r="M2502" i="17"/>
  <c r="L2503" i="17"/>
  <c r="M2503" i="17"/>
  <c r="L2504" i="17"/>
  <c r="M2504" i="17"/>
  <c r="L2505" i="17"/>
  <c r="M2505" i="17"/>
  <c r="L2506" i="17"/>
  <c r="M2506" i="17"/>
  <c r="L2507" i="17"/>
  <c r="M2507" i="17"/>
  <c r="L2508" i="17"/>
  <c r="M2508" i="17"/>
  <c r="L2509" i="17"/>
  <c r="M2509" i="17"/>
  <c r="L2510" i="17"/>
  <c r="M2510" i="17"/>
  <c r="L2511" i="17"/>
  <c r="M2511" i="17"/>
  <c r="L2512" i="17"/>
  <c r="M2512" i="17"/>
  <c r="L2513" i="17"/>
  <c r="M2513" i="17"/>
  <c r="L2514" i="17"/>
  <c r="M2514" i="17"/>
  <c r="L2515" i="17"/>
  <c r="M2515" i="17"/>
  <c r="L2516" i="17"/>
  <c r="M2516" i="17"/>
  <c r="L2517" i="17"/>
  <c r="M2517" i="17"/>
  <c r="L2518" i="17"/>
  <c r="M2518" i="17"/>
  <c r="L2519" i="17"/>
  <c r="M2519" i="17"/>
  <c r="L2520" i="17"/>
  <c r="M2520" i="17"/>
  <c r="L2521" i="17"/>
  <c r="M2521" i="17"/>
  <c r="L2522" i="17"/>
  <c r="M2522" i="17"/>
  <c r="L2523" i="17"/>
  <c r="M2523" i="17"/>
  <c r="L2524" i="17"/>
  <c r="M2524" i="17"/>
  <c r="L2525" i="17"/>
  <c r="M2525" i="17"/>
  <c r="L2526" i="17"/>
  <c r="M2526" i="17"/>
  <c r="L2527" i="17"/>
  <c r="M2527" i="17"/>
  <c r="L2528" i="17"/>
  <c r="M2528" i="17"/>
  <c r="L2529" i="17"/>
  <c r="M2529" i="17"/>
  <c r="L2530" i="17"/>
  <c r="M2530" i="17"/>
  <c r="L2531" i="17"/>
  <c r="M2531" i="17"/>
  <c r="L2532" i="17"/>
  <c r="M2532" i="17"/>
  <c r="L2533" i="17"/>
  <c r="M2533" i="17"/>
  <c r="L2534" i="17"/>
  <c r="M2534" i="17"/>
  <c r="L2535" i="17"/>
  <c r="M2535" i="17"/>
  <c r="L2536" i="17"/>
  <c r="M2536" i="17"/>
  <c r="L2537" i="17"/>
  <c r="M2537" i="17"/>
  <c r="L2538" i="17"/>
  <c r="M2538" i="17"/>
  <c r="L2539" i="17"/>
  <c r="M2539" i="17"/>
  <c r="L2540" i="17"/>
  <c r="M2540" i="17"/>
  <c r="L2541" i="17"/>
  <c r="M2541" i="17"/>
  <c r="L2542" i="17"/>
  <c r="M2542" i="17"/>
  <c r="L2543" i="17"/>
  <c r="M2543" i="17"/>
  <c r="L2544" i="17"/>
  <c r="M2544" i="17"/>
  <c r="L2545" i="17"/>
  <c r="M2545" i="17"/>
  <c r="L2546" i="17"/>
  <c r="M2546" i="17"/>
  <c r="L2547" i="17"/>
  <c r="M2547" i="17"/>
  <c r="L2548" i="17"/>
  <c r="M2548" i="17"/>
  <c r="L2549" i="17"/>
  <c r="M2549" i="17"/>
  <c r="L2550" i="17"/>
  <c r="M2550" i="17"/>
  <c r="L2551" i="17"/>
  <c r="M2551" i="17"/>
  <c r="L2552" i="17"/>
  <c r="M2552" i="17"/>
  <c r="L2553" i="17"/>
  <c r="M2553" i="17"/>
  <c r="L2554" i="17"/>
  <c r="M2554" i="17"/>
  <c r="L2555" i="17"/>
  <c r="M2555" i="17"/>
  <c r="L2556" i="17"/>
  <c r="M2556" i="17"/>
  <c r="L2557" i="17"/>
  <c r="M2557" i="17"/>
  <c r="L2558" i="17"/>
  <c r="M2558" i="17"/>
  <c r="L2559" i="17"/>
  <c r="M2559" i="17"/>
  <c r="L2560" i="17"/>
  <c r="M2560" i="17"/>
  <c r="L2561" i="17"/>
  <c r="M2561" i="17"/>
  <c r="L2562" i="17"/>
  <c r="M2562" i="17"/>
  <c r="L2563" i="17"/>
  <c r="M2563" i="17"/>
  <c r="L2564" i="17"/>
  <c r="M2564" i="17"/>
  <c r="L2565" i="17"/>
  <c r="M2565" i="17"/>
  <c r="L2566" i="17"/>
  <c r="M2566" i="17"/>
  <c r="L2567" i="17"/>
  <c r="M2567" i="17"/>
  <c r="L2568" i="17"/>
  <c r="M2568" i="17"/>
  <c r="L2569" i="17"/>
  <c r="M2569" i="17"/>
  <c r="L2570" i="17"/>
  <c r="M2570" i="17"/>
  <c r="L2571" i="17"/>
  <c r="M2571" i="17"/>
  <c r="L2572" i="17"/>
  <c r="M2572" i="17"/>
  <c r="L2573" i="17"/>
  <c r="M2573" i="17"/>
  <c r="L2574" i="17"/>
  <c r="M2574" i="17"/>
  <c r="L2575" i="17"/>
  <c r="M2575" i="17"/>
  <c r="L2576" i="17"/>
  <c r="M2576" i="17"/>
  <c r="L2577" i="17"/>
  <c r="M2577" i="17"/>
  <c r="L2578" i="17"/>
  <c r="M2578" i="17"/>
  <c r="L2579" i="17"/>
  <c r="M2579" i="17"/>
  <c r="L2580" i="17"/>
  <c r="M2580" i="17"/>
  <c r="L2581" i="17"/>
  <c r="M2581" i="17"/>
  <c r="L2582" i="17"/>
  <c r="M2582" i="17"/>
  <c r="L2583" i="17"/>
  <c r="M2583" i="17"/>
  <c r="L2584" i="17"/>
  <c r="M2584" i="17"/>
  <c r="L2585" i="17"/>
  <c r="M2585" i="17"/>
  <c r="L2586" i="17"/>
  <c r="M2586" i="17"/>
  <c r="L2587" i="17"/>
  <c r="M2587" i="17"/>
  <c r="L2588" i="17"/>
  <c r="M2588" i="17"/>
  <c r="L2589" i="17"/>
  <c r="M2589" i="17"/>
  <c r="L2590" i="17"/>
  <c r="M2590" i="17"/>
  <c r="L2591" i="17"/>
  <c r="M2591" i="17"/>
  <c r="L2592" i="17"/>
  <c r="M2592" i="17"/>
  <c r="L2593" i="17"/>
  <c r="M2593" i="17"/>
  <c r="L2594" i="17"/>
  <c r="M2594" i="17"/>
  <c r="L2595" i="17"/>
  <c r="M2595" i="17"/>
  <c r="L2596" i="17"/>
  <c r="M2596" i="17"/>
  <c r="L2597" i="17"/>
  <c r="M2597" i="17"/>
  <c r="L2598" i="17"/>
  <c r="M2598" i="17"/>
  <c r="L2599" i="17"/>
  <c r="M2599" i="17"/>
  <c r="L2600" i="17"/>
  <c r="M2600" i="17"/>
  <c r="L2601" i="17"/>
  <c r="M2601" i="17"/>
  <c r="L2602" i="17"/>
  <c r="M2602" i="17"/>
  <c r="L2603" i="17"/>
  <c r="M2603" i="17"/>
  <c r="L2604" i="17"/>
  <c r="M2604" i="17"/>
  <c r="L2605" i="17"/>
  <c r="M2605" i="17"/>
  <c r="L2606" i="17"/>
  <c r="M2606" i="17"/>
  <c r="L2607" i="17"/>
  <c r="M2607" i="17"/>
  <c r="L2608" i="17"/>
  <c r="M2608" i="17"/>
  <c r="L2609" i="17"/>
  <c r="M2609" i="17"/>
  <c r="L2610" i="17"/>
  <c r="M2610" i="17"/>
  <c r="L2611" i="17"/>
  <c r="M2611" i="17"/>
  <c r="L2612" i="17"/>
  <c r="M2612" i="17"/>
  <c r="L2613" i="17"/>
  <c r="M2613" i="17"/>
  <c r="L2614" i="17"/>
  <c r="M2614" i="17"/>
  <c r="L2615" i="17"/>
  <c r="M2615" i="17"/>
  <c r="L2616" i="17"/>
  <c r="M2616" i="17"/>
  <c r="L2617" i="17"/>
  <c r="M2617" i="17"/>
  <c r="L2618" i="17"/>
  <c r="M2618" i="17"/>
  <c r="L2619" i="17"/>
  <c r="M2619" i="17"/>
  <c r="L2620" i="17"/>
  <c r="M2620" i="17"/>
  <c r="L2621" i="17"/>
  <c r="M2621" i="17"/>
  <c r="L2622" i="17"/>
  <c r="M2622" i="17"/>
  <c r="L2623" i="17"/>
  <c r="M2623" i="17"/>
  <c r="L2624" i="17"/>
  <c r="M2624" i="17"/>
  <c r="L2625" i="17"/>
  <c r="M2625" i="17"/>
  <c r="L2626" i="17"/>
  <c r="M2626" i="17"/>
  <c r="L2627" i="17"/>
  <c r="M2627" i="17"/>
  <c r="L2628" i="17"/>
  <c r="M2628" i="17"/>
  <c r="L2629" i="17"/>
  <c r="M2629" i="17"/>
  <c r="L2630" i="17"/>
  <c r="M2630" i="17"/>
  <c r="L2631" i="17"/>
  <c r="M2631" i="17"/>
  <c r="L2632" i="17"/>
  <c r="M2632" i="17"/>
  <c r="L2633" i="17"/>
  <c r="M2633" i="17"/>
  <c r="L2634" i="17"/>
  <c r="M2634" i="17"/>
  <c r="L2635" i="17"/>
  <c r="M2635" i="17"/>
  <c r="L2636" i="17"/>
  <c r="M2636" i="17"/>
  <c r="L2637" i="17"/>
  <c r="M2637" i="17"/>
  <c r="L2638" i="17"/>
  <c r="M2638" i="17"/>
  <c r="L2639" i="17"/>
  <c r="M2639" i="17"/>
  <c r="L2640" i="17"/>
  <c r="M2640" i="17"/>
  <c r="L2641" i="17"/>
  <c r="M2641" i="17"/>
  <c r="L2642" i="17"/>
  <c r="M2642" i="17"/>
  <c r="L2643" i="17"/>
  <c r="M2643" i="17"/>
  <c r="L2644" i="17"/>
  <c r="M2644" i="17"/>
  <c r="L2645" i="17"/>
  <c r="M2645" i="17"/>
  <c r="L2646" i="17"/>
  <c r="M2646" i="17"/>
  <c r="L2647" i="17"/>
  <c r="M2647" i="17"/>
  <c r="L2648" i="17"/>
  <c r="M2648" i="17"/>
  <c r="L2649" i="17"/>
  <c r="M2649" i="17"/>
  <c r="L2650" i="17"/>
  <c r="M2650" i="17"/>
  <c r="L2651" i="17"/>
  <c r="M2651" i="17"/>
  <c r="L2652" i="17"/>
  <c r="M2652" i="17"/>
  <c r="L2653" i="17"/>
  <c r="M2653" i="17"/>
  <c r="L2654" i="17"/>
  <c r="M2654" i="17"/>
  <c r="L2655" i="17"/>
  <c r="M2655" i="17"/>
  <c r="L2656" i="17"/>
  <c r="M2656" i="17"/>
  <c r="L2657" i="17"/>
  <c r="M2657" i="17"/>
  <c r="L2658" i="17"/>
  <c r="M2658" i="17"/>
  <c r="L2659" i="17"/>
  <c r="M2659" i="17"/>
  <c r="L2660" i="17"/>
  <c r="M2660" i="17"/>
  <c r="L2661" i="17"/>
  <c r="M2661" i="17"/>
  <c r="L2662" i="17"/>
  <c r="M2662" i="17"/>
  <c r="L2663" i="17"/>
  <c r="M2663" i="17"/>
  <c r="L2664" i="17"/>
  <c r="M2664" i="17"/>
  <c r="L2665" i="17"/>
  <c r="M2665" i="17"/>
  <c r="L2666" i="17"/>
  <c r="M2666" i="17"/>
  <c r="L2667" i="17"/>
  <c r="M2667" i="17"/>
  <c r="L2668" i="17"/>
  <c r="M2668" i="17"/>
  <c r="L2669" i="17"/>
  <c r="M2669" i="17"/>
  <c r="L2670" i="17"/>
  <c r="M2670" i="17"/>
  <c r="L2671" i="17"/>
  <c r="M2671" i="17"/>
  <c r="L2672" i="17"/>
  <c r="M2672" i="17"/>
  <c r="L2673" i="17"/>
  <c r="M2673" i="17"/>
  <c r="L2674" i="17"/>
  <c r="M2674" i="17"/>
  <c r="L2675" i="17"/>
  <c r="M2675" i="17"/>
  <c r="L2676" i="17"/>
  <c r="M2676" i="17"/>
  <c r="L2677" i="17"/>
  <c r="M2677" i="17"/>
  <c r="L2678" i="17"/>
  <c r="M2678" i="17"/>
  <c r="L2679" i="17"/>
  <c r="M2679" i="17"/>
  <c r="L2680" i="17"/>
  <c r="M2680" i="17"/>
  <c r="L2681" i="17"/>
  <c r="M2681" i="17"/>
  <c r="L2682" i="17"/>
  <c r="M2682" i="17"/>
  <c r="L2683" i="17"/>
  <c r="M2683" i="17"/>
  <c r="L2684" i="17"/>
  <c r="M2684" i="17"/>
  <c r="L2685" i="17"/>
  <c r="M2685" i="17"/>
  <c r="L2686" i="17"/>
  <c r="M2686" i="17"/>
  <c r="L2687" i="17"/>
  <c r="M2687" i="17"/>
  <c r="L2688" i="17"/>
  <c r="M2688" i="17"/>
  <c r="L2689" i="17"/>
  <c r="M2689" i="17"/>
  <c r="L2690" i="17"/>
  <c r="M2690" i="17"/>
  <c r="L2691" i="17"/>
  <c r="M2691" i="17"/>
  <c r="L2692" i="17"/>
  <c r="M2692" i="17"/>
  <c r="L2693" i="17"/>
  <c r="M2693" i="17"/>
  <c r="L2694" i="17"/>
  <c r="M2694" i="17"/>
  <c r="L2695" i="17"/>
  <c r="M2695" i="17"/>
  <c r="L2696" i="17"/>
  <c r="M2696" i="17"/>
  <c r="L2697" i="17"/>
  <c r="M2697" i="17"/>
  <c r="L2698" i="17"/>
  <c r="M2698" i="17"/>
  <c r="L2699" i="17"/>
  <c r="M2699" i="17"/>
  <c r="L2700" i="17"/>
  <c r="M2700" i="17"/>
  <c r="L2701" i="17"/>
  <c r="M2701" i="17"/>
  <c r="L2702" i="17"/>
  <c r="M2702" i="17"/>
  <c r="L2703" i="17"/>
  <c r="M2703" i="17"/>
  <c r="L2704" i="17"/>
  <c r="M2704" i="17"/>
  <c r="L2705" i="17"/>
  <c r="M2705" i="17"/>
  <c r="L2706" i="17"/>
  <c r="M2706" i="17"/>
  <c r="L2707" i="17"/>
  <c r="M2707" i="17"/>
  <c r="L2708" i="17"/>
  <c r="M2708" i="17"/>
  <c r="L2709" i="17"/>
  <c r="M2709" i="17"/>
  <c r="L2710" i="17"/>
  <c r="M2710" i="17"/>
  <c r="L2711" i="17"/>
  <c r="M2711" i="17"/>
  <c r="L2712" i="17"/>
  <c r="M2712" i="17"/>
  <c r="L2713" i="17"/>
  <c r="M2713" i="17"/>
  <c r="L2714" i="17"/>
  <c r="M2714" i="17"/>
  <c r="L2715" i="17"/>
  <c r="M2715" i="17"/>
  <c r="L2716" i="17"/>
  <c r="M2716" i="17"/>
  <c r="L2717" i="17"/>
  <c r="M2717" i="17"/>
  <c r="L2718" i="17"/>
  <c r="M2718" i="17"/>
  <c r="L2719" i="17"/>
  <c r="M2719" i="17"/>
  <c r="L2720" i="17"/>
  <c r="M2720" i="17"/>
  <c r="L2721" i="17"/>
  <c r="M2721" i="17"/>
  <c r="L2722" i="17"/>
  <c r="M2722" i="17"/>
  <c r="L2723" i="17"/>
  <c r="M2723" i="17"/>
  <c r="L2724" i="17"/>
  <c r="M2724" i="17"/>
  <c r="L2725" i="17"/>
  <c r="M2725" i="17"/>
  <c r="L2726" i="17"/>
  <c r="M2726" i="17"/>
  <c r="L2727" i="17"/>
  <c r="M2727" i="17"/>
  <c r="L2728" i="17"/>
  <c r="M2728" i="17"/>
  <c r="L2729" i="17"/>
  <c r="M2729" i="17"/>
  <c r="L2730" i="17"/>
  <c r="M2730" i="17"/>
  <c r="L2731" i="17"/>
  <c r="M2731" i="17"/>
  <c r="L2732" i="17"/>
  <c r="M2732" i="17"/>
  <c r="L2733" i="17"/>
  <c r="M2733" i="17"/>
  <c r="L2734" i="17"/>
  <c r="M2734" i="17"/>
  <c r="L2735" i="17"/>
  <c r="M2735" i="17"/>
  <c r="L2736" i="17"/>
  <c r="M2736" i="17"/>
  <c r="L2737" i="17"/>
  <c r="M2737" i="17"/>
  <c r="L2738" i="17"/>
  <c r="M2738" i="17"/>
  <c r="L2739" i="17"/>
  <c r="M2739" i="17"/>
  <c r="L2740" i="17"/>
  <c r="M2740" i="17"/>
  <c r="L2741" i="17"/>
  <c r="M2741" i="17"/>
  <c r="L2742" i="17"/>
  <c r="M2742" i="17"/>
  <c r="L2743" i="17"/>
  <c r="M2743" i="17"/>
  <c r="L2744" i="17"/>
  <c r="M2744" i="17"/>
  <c r="L2745" i="17"/>
  <c r="M2745" i="17"/>
  <c r="L2746" i="17"/>
  <c r="M2746" i="17"/>
  <c r="L2747" i="17"/>
  <c r="M2747" i="17"/>
  <c r="L2748" i="17"/>
  <c r="M2748" i="17"/>
  <c r="L2749" i="17"/>
  <c r="M2749" i="17"/>
  <c r="L2750" i="17"/>
  <c r="M2750" i="17"/>
  <c r="L2751" i="17"/>
  <c r="M2751" i="17"/>
  <c r="L2752" i="17"/>
  <c r="M2752" i="17"/>
  <c r="L2753" i="17"/>
  <c r="M2753" i="17"/>
  <c r="L2754" i="17"/>
  <c r="M2754" i="17"/>
  <c r="L2755" i="17"/>
  <c r="M2755" i="17"/>
  <c r="L2756" i="17"/>
  <c r="M2756" i="17"/>
  <c r="L2757" i="17"/>
  <c r="M2757" i="17"/>
  <c r="L2758" i="17"/>
  <c r="M2758" i="17"/>
  <c r="L2759" i="17"/>
  <c r="M2759" i="17"/>
  <c r="L2760" i="17"/>
  <c r="M2760" i="17"/>
  <c r="L2761" i="17"/>
  <c r="M2761" i="17"/>
  <c r="L2762" i="17"/>
  <c r="M2762" i="17"/>
  <c r="L2763" i="17"/>
  <c r="M2763" i="17"/>
  <c r="L2764" i="17"/>
  <c r="M2764" i="17"/>
  <c r="L2765" i="17"/>
  <c r="M2765" i="17"/>
  <c r="L2766" i="17"/>
  <c r="M2766" i="17"/>
  <c r="L2767" i="17"/>
  <c r="M2767" i="17"/>
  <c r="L2768" i="17"/>
  <c r="M2768" i="17"/>
  <c r="L2769" i="17"/>
  <c r="M2769" i="17"/>
  <c r="L2770" i="17"/>
  <c r="M2770" i="17"/>
  <c r="L2771" i="17"/>
  <c r="M2771" i="17"/>
  <c r="L2772" i="17"/>
  <c r="M2772" i="17"/>
  <c r="L2773" i="17"/>
  <c r="M2773" i="17"/>
  <c r="L2774" i="17"/>
  <c r="M2774" i="17"/>
  <c r="L2775" i="17"/>
  <c r="M2775" i="17"/>
  <c r="L2776" i="17"/>
  <c r="M2776" i="17"/>
  <c r="L2777" i="17"/>
  <c r="M2777" i="17"/>
  <c r="L2778" i="17"/>
  <c r="M2778" i="17"/>
  <c r="L2779" i="17"/>
  <c r="M2779" i="17"/>
  <c r="L2780" i="17"/>
  <c r="M2780" i="17"/>
  <c r="L2781" i="17"/>
  <c r="M2781" i="17"/>
  <c r="L2782" i="17"/>
  <c r="M2782" i="17"/>
  <c r="L2783" i="17"/>
  <c r="M2783" i="17"/>
  <c r="L2784" i="17"/>
  <c r="M2784" i="17"/>
  <c r="L2785" i="17"/>
  <c r="M2785" i="17"/>
  <c r="L2786" i="17"/>
  <c r="M2786" i="17"/>
  <c r="L2787" i="17"/>
  <c r="M2787" i="17"/>
  <c r="L2788" i="17"/>
  <c r="M2788" i="17"/>
  <c r="L2789" i="17"/>
  <c r="M2789" i="17"/>
  <c r="L2790" i="17"/>
  <c r="M2790" i="17"/>
  <c r="L2791" i="17"/>
  <c r="M2791" i="17"/>
  <c r="L2792" i="17"/>
  <c r="M2792" i="17"/>
  <c r="L2793" i="17"/>
  <c r="M2793" i="17"/>
  <c r="L2794" i="17"/>
  <c r="M2794" i="17"/>
  <c r="L2795" i="17"/>
  <c r="M2795" i="17"/>
  <c r="L2796" i="17"/>
  <c r="M2796" i="17"/>
  <c r="L2797" i="17"/>
  <c r="M2797" i="17"/>
  <c r="L2798" i="17"/>
  <c r="M2798" i="17"/>
  <c r="L2799" i="17"/>
  <c r="M2799" i="17"/>
  <c r="L2800" i="17"/>
  <c r="M2800" i="17"/>
  <c r="L2801" i="17"/>
  <c r="M2801" i="17"/>
  <c r="L2802" i="17"/>
  <c r="M2802" i="17"/>
  <c r="L2803" i="17"/>
  <c r="M2803" i="17"/>
  <c r="L2804" i="17"/>
  <c r="M2804" i="17"/>
  <c r="L2805" i="17"/>
  <c r="M2805" i="17"/>
  <c r="L2806" i="17"/>
  <c r="M2806" i="17"/>
  <c r="L2807" i="17"/>
  <c r="M2807" i="17"/>
  <c r="L2808" i="17"/>
  <c r="M2808" i="17"/>
  <c r="L2809" i="17"/>
  <c r="M2809" i="17"/>
  <c r="L2810" i="17"/>
  <c r="M2810" i="17"/>
  <c r="L2811" i="17"/>
  <c r="M2811" i="17"/>
  <c r="L2812" i="17"/>
  <c r="M2812" i="17"/>
  <c r="L2813" i="17"/>
  <c r="M2813" i="17"/>
  <c r="L2814" i="17"/>
  <c r="M2814" i="17"/>
  <c r="L2815" i="17"/>
  <c r="M2815" i="17"/>
  <c r="L2816" i="17"/>
  <c r="M2816" i="17"/>
  <c r="L2817" i="17"/>
  <c r="M2817" i="17"/>
  <c r="L2818" i="17"/>
  <c r="M2818" i="17"/>
  <c r="L2819" i="17"/>
  <c r="M2819" i="17"/>
  <c r="L2820" i="17"/>
  <c r="M2820" i="17"/>
  <c r="L2821" i="17"/>
  <c r="M2821" i="17"/>
  <c r="L2822" i="17"/>
  <c r="M2822" i="17"/>
  <c r="L2823" i="17"/>
  <c r="M2823" i="17"/>
  <c r="L2824" i="17"/>
  <c r="M2824" i="17"/>
  <c r="L2825" i="17"/>
  <c r="M2825" i="17"/>
  <c r="L2826" i="17"/>
  <c r="M2826" i="17"/>
  <c r="L2827" i="17"/>
  <c r="M2827" i="17"/>
  <c r="L2828" i="17"/>
  <c r="M2828" i="17"/>
  <c r="L2829" i="17"/>
  <c r="M2829" i="17"/>
  <c r="L2830" i="17"/>
  <c r="M2830" i="17"/>
  <c r="L2831" i="17"/>
  <c r="M2831" i="17"/>
  <c r="L2832" i="17"/>
  <c r="M2832" i="17"/>
  <c r="L2833" i="17"/>
  <c r="M2833" i="17"/>
  <c r="L2834" i="17"/>
  <c r="M2834" i="17"/>
  <c r="L2835" i="17"/>
  <c r="M2835" i="17"/>
  <c r="L2836" i="17"/>
  <c r="M2836" i="17"/>
  <c r="L2837" i="17"/>
  <c r="M2837" i="17"/>
  <c r="L2838" i="17"/>
  <c r="M2838" i="17"/>
  <c r="L2839" i="17"/>
  <c r="M2839" i="17"/>
  <c r="L2840" i="17"/>
  <c r="M2840" i="17"/>
  <c r="L2841" i="17"/>
  <c r="M2841" i="17"/>
  <c r="L2842" i="17"/>
  <c r="M2842" i="17"/>
  <c r="L2843" i="17"/>
  <c r="M2843" i="17"/>
  <c r="L2844" i="17"/>
  <c r="M2844" i="17"/>
  <c r="L2845" i="17"/>
  <c r="M2845" i="17"/>
  <c r="L2846" i="17"/>
  <c r="M2846" i="17"/>
  <c r="L2847" i="17"/>
  <c r="M2847" i="17"/>
  <c r="L2848" i="17"/>
  <c r="M2848" i="17"/>
  <c r="L2849" i="17"/>
  <c r="M2849" i="17"/>
  <c r="L2850" i="17"/>
  <c r="M2850" i="17"/>
  <c r="L2851" i="17"/>
  <c r="M2851" i="17"/>
  <c r="L2852" i="17"/>
  <c r="M2852" i="17"/>
  <c r="L2853" i="17"/>
  <c r="M2853" i="17"/>
  <c r="L2854" i="17"/>
  <c r="M2854" i="17"/>
  <c r="L2855" i="17"/>
  <c r="M2855" i="17"/>
  <c r="L2856" i="17"/>
  <c r="M2856" i="17"/>
  <c r="L2857" i="17"/>
  <c r="M2857" i="17"/>
  <c r="L2858" i="17"/>
  <c r="M2858" i="17"/>
  <c r="L2859" i="17"/>
  <c r="M2859" i="17"/>
  <c r="L2860" i="17"/>
  <c r="M2860" i="17"/>
  <c r="L2861" i="17"/>
  <c r="M2861" i="17"/>
  <c r="L2862" i="17"/>
  <c r="M2862" i="17"/>
  <c r="L2863" i="17"/>
  <c r="M2863" i="17"/>
  <c r="L2864" i="17"/>
  <c r="M2864" i="17"/>
  <c r="L2865" i="17"/>
  <c r="M2865" i="17"/>
  <c r="L2866" i="17"/>
  <c r="M2866" i="17"/>
  <c r="L2867" i="17"/>
  <c r="M2867" i="17"/>
  <c r="L2868" i="17"/>
  <c r="M2868" i="17"/>
  <c r="L2869" i="17"/>
  <c r="M2869" i="17"/>
  <c r="L2870" i="17"/>
  <c r="M2870" i="17"/>
  <c r="L2871" i="17"/>
  <c r="M2871" i="17"/>
  <c r="L2872" i="17"/>
  <c r="M2872" i="17"/>
  <c r="L2873" i="17"/>
  <c r="M2873" i="17"/>
  <c r="L2874" i="17"/>
  <c r="M2874" i="17"/>
  <c r="L2875" i="17"/>
  <c r="M2875" i="17"/>
  <c r="L2876" i="17"/>
  <c r="M2876" i="17"/>
  <c r="L2877" i="17"/>
  <c r="M2877" i="17"/>
  <c r="L2878" i="17"/>
  <c r="M2878" i="17"/>
  <c r="L2879" i="17"/>
  <c r="M2879" i="17"/>
  <c r="L2880" i="17"/>
  <c r="M2880" i="17"/>
  <c r="L2881" i="17"/>
  <c r="M2881" i="17"/>
  <c r="L2882" i="17"/>
  <c r="M2882" i="17"/>
  <c r="L2883" i="17"/>
  <c r="M2883" i="17"/>
  <c r="L2884" i="17"/>
  <c r="M2884" i="17"/>
  <c r="L2885" i="17"/>
  <c r="M2885" i="17"/>
  <c r="L2886" i="17"/>
  <c r="M2886" i="17"/>
  <c r="L2887" i="17"/>
  <c r="M2887" i="17"/>
  <c r="L2888" i="17"/>
  <c r="M2888" i="17"/>
  <c r="L2889" i="17"/>
  <c r="M2889" i="17"/>
  <c r="L2890" i="17"/>
  <c r="M2890" i="17"/>
  <c r="L2891" i="17"/>
  <c r="M2891" i="17"/>
  <c r="L2892" i="17"/>
  <c r="M2892" i="17"/>
  <c r="L2893" i="17"/>
  <c r="M2893" i="17"/>
  <c r="L2894" i="17"/>
  <c r="M2894" i="17"/>
  <c r="L2895" i="17"/>
  <c r="M2895" i="17"/>
  <c r="L2896" i="17"/>
  <c r="M2896" i="17"/>
  <c r="L2897" i="17"/>
  <c r="M2897" i="17"/>
  <c r="L2898" i="17"/>
  <c r="M2898" i="17"/>
  <c r="L2899" i="17"/>
  <c r="M2899" i="17"/>
  <c r="L2900" i="17"/>
  <c r="M2900" i="17"/>
  <c r="L2901" i="17"/>
  <c r="M2901" i="17"/>
  <c r="L2902" i="17"/>
  <c r="M2902" i="17"/>
  <c r="L2903" i="17"/>
  <c r="M2903" i="17"/>
  <c r="L2904" i="17"/>
  <c r="M2904" i="17"/>
  <c r="L2905" i="17"/>
  <c r="M2905" i="17"/>
  <c r="L2906" i="17"/>
  <c r="M2906" i="17"/>
  <c r="L2907" i="17"/>
  <c r="M2907" i="17"/>
  <c r="L2908" i="17"/>
  <c r="M2908" i="17"/>
  <c r="L2909" i="17"/>
  <c r="M2909" i="17"/>
  <c r="L2910" i="17"/>
  <c r="M2910" i="17"/>
  <c r="L2911" i="17"/>
  <c r="M2911" i="17"/>
  <c r="L2912" i="17"/>
  <c r="M2912" i="17"/>
  <c r="L2913" i="17"/>
  <c r="M2913" i="17"/>
  <c r="L2914" i="17"/>
  <c r="M2914" i="17"/>
  <c r="L2915" i="17"/>
  <c r="M2915" i="17"/>
  <c r="L2916" i="17"/>
  <c r="M2916" i="17"/>
  <c r="L2917" i="17"/>
  <c r="M2917" i="17"/>
  <c r="L2918" i="17"/>
  <c r="M2918" i="17"/>
  <c r="L2919" i="17"/>
  <c r="M2919" i="17"/>
  <c r="L2920" i="17"/>
  <c r="M2920" i="17"/>
  <c r="L2921" i="17"/>
  <c r="M2921" i="17"/>
  <c r="L2922" i="17"/>
  <c r="M2922" i="17"/>
  <c r="L2923" i="17"/>
  <c r="M2923" i="17"/>
  <c r="L2924" i="17"/>
  <c r="M2924" i="17"/>
  <c r="L2925" i="17"/>
  <c r="M2925" i="17"/>
  <c r="L2926" i="17"/>
  <c r="M2926" i="17"/>
  <c r="L2927" i="17"/>
  <c r="M2927" i="17"/>
  <c r="L2928" i="17"/>
  <c r="M2928" i="17"/>
  <c r="L2929" i="17"/>
  <c r="M2929" i="17"/>
  <c r="L2930" i="17"/>
  <c r="M2930" i="17"/>
  <c r="L2931" i="17"/>
  <c r="M2931" i="17"/>
  <c r="L2932" i="17"/>
  <c r="M2932" i="17"/>
  <c r="L2933" i="17"/>
  <c r="M2933" i="17"/>
  <c r="L2934" i="17"/>
  <c r="M2934" i="17"/>
  <c r="L2935" i="17"/>
  <c r="M2935" i="17"/>
  <c r="L2936" i="17"/>
  <c r="M2936" i="17"/>
  <c r="L2937" i="17"/>
  <c r="M2937" i="17"/>
  <c r="L2938" i="17"/>
  <c r="M2938" i="17"/>
  <c r="L2939" i="17"/>
  <c r="M2939" i="17"/>
  <c r="L2940" i="17"/>
  <c r="M2940" i="17"/>
  <c r="L2941" i="17"/>
  <c r="M2941" i="17"/>
  <c r="L2942" i="17"/>
  <c r="M2942" i="17"/>
  <c r="L2943" i="17"/>
  <c r="M2943" i="17"/>
  <c r="L2944" i="17"/>
  <c r="M2944" i="17"/>
  <c r="L2945" i="17"/>
  <c r="M2945" i="17"/>
  <c r="L2946" i="17"/>
  <c r="M2946" i="17"/>
  <c r="L2947" i="17"/>
  <c r="M2947" i="17"/>
  <c r="L2948" i="17"/>
  <c r="M2948" i="17"/>
  <c r="L2949" i="17"/>
  <c r="M2949" i="17"/>
  <c r="L2950" i="17"/>
  <c r="M2950" i="17"/>
  <c r="L2951" i="17"/>
  <c r="M2951" i="17"/>
  <c r="L2952" i="17"/>
  <c r="M2952" i="17"/>
  <c r="L2953" i="17"/>
  <c r="M2953" i="17"/>
  <c r="L2954" i="17"/>
  <c r="M2954" i="17"/>
  <c r="L2955" i="17"/>
  <c r="M2955" i="17"/>
  <c r="L2956" i="17"/>
  <c r="M2956" i="17"/>
  <c r="L2957" i="17"/>
  <c r="M2957" i="17"/>
  <c r="L2958" i="17"/>
  <c r="M2958" i="17"/>
  <c r="L2959" i="17"/>
  <c r="M2959" i="17"/>
  <c r="L2960" i="17"/>
  <c r="M2960" i="17"/>
  <c r="L2961" i="17"/>
  <c r="M2961" i="17"/>
  <c r="L2962" i="17"/>
  <c r="M2962" i="17"/>
  <c r="L2963" i="17"/>
  <c r="M2963" i="17"/>
  <c r="L2964" i="17"/>
  <c r="M2964" i="17"/>
  <c r="L2965" i="17"/>
  <c r="M2965" i="17"/>
  <c r="L2966" i="17"/>
  <c r="M2966" i="17"/>
  <c r="L2967" i="17"/>
  <c r="M2967" i="17"/>
  <c r="L2968" i="17"/>
  <c r="M2968" i="17"/>
  <c r="L2969" i="17"/>
  <c r="M2969" i="17"/>
  <c r="L2970" i="17"/>
  <c r="M2970" i="17"/>
  <c r="L2971" i="17"/>
  <c r="M2971" i="17"/>
  <c r="L2972" i="17"/>
  <c r="M2972" i="17"/>
  <c r="L2973" i="17"/>
  <c r="M2973" i="17"/>
  <c r="L2974" i="17"/>
  <c r="M2974" i="17"/>
  <c r="L2975" i="17"/>
  <c r="M2975" i="17"/>
  <c r="L2976" i="17"/>
  <c r="M2976" i="17"/>
  <c r="L2977" i="17"/>
  <c r="M2977" i="17"/>
  <c r="L2978" i="17"/>
  <c r="M2978" i="17"/>
  <c r="L2979" i="17"/>
  <c r="M2979" i="17"/>
  <c r="L2980" i="17"/>
  <c r="M2980" i="17"/>
  <c r="L2981" i="17"/>
  <c r="M2981" i="17"/>
  <c r="L2982" i="17"/>
  <c r="M2982" i="17"/>
  <c r="L2983" i="17"/>
  <c r="M2983" i="17"/>
  <c r="L2984" i="17"/>
  <c r="M2984" i="17"/>
  <c r="L2985" i="17"/>
  <c r="M2985" i="17"/>
  <c r="L2986" i="17"/>
  <c r="M2986" i="17"/>
  <c r="L2987" i="17"/>
  <c r="M2987" i="17"/>
  <c r="L2988" i="17"/>
  <c r="M2988" i="17"/>
  <c r="L2989" i="17"/>
  <c r="M2989" i="17"/>
  <c r="L2990" i="17"/>
  <c r="M2990" i="17"/>
  <c r="L2991" i="17"/>
  <c r="M2991" i="17"/>
  <c r="L2992" i="17"/>
  <c r="M2992" i="17"/>
  <c r="L2993" i="17"/>
  <c r="M2993" i="17"/>
  <c r="L2994" i="17"/>
  <c r="M2994" i="17"/>
  <c r="L2995" i="17"/>
  <c r="M2995" i="17"/>
  <c r="L2996" i="17"/>
  <c r="M2996" i="17"/>
  <c r="L2997" i="17"/>
  <c r="M2997" i="17"/>
  <c r="L2998" i="17"/>
  <c r="M2998" i="17"/>
  <c r="L2999" i="17"/>
  <c r="M2999" i="17"/>
  <c r="L3000" i="17"/>
  <c r="M3000" i="17"/>
  <c r="L3001" i="17"/>
  <c r="M3001" i="17"/>
  <c r="L3002" i="17"/>
  <c r="M3002" i="17"/>
  <c r="L3003" i="17"/>
  <c r="M3003" i="17"/>
  <c r="L3004" i="17"/>
  <c r="M3004" i="17"/>
  <c r="L3005" i="17"/>
  <c r="M3005" i="17"/>
  <c r="L3006" i="17"/>
  <c r="M3006" i="17"/>
  <c r="L3007" i="17"/>
  <c r="M3007" i="17"/>
  <c r="L3008" i="17"/>
  <c r="M3008" i="17"/>
  <c r="L3009" i="17"/>
  <c r="M3009" i="17"/>
  <c r="L3010" i="17"/>
  <c r="M3010" i="17"/>
  <c r="L3011" i="17"/>
  <c r="M3011" i="17"/>
  <c r="L3012" i="17"/>
  <c r="M3012" i="17"/>
  <c r="L3013" i="17"/>
  <c r="M3013" i="17"/>
  <c r="L3014" i="17"/>
  <c r="M3014" i="17"/>
  <c r="L3015" i="17"/>
  <c r="M3015" i="17"/>
  <c r="L3016" i="17"/>
  <c r="M3016" i="17"/>
  <c r="L3017" i="17"/>
  <c r="M3017" i="17"/>
  <c r="L3018" i="17"/>
  <c r="M3018" i="17"/>
  <c r="L3019" i="17"/>
  <c r="M3019" i="17"/>
  <c r="L3020" i="17"/>
  <c r="M3020" i="17"/>
  <c r="L3021" i="17"/>
  <c r="M3021" i="17"/>
  <c r="L3022" i="17"/>
  <c r="M3022" i="17"/>
  <c r="L3023" i="17"/>
  <c r="M3023" i="17"/>
  <c r="L3024" i="17"/>
  <c r="M3024" i="17"/>
  <c r="L3025" i="17"/>
  <c r="M3025" i="17"/>
  <c r="L3026" i="17"/>
  <c r="M3026" i="17"/>
  <c r="L3027" i="17"/>
  <c r="M3027" i="17"/>
  <c r="L3028" i="17"/>
  <c r="M3028" i="17"/>
  <c r="L3029" i="17"/>
  <c r="M3029" i="17"/>
  <c r="L3030" i="17"/>
  <c r="M3030" i="17"/>
  <c r="L3031" i="17"/>
  <c r="M3031" i="17"/>
  <c r="L3032" i="17"/>
  <c r="M3032" i="17"/>
  <c r="L3033" i="17"/>
  <c r="M3033" i="17"/>
  <c r="L3034" i="17"/>
  <c r="M3034" i="17"/>
  <c r="L3035" i="17"/>
  <c r="M3035" i="17"/>
  <c r="L3036" i="17"/>
  <c r="M3036" i="17"/>
  <c r="L3037" i="17"/>
  <c r="M3037" i="17"/>
  <c r="L3038" i="17"/>
  <c r="M3038" i="17"/>
  <c r="L3039" i="17"/>
  <c r="M3039" i="17"/>
  <c r="L3040" i="17"/>
  <c r="M3040" i="17"/>
  <c r="L3041" i="17"/>
  <c r="M3041" i="17"/>
  <c r="L3042" i="17"/>
  <c r="M3042" i="17"/>
  <c r="L3043" i="17"/>
  <c r="M3043" i="17"/>
  <c r="L3044" i="17"/>
  <c r="M3044" i="17"/>
  <c r="L3045" i="17"/>
  <c r="M3045" i="17"/>
  <c r="L3046" i="17"/>
  <c r="M3046" i="17"/>
  <c r="L3047" i="17"/>
  <c r="M3047" i="17"/>
  <c r="L3048" i="17"/>
  <c r="M3048" i="17"/>
  <c r="L3049" i="17"/>
  <c r="M3049" i="17"/>
  <c r="L3050" i="17"/>
  <c r="M3050" i="17"/>
  <c r="L3051" i="17"/>
  <c r="M3051" i="17"/>
  <c r="L3052" i="17"/>
  <c r="M3052" i="17"/>
  <c r="L3053" i="17"/>
  <c r="M3053" i="17"/>
  <c r="L3054" i="17"/>
  <c r="M3054" i="17"/>
  <c r="L3055" i="17"/>
  <c r="M3055" i="17"/>
  <c r="L3056" i="17"/>
  <c r="M3056" i="17"/>
  <c r="L3057" i="17"/>
  <c r="M3057" i="17"/>
  <c r="L3058" i="17"/>
  <c r="M3058" i="17"/>
  <c r="L3059" i="17"/>
  <c r="M3059" i="17"/>
  <c r="L3060" i="17"/>
  <c r="M3060" i="17"/>
  <c r="L3061" i="17"/>
  <c r="M3061" i="17"/>
  <c r="L3062" i="17"/>
  <c r="M3062" i="17"/>
  <c r="L3063" i="17"/>
  <c r="M3063" i="17"/>
  <c r="L3064" i="17"/>
  <c r="M3064" i="17"/>
  <c r="L3065" i="17"/>
  <c r="M3065" i="17"/>
  <c r="L3066" i="17"/>
  <c r="M3066" i="17"/>
  <c r="L3067" i="17"/>
  <c r="M3067" i="17"/>
  <c r="L3068" i="17"/>
  <c r="M3068" i="17"/>
  <c r="L3069" i="17"/>
  <c r="M3069" i="17"/>
  <c r="L3070" i="17"/>
  <c r="M3070" i="17"/>
  <c r="L3071" i="17"/>
  <c r="M3071" i="17"/>
  <c r="L3072" i="17"/>
  <c r="M3072" i="17"/>
  <c r="L3073" i="17"/>
  <c r="M3073" i="17"/>
  <c r="L3074" i="17"/>
  <c r="M3074" i="17"/>
  <c r="L3075" i="17"/>
  <c r="M3075" i="17"/>
  <c r="L3076" i="17"/>
  <c r="M3076" i="17"/>
  <c r="L3077" i="17"/>
  <c r="M3077" i="17"/>
  <c r="L3078" i="17"/>
  <c r="M3078" i="17"/>
  <c r="L3079" i="17"/>
  <c r="M3079" i="17"/>
  <c r="L3080" i="17"/>
  <c r="M3080" i="17"/>
  <c r="L3081" i="17"/>
  <c r="M3081" i="17"/>
  <c r="L3082" i="17"/>
  <c r="M3082" i="17"/>
  <c r="L3083" i="17"/>
  <c r="M3083" i="17"/>
  <c r="L3084" i="17"/>
  <c r="M3084" i="17"/>
  <c r="L3085" i="17"/>
  <c r="M3085" i="17"/>
  <c r="L3086" i="17"/>
  <c r="M3086" i="17"/>
  <c r="L3087" i="17"/>
  <c r="M3087" i="17"/>
  <c r="L3088" i="17"/>
  <c r="M3088" i="17"/>
  <c r="L3089" i="17"/>
  <c r="M3089" i="17"/>
  <c r="L3090" i="17"/>
  <c r="M3090" i="17"/>
  <c r="L3091" i="17"/>
  <c r="M3091" i="17"/>
  <c r="L3092" i="17"/>
  <c r="M3092" i="17"/>
  <c r="L3093" i="17"/>
  <c r="M3093" i="17"/>
  <c r="L3094" i="17"/>
  <c r="M3094" i="17"/>
  <c r="L3095" i="17"/>
  <c r="M3095" i="17"/>
  <c r="L3096" i="17"/>
  <c r="M3096" i="17"/>
  <c r="L3097" i="17"/>
  <c r="M3097" i="17"/>
  <c r="L3098" i="17"/>
  <c r="M3098" i="17"/>
  <c r="L3099" i="17"/>
  <c r="M3099" i="17"/>
  <c r="L3100" i="17"/>
  <c r="M3100" i="17"/>
  <c r="L3101" i="17"/>
  <c r="M3101" i="17"/>
  <c r="L3102" i="17"/>
  <c r="M3102" i="17"/>
  <c r="L3103" i="17"/>
  <c r="M3103" i="17"/>
  <c r="L3104" i="17"/>
  <c r="M3104" i="17"/>
  <c r="L3105" i="17"/>
  <c r="M3105" i="17"/>
  <c r="L3106" i="17"/>
  <c r="M3106" i="17"/>
  <c r="L3107" i="17"/>
  <c r="M3107" i="17"/>
  <c r="L3108" i="17"/>
  <c r="M3108" i="17"/>
  <c r="L3109" i="17"/>
  <c r="M3109" i="17"/>
  <c r="L3110" i="17"/>
  <c r="M3110" i="17"/>
  <c r="L3111" i="17"/>
  <c r="M3111" i="17"/>
  <c r="L3112" i="17"/>
  <c r="M3112" i="17"/>
  <c r="L3113" i="17"/>
  <c r="M3113" i="17"/>
  <c r="L3114" i="17"/>
  <c r="M3114" i="17"/>
  <c r="L3115" i="17"/>
  <c r="M3115" i="17"/>
  <c r="L3116" i="17"/>
  <c r="M3116" i="17"/>
  <c r="L3117" i="17"/>
  <c r="M3117" i="17"/>
  <c r="L3118" i="17"/>
  <c r="M3118" i="17"/>
  <c r="L3119" i="17"/>
  <c r="M3119" i="17"/>
  <c r="L3120" i="17"/>
  <c r="M3120" i="17"/>
  <c r="L3121" i="17"/>
  <c r="M3121" i="17"/>
  <c r="L3122" i="17"/>
  <c r="M3122" i="17"/>
  <c r="L3123" i="17"/>
  <c r="M3123" i="17"/>
  <c r="L3124" i="17"/>
  <c r="M3124" i="17"/>
  <c r="L3125" i="17"/>
  <c r="M3125" i="17"/>
  <c r="L3126" i="17"/>
  <c r="M3126" i="17"/>
  <c r="L3127" i="17"/>
  <c r="M3127" i="17"/>
  <c r="L3128" i="17"/>
  <c r="M3128" i="17"/>
  <c r="L3129" i="17"/>
  <c r="M3129" i="17"/>
  <c r="L3130" i="17"/>
  <c r="M3130" i="17"/>
  <c r="L3131" i="17"/>
  <c r="M3131" i="17"/>
  <c r="L3132" i="17"/>
  <c r="M3132" i="17"/>
  <c r="L3133" i="17"/>
  <c r="M3133" i="17"/>
  <c r="L3134" i="17"/>
  <c r="M3134" i="17"/>
  <c r="L3135" i="17"/>
  <c r="M3135" i="17"/>
  <c r="L3136" i="17"/>
  <c r="M3136" i="17"/>
  <c r="L3137" i="17"/>
  <c r="M3137" i="17"/>
  <c r="L3138" i="17"/>
  <c r="M3138" i="17"/>
  <c r="L3139" i="17"/>
  <c r="M3139" i="17"/>
  <c r="L3140" i="17"/>
  <c r="M3140" i="17"/>
  <c r="L3141" i="17"/>
  <c r="M3141" i="17"/>
  <c r="L3142" i="17"/>
  <c r="M3142" i="17"/>
  <c r="L3143" i="17"/>
  <c r="M3143" i="17"/>
  <c r="L3144" i="17"/>
  <c r="M3144" i="17"/>
  <c r="L3145" i="17"/>
  <c r="M3145" i="17"/>
  <c r="L3146" i="17"/>
  <c r="M3146" i="17"/>
  <c r="L3147" i="17"/>
  <c r="M3147" i="17"/>
  <c r="L3148" i="17"/>
  <c r="M3148" i="17"/>
  <c r="L3149" i="17"/>
  <c r="M3149" i="17"/>
  <c r="L3150" i="17"/>
  <c r="M3150" i="17"/>
  <c r="L3151" i="17"/>
  <c r="M3151" i="17"/>
  <c r="L3152" i="17"/>
  <c r="M3152" i="17"/>
  <c r="L3153" i="17"/>
  <c r="M3153" i="17"/>
  <c r="L3154" i="17"/>
  <c r="M3154" i="17"/>
  <c r="L3155" i="17"/>
  <c r="M3155" i="17"/>
  <c r="L3156" i="17"/>
  <c r="M3156" i="17"/>
  <c r="L3157" i="17"/>
  <c r="M3157" i="17"/>
  <c r="L3158" i="17"/>
  <c r="M3158" i="17"/>
  <c r="L3159" i="17"/>
  <c r="M3159" i="17"/>
  <c r="L3160" i="17"/>
  <c r="M3160" i="17"/>
  <c r="L3161" i="17"/>
  <c r="M3161" i="17"/>
  <c r="L3162" i="17"/>
  <c r="M3162" i="17"/>
  <c r="L3163" i="17"/>
  <c r="M3163" i="17"/>
  <c r="L3164" i="17"/>
  <c r="M3164" i="17"/>
  <c r="L3165" i="17"/>
  <c r="M3165" i="17"/>
  <c r="L3166" i="17"/>
  <c r="M3166" i="17"/>
  <c r="L3167" i="17"/>
  <c r="M3167" i="17"/>
  <c r="L3168" i="17"/>
  <c r="M3168" i="17"/>
  <c r="L3169" i="17"/>
  <c r="M3169" i="17"/>
  <c r="L3170" i="17"/>
  <c r="M3170" i="17"/>
  <c r="L3171" i="17"/>
  <c r="M3171" i="17"/>
  <c r="L3172" i="17"/>
  <c r="M3172" i="17"/>
  <c r="L3173" i="17"/>
  <c r="M3173" i="17"/>
  <c r="L3174" i="17"/>
  <c r="M3174" i="17"/>
  <c r="L3175" i="17"/>
  <c r="M3175" i="17"/>
  <c r="L3176" i="17"/>
  <c r="M3176" i="17"/>
  <c r="L3177" i="17"/>
  <c r="M3177" i="17"/>
  <c r="L3178" i="17"/>
  <c r="M3178" i="17"/>
  <c r="L3179" i="17"/>
  <c r="M3179" i="17"/>
  <c r="L3180" i="17"/>
  <c r="M3180" i="17"/>
  <c r="L3181" i="17"/>
  <c r="M3181" i="17"/>
  <c r="L3182" i="17"/>
  <c r="M3182" i="17"/>
  <c r="L3183" i="17"/>
  <c r="M3183" i="17"/>
  <c r="L3184" i="17"/>
  <c r="M3184" i="17"/>
  <c r="L3185" i="17"/>
  <c r="M3185" i="17"/>
  <c r="L3186" i="17"/>
  <c r="M3186" i="17"/>
  <c r="L3187" i="17"/>
  <c r="M3187" i="17"/>
  <c r="L3188" i="17"/>
  <c r="M3188" i="17"/>
  <c r="L3189" i="17"/>
  <c r="M3189" i="17"/>
  <c r="L3190" i="17"/>
  <c r="M3190" i="17"/>
  <c r="L3191" i="17"/>
  <c r="M3191" i="17"/>
  <c r="L3192" i="17"/>
  <c r="M3192" i="17"/>
  <c r="L3193" i="17"/>
  <c r="M3193" i="17"/>
  <c r="L3194" i="17"/>
  <c r="M3194" i="17"/>
  <c r="L3195" i="17"/>
  <c r="M3195" i="17"/>
  <c r="L3196" i="17"/>
  <c r="M3196" i="17"/>
  <c r="L3197" i="17"/>
  <c r="M3197" i="17"/>
  <c r="L3198" i="17"/>
  <c r="M3198" i="17"/>
  <c r="L3199" i="17"/>
  <c r="M3199" i="17"/>
  <c r="L3200" i="17"/>
  <c r="M3200" i="17"/>
  <c r="L3201" i="17"/>
  <c r="M3201" i="17"/>
  <c r="L3202" i="17"/>
  <c r="M3202" i="17"/>
  <c r="L3203" i="17"/>
  <c r="M3203" i="17"/>
  <c r="L3204" i="17"/>
  <c r="M3204" i="17"/>
  <c r="L3205" i="17"/>
  <c r="M3205" i="17"/>
  <c r="L3206" i="17"/>
  <c r="M3206" i="17"/>
  <c r="L3207" i="17"/>
  <c r="M3207" i="17"/>
  <c r="L3208" i="17"/>
  <c r="M3208" i="17"/>
  <c r="L3209" i="17"/>
  <c r="M3209" i="17"/>
  <c r="L3210" i="17"/>
  <c r="M3210" i="17"/>
  <c r="L3211" i="17"/>
  <c r="M3211" i="17"/>
  <c r="L3212" i="17"/>
  <c r="M3212" i="17"/>
  <c r="L3213" i="17"/>
  <c r="M3213" i="17"/>
  <c r="L3214" i="17"/>
  <c r="M3214" i="17"/>
  <c r="L3215" i="17"/>
  <c r="M3215" i="17"/>
  <c r="L3216" i="17"/>
  <c r="M3216" i="17"/>
  <c r="L3217" i="17"/>
  <c r="M3217" i="17"/>
  <c r="L3218" i="17"/>
  <c r="M3218" i="17"/>
  <c r="L3219" i="17"/>
  <c r="M3219" i="17"/>
  <c r="L3220" i="17"/>
  <c r="M3220" i="17"/>
  <c r="L3221" i="17"/>
  <c r="M3221" i="17"/>
  <c r="L3222" i="17"/>
  <c r="M3222" i="17"/>
  <c r="L3223" i="17"/>
  <c r="M3223" i="17"/>
  <c r="L3224" i="17"/>
  <c r="M3224" i="17"/>
  <c r="L3225" i="17"/>
  <c r="M3225" i="17"/>
  <c r="L3226" i="17"/>
  <c r="M3226" i="17"/>
  <c r="L3227" i="17"/>
  <c r="M3227" i="17"/>
  <c r="L3228" i="17"/>
  <c r="M3228" i="17"/>
  <c r="L3229" i="17"/>
  <c r="M3229" i="17"/>
  <c r="L3230" i="17"/>
  <c r="M3230" i="17"/>
  <c r="L3231" i="17"/>
  <c r="M3231" i="17"/>
  <c r="L3232" i="17"/>
  <c r="M3232" i="17"/>
  <c r="L3233" i="17"/>
  <c r="M3233" i="17"/>
  <c r="L3234" i="17"/>
  <c r="M3234" i="17"/>
  <c r="L3235" i="17"/>
  <c r="M3235" i="17"/>
  <c r="L3236" i="17"/>
  <c r="M3236" i="17"/>
  <c r="L3237" i="17"/>
  <c r="M3237" i="17"/>
  <c r="L3238" i="17"/>
  <c r="M3238" i="17"/>
  <c r="L3239" i="17"/>
  <c r="M3239" i="17"/>
  <c r="L3240" i="17"/>
  <c r="M3240" i="17"/>
  <c r="L3241" i="17"/>
  <c r="M3241" i="17"/>
  <c r="L3242" i="17"/>
  <c r="M3242" i="17"/>
  <c r="L3243" i="17"/>
  <c r="M3243" i="17"/>
  <c r="L3244" i="17"/>
  <c r="M3244" i="17"/>
  <c r="L3245" i="17"/>
  <c r="M3245" i="17"/>
  <c r="L3246" i="17"/>
  <c r="M3246" i="17"/>
  <c r="L3247" i="17"/>
  <c r="M3247" i="17"/>
  <c r="L3248" i="17"/>
  <c r="M3248" i="17"/>
  <c r="L3249" i="17"/>
  <c r="M3249" i="17"/>
  <c r="L3250" i="17"/>
  <c r="M3250" i="17"/>
  <c r="L3251" i="17"/>
  <c r="M3251" i="17"/>
  <c r="L3252" i="17"/>
  <c r="M3252" i="17"/>
  <c r="L3253" i="17"/>
  <c r="M3253" i="17"/>
  <c r="L3254" i="17"/>
  <c r="M3254" i="17"/>
  <c r="L3255" i="17"/>
  <c r="M3255" i="17"/>
  <c r="L3256" i="17"/>
  <c r="M3256" i="17"/>
  <c r="L3257" i="17"/>
  <c r="M3257" i="17"/>
  <c r="L3258" i="17"/>
  <c r="M3258" i="17"/>
  <c r="L3259" i="17"/>
  <c r="M3259" i="17"/>
  <c r="L3260" i="17"/>
  <c r="M3260" i="17"/>
  <c r="L3261" i="17"/>
  <c r="M3261" i="17"/>
  <c r="L3262" i="17"/>
  <c r="M3262" i="17"/>
  <c r="L3263" i="17"/>
  <c r="M3263" i="17"/>
  <c r="L3264" i="17"/>
  <c r="M3264" i="17"/>
  <c r="L3265" i="17"/>
  <c r="M3265" i="17"/>
  <c r="L3266" i="17"/>
  <c r="M3266" i="17"/>
  <c r="L3267" i="17"/>
  <c r="M3267" i="17"/>
  <c r="L3268" i="17"/>
  <c r="M3268" i="17"/>
  <c r="L3269" i="17"/>
  <c r="M3269" i="17"/>
  <c r="L3270" i="17"/>
  <c r="M3270" i="17"/>
  <c r="L3271" i="17"/>
  <c r="M3271" i="17"/>
  <c r="L3272" i="17"/>
  <c r="M3272" i="17"/>
  <c r="L3273" i="17"/>
  <c r="M3273" i="17"/>
  <c r="L3274" i="17"/>
  <c r="M3274" i="17"/>
  <c r="L3275" i="17"/>
  <c r="M3275" i="17"/>
  <c r="L3276" i="17"/>
  <c r="M3276" i="17"/>
  <c r="L3277" i="17"/>
  <c r="M3277" i="17"/>
  <c r="L3278" i="17"/>
  <c r="M3278" i="17"/>
  <c r="L3279" i="17"/>
  <c r="M3279" i="17"/>
  <c r="L3280" i="17"/>
  <c r="M3280" i="17"/>
  <c r="L3281" i="17"/>
  <c r="M3281" i="17"/>
  <c r="L3282" i="17"/>
  <c r="M3282" i="17"/>
  <c r="L3283" i="17"/>
  <c r="M3283" i="17"/>
  <c r="L3284" i="17"/>
  <c r="M3284" i="17"/>
  <c r="L3285" i="17"/>
  <c r="M3285" i="17"/>
  <c r="L3286" i="17"/>
  <c r="M3286" i="17"/>
  <c r="L3287" i="17"/>
  <c r="M3287" i="17"/>
  <c r="L3288" i="17"/>
  <c r="M3288" i="17"/>
  <c r="L3289" i="17"/>
  <c r="M3289" i="17"/>
  <c r="L3290" i="17"/>
  <c r="M3290" i="17"/>
  <c r="L3291" i="17"/>
  <c r="M3291" i="17"/>
  <c r="L3292" i="17"/>
  <c r="M3292" i="17"/>
  <c r="L3293" i="17"/>
  <c r="M3293" i="17"/>
  <c r="L3294" i="17"/>
  <c r="M3294" i="17"/>
  <c r="L3295" i="17"/>
  <c r="M3295" i="17"/>
  <c r="L3296" i="17"/>
  <c r="M3296" i="17"/>
  <c r="L3297" i="17"/>
  <c r="M3297" i="17"/>
  <c r="L3298" i="17"/>
  <c r="M3298" i="17"/>
  <c r="L3299" i="17"/>
  <c r="M3299" i="17"/>
  <c r="L3300" i="17"/>
  <c r="M3300" i="17"/>
  <c r="L3301" i="17"/>
  <c r="M3301" i="17"/>
  <c r="L3302" i="17"/>
  <c r="M3302" i="17"/>
  <c r="L3303" i="17"/>
  <c r="M3303" i="17"/>
  <c r="L3304" i="17"/>
  <c r="M3304" i="17"/>
  <c r="L3305" i="17"/>
  <c r="M3305" i="17"/>
  <c r="L3306" i="17"/>
  <c r="M3306" i="17"/>
  <c r="L3307" i="17"/>
  <c r="M3307" i="17"/>
  <c r="L3308" i="17"/>
  <c r="M3308" i="17"/>
  <c r="L3309" i="17"/>
  <c r="M3309" i="17"/>
  <c r="L3310" i="17"/>
  <c r="M3310" i="17"/>
  <c r="L3311" i="17"/>
  <c r="M3311" i="17"/>
  <c r="L3312" i="17"/>
  <c r="M3312" i="17"/>
  <c r="L3313" i="17"/>
  <c r="M3313" i="17"/>
  <c r="L3314" i="17"/>
  <c r="M3314" i="17"/>
  <c r="L3315" i="17"/>
  <c r="M3315" i="17"/>
  <c r="L3316" i="17"/>
  <c r="M3316" i="17"/>
  <c r="L3317" i="17"/>
  <c r="M3317" i="17"/>
  <c r="L3318" i="17"/>
  <c r="M3318" i="17"/>
  <c r="L3319" i="17"/>
  <c r="M3319" i="17"/>
  <c r="L3320" i="17"/>
  <c r="M3320" i="17"/>
  <c r="L3321" i="17"/>
  <c r="M3321" i="17"/>
  <c r="L3322" i="17"/>
  <c r="M3322" i="17"/>
  <c r="L3323" i="17"/>
  <c r="M3323" i="17"/>
  <c r="L3324" i="17"/>
  <c r="M3324" i="17"/>
  <c r="L3325" i="17"/>
  <c r="M3325" i="17"/>
  <c r="L3326" i="17"/>
  <c r="M3326" i="17"/>
  <c r="L3327" i="17"/>
  <c r="M3327" i="17"/>
  <c r="L3328" i="17"/>
  <c r="M3328" i="17"/>
  <c r="L3329" i="17"/>
  <c r="M3329" i="17"/>
  <c r="L3330" i="17"/>
  <c r="M3330" i="17"/>
  <c r="L3331" i="17"/>
  <c r="M3331" i="17"/>
  <c r="L3332" i="17"/>
  <c r="M3332" i="17"/>
  <c r="L3333" i="17"/>
  <c r="M3333" i="17"/>
  <c r="L3334" i="17"/>
  <c r="M3334" i="17"/>
  <c r="L3335" i="17"/>
  <c r="M3335" i="17"/>
  <c r="L3336" i="17"/>
  <c r="M3336" i="17"/>
  <c r="L3337" i="17"/>
  <c r="M3337" i="17"/>
  <c r="L3338" i="17"/>
  <c r="M3338" i="17"/>
  <c r="L3339" i="17"/>
  <c r="M3339" i="17"/>
  <c r="L3340" i="17"/>
  <c r="M3340" i="17"/>
  <c r="L3341" i="17"/>
  <c r="M3341" i="17"/>
  <c r="L3342" i="17"/>
  <c r="M3342" i="17"/>
  <c r="L3343" i="17"/>
  <c r="M3343" i="17"/>
  <c r="L3344" i="17"/>
  <c r="M3344" i="17"/>
  <c r="L3345" i="17"/>
  <c r="M3345" i="17"/>
  <c r="L3346" i="17"/>
  <c r="M3346" i="17"/>
  <c r="L3347" i="17"/>
  <c r="M3347" i="17"/>
  <c r="L3348" i="17"/>
  <c r="M3348" i="17"/>
  <c r="L3349" i="17"/>
  <c r="M3349" i="17"/>
  <c r="L3350" i="17"/>
  <c r="M3350" i="17"/>
  <c r="L3351" i="17"/>
  <c r="M3351" i="17"/>
  <c r="L3352" i="17"/>
  <c r="M3352" i="17"/>
  <c r="L3353" i="17"/>
  <c r="M3353" i="17"/>
  <c r="L3354" i="17"/>
  <c r="M3354" i="17"/>
  <c r="L3355" i="17"/>
  <c r="M3355" i="17"/>
  <c r="L3356" i="17"/>
  <c r="M3356" i="17"/>
  <c r="L3357" i="17"/>
  <c r="M3357" i="17"/>
  <c r="L3358" i="17"/>
  <c r="M3358" i="17"/>
  <c r="L3359" i="17"/>
  <c r="M3359" i="17"/>
  <c r="L3360" i="17"/>
  <c r="M3360" i="17"/>
  <c r="L3361" i="17"/>
  <c r="M3361" i="17"/>
  <c r="L3362" i="17"/>
  <c r="M3362" i="17"/>
  <c r="L3363" i="17"/>
  <c r="M3363" i="17"/>
  <c r="L3364" i="17"/>
  <c r="M3364" i="17"/>
  <c r="L3365" i="17"/>
  <c r="M3365" i="17"/>
  <c r="L3366" i="17"/>
  <c r="M3366" i="17"/>
  <c r="L3367" i="17"/>
  <c r="M3367" i="17"/>
  <c r="L3368" i="17"/>
  <c r="M3368" i="17"/>
  <c r="L3369" i="17"/>
  <c r="M3369" i="17"/>
  <c r="L3370" i="17"/>
  <c r="M3370" i="17"/>
  <c r="L3371" i="17"/>
  <c r="M3371" i="17"/>
  <c r="L3372" i="17"/>
  <c r="M3372" i="17"/>
  <c r="L3373" i="17"/>
  <c r="M3373" i="17"/>
  <c r="L3374" i="17"/>
  <c r="M3374" i="17"/>
  <c r="L3375" i="17"/>
  <c r="M3375" i="17"/>
  <c r="L3376" i="17"/>
  <c r="M3376" i="17"/>
  <c r="L3377" i="17"/>
  <c r="M3377" i="17"/>
  <c r="L3378" i="17"/>
  <c r="M3378" i="17"/>
  <c r="L3379" i="17"/>
  <c r="M3379" i="17"/>
  <c r="L3380" i="17"/>
  <c r="M3380" i="17"/>
  <c r="L3381" i="17"/>
  <c r="M3381" i="17"/>
  <c r="L3382" i="17"/>
  <c r="M3382" i="17"/>
  <c r="L3383" i="17"/>
  <c r="M3383" i="17"/>
  <c r="L3384" i="17"/>
  <c r="M3384" i="17"/>
  <c r="L3385" i="17"/>
  <c r="M3385" i="17"/>
  <c r="L3386" i="17"/>
  <c r="M3386" i="17"/>
  <c r="L3387" i="17"/>
  <c r="M3387" i="17"/>
  <c r="L3388" i="17"/>
  <c r="M3388" i="17"/>
  <c r="L3389" i="17"/>
  <c r="M3389" i="17"/>
  <c r="L3390" i="17"/>
  <c r="M3390" i="17"/>
  <c r="L3391" i="17"/>
  <c r="M3391" i="17"/>
  <c r="L3392" i="17"/>
  <c r="M3392" i="17"/>
  <c r="L3393" i="17"/>
  <c r="M3393" i="17"/>
  <c r="L3394" i="17"/>
  <c r="M3394" i="17"/>
  <c r="L3395" i="17"/>
  <c r="M3395" i="17"/>
  <c r="L3396" i="17"/>
  <c r="M3396" i="17"/>
  <c r="L3397" i="17"/>
  <c r="M3397" i="17"/>
  <c r="L3398" i="17"/>
  <c r="M3398" i="17"/>
  <c r="L3399" i="17"/>
  <c r="M3399" i="17"/>
  <c r="L3400" i="17"/>
  <c r="M3400" i="17"/>
  <c r="L3401" i="17"/>
  <c r="M3401" i="17"/>
  <c r="L3402" i="17"/>
  <c r="M3402" i="17"/>
  <c r="L3403" i="17"/>
  <c r="M3403" i="17"/>
  <c r="L3404" i="17"/>
  <c r="M3404" i="17"/>
  <c r="L3405" i="17"/>
  <c r="M3405" i="17"/>
  <c r="L3406" i="17"/>
  <c r="M3406" i="17"/>
  <c r="L3407" i="17"/>
  <c r="M3407" i="17"/>
  <c r="L3408" i="17"/>
  <c r="M3408" i="17"/>
  <c r="L3409" i="17"/>
  <c r="M3409" i="17"/>
  <c r="L3410" i="17"/>
  <c r="M3410" i="17"/>
  <c r="L3411" i="17"/>
  <c r="M3411" i="17"/>
  <c r="L3412" i="17"/>
  <c r="M3412" i="17"/>
  <c r="L3413" i="17"/>
  <c r="M3413" i="17"/>
  <c r="L3414" i="17"/>
  <c r="M3414" i="17"/>
  <c r="L3415" i="17"/>
  <c r="M3415" i="17"/>
  <c r="L3416" i="17"/>
  <c r="M3416" i="17"/>
  <c r="L3417" i="17"/>
  <c r="M3417" i="17"/>
  <c r="L3418" i="17"/>
  <c r="M3418" i="17"/>
  <c r="L3419" i="17"/>
  <c r="M3419" i="17"/>
  <c r="L3420" i="17"/>
  <c r="M3420" i="17"/>
  <c r="L3421" i="17"/>
  <c r="M3421" i="17"/>
  <c r="L3422" i="17"/>
  <c r="M3422" i="17"/>
  <c r="L3423" i="17"/>
  <c r="M3423" i="17"/>
  <c r="L3424" i="17"/>
  <c r="M3424" i="17"/>
  <c r="L3425" i="17"/>
  <c r="M3425" i="17"/>
  <c r="L3426" i="17"/>
  <c r="M3426" i="17"/>
  <c r="L3427" i="17"/>
  <c r="M3427" i="17"/>
  <c r="L3428" i="17"/>
  <c r="M3428" i="17"/>
  <c r="L3429" i="17"/>
  <c r="M3429" i="17"/>
  <c r="L3430" i="17"/>
  <c r="M3430" i="17"/>
  <c r="L3431" i="17"/>
  <c r="M3431" i="17"/>
  <c r="L3432" i="17"/>
  <c r="M3432" i="17"/>
  <c r="L3433" i="17"/>
  <c r="M3433" i="17"/>
  <c r="L3434" i="17"/>
  <c r="M3434" i="17"/>
  <c r="L3435" i="17"/>
  <c r="M3435" i="17"/>
  <c r="L3436" i="17"/>
  <c r="M3436" i="17"/>
  <c r="L3437" i="17"/>
  <c r="M3437" i="17"/>
  <c r="L3438" i="17"/>
  <c r="M3438" i="17"/>
  <c r="L3439" i="17"/>
  <c r="M3439" i="17"/>
  <c r="L3440" i="17"/>
  <c r="M3440" i="17"/>
  <c r="L3441" i="17"/>
  <c r="M3441" i="17"/>
  <c r="L3442" i="17"/>
  <c r="M3442" i="17"/>
  <c r="L3443" i="17"/>
  <c r="M3443" i="17"/>
  <c r="L3444" i="17"/>
  <c r="M3444" i="17"/>
  <c r="L3445" i="17"/>
  <c r="M3445" i="17"/>
  <c r="L3446" i="17"/>
  <c r="M3446" i="17"/>
  <c r="L3447" i="17"/>
  <c r="M3447" i="17"/>
  <c r="L3448" i="17"/>
  <c r="M3448" i="17"/>
  <c r="L3449" i="17"/>
  <c r="M3449" i="17"/>
  <c r="L3450" i="17"/>
  <c r="M3450" i="17"/>
  <c r="L3451" i="17"/>
  <c r="M3451" i="17"/>
  <c r="L3452" i="17"/>
  <c r="M3452" i="17"/>
  <c r="L3453" i="17"/>
  <c r="M3453" i="17"/>
  <c r="L3454" i="17"/>
  <c r="M3454" i="17"/>
  <c r="L3455" i="17"/>
  <c r="M3455" i="17"/>
  <c r="L3456" i="17"/>
  <c r="M3456" i="17"/>
  <c r="L3457" i="17"/>
  <c r="M3457" i="17"/>
  <c r="L3458" i="17"/>
  <c r="M3458" i="17"/>
  <c r="L3459" i="17"/>
  <c r="M3459" i="17"/>
  <c r="L3460" i="17"/>
  <c r="M3460" i="17"/>
  <c r="L3461" i="17"/>
  <c r="M3461" i="17"/>
  <c r="L3462" i="17"/>
  <c r="M3462" i="17"/>
  <c r="L3463" i="17"/>
  <c r="M3463" i="17"/>
  <c r="L3464" i="17"/>
  <c r="M3464" i="17"/>
  <c r="L3465" i="17"/>
  <c r="M3465" i="17"/>
  <c r="L3466" i="17"/>
  <c r="M3466" i="17"/>
  <c r="L3467" i="17"/>
  <c r="M3467" i="17"/>
  <c r="L3468" i="17"/>
  <c r="M3468" i="17"/>
  <c r="L3469" i="17"/>
  <c r="M3469" i="17"/>
  <c r="L3470" i="17"/>
  <c r="M3470" i="17"/>
  <c r="L3471" i="17"/>
  <c r="M3471" i="17"/>
  <c r="L3472" i="17"/>
  <c r="M3472" i="17"/>
  <c r="L3473" i="17"/>
  <c r="M3473" i="17"/>
  <c r="L3474" i="17"/>
  <c r="M3474" i="17"/>
  <c r="L3475" i="17"/>
  <c r="M3475" i="17"/>
  <c r="L3476" i="17"/>
  <c r="M3476" i="17"/>
  <c r="L3477" i="17"/>
  <c r="M3477" i="17"/>
  <c r="L3478" i="17"/>
  <c r="M3478" i="17"/>
  <c r="L3479" i="17"/>
  <c r="M3479" i="17"/>
  <c r="L3480" i="17"/>
  <c r="M3480" i="17"/>
  <c r="L3481" i="17"/>
  <c r="M3481" i="17"/>
  <c r="L3482" i="17"/>
  <c r="M3482" i="17"/>
  <c r="L3483" i="17"/>
  <c r="M3483" i="17"/>
  <c r="L3484" i="17"/>
  <c r="M3484" i="17"/>
  <c r="L3485" i="17"/>
  <c r="M3485" i="17"/>
  <c r="L3486" i="17"/>
  <c r="M3486" i="17"/>
  <c r="L3487" i="17"/>
  <c r="M3487" i="17"/>
  <c r="L3488" i="17"/>
  <c r="M3488" i="17"/>
  <c r="L3489" i="17"/>
  <c r="M3489" i="17"/>
  <c r="L3490" i="17"/>
  <c r="M3490" i="17"/>
  <c r="L3491" i="17"/>
  <c r="M3491" i="17"/>
  <c r="L3492" i="17"/>
  <c r="M3492" i="17"/>
  <c r="L3493" i="17"/>
  <c r="M3493" i="17"/>
  <c r="L3494" i="17"/>
  <c r="M3494" i="17"/>
  <c r="L3495" i="17"/>
  <c r="M3495" i="17"/>
  <c r="L3496" i="17"/>
  <c r="M3496" i="17"/>
  <c r="L3497" i="17"/>
  <c r="M3497" i="17"/>
  <c r="L3498" i="17"/>
  <c r="M3498" i="17"/>
  <c r="L3499" i="17"/>
  <c r="M3499" i="17"/>
  <c r="L3500" i="17"/>
  <c r="M3500" i="17"/>
  <c r="L3501" i="17"/>
  <c r="M3501" i="17"/>
  <c r="L3502" i="17"/>
  <c r="M3502" i="17"/>
  <c r="L3503" i="17"/>
  <c r="M3503" i="17"/>
  <c r="L3504" i="17"/>
  <c r="M3504" i="17"/>
  <c r="L3505" i="17"/>
  <c r="M3505" i="17"/>
  <c r="L3506" i="17"/>
  <c r="M3506" i="17"/>
  <c r="L3507" i="17"/>
  <c r="M3507" i="17"/>
  <c r="L3508" i="17"/>
  <c r="M3508" i="17"/>
  <c r="L3509" i="17"/>
  <c r="M3509" i="17"/>
  <c r="L3510" i="17"/>
  <c r="M3510" i="17"/>
  <c r="L3511" i="17"/>
  <c r="M3511" i="17"/>
  <c r="L3512" i="17"/>
  <c r="M3512" i="17"/>
  <c r="L3513" i="17"/>
  <c r="M3513" i="17"/>
  <c r="L3514" i="17"/>
  <c r="M3514" i="17"/>
  <c r="L3515" i="17"/>
  <c r="M3515" i="17"/>
  <c r="L3516" i="17"/>
  <c r="M3516" i="17"/>
  <c r="L3517" i="17"/>
  <c r="M3517" i="17"/>
  <c r="L3518" i="17"/>
  <c r="M3518" i="17"/>
  <c r="L3519" i="17"/>
  <c r="M3519" i="17"/>
  <c r="L3520" i="17"/>
  <c r="M3520" i="17"/>
  <c r="L3521" i="17"/>
  <c r="M3521" i="17"/>
  <c r="L3522" i="17"/>
  <c r="M3522" i="17"/>
  <c r="L3523" i="17"/>
  <c r="M3523" i="17"/>
  <c r="L3524" i="17"/>
  <c r="M3524" i="17"/>
  <c r="L3525" i="17"/>
  <c r="M3525" i="17"/>
  <c r="L3526" i="17"/>
  <c r="M3526" i="17"/>
  <c r="L3527" i="17"/>
  <c r="M3527" i="17"/>
  <c r="L3528" i="17"/>
  <c r="M3528" i="17"/>
  <c r="L3529" i="17"/>
  <c r="M3529" i="17"/>
  <c r="L3530" i="17"/>
  <c r="M3530" i="17"/>
  <c r="L3531" i="17"/>
  <c r="M3531" i="17"/>
  <c r="L3532" i="17"/>
  <c r="M3532" i="17"/>
  <c r="L3533" i="17"/>
  <c r="M3533" i="17"/>
  <c r="L3534" i="17"/>
  <c r="M3534" i="17"/>
  <c r="L3535" i="17"/>
  <c r="M3535" i="17"/>
  <c r="L3536" i="17"/>
  <c r="M3536" i="17"/>
  <c r="L3537" i="17"/>
  <c r="M3537" i="17"/>
  <c r="L3538" i="17"/>
  <c r="M3538" i="17"/>
  <c r="L3539" i="17"/>
  <c r="M3539" i="17"/>
  <c r="L3540" i="17"/>
  <c r="M3540" i="17"/>
  <c r="L3541" i="17"/>
  <c r="M3541" i="17"/>
  <c r="L3542" i="17"/>
  <c r="M3542" i="17"/>
  <c r="L3543" i="17"/>
  <c r="M3543" i="17"/>
  <c r="L3544" i="17"/>
  <c r="M3544" i="17"/>
  <c r="L3545" i="17"/>
  <c r="M3545" i="17"/>
  <c r="L3546" i="17"/>
  <c r="M3546" i="17"/>
  <c r="L3547" i="17"/>
  <c r="M3547" i="17"/>
  <c r="L3548" i="17"/>
  <c r="M3548" i="17"/>
  <c r="L3549" i="17"/>
  <c r="M3549" i="17"/>
  <c r="L3550" i="17"/>
  <c r="M3550" i="17"/>
  <c r="L3551" i="17"/>
  <c r="M3551" i="17"/>
  <c r="L3552" i="17"/>
  <c r="M3552" i="17"/>
  <c r="L3553" i="17"/>
  <c r="M3553" i="17"/>
  <c r="L3554" i="17"/>
  <c r="M3554" i="17"/>
  <c r="L3555" i="17"/>
  <c r="M3555" i="17"/>
  <c r="L3556" i="17"/>
  <c r="M3556" i="17"/>
  <c r="L3557" i="17"/>
  <c r="M3557" i="17"/>
  <c r="L3558" i="17"/>
  <c r="M3558" i="17"/>
  <c r="L3559" i="17"/>
  <c r="M3559" i="17"/>
  <c r="L3560" i="17"/>
  <c r="M3560" i="17"/>
  <c r="L3561" i="17"/>
  <c r="M3561" i="17"/>
  <c r="L3562" i="17"/>
  <c r="M3562" i="17"/>
  <c r="L3563" i="17"/>
  <c r="M3563" i="17"/>
  <c r="L3564" i="17"/>
  <c r="M3564" i="17"/>
  <c r="L3565" i="17"/>
  <c r="M3565" i="17"/>
  <c r="L3566" i="17"/>
  <c r="M3566" i="17"/>
  <c r="L3567" i="17"/>
  <c r="M3567" i="17"/>
  <c r="L3568" i="17"/>
  <c r="M3568" i="17"/>
  <c r="L3569" i="17"/>
  <c r="M3569" i="17"/>
  <c r="L3570" i="17"/>
  <c r="M3570" i="17"/>
  <c r="L3571" i="17"/>
  <c r="M3571" i="17"/>
  <c r="L3572" i="17"/>
  <c r="M3572" i="17"/>
  <c r="L3573" i="17"/>
  <c r="M3573" i="17"/>
  <c r="L3574" i="17"/>
  <c r="M3574" i="17"/>
  <c r="L3575" i="17"/>
  <c r="M3575" i="17"/>
  <c r="L3576" i="17"/>
  <c r="M3576" i="17"/>
  <c r="L3577" i="17"/>
  <c r="M3577" i="17"/>
  <c r="L3578" i="17"/>
  <c r="M3578" i="17"/>
  <c r="L3579" i="17"/>
  <c r="M3579" i="17"/>
  <c r="L3580" i="17"/>
  <c r="M3580" i="17"/>
  <c r="L3581" i="17"/>
  <c r="M3581" i="17"/>
  <c r="L3582" i="17"/>
  <c r="M3582" i="17"/>
  <c r="L3583" i="17"/>
  <c r="M3583" i="17"/>
  <c r="L3584" i="17"/>
  <c r="M3584" i="17"/>
  <c r="L3585" i="17"/>
  <c r="M3585" i="17"/>
  <c r="L3586" i="17"/>
  <c r="M3586" i="17"/>
  <c r="L3587" i="17"/>
  <c r="M3587" i="17"/>
  <c r="L3588" i="17"/>
  <c r="M3588" i="17"/>
  <c r="L3589" i="17"/>
  <c r="M3589" i="17"/>
  <c r="L3590" i="17"/>
  <c r="M3590" i="17"/>
  <c r="L3591" i="17"/>
  <c r="M3591" i="17"/>
  <c r="L3592" i="17"/>
  <c r="M3592" i="17"/>
  <c r="L3593" i="17"/>
  <c r="M3593" i="17"/>
  <c r="L3594" i="17"/>
  <c r="M3594" i="17"/>
  <c r="L3595" i="17"/>
  <c r="M3595" i="17"/>
  <c r="L3596" i="17"/>
  <c r="M3596" i="17"/>
  <c r="L3597" i="17"/>
  <c r="M3597" i="17"/>
  <c r="L3598" i="17"/>
  <c r="M3598" i="17"/>
  <c r="L3599" i="17"/>
  <c r="M3599" i="17"/>
  <c r="L3600" i="17"/>
  <c r="M3600" i="17"/>
  <c r="L3601" i="17"/>
  <c r="M3601" i="17"/>
  <c r="L3602" i="17"/>
  <c r="M3602" i="17"/>
  <c r="L3603" i="17"/>
  <c r="M3603" i="17"/>
  <c r="L3604" i="17"/>
  <c r="M3604" i="17"/>
  <c r="L3605" i="17"/>
  <c r="M3605" i="17"/>
  <c r="L3606" i="17"/>
  <c r="M3606" i="17"/>
  <c r="L3607" i="17"/>
  <c r="M3607" i="17"/>
  <c r="L3608" i="17"/>
  <c r="M3608" i="17"/>
  <c r="L3609" i="17"/>
  <c r="M3609" i="17"/>
  <c r="L3610" i="17"/>
  <c r="M3610" i="17"/>
  <c r="L3611" i="17"/>
  <c r="M3611" i="17"/>
  <c r="L3612" i="17"/>
  <c r="M3612" i="17"/>
  <c r="L3613" i="17"/>
  <c r="M3613" i="17"/>
  <c r="L3614" i="17"/>
  <c r="M3614" i="17"/>
  <c r="L3615" i="17"/>
  <c r="M3615" i="17"/>
  <c r="L3616" i="17"/>
  <c r="M3616" i="17"/>
  <c r="L3617" i="17"/>
  <c r="M3617" i="17"/>
  <c r="L3618" i="17"/>
  <c r="M3618" i="17"/>
  <c r="L3619" i="17"/>
  <c r="M3619" i="17"/>
  <c r="L3620" i="17"/>
  <c r="M3620" i="17"/>
  <c r="L3621" i="17"/>
  <c r="M3621" i="17"/>
  <c r="L3622" i="17"/>
  <c r="M3622" i="17"/>
  <c r="L3623" i="17"/>
  <c r="M3623" i="17"/>
  <c r="L3624" i="17"/>
  <c r="M3624" i="17"/>
  <c r="L3625" i="17"/>
  <c r="M3625" i="17"/>
  <c r="L3626" i="17"/>
  <c r="M3626" i="17"/>
  <c r="L3627" i="17"/>
  <c r="M3627" i="17"/>
  <c r="L3628" i="17"/>
  <c r="M3628" i="17"/>
  <c r="L3629" i="17"/>
  <c r="M3629" i="17"/>
  <c r="L3630" i="17"/>
  <c r="M3630" i="17"/>
  <c r="L3631" i="17"/>
  <c r="M3631" i="17"/>
  <c r="L3632" i="17"/>
  <c r="M3632" i="17"/>
  <c r="L3633" i="17"/>
  <c r="M3633" i="17"/>
  <c r="L3634" i="17"/>
  <c r="M3634" i="17"/>
  <c r="L3635" i="17"/>
  <c r="M3635" i="17"/>
  <c r="L3636" i="17"/>
  <c r="M3636" i="17"/>
  <c r="L3637" i="17"/>
  <c r="M3637" i="17"/>
  <c r="L3638" i="17"/>
  <c r="M3638" i="17"/>
  <c r="L3639" i="17"/>
  <c r="M3639" i="17"/>
  <c r="L3640" i="17"/>
  <c r="M3640" i="17"/>
  <c r="L3641" i="17"/>
  <c r="M3641" i="17"/>
  <c r="L3642" i="17"/>
  <c r="M3642" i="17"/>
  <c r="L3643" i="17"/>
  <c r="M3643" i="17"/>
  <c r="L3644" i="17"/>
  <c r="M3644" i="17"/>
  <c r="L3645" i="17"/>
  <c r="M3645" i="17"/>
  <c r="L3646" i="17"/>
  <c r="M3646" i="17"/>
  <c r="L3647" i="17"/>
  <c r="M3647" i="17"/>
  <c r="L3648" i="17"/>
  <c r="M3648" i="17"/>
  <c r="L3649" i="17"/>
  <c r="M3649" i="17"/>
  <c r="L3650" i="17"/>
  <c r="M3650" i="17"/>
  <c r="L3651" i="17"/>
  <c r="M3651" i="17"/>
  <c r="L3652" i="17"/>
  <c r="M3652" i="17"/>
  <c r="L3653" i="17"/>
  <c r="M3653" i="17"/>
  <c r="L3654" i="17"/>
  <c r="M3654" i="17"/>
  <c r="L3655" i="17"/>
  <c r="M3655" i="17"/>
  <c r="L3656" i="17"/>
  <c r="M3656" i="17"/>
  <c r="L3657" i="17"/>
  <c r="M3657" i="17"/>
  <c r="L3658" i="17"/>
  <c r="M3658" i="17"/>
  <c r="L3659" i="17"/>
  <c r="M3659" i="17"/>
  <c r="L3660" i="17"/>
  <c r="M3660" i="17"/>
  <c r="L3661" i="17"/>
  <c r="M3661" i="17"/>
  <c r="L3662" i="17"/>
  <c r="M3662" i="17"/>
  <c r="L3663" i="17"/>
  <c r="M3663" i="17"/>
  <c r="L3664" i="17"/>
  <c r="M3664" i="17"/>
  <c r="L3665" i="17"/>
  <c r="M3665" i="17"/>
  <c r="L3666" i="17"/>
  <c r="M3666" i="17"/>
  <c r="L3667" i="17"/>
  <c r="M3667" i="17"/>
  <c r="L3668" i="17"/>
  <c r="M3668" i="17"/>
  <c r="L3669" i="17"/>
  <c r="M3669" i="17"/>
  <c r="L3670" i="17"/>
  <c r="M3670" i="17"/>
  <c r="L3671" i="17"/>
  <c r="M3671" i="17"/>
  <c r="L3672" i="17"/>
  <c r="M3672" i="17"/>
  <c r="L3673" i="17"/>
  <c r="M3673" i="17"/>
  <c r="L3674" i="17"/>
  <c r="M3674" i="17"/>
  <c r="L3675" i="17"/>
  <c r="M3675" i="17"/>
  <c r="L3676" i="17"/>
  <c r="M3676" i="17"/>
  <c r="L3677" i="17"/>
  <c r="M3677" i="17"/>
  <c r="L3678" i="17"/>
  <c r="M3678" i="17"/>
  <c r="L3679" i="17"/>
  <c r="M3679" i="17"/>
  <c r="L3680" i="17"/>
  <c r="M3680" i="17"/>
  <c r="L3681" i="17"/>
  <c r="M3681" i="17"/>
  <c r="L3682" i="17"/>
  <c r="M3682" i="17"/>
  <c r="L3683" i="17"/>
  <c r="M3683" i="17"/>
  <c r="L3684" i="17"/>
  <c r="M3684" i="17"/>
  <c r="L3685" i="17"/>
  <c r="M3685" i="17"/>
  <c r="L3686" i="17"/>
  <c r="M3686" i="17"/>
  <c r="L3687" i="17"/>
  <c r="M3687" i="17"/>
  <c r="L3688" i="17"/>
  <c r="M3688" i="17"/>
  <c r="L3689" i="17"/>
  <c r="M3689" i="17"/>
  <c r="L3690" i="17"/>
  <c r="M3690" i="17"/>
  <c r="L3691" i="17"/>
  <c r="M3691" i="17"/>
  <c r="L3692" i="17"/>
  <c r="M3692" i="17"/>
  <c r="L3693" i="17"/>
  <c r="M3693" i="17"/>
  <c r="L3694" i="17"/>
  <c r="M3694" i="17"/>
  <c r="L3695" i="17"/>
  <c r="M3695" i="17"/>
  <c r="L3696" i="17"/>
  <c r="M3696" i="17"/>
  <c r="L3697" i="17"/>
  <c r="M3697" i="17"/>
  <c r="L3698" i="17"/>
  <c r="M3698" i="17"/>
  <c r="L3699" i="17"/>
  <c r="M3699" i="17"/>
  <c r="L3700" i="17"/>
  <c r="M3700" i="17"/>
  <c r="L3701" i="17"/>
  <c r="M3701" i="17"/>
  <c r="L3702" i="17"/>
  <c r="M3702" i="17"/>
  <c r="L3703" i="17"/>
  <c r="M3703" i="17"/>
  <c r="L3704" i="17"/>
  <c r="M3704" i="17"/>
  <c r="L3705" i="17"/>
  <c r="M3705" i="17"/>
  <c r="L3706" i="17"/>
  <c r="M3706" i="17"/>
  <c r="L3707" i="17"/>
  <c r="M3707" i="17"/>
  <c r="L3708" i="17"/>
  <c r="M3708" i="17"/>
  <c r="L3709" i="17"/>
  <c r="M3709" i="17"/>
  <c r="L3710" i="17"/>
  <c r="M3710" i="17"/>
  <c r="L3711" i="17"/>
  <c r="M3711" i="17"/>
  <c r="L3712" i="17"/>
  <c r="M3712" i="17"/>
  <c r="L3713" i="17"/>
  <c r="M3713" i="17"/>
  <c r="L3714" i="17"/>
  <c r="M3714" i="17"/>
  <c r="L3715" i="17"/>
  <c r="M3715" i="17"/>
  <c r="L3716" i="17"/>
  <c r="M3716" i="17"/>
  <c r="L3717" i="17"/>
  <c r="M3717" i="17"/>
  <c r="L3718" i="17"/>
  <c r="M3718" i="17"/>
  <c r="L3719" i="17"/>
  <c r="M3719" i="17"/>
  <c r="L3720" i="17"/>
  <c r="M3720" i="17"/>
  <c r="L3721" i="17"/>
  <c r="M3721" i="17"/>
  <c r="L3722" i="17"/>
  <c r="M3722" i="17"/>
  <c r="L3723" i="17"/>
  <c r="M3723" i="17"/>
  <c r="L3724" i="17"/>
  <c r="M3724" i="17"/>
  <c r="L3725" i="17"/>
  <c r="M3725" i="17"/>
  <c r="L3726" i="17"/>
  <c r="M3726" i="17"/>
  <c r="L3727" i="17"/>
  <c r="M3727" i="17"/>
  <c r="L3728" i="17"/>
  <c r="M3728" i="17"/>
  <c r="L3729" i="17"/>
  <c r="M3729" i="17"/>
  <c r="L3730" i="17"/>
  <c r="M3730" i="17"/>
  <c r="L3731" i="17"/>
  <c r="M3731" i="17"/>
  <c r="L3732" i="17"/>
  <c r="M3732" i="17"/>
  <c r="L3733" i="17"/>
  <c r="M3733" i="17"/>
  <c r="L3734" i="17"/>
  <c r="M3734" i="17"/>
  <c r="L3735" i="17"/>
  <c r="M3735" i="17"/>
  <c r="L3736" i="17"/>
  <c r="M3736" i="17"/>
  <c r="L3737" i="17"/>
  <c r="M3737" i="17"/>
  <c r="L3738" i="17"/>
  <c r="M3738" i="17"/>
  <c r="L3739" i="17"/>
  <c r="M3739" i="17"/>
  <c r="L3740" i="17"/>
  <c r="M3740" i="17"/>
  <c r="L3741" i="17"/>
  <c r="M3741" i="17"/>
  <c r="L3742" i="17"/>
  <c r="M3742" i="17"/>
  <c r="L3743" i="17"/>
  <c r="M3743" i="17"/>
  <c r="L3744" i="17"/>
  <c r="M3744" i="17"/>
  <c r="L3745" i="17"/>
  <c r="M3745" i="17"/>
  <c r="L3746" i="17"/>
  <c r="M3746" i="17"/>
  <c r="L3747" i="17"/>
  <c r="M3747" i="17"/>
  <c r="L3748" i="17"/>
  <c r="M3748" i="17"/>
  <c r="L3749" i="17"/>
  <c r="M3749" i="17"/>
  <c r="L3750" i="17"/>
  <c r="M3750" i="17"/>
  <c r="L3751" i="17"/>
  <c r="M3751" i="17"/>
  <c r="L3752" i="17"/>
  <c r="M3752" i="17"/>
  <c r="L3753" i="17"/>
  <c r="M3753" i="17"/>
  <c r="L3754" i="17"/>
  <c r="M3754" i="17"/>
  <c r="L3755" i="17"/>
  <c r="M3755" i="17"/>
  <c r="L3756" i="17"/>
  <c r="M3756" i="17"/>
  <c r="L3757" i="17"/>
  <c r="M3757" i="17"/>
  <c r="L3758" i="17"/>
  <c r="M3758" i="17"/>
  <c r="L3759" i="17"/>
  <c r="M3759" i="17"/>
  <c r="L3760" i="17"/>
  <c r="M3760" i="17"/>
  <c r="L3761" i="17"/>
  <c r="M3761" i="17"/>
  <c r="L3762" i="17"/>
  <c r="M3762" i="17"/>
  <c r="L3763" i="17"/>
  <c r="M3763" i="17"/>
  <c r="L3764" i="17"/>
  <c r="M3764" i="17"/>
  <c r="L3765" i="17"/>
  <c r="M3765" i="17"/>
  <c r="L3766" i="17"/>
  <c r="M3766" i="17"/>
  <c r="L3767" i="17"/>
  <c r="M3767" i="17"/>
  <c r="L3768" i="17"/>
  <c r="M3768" i="17"/>
  <c r="L3769" i="17"/>
  <c r="M3769" i="17"/>
  <c r="L3770" i="17"/>
  <c r="M3770" i="17"/>
  <c r="L3771" i="17"/>
  <c r="M3771" i="17"/>
  <c r="L3772" i="17"/>
  <c r="M3772" i="17"/>
  <c r="L3773" i="17"/>
  <c r="M3773" i="17"/>
  <c r="L3774" i="17"/>
  <c r="M3774" i="17"/>
  <c r="L3775" i="17"/>
  <c r="M3775" i="17"/>
  <c r="L3776" i="17"/>
  <c r="M3776" i="17"/>
  <c r="L3777" i="17"/>
  <c r="M3777" i="17"/>
  <c r="L3778" i="17"/>
  <c r="M3778" i="17"/>
  <c r="L3779" i="17"/>
  <c r="M3779" i="17"/>
  <c r="L3780" i="17"/>
  <c r="M3780" i="17"/>
  <c r="L3781" i="17"/>
  <c r="M3781" i="17"/>
  <c r="L3782" i="17"/>
  <c r="M3782" i="17"/>
  <c r="L3783" i="17"/>
  <c r="M3783" i="17"/>
  <c r="L3784" i="17"/>
  <c r="M3784" i="17"/>
  <c r="L3785" i="17"/>
  <c r="M3785" i="17"/>
  <c r="L3786" i="17"/>
  <c r="M3786" i="17"/>
  <c r="L3787" i="17"/>
  <c r="M3787" i="17"/>
  <c r="L3788" i="17"/>
  <c r="M3788" i="17"/>
  <c r="L3789" i="17"/>
  <c r="M3789" i="17"/>
  <c r="L3790" i="17"/>
  <c r="M3790" i="17"/>
  <c r="L3791" i="17"/>
  <c r="M3791" i="17"/>
  <c r="L3792" i="17"/>
  <c r="M3792" i="17"/>
  <c r="L3793" i="17"/>
  <c r="M3793" i="17"/>
  <c r="L3794" i="17"/>
  <c r="M3794" i="17"/>
  <c r="L3795" i="17"/>
  <c r="M3795" i="17"/>
  <c r="L3796" i="17"/>
  <c r="M3796" i="17"/>
  <c r="L3797" i="17"/>
  <c r="M3797" i="17"/>
  <c r="L3798" i="17"/>
  <c r="M3798" i="17"/>
  <c r="L3799" i="17"/>
  <c r="M3799" i="17"/>
  <c r="L3800" i="17"/>
  <c r="M3800" i="17"/>
  <c r="L3801" i="17"/>
  <c r="M3801" i="17"/>
  <c r="L3802" i="17"/>
  <c r="M3802" i="17"/>
  <c r="L3803" i="17"/>
  <c r="M3803" i="17"/>
  <c r="L3804" i="17"/>
  <c r="M3804" i="17"/>
  <c r="L3805" i="17"/>
  <c r="M3805" i="17"/>
  <c r="L3806" i="17"/>
  <c r="M3806" i="17"/>
  <c r="L3807" i="17"/>
  <c r="M3807" i="17"/>
  <c r="L3808" i="17"/>
  <c r="M3808" i="17"/>
  <c r="L3809" i="17"/>
  <c r="M3809" i="17"/>
  <c r="L3810" i="17"/>
  <c r="M3810" i="17"/>
  <c r="L3811" i="17"/>
  <c r="M3811" i="17"/>
  <c r="L3812" i="17"/>
  <c r="M3812" i="17"/>
  <c r="L3813" i="17"/>
  <c r="M3813" i="17"/>
  <c r="L3814" i="17"/>
  <c r="M3814" i="17"/>
  <c r="L3815" i="17"/>
  <c r="M3815" i="17"/>
  <c r="L3816" i="17"/>
  <c r="M3816" i="17"/>
  <c r="L3817" i="17"/>
  <c r="M3817" i="17"/>
  <c r="L3818" i="17"/>
  <c r="M3818" i="17"/>
  <c r="L3819" i="17"/>
  <c r="M3819" i="17"/>
  <c r="L3820" i="17"/>
  <c r="M3820" i="17"/>
  <c r="L3821" i="17"/>
  <c r="M3821" i="17"/>
  <c r="L3822" i="17"/>
  <c r="M3822" i="17"/>
  <c r="L3823" i="17"/>
  <c r="M3823" i="17"/>
  <c r="L3824" i="17"/>
  <c r="M3824" i="17"/>
  <c r="L3825" i="17"/>
  <c r="M3825" i="17"/>
  <c r="L3826" i="17"/>
  <c r="M3826" i="17"/>
  <c r="L3827" i="17"/>
  <c r="M3827" i="17"/>
  <c r="L3828" i="17"/>
  <c r="M3828" i="17"/>
  <c r="L3829" i="17"/>
  <c r="M3829" i="17"/>
  <c r="L3830" i="17"/>
  <c r="M3830" i="17"/>
  <c r="L3831" i="17"/>
  <c r="M3831" i="17"/>
  <c r="L3832" i="17"/>
  <c r="M3832" i="17"/>
  <c r="L3833" i="17"/>
  <c r="M3833" i="17"/>
  <c r="L3834" i="17"/>
  <c r="M3834" i="17"/>
  <c r="L3835" i="17"/>
  <c r="M3835" i="17"/>
  <c r="L3836" i="17"/>
  <c r="M3836" i="17"/>
  <c r="L3837" i="17"/>
  <c r="M3837" i="17"/>
  <c r="L3838" i="17"/>
  <c r="M3838" i="17"/>
  <c r="L3839" i="17"/>
  <c r="M3839" i="17"/>
  <c r="L3840" i="17"/>
  <c r="M3840" i="17"/>
  <c r="L3841" i="17"/>
  <c r="M3841" i="17"/>
  <c r="L3842" i="17"/>
  <c r="M3842" i="17"/>
  <c r="L3843" i="17"/>
  <c r="M3843" i="17"/>
  <c r="L3844" i="17"/>
  <c r="M3844" i="17"/>
  <c r="L3845" i="17"/>
  <c r="M3845" i="17"/>
  <c r="L3846" i="17"/>
  <c r="M3846" i="17"/>
  <c r="L3847" i="17"/>
  <c r="M3847" i="17"/>
  <c r="L3848" i="17"/>
  <c r="M3848" i="17"/>
  <c r="L3849" i="17"/>
  <c r="M3849" i="17"/>
  <c r="L3850" i="17"/>
  <c r="M3850" i="17"/>
  <c r="L3851" i="17"/>
  <c r="M3851" i="17"/>
  <c r="L3852" i="17"/>
  <c r="M3852" i="17"/>
  <c r="L3853" i="17"/>
  <c r="M3853" i="17"/>
  <c r="L3854" i="17"/>
  <c r="M3854" i="17"/>
  <c r="L3855" i="17"/>
  <c r="M3855" i="17"/>
  <c r="L3856" i="17"/>
  <c r="M3856" i="17"/>
  <c r="L3857" i="17"/>
  <c r="M3857" i="17"/>
  <c r="L3858" i="17"/>
  <c r="M3858" i="17"/>
  <c r="L3859" i="17"/>
  <c r="M3859" i="17"/>
  <c r="L3860" i="17"/>
  <c r="M3860" i="17"/>
  <c r="L3861" i="17"/>
  <c r="M3861" i="17"/>
  <c r="L3862" i="17"/>
  <c r="M3862" i="17"/>
  <c r="L3863" i="17"/>
  <c r="M3863" i="17"/>
  <c r="L3864" i="17"/>
  <c r="M3864" i="17"/>
  <c r="L3865" i="17"/>
  <c r="M3865" i="17"/>
  <c r="L3866" i="17"/>
  <c r="M3866" i="17"/>
  <c r="L3867" i="17"/>
  <c r="M3867" i="17"/>
  <c r="L3868" i="17"/>
  <c r="M3868" i="17"/>
  <c r="L3869" i="17"/>
  <c r="M3869" i="17"/>
  <c r="L3870" i="17"/>
  <c r="M3870" i="17"/>
  <c r="L3871" i="17"/>
  <c r="M3871" i="17"/>
  <c r="L3872" i="17"/>
  <c r="M3872" i="17"/>
  <c r="L3873" i="17"/>
  <c r="M3873" i="17"/>
  <c r="L3874" i="17"/>
  <c r="M3874" i="17"/>
  <c r="L3875" i="17"/>
  <c r="M3875" i="17"/>
  <c r="L3876" i="17"/>
  <c r="M3876" i="17"/>
  <c r="L3877" i="17"/>
  <c r="M3877" i="17"/>
  <c r="L3878" i="17"/>
  <c r="M3878" i="17"/>
  <c r="L3879" i="17"/>
  <c r="M3879" i="17"/>
  <c r="L3880" i="17"/>
  <c r="M3880" i="17"/>
  <c r="L3881" i="17"/>
  <c r="M3881" i="17"/>
  <c r="L3882" i="17"/>
  <c r="M3882" i="17"/>
  <c r="L3883" i="17"/>
  <c r="M3883" i="17"/>
  <c r="L3884" i="17"/>
  <c r="M3884" i="17"/>
  <c r="L3885" i="17"/>
  <c r="M3885" i="17"/>
  <c r="L3886" i="17"/>
  <c r="M3886" i="17"/>
  <c r="L3887" i="17"/>
  <c r="M3887" i="17"/>
  <c r="L3888" i="17"/>
  <c r="M3888" i="17"/>
  <c r="L3889" i="17"/>
  <c r="M3889" i="17"/>
  <c r="L3890" i="17"/>
  <c r="M3890" i="17"/>
  <c r="L3891" i="17"/>
  <c r="M3891" i="17"/>
  <c r="L3892" i="17"/>
  <c r="M3892" i="17"/>
  <c r="L3893" i="17"/>
  <c r="M3893" i="17"/>
  <c r="L3894" i="17"/>
  <c r="M3894" i="17"/>
  <c r="L3895" i="17"/>
  <c r="M3895" i="17"/>
  <c r="L3896" i="17"/>
  <c r="M3896" i="17"/>
  <c r="L3897" i="17"/>
  <c r="M3897" i="17"/>
  <c r="L3898" i="17"/>
  <c r="M3898" i="17"/>
  <c r="L3899" i="17"/>
  <c r="M3899" i="17"/>
  <c r="L3900" i="17"/>
  <c r="M3900" i="17"/>
  <c r="L3901" i="17"/>
  <c r="M3901" i="17"/>
  <c r="L3902" i="17"/>
  <c r="M3902" i="17"/>
  <c r="L3903" i="17"/>
  <c r="M3903" i="17"/>
  <c r="L3904" i="17"/>
  <c r="M3904" i="17"/>
  <c r="L3905" i="17"/>
  <c r="M3905" i="17"/>
  <c r="L3906" i="17"/>
  <c r="M3906" i="17"/>
  <c r="L3907" i="17"/>
  <c r="M3907" i="17"/>
  <c r="L3908" i="17"/>
  <c r="M3908" i="17"/>
  <c r="L3909" i="17"/>
  <c r="M3909" i="17"/>
  <c r="L3910" i="17"/>
  <c r="M3910" i="17"/>
  <c r="L3911" i="17"/>
  <c r="M3911" i="17"/>
  <c r="L3912" i="17"/>
  <c r="M3912" i="17"/>
  <c r="L3913" i="17"/>
  <c r="M3913" i="17"/>
  <c r="L3914" i="17"/>
  <c r="M3914" i="17"/>
  <c r="L3915" i="17"/>
  <c r="M3915" i="17"/>
  <c r="L3916" i="17"/>
  <c r="M3916" i="17"/>
  <c r="L3917" i="17"/>
  <c r="M3917" i="17"/>
  <c r="L3918" i="17"/>
  <c r="M3918" i="17"/>
  <c r="L3919" i="17"/>
  <c r="M3919" i="17"/>
  <c r="L3920" i="17"/>
  <c r="M3920" i="17"/>
  <c r="L3921" i="17"/>
  <c r="M3921" i="17"/>
  <c r="L3922" i="17"/>
  <c r="M3922" i="17"/>
  <c r="L3923" i="17"/>
  <c r="M3923" i="17"/>
  <c r="L3924" i="17"/>
  <c r="M3924" i="17"/>
  <c r="L3925" i="17"/>
  <c r="M3925" i="17"/>
  <c r="L3926" i="17"/>
  <c r="M3926" i="17"/>
  <c r="L3927" i="17"/>
  <c r="M3927" i="17"/>
  <c r="L3928" i="17"/>
  <c r="M3928" i="17"/>
  <c r="L3929" i="17"/>
  <c r="M3929" i="17"/>
  <c r="L3930" i="17"/>
  <c r="M3930" i="17"/>
  <c r="L3931" i="17"/>
  <c r="M3931" i="17"/>
  <c r="L3932" i="17"/>
  <c r="M3932" i="17"/>
  <c r="L3933" i="17"/>
  <c r="M3933" i="17"/>
  <c r="L3934" i="17"/>
  <c r="M3934" i="17"/>
  <c r="L3935" i="17"/>
  <c r="M3935" i="17"/>
  <c r="L3936" i="17"/>
  <c r="M3936" i="17"/>
  <c r="L3937" i="17"/>
  <c r="M3937" i="17"/>
  <c r="L3938" i="17"/>
  <c r="M3938" i="17"/>
  <c r="L3939" i="17"/>
  <c r="M3939" i="17"/>
  <c r="L3940" i="17"/>
  <c r="M3940" i="17"/>
  <c r="L3941" i="17"/>
  <c r="M3941" i="17"/>
  <c r="L3942" i="17"/>
  <c r="M3942" i="17"/>
  <c r="L3943" i="17"/>
  <c r="M3943" i="17"/>
  <c r="L3944" i="17"/>
  <c r="M3944" i="17"/>
  <c r="L3945" i="17"/>
  <c r="M3945" i="17"/>
  <c r="L3946" i="17"/>
  <c r="M3946" i="17"/>
  <c r="L3947" i="17"/>
  <c r="M3947" i="17"/>
  <c r="L3948" i="17"/>
  <c r="M3948" i="17"/>
  <c r="L3949" i="17"/>
  <c r="M3949" i="17"/>
  <c r="L3950" i="17"/>
  <c r="M3950" i="17"/>
  <c r="L3951" i="17"/>
  <c r="M3951" i="17"/>
  <c r="L3952" i="17"/>
  <c r="M3952" i="17"/>
  <c r="L3953" i="17"/>
  <c r="M3953" i="17"/>
  <c r="L3954" i="17"/>
  <c r="M3954" i="17"/>
  <c r="L3955" i="17"/>
  <c r="M3955" i="17"/>
  <c r="L3956" i="17"/>
  <c r="M3956" i="17"/>
  <c r="L3957" i="17"/>
  <c r="M3957" i="17"/>
  <c r="L3958" i="17"/>
  <c r="M3958" i="17"/>
  <c r="L3959" i="17"/>
  <c r="M3959" i="17"/>
  <c r="L3960" i="17"/>
  <c r="M3960" i="17"/>
  <c r="L3961" i="17"/>
  <c r="M3961" i="17"/>
  <c r="L3962" i="17"/>
  <c r="M3962" i="17"/>
  <c r="L3963" i="17"/>
  <c r="M3963" i="17"/>
  <c r="L3964" i="17"/>
  <c r="M3964" i="17"/>
  <c r="L3965" i="17"/>
  <c r="M3965" i="17"/>
  <c r="L3966" i="17"/>
  <c r="M3966" i="17"/>
  <c r="L3967" i="17"/>
  <c r="M3967" i="17"/>
  <c r="L3968" i="17"/>
  <c r="M3968" i="17"/>
  <c r="L3969" i="17"/>
  <c r="M3969" i="17"/>
  <c r="L3970" i="17"/>
  <c r="M3970" i="17"/>
  <c r="L3971" i="17"/>
  <c r="M3971" i="17"/>
  <c r="L3972" i="17"/>
  <c r="M3972" i="17"/>
  <c r="L3973" i="17"/>
  <c r="M3973" i="17"/>
  <c r="L3974" i="17"/>
  <c r="M3974" i="17"/>
  <c r="L3975" i="17"/>
  <c r="M3975" i="17"/>
  <c r="L3976" i="17"/>
  <c r="M3976" i="17"/>
  <c r="L3977" i="17"/>
  <c r="M3977" i="17"/>
  <c r="L3978" i="17"/>
  <c r="M3978" i="17"/>
  <c r="L3979" i="17"/>
  <c r="M3979" i="17"/>
  <c r="L3980" i="17"/>
  <c r="M3980" i="17"/>
  <c r="L3981" i="17"/>
  <c r="M3981" i="17"/>
  <c r="L3982" i="17"/>
  <c r="M3982" i="17"/>
  <c r="L3983" i="17"/>
  <c r="M3983" i="17"/>
  <c r="L3984" i="17"/>
  <c r="M3984" i="17"/>
  <c r="L3985" i="17"/>
  <c r="M3985" i="17"/>
  <c r="L3986" i="17"/>
  <c r="M3986" i="17"/>
  <c r="L3987" i="17"/>
  <c r="M3987" i="17"/>
  <c r="L3988" i="17"/>
  <c r="M3988" i="17"/>
  <c r="L3989" i="17"/>
  <c r="M3989" i="17"/>
  <c r="L3990" i="17"/>
  <c r="M3990" i="17"/>
  <c r="L3991" i="17"/>
  <c r="M3991" i="17"/>
  <c r="L3992" i="17"/>
  <c r="M3992" i="17"/>
  <c r="L3993" i="17"/>
  <c r="M3993" i="17"/>
  <c r="L3994" i="17"/>
  <c r="M3994" i="17"/>
  <c r="L3995" i="17"/>
  <c r="M3995" i="17"/>
  <c r="L3996" i="17"/>
  <c r="M3996" i="17"/>
  <c r="L3997" i="17"/>
  <c r="M3997" i="17"/>
  <c r="L3998" i="17"/>
  <c r="M3998" i="17"/>
  <c r="L3999" i="17"/>
  <c r="M3999" i="17"/>
  <c r="L4000" i="17"/>
  <c r="M4000" i="17"/>
  <c r="L4001" i="17"/>
  <c r="M4001" i="17"/>
  <c r="L4002" i="17"/>
  <c r="M4002" i="17"/>
  <c r="L4003" i="17"/>
  <c r="M4003" i="17"/>
  <c r="L4004" i="17"/>
  <c r="M4004" i="17"/>
  <c r="L4005" i="17"/>
  <c r="M4005" i="17"/>
  <c r="L4006" i="17"/>
  <c r="M4006" i="17"/>
  <c r="L4007" i="17"/>
  <c r="M4007" i="17"/>
  <c r="L4008" i="17"/>
  <c r="M4008" i="17"/>
  <c r="L4009" i="17"/>
  <c r="M4009" i="17"/>
  <c r="L4010" i="17"/>
  <c r="M4010" i="17"/>
  <c r="L4011" i="17"/>
  <c r="M4011" i="17"/>
  <c r="L4012" i="17"/>
  <c r="M4012" i="17"/>
  <c r="L4013" i="17"/>
  <c r="M4013" i="17"/>
  <c r="L4014" i="17"/>
  <c r="M4014" i="17"/>
  <c r="L4015" i="17"/>
  <c r="M4015" i="17"/>
  <c r="L4016" i="17"/>
  <c r="M4016" i="17"/>
  <c r="L4017" i="17"/>
  <c r="M4017" i="17"/>
  <c r="L4018" i="17"/>
  <c r="M4018" i="17"/>
  <c r="L4019" i="17"/>
  <c r="M4019" i="17"/>
  <c r="L4020" i="17"/>
  <c r="M4020" i="17"/>
  <c r="L4021" i="17"/>
  <c r="M4021" i="17"/>
  <c r="L4022" i="17"/>
  <c r="M4022" i="17"/>
  <c r="L4023" i="17"/>
  <c r="M4023" i="17"/>
  <c r="L4024" i="17"/>
  <c r="M4024" i="17"/>
  <c r="L4025" i="17"/>
  <c r="M4025" i="17"/>
  <c r="L4026" i="17"/>
  <c r="M4026" i="17"/>
  <c r="L4027" i="17"/>
  <c r="M4027" i="17"/>
  <c r="L4028" i="17"/>
  <c r="M4028" i="17"/>
  <c r="L4029" i="17"/>
  <c r="M4029" i="17"/>
  <c r="L4030" i="17"/>
  <c r="M4030" i="17"/>
  <c r="L4031" i="17"/>
  <c r="M4031" i="17"/>
  <c r="L4032" i="17"/>
  <c r="M4032" i="17"/>
  <c r="L4033" i="17"/>
  <c r="M4033" i="17"/>
  <c r="L4034" i="17"/>
  <c r="M4034" i="17"/>
  <c r="L4035" i="17"/>
  <c r="M4035" i="17"/>
  <c r="L4036" i="17"/>
  <c r="M4036" i="17"/>
  <c r="L4037" i="17"/>
  <c r="M4037" i="17"/>
  <c r="L4038" i="17"/>
  <c r="M4038" i="17"/>
  <c r="L4039" i="17"/>
  <c r="M4039" i="17"/>
  <c r="L4040" i="17"/>
  <c r="M4040" i="17"/>
  <c r="L4041" i="17"/>
  <c r="M4041" i="17"/>
  <c r="L4042" i="17"/>
  <c r="M4042" i="17"/>
  <c r="L4043" i="17"/>
  <c r="M4043" i="17"/>
  <c r="L4044" i="17"/>
  <c r="M4044" i="17"/>
  <c r="L4045" i="17"/>
  <c r="M4045" i="17"/>
  <c r="L4046" i="17"/>
  <c r="M4046" i="17"/>
  <c r="L4047" i="17"/>
  <c r="M4047" i="17"/>
  <c r="L4048" i="17"/>
  <c r="M4048" i="17"/>
  <c r="L4049" i="17"/>
  <c r="M4049" i="17"/>
  <c r="L4050" i="17"/>
  <c r="M4050" i="17"/>
  <c r="L4051" i="17"/>
  <c r="M4051" i="17"/>
  <c r="L4052" i="17"/>
  <c r="M4052" i="17"/>
  <c r="L4053" i="17"/>
  <c r="M4053" i="17"/>
  <c r="L4054" i="17"/>
  <c r="M4054" i="17"/>
  <c r="L4055" i="17"/>
  <c r="M4055" i="17"/>
  <c r="L4056" i="17"/>
  <c r="M4056" i="17"/>
  <c r="L4057" i="17"/>
  <c r="M4057" i="17"/>
  <c r="L4058" i="17"/>
  <c r="M4058" i="17"/>
  <c r="L4059" i="17"/>
  <c r="M4059" i="17"/>
  <c r="L4060" i="17"/>
  <c r="M4060" i="17"/>
  <c r="L4061" i="17"/>
  <c r="M4061" i="17"/>
  <c r="L4062" i="17"/>
  <c r="M4062" i="17"/>
  <c r="L4063" i="17"/>
  <c r="M4063" i="17"/>
  <c r="L4064" i="17"/>
  <c r="M4064" i="17"/>
  <c r="L4065" i="17"/>
  <c r="M4065" i="17"/>
  <c r="L4066" i="17"/>
  <c r="M4066" i="17"/>
  <c r="L4067" i="17"/>
  <c r="M4067" i="17"/>
  <c r="L4068" i="17"/>
  <c r="M4068" i="17"/>
  <c r="L4069" i="17"/>
  <c r="M4069" i="17"/>
  <c r="L4070" i="17"/>
  <c r="M4070" i="17"/>
  <c r="L4071" i="17"/>
  <c r="M4071" i="17"/>
  <c r="L4072" i="17"/>
  <c r="M4072" i="17"/>
  <c r="L4073" i="17"/>
  <c r="M4073" i="17"/>
  <c r="L4074" i="17"/>
  <c r="M4074" i="17"/>
  <c r="L4075" i="17"/>
  <c r="M4075" i="17"/>
  <c r="L4076" i="17"/>
  <c r="M4076" i="17"/>
  <c r="L4077" i="17"/>
  <c r="M4077" i="17"/>
  <c r="L4078" i="17"/>
  <c r="M4078" i="17"/>
  <c r="L4079" i="17"/>
  <c r="M4079" i="17"/>
  <c r="L4080" i="17"/>
  <c r="M4080" i="17"/>
  <c r="L4081" i="17"/>
  <c r="M4081" i="17"/>
  <c r="L4082" i="17"/>
  <c r="M4082" i="17"/>
  <c r="L4083" i="17"/>
  <c r="M4083" i="17"/>
  <c r="L4084" i="17"/>
  <c r="M4084" i="17"/>
  <c r="L4085" i="17"/>
  <c r="M4085" i="17"/>
  <c r="L4086" i="17"/>
  <c r="M4086" i="17"/>
  <c r="L4087" i="17"/>
  <c r="M4087" i="17"/>
  <c r="L4088" i="17"/>
  <c r="M4088" i="17"/>
  <c r="L4089" i="17"/>
  <c r="M4089" i="17"/>
  <c r="L4090" i="17"/>
  <c r="M4090" i="17"/>
  <c r="L4091" i="17"/>
  <c r="M4091" i="17"/>
  <c r="L4092" i="17"/>
  <c r="M4092" i="17"/>
  <c r="L4093" i="17"/>
  <c r="M4093" i="17"/>
  <c r="L4094" i="17"/>
  <c r="M4094" i="17"/>
  <c r="L4095" i="17"/>
  <c r="M4095" i="17"/>
  <c r="L4096" i="17"/>
  <c r="M4096" i="17"/>
  <c r="L4097" i="17"/>
  <c r="M4097" i="17"/>
  <c r="L4098" i="17"/>
  <c r="M4098" i="17"/>
  <c r="L4099" i="17"/>
  <c r="M4099" i="17"/>
  <c r="L4100" i="17"/>
  <c r="M4100" i="17"/>
  <c r="L4101" i="17"/>
  <c r="M4101" i="17"/>
  <c r="L4102" i="17"/>
  <c r="M4102" i="17"/>
  <c r="L4103" i="17"/>
  <c r="M4103" i="17"/>
  <c r="L4104" i="17"/>
  <c r="M4104" i="17"/>
  <c r="L4105" i="17"/>
  <c r="M4105" i="17"/>
  <c r="L4106" i="17"/>
  <c r="M4106" i="17"/>
  <c r="L4107" i="17"/>
  <c r="M4107" i="17"/>
  <c r="L4108" i="17"/>
  <c r="M4108" i="17"/>
  <c r="L4109" i="17"/>
  <c r="M4109" i="17"/>
  <c r="L4110" i="17"/>
  <c r="M4110" i="17"/>
  <c r="L4111" i="17"/>
  <c r="M4111" i="17"/>
  <c r="L4112" i="17"/>
  <c r="M4112" i="17"/>
  <c r="L4113" i="17"/>
  <c r="M4113" i="17"/>
  <c r="L4114" i="17"/>
  <c r="M4114" i="17"/>
  <c r="L4115" i="17"/>
  <c r="M4115" i="17"/>
  <c r="L4116" i="17"/>
  <c r="M4116" i="17"/>
  <c r="L4117" i="17"/>
  <c r="M4117" i="17"/>
  <c r="L4118" i="17"/>
  <c r="M4118" i="17"/>
  <c r="L4119" i="17"/>
  <c r="M4119" i="17"/>
  <c r="L4120" i="17"/>
  <c r="M4120" i="17"/>
  <c r="L4121" i="17"/>
  <c r="M4121" i="17"/>
  <c r="L4122" i="17"/>
  <c r="M4122" i="17"/>
  <c r="L4123" i="17"/>
  <c r="M4123" i="17"/>
  <c r="L4124" i="17"/>
  <c r="M4124" i="17"/>
  <c r="L4125" i="17"/>
  <c r="M4125" i="17"/>
  <c r="L4126" i="17"/>
  <c r="M4126" i="17"/>
  <c r="L4127" i="17"/>
  <c r="M4127" i="17"/>
  <c r="L4128" i="17"/>
  <c r="M4128" i="17"/>
  <c r="L4129" i="17"/>
  <c r="M4129" i="17"/>
  <c r="L4130" i="17"/>
  <c r="M4130" i="17"/>
  <c r="L4131" i="17"/>
  <c r="M4131" i="17"/>
  <c r="L4132" i="17"/>
  <c r="M4132" i="17"/>
  <c r="L4133" i="17"/>
  <c r="M4133" i="17"/>
  <c r="L4134" i="17"/>
  <c r="M4134" i="17"/>
  <c r="L4135" i="17"/>
  <c r="M4135" i="17"/>
  <c r="L4136" i="17"/>
  <c r="M4136" i="17"/>
  <c r="L4137" i="17"/>
  <c r="M4137" i="17"/>
  <c r="L4138" i="17"/>
  <c r="M4138" i="17"/>
  <c r="L4139" i="17"/>
  <c r="M4139" i="17"/>
  <c r="L4140" i="17"/>
  <c r="M4140" i="17"/>
  <c r="L4141" i="17"/>
  <c r="M4141" i="17"/>
  <c r="L4142" i="17"/>
  <c r="M4142" i="17"/>
  <c r="L4143" i="17"/>
  <c r="M4143" i="17"/>
  <c r="L4144" i="17"/>
  <c r="M4144" i="17"/>
  <c r="L4145" i="17"/>
  <c r="M4145" i="17"/>
  <c r="L4146" i="17"/>
  <c r="M4146" i="17"/>
  <c r="L4147" i="17"/>
  <c r="M4147" i="17"/>
  <c r="L4148" i="17"/>
  <c r="M4148" i="17"/>
  <c r="L4149" i="17"/>
  <c r="M4149" i="17"/>
  <c r="L4150" i="17"/>
  <c r="M4150" i="17"/>
  <c r="L4151" i="17"/>
  <c r="M4151" i="17"/>
  <c r="L4152" i="17"/>
  <c r="M4152" i="17"/>
  <c r="L4153" i="17"/>
  <c r="M4153" i="17"/>
  <c r="L4154" i="17"/>
  <c r="M4154" i="17"/>
  <c r="L4155" i="17"/>
  <c r="M4155" i="17"/>
  <c r="L4156" i="17"/>
  <c r="M4156" i="17"/>
  <c r="L4157" i="17"/>
  <c r="M4157" i="17"/>
  <c r="L4158" i="17"/>
  <c r="M4158" i="17"/>
  <c r="L4159" i="17"/>
  <c r="M4159" i="17"/>
  <c r="L4160" i="17"/>
  <c r="M4160" i="17"/>
  <c r="L4161" i="17"/>
  <c r="M4161" i="17"/>
  <c r="L4162" i="17"/>
  <c r="M4162" i="17"/>
  <c r="L4163" i="17"/>
  <c r="M4163" i="17"/>
  <c r="L4164" i="17"/>
  <c r="M4164" i="17"/>
  <c r="L4165" i="17"/>
  <c r="M4165" i="17"/>
  <c r="L4166" i="17"/>
  <c r="M4166" i="17"/>
  <c r="L4167" i="17"/>
  <c r="M4167" i="17"/>
  <c r="L4168" i="17"/>
  <c r="M4168" i="17"/>
  <c r="L4169" i="17"/>
  <c r="M4169" i="17"/>
  <c r="L4170" i="17"/>
  <c r="M4170" i="17"/>
  <c r="L4171" i="17"/>
  <c r="M4171" i="17"/>
  <c r="L4172" i="17"/>
  <c r="M4172" i="17"/>
  <c r="L4173" i="17"/>
  <c r="M4173" i="17"/>
  <c r="L4174" i="17"/>
  <c r="M4174" i="17"/>
  <c r="L4175" i="17"/>
  <c r="M4175" i="17"/>
  <c r="L4176" i="17"/>
  <c r="M4176" i="17"/>
  <c r="L4177" i="17"/>
  <c r="M4177" i="17"/>
  <c r="L4178" i="17"/>
  <c r="M4178" i="17"/>
  <c r="L4179" i="17"/>
  <c r="M4179" i="17"/>
  <c r="L4180" i="17"/>
  <c r="M4180" i="17"/>
  <c r="L4181" i="17"/>
  <c r="M4181" i="17"/>
  <c r="L4182" i="17"/>
  <c r="M4182" i="17"/>
  <c r="L4183" i="17"/>
  <c r="M4183" i="17"/>
  <c r="L4184" i="17"/>
  <c r="M4184" i="17"/>
  <c r="L4185" i="17"/>
  <c r="M4185" i="17"/>
  <c r="L4186" i="17"/>
  <c r="M4186" i="17"/>
  <c r="L4187" i="17"/>
  <c r="M4187" i="17"/>
  <c r="L4188" i="17"/>
  <c r="M4188" i="17"/>
  <c r="L4189" i="17"/>
  <c r="M4189" i="17"/>
  <c r="L4190" i="17"/>
  <c r="M4190" i="17"/>
  <c r="L4191" i="17"/>
  <c r="M4191" i="17"/>
  <c r="L4192" i="17"/>
  <c r="M4192" i="17"/>
  <c r="L4193" i="17"/>
  <c r="M4193" i="17"/>
  <c r="L4194" i="17"/>
  <c r="M4194" i="17"/>
  <c r="L4195" i="17"/>
  <c r="M4195" i="17"/>
  <c r="L4196" i="17"/>
  <c r="M4196" i="17"/>
  <c r="L4197" i="17"/>
  <c r="M4197" i="17"/>
  <c r="L4198" i="17"/>
  <c r="M4198" i="17"/>
  <c r="L4199" i="17"/>
  <c r="M4199" i="17"/>
  <c r="L4200" i="17"/>
  <c r="M4200" i="17"/>
  <c r="L4201" i="17"/>
  <c r="M4201" i="17"/>
  <c r="L4202" i="17"/>
  <c r="M4202" i="17"/>
  <c r="L4203" i="17"/>
  <c r="M4203" i="17"/>
  <c r="L4204" i="17"/>
  <c r="M4204" i="17"/>
  <c r="L4205" i="17"/>
  <c r="M4205" i="17"/>
  <c r="L4206" i="17"/>
  <c r="M4206" i="17"/>
  <c r="L4207" i="17"/>
  <c r="M4207" i="17"/>
  <c r="L4208" i="17"/>
  <c r="M4208" i="17"/>
  <c r="L4209" i="17"/>
  <c r="M4209" i="17"/>
  <c r="L4210" i="17"/>
  <c r="M4210" i="17"/>
  <c r="L4211" i="17"/>
  <c r="M4211" i="17"/>
  <c r="L4212" i="17"/>
  <c r="M4212" i="17"/>
  <c r="L4213" i="17"/>
  <c r="M4213" i="17"/>
  <c r="L4214" i="17"/>
  <c r="M4214" i="17"/>
  <c r="L4215" i="17"/>
  <c r="M4215" i="17"/>
  <c r="L4216" i="17"/>
  <c r="M4216" i="17"/>
  <c r="L4217" i="17"/>
  <c r="M4217" i="17"/>
  <c r="L4218" i="17"/>
  <c r="M4218" i="17"/>
  <c r="L4219" i="17"/>
  <c r="M4219" i="17"/>
  <c r="L4220" i="17"/>
  <c r="M4220" i="17"/>
  <c r="L4221" i="17"/>
  <c r="M4221" i="17"/>
  <c r="L4222" i="17"/>
  <c r="M4222" i="17"/>
  <c r="L4223" i="17"/>
  <c r="M4223" i="17"/>
  <c r="L4224" i="17"/>
  <c r="M4224" i="17"/>
  <c r="L4225" i="17"/>
  <c r="M4225" i="17"/>
  <c r="L4226" i="17"/>
  <c r="M4226" i="17"/>
  <c r="L4227" i="17"/>
  <c r="M4227" i="17"/>
  <c r="L4228" i="17"/>
  <c r="M4228" i="17"/>
  <c r="L4229" i="17"/>
  <c r="M4229" i="17"/>
  <c r="L4230" i="17"/>
  <c r="M4230" i="17"/>
  <c r="L4231" i="17"/>
  <c r="M4231" i="17"/>
  <c r="L4232" i="17"/>
  <c r="M4232" i="17"/>
  <c r="L4233" i="17"/>
  <c r="M4233" i="17"/>
  <c r="L4234" i="17"/>
  <c r="M4234" i="17"/>
  <c r="L4235" i="17"/>
  <c r="M4235" i="17"/>
  <c r="L4236" i="17"/>
  <c r="M4236" i="17"/>
  <c r="L4237" i="17"/>
  <c r="M4237" i="17"/>
  <c r="L4238" i="17"/>
  <c r="M4238" i="17"/>
  <c r="L4239" i="17"/>
  <c r="M4239" i="17"/>
  <c r="L4240" i="17"/>
  <c r="M4240" i="17"/>
  <c r="L4241" i="17"/>
  <c r="M4241" i="17"/>
  <c r="L4242" i="17"/>
  <c r="M4242" i="17"/>
  <c r="L4243" i="17"/>
  <c r="M4243" i="17"/>
  <c r="L4244" i="17"/>
  <c r="M4244" i="17"/>
  <c r="L4245" i="17"/>
  <c r="M4245" i="17"/>
  <c r="L4246" i="17"/>
  <c r="M4246" i="17"/>
  <c r="L4247" i="17"/>
  <c r="M4247" i="17"/>
  <c r="L4248" i="17"/>
  <c r="M4248" i="17"/>
  <c r="L4249" i="17"/>
  <c r="M4249" i="17"/>
  <c r="L4250" i="17"/>
  <c r="M4250" i="17"/>
  <c r="L4251" i="17"/>
  <c r="M4251" i="17"/>
  <c r="L4252" i="17"/>
  <c r="M4252" i="17"/>
  <c r="L4253" i="17"/>
  <c r="M4253" i="17"/>
  <c r="L4254" i="17"/>
  <c r="M4254" i="17"/>
  <c r="L4255" i="17"/>
  <c r="M4255" i="17"/>
  <c r="L4256" i="17"/>
  <c r="M4256" i="17"/>
  <c r="L4257" i="17"/>
  <c r="M4257" i="17"/>
  <c r="L4258" i="17"/>
  <c r="M4258" i="17"/>
  <c r="L4259" i="17"/>
  <c r="M4259" i="17"/>
  <c r="L4260" i="17"/>
  <c r="M4260" i="17"/>
  <c r="L4261" i="17"/>
  <c r="M4261" i="17"/>
  <c r="L4262" i="17"/>
  <c r="M4262" i="17"/>
  <c r="L4263" i="17"/>
  <c r="M4263" i="17"/>
  <c r="L4264" i="17"/>
  <c r="M4264" i="17"/>
  <c r="L4265" i="17"/>
  <c r="M4265" i="17"/>
  <c r="L4266" i="17"/>
  <c r="M4266" i="17"/>
  <c r="L4267" i="17"/>
  <c r="M4267" i="17"/>
  <c r="L4268" i="17"/>
  <c r="M4268" i="17"/>
  <c r="L4269" i="17"/>
  <c r="M4269" i="17"/>
  <c r="L4270" i="17"/>
  <c r="M4270" i="17"/>
  <c r="L4271" i="17"/>
  <c r="M4271" i="17"/>
  <c r="L4272" i="17"/>
  <c r="M4272" i="17"/>
  <c r="L4273" i="17"/>
  <c r="M4273" i="17"/>
  <c r="L4274" i="17"/>
  <c r="M4274" i="17"/>
  <c r="L4275" i="17"/>
  <c r="M4275" i="17"/>
  <c r="L4276" i="17"/>
  <c r="M4276" i="17"/>
  <c r="L4277" i="17"/>
  <c r="M4277" i="17"/>
  <c r="L4278" i="17"/>
  <c r="M4278" i="17"/>
  <c r="L4279" i="17"/>
  <c r="M4279" i="17"/>
  <c r="L4280" i="17"/>
  <c r="M4280" i="17"/>
  <c r="L4281" i="17"/>
  <c r="M4281" i="17"/>
  <c r="L4282" i="17"/>
  <c r="M4282" i="17"/>
  <c r="L4283" i="17"/>
  <c r="M4283" i="17"/>
  <c r="L4284" i="17"/>
  <c r="M4284" i="17"/>
  <c r="L4285" i="17"/>
  <c r="M4285" i="17"/>
  <c r="L4286" i="17"/>
  <c r="M4286" i="17"/>
  <c r="L4287" i="17"/>
  <c r="M4287" i="17"/>
  <c r="L4288" i="17"/>
  <c r="M4288" i="17"/>
  <c r="L4289" i="17"/>
  <c r="M4289" i="17"/>
  <c r="L4290" i="17"/>
  <c r="M4290" i="17"/>
  <c r="L4291" i="17"/>
  <c r="M4291" i="17"/>
  <c r="L4292" i="17"/>
  <c r="M4292" i="17"/>
  <c r="L4293" i="17"/>
  <c r="M4293" i="17"/>
  <c r="L4294" i="17"/>
  <c r="M4294" i="17"/>
  <c r="L4295" i="17"/>
  <c r="M4295" i="17"/>
  <c r="L4296" i="17"/>
  <c r="M4296" i="17"/>
  <c r="L4297" i="17"/>
  <c r="M4297" i="17"/>
  <c r="L4298" i="17"/>
  <c r="M4298" i="17"/>
  <c r="L4299" i="17"/>
  <c r="M4299" i="17"/>
  <c r="L4300" i="17"/>
  <c r="M4300" i="17"/>
  <c r="L4301" i="17"/>
  <c r="M4301" i="17"/>
  <c r="L4302" i="17"/>
  <c r="M4302" i="17"/>
  <c r="L4303" i="17"/>
  <c r="M4303" i="17"/>
  <c r="L4304" i="17"/>
  <c r="M4304" i="17"/>
  <c r="L4305" i="17"/>
  <c r="M4305" i="17"/>
  <c r="L4306" i="17"/>
  <c r="M4306" i="17"/>
  <c r="L4307" i="17"/>
  <c r="M4307" i="17"/>
  <c r="L4308" i="17"/>
  <c r="M4308" i="17"/>
  <c r="L4309" i="17"/>
  <c r="M4309" i="17"/>
  <c r="L4310" i="17"/>
  <c r="M4310" i="17"/>
  <c r="L4311" i="17"/>
  <c r="M4311" i="17"/>
  <c r="L4312" i="17"/>
  <c r="M4312" i="17"/>
  <c r="L4313" i="17"/>
  <c r="M4313" i="17"/>
  <c r="L4314" i="17"/>
  <c r="M4314" i="17"/>
  <c r="L4315" i="17"/>
  <c r="M4315" i="17"/>
  <c r="L4316" i="17"/>
  <c r="M4316" i="17"/>
  <c r="L4317" i="17"/>
  <c r="M4317" i="17"/>
  <c r="L4318" i="17"/>
  <c r="M4318" i="17"/>
  <c r="L4319" i="17"/>
  <c r="M4319" i="17"/>
  <c r="L4320" i="17"/>
  <c r="M4320" i="17"/>
  <c r="L4321" i="17"/>
  <c r="M4321" i="17"/>
  <c r="L4322" i="17"/>
  <c r="M4322" i="17"/>
  <c r="L4323" i="17"/>
  <c r="M4323" i="17"/>
  <c r="L4324" i="17"/>
  <c r="M4324" i="17"/>
  <c r="L4325" i="17"/>
  <c r="M4325" i="17"/>
  <c r="L4326" i="17"/>
  <c r="M4326" i="17"/>
  <c r="L4327" i="17"/>
  <c r="M4327" i="17"/>
  <c r="L4328" i="17"/>
  <c r="M4328" i="17"/>
  <c r="L4329" i="17"/>
  <c r="M4329" i="17"/>
  <c r="L4330" i="17"/>
  <c r="M4330" i="17"/>
  <c r="L4331" i="17"/>
  <c r="M4331" i="17"/>
  <c r="L4332" i="17"/>
  <c r="M4332" i="17"/>
  <c r="L4333" i="17"/>
  <c r="M4333" i="17"/>
  <c r="L4334" i="17"/>
  <c r="M4334" i="17"/>
  <c r="L4335" i="17"/>
  <c r="M4335" i="17"/>
  <c r="L4336" i="17"/>
  <c r="M4336" i="17"/>
  <c r="L4337" i="17"/>
  <c r="M4337" i="17"/>
  <c r="L4338" i="17"/>
  <c r="M4338" i="17"/>
  <c r="L4339" i="17"/>
  <c r="M4339" i="17"/>
  <c r="L4340" i="17"/>
  <c r="M4340" i="17"/>
  <c r="L4341" i="17"/>
  <c r="M4341" i="17"/>
  <c r="L4342" i="17"/>
  <c r="M4342" i="17"/>
  <c r="L4343" i="17"/>
  <c r="M4343" i="17"/>
  <c r="L4344" i="17"/>
  <c r="M4344" i="17"/>
  <c r="L4345" i="17"/>
  <c r="M4345" i="17"/>
  <c r="L4346" i="17"/>
  <c r="M4346" i="17"/>
  <c r="L4347" i="17"/>
  <c r="M4347" i="17"/>
  <c r="L4348" i="17"/>
  <c r="M4348" i="17"/>
  <c r="L4349" i="17"/>
  <c r="M4349" i="17"/>
  <c r="L4350" i="17"/>
  <c r="M4350" i="17"/>
  <c r="L4351" i="17"/>
  <c r="M4351" i="17"/>
  <c r="L4352" i="17"/>
  <c r="M4352" i="17"/>
  <c r="L4353" i="17"/>
  <c r="M4353" i="17"/>
  <c r="L4354" i="17"/>
  <c r="M4354" i="17"/>
  <c r="L4355" i="17"/>
  <c r="M4355" i="17"/>
  <c r="L4356" i="17"/>
  <c r="M4356" i="17"/>
  <c r="L4357" i="17"/>
  <c r="M4357" i="17"/>
  <c r="L4358" i="17"/>
  <c r="M4358" i="17"/>
  <c r="L4359" i="17"/>
  <c r="M4359" i="17"/>
  <c r="L4360" i="17"/>
  <c r="M4360" i="17"/>
  <c r="L4361" i="17"/>
  <c r="M4361" i="17"/>
  <c r="L4362" i="17"/>
  <c r="M4362" i="17"/>
  <c r="L4363" i="17"/>
  <c r="M4363" i="17"/>
  <c r="L4364" i="17"/>
  <c r="M4364" i="17"/>
  <c r="L4365" i="17"/>
  <c r="M4365" i="17"/>
  <c r="L4366" i="17"/>
  <c r="M4366" i="17"/>
  <c r="L4367" i="17"/>
  <c r="M4367" i="17"/>
  <c r="L4368" i="17"/>
  <c r="M4368" i="17"/>
  <c r="L4369" i="17"/>
  <c r="M4369" i="17"/>
  <c r="L4370" i="17"/>
  <c r="M4370" i="17"/>
  <c r="L4371" i="17"/>
  <c r="M4371" i="17"/>
  <c r="L4372" i="17"/>
  <c r="M4372" i="17"/>
  <c r="L4373" i="17"/>
  <c r="M4373" i="17"/>
  <c r="L4374" i="17"/>
  <c r="M4374" i="17"/>
  <c r="L4375" i="17"/>
  <c r="M4375" i="17"/>
  <c r="L4376" i="17"/>
  <c r="M4376" i="17"/>
  <c r="L4377" i="17"/>
  <c r="M4377" i="17"/>
  <c r="L4378" i="17"/>
  <c r="M4378" i="17"/>
  <c r="L4379" i="17"/>
  <c r="M4379" i="17"/>
  <c r="L4380" i="17"/>
  <c r="M4380" i="17"/>
  <c r="L4381" i="17"/>
  <c r="M4381" i="17"/>
  <c r="L4382" i="17"/>
  <c r="M4382" i="17"/>
  <c r="L4383" i="17"/>
  <c r="M4383" i="17"/>
  <c r="L4384" i="17"/>
  <c r="M4384" i="17"/>
  <c r="L4385" i="17"/>
  <c r="M4385" i="17"/>
  <c r="L4386" i="17"/>
  <c r="M4386" i="17"/>
  <c r="L4387" i="17"/>
  <c r="M4387" i="17"/>
  <c r="L4388" i="17"/>
  <c r="M4388" i="17"/>
  <c r="L4389" i="17"/>
  <c r="M4389" i="17"/>
  <c r="L4390" i="17"/>
  <c r="M4390" i="17"/>
  <c r="L4391" i="17"/>
  <c r="M4391" i="17"/>
  <c r="L4392" i="17"/>
  <c r="M4392" i="17"/>
  <c r="L4393" i="17"/>
  <c r="M4393" i="17"/>
  <c r="L4394" i="17"/>
  <c r="M4394" i="17"/>
  <c r="L4395" i="17"/>
  <c r="M4395" i="17"/>
  <c r="L4396" i="17"/>
  <c r="M4396" i="17"/>
  <c r="L4397" i="17"/>
  <c r="M4397" i="17"/>
  <c r="L4398" i="17"/>
  <c r="M4398" i="17"/>
  <c r="L4399" i="17"/>
  <c r="M4399" i="17"/>
  <c r="L4400" i="17"/>
  <c r="M4400" i="17"/>
  <c r="L4401" i="17"/>
  <c r="M4401" i="17"/>
  <c r="L4402" i="17"/>
  <c r="M4402" i="17"/>
  <c r="L4403" i="17"/>
  <c r="M4403" i="17"/>
  <c r="L4404" i="17"/>
  <c r="M4404" i="17"/>
  <c r="L4405" i="17"/>
  <c r="M4405" i="17"/>
  <c r="L4406" i="17"/>
  <c r="M4406" i="17"/>
  <c r="L4407" i="17"/>
  <c r="M4407" i="17"/>
  <c r="L4408" i="17"/>
  <c r="M4408" i="17"/>
  <c r="L4409" i="17"/>
  <c r="M4409" i="17"/>
  <c r="L4410" i="17"/>
  <c r="M4410" i="17"/>
  <c r="L4411" i="17"/>
  <c r="M4411" i="17"/>
  <c r="L4412" i="17"/>
  <c r="M4412" i="17"/>
  <c r="L4413" i="17"/>
  <c r="M4413" i="17"/>
  <c r="L4414" i="17"/>
  <c r="M4414" i="17"/>
  <c r="L4415" i="17"/>
  <c r="M4415" i="17"/>
  <c r="L4416" i="17"/>
  <c r="M4416" i="17"/>
  <c r="L4417" i="17"/>
  <c r="M4417" i="17"/>
  <c r="L4418" i="17"/>
  <c r="M4418" i="17"/>
  <c r="L4419" i="17"/>
  <c r="M4419" i="17"/>
  <c r="L4420" i="17"/>
  <c r="M4420" i="17"/>
  <c r="L4421" i="17"/>
  <c r="M4421" i="17"/>
  <c r="L4422" i="17"/>
  <c r="M4422" i="17"/>
  <c r="L4423" i="17"/>
  <c r="M4423" i="17"/>
  <c r="L4424" i="17"/>
  <c r="M4424" i="17"/>
  <c r="L4425" i="17"/>
  <c r="M4425" i="17"/>
  <c r="L4426" i="17"/>
  <c r="M4426" i="17"/>
  <c r="L4427" i="17"/>
  <c r="M4427" i="17"/>
  <c r="L4428" i="17"/>
  <c r="M4428" i="17"/>
  <c r="L4429" i="17"/>
  <c r="M4429" i="17"/>
  <c r="L4430" i="17"/>
  <c r="M4430" i="17"/>
  <c r="L4431" i="17"/>
  <c r="M4431" i="17"/>
  <c r="L4432" i="17"/>
  <c r="M4432" i="17"/>
  <c r="L4433" i="17"/>
  <c r="M4433" i="17"/>
  <c r="L4434" i="17"/>
  <c r="M4434" i="17"/>
  <c r="L4435" i="17"/>
  <c r="M4435" i="17"/>
  <c r="L4436" i="17"/>
  <c r="M4436" i="17"/>
  <c r="L4437" i="17"/>
  <c r="M4437" i="17"/>
  <c r="L4438" i="17"/>
  <c r="M4438" i="17"/>
  <c r="L4439" i="17"/>
  <c r="M4439" i="17"/>
  <c r="L4440" i="17"/>
  <c r="M4440" i="17"/>
  <c r="L4441" i="17"/>
  <c r="M4441" i="17"/>
  <c r="L4442" i="17"/>
  <c r="M4442" i="17"/>
  <c r="L4443" i="17"/>
  <c r="M4443" i="17"/>
  <c r="L4444" i="17"/>
  <c r="M4444" i="17"/>
  <c r="L4445" i="17"/>
  <c r="M4445" i="17"/>
  <c r="L4446" i="17"/>
  <c r="M4446" i="17"/>
  <c r="L4447" i="17"/>
  <c r="M4447" i="17"/>
  <c r="L4448" i="17"/>
  <c r="M4448" i="17"/>
  <c r="L4449" i="17"/>
  <c r="M4449" i="17"/>
  <c r="L4450" i="17"/>
  <c r="M4450" i="17"/>
  <c r="L4451" i="17"/>
  <c r="M4451" i="17"/>
  <c r="L4452" i="17"/>
  <c r="M4452" i="17"/>
  <c r="L4453" i="17"/>
  <c r="M4453" i="17"/>
  <c r="L4454" i="17"/>
  <c r="M4454" i="17"/>
  <c r="L4455" i="17"/>
  <c r="M4455" i="17"/>
  <c r="L4456" i="17"/>
  <c r="M4456" i="17"/>
  <c r="L4457" i="17"/>
  <c r="M4457" i="17"/>
  <c r="L4458" i="17"/>
  <c r="M4458" i="17"/>
  <c r="L4459" i="17"/>
  <c r="M4459" i="17"/>
  <c r="L4460" i="17"/>
  <c r="M4460" i="17"/>
  <c r="L4461" i="17"/>
  <c r="M4461" i="17"/>
  <c r="L4462" i="17"/>
  <c r="M4462" i="17"/>
  <c r="L4463" i="17"/>
  <c r="M4463" i="17"/>
  <c r="L4464" i="17"/>
  <c r="M4464" i="17"/>
  <c r="L4465" i="17"/>
  <c r="M4465" i="17"/>
  <c r="L4466" i="17"/>
  <c r="M4466" i="17"/>
  <c r="L4467" i="17"/>
  <c r="M4467" i="17"/>
  <c r="L4468" i="17"/>
  <c r="M4468" i="17"/>
  <c r="L4469" i="17"/>
  <c r="M4469" i="17"/>
  <c r="L4470" i="17"/>
  <c r="M4470" i="17"/>
  <c r="L4471" i="17"/>
  <c r="M4471" i="17"/>
  <c r="L4472" i="17"/>
  <c r="M4472" i="17"/>
  <c r="L4473" i="17"/>
  <c r="M4473" i="17"/>
  <c r="L4474" i="17"/>
  <c r="M4474" i="17"/>
  <c r="L4475" i="17"/>
  <c r="M4475" i="17"/>
  <c r="L4476" i="17"/>
  <c r="M4476" i="17"/>
  <c r="L4477" i="17"/>
  <c r="M4477" i="17"/>
  <c r="L4478" i="17"/>
  <c r="M4478" i="17"/>
  <c r="L4479" i="17"/>
  <c r="M4479" i="17"/>
  <c r="L4480" i="17"/>
  <c r="M4480" i="17"/>
  <c r="L4481" i="17"/>
  <c r="M4481" i="17"/>
  <c r="L4482" i="17"/>
  <c r="M4482" i="17"/>
  <c r="L4483" i="17"/>
  <c r="M4483" i="17"/>
  <c r="L4484" i="17"/>
  <c r="M4484" i="17"/>
  <c r="L4485" i="17"/>
  <c r="M4485" i="17"/>
  <c r="L4486" i="17"/>
  <c r="M4486" i="17"/>
  <c r="L4487" i="17"/>
  <c r="M4487" i="17"/>
  <c r="L4488" i="17"/>
  <c r="M4488" i="17"/>
  <c r="L4489" i="17"/>
  <c r="M4489" i="17"/>
  <c r="L4490" i="17"/>
  <c r="M4490" i="17"/>
  <c r="L4491" i="17"/>
  <c r="M4491" i="17"/>
  <c r="L4492" i="17"/>
  <c r="M4492" i="17"/>
  <c r="L4493" i="17"/>
  <c r="M4493" i="17"/>
  <c r="L4494" i="17"/>
  <c r="M4494" i="17"/>
  <c r="L4495" i="17"/>
  <c r="M4495" i="17"/>
  <c r="L4496" i="17"/>
  <c r="M4496" i="17"/>
  <c r="L4497" i="17"/>
  <c r="M4497" i="17"/>
  <c r="L4498" i="17"/>
  <c r="M4498" i="17"/>
  <c r="L4499" i="17"/>
  <c r="M4499" i="17"/>
  <c r="L4500" i="17"/>
  <c r="M4500" i="17"/>
  <c r="L4501" i="17"/>
  <c r="M4501" i="17"/>
  <c r="L4502" i="17"/>
  <c r="M4502" i="17"/>
  <c r="L4503" i="17"/>
  <c r="M4503" i="17"/>
  <c r="L4504" i="17"/>
  <c r="M4504" i="17"/>
  <c r="L4505" i="17"/>
  <c r="M4505" i="17"/>
  <c r="L4506" i="17"/>
  <c r="M4506" i="17"/>
  <c r="L4507" i="17"/>
  <c r="M4507" i="17"/>
  <c r="L4508" i="17"/>
  <c r="M4508" i="17"/>
  <c r="L4509" i="17"/>
  <c r="M4509" i="17"/>
  <c r="L4510" i="17"/>
  <c r="M4510" i="17"/>
  <c r="L4511" i="17"/>
  <c r="M4511" i="17"/>
  <c r="L4512" i="17"/>
  <c r="M4512" i="17"/>
  <c r="L4513" i="17"/>
  <c r="M4513" i="17"/>
  <c r="L4514" i="17"/>
  <c r="M4514" i="17"/>
  <c r="L4515" i="17"/>
  <c r="M4515" i="17"/>
  <c r="L4516" i="17"/>
  <c r="M4516" i="17"/>
  <c r="L4517" i="17"/>
  <c r="M4517" i="17"/>
  <c r="L4518" i="17"/>
  <c r="M4518" i="17"/>
  <c r="L4519" i="17"/>
  <c r="M4519" i="17"/>
  <c r="L4520" i="17"/>
  <c r="M4520" i="17"/>
  <c r="L4521" i="17"/>
  <c r="M4521" i="17"/>
  <c r="L4522" i="17"/>
  <c r="M4522" i="17"/>
  <c r="L4523" i="17"/>
  <c r="M4523" i="17"/>
  <c r="L4524" i="17"/>
  <c r="M4524" i="17"/>
  <c r="L4525" i="17"/>
  <c r="M4525" i="17"/>
  <c r="L4526" i="17"/>
  <c r="M4526" i="17"/>
  <c r="L4527" i="17"/>
  <c r="M4527" i="17"/>
  <c r="L4528" i="17"/>
  <c r="M4528" i="17"/>
  <c r="L4529" i="17"/>
  <c r="M4529" i="17"/>
  <c r="L4530" i="17"/>
  <c r="M4530" i="17"/>
  <c r="L4531" i="17"/>
  <c r="M4531" i="17"/>
  <c r="L4532" i="17"/>
  <c r="M4532" i="17"/>
  <c r="L4533" i="17"/>
  <c r="M4533" i="17"/>
  <c r="L4534" i="17"/>
  <c r="M4534" i="17"/>
  <c r="L4535" i="17"/>
  <c r="M4535" i="17"/>
  <c r="L4536" i="17"/>
  <c r="M4536" i="17"/>
  <c r="L4537" i="17"/>
  <c r="M4537" i="17"/>
  <c r="L4538" i="17"/>
  <c r="M4538" i="17"/>
  <c r="L4539" i="17"/>
  <c r="M4539" i="17"/>
  <c r="L4540" i="17"/>
  <c r="M4540" i="17"/>
  <c r="L4541" i="17"/>
  <c r="M4541" i="17"/>
  <c r="L4542" i="17"/>
  <c r="M4542" i="17"/>
  <c r="L4543" i="17"/>
  <c r="M4543" i="17"/>
  <c r="L4544" i="17"/>
  <c r="M4544" i="17"/>
  <c r="L4545" i="17"/>
  <c r="M4545" i="17"/>
  <c r="L4546" i="17"/>
  <c r="M4546" i="17"/>
  <c r="L4547" i="17"/>
  <c r="M4547" i="17"/>
  <c r="L4548" i="17"/>
  <c r="M4548" i="17"/>
  <c r="L4549" i="17"/>
  <c r="M4549" i="17"/>
  <c r="L4550" i="17"/>
  <c r="M4550" i="17"/>
  <c r="L4551" i="17"/>
  <c r="M4551" i="17"/>
  <c r="L4552" i="17"/>
  <c r="M4552" i="17"/>
  <c r="L4553" i="17"/>
  <c r="M4553" i="17"/>
  <c r="L4554" i="17"/>
  <c r="M4554" i="17"/>
  <c r="L4555" i="17"/>
  <c r="M4555" i="17"/>
  <c r="L4556" i="17"/>
  <c r="M4556" i="17"/>
  <c r="L4557" i="17"/>
  <c r="M4557" i="17"/>
  <c r="L4558" i="17"/>
  <c r="M4558" i="17"/>
  <c r="L4559" i="17"/>
  <c r="M4559" i="17"/>
  <c r="L4560" i="17"/>
  <c r="M4560" i="17"/>
  <c r="L4561" i="17"/>
  <c r="M4561" i="17"/>
  <c r="L4562" i="17"/>
  <c r="M4562" i="17"/>
  <c r="L4563" i="17"/>
  <c r="M4563" i="17"/>
  <c r="L4564" i="17"/>
  <c r="M4564" i="17"/>
  <c r="L4565" i="17"/>
  <c r="M4565" i="17"/>
  <c r="L4566" i="17"/>
  <c r="M4566" i="17"/>
  <c r="L4567" i="17"/>
  <c r="M4567" i="17"/>
  <c r="L4568" i="17"/>
  <c r="M4568" i="17"/>
  <c r="L4569" i="17"/>
  <c r="M4569" i="17"/>
  <c r="L4570" i="17"/>
  <c r="M4570" i="17"/>
  <c r="L4571" i="17"/>
  <c r="M4571" i="17"/>
  <c r="L4572" i="17"/>
  <c r="M4572" i="17"/>
  <c r="L4573" i="17"/>
  <c r="M4573" i="17"/>
  <c r="L4574" i="17"/>
  <c r="M4574" i="17"/>
  <c r="L4575" i="17"/>
  <c r="M4575" i="17"/>
  <c r="L4576" i="17"/>
  <c r="M4576" i="17"/>
  <c r="L4577" i="17"/>
  <c r="M4577" i="17"/>
  <c r="L4578" i="17"/>
  <c r="M4578" i="17"/>
  <c r="L4579" i="17"/>
  <c r="M4579" i="17"/>
  <c r="L4580" i="17"/>
  <c r="M4580" i="17"/>
  <c r="L4581" i="17"/>
  <c r="M4581" i="17"/>
  <c r="L4582" i="17"/>
  <c r="M4582" i="17"/>
  <c r="L4583" i="17"/>
  <c r="M4583" i="17"/>
  <c r="L4584" i="17"/>
  <c r="M4584" i="17"/>
  <c r="L4585" i="17"/>
  <c r="M4585" i="17"/>
  <c r="L4586" i="17"/>
  <c r="M4586" i="17"/>
  <c r="L4587" i="17"/>
  <c r="M4587" i="17"/>
  <c r="L4588" i="17"/>
  <c r="M4588" i="17"/>
  <c r="L4589" i="17"/>
  <c r="M4589" i="17"/>
  <c r="L4590" i="17"/>
  <c r="M4590" i="17"/>
  <c r="L4591" i="17"/>
  <c r="M4591" i="17"/>
  <c r="L4592" i="17"/>
  <c r="M4592" i="17"/>
  <c r="L4593" i="17"/>
  <c r="M4593" i="17"/>
  <c r="L4594" i="17"/>
  <c r="M4594" i="17"/>
  <c r="L4595" i="17"/>
  <c r="M4595" i="17"/>
  <c r="L4596" i="17"/>
  <c r="M4596" i="17"/>
  <c r="L4597" i="17"/>
  <c r="M4597" i="17"/>
  <c r="L4598" i="17"/>
  <c r="M4598" i="17"/>
  <c r="L4599" i="17"/>
  <c r="M4599" i="17"/>
  <c r="L4600" i="17"/>
  <c r="M4600" i="17"/>
  <c r="L4601" i="17"/>
  <c r="M4601" i="17"/>
  <c r="L4602" i="17"/>
  <c r="M4602" i="17"/>
  <c r="L4603" i="17"/>
  <c r="M4603" i="17"/>
  <c r="L4604" i="17"/>
  <c r="M4604" i="17"/>
  <c r="L4605" i="17"/>
  <c r="M4605" i="17"/>
  <c r="L4606" i="17"/>
  <c r="M4606" i="17"/>
  <c r="L4607" i="17"/>
  <c r="M4607" i="17"/>
  <c r="L4608" i="17"/>
  <c r="M4608" i="17"/>
  <c r="L4609" i="17"/>
  <c r="M4609" i="17"/>
  <c r="L4610" i="17"/>
  <c r="M4610" i="17"/>
  <c r="L4611" i="17"/>
  <c r="M4611" i="17"/>
  <c r="L4612" i="17"/>
  <c r="M4612" i="17"/>
  <c r="L4613" i="17"/>
  <c r="M4613" i="17"/>
  <c r="L4614" i="17"/>
  <c r="M4614" i="17"/>
  <c r="L4615" i="17"/>
  <c r="M4615" i="17"/>
  <c r="L4616" i="17"/>
  <c r="M4616" i="17"/>
  <c r="M2" i="17"/>
  <c r="L2" i="17"/>
  <c r="K3" i="17" l="1"/>
  <c r="K2" i="17"/>
  <c r="I4616" i="17" l="1"/>
  <c r="I4615" i="17"/>
  <c r="I4614" i="17"/>
  <c r="I4613" i="17"/>
  <c r="I4612" i="17"/>
  <c r="I4611" i="17"/>
  <c r="I4610" i="17"/>
  <c r="I4609" i="17"/>
  <c r="I4608" i="17"/>
  <c r="I4607" i="17"/>
  <c r="I4606" i="17"/>
  <c r="I4605" i="17"/>
  <c r="I4604" i="17"/>
  <c r="I4603" i="17"/>
  <c r="I4602" i="17"/>
  <c r="I4601" i="17"/>
  <c r="I4600" i="17"/>
  <c r="I4599" i="17"/>
  <c r="I4598" i="17"/>
  <c r="I4597" i="17"/>
  <c r="I4596" i="17"/>
  <c r="I4595" i="17"/>
  <c r="I4594" i="17"/>
  <c r="I4593" i="17"/>
  <c r="I4592" i="17"/>
  <c r="I4591" i="17"/>
  <c r="I4590" i="17"/>
  <c r="I4589" i="17"/>
  <c r="I4588" i="17"/>
  <c r="I4587" i="17"/>
  <c r="I4586" i="17"/>
  <c r="I4585" i="17"/>
  <c r="I4584" i="17"/>
  <c r="I4583" i="17"/>
  <c r="I4582" i="17"/>
  <c r="I4581" i="17"/>
  <c r="I4580" i="17"/>
  <c r="I4579" i="17"/>
  <c r="I4578" i="17"/>
  <c r="I4577" i="17"/>
  <c r="I4576" i="17"/>
  <c r="I4575" i="17"/>
  <c r="I4574" i="17"/>
  <c r="I4573" i="17"/>
  <c r="I4572" i="17"/>
  <c r="I4571" i="17"/>
  <c r="I4570" i="17"/>
  <c r="I4569" i="17"/>
  <c r="I4568" i="17"/>
  <c r="I4567" i="17"/>
  <c r="I4566" i="17"/>
  <c r="I4565" i="17"/>
  <c r="I4564" i="17"/>
  <c r="I4563" i="17"/>
  <c r="I4562" i="17"/>
  <c r="I4561" i="17"/>
  <c r="I4560" i="17"/>
  <c r="I4559" i="17"/>
  <c r="I4558" i="17"/>
  <c r="I4557" i="17"/>
  <c r="I4556" i="17"/>
  <c r="I4555" i="17"/>
  <c r="I4554" i="17"/>
  <c r="I4553" i="17"/>
  <c r="I4552" i="17"/>
  <c r="I4551" i="17"/>
  <c r="I4550" i="17"/>
  <c r="I4549" i="17"/>
  <c r="I4548" i="17"/>
  <c r="I4547" i="17"/>
  <c r="I4546" i="17"/>
  <c r="I4545" i="17"/>
  <c r="I4544" i="17"/>
  <c r="I4543" i="17"/>
  <c r="I4542" i="17"/>
  <c r="I4541" i="17"/>
  <c r="I4540" i="17"/>
  <c r="I4539" i="17"/>
  <c r="I4538" i="17"/>
  <c r="I4537" i="17"/>
  <c r="I4536" i="17"/>
  <c r="I4535" i="17"/>
  <c r="I4534" i="17"/>
  <c r="I4533" i="17"/>
  <c r="I4532" i="17"/>
  <c r="I4531" i="17"/>
  <c r="I4530" i="17"/>
  <c r="I4529" i="17"/>
  <c r="I4528" i="17"/>
  <c r="I4527" i="17"/>
  <c r="I4526" i="17"/>
  <c r="I4525" i="17"/>
  <c r="I4524" i="17"/>
  <c r="I4523" i="17"/>
  <c r="I4522" i="17"/>
  <c r="I4521" i="17"/>
  <c r="I4520" i="17"/>
  <c r="I4519" i="17"/>
  <c r="I4518" i="17"/>
  <c r="I4517" i="17"/>
  <c r="I4516" i="17"/>
  <c r="I4515" i="17"/>
  <c r="I4514" i="17"/>
  <c r="I4513" i="17"/>
  <c r="I4512" i="17"/>
  <c r="I4511" i="17"/>
  <c r="I4510" i="17"/>
  <c r="I4509" i="17"/>
  <c r="I4508" i="17"/>
  <c r="I4507" i="17"/>
  <c r="I4506" i="17"/>
  <c r="I4505" i="17"/>
  <c r="I4504" i="17"/>
  <c r="I4503" i="17"/>
  <c r="I4502" i="17"/>
  <c r="I4501" i="17"/>
  <c r="I4500" i="17"/>
  <c r="I4499" i="17"/>
  <c r="I4498" i="17"/>
  <c r="I4497" i="17"/>
  <c r="I4496" i="17"/>
  <c r="I4495" i="17"/>
  <c r="I4494" i="17"/>
  <c r="I4493" i="17"/>
  <c r="I4492" i="17"/>
  <c r="I4491" i="17"/>
  <c r="I4490" i="17"/>
  <c r="I4489" i="17"/>
  <c r="I4488" i="17"/>
  <c r="I4487" i="17"/>
  <c r="I4486" i="17"/>
  <c r="I4485" i="17"/>
  <c r="I4484" i="17"/>
  <c r="I4483" i="17"/>
  <c r="I4482" i="17"/>
  <c r="I4481" i="17"/>
  <c r="I4480" i="17"/>
  <c r="I4479" i="17"/>
  <c r="I4478" i="17"/>
  <c r="I4477" i="17"/>
  <c r="I4476" i="17"/>
  <c r="I4475" i="17"/>
  <c r="I4474" i="17"/>
  <c r="I4473" i="17"/>
  <c r="I4472" i="17"/>
  <c r="I4471" i="17"/>
  <c r="I4470" i="17"/>
  <c r="I4469" i="17"/>
  <c r="I4468" i="17"/>
  <c r="I4467" i="17"/>
  <c r="I4466" i="17"/>
  <c r="I4465" i="17"/>
  <c r="I4464" i="17"/>
  <c r="I4463" i="17"/>
  <c r="I4462" i="17"/>
  <c r="I4461" i="17"/>
  <c r="I4460" i="17"/>
  <c r="I4459" i="17"/>
  <c r="I4458" i="17"/>
  <c r="I4457" i="17"/>
  <c r="I4456" i="17"/>
  <c r="I4455" i="17"/>
  <c r="I4454" i="17"/>
  <c r="I4453" i="17"/>
  <c r="I4452" i="17"/>
  <c r="I4451" i="17"/>
  <c r="I4450" i="17"/>
  <c r="I4449" i="17"/>
  <c r="I4448" i="17"/>
  <c r="I4447" i="17"/>
  <c r="I4446" i="17"/>
  <c r="I4445" i="17"/>
  <c r="I4444" i="17"/>
  <c r="I4443" i="17"/>
  <c r="I4442" i="17"/>
  <c r="I4441" i="17"/>
  <c r="I4440" i="17"/>
  <c r="I4439" i="17"/>
  <c r="I4438" i="17"/>
  <c r="I4437" i="17"/>
  <c r="I4436" i="17"/>
  <c r="I4435" i="17"/>
  <c r="I4434" i="17"/>
  <c r="I4433" i="17"/>
  <c r="I4432" i="17"/>
  <c r="I4431" i="17"/>
  <c r="I4430" i="17"/>
  <c r="I4429" i="17"/>
  <c r="I4428" i="17"/>
  <c r="I4427" i="17"/>
  <c r="I4426" i="17"/>
  <c r="I4425" i="17"/>
  <c r="I4424" i="17"/>
  <c r="I4423" i="17"/>
  <c r="I4422" i="17"/>
  <c r="I4421" i="17"/>
  <c r="I4420" i="17"/>
  <c r="I4419" i="17"/>
  <c r="I4418" i="17"/>
  <c r="I4417" i="17"/>
  <c r="I4416" i="17"/>
  <c r="I4415" i="17"/>
  <c r="I4414" i="17"/>
  <c r="I4413" i="17"/>
  <c r="I4412" i="17"/>
  <c r="I4411" i="17"/>
  <c r="I4410" i="17"/>
  <c r="I4409" i="17"/>
  <c r="I4408" i="17"/>
  <c r="I4407" i="17"/>
  <c r="I4406" i="17"/>
  <c r="I4405" i="17"/>
  <c r="I4404" i="17"/>
  <c r="I4403" i="17"/>
  <c r="I4402" i="17"/>
  <c r="I4401" i="17"/>
  <c r="I4400" i="17"/>
  <c r="I4399" i="17"/>
  <c r="I4398" i="17"/>
  <c r="I4397" i="17"/>
  <c r="I4396" i="17"/>
  <c r="I4395" i="17"/>
  <c r="I4394" i="17"/>
  <c r="I4393" i="17"/>
  <c r="I4392" i="17"/>
  <c r="I4391" i="17"/>
  <c r="I4390" i="17"/>
  <c r="I4389" i="17"/>
  <c r="I4388" i="17"/>
  <c r="I4387" i="17"/>
  <c r="I4386" i="17"/>
  <c r="I4385" i="17"/>
  <c r="I4384" i="17"/>
  <c r="I4383" i="17"/>
  <c r="I4382" i="17"/>
  <c r="I4381" i="17"/>
  <c r="I4380" i="17"/>
  <c r="I4379" i="17"/>
  <c r="I4378" i="17"/>
  <c r="I4377" i="17"/>
  <c r="I4376" i="17"/>
  <c r="I4375" i="17"/>
  <c r="I4374" i="17"/>
  <c r="I4373" i="17"/>
  <c r="I4372" i="17"/>
  <c r="I4371" i="17"/>
  <c r="I4370" i="17"/>
  <c r="I4369" i="17"/>
  <c r="I4368" i="17"/>
  <c r="I4367" i="17"/>
  <c r="I4366" i="17"/>
  <c r="I4365" i="17"/>
  <c r="I4364" i="17"/>
  <c r="I4363" i="17"/>
  <c r="I4362" i="17"/>
  <c r="I4361" i="17"/>
  <c r="I4360" i="17"/>
  <c r="I4359" i="17"/>
  <c r="I4358" i="17"/>
  <c r="I4357" i="17"/>
  <c r="I4356" i="17"/>
  <c r="I4355" i="17"/>
  <c r="I4354" i="17"/>
  <c r="I4353" i="17"/>
  <c r="I4352" i="17"/>
  <c r="I4351" i="17"/>
  <c r="I4350" i="17"/>
  <c r="I4349" i="17"/>
  <c r="I4348" i="17"/>
  <c r="I4347" i="17"/>
  <c r="I4346" i="17"/>
  <c r="I4345" i="17"/>
  <c r="I4344" i="17"/>
  <c r="I4343" i="17"/>
  <c r="I4342" i="17"/>
  <c r="I4341" i="17"/>
  <c r="I4340" i="17"/>
  <c r="I4339" i="17"/>
  <c r="I4338" i="17"/>
  <c r="I4337" i="17"/>
  <c r="I4336" i="17"/>
  <c r="I4335" i="17"/>
  <c r="I4334" i="17"/>
  <c r="I4333" i="17"/>
  <c r="I4332" i="17"/>
  <c r="I4331" i="17"/>
  <c r="I4330" i="17"/>
  <c r="I4329" i="17"/>
  <c r="I4328" i="17"/>
  <c r="I4327" i="17"/>
  <c r="I4326" i="17"/>
  <c r="I4325" i="17"/>
  <c r="I4324" i="17"/>
  <c r="I4323" i="17"/>
  <c r="I4322" i="17"/>
  <c r="I4321" i="17"/>
  <c r="I4320" i="17"/>
  <c r="I4319" i="17"/>
  <c r="I4318" i="17"/>
  <c r="I4317" i="17"/>
  <c r="I4316" i="17"/>
  <c r="I4315" i="17"/>
  <c r="I4314" i="17"/>
  <c r="I4313" i="17"/>
  <c r="I4312" i="17"/>
  <c r="I4311" i="17"/>
  <c r="I4310" i="17"/>
  <c r="I4309" i="17"/>
  <c r="I4308" i="17"/>
  <c r="I4307" i="17"/>
  <c r="I4306" i="17"/>
  <c r="I4305" i="17"/>
  <c r="I4304" i="17"/>
  <c r="I4303" i="17"/>
  <c r="I4302" i="17"/>
  <c r="I4301" i="17"/>
  <c r="I4300" i="17"/>
  <c r="I4299" i="17"/>
  <c r="I4298" i="17"/>
  <c r="I4297" i="17"/>
  <c r="I4296" i="17"/>
  <c r="I4295" i="17"/>
  <c r="I4294" i="17"/>
  <c r="I4293" i="17"/>
  <c r="I4292" i="17"/>
  <c r="I4291" i="17"/>
  <c r="I4290" i="17"/>
  <c r="I4289" i="17"/>
  <c r="I4288" i="17"/>
  <c r="I4287" i="17"/>
  <c r="I4286" i="17"/>
  <c r="I4285" i="17"/>
  <c r="I4284" i="17"/>
  <c r="I4283" i="17"/>
  <c r="I4282" i="17"/>
  <c r="I4281" i="17"/>
  <c r="I4280" i="17"/>
  <c r="I4279" i="17"/>
  <c r="I4278" i="17"/>
  <c r="I4277" i="17"/>
  <c r="I4276" i="17"/>
  <c r="I4275" i="17"/>
  <c r="I4274" i="17"/>
  <c r="I4273" i="17"/>
  <c r="I4272" i="17"/>
  <c r="I4271" i="17"/>
  <c r="I4270" i="17"/>
  <c r="I4269" i="17"/>
  <c r="I4268" i="17"/>
  <c r="I4267" i="17"/>
  <c r="I4266" i="17"/>
  <c r="I4265" i="17"/>
  <c r="I4264" i="17"/>
  <c r="I4263" i="17"/>
  <c r="I4262" i="17"/>
  <c r="I4261" i="17"/>
  <c r="I4260" i="17"/>
  <c r="I4259" i="17"/>
  <c r="I4258" i="17"/>
  <c r="I4257" i="17"/>
  <c r="I4256" i="17"/>
  <c r="I4255" i="17"/>
  <c r="I4254" i="17"/>
  <c r="I4253" i="17"/>
  <c r="I4252" i="17"/>
  <c r="I4251" i="17"/>
  <c r="I4250" i="17"/>
  <c r="I4249" i="17"/>
  <c r="I4248" i="17"/>
  <c r="I4247" i="17"/>
  <c r="I4246" i="17"/>
  <c r="I4245" i="17"/>
  <c r="I4244" i="17"/>
  <c r="I4243" i="17"/>
  <c r="I4242" i="17"/>
  <c r="I4241" i="17"/>
  <c r="I4240" i="17"/>
  <c r="I4239" i="17"/>
  <c r="I4238" i="17"/>
  <c r="I4237" i="17"/>
  <c r="I4236" i="17"/>
  <c r="I4235" i="17"/>
  <c r="I4234" i="17"/>
  <c r="I4233" i="17"/>
  <c r="I4232" i="17"/>
  <c r="I4231" i="17"/>
  <c r="I4230" i="17"/>
  <c r="I4229" i="17"/>
  <c r="I4228" i="17"/>
  <c r="I4227" i="17"/>
  <c r="I4226" i="17"/>
  <c r="I4225" i="17"/>
  <c r="I4224" i="17"/>
  <c r="I4223" i="17"/>
  <c r="I4222" i="17"/>
  <c r="I4221" i="17"/>
  <c r="I4220" i="17"/>
  <c r="I4219" i="17"/>
  <c r="I4218" i="17"/>
  <c r="I4217" i="17"/>
  <c r="I4216" i="17"/>
  <c r="I4215" i="17"/>
  <c r="I4214" i="17"/>
  <c r="I4213" i="17"/>
  <c r="I4212" i="17"/>
  <c r="I4211" i="17"/>
  <c r="I4210" i="17"/>
  <c r="I4209" i="17"/>
  <c r="I4208" i="17"/>
  <c r="I4207" i="17"/>
  <c r="I4206" i="17"/>
  <c r="I4205" i="17"/>
  <c r="I4204" i="17"/>
  <c r="I4203" i="17"/>
  <c r="I4202" i="17"/>
  <c r="I4201" i="17"/>
  <c r="I4200" i="17"/>
  <c r="I4199" i="17"/>
  <c r="I4198" i="17"/>
  <c r="I4197" i="17"/>
  <c r="I4196" i="17"/>
  <c r="I4195" i="17"/>
  <c r="I4194" i="17"/>
  <c r="I4193" i="17"/>
  <c r="I4192" i="17"/>
  <c r="I4191" i="17"/>
  <c r="I4190" i="17"/>
  <c r="I4189" i="17"/>
  <c r="I4188" i="17"/>
  <c r="I4187" i="17"/>
  <c r="I4186" i="17"/>
  <c r="I4185" i="17"/>
  <c r="I4184" i="17"/>
  <c r="I4183" i="17"/>
  <c r="I4182" i="17"/>
  <c r="I4181" i="17"/>
  <c r="I4180" i="17"/>
  <c r="I4179" i="17"/>
  <c r="I4178" i="17"/>
  <c r="I4177" i="17"/>
  <c r="I4176" i="17"/>
  <c r="I4175" i="17"/>
  <c r="I4174" i="17"/>
  <c r="I4173" i="17"/>
  <c r="I4172" i="17"/>
  <c r="I4171" i="17"/>
  <c r="I4170" i="17"/>
  <c r="I4169" i="17"/>
  <c r="I4168" i="17"/>
  <c r="I4167" i="17"/>
  <c r="I4166" i="17"/>
  <c r="I4165" i="17"/>
  <c r="I4164" i="17"/>
  <c r="I4163" i="17"/>
  <c r="I4162" i="17"/>
  <c r="I4161" i="17"/>
  <c r="I4160" i="17"/>
  <c r="I4159" i="17"/>
  <c r="I4158" i="17"/>
  <c r="I4157" i="17"/>
  <c r="I4156" i="17"/>
  <c r="I4155" i="17"/>
  <c r="I4154" i="17"/>
  <c r="I4153" i="17"/>
  <c r="I4152" i="17"/>
  <c r="I4151" i="17"/>
  <c r="I4150" i="17"/>
  <c r="I4149" i="17"/>
  <c r="I4148" i="17"/>
  <c r="I4147" i="17"/>
  <c r="I4146" i="17"/>
  <c r="I4145" i="17"/>
  <c r="I4144" i="17"/>
  <c r="I4143" i="17"/>
  <c r="I4142" i="17"/>
  <c r="I4141" i="17"/>
  <c r="I4140" i="17"/>
  <c r="I4139" i="17"/>
  <c r="I4138" i="17"/>
  <c r="I4137" i="17"/>
  <c r="I4136" i="17"/>
  <c r="I4135" i="17"/>
  <c r="I4134" i="17"/>
  <c r="I4133" i="17"/>
  <c r="I4132" i="17"/>
  <c r="I4131" i="17"/>
  <c r="I4130" i="17"/>
  <c r="I4129" i="17"/>
  <c r="I4128" i="17"/>
  <c r="I4127" i="17"/>
  <c r="I4126" i="17"/>
  <c r="I4125" i="17"/>
  <c r="I4124" i="17"/>
  <c r="I4123" i="17"/>
  <c r="I4122" i="17"/>
  <c r="I4121" i="17"/>
  <c r="I4120" i="17"/>
  <c r="I4119" i="17"/>
  <c r="I4118" i="17"/>
  <c r="I4117" i="17"/>
  <c r="I4116" i="17"/>
  <c r="I4115" i="17"/>
  <c r="I4114" i="17"/>
  <c r="I4113" i="17"/>
  <c r="I4112" i="17"/>
  <c r="I4111" i="17"/>
  <c r="I4110" i="17"/>
  <c r="I4109" i="17"/>
  <c r="I4108" i="17"/>
  <c r="I4107" i="17"/>
  <c r="I4106" i="17"/>
  <c r="I4105" i="17"/>
  <c r="I4104" i="17"/>
  <c r="I4103" i="17"/>
  <c r="I4102" i="17"/>
  <c r="I4101" i="17"/>
  <c r="I4100" i="17"/>
  <c r="I4099" i="17"/>
  <c r="I4098" i="17"/>
  <c r="I4097" i="17"/>
  <c r="I4096" i="17"/>
  <c r="I4095" i="17"/>
  <c r="I4094" i="17"/>
  <c r="I4093" i="17"/>
  <c r="I4092" i="17"/>
  <c r="I4091" i="17"/>
  <c r="I4090" i="17"/>
  <c r="I4089" i="17"/>
  <c r="I4088" i="17"/>
  <c r="I4087" i="17"/>
  <c r="I4086" i="17"/>
  <c r="I4085" i="17"/>
  <c r="I4084" i="17"/>
  <c r="I4083" i="17"/>
  <c r="I4082" i="17"/>
  <c r="I4081" i="17"/>
  <c r="I4080" i="17"/>
  <c r="I4079" i="17"/>
  <c r="I4078" i="17"/>
  <c r="I4077" i="17"/>
  <c r="I4076" i="17"/>
  <c r="I4075" i="17"/>
  <c r="I4074" i="17"/>
  <c r="I4073" i="17"/>
  <c r="I4072" i="17"/>
  <c r="I4071" i="17"/>
  <c r="I4070" i="17"/>
  <c r="I4069" i="17"/>
  <c r="I4068" i="17"/>
  <c r="I4067" i="17"/>
  <c r="I4066" i="17"/>
  <c r="I4065" i="17"/>
  <c r="I4064" i="17"/>
  <c r="I4063" i="17"/>
  <c r="I4062" i="17"/>
  <c r="I4061" i="17"/>
  <c r="I4060" i="17"/>
  <c r="I4059" i="17"/>
  <c r="I4058" i="17"/>
  <c r="I4057" i="17"/>
  <c r="I4056" i="17"/>
  <c r="I4055" i="17"/>
  <c r="I4054" i="17"/>
  <c r="I4053" i="17"/>
  <c r="I4052" i="17"/>
  <c r="I4051" i="17"/>
  <c r="I4050" i="17"/>
  <c r="I4049" i="17"/>
  <c r="I4048" i="17"/>
  <c r="I4047" i="17"/>
  <c r="I4046" i="17"/>
  <c r="I4045" i="17"/>
  <c r="I4044" i="17"/>
  <c r="I4043" i="17"/>
  <c r="I4042" i="17"/>
  <c r="I4041" i="17"/>
  <c r="I4040" i="17"/>
  <c r="I4039" i="17"/>
  <c r="I4038" i="17"/>
  <c r="I4037" i="17"/>
  <c r="I4036" i="17"/>
  <c r="I4035" i="17"/>
  <c r="I4034" i="17"/>
  <c r="I4033" i="17"/>
  <c r="I4032" i="17"/>
  <c r="I4031" i="17"/>
  <c r="I4030" i="17"/>
  <c r="I4029" i="17"/>
  <c r="I4028" i="17"/>
  <c r="I4027" i="17"/>
  <c r="I4026" i="17"/>
  <c r="I4025" i="17"/>
  <c r="I4024" i="17"/>
  <c r="I4023" i="17"/>
  <c r="I4022" i="17"/>
  <c r="I4021" i="17"/>
  <c r="I4020" i="17"/>
  <c r="I4019" i="17"/>
  <c r="I4018" i="17"/>
  <c r="I4017" i="17"/>
  <c r="I4016" i="17"/>
  <c r="I4015" i="17"/>
  <c r="I4014" i="17"/>
  <c r="I4013" i="17"/>
  <c r="I4012" i="17"/>
  <c r="I4011" i="17"/>
  <c r="I4010" i="17"/>
  <c r="I4009" i="17"/>
  <c r="I4008" i="17"/>
  <c r="I4007" i="17"/>
  <c r="I4006" i="17"/>
  <c r="I4005" i="17"/>
  <c r="I4004" i="17"/>
  <c r="I4003" i="17"/>
  <c r="I4002" i="17"/>
  <c r="I4001" i="17"/>
  <c r="I4000" i="17"/>
  <c r="I3999" i="17"/>
  <c r="I3998" i="17"/>
  <c r="I3997" i="17"/>
  <c r="I3996" i="17"/>
  <c r="I3995" i="17"/>
  <c r="I3994" i="17"/>
  <c r="I3993" i="17"/>
  <c r="I3992" i="17"/>
  <c r="I3991" i="17"/>
  <c r="I3990" i="17"/>
  <c r="I3989" i="17"/>
  <c r="I3988" i="17"/>
  <c r="I3987" i="17"/>
  <c r="I3986" i="17"/>
  <c r="I3985" i="17"/>
  <c r="I3984" i="17"/>
  <c r="I3983" i="17"/>
  <c r="I3982" i="17"/>
  <c r="I3981" i="17"/>
  <c r="I3980" i="17"/>
  <c r="I3979" i="17"/>
  <c r="I3978" i="17"/>
  <c r="I3977" i="17"/>
  <c r="I3976" i="17"/>
  <c r="I3975" i="17"/>
  <c r="I3974" i="17"/>
  <c r="I3973" i="17"/>
  <c r="I3972" i="17"/>
  <c r="I3971" i="17"/>
  <c r="I3970" i="17"/>
  <c r="I3969" i="17"/>
  <c r="I3968" i="17"/>
  <c r="I3967" i="17"/>
  <c r="I3966" i="17"/>
  <c r="I3965" i="17"/>
  <c r="I3964" i="17"/>
  <c r="I3963" i="17"/>
  <c r="I3962" i="17"/>
  <c r="I3961" i="17"/>
  <c r="I3960" i="17"/>
  <c r="I3959" i="17"/>
  <c r="I3958" i="17"/>
  <c r="I3957" i="17"/>
  <c r="I3956" i="17"/>
  <c r="I3955" i="17"/>
  <c r="I3954" i="17"/>
  <c r="I3953" i="17"/>
  <c r="I3952" i="17"/>
  <c r="I3951" i="17"/>
  <c r="I3950" i="17"/>
  <c r="I3949" i="17"/>
  <c r="I3948" i="17"/>
  <c r="I3947" i="17"/>
  <c r="I3946" i="17"/>
  <c r="I3945" i="17"/>
  <c r="I3944" i="17"/>
  <c r="I3943" i="17"/>
  <c r="I3942" i="17"/>
  <c r="I3941" i="17"/>
  <c r="I3940" i="17"/>
  <c r="I3939" i="17"/>
  <c r="I3938" i="17"/>
  <c r="I3937" i="17"/>
  <c r="I3936" i="17"/>
  <c r="I3935" i="17"/>
  <c r="I3934" i="17"/>
  <c r="I3933" i="17"/>
  <c r="I3932" i="17"/>
  <c r="I3931" i="17"/>
  <c r="I3930" i="17"/>
  <c r="I3929" i="17"/>
  <c r="I3928" i="17"/>
  <c r="I3927" i="17"/>
  <c r="I3926" i="17"/>
  <c r="I3925" i="17"/>
  <c r="I3924" i="17"/>
  <c r="I3923" i="17"/>
  <c r="I3922" i="17"/>
  <c r="I3921" i="17"/>
  <c r="I3920" i="17"/>
  <c r="I3919" i="17"/>
  <c r="I3918" i="17"/>
  <c r="I3917" i="17"/>
  <c r="I3916" i="17"/>
  <c r="I3915" i="17"/>
  <c r="I3914" i="17"/>
  <c r="I3913" i="17"/>
  <c r="I3912" i="17"/>
  <c r="I3911" i="17"/>
  <c r="I3910" i="17"/>
  <c r="I3909" i="17"/>
  <c r="I3908" i="17"/>
  <c r="I3907" i="17"/>
  <c r="I3906" i="17"/>
  <c r="I3905" i="17"/>
  <c r="I3904" i="17"/>
  <c r="I3903" i="17"/>
  <c r="I3902" i="17"/>
  <c r="I3901" i="17"/>
  <c r="I3900" i="17"/>
  <c r="I3899" i="17"/>
  <c r="I3898" i="17"/>
  <c r="I3897" i="17"/>
  <c r="I3896" i="17"/>
  <c r="I3895" i="17"/>
  <c r="I3894" i="17"/>
  <c r="I3893" i="17"/>
  <c r="I3892" i="17"/>
  <c r="I3891" i="17"/>
  <c r="I3890" i="17"/>
  <c r="I3889" i="17"/>
  <c r="I3888" i="17"/>
  <c r="I3887" i="17"/>
  <c r="I3886" i="17"/>
  <c r="I3885" i="17"/>
  <c r="I3884" i="17"/>
  <c r="I3883" i="17"/>
  <c r="I3882" i="17"/>
  <c r="I3881" i="17"/>
  <c r="I3880" i="17"/>
  <c r="I3879" i="17"/>
  <c r="I3878" i="17"/>
  <c r="I3877" i="17"/>
  <c r="I3876" i="17"/>
  <c r="I3875" i="17"/>
  <c r="I3874" i="17"/>
  <c r="I3873" i="17"/>
  <c r="I3872" i="17"/>
  <c r="I3871" i="17"/>
  <c r="I3870" i="17"/>
  <c r="I3869" i="17"/>
  <c r="I3868" i="17"/>
  <c r="I3867" i="17"/>
  <c r="I3866" i="17"/>
  <c r="I3865" i="17"/>
  <c r="I3864" i="17"/>
  <c r="I3863" i="17"/>
  <c r="I3862" i="17"/>
  <c r="I3861" i="17"/>
  <c r="I3860" i="17"/>
  <c r="I3859" i="17"/>
  <c r="I3858" i="17"/>
  <c r="I3857" i="17"/>
  <c r="I3856" i="17"/>
  <c r="I3855" i="17"/>
  <c r="I3854" i="17"/>
  <c r="I3853" i="17"/>
  <c r="I3852" i="17"/>
  <c r="I3851" i="17"/>
  <c r="I3850" i="17"/>
  <c r="I3849" i="17"/>
  <c r="I3848" i="17"/>
  <c r="I3847" i="17"/>
  <c r="I3846" i="17"/>
  <c r="I3845" i="17"/>
  <c r="I3844" i="17"/>
  <c r="I3843" i="17"/>
  <c r="I3842" i="17"/>
  <c r="I3841" i="17"/>
  <c r="I3840" i="17"/>
  <c r="I3839" i="17"/>
  <c r="I3838" i="17"/>
  <c r="I3837" i="17"/>
  <c r="I3836" i="17"/>
  <c r="I3835" i="17"/>
  <c r="I3834" i="17"/>
  <c r="I3833" i="17"/>
  <c r="I3832" i="17"/>
  <c r="I3831" i="17"/>
  <c r="I3830" i="17"/>
  <c r="I3829" i="17"/>
  <c r="I3828" i="17"/>
  <c r="I3827" i="17"/>
  <c r="I3826" i="17"/>
  <c r="I3825" i="17"/>
  <c r="I3824" i="17"/>
  <c r="I3823" i="17"/>
  <c r="I3822" i="17"/>
  <c r="I3821" i="17"/>
  <c r="I3820" i="17"/>
  <c r="I3819" i="17"/>
  <c r="I3818" i="17"/>
  <c r="I3817" i="17"/>
  <c r="I3816" i="17"/>
  <c r="I3815" i="17"/>
  <c r="I3814" i="17"/>
  <c r="I3813" i="17"/>
  <c r="I3812" i="17"/>
  <c r="I3811" i="17"/>
  <c r="I3810" i="17"/>
  <c r="I3809" i="17"/>
  <c r="I3808" i="17"/>
  <c r="I3807" i="17"/>
  <c r="I3806" i="17"/>
  <c r="I3805" i="17"/>
  <c r="I3804" i="17"/>
  <c r="I3803" i="17"/>
  <c r="I3802" i="17"/>
  <c r="I3801" i="17"/>
  <c r="I3800" i="17"/>
  <c r="I3799" i="17"/>
  <c r="I3798" i="17"/>
  <c r="I3797" i="17"/>
  <c r="I3796" i="17"/>
  <c r="I3795" i="17"/>
  <c r="I3794" i="17"/>
  <c r="I3793" i="17"/>
  <c r="I3792" i="17"/>
  <c r="I3791" i="17"/>
  <c r="I3790" i="17"/>
  <c r="I3789" i="17"/>
  <c r="I3788" i="17"/>
  <c r="I3787" i="17"/>
  <c r="I3786" i="17"/>
  <c r="I3785" i="17"/>
  <c r="I3784" i="17"/>
  <c r="I3783" i="17"/>
  <c r="I3782" i="17"/>
  <c r="I3781" i="17"/>
  <c r="I3780" i="17"/>
  <c r="I3779" i="17"/>
  <c r="I3778" i="17"/>
  <c r="I3777" i="17"/>
  <c r="I3776" i="17"/>
  <c r="I3775" i="17"/>
  <c r="I3774" i="17"/>
  <c r="I3773" i="17"/>
  <c r="I3772" i="17"/>
  <c r="I3771" i="17"/>
  <c r="I3770" i="17"/>
  <c r="I3769" i="17"/>
  <c r="I3768" i="17"/>
  <c r="I3767" i="17"/>
  <c r="I3766" i="17"/>
  <c r="I3765" i="17"/>
  <c r="I3764" i="17"/>
  <c r="I3763" i="17"/>
  <c r="I3762" i="17"/>
  <c r="I3761" i="17"/>
  <c r="I3760" i="17"/>
  <c r="I3759" i="17"/>
  <c r="I3758" i="17"/>
  <c r="I3757" i="17"/>
  <c r="I3756" i="17"/>
  <c r="I3755" i="17"/>
  <c r="I3754" i="17"/>
  <c r="I3753" i="17"/>
  <c r="I3752" i="17"/>
  <c r="I3751" i="17"/>
  <c r="I3750" i="17"/>
  <c r="I3749" i="17"/>
  <c r="I3748" i="17"/>
  <c r="I3747" i="17"/>
  <c r="I3746" i="17"/>
  <c r="I3745" i="17"/>
  <c r="I3744" i="17"/>
  <c r="I3743" i="17"/>
  <c r="I3742" i="17"/>
  <c r="I3741" i="17"/>
  <c r="I3740" i="17"/>
  <c r="I3739" i="17"/>
  <c r="I3738" i="17"/>
  <c r="I3737" i="17"/>
  <c r="I3736" i="17"/>
  <c r="I3735" i="17"/>
  <c r="I3734" i="17"/>
  <c r="I3733" i="17"/>
  <c r="I3732" i="17"/>
  <c r="I3731" i="17"/>
  <c r="I3730" i="17"/>
  <c r="I3729" i="17"/>
  <c r="I3728" i="17"/>
  <c r="I3727" i="17"/>
  <c r="I3726" i="17"/>
  <c r="I3725" i="17"/>
  <c r="I3724" i="17"/>
  <c r="I3723" i="17"/>
  <c r="I3722" i="17"/>
  <c r="I3721" i="17"/>
  <c r="I3720" i="17"/>
  <c r="I3719" i="17"/>
  <c r="I3718" i="17"/>
  <c r="I3717" i="17"/>
  <c r="I3716" i="17"/>
  <c r="I3715" i="17"/>
  <c r="I3714" i="17"/>
  <c r="I3713" i="17"/>
  <c r="I3712" i="17"/>
  <c r="I3711" i="17"/>
  <c r="I3710" i="17"/>
  <c r="I3709" i="17"/>
  <c r="I3708" i="17"/>
  <c r="I3707" i="17"/>
  <c r="I3706" i="17"/>
  <c r="I3705" i="17"/>
  <c r="I3704" i="17"/>
  <c r="I3703" i="17"/>
  <c r="I3702" i="17"/>
  <c r="I3701" i="17"/>
  <c r="I3700" i="17"/>
  <c r="I3699" i="17"/>
  <c r="I3698" i="17"/>
  <c r="I3697" i="17"/>
  <c r="I3696" i="17"/>
  <c r="I3695" i="17"/>
  <c r="I3694" i="17"/>
  <c r="I3693" i="17"/>
  <c r="I3692" i="17"/>
  <c r="I3691" i="17"/>
  <c r="I3690" i="17"/>
  <c r="I3689" i="17"/>
  <c r="I3688" i="17"/>
  <c r="I3687" i="17"/>
  <c r="I3686" i="17"/>
  <c r="I3685" i="17"/>
  <c r="I3684" i="17"/>
  <c r="I3683" i="17"/>
  <c r="I3682" i="17"/>
  <c r="I3681" i="17"/>
  <c r="I3680" i="17"/>
  <c r="I3679" i="17"/>
  <c r="I3678" i="17"/>
  <c r="I3677" i="17"/>
  <c r="I3676" i="17"/>
  <c r="I3675" i="17"/>
  <c r="I3674" i="17"/>
  <c r="I3673" i="17"/>
  <c r="I3672" i="17"/>
  <c r="I3671" i="17"/>
  <c r="I3670" i="17"/>
  <c r="I3669" i="17"/>
  <c r="I3668" i="17"/>
  <c r="I3667" i="17"/>
  <c r="I3666" i="17"/>
  <c r="I3665" i="17"/>
  <c r="I3664" i="17"/>
  <c r="I3663" i="17"/>
  <c r="I3662" i="17"/>
  <c r="I3661" i="17"/>
  <c r="I3660" i="17"/>
  <c r="I3659" i="17"/>
  <c r="I3658" i="17"/>
  <c r="I3657" i="17"/>
  <c r="I3656" i="17"/>
  <c r="I3655" i="17"/>
  <c r="I3654" i="17"/>
  <c r="I3653" i="17"/>
  <c r="I3652" i="17"/>
  <c r="I3651" i="17"/>
  <c r="I3650" i="17"/>
  <c r="I3649" i="17"/>
  <c r="I3648" i="17"/>
  <c r="I3647" i="17"/>
  <c r="I3646" i="17"/>
  <c r="I3645" i="17"/>
  <c r="I3644" i="17"/>
  <c r="I3643" i="17"/>
  <c r="I3642" i="17"/>
  <c r="I3641" i="17"/>
  <c r="I3640" i="17"/>
  <c r="I3639" i="17"/>
  <c r="I3638" i="17"/>
  <c r="I3637" i="17"/>
  <c r="I3636" i="17"/>
  <c r="I3635" i="17"/>
  <c r="I3634" i="17"/>
  <c r="I3633" i="17"/>
  <c r="I3632" i="17"/>
  <c r="I3631" i="17"/>
  <c r="I3630" i="17"/>
  <c r="I3629" i="17"/>
  <c r="I3628" i="17"/>
  <c r="I3627" i="17"/>
  <c r="I3626" i="17"/>
  <c r="I3625" i="17"/>
  <c r="I3624" i="17"/>
  <c r="I3623" i="17"/>
  <c r="I3622" i="17"/>
  <c r="I3621" i="17"/>
  <c r="I3620" i="17"/>
  <c r="I3619" i="17"/>
  <c r="I3618" i="17"/>
  <c r="I3617" i="17"/>
  <c r="I3616" i="17"/>
  <c r="I3615" i="17"/>
  <c r="I3614" i="17"/>
  <c r="I3613" i="17"/>
  <c r="I3612" i="17"/>
  <c r="I3611" i="17"/>
  <c r="I3610" i="17"/>
  <c r="I3609" i="17"/>
  <c r="I3608" i="17"/>
  <c r="I3607" i="17"/>
  <c r="I3606" i="17"/>
  <c r="I3605" i="17"/>
  <c r="I3604" i="17"/>
  <c r="I3603" i="17"/>
  <c r="I3602" i="17"/>
  <c r="I3601" i="17"/>
  <c r="I3600" i="17"/>
  <c r="I3599" i="17"/>
  <c r="I3598" i="17"/>
  <c r="I3597" i="17"/>
  <c r="I3596" i="17"/>
  <c r="I3595" i="17"/>
  <c r="I3594" i="17"/>
  <c r="I3593" i="17"/>
  <c r="I3592" i="17"/>
  <c r="I3591" i="17"/>
  <c r="I3590" i="17"/>
  <c r="I3589" i="17"/>
  <c r="I3588" i="17"/>
  <c r="I3587" i="17"/>
  <c r="I3586" i="17"/>
  <c r="I3585" i="17"/>
  <c r="I3584" i="17"/>
  <c r="I3583" i="17"/>
  <c r="I3582" i="17"/>
  <c r="I3581" i="17"/>
  <c r="I3580" i="17"/>
  <c r="I3579" i="17"/>
  <c r="I3578" i="17"/>
  <c r="I3577" i="17"/>
  <c r="I3576" i="17"/>
  <c r="I3575" i="17"/>
  <c r="I3574" i="17"/>
  <c r="I3573" i="17"/>
  <c r="I3572" i="17"/>
  <c r="I3571" i="17"/>
  <c r="I3570" i="17"/>
  <c r="I3569" i="17"/>
  <c r="I3568" i="17"/>
  <c r="I3567" i="17"/>
  <c r="I3566" i="17"/>
  <c r="I3565" i="17"/>
  <c r="I3564" i="17"/>
  <c r="I3563" i="17"/>
  <c r="I3562" i="17"/>
  <c r="I3561" i="17"/>
  <c r="I3560" i="17"/>
  <c r="I3559" i="17"/>
  <c r="I3558" i="17"/>
  <c r="I3557" i="17"/>
  <c r="I3556" i="17"/>
  <c r="I3555" i="17"/>
  <c r="I3554" i="17"/>
  <c r="I3553" i="17"/>
  <c r="I3552" i="17"/>
  <c r="I3551" i="17"/>
  <c r="I3550" i="17"/>
  <c r="I3549" i="17"/>
  <c r="I3548" i="17"/>
  <c r="I3547" i="17"/>
  <c r="I3546" i="17"/>
  <c r="I3545" i="17"/>
  <c r="I3544" i="17"/>
  <c r="I3543" i="17"/>
  <c r="I3542" i="17"/>
  <c r="I3541" i="17"/>
  <c r="I3540" i="17"/>
  <c r="I3539" i="17"/>
  <c r="I3538" i="17"/>
  <c r="I3537" i="17"/>
  <c r="I3536" i="17"/>
  <c r="I3535" i="17"/>
  <c r="I3534" i="17"/>
  <c r="I3533" i="17"/>
  <c r="I3532" i="17"/>
  <c r="I3531" i="17"/>
  <c r="I3530" i="17"/>
  <c r="I3529" i="17"/>
  <c r="I3528" i="17"/>
  <c r="I3527" i="17"/>
  <c r="I3526" i="17"/>
  <c r="I3525" i="17"/>
  <c r="I3524" i="17"/>
  <c r="I3523" i="17"/>
  <c r="I3522" i="17"/>
  <c r="I3521" i="17"/>
  <c r="I3520" i="17"/>
  <c r="I3519" i="17"/>
  <c r="I3518" i="17"/>
  <c r="I3517" i="17"/>
  <c r="I3516" i="17"/>
  <c r="I3515" i="17"/>
  <c r="I3514" i="17"/>
  <c r="I3513" i="17"/>
  <c r="I3512" i="17"/>
  <c r="I3511" i="17"/>
  <c r="I3510" i="17"/>
  <c r="I3509" i="17"/>
  <c r="I3508" i="17"/>
  <c r="I3507" i="17"/>
  <c r="I3506" i="17"/>
  <c r="I3505" i="17"/>
  <c r="I3504" i="17"/>
  <c r="I3503" i="17"/>
  <c r="I3502" i="17"/>
  <c r="I3501" i="17"/>
  <c r="I3500" i="17"/>
  <c r="I3499" i="17"/>
  <c r="I3498" i="17"/>
  <c r="I3497" i="17"/>
  <c r="I3496" i="17"/>
  <c r="I3495" i="17"/>
  <c r="I3494" i="17"/>
  <c r="I3493" i="17"/>
  <c r="I3492" i="17"/>
  <c r="I3491" i="17"/>
  <c r="I3490" i="17"/>
  <c r="I3489" i="17"/>
  <c r="I3488" i="17"/>
  <c r="I3487" i="17"/>
  <c r="I3486" i="17"/>
  <c r="I3485" i="17"/>
  <c r="I3484" i="17"/>
  <c r="I3483" i="17"/>
  <c r="I3482" i="17"/>
  <c r="I3481" i="17"/>
  <c r="I3480" i="17"/>
  <c r="I3479" i="17"/>
  <c r="I3478" i="17"/>
  <c r="I3477" i="17"/>
  <c r="I3476" i="17"/>
  <c r="I3475" i="17"/>
  <c r="I3474" i="17"/>
  <c r="I3473" i="17"/>
  <c r="I3472" i="17"/>
  <c r="I3471" i="17"/>
  <c r="I3470" i="17"/>
  <c r="I3469" i="17"/>
  <c r="I3468" i="17"/>
  <c r="I3467" i="17"/>
  <c r="I3466" i="17"/>
  <c r="I3465" i="17"/>
  <c r="I3464" i="17"/>
  <c r="I3463" i="17"/>
  <c r="I3462" i="17"/>
  <c r="I3461" i="17"/>
  <c r="I3460" i="17"/>
  <c r="I3459" i="17"/>
  <c r="I3458" i="17"/>
  <c r="I3457" i="17"/>
  <c r="I3456" i="17"/>
  <c r="I3455" i="17"/>
  <c r="I3454" i="17"/>
  <c r="I3453" i="17"/>
  <c r="I3452" i="17"/>
  <c r="I3451" i="17"/>
  <c r="I3450" i="17"/>
  <c r="I3449" i="17"/>
  <c r="I3448" i="17"/>
  <c r="I3447" i="17"/>
  <c r="I3446" i="17"/>
  <c r="I3445" i="17"/>
  <c r="I3444" i="17"/>
  <c r="I3443" i="17"/>
  <c r="I3442" i="17"/>
  <c r="I3441" i="17"/>
  <c r="I3440" i="17"/>
  <c r="I3439" i="17"/>
  <c r="I3438" i="17"/>
  <c r="I3437" i="17"/>
  <c r="I3436" i="17"/>
  <c r="I3435" i="17"/>
  <c r="I3434" i="17"/>
  <c r="I3433" i="17"/>
  <c r="I3432" i="17"/>
  <c r="I3431" i="17"/>
  <c r="I3430" i="17"/>
  <c r="I3429" i="17"/>
  <c r="I3428" i="17"/>
  <c r="I3427" i="17"/>
  <c r="I3426" i="17"/>
  <c r="I3425" i="17"/>
  <c r="I3424" i="17"/>
  <c r="I3423" i="17"/>
  <c r="I3422" i="17"/>
  <c r="I3421" i="17"/>
  <c r="I3420" i="17"/>
  <c r="I3419" i="17"/>
  <c r="I3418" i="17"/>
  <c r="I3417" i="17"/>
  <c r="I3416" i="17"/>
  <c r="I3415" i="17"/>
  <c r="I3414" i="17"/>
  <c r="I3413" i="17"/>
  <c r="I3412" i="17"/>
  <c r="I3411" i="17"/>
  <c r="I3410" i="17"/>
  <c r="I3409" i="17"/>
  <c r="I3408" i="17"/>
  <c r="I3407" i="17"/>
  <c r="I3406" i="17"/>
  <c r="I3405" i="17"/>
  <c r="I3404" i="17"/>
  <c r="I3403" i="17"/>
  <c r="I3402" i="17"/>
  <c r="I3401" i="17"/>
  <c r="I3400" i="17"/>
  <c r="I3399" i="17"/>
  <c r="I3398" i="17"/>
  <c r="I3397" i="17"/>
  <c r="I3396" i="17"/>
  <c r="I3395" i="17"/>
  <c r="I3394" i="17"/>
  <c r="I3393" i="17"/>
  <c r="I3392" i="17"/>
  <c r="I3391" i="17"/>
  <c r="I3390" i="17"/>
  <c r="I3389" i="17"/>
  <c r="I3388" i="17"/>
  <c r="I3387" i="17"/>
  <c r="I3386" i="17"/>
  <c r="I3385" i="17"/>
  <c r="I3384" i="17"/>
  <c r="I3383" i="17"/>
  <c r="I3382" i="17"/>
  <c r="I3381" i="17"/>
  <c r="I3380" i="17"/>
  <c r="I3379" i="17"/>
  <c r="I3378" i="17"/>
  <c r="I3377" i="17"/>
  <c r="I3376" i="17"/>
  <c r="I3375" i="17"/>
  <c r="I3374" i="17"/>
  <c r="I3373" i="17"/>
  <c r="I3372" i="17"/>
  <c r="I3371" i="17"/>
  <c r="I3370" i="17"/>
  <c r="I3369" i="17"/>
  <c r="I3368" i="17"/>
  <c r="I3367" i="17"/>
  <c r="I3366" i="17"/>
  <c r="I3365" i="17"/>
  <c r="I3364" i="17"/>
  <c r="I3363" i="17"/>
  <c r="I3362" i="17"/>
  <c r="I3361" i="17"/>
  <c r="I3360" i="17"/>
  <c r="I3359" i="17"/>
  <c r="I3358" i="17"/>
  <c r="I3357" i="17"/>
  <c r="I3356" i="17"/>
  <c r="I3355" i="17"/>
  <c r="I3354" i="17"/>
  <c r="I3353" i="17"/>
  <c r="I3352" i="17"/>
  <c r="I3351" i="17"/>
  <c r="I3350" i="17"/>
  <c r="I3349" i="17"/>
  <c r="I3348" i="17"/>
  <c r="I3347" i="17"/>
  <c r="I3346" i="17"/>
  <c r="I3345" i="17"/>
  <c r="I3344" i="17"/>
  <c r="I3343" i="17"/>
  <c r="I3342" i="17"/>
  <c r="I3341" i="17"/>
  <c r="I3340" i="17"/>
  <c r="I3339" i="17"/>
  <c r="I3338" i="17"/>
  <c r="I3337" i="17"/>
  <c r="I3336" i="17"/>
  <c r="I3335" i="17"/>
  <c r="I3334" i="17"/>
  <c r="I3333" i="17"/>
  <c r="I3332" i="17"/>
  <c r="I3331" i="17"/>
  <c r="I3330" i="17"/>
  <c r="I3329" i="17"/>
  <c r="I3328" i="17"/>
  <c r="I3327" i="17"/>
  <c r="I3326" i="17"/>
  <c r="I3325" i="17"/>
  <c r="I3324" i="17"/>
  <c r="I3323" i="17"/>
  <c r="I3322" i="17"/>
  <c r="I3321" i="17"/>
  <c r="I3320" i="17"/>
  <c r="I3319" i="17"/>
  <c r="I3318" i="17"/>
  <c r="I3317" i="17"/>
  <c r="I3316" i="17"/>
  <c r="I3315" i="17"/>
  <c r="I3314" i="17"/>
  <c r="I3313" i="17"/>
  <c r="I3312" i="17"/>
  <c r="I3311" i="17"/>
  <c r="I3310" i="17"/>
  <c r="I3309" i="17"/>
  <c r="I3308" i="17"/>
  <c r="I3307" i="17"/>
  <c r="I3306" i="17"/>
  <c r="I3305" i="17"/>
  <c r="I3304" i="17"/>
  <c r="I3303" i="17"/>
  <c r="I3302" i="17"/>
  <c r="I3301" i="17"/>
  <c r="I3300" i="17"/>
  <c r="I3299" i="17"/>
  <c r="I3298" i="17"/>
  <c r="I3297" i="17"/>
  <c r="I3296" i="17"/>
  <c r="I3295" i="17"/>
  <c r="I3294" i="17"/>
  <c r="I3293" i="17"/>
  <c r="I3292" i="17"/>
  <c r="I3291" i="17"/>
  <c r="I3290" i="17"/>
  <c r="I3289" i="17"/>
  <c r="I3288" i="17"/>
  <c r="I3287" i="17"/>
  <c r="I3286" i="17"/>
  <c r="I3285" i="17"/>
  <c r="I3284" i="17"/>
  <c r="I3283" i="17"/>
  <c r="I3282" i="17"/>
  <c r="I3281" i="17"/>
  <c r="I3280" i="17"/>
  <c r="I3279" i="17"/>
  <c r="I3278" i="17"/>
  <c r="I3277" i="17"/>
  <c r="I3276" i="17"/>
  <c r="I3275" i="17"/>
  <c r="I3274" i="17"/>
  <c r="I3273" i="17"/>
  <c r="I3272" i="17"/>
  <c r="I3271" i="17"/>
  <c r="I3270" i="17"/>
  <c r="I3269" i="17"/>
  <c r="I3268" i="17"/>
  <c r="I3267" i="17"/>
  <c r="I3266" i="17"/>
  <c r="I3265" i="17"/>
  <c r="I3264" i="17"/>
  <c r="I3263" i="17"/>
  <c r="I3262" i="17"/>
  <c r="I3261" i="17"/>
  <c r="I3260" i="17"/>
  <c r="I3259" i="17"/>
  <c r="I3258" i="17"/>
  <c r="I3257" i="17"/>
  <c r="I3256" i="17"/>
  <c r="I3255" i="17"/>
  <c r="I3254" i="17"/>
  <c r="I3253" i="17"/>
  <c r="I3252" i="17"/>
  <c r="I3251" i="17"/>
  <c r="I3250" i="17"/>
  <c r="I3249" i="17"/>
  <c r="I3248" i="17"/>
  <c r="I3247" i="17"/>
  <c r="I3246" i="17"/>
  <c r="I3245" i="17"/>
  <c r="I3244" i="17"/>
  <c r="I3243" i="17"/>
  <c r="I3242" i="17"/>
  <c r="I3241" i="17"/>
  <c r="I3240" i="17"/>
  <c r="I3239" i="17"/>
  <c r="I3238" i="17"/>
  <c r="I3237" i="17"/>
  <c r="I3236" i="17"/>
  <c r="I3235" i="17"/>
  <c r="I3234" i="17"/>
  <c r="I3233" i="17"/>
  <c r="I3232" i="17"/>
  <c r="I3231" i="17"/>
  <c r="I3230" i="17"/>
  <c r="I3229" i="17"/>
  <c r="I3228" i="17"/>
  <c r="I3227" i="17"/>
  <c r="I3226" i="17"/>
  <c r="I3225" i="17"/>
  <c r="I3224" i="17"/>
  <c r="I3223" i="17"/>
  <c r="I3222" i="17"/>
  <c r="I3221" i="17"/>
  <c r="I3220" i="17"/>
  <c r="I3219" i="17"/>
  <c r="I3218" i="17"/>
  <c r="I3217" i="17"/>
  <c r="I3216" i="17"/>
  <c r="I3215" i="17"/>
  <c r="I3214" i="17"/>
  <c r="I3213" i="17"/>
  <c r="I3212" i="17"/>
  <c r="I3211" i="17"/>
  <c r="I3210" i="17"/>
  <c r="I3209" i="17"/>
  <c r="I3208" i="17"/>
  <c r="I3207" i="17"/>
  <c r="I3206" i="17"/>
  <c r="I3205" i="17"/>
  <c r="I3204" i="17"/>
  <c r="I3203" i="17"/>
  <c r="I3202" i="17"/>
  <c r="I3201" i="17"/>
  <c r="I3200" i="17"/>
  <c r="I3199" i="17"/>
  <c r="I3198" i="17"/>
  <c r="I3197" i="17"/>
  <c r="I3196" i="17"/>
  <c r="I3195" i="17"/>
  <c r="I3194" i="17"/>
  <c r="I3193" i="17"/>
  <c r="I3192" i="17"/>
  <c r="I3191" i="17"/>
  <c r="I3190" i="17"/>
  <c r="I3189" i="17"/>
  <c r="I3188" i="17"/>
  <c r="I3187" i="17"/>
  <c r="I3186" i="17"/>
  <c r="I3185" i="17"/>
  <c r="I3184" i="17"/>
  <c r="I3183" i="17"/>
  <c r="I3182" i="17"/>
  <c r="I3181" i="17"/>
  <c r="I3180" i="17"/>
  <c r="I3179" i="17"/>
  <c r="I3178" i="17"/>
  <c r="I3177" i="17"/>
  <c r="I3176" i="17"/>
  <c r="I3175" i="17"/>
  <c r="I3174" i="17"/>
  <c r="I3173" i="17"/>
  <c r="I3172" i="17"/>
  <c r="I3171" i="17"/>
  <c r="I3170" i="17"/>
  <c r="I3169" i="17"/>
  <c r="I3168" i="17"/>
  <c r="I3167" i="17"/>
  <c r="I3166" i="17"/>
  <c r="I3165" i="17"/>
  <c r="I3164" i="17"/>
  <c r="I3163" i="17"/>
  <c r="I3162" i="17"/>
  <c r="I3161" i="17"/>
  <c r="I3160" i="17"/>
  <c r="I3159" i="17"/>
  <c r="I3158" i="17"/>
  <c r="I3157" i="17"/>
  <c r="I3156" i="17"/>
  <c r="I3155" i="17"/>
  <c r="I3154" i="17"/>
  <c r="I3153" i="17"/>
  <c r="I3152" i="17"/>
  <c r="I3151" i="17"/>
  <c r="I3150" i="17"/>
  <c r="I3149" i="17"/>
  <c r="I3148" i="17"/>
  <c r="I3147" i="17"/>
  <c r="I3146" i="17"/>
  <c r="I3145" i="17"/>
  <c r="I3144" i="17"/>
  <c r="I3143" i="17"/>
  <c r="I3142" i="17"/>
  <c r="I3141" i="17"/>
  <c r="I3140" i="17"/>
  <c r="I3139" i="17"/>
  <c r="I3138" i="17"/>
  <c r="I3137" i="17"/>
  <c r="I3136" i="17"/>
  <c r="I3135" i="17"/>
  <c r="I3134" i="17"/>
  <c r="I3133" i="17"/>
  <c r="I3132" i="17"/>
  <c r="I3131" i="17"/>
  <c r="I3130" i="17"/>
  <c r="I3129" i="17"/>
  <c r="I3128" i="17"/>
  <c r="I3127" i="17"/>
  <c r="I3126" i="17"/>
  <c r="I3125" i="17"/>
  <c r="I3124" i="17"/>
  <c r="I3123" i="17"/>
  <c r="I3122" i="17"/>
  <c r="I3121" i="17"/>
  <c r="I3120" i="17"/>
  <c r="I3119" i="17"/>
  <c r="I3118" i="17"/>
  <c r="I3117" i="17"/>
  <c r="I3116" i="17"/>
  <c r="I3115" i="17"/>
  <c r="I3114" i="17"/>
  <c r="I3113" i="17"/>
  <c r="I3112" i="17"/>
  <c r="I3111" i="17"/>
  <c r="I3110" i="17"/>
  <c r="I3109" i="17"/>
  <c r="I3108" i="17"/>
  <c r="I3107" i="17"/>
  <c r="I3106" i="17"/>
  <c r="I3105" i="17"/>
  <c r="I3104" i="17"/>
  <c r="I3103" i="17"/>
  <c r="I3102" i="17"/>
  <c r="I3101" i="17"/>
  <c r="I3100" i="17"/>
  <c r="I3099" i="17"/>
  <c r="I3098" i="17"/>
  <c r="I3097" i="17"/>
  <c r="I3096" i="17"/>
  <c r="I3095" i="17"/>
  <c r="I3094" i="17"/>
  <c r="I3093" i="17"/>
  <c r="I3092" i="17"/>
  <c r="I3091" i="17"/>
  <c r="I3090" i="17"/>
  <c r="I3089" i="17"/>
  <c r="I3088" i="17"/>
  <c r="I3087" i="17"/>
  <c r="I3086" i="17"/>
  <c r="I3085" i="17"/>
  <c r="I3084" i="17"/>
  <c r="I3083" i="17"/>
  <c r="I3082" i="17"/>
  <c r="I3081" i="17"/>
  <c r="I3080" i="17"/>
  <c r="I3079" i="17"/>
  <c r="I3078" i="17"/>
  <c r="I3077" i="17"/>
  <c r="I3076" i="17"/>
  <c r="I3075" i="17"/>
  <c r="I3074" i="17"/>
  <c r="I3073" i="17"/>
  <c r="I3072" i="17"/>
  <c r="I3071" i="17"/>
  <c r="I3070" i="17"/>
  <c r="I3069" i="17"/>
  <c r="I3068" i="17"/>
  <c r="I3067" i="17"/>
  <c r="I3066" i="17"/>
  <c r="I3065" i="17"/>
  <c r="I3064" i="17"/>
  <c r="I3063" i="17"/>
  <c r="I3062" i="17"/>
  <c r="I3061" i="17"/>
  <c r="I3060" i="17"/>
  <c r="I3059" i="17"/>
  <c r="I3058" i="17"/>
  <c r="I3057" i="17"/>
  <c r="I3056" i="17"/>
  <c r="I3055" i="17"/>
  <c r="I3054" i="17"/>
  <c r="I3053" i="17"/>
  <c r="I3052" i="17"/>
  <c r="I3051" i="17"/>
  <c r="I3050" i="17"/>
  <c r="I3049" i="17"/>
  <c r="I3048" i="17"/>
  <c r="I3047" i="17"/>
  <c r="I3046" i="17"/>
  <c r="I3045" i="17"/>
  <c r="I3044" i="17"/>
  <c r="I3043" i="17"/>
  <c r="I3042" i="17"/>
  <c r="I3041" i="17"/>
  <c r="I3040" i="17"/>
  <c r="I3039" i="17"/>
  <c r="I3038" i="17"/>
  <c r="I3037" i="17"/>
  <c r="I3036" i="17"/>
  <c r="I3035" i="17"/>
  <c r="I3034" i="17"/>
  <c r="I3033" i="17"/>
  <c r="I3032" i="17"/>
  <c r="I3031" i="17"/>
  <c r="I3030" i="17"/>
  <c r="I3029" i="17"/>
  <c r="I3028" i="17"/>
  <c r="I3027" i="17"/>
  <c r="I3026" i="17"/>
  <c r="I3025" i="17"/>
  <c r="I3024" i="17"/>
  <c r="I3023" i="17"/>
  <c r="I3022" i="17"/>
  <c r="I3021" i="17"/>
  <c r="I3020" i="17"/>
  <c r="I3019" i="17"/>
  <c r="I3018" i="17"/>
  <c r="I3017" i="17"/>
  <c r="I3016" i="17"/>
  <c r="I3015" i="17"/>
  <c r="I3014" i="17"/>
  <c r="I3013" i="17"/>
  <c r="I3012" i="17"/>
  <c r="I3011" i="17"/>
  <c r="I3010" i="17"/>
  <c r="I3009" i="17"/>
  <c r="I3008" i="17"/>
  <c r="I3007" i="17"/>
  <c r="I3006" i="17"/>
  <c r="I3005" i="17"/>
  <c r="I3004" i="17"/>
  <c r="I3003" i="17"/>
  <c r="I3002" i="17"/>
  <c r="I3001" i="17"/>
  <c r="I3000" i="17"/>
  <c r="I2999" i="17"/>
  <c r="I2998" i="17"/>
  <c r="I2997" i="17"/>
  <c r="I2996" i="17"/>
  <c r="I2995" i="17"/>
  <c r="I2994" i="17"/>
  <c r="I2993" i="17"/>
  <c r="I2992" i="17"/>
  <c r="I2991" i="17"/>
  <c r="I2990" i="17"/>
  <c r="I2989" i="17"/>
  <c r="I2988" i="17"/>
  <c r="I2987" i="17"/>
  <c r="I2986" i="17"/>
  <c r="I2985" i="17"/>
  <c r="I2984" i="17"/>
  <c r="I2983" i="17"/>
  <c r="I2982" i="17"/>
  <c r="I2981" i="17"/>
  <c r="I2980" i="17"/>
  <c r="I2979" i="17"/>
  <c r="I2978" i="17"/>
  <c r="I2977" i="17"/>
  <c r="I2976" i="17"/>
  <c r="I2975" i="17"/>
  <c r="I2974" i="17"/>
  <c r="I2973" i="17"/>
  <c r="I2972" i="17"/>
  <c r="I2971" i="17"/>
  <c r="I2970" i="17"/>
  <c r="I2969" i="17"/>
  <c r="I2968" i="17"/>
  <c r="I2967" i="17"/>
  <c r="I2966" i="17"/>
  <c r="I2965" i="17"/>
  <c r="I2964" i="17"/>
  <c r="I2963" i="17"/>
  <c r="I2962" i="17"/>
  <c r="I2961" i="17"/>
  <c r="I2960" i="17"/>
  <c r="I2959" i="17"/>
  <c r="I2958" i="17"/>
  <c r="I2957" i="17"/>
  <c r="I2956" i="17"/>
  <c r="I2955" i="17"/>
  <c r="I2954" i="17"/>
  <c r="I2953" i="17"/>
  <c r="I2952" i="17"/>
  <c r="I2951" i="17"/>
  <c r="I2950" i="17"/>
  <c r="I2949" i="17"/>
  <c r="I2948" i="17"/>
  <c r="I2947" i="17"/>
  <c r="I2946" i="17"/>
  <c r="I2945" i="17"/>
  <c r="I2944" i="17"/>
  <c r="I2943" i="17"/>
  <c r="I2942" i="17"/>
  <c r="I2941" i="17"/>
  <c r="I2940" i="17"/>
  <c r="I2939" i="17"/>
  <c r="I2938" i="17"/>
  <c r="I2937" i="17"/>
  <c r="I2936" i="17"/>
  <c r="I2935" i="17"/>
  <c r="I2934" i="17"/>
  <c r="I2933" i="17"/>
  <c r="I2932" i="17"/>
  <c r="I2931" i="17"/>
  <c r="I2930" i="17"/>
  <c r="I2929" i="17"/>
  <c r="I2928" i="17"/>
  <c r="I2927" i="17"/>
  <c r="I2926" i="17"/>
  <c r="I2925" i="17"/>
  <c r="I2924" i="17"/>
  <c r="I2923" i="17"/>
  <c r="I2922" i="17"/>
  <c r="I2921" i="17"/>
  <c r="I2920" i="17"/>
  <c r="I2919" i="17"/>
  <c r="I2918" i="17"/>
  <c r="I2917" i="17"/>
  <c r="I2916" i="17"/>
  <c r="I2915" i="17"/>
  <c r="I2914" i="17"/>
  <c r="I2913" i="17"/>
  <c r="I2912" i="17"/>
  <c r="I2911" i="17"/>
  <c r="I2910" i="17"/>
  <c r="I2909" i="17"/>
  <c r="I2908" i="17"/>
  <c r="I2907" i="17"/>
  <c r="I2906" i="17"/>
  <c r="I2905" i="17"/>
  <c r="I2904" i="17"/>
  <c r="I2903" i="17"/>
  <c r="I2902" i="17"/>
  <c r="I2901" i="17"/>
  <c r="I2900" i="17"/>
  <c r="I2899" i="17"/>
  <c r="I2898" i="17"/>
  <c r="I2897" i="17"/>
  <c r="I2896" i="17"/>
  <c r="I2895" i="17"/>
  <c r="I2894" i="17"/>
  <c r="I2893" i="17"/>
  <c r="I2892" i="17"/>
  <c r="I2891" i="17"/>
  <c r="I2890" i="17"/>
  <c r="I2889" i="17"/>
  <c r="I2888" i="17"/>
  <c r="I2887" i="17"/>
  <c r="I2886" i="17"/>
  <c r="I2885" i="17"/>
  <c r="I2884" i="17"/>
  <c r="I2883" i="17"/>
  <c r="I2882" i="17"/>
  <c r="I2881" i="17"/>
  <c r="I2880" i="17"/>
  <c r="I2879" i="17"/>
  <c r="I2878" i="17"/>
  <c r="I2877" i="17"/>
  <c r="I2876" i="17"/>
  <c r="I2875" i="17"/>
  <c r="I2874" i="17"/>
  <c r="I2873" i="17"/>
  <c r="I2872" i="17"/>
  <c r="I2871" i="17"/>
  <c r="I2870" i="17"/>
  <c r="I2869" i="17"/>
  <c r="I2868" i="17"/>
  <c r="I2867" i="17"/>
  <c r="I2866" i="17"/>
  <c r="I2865" i="17"/>
  <c r="I2864" i="17"/>
  <c r="I2863" i="17"/>
  <c r="I2862" i="17"/>
  <c r="I2861" i="17"/>
  <c r="I2860" i="17"/>
  <c r="I2859" i="17"/>
  <c r="I2858" i="17"/>
  <c r="I2857" i="17"/>
  <c r="I2856" i="17"/>
  <c r="I2855" i="17"/>
  <c r="I2854" i="17"/>
  <c r="I2853" i="17"/>
  <c r="I2852" i="17"/>
  <c r="I2851" i="17"/>
  <c r="I2850" i="17"/>
  <c r="I2849" i="17"/>
  <c r="I2848" i="17"/>
  <c r="I2847" i="17"/>
  <c r="I2846" i="17"/>
  <c r="I2845" i="17"/>
  <c r="I2844" i="17"/>
  <c r="I2843" i="17"/>
  <c r="I2842" i="17"/>
  <c r="I2841" i="17"/>
  <c r="I2840" i="17"/>
  <c r="I2839" i="17"/>
  <c r="I2838" i="17"/>
  <c r="I2837" i="17"/>
  <c r="I2836" i="17"/>
  <c r="I2835" i="17"/>
  <c r="I2834" i="17"/>
  <c r="I2833" i="17"/>
  <c r="I2832" i="17"/>
  <c r="I2831" i="17"/>
  <c r="I2830" i="17"/>
  <c r="I2829" i="17"/>
  <c r="I2828" i="17"/>
  <c r="I2827" i="17"/>
  <c r="I2826" i="17"/>
  <c r="I2825" i="17"/>
  <c r="I2824" i="17"/>
  <c r="I2823" i="17"/>
  <c r="I2822" i="17"/>
  <c r="I2821" i="17"/>
  <c r="I2820" i="17"/>
  <c r="I2819" i="17"/>
  <c r="I2818" i="17"/>
  <c r="I2817" i="17"/>
  <c r="I2816" i="17"/>
  <c r="I2815" i="17"/>
  <c r="I2814" i="17"/>
  <c r="I2813" i="17"/>
  <c r="I2812" i="17"/>
  <c r="I2811" i="17"/>
  <c r="I2810" i="17"/>
  <c r="I2809" i="17"/>
  <c r="I2808" i="17"/>
  <c r="I2807" i="17"/>
  <c r="I2806" i="17"/>
  <c r="I2805" i="17"/>
  <c r="I2804" i="17"/>
  <c r="I2803" i="17"/>
  <c r="I2802" i="17"/>
  <c r="I2801" i="17"/>
  <c r="I2800" i="17"/>
  <c r="I2799" i="17"/>
  <c r="I2798" i="17"/>
  <c r="I2797" i="17"/>
  <c r="I2796" i="17"/>
  <c r="I2795" i="17"/>
  <c r="I2794" i="17"/>
  <c r="I2793" i="17"/>
  <c r="I2792" i="17"/>
  <c r="I2791" i="17"/>
  <c r="I2790" i="17"/>
  <c r="I2789" i="17"/>
  <c r="I2788" i="17"/>
  <c r="I2787" i="17"/>
  <c r="I2786" i="17"/>
  <c r="I2785" i="17"/>
  <c r="I2784" i="17"/>
  <c r="I2783" i="17"/>
  <c r="I2782" i="17"/>
  <c r="I2781" i="17"/>
  <c r="I2780" i="17"/>
  <c r="I2779" i="17"/>
  <c r="I2778" i="17"/>
  <c r="I2777" i="17"/>
  <c r="I2776" i="17"/>
  <c r="I2775" i="17"/>
  <c r="I2774" i="17"/>
  <c r="I2773" i="17"/>
  <c r="I2772" i="17"/>
  <c r="I2771" i="17"/>
  <c r="I2770" i="17"/>
  <c r="I2769" i="17"/>
  <c r="I2768" i="17"/>
  <c r="I2767" i="17"/>
  <c r="I2766" i="17"/>
  <c r="I2765" i="17"/>
  <c r="I2764" i="17"/>
  <c r="I2763" i="17"/>
  <c r="I2762" i="17"/>
  <c r="I2761" i="17"/>
  <c r="I2760" i="17"/>
  <c r="I2759" i="17"/>
  <c r="I2758" i="17"/>
  <c r="I2757" i="17"/>
  <c r="I2756" i="17"/>
  <c r="I2755" i="17"/>
  <c r="I2754" i="17"/>
  <c r="I2753" i="17"/>
  <c r="I2752" i="17"/>
  <c r="I2751" i="17"/>
  <c r="I2750" i="17"/>
  <c r="I2749" i="17"/>
  <c r="I2748" i="17"/>
  <c r="I2747" i="17"/>
  <c r="I2746" i="17"/>
  <c r="I2745" i="17"/>
  <c r="I2744" i="17"/>
  <c r="I2743" i="17"/>
  <c r="I2742" i="17"/>
  <c r="I2741" i="17"/>
  <c r="I2740" i="17"/>
  <c r="I2739" i="17"/>
  <c r="I2738" i="17"/>
  <c r="I2737" i="17"/>
  <c r="I2736" i="17"/>
  <c r="I2735" i="17"/>
  <c r="I2734" i="17"/>
  <c r="I2733" i="17"/>
  <c r="I2732" i="17"/>
  <c r="I2731" i="17"/>
  <c r="I2730" i="17"/>
  <c r="I2729" i="17"/>
  <c r="I2728" i="17"/>
  <c r="I2727" i="17"/>
  <c r="I2726" i="17"/>
  <c r="I2725" i="17"/>
  <c r="I2724" i="17"/>
  <c r="I2723" i="17"/>
  <c r="I2722" i="17"/>
  <c r="I2721" i="17"/>
  <c r="I2720" i="17"/>
  <c r="I2719" i="17"/>
  <c r="I2718" i="17"/>
  <c r="I2717" i="17"/>
  <c r="I2716" i="17"/>
  <c r="I2715" i="17"/>
  <c r="I2714" i="17"/>
  <c r="I2713" i="17"/>
  <c r="I2712" i="17"/>
  <c r="I2711" i="17"/>
  <c r="I2710" i="17"/>
  <c r="I2709" i="17"/>
  <c r="I2708" i="17"/>
  <c r="I2707" i="17"/>
  <c r="I2706" i="17"/>
  <c r="I2705" i="17"/>
  <c r="I2704" i="17"/>
  <c r="I2703" i="17"/>
  <c r="I2702" i="17"/>
  <c r="I2701" i="17"/>
  <c r="I2700" i="17"/>
  <c r="I2699" i="17"/>
  <c r="I2698" i="17"/>
  <c r="I2697" i="17"/>
  <c r="I2696" i="17"/>
  <c r="I2695" i="17"/>
  <c r="I2694" i="17"/>
  <c r="I2693" i="17"/>
  <c r="I2692" i="17"/>
  <c r="I2691" i="17"/>
  <c r="I2690" i="17"/>
  <c r="I2689" i="17"/>
  <c r="I2688" i="17"/>
  <c r="I2687" i="17"/>
  <c r="I2686" i="17"/>
  <c r="I2685" i="17"/>
  <c r="I2684" i="17"/>
  <c r="I2683" i="17"/>
  <c r="I2682" i="17"/>
  <c r="I2681" i="17"/>
  <c r="I2680" i="17"/>
  <c r="I2679" i="17"/>
  <c r="I2678" i="17"/>
  <c r="I2677" i="17"/>
  <c r="I2676" i="17"/>
  <c r="I2675" i="17"/>
  <c r="I2674" i="17"/>
  <c r="I2673" i="17"/>
  <c r="I2672" i="17"/>
  <c r="I2671" i="17"/>
  <c r="I2670" i="17"/>
  <c r="I2669" i="17"/>
  <c r="I2668" i="17"/>
  <c r="I2667" i="17"/>
  <c r="I2666" i="17"/>
  <c r="I2665" i="17"/>
  <c r="I2664" i="17"/>
  <c r="I2663" i="17"/>
  <c r="I2662" i="17"/>
  <c r="I2661" i="17"/>
  <c r="I2660" i="17"/>
  <c r="I2659" i="17"/>
  <c r="I2658" i="17"/>
  <c r="I2657" i="17"/>
  <c r="I2656" i="17"/>
  <c r="I2655" i="17"/>
  <c r="I2654" i="17"/>
  <c r="I2653" i="17"/>
  <c r="I2652" i="17"/>
  <c r="I2651" i="17"/>
  <c r="I2650" i="17"/>
  <c r="I2649" i="17"/>
  <c r="I2648" i="17"/>
  <c r="I2647" i="17"/>
  <c r="I2646" i="17"/>
  <c r="I2645" i="17"/>
  <c r="I2644" i="17"/>
  <c r="I2643" i="17"/>
  <c r="I2642" i="17"/>
  <c r="I2641" i="17"/>
  <c r="I2640" i="17"/>
  <c r="I2639" i="17"/>
  <c r="I2638" i="17"/>
  <c r="I2637" i="17"/>
  <c r="I2636" i="17"/>
  <c r="I2635" i="17"/>
  <c r="I2634" i="17"/>
  <c r="I2633" i="17"/>
  <c r="I2632" i="17"/>
  <c r="I2631" i="17"/>
  <c r="I2630" i="17"/>
  <c r="I2629" i="17"/>
  <c r="I2628" i="17"/>
  <c r="I2627" i="17"/>
  <c r="I2626" i="17"/>
  <c r="I2625" i="17"/>
  <c r="I2624" i="17"/>
  <c r="I2623" i="17"/>
  <c r="I2622" i="17"/>
  <c r="I2621" i="17"/>
  <c r="I2620" i="17"/>
  <c r="I2619" i="17"/>
  <c r="I2618" i="17"/>
  <c r="I2617" i="17"/>
  <c r="I2616" i="17"/>
  <c r="I2615" i="17"/>
  <c r="I2614" i="17"/>
  <c r="I2613" i="17"/>
  <c r="I2612" i="17"/>
  <c r="I2611" i="17"/>
  <c r="I2610" i="17"/>
  <c r="I2609" i="17"/>
  <c r="I2608" i="17"/>
  <c r="I2607" i="17"/>
  <c r="I2606" i="17"/>
  <c r="I2605" i="17"/>
  <c r="I2604" i="17"/>
  <c r="I2603" i="17"/>
  <c r="I2602" i="17"/>
  <c r="I2601" i="17"/>
  <c r="I2600" i="17"/>
  <c r="I2599" i="17"/>
  <c r="I2598" i="17"/>
  <c r="I2597" i="17"/>
  <c r="I2596" i="17"/>
  <c r="I2595" i="17"/>
  <c r="I2594" i="17"/>
  <c r="I2593" i="17"/>
  <c r="I2592" i="17"/>
  <c r="I2591" i="17"/>
  <c r="I2590" i="17"/>
  <c r="I2589" i="17"/>
  <c r="I2588" i="17"/>
  <c r="I2587" i="17"/>
  <c r="I2586" i="17"/>
  <c r="I2585" i="17"/>
  <c r="I2584" i="17"/>
  <c r="I2583" i="17"/>
  <c r="I2582" i="17"/>
  <c r="I2581" i="17"/>
  <c r="I2580" i="17"/>
  <c r="I2579" i="17"/>
  <c r="I2578" i="17"/>
  <c r="I2577" i="17"/>
  <c r="I2576" i="17"/>
  <c r="I2575" i="17"/>
  <c r="I2574" i="17"/>
  <c r="I2573" i="17"/>
  <c r="I2572" i="17"/>
  <c r="I2571" i="17"/>
  <c r="I2570" i="17"/>
  <c r="I2569" i="17"/>
  <c r="I2568" i="17"/>
  <c r="I2567" i="17"/>
  <c r="I2566" i="17"/>
  <c r="I2565" i="17"/>
  <c r="I2564" i="17"/>
  <c r="I2563" i="17"/>
  <c r="I2562" i="17"/>
  <c r="I2561" i="17"/>
  <c r="I2560" i="17"/>
  <c r="I2559" i="17"/>
  <c r="I2558" i="17"/>
  <c r="I2557" i="17"/>
  <c r="I2556" i="17"/>
  <c r="I2555" i="17"/>
  <c r="I2554" i="17"/>
  <c r="I2553" i="17"/>
  <c r="I2552" i="17"/>
  <c r="I2551" i="17"/>
  <c r="I2550" i="17"/>
  <c r="I2549" i="17"/>
  <c r="I2548" i="17"/>
  <c r="I2547" i="17"/>
  <c r="I2546" i="17"/>
  <c r="I2545" i="17"/>
  <c r="I2544" i="17"/>
  <c r="I2543" i="17"/>
  <c r="I2542" i="17"/>
  <c r="I2541" i="17"/>
  <c r="I2540" i="17"/>
  <c r="I2539" i="17"/>
  <c r="I2538" i="17"/>
  <c r="I2537" i="17"/>
  <c r="I2536" i="17"/>
  <c r="I2535" i="17"/>
  <c r="I2534" i="17"/>
  <c r="I2533" i="17"/>
  <c r="I2532" i="17"/>
  <c r="I2531" i="17"/>
  <c r="I2530" i="17"/>
  <c r="I2529" i="17"/>
  <c r="I2528" i="17"/>
  <c r="I2527" i="17"/>
  <c r="I2526" i="17"/>
  <c r="I2525" i="17"/>
  <c r="I2524" i="17"/>
  <c r="I2523" i="17"/>
  <c r="I2522" i="17"/>
  <c r="I2521" i="17"/>
  <c r="I2520" i="17"/>
  <c r="I2519" i="17"/>
  <c r="I2518" i="17"/>
  <c r="I2517" i="17"/>
  <c r="I2516" i="17"/>
  <c r="I2515" i="17"/>
  <c r="I2514" i="17"/>
  <c r="I2513" i="17"/>
  <c r="I2512" i="17"/>
  <c r="I2511" i="17"/>
  <c r="I2510" i="17"/>
  <c r="I2509" i="17"/>
  <c r="I2508" i="17"/>
  <c r="I2507" i="17"/>
  <c r="I2506" i="17"/>
  <c r="I2505" i="17"/>
  <c r="I2504" i="17"/>
  <c r="I2503" i="17"/>
  <c r="I2502" i="17"/>
  <c r="I2501" i="17"/>
  <c r="I2500" i="17"/>
  <c r="I2499" i="17"/>
  <c r="I2498" i="17"/>
  <c r="I2497" i="17"/>
  <c r="I2496" i="17"/>
  <c r="I2495" i="17"/>
  <c r="I2494" i="17"/>
  <c r="I2493" i="17"/>
  <c r="I2492" i="17"/>
  <c r="I2491" i="17"/>
  <c r="I2490" i="17"/>
  <c r="I2489" i="17"/>
  <c r="I2488" i="17"/>
  <c r="I2487" i="17"/>
  <c r="I2486" i="17"/>
  <c r="I2485" i="17"/>
  <c r="I2484" i="17"/>
  <c r="I2483" i="17"/>
  <c r="I2482" i="17"/>
  <c r="I2481" i="17"/>
  <c r="I2480" i="17"/>
  <c r="I2479" i="17"/>
  <c r="I2478" i="17"/>
  <c r="I2477" i="17"/>
  <c r="I2476" i="17"/>
  <c r="I2475" i="17"/>
  <c r="I2474" i="17"/>
  <c r="I2473" i="17"/>
  <c r="I2472" i="17"/>
  <c r="I2471" i="17"/>
  <c r="I2470" i="17"/>
  <c r="I2469" i="17"/>
  <c r="I2468" i="17"/>
  <c r="I2467" i="17"/>
  <c r="I2466" i="17"/>
  <c r="I2465" i="17"/>
  <c r="I2464" i="17"/>
  <c r="I2463" i="17"/>
  <c r="I2462" i="17"/>
  <c r="I2461" i="17"/>
  <c r="I2460" i="17"/>
  <c r="I2459" i="17"/>
  <c r="I2458" i="17"/>
  <c r="I2457" i="17"/>
  <c r="I2456" i="17"/>
  <c r="I2455" i="17"/>
  <c r="I2454" i="17"/>
  <c r="I2453" i="17"/>
  <c r="I2452" i="17"/>
  <c r="I2451" i="17"/>
  <c r="I2450" i="17"/>
  <c r="I2449" i="17"/>
  <c r="I2448" i="17"/>
  <c r="I2447" i="17"/>
  <c r="I2446" i="17"/>
  <c r="I2445" i="17"/>
  <c r="I2444" i="17"/>
  <c r="I2443" i="17"/>
  <c r="I2442" i="17"/>
  <c r="I2441" i="17"/>
  <c r="I2440" i="17"/>
  <c r="I2439" i="17"/>
  <c r="I2438" i="17"/>
  <c r="I2437" i="17"/>
  <c r="I2436" i="17"/>
  <c r="I2435" i="17"/>
  <c r="I2434" i="17"/>
  <c r="I2433" i="17"/>
  <c r="I2432" i="17"/>
  <c r="I2431" i="17"/>
  <c r="I2430" i="17"/>
  <c r="I2429" i="17"/>
  <c r="I2428" i="17"/>
  <c r="I2427" i="17"/>
  <c r="I2426" i="17"/>
  <c r="I2425" i="17"/>
  <c r="I2424" i="17"/>
  <c r="I2423" i="17"/>
  <c r="I2422" i="17"/>
  <c r="I2421" i="17"/>
  <c r="I2420" i="17"/>
  <c r="I2419" i="17"/>
  <c r="I2418" i="17"/>
  <c r="I2417" i="17"/>
  <c r="I2416" i="17"/>
  <c r="I2415" i="17"/>
  <c r="I2414" i="17"/>
  <c r="I2413" i="17"/>
  <c r="I2412" i="17"/>
  <c r="I2411" i="17"/>
  <c r="I2410" i="17"/>
  <c r="I2409" i="17"/>
  <c r="I2408" i="17"/>
  <c r="I2407" i="17"/>
  <c r="I2406" i="17"/>
  <c r="I2405" i="17"/>
  <c r="I2404" i="17"/>
  <c r="I2403" i="17"/>
  <c r="I2402" i="17"/>
  <c r="I2401" i="17"/>
  <c r="I2400" i="17"/>
  <c r="I2399" i="17"/>
  <c r="I2398" i="17"/>
  <c r="I2397" i="17"/>
  <c r="I2396" i="17"/>
  <c r="I2395" i="17"/>
  <c r="I2394" i="17"/>
  <c r="I2393" i="17"/>
  <c r="I2392" i="17"/>
  <c r="I2391" i="17"/>
  <c r="I2390" i="17"/>
  <c r="I2389" i="17"/>
  <c r="I2388" i="17"/>
  <c r="I2387" i="17"/>
  <c r="I2386" i="17"/>
  <c r="I2385" i="17"/>
  <c r="I2384" i="17"/>
  <c r="I2383" i="17"/>
  <c r="I2382" i="17"/>
  <c r="I2381" i="17"/>
  <c r="I2380" i="17"/>
  <c r="I2379" i="17"/>
  <c r="I2378" i="17"/>
  <c r="I2377" i="17"/>
  <c r="I2376" i="17"/>
  <c r="I2375" i="17"/>
  <c r="I2374" i="17"/>
  <c r="I2373" i="17"/>
  <c r="I2372" i="17"/>
  <c r="I2371" i="17"/>
  <c r="I2370" i="17"/>
  <c r="I2369" i="17"/>
  <c r="I2368" i="17"/>
  <c r="I2367" i="17"/>
  <c r="I2366" i="17"/>
  <c r="I2365" i="17"/>
  <c r="I2364" i="17"/>
  <c r="I2363" i="17"/>
  <c r="I2362" i="17"/>
  <c r="I2361" i="17"/>
  <c r="I2360" i="17"/>
  <c r="I2359" i="17"/>
  <c r="I2358" i="17"/>
  <c r="I2357" i="17"/>
  <c r="I2356" i="17"/>
  <c r="I2355" i="17"/>
  <c r="I2354" i="17"/>
  <c r="I2353" i="17"/>
  <c r="I2352" i="17"/>
  <c r="I2351" i="17"/>
  <c r="I2350" i="17"/>
  <c r="I2349" i="17"/>
  <c r="I2348" i="17"/>
  <c r="I2347" i="17"/>
  <c r="I2346" i="17"/>
  <c r="I2345" i="17"/>
  <c r="I2344" i="17"/>
  <c r="I2343" i="17"/>
  <c r="I2342" i="17"/>
  <c r="I2341" i="17"/>
  <c r="I2340" i="17"/>
  <c r="I2339" i="17"/>
  <c r="I2338" i="17"/>
  <c r="I2337" i="17"/>
  <c r="I2336" i="17"/>
  <c r="I2335" i="17"/>
  <c r="I2334" i="17"/>
  <c r="I2333" i="17"/>
  <c r="I2332" i="17"/>
  <c r="I2331" i="17"/>
  <c r="I2330" i="17"/>
  <c r="I2329" i="17"/>
  <c r="I2328" i="17"/>
  <c r="I2327" i="17"/>
  <c r="I2326" i="17"/>
  <c r="I2325" i="17"/>
  <c r="I2324" i="17"/>
  <c r="I2323" i="17"/>
  <c r="I2322" i="17"/>
  <c r="I2321" i="17"/>
  <c r="I2320" i="17"/>
  <c r="I2319" i="17"/>
  <c r="I2318" i="17"/>
  <c r="I2317" i="17"/>
  <c r="I2316" i="17"/>
  <c r="I2315" i="17"/>
  <c r="I2314" i="17"/>
  <c r="I2313" i="17"/>
  <c r="I2312" i="17"/>
  <c r="I2311" i="17"/>
  <c r="I2310" i="17"/>
  <c r="I2309" i="17"/>
  <c r="I2308" i="17"/>
  <c r="I2307" i="17"/>
  <c r="I2306" i="17"/>
  <c r="I2305" i="17"/>
  <c r="I2304" i="17"/>
  <c r="I2303" i="17"/>
  <c r="I2302" i="17"/>
  <c r="I2301" i="17"/>
  <c r="I2300" i="17"/>
  <c r="I2299" i="17"/>
  <c r="I2298" i="17"/>
  <c r="I2297" i="17"/>
  <c r="I2296" i="17"/>
  <c r="I2295" i="17"/>
  <c r="I2294" i="17"/>
  <c r="I2293" i="17"/>
  <c r="I2292" i="17"/>
  <c r="I2291" i="17"/>
  <c r="I2290" i="17"/>
  <c r="I2289" i="17"/>
  <c r="I2288" i="17"/>
  <c r="I2287" i="17"/>
  <c r="I2286" i="17"/>
  <c r="I2285" i="17"/>
  <c r="I2284" i="17"/>
  <c r="I2283" i="17"/>
  <c r="I2282" i="17"/>
  <c r="I2281" i="17"/>
  <c r="I2280" i="17"/>
  <c r="I2279" i="17"/>
  <c r="I2278" i="17"/>
  <c r="I2277" i="17"/>
  <c r="I2276" i="17"/>
  <c r="I2275" i="17"/>
  <c r="I2274" i="17"/>
  <c r="I2273" i="17"/>
  <c r="I2272" i="17"/>
  <c r="I2271" i="17"/>
  <c r="I2270" i="17"/>
  <c r="I2269" i="17"/>
  <c r="I2268" i="17"/>
  <c r="I2267" i="17"/>
  <c r="I2266" i="17"/>
  <c r="I2265" i="17"/>
  <c r="I2264" i="17"/>
  <c r="I2263" i="17"/>
  <c r="I2262" i="17"/>
  <c r="I2261" i="17"/>
  <c r="I2260" i="17"/>
  <c r="I2259" i="17"/>
  <c r="I2258" i="17"/>
  <c r="I2257" i="17"/>
  <c r="I2256" i="17"/>
  <c r="I2255" i="17"/>
  <c r="I2254" i="17"/>
  <c r="I2253" i="17"/>
  <c r="I2252" i="17"/>
  <c r="I2251" i="17"/>
  <c r="I2250" i="17"/>
  <c r="I2249" i="17"/>
  <c r="I2248" i="17"/>
  <c r="I2247" i="17"/>
  <c r="I2246" i="17"/>
  <c r="I2245" i="17"/>
  <c r="I2244" i="17"/>
  <c r="I2243" i="17"/>
  <c r="I2242" i="17"/>
  <c r="I2241" i="17"/>
  <c r="I2240" i="17"/>
  <c r="I2239" i="17"/>
  <c r="I2238" i="17"/>
  <c r="I2237" i="17"/>
  <c r="I2236" i="17"/>
  <c r="I2235" i="17"/>
  <c r="I2234" i="17"/>
  <c r="I2233" i="17"/>
  <c r="I2232" i="17"/>
  <c r="I2231" i="17"/>
  <c r="I2230" i="17"/>
  <c r="I2229" i="17"/>
  <c r="I2228" i="17"/>
  <c r="I2227" i="17"/>
  <c r="I2226" i="17"/>
  <c r="I2225" i="17"/>
  <c r="I2224" i="17"/>
  <c r="I2223" i="17"/>
  <c r="I2222" i="17"/>
  <c r="I2221" i="17"/>
  <c r="I2220" i="17"/>
  <c r="I2219" i="17"/>
  <c r="I2218" i="17"/>
  <c r="I2217" i="17"/>
  <c r="I2216" i="17"/>
  <c r="I2215" i="17"/>
  <c r="I2214" i="17"/>
  <c r="I2213" i="17"/>
  <c r="I2212" i="17"/>
  <c r="I2211" i="17"/>
  <c r="I2210" i="17"/>
  <c r="I2209" i="17"/>
  <c r="I2208" i="17"/>
  <c r="I2207" i="17"/>
  <c r="I2206" i="17"/>
  <c r="I2205" i="17"/>
  <c r="I2204" i="17"/>
  <c r="I2203" i="17"/>
  <c r="I2202" i="17"/>
  <c r="I2201" i="17"/>
  <c r="I2200" i="17"/>
  <c r="I2199" i="17"/>
  <c r="I2198" i="17"/>
  <c r="I2197" i="17"/>
  <c r="I2196" i="17"/>
  <c r="I2195" i="17"/>
  <c r="I2194" i="17"/>
  <c r="I2193" i="17"/>
  <c r="I2192" i="17"/>
  <c r="I2191" i="17"/>
  <c r="I2190" i="17"/>
  <c r="I2189" i="17"/>
  <c r="I2188" i="17"/>
  <c r="I2187" i="17"/>
  <c r="I2186" i="17"/>
  <c r="I2185" i="17"/>
  <c r="I2184" i="17"/>
  <c r="I2183" i="17"/>
  <c r="I2182" i="17"/>
  <c r="I2181" i="17"/>
  <c r="I2180" i="17"/>
  <c r="I2179" i="17"/>
  <c r="I2178" i="17"/>
  <c r="I2177" i="17"/>
  <c r="I2176" i="17"/>
  <c r="I2175" i="17"/>
  <c r="I2174" i="17"/>
  <c r="I2173" i="17"/>
  <c r="I2172" i="17"/>
  <c r="I2171" i="17"/>
  <c r="I2170" i="17"/>
  <c r="I2169" i="17"/>
  <c r="I2168" i="17"/>
  <c r="I2167" i="17"/>
  <c r="I2166" i="17"/>
  <c r="I2165" i="17"/>
  <c r="I2164" i="17"/>
  <c r="I2163" i="17"/>
  <c r="I2162" i="17"/>
  <c r="I2161" i="17"/>
  <c r="I2160" i="17"/>
  <c r="I2159" i="17"/>
  <c r="I2158" i="17"/>
  <c r="I2157" i="17"/>
  <c r="I2156" i="17"/>
  <c r="I2155" i="17"/>
  <c r="I2154" i="17"/>
  <c r="I2153" i="17"/>
  <c r="I2152" i="17"/>
  <c r="I2151" i="17"/>
  <c r="I2150" i="17"/>
  <c r="I2149" i="17"/>
  <c r="I2148" i="17"/>
  <c r="I2147" i="17"/>
  <c r="I2146" i="17"/>
  <c r="I2145" i="17"/>
  <c r="I2144" i="17"/>
  <c r="I2143" i="17"/>
  <c r="I2142" i="17"/>
  <c r="I2141" i="17"/>
  <c r="I2140" i="17"/>
  <c r="I2139" i="17"/>
  <c r="I2138" i="17"/>
  <c r="I2137" i="17"/>
  <c r="I2136" i="17"/>
  <c r="I2135" i="17"/>
  <c r="I2134" i="17"/>
  <c r="I2133" i="17"/>
  <c r="I2132" i="17"/>
  <c r="I2131" i="17"/>
  <c r="I2130" i="17"/>
  <c r="I2129" i="17"/>
  <c r="I2128" i="17"/>
  <c r="I2127" i="17"/>
  <c r="I2126" i="17"/>
  <c r="I2125" i="17"/>
  <c r="I2124" i="17"/>
  <c r="I2123" i="17"/>
  <c r="I2122" i="17"/>
  <c r="I2121" i="17"/>
  <c r="I2120" i="17"/>
  <c r="I2119" i="17"/>
  <c r="I2118" i="17"/>
  <c r="I2117" i="17"/>
  <c r="I2116" i="17"/>
  <c r="I2115" i="17"/>
  <c r="I2114" i="17"/>
  <c r="I2113" i="17"/>
  <c r="I2112" i="17"/>
  <c r="I2111" i="17"/>
  <c r="I2110" i="17"/>
  <c r="I2109" i="17"/>
  <c r="I2108" i="17"/>
  <c r="I2107" i="17"/>
  <c r="I2106" i="17"/>
  <c r="I2105" i="17"/>
  <c r="I2104" i="17"/>
  <c r="I2103" i="17"/>
  <c r="I2102" i="17"/>
  <c r="I2101" i="17"/>
  <c r="I2100" i="17"/>
  <c r="I2099" i="17"/>
  <c r="I2098" i="17"/>
  <c r="I2097" i="17"/>
  <c r="I2096" i="17"/>
  <c r="I2095" i="17"/>
  <c r="I2094" i="17"/>
  <c r="I2093" i="17"/>
  <c r="I2092" i="17"/>
  <c r="I2091" i="17"/>
  <c r="I2090" i="17"/>
  <c r="I2089" i="17"/>
  <c r="I2088" i="17"/>
  <c r="I2087" i="17"/>
  <c r="I2086" i="17"/>
  <c r="I2085" i="17"/>
  <c r="I2084" i="17"/>
  <c r="I2083" i="17"/>
  <c r="I2082" i="17"/>
  <c r="I2081" i="17"/>
  <c r="I2080" i="17"/>
  <c r="I2079" i="17"/>
  <c r="I2078" i="17"/>
  <c r="I2077" i="17"/>
  <c r="I2076" i="17"/>
  <c r="I2075" i="17"/>
  <c r="I2074" i="17"/>
  <c r="I2073" i="17"/>
  <c r="I2072" i="17"/>
  <c r="I2071" i="17"/>
  <c r="I2070" i="17"/>
  <c r="I2069" i="17"/>
  <c r="I2068" i="17"/>
  <c r="I2067" i="17"/>
  <c r="I2066" i="17"/>
  <c r="I2065" i="17"/>
  <c r="I2064" i="17"/>
  <c r="I2063" i="17"/>
  <c r="I2062" i="17"/>
  <c r="I2061" i="17"/>
  <c r="I2060" i="17"/>
  <c r="I2059" i="17"/>
  <c r="I2058" i="17"/>
  <c r="I2057" i="17"/>
  <c r="I2056" i="17"/>
  <c r="I2055" i="17"/>
  <c r="I2054" i="17"/>
  <c r="I2053" i="17"/>
  <c r="I2052" i="17"/>
  <c r="I2051" i="17"/>
  <c r="I2050" i="17"/>
  <c r="I2049" i="17"/>
  <c r="I2048" i="17"/>
  <c r="I2047" i="17"/>
  <c r="I2046" i="17"/>
  <c r="I2045" i="17"/>
  <c r="I2044" i="17"/>
  <c r="I2043" i="17"/>
  <c r="I2042" i="17"/>
  <c r="I2041" i="17"/>
  <c r="I2040" i="17"/>
  <c r="I2039" i="17"/>
  <c r="I2038" i="17"/>
  <c r="I2037" i="17"/>
  <c r="I2036" i="17"/>
  <c r="I2035" i="17"/>
  <c r="I2034" i="17"/>
  <c r="I2033" i="17"/>
  <c r="I2032" i="17"/>
  <c r="I2031" i="17"/>
  <c r="I2030" i="17"/>
  <c r="I2029" i="17"/>
  <c r="I2028" i="17"/>
  <c r="I2027" i="17"/>
  <c r="I2026" i="17"/>
  <c r="I2025" i="17"/>
  <c r="I2024" i="17"/>
  <c r="I2023" i="17"/>
  <c r="I2022" i="17"/>
  <c r="I2021" i="17"/>
  <c r="I2020" i="17"/>
  <c r="I2019" i="17"/>
  <c r="I2018" i="17"/>
  <c r="I2017" i="17"/>
  <c r="I2016" i="17"/>
  <c r="I2015" i="17"/>
  <c r="I2014" i="17"/>
  <c r="I2013" i="17"/>
  <c r="I2012" i="17"/>
  <c r="I2011" i="17"/>
  <c r="I2010" i="17"/>
  <c r="I2009" i="17"/>
  <c r="I2008" i="17"/>
  <c r="I2007" i="17"/>
  <c r="I2006" i="17"/>
  <c r="I2005" i="17"/>
  <c r="I2004" i="17"/>
  <c r="I2003" i="17"/>
  <c r="I2002" i="17"/>
  <c r="I2001" i="17"/>
  <c r="I2000" i="17"/>
  <c r="I1999" i="17"/>
  <c r="I1998" i="17"/>
  <c r="I1997" i="17"/>
  <c r="I1996" i="17"/>
  <c r="I1995" i="17"/>
  <c r="I1994" i="17"/>
  <c r="I1993" i="17"/>
  <c r="I1992" i="17"/>
  <c r="I1991" i="17"/>
  <c r="I1990" i="17"/>
  <c r="I1989" i="17"/>
  <c r="I1988" i="17"/>
  <c r="I1987" i="17"/>
  <c r="I1986" i="17"/>
  <c r="I1985" i="17"/>
  <c r="I1984" i="17"/>
  <c r="I1983" i="17"/>
  <c r="I1982" i="17"/>
  <c r="I1981" i="17"/>
  <c r="I1980" i="17"/>
  <c r="I1979" i="17"/>
  <c r="I1978" i="17"/>
  <c r="I1977" i="17"/>
  <c r="I1976" i="17"/>
  <c r="I1975" i="17"/>
  <c r="I1974" i="17"/>
  <c r="I1973" i="17"/>
  <c r="I1972" i="17"/>
  <c r="I1971" i="17"/>
  <c r="I1970" i="17"/>
  <c r="I1969" i="17"/>
  <c r="I1968" i="17"/>
  <c r="I1967" i="17"/>
  <c r="I1966" i="17"/>
  <c r="I1965" i="17"/>
  <c r="I1964" i="17"/>
  <c r="I1963" i="17"/>
  <c r="I1962" i="17"/>
  <c r="I1961" i="17"/>
  <c r="I1960" i="17"/>
  <c r="I1959" i="17"/>
  <c r="I1958" i="17"/>
  <c r="I1957" i="17"/>
  <c r="I1956" i="17"/>
  <c r="I1955" i="17"/>
  <c r="I1954" i="17"/>
  <c r="I1953" i="17"/>
  <c r="I1952" i="17"/>
  <c r="I1951" i="17"/>
  <c r="I1950" i="17"/>
  <c r="I1949" i="17"/>
  <c r="I1948" i="17"/>
  <c r="I1947" i="17"/>
  <c r="I1946" i="17"/>
  <c r="I1945" i="17"/>
  <c r="I1944" i="17"/>
  <c r="I1943" i="17"/>
  <c r="I1942" i="17"/>
  <c r="I1941" i="17"/>
  <c r="I1940" i="17"/>
  <c r="I1939" i="17"/>
  <c r="I1938" i="17"/>
  <c r="I1937" i="17"/>
  <c r="I1936" i="17"/>
  <c r="I1935" i="17"/>
  <c r="I1934" i="17"/>
  <c r="I1933" i="17"/>
  <c r="I1932" i="17"/>
  <c r="I1931" i="17"/>
  <c r="I1930" i="17"/>
  <c r="I1929" i="17"/>
  <c r="I1928" i="17"/>
  <c r="I1927" i="17"/>
  <c r="I1926" i="17"/>
  <c r="I1925" i="17"/>
  <c r="I1924" i="17"/>
  <c r="I1923" i="17"/>
  <c r="I1922" i="17"/>
  <c r="I1921" i="17"/>
  <c r="I1920" i="17"/>
  <c r="I1919" i="17"/>
  <c r="I1918" i="17"/>
  <c r="I1917" i="17"/>
  <c r="I1916" i="17"/>
  <c r="I1915" i="17"/>
  <c r="I1914" i="17"/>
  <c r="I1913" i="17"/>
  <c r="I1912" i="17"/>
  <c r="I1911" i="17"/>
  <c r="I1910" i="17"/>
  <c r="I1909" i="17"/>
  <c r="I1908" i="17"/>
  <c r="I1907" i="17"/>
  <c r="I1906" i="17"/>
  <c r="I1905" i="17"/>
  <c r="I1904" i="17"/>
  <c r="I1903" i="17"/>
  <c r="I1902" i="17"/>
  <c r="I1901" i="17"/>
  <c r="I1900" i="17"/>
  <c r="I1899" i="17"/>
  <c r="I1898" i="17"/>
  <c r="I1897" i="17"/>
  <c r="I1896" i="17"/>
  <c r="I1895" i="17"/>
  <c r="I1894" i="17"/>
  <c r="I1893" i="17"/>
  <c r="I1892" i="17"/>
  <c r="I1891" i="17"/>
  <c r="I1890" i="17"/>
  <c r="I1889" i="17"/>
  <c r="I1888" i="17"/>
  <c r="I1887" i="17"/>
  <c r="I1886" i="17"/>
  <c r="I1885" i="17"/>
  <c r="I1884" i="17"/>
  <c r="I1883" i="17"/>
  <c r="I1882" i="17"/>
  <c r="I1881" i="17"/>
  <c r="I1880" i="17"/>
  <c r="I1879" i="17"/>
  <c r="I1878" i="17"/>
  <c r="I1877" i="17"/>
  <c r="I1876" i="17"/>
  <c r="I1875" i="17"/>
  <c r="I1874" i="17"/>
  <c r="I1873" i="17"/>
  <c r="I1872" i="17"/>
  <c r="I1871" i="17"/>
  <c r="I1870" i="17"/>
  <c r="I1869" i="17"/>
  <c r="I1868" i="17"/>
  <c r="I1867" i="17"/>
  <c r="I1866" i="17"/>
  <c r="I1865" i="17"/>
  <c r="I1864" i="17"/>
  <c r="I1863" i="17"/>
  <c r="I1862" i="17"/>
  <c r="I1861" i="17"/>
  <c r="I1860" i="17"/>
  <c r="I1859" i="17"/>
  <c r="I1858" i="17"/>
  <c r="I1857" i="17"/>
  <c r="I1856" i="17"/>
  <c r="I1855" i="17"/>
  <c r="I1854" i="17"/>
  <c r="I1853" i="17"/>
  <c r="I1852" i="17"/>
  <c r="I1851" i="17"/>
  <c r="I1850" i="17"/>
  <c r="I1849" i="17"/>
  <c r="I1848" i="17"/>
  <c r="I1847" i="17"/>
  <c r="I1846" i="17"/>
  <c r="I1845" i="17"/>
  <c r="I1844" i="17"/>
  <c r="I1843" i="17"/>
  <c r="I1842" i="17"/>
  <c r="I1841" i="17"/>
  <c r="I1840" i="17"/>
  <c r="I1839" i="17"/>
  <c r="I1838" i="17"/>
  <c r="I1837" i="17"/>
  <c r="I1836" i="17"/>
  <c r="I1835" i="17"/>
  <c r="I1834" i="17"/>
  <c r="I1833" i="17"/>
  <c r="I1832" i="17"/>
  <c r="I1831" i="17"/>
  <c r="I1830" i="17"/>
  <c r="I1829" i="17"/>
  <c r="I1828" i="17"/>
  <c r="I1827" i="17"/>
  <c r="I1826" i="17"/>
  <c r="I1825" i="17"/>
  <c r="I1824" i="17"/>
  <c r="I1823" i="17"/>
  <c r="I1822" i="17"/>
  <c r="I1821" i="17"/>
  <c r="I1820" i="17"/>
  <c r="I1819" i="17"/>
  <c r="I1818" i="17"/>
  <c r="I1817" i="17"/>
  <c r="I1816" i="17"/>
  <c r="I1815" i="17"/>
  <c r="I1814" i="17"/>
  <c r="I1813" i="17"/>
  <c r="I1812" i="17"/>
  <c r="I1811" i="17"/>
  <c r="I1810" i="17"/>
  <c r="I1809" i="17"/>
  <c r="I1808" i="17"/>
  <c r="I1807" i="17"/>
  <c r="I1806" i="17"/>
  <c r="I1805" i="17"/>
  <c r="I1804" i="17"/>
  <c r="I1803" i="17"/>
  <c r="I1802" i="17"/>
  <c r="I1801" i="17"/>
  <c r="I1800" i="17"/>
  <c r="I1799" i="17"/>
  <c r="I1798" i="17"/>
  <c r="I1797" i="17"/>
  <c r="I1796" i="17"/>
  <c r="I1795" i="17"/>
  <c r="I1794" i="17"/>
  <c r="I1793" i="17"/>
  <c r="I1792" i="17"/>
  <c r="I1791" i="17"/>
  <c r="I1790" i="17"/>
  <c r="I1789" i="17"/>
  <c r="I1788" i="17"/>
  <c r="I1787" i="17"/>
  <c r="I1786" i="17"/>
  <c r="I1785" i="17"/>
  <c r="I1784" i="17"/>
  <c r="I1783" i="17"/>
  <c r="I1782" i="17"/>
  <c r="I1781" i="17"/>
  <c r="I1780" i="17"/>
  <c r="I1779" i="17"/>
  <c r="I1778" i="17"/>
  <c r="I1777" i="17"/>
  <c r="I1776" i="17"/>
  <c r="I1775" i="17"/>
  <c r="I1774" i="17"/>
  <c r="I1773" i="17"/>
  <c r="I1772" i="17"/>
  <c r="I1771" i="17"/>
  <c r="I1770" i="17"/>
  <c r="I1769" i="17"/>
  <c r="I1768" i="17"/>
  <c r="I1767" i="17"/>
  <c r="I1766" i="17"/>
  <c r="I1765" i="17"/>
  <c r="I1764" i="17"/>
  <c r="I1763" i="17"/>
  <c r="I1762" i="17"/>
  <c r="I1761" i="17"/>
  <c r="I1760" i="17"/>
  <c r="I1759" i="17"/>
  <c r="I1758" i="17"/>
  <c r="I1757" i="17"/>
  <c r="I1756" i="17"/>
  <c r="I1755" i="17"/>
  <c r="I1754" i="17"/>
  <c r="I1753" i="17"/>
  <c r="I1752" i="17"/>
  <c r="I1751" i="17"/>
  <c r="I1750" i="17"/>
  <c r="I1749" i="17"/>
  <c r="I1748" i="17"/>
  <c r="I1747" i="17"/>
  <c r="I1746" i="17"/>
  <c r="I1745" i="17"/>
  <c r="I1744" i="17"/>
  <c r="I1743" i="17"/>
  <c r="I1742" i="17"/>
  <c r="I1741" i="17"/>
  <c r="I1740" i="17"/>
  <c r="I1739" i="17"/>
  <c r="I1738" i="17"/>
  <c r="I1737" i="17"/>
  <c r="I1736" i="17"/>
  <c r="I1735" i="17"/>
  <c r="I1734" i="17"/>
  <c r="I1733" i="17"/>
  <c r="I1732" i="17"/>
  <c r="I1731" i="17"/>
  <c r="I1730" i="17"/>
  <c r="I1729" i="17"/>
  <c r="I1728" i="17"/>
  <c r="I1727" i="17"/>
  <c r="I1726" i="17"/>
  <c r="I1725" i="17"/>
  <c r="I1724" i="17"/>
  <c r="I1723" i="17"/>
  <c r="I1722" i="17"/>
  <c r="I1721" i="17"/>
  <c r="I1720" i="17"/>
  <c r="I1719" i="17"/>
  <c r="I1718" i="17"/>
  <c r="I1717" i="17"/>
  <c r="I1716" i="17"/>
  <c r="I1715" i="17"/>
  <c r="I1714" i="17"/>
  <c r="I1713" i="17"/>
  <c r="I1712" i="17"/>
  <c r="I1711" i="17"/>
  <c r="I1710" i="17"/>
  <c r="I1709" i="17"/>
  <c r="I1708" i="17"/>
  <c r="I1707" i="17"/>
  <c r="I1706" i="17"/>
  <c r="I1705" i="17"/>
  <c r="I1704" i="17"/>
  <c r="I1703" i="17"/>
  <c r="I1702" i="17"/>
  <c r="I1701" i="17"/>
  <c r="I1700" i="17"/>
  <c r="I1699" i="17"/>
  <c r="I1698" i="17"/>
  <c r="I1697" i="17"/>
  <c r="I1696" i="17"/>
  <c r="I1695" i="17"/>
  <c r="I1694" i="17"/>
  <c r="I1693" i="17"/>
  <c r="I1692" i="17"/>
  <c r="I1691" i="17"/>
  <c r="I1690" i="17"/>
  <c r="I1689" i="17"/>
  <c r="I1688" i="17"/>
  <c r="I1687" i="17"/>
  <c r="I1686" i="17"/>
  <c r="I1685" i="17"/>
  <c r="I1684" i="17"/>
  <c r="I1683" i="17"/>
  <c r="I1682" i="17"/>
  <c r="I1681" i="17"/>
  <c r="I1680" i="17"/>
  <c r="I1679" i="17"/>
  <c r="I1678" i="17"/>
  <c r="I1677" i="17"/>
  <c r="I1676" i="17"/>
  <c r="I1675" i="17"/>
  <c r="I1674" i="17"/>
  <c r="I1673" i="17"/>
  <c r="I1672" i="17"/>
  <c r="I1671" i="17"/>
  <c r="I1670" i="17"/>
  <c r="I1669" i="17"/>
  <c r="I1668" i="17"/>
  <c r="I1667" i="17"/>
  <c r="I1666" i="17"/>
  <c r="I1665" i="17"/>
  <c r="I1664" i="17"/>
  <c r="I1663" i="17"/>
  <c r="I1662" i="17"/>
  <c r="I1661" i="17"/>
  <c r="I1660" i="17"/>
  <c r="I1659" i="17"/>
  <c r="I1658" i="17"/>
  <c r="I1657" i="17"/>
  <c r="I1656" i="17"/>
  <c r="I1655" i="17"/>
  <c r="I1654" i="17"/>
  <c r="I1653" i="17"/>
  <c r="I1652" i="17"/>
  <c r="I1651" i="17"/>
  <c r="I1650" i="17"/>
  <c r="I1649" i="17"/>
  <c r="I1648" i="17"/>
  <c r="I1647" i="17"/>
  <c r="I1646" i="17"/>
  <c r="I1645" i="17"/>
  <c r="I1644" i="17"/>
  <c r="I1643" i="17"/>
  <c r="I1642" i="17"/>
  <c r="I1641" i="17"/>
  <c r="I1640" i="17"/>
  <c r="I1639" i="17"/>
  <c r="I1638" i="17"/>
  <c r="I1637" i="17"/>
  <c r="I1636" i="17"/>
  <c r="I1635" i="17"/>
  <c r="I1634" i="17"/>
  <c r="I1633" i="17"/>
  <c r="I1632" i="17"/>
  <c r="I1631" i="17"/>
  <c r="I1630" i="17"/>
  <c r="I1629" i="17"/>
  <c r="I1628" i="17"/>
  <c r="I1627" i="17"/>
  <c r="I1626" i="17"/>
  <c r="I1625" i="17"/>
  <c r="I1624" i="17"/>
  <c r="I1623" i="17"/>
  <c r="I1622" i="17"/>
  <c r="I1621" i="17"/>
  <c r="I1620" i="17"/>
  <c r="I1619" i="17"/>
  <c r="I1618" i="17"/>
  <c r="I1617" i="17"/>
  <c r="I1616" i="17"/>
  <c r="I1615" i="17"/>
  <c r="I1614" i="17"/>
  <c r="I1613" i="17"/>
  <c r="I1612" i="17"/>
  <c r="I1611" i="17"/>
  <c r="I1610" i="17"/>
  <c r="I1609" i="17"/>
  <c r="I1608" i="17"/>
  <c r="I1607" i="17"/>
  <c r="I1606" i="17"/>
  <c r="I1605" i="17"/>
  <c r="I1604" i="17"/>
  <c r="I1603" i="17"/>
  <c r="I1602" i="17"/>
  <c r="I1601" i="17"/>
  <c r="I1600" i="17"/>
  <c r="I1599" i="17"/>
  <c r="I1598" i="17"/>
  <c r="I1597" i="17"/>
  <c r="I1596" i="17"/>
  <c r="I1595" i="17"/>
  <c r="I1594" i="17"/>
  <c r="I1593" i="17"/>
  <c r="I1592" i="17"/>
  <c r="I1591" i="17"/>
  <c r="I1590" i="17"/>
  <c r="I1589" i="17"/>
  <c r="I1588" i="17"/>
  <c r="I1587" i="17"/>
  <c r="I1586" i="17"/>
  <c r="I1585" i="17"/>
  <c r="I1584" i="17"/>
  <c r="I1583" i="17"/>
  <c r="I1582" i="17"/>
  <c r="I1581" i="17"/>
  <c r="I1580" i="17"/>
  <c r="I1579" i="17"/>
  <c r="I1578" i="17"/>
  <c r="I1577" i="17"/>
  <c r="I1576" i="17"/>
  <c r="I1575" i="17"/>
  <c r="I1574" i="17"/>
  <c r="I1573" i="17"/>
  <c r="I1572" i="17"/>
  <c r="I1571" i="17"/>
  <c r="I1570" i="17"/>
  <c r="I1569" i="17"/>
  <c r="I1568" i="17"/>
  <c r="I1567" i="17"/>
  <c r="I1566" i="17"/>
  <c r="I1565" i="17"/>
  <c r="I1564" i="17"/>
  <c r="I1563" i="17"/>
  <c r="I1562" i="17"/>
  <c r="I1561" i="17"/>
  <c r="I1560" i="17"/>
  <c r="I1559" i="17"/>
  <c r="I1558" i="17"/>
  <c r="I1557" i="17"/>
  <c r="I1556" i="17"/>
  <c r="I1555" i="17"/>
  <c r="I1554" i="17"/>
  <c r="I1553" i="17"/>
  <c r="I1552" i="17"/>
  <c r="I1551" i="17"/>
  <c r="I1550" i="17"/>
  <c r="I1549" i="17"/>
  <c r="I1548" i="17"/>
  <c r="I1547" i="17"/>
  <c r="I1546" i="17"/>
  <c r="I1545" i="17"/>
  <c r="I1544" i="17"/>
  <c r="I1543" i="17"/>
  <c r="I1542" i="17"/>
  <c r="I1541" i="17"/>
  <c r="I1540" i="17"/>
  <c r="I1539" i="17"/>
  <c r="I1538" i="17"/>
  <c r="I1537" i="17"/>
  <c r="I1536" i="17"/>
  <c r="I1535" i="17"/>
  <c r="I1534" i="17"/>
  <c r="I1533" i="17"/>
  <c r="I1532" i="17"/>
  <c r="I1531" i="17"/>
  <c r="I1530" i="17"/>
  <c r="I1529" i="17"/>
  <c r="I1528" i="17"/>
  <c r="I1527" i="17"/>
  <c r="I1526" i="17"/>
  <c r="I1525" i="17"/>
  <c r="I1524" i="17"/>
  <c r="I1523" i="17"/>
  <c r="I1522" i="17"/>
  <c r="I1521" i="17"/>
  <c r="I1520" i="17"/>
  <c r="I1519" i="17"/>
  <c r="I1518" i="17"/>
  <c r="I1517" i="17"/>
  <c r="I1516" i="17"/>
  <c r="I1515" i="17"/>
  <c r="I1514" i="17"/>
  <c r="I1513" i="17"/>
  <c r="I1512" i="17"/>
  <c r="I1511" i="17"/>
  <c r="I1510" i="17"/>
  <c r="I1509" i="17"/>
  <c r="I1508" i="17"/>
  <c r="I1507" i="17"/>
  <c r="I1506" i="17"/>
  <c r="I1505" i="17"/>
  <c r="I1504" i="17"/>
  <c r="I1503" i="17"/>
  <c r="I1502" i="17"/>
  <c r="I1501" i="17"/>
  <c r="I1500" i="17"/>
  <c r="I1499" i="17"/>
  <c r="I1498" i="17"/>
  <c r="I1497" i="17"/>
  <c r="I1496" i="17"/>
  <c r="I1495" i="17"/>
  <c r="I1494" i="17"/>
  <c r="I1493" i="17"/>
  <c r="I1492" i="17"/>
  <c r="I1491" i="17"/>
  <c r="I1490" i="17"/>
  <c r="I1489" i="17"/>
  <c r="I1488" i="17"/>
  <c r="I1487" i="17"/>
  <c r="I1486" i="17"/>
  <c r="I1485" i="17"/>
  <c r="I1484" i="17"/>
  <c r="I1483" i="17"/>
  <c r="I1482" i="17"/>
  <c r="I1481" i="17"/>
  <c r="I1480" i="17"/>
  <c r="I1479" i="17"/>
  <c r="I1478" i="17"/>
  <c r="I1477" i="17"/>
  <c r="I1476" i="17"/>
  <c r="I1475" i="17"/>
  <c r="I1474" i="17"/>
  <c r="I1473" i="17"/>
  <c r="I1472" i="17"/>
  <c r="I1471" i="17"/>
  <c r="I1470" i="17"/>
  <c r="I1469" i="17"/>
  <c r="I1468" i="17"/>
  <c r="I1467" i="17"/>
  <c r="I1466" i="17"/>
  <c r="I1465" i="17"/>
  <c r="I1464" i="17"/>
  <c r="I1463" i="17"/>
  <c r="I1462" i="17"/>
  <c r="I1461" i="17"/>
  <c r="I1460" i="17"/>
  <c r="I1459" i="17"/>
  <c r="I1458" i="17"/>
  <c r="I1457" i="17"/>
  <c r="I1456" i="17"/>
  <c r="I1455" i="17"/>
  <c r="I1454" i="17"/>
  <c r="I1453" i="17"/>
  <c r="I1452" i="17"/>
  <c r="I1451" i="17"/>
  <c r="I1450" i="17"/>
  <c r="I1449" i="17"/>
  <c r="I1448" i="17"/>
  <c r="I1447" i="17"/>
  <c r="I1446" i="17"/>
  <c r="I1445" i="17"/>
  <c r="I1444" i="17"/>
  <c r="I1443" i="17"/>
  <c r="I1442" i="17"/>
  <c r="I1441" i="17"/>
  <c r="I1440" i="17"/>
  <c r="I1439" i="17"/>
  <c r="I1438" i="17"/>
  <c r="I1437" i="17"/>
  <c r="I1436" i="17"/>
  <c r="I1435" i="17"/>
  <c r="I1434" i="17"/>
  <c r="I1433" i="17"/>
  <c r="I1432" i="17"/>
  <c r="I1431" i="17"/>
  <c r="I1430" i="17"/>
  <c r="I1429" i="17"/>
  <c r="I1428" i="17"/>
  <c r="I1427" i="17"/>
  <c r="I1426" i="17"/>
  <c r="I1425" i="17"/>
  <c r="I1424" i="17"/>
  <c r="I1423" i="17"/>
  <c r="I1422" i="17"/>
  <c r="I1421" i="17"/>
  <c r="I1420" i="17"/>
  <c r="I1419" i="17"/>
  <c r="I1418" i="17"/>
  <c r="I1417" i="17"/>
  <c r="I1416" i="17"/>
  <c r="I1415" i="17"/>
  <c r="I1414" i="17"/>
  <c r="I1413" i="17"/>
  <c r="I1412" i="17"/>
  <c r="I1411" i="17"/>
  <c r="I1410" i="17"/>
  <c r="I1409" i="17"/>
  <c r="I1408" i="17"/>
  <c r="I1407" i="17"/>
  <c r="I1406" i="17"/>
  <c r="I1405" i="17"/>
  <c r="I1404" i="17"/>
  <c r="I1403" i="17"/>
  <c r="I1402" i="17"/>
  <c r="I1401" i="17"/>
  <c r="I1400" i="17"/>
  <c r="I1399" i="17"/>
  <c r="I1398" i="17"/>
  <c r="I1397" i="17"/>
  <c r="I1396" i="17"/>
  <c r="I1395" i="17"/>
  <c r="I1394" i="17"/>
  <c r="I1393" i="17"/>
  <c r="I1392" i="17"/>
  <c r="I1391" i="17"/>
  <c r="I1390" i="17"/>
  <c r="I1389" i="17"/>
  <c r="I1388" i="17"/>
  <c r="I1387" i="17"/>
  <c r="I1386" i="17"/>
  <c r="I1385" i="17"/>
  <c r="I1384" i="17"/>
  <c r="I1383" i="17"/>
  <c r="I1382" i="17"/>
  <c r="I1381" i="17"/>
  <c r="I1380" i="17"/>
  <c r="I1379" i="17"/>
  <c r="I1378" i="17"/>
  <c r="I1377" i="17"/>
  <c r="I1376" i="17"/>
  <c r="I1375" i="17"/>
  <c r="I1374" i="17"/>
  <c r="I1373" i="17"/>
  <c r="I1372" i="17"/>
  <c r="I1371" i="17"/>
  <c r="I1370" i="17"/>
  <c r="I1369" i="17"/>
  <c r="I1368" i="17"/>
  <c r="I1367" i="17"/>
  <c r="I1366" i="17"/>
  <c r="I1365" i="17"/>
  <c r="I1364" i="17"/>
  <c r="I1363" i="17"/>
  <c r="I1362" i="17"/>
  <c r="I1361" i="17"/>
  <c r="I1360" i="17"/>
  <c r="I1359" i="17"/>
  <c r="I1358" i="17"/>
  <c r="I1357" i="17"/>
  <c r="I1356" i="17"/>
  <c r="I1355" i="17"/>
  <c r="I1354" i="17"/>
  <c r="I1353" i="17"/>
  <c r="I1352" i="17"/>
  <c r="I1351" i="17"/>
  <c r="I1350" i="17"/>
  <c r="I1349" i="17"/>
  <c r="I1348" i="17"/>
  <c r="I1347" i="17"/>
  <c r="I1346" i="17"/>
  <c r="I1345" i="17"/>
  <c r="I1344" i="17"/>
  <c r="I1343" i="17"/>
  <c r="I1342" i="17"/>
  <c r="I1341" i="17"/>
  <c r="I1340" i="17"/>
  <c r="I1339" i="17"/>
  <c r="I1338" i="17"/>
  <c r="I1337" i="17"/>
  <c r="I1336" i="17"/>
  <c r="I1335" i="17"/>
  <c r="I1334" i="17"/>
  <c r="I1333" i="17"/>
  <c r="I1332" i="17"/>
  <c r="I1331" i="17"/>
  <c r="I1330" i="17"/>
  <c r="I1329" i="17"/>
  <c r="I1328" i="17"/>
  <c r="I1327" i="17"/>
  <c r="I1326" i="17"/>
  <c r="I1325" i="17"/>
  <c r="I1324" i="17"/>
  <c r="I1323" i="17"/>
  <c r="I1322" i="17"/>
  <c r="I1321" i="17"/>
  <c r="I1320" i="17"/>
  <c r="I1319" i="17"/>
  <c r="I1318" i="17"/>
  <c r="I1317" i="17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4" i="17"/>
  <c r="I1303" i="17"/>
  <c r="I1302" i="17"/>
  <c r="I1301" i="17"/>
  <c r="I1300" i="17"/>
  <c r="I1299" i="17"/>
  <c r="I1298" i="17"/>
  <c r="I1297" i="17"/>
  <c r="I1296" i="17"/>
  <c r="I1295" i="17"/>
  <c r="I1294" i="17"/>
  <c r="I1293" i="17"/>
  <c r="I1292" i="17"/>
  <c r="I1291" i="17"/>
  <c r="I1290" i="17"/>
  <c r="I1289" i="17"/>
  <c r="I1288" i="17"/>
  <c r="I1287" i="17"/>
  <c r="I1286" i="17"/>
  <c r="I1285" i="17"/>
  <c r="I1284" i="17"/>
  <c r="I1283" i="17"/>
  <c r="I1282" i="17"/>
  <c r="I1281" i="17"/>
  <c r="I1280" i="17"/>
  <c r="I1279" i="17"/>
  <c r="I1278" i="17"/>
  <c r="I1277" i="17"/>
  <c r="I1276" i="17"/>
  <c r="I1275" i="17"/>
  <c r="I1274" i="17"/>
  <c r="I1273" i="17"/>
  <c r="I1272" i="17"/>
  <c r="I1271" i="17"/>
  <c r="I1270" i="17"/>
  <c r="I1269" i="17"/>
  <c r="I1268" i="17"/>
  <c r="I1267" i="17"/>
  <c r="I1266" i="17"/>
  <c r="I1265" i="17"/>
  <c r="I1264" i="17"/>
  <c r="I1263" i="17"/>
  <c r="I1262" i="17"/>
  <c r="I1261" i="17"/>
  <c r="I1260" i="17"/>
  <c r="I1259" i="17"/>
  <c r="I1258" i="17"/>
  <c r="I1257" i="17"/>
  <c r="I1256" i="17"/>
  <c r="I1255" i="17"/>
  <c r="I1254" i="17"/>
  <c r="I1253" i="17"/>
  <c r="I1252" i="17"/>
  <c r="I1251" i="17"/>
  <c r="I1250" i="17"/>
  <c r="I1249" i="17"/>
  <c r="I1248" i="17"/>
  <c r="I1247" i="17"/>
  <c r="I1246" i="17"/>
  <c r="I1245" i="17"/>
  <c r="I1244" i="17"/>
  <c r="I1243" i="17"/>
  <c r="I1242" i="17"/>
  <c r="I1241" i="17"/>
  <c r="I1240" i="17"/>
  <c r="I1239" i="17"/>
  <c r="I1238" i="17"/>
  <c r="I1237" i="17"/>
  <c r="I1236" i="17"/>
  <c r="I1235" i="17"/>
  <c r="I1234" i="17"/>
  <c r="I1233" i="17"/>
  <c r="I1232" i="17"/>
  <c r="I1231" i="17"/>
  <c r="I1230" i="17"/>
  <c r="I1229" i="17"/>
  <c r="I1228" i="17"/>
  <c r="I1227" i="17"/>
  <c r="I1226" i="17"/>
  <c r="I1225" i="17"/>
  <c r="I1224" i="17"/>
  <c r="I1223" i="17"/>
  <c r="I1222" i="17"/>
  <c r="I1221" i="17"/>
  <c r="I1220" i="17"/>
  <c r="I1219" i="17"/>
  <c r="I1218" i="17"/>
  <c r="I1217" i="17"/>
  <c r="I1216" i="17"/>
  <c r="I1215" i="17"/>
  <c r="I1214" i="17"/>
  <c r="I1213" i="17"/>
  <c r="I1212" i="17"/>
  <c r="I1211" i="17"/>
  <c r="I1210" i="17"/>
  <c r="I1209" i="17"/>
  <c r="I1208" i="17"/>
  <c r="I1207" i="17"/>
  <c r="I1206" i="17"/>
  <c r="I1205" i="17"/>
  <c r="I1204" i="17"/>
  <c r="I1203" i="17"/>
  <c r="I1202" i="17"/>
  <c r="I1201" i="17"/>
  <c r="I1200" i="17"/>
  <c r="I1199" i="17"/>
  <c r="I1198" i="17"/>
  <c r="I1197" i="17"/>
  <c r="I1196" i="17"/>
  <c r="I1195" i="17"/>
  <c r="I1194" i="17"/>
  <c r="I1193" i="17"/>
  <c r="I1192" i="17"/>
  <c r="I1191" i="17"/>
  <c r="I1190" i="17"/>
  <c r="I1189" i="17"/>
  <c r="I1188" i="17"/>
  <c r="I1187" i="17"/>
  <c r="I1186" i="17"/>
  <c r="I1185" i="17"/>
  <c r="I1184" i="17"/>
  <c r="I1183" i="17"/>
  <c r="I1182" i="17"/>
  <c r="I1181" i="17"/>
  <c r="I1180" i="17"/>
  <c r="I1179" i="17"/>
  <c r="I1178" i="17"/>
  <c r="I1177" i="17"/>
  <c r="I1176" i="17"/>
  <c r="I1175" i="17"/>
  <c r="I1174" i="17"/>
  <c r="I1173" i="17"/>
  <c r="I1172" i="17"/>
  <c r="I1171" i="17"/>
  <c r="I1170" i="17"/>
  <c r="I1169" i="17"/>
  <c r="I1168" i="17"/>
  <c r="I1167" i="17"/>
  <c r="I1166" i="17"/>
  <c r="I1165" i="17"/>
  <c r="I1164" i="17"/>
  <c r="I1163" i="17"/>
  <c r="I1162" i="17"/>
  <c r="I1161" i="17"/>
  <c r="I1160" i="17"/>
  <c r="I1159" i="17"/>
  <c r="I1158" i="17"/>
  <c r="I1157" i="17"/>
  <c r="I1156" i="17"/>
  <c r="I1155" i="17"/>
  <c r="I1154" i="17"/>
  <c r="I1153" i="17"/>
  <c r="I1152" i="17"/>
  <c r="I1151" i="17"/>
  <c r="I1150" i="17"/>
  <c r="I1149" i="17"/>
  <c r="I1148" i="17"/>
  <c r="I1147" i="17"/>
  <c r="I1146" i="17"/>
  <c r="I1145" i="17"/>
  <c r="I1144" i="17"/>
  <c r="I1143" i="17"/>
  <c r="I1142" i="17"/>
  <c r="I1141" i="17"/>
  <c r="I1140" i="17"/>
  <c r="I1139" i="17"/>
  <c r="I1138" i="17"/>
  <c r="I1137" i="17"/>
  <c r="I1136" i="17"/>
  <c r="I1135" i="17"/>
  <c r="I1134" i="17"/>
  <c r="I1133" i="17"/>
  <c r="I1132" i="17"/>
  <c r="I1131" i="17"/>
  <c r="I1130" i="17"/>
  <c r="I1129" i="17"/>
  <c r="I1128" i="17"/>
  <c r="I1127" i="17"/>
  <c r="I1126" i="17"/>
  <c r="I1125" i="17"/>
  <c r="I1124" i="17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2" i="17"/>
  <c r="I1111" i="17"/>
  <c r="I1110" i="17"/>
  <c r="I1109" i="17"/>
  <c r="I1108" i="17"/>
  <c r="I1107" i="17"/>
  <c r="I1106" i="17"/>
  <c r="I1105" i="17"/>
  <c r="I1104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5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3" i="17"/>
  <c r="I1072" i="17"/>
  <c r="I1071" i="17"/>
  <c r="I1070" i="17"/>
  <c r="I1069" i="17"/>
  <c r="I1068" i="17"/>
  <c r="I1067" i="17"/>
  <c r="I1066" i="17"/>
  <c r="I1065" i="17"/>
  <c r="I1064" i="17"/>
  <c r="I1063" i="17"/>
  <c r="I1062" i="17"/>
  <c r="I1061" i="17"/>
  <c r="I1060" i="17"/>
  <c r="I1059" i="17"/>
  <c r="I1058" i="17"/>
  <c r="I1057" i="17"/>
  <c r="I1056" i="17"/>
  <c r="I1055" i="17"/>
  <c r="I1054" i="17"/>
  <c r="I1053" i="17"/>
  <c r="I1052" i="17"/>
  <c r="I1051" i="17"/>
  <c r="I1050" i="17"/>
  <c r="I1049" i="17"/>
  <c r="I1048" i="17"/>
  <c r="I1047" i="17"/>
  <c r="I1046" i="17"/>
  <c r="I1045" i="17"/>
  <c r="I1044" i="17"/>
  <c r="I1043" i="17"/>
  <c r="I1042" i="17"/>
  <c r="I1041" i="17"/>
  <c r="I1040" i="17"/>
  <c r="I1039" i="17"/>
  <c r="I1038" i="17"/>
  <c r="I1037" i="17"/>
  <c r="I1036" i="17"/>
  <c r="I1035" i="17"/>
  <c r="I1034" i="17"/>
  <c r="I1033" i="17"/>
  <c r="I1032" i="17"/>
  <c r="I1031" i="17"/>
  <c r="I1030" i="17"/>
  <c r="I1029" i="17"/>
  <c r="I1028" i="17"/>
  <c r="I1027" i="17"/>
  <c r="I1026" i="17"/>
  <c r="I1025" i="17"/>
  <c r="I1024" i="17"/>
  <c r="I1023" i="17"/>
  <c r="I1022" i="17"/>
  <c r="I1021" i="17"/>
  <c r="I1020" i="17"/>
  <c r="I1019" i="17"/>
  <c r="I1018" i="17"/>
  <c r="I1017" i="17"/>
  <c r="I1016" i="17"/>
  <c r="I1015" i="17"/>
  <c r="I1014" i="17"/>
  <c r="I1013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9" i="17"/>
  <c r="I988" i="17"/>
  <c r="I987" i="17"/>
  <c r="I986" i="17"/>
  <c r="I985" i="17"/>
  <c r="I984" i="17"/>
  <c r="I983" i="17"/>
  <c r="I982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7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4" i="17"/>
  <c r="I953" i="17"/>
  <c r="I952" i="17"/>
  <c r="I951" i="17"/>
  <c r="I950" i="17"/>
  <c r="I949" i="17"/>
  <c r="I948" i="17"/>
  <c r="I947" i="17"/>
  <c r="I946" i="17"/>
  <c r="I945" i="17"/>
  <c r="I944" i="17"/>
  <c r="I943" i="17"/>
  <c r="I942" i="17"/>
  <c r="I941" i="17"/>
  <c r="I940" i="17"/>
  <c r="I939" i="17"/>
  <c r="I938" i="17"/>
  <c r="I937" i="17"/>
  <c r="I936" i="17"/>
  <c r="I935" i="17"/>
  <c r="I934" i="17"/>
  <c r="I933" i="17"/>
  <c r="I932" i="17"/>
  <c r="I931" i="17"/>
  <c r="I930" i="17"/>
  <c r="I929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9" i="17"/>
  <c r="I908" i="17"/>
  <c r="I907" i="17"/>
  <c r="I906" i="17"/>
  <c r="I905" i="17"/>
  <c r="I904" i="17"/>
  <c r="I903" i="17"/>
  <c r="I902" i="17"/>
  <c r="I901" i="17"/>
  <c r="I900" i="17"/>
  <c r="I899" i="17"/>
  <c r="I898" i="17"/>
  <c r="I897" i="17"/>
  <c r="I896" i="17"/>
  <c r="I895" i="17"/>
  <c r="I894" i="17"/>
  <c r="I893" i="17"/>
  <c r="I892" i="17"/>
  <c r="I891" i="17"/>
  <c r="I890" i="17"/>
  <c r="I889" i="17"/>
  <c r="I888" i="17"/>
  <c r="I887" i="17"/>
  <c r="I886" i="17"/>
  <c r="I885" i="17"/>
  <c r="I884" i="17"/>
  <c r="I883" i="17"/>
  <c r="I882" i="17"/>
  <c r="I881" i="17"/>
  <c r="I880" i="17"/>
  <c r="I879" i="17"/>
  <c r="I878" i="17"/>
  <c r="I877" i="17"/>
  <c r="I876" i="17"/>
  <c r="I875" i="17"/>
  <c r="I874" i="17"/>
  <c r="I873" i="17"/>
  <c r="I872" i="17"/>
  <c r="I871" i="17"/>
  <c r="I870" i="17"/>
  <c r="I869" i="17"/>
  <c r="I868" i="17"/>
  <c r="I867" i="17"/>
  <c r="I866" i="17"/>
  <c r="I865" i="17"/>
  <c r="I864" i="17"/>
  <c r="I863" i="17"/>
  <c r="I862" i="17"/>
  <c r="I861" i="17"/>
  <c r="I860" i="17"/>
  <c r="I859" i="17"/>
  <c r="I858" i="17"/>
  <c r="I857" i="17"/>
  <c r="I856" i="17"/>
  <c r="I855" i="17"/>
  <c r="I854" i="17"/>
  <c r="I853" i="17"/>
  <c r="I852" i="17"/>
  <c r="I851" i="17"/>
  <c r="I850" i="17"/>
  <c r="I849" i="17"/>
  <c r="I848" i="17"/>
  <c r="I847" i="17"/>
  <c r="I846" i="17"/>
  <c r="I845" i="17"/>
  <c r="I844" i="17"/>
  <c r="I843" i="17"/>
  <c r="I842" i="17"/>
  <c r="I841" i="17"/>
  <c r="I840" i="17"/>
  <c r="I839" i="17"/>
  <c r="I838" i="17"/>
  <c r="I837" i="17"/>
  <c r="I836" i="17"/>
  <c r="I835" i="17"/>
  <c r="I834" i="17"/>
  <c r="I833" i="17"/>
  <c r="I832" i="17"/>
  <c r="I831" i="17"/>
  <c r="I830" i="17"/>
  <c r="I829" i="17"/>
  <c r="I828" i="17"/>
  <c r="I827" i="17"/>
  <c r="I826" i="17"/>
  <c r="I825" i="17"/>
  <c r="I824" i="17"/>
  <c r="I823" i="17"/>
  <c r="I822" i="17"/>
  <c r="I821" i="17"/>
  <c r="I820" i="17"/>
  <c r="I819" i="17"/>
  <c r="I818" i="17"/>
  <c r="I817" i="17"/>
  <c r="I816" i="17"/>
  <c r="I815" i="17"/>
  <c r="I814" i="17"/>
  <c r="I813" i="17"/>
  <c r="I812" i="17"/>
  <c r="I811" i="17"/>
  <c r="I810" i="17"/>
  <c r="I809" i="17"/>
  <c r="I808" i="17"/>
  <c r="I807" i="17"/>
  <c r="I806" i="17"/>
  <c r="I805" i="17"/>
  <c r="I804" i="17"/>
  <c r="I803" i="17"/>
  <c r="I802" i="17"/>
  <c r="I801" i="17"/>
  <c r="I800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7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1" i="17"/>
  <c r="I770" i="17"/>
  <c r="I769" i="17"/>
  <c r="I768" i="17"/>
  <c r="I767" i="17"/>
  <c r="I766" i="17"/>
  <c r="I765" i="17"/>
  <c r="I764" i="17"/>
  <c r="I763" i="17"/>
  <c r="I762" i="17"/>
  <c r="I761" i="17"/>
  <c r="I760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5" i="17"/>
  <c r="I744" i="17"/>
  <c r="I743" i="17"/>
  <c r="I742" i="17"/>
  <c r="I741" i="17"/>
  <c r="I740" i="17"/>
  <c r="I739" i="17"/>
  <c r="I738" i="17"/>
  <c r="I737" i="17"/>
  <c r="I736" i="17"/>
  <c r="I735" i="17"/>
  <c r="I734" i="17"/>
  <c r="I733" i="17"/>
  <c r="I732" i="17"/>
  <c r="I731" i="17"/>
  <c r="I730" i="17"/>
  <c r="I729" i="17"/>
  <c r="I728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10" i="17"/>
  <c r="I709" i="17"/>
  <c r="I708" i="17"/>
  <c r="I707" i="17"/>
  <c r="I706" i="17"/>
  <c r="I705" i="17"/>
  <c r="I704" i="17"/>
  <c r="I703" i="17"/>
  <c r="I702" i="17"/>
  <c r="I701" i="17"/>
  <c r="I700" i="17"/>
  <c r="I699" i="17"/>
  <c r="I698" i="17"/>
  <c r="I697" i="17"/>
  <c r="I696" i="17"/>
  <c r="I695" i="17"/>
  <c r="I694" i="17"/>
  <c r="I693" i="17"/>
  <c r="I692" i="17"/>
  <c r="I691" i="17"/>
  <c r="I690" i="17"/>
  <c r="I689" i="17"/>
  <c r="I688" i="17"/>
  <c r="I687" i="17"/>
  <c r="I686" i="17"/>
  <c r="I685" i="17"/>
  <c r="I684" i="17"/>
  <c r="I683" i="17"/>
  <c r="I682" i="17"/>
  <c r="I681" i="17"/>
  <c r="I680" i="17"/>
  <c r="I679" i="17"/>
  <c r="I678" i="17"/>
  <c r="I677" i="17"/>
  <c r="I676" i="17"/>
  <c r="I675" i="17"/>
  <c r="I674" i="17"/>
  <c r="I673" i="17"/>
  <c r="I672" i="17"/>
  <c r="I671" i="17"/>
  <c r="I670" i="17"/>
  <c r="I669" i="17"/>
  <c r="I668" i="17"/>
  <c r="I667" i="17"/>
  <c r="I666" i="17"/>
  <c r="I665" i="17"/>
  <c r="I664" i="17"/>
  <c r="I663" i="17"/>
  <c r="I662" i="17"/>
  <c r="I661" i="17"/>
  <c r="I660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4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8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2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6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80" i="17"/>
  <c r="I579" i="17"/>
  <c r="I578" i="17"/>
  <c r="I577" i="17"/>
  <c r="I576" i="17"/>
  <c r="I575" i="17"/>
  <c r="I574" i="17"/>
  <c r="I573" i="17"/>
  <c r="I572" i="17"/>
  <c r="I571" i="17"/>
  <c r="I570" i="17"/>
  <c r="I569" i="17"/>
  <c r="I568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1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4" i="17"/>
  <c r="I533" i="17"/>
  <c r="I532" i="17"/>
  <c r="I531" i="17"/>
  <c r="I530" i="17"/>
  <c r="I529" i="17"/>
  <c r="I528" i="17"/>
  <c r="I527" i="17"/>
  <c r="I526" i="17"/>
  <c r="I525" i="17"/>
  <c r="I524" i="17"/>
  <c r="I523" i="17"/>
  <c r="I522" i="17"/>
  <c r="I521" i="17"/>
  <c r="I520" i="17"/>
  <c r="I519" i="17"/>
  <c r="I518" i="17"/>
  <c r="I517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503" i="17"/>
  <c r="I502" i="17"/>
  <c r="I501" i="17"/>
  <c r="I500" i="17"/>
  <c r="I499" i="17"/>
  <c r="I498" i="17"/>
  <c r="I497" i="17"/>
  <c r="I496" i="17"/>
  <c r="I495" i="17"/>
  <c r="I494" i="17"/>
  <c r="I493" i="17"/>
  <c r="I492" i="17"/>
  <c r="I491" i="17"/>
  <c r="I490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I449" i="17"/>
  <c r="I448" i="17"/>
  <c r="I447" i="17"/>
  <c r="I446" i="17"/>
  <c r="I445" i="17"/>
  <c r="I444" i="17"/>
  <c r="I443" i="17"/>
  <c r="I442" i="17"/>
  <c r="I441" i="17"/>
  <c r="I440" i="17"/>
  <c r="I439" i="17"/>
  <c r="I438" i="17"/>
  <c r="I437" i="17"/>
  <c r="I436" i="17"/>
  <c r="I435" i="17"/>
  <c r="I434" i="17"/>
  <c r="I433" i="17"/>
  <c r="I432" i="17"/>
  <c r="I431" i="17"/>
  <c r="I430" i="17"/>
  <c r="I429" i="17"/>
  <c r="I428" i="17"/>
  <c r="I427" i="17"/>
  <c r="I426" i="17"/>
  <c r="I425" i="17"/>
  <c r="I424" i="17"/>
  <c r="I423" i="17"/>
  <c r="I422" i="17"/>
  <c r="I421" i="17"/>
  <c r="I420" i="17"/>
  <c r="I419" i="17"/>
  <c r="I418" i="17"/>
  <c r="I417" i="17"/>
  <c r="I416" i="17"/>
  <c r="I415" i="17"/>
  <c r="I414" i="17"/>
  <c r="I413" i="17"/>
  <c r="I412" i="17"/>
  <c r="I411" i="17"/>
  <c r="I410" i="17"/>
  <c r="I409" i="17"/>
  <c r="I408" i="17"/>
  <c r="I407" i="17"/>
  <c r="I406" i="17"/>
  <c r="I405" i="17"/>
  <c r="I404" i="17"/>
  <c r="I403" i="17"/>
  <c r="I402" i="17"/>
  <c r="I401" i="17"/>
  <c r="I400" i="17"/>
  <c r="I399" i="17"/>
  <c r="I398" i="17"/>
  <c r="I397" i="17"/>
  <c r="I396" i="17"/>
  <c r="I395" i="17"/>
  <c r="I394" i="17"/>
  <c r="I393" i="17"/>
  <c r="I392" i="17"/>
  <c r="I391" i="17"/>
  <c r="I390" i="17"/>
  <c r="I389" i="17"/>
  <c r="I388" i="17"/>
  <c r="I387" i="17"/>
  <c r="I386" i="17"/>
  <c r="I385" i="17"/>
  <c r="I384" i="17"/>
  <c r="I383" i="17"/>
  <c r="I382" i="17"/>
  <c r="I381" i="17"/>
  <c r="I380" i="17"/>
  <c r="I379" i="17"/>
  <c r="I378" i="17"/>
  <c r="I377" i="17"/>
  <c r="I376" i="17"/>
  <c r="I375" i="17"/>
  <c r="I374" i="17"/>
  <c r="I373" i="17"/>
  <c r="I372" i="17"/>
  <c r="I371" i="17"/>
  <c r="I370" i="17"/>
  <c r="I369" i="17"/>
  <c r="I368" i="17"/>
  <c r="I367" i="17"/>
  <c r="I366" i="17"/>
  <c r="I365" i="17"/>
  <c r="I364" i="17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5" i="17"/>
  <c r="I284" i="17"/>
  <c r="I283" i="17"/>
  <c r="I282" i="17"/>
  <c r="I281" i="17"/>
  <c r="I280" i="17"/>
  <c r="I279" i="17"/>
  <c r="I278" i="17"/>
  <c r="I277" i="17"/>
  <c r="I276" i="17"/>
  <c r="I275" i="17"/>
  <c r="I274" i="17"/>
  <c r="I273" i="17"/>
  <c r="I272" i="17"/>
  <c r="I271" i="17"/>
  <c r="I270" i="17"/>
  <c r="I269" i="17"/>
  <c r="I268" i="17"/>
  <c r="I267" i="17"/>
  <c r="I266" i="17"/>
  <c r="I265" i="17"/>
  <c r="I264" i="17"/>
  <c r="I263" i="17"/>
  <c r="I262" i="17"/>
  <c r="I261" i="17"/>
  <c r="I260" i="17"/>
  <c r="I259" i="17"/>
  <c r="I258" i="17"/>
  <c r="I257" i="17"/>
  <c r="I256" i="17"/>
  <c r="I255" i="17"/>
  <c r="I254" i="17"/>
  <c r="I253" i="17"/>
  <c r="I252" i="17"/>
  <c r="I251" i="17"/>
  <c r="I250" i="17"/>
  <c r="I249" i="17"/>
  <c r="I248" i="17"/>
  <c r="I247" i="17"/>
  <c r="I246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9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I4" i="17"/>
  <c r="I3" i="17"/>
  <c r="I2" i="17"/>
  <c r="D2" i="43" l="1"/>
  <c r="D1" i="43"/>
  <c r="A2" i="43"/>
  <c r="Z6" i="17" l="1"/>
  <c r="K4" i="17"/>
  <c r="AA6" i="17" s="1"/>
  <c r="A4616" i="17"/>
  <c r="A4615" i="17"/>
  <c r="A4614" i="17"/>
  <c r="A4613" i="17"/>
  <c r="A4612" i="17"/>
  <c r="A4611" i="17"/>
  <c r="A4610" i="17"/>
  <c r="A4609" i="17"/>
  <c r="A4608" i="17"/>
  <c r="A4607" i="17"/>
  <c r="A4606" i="17"/>
  <c r="A4605" i="17"/>
  <c r="A4604" i="17"/>
  <c r="A4603" i="17"/>
  <c r="A4602" i="17"/>
  <c r="A4601" i="17"/>
  <c r="A4600" i="17"/>
  <c r="A4599" i="17"/>
  <c r="A4598" i="17"/>
  <c r="A4597" i="17"/>
  <c r="A4596" i="17"/>
  <c r="A4595" i="17"/>
  <c r="A4594" i="17"/>
  <c r="A4593" i="17"/>
  <c r="A4592" i="17"/>
  <c r="A4591" i="17"/>
  <c r="A4590" i="17"/>
  <c r="A4589" i="17"/>
  <c r="A4588" i="17"/>
  <c r="A4587" i="17"/>
  <c r="A4586" i="17"/>
  <c r="A4585" i="17"/>
  <c r="A4584" i="17"/>
  <c r="A4583" i="17"/>
  <c r="A4582" i="17"/>
  <c r="A4581" i="17"/>
  <c r="A4580" i="17"/>
  <c r="A4579" i="17"/>
  <c r="A4578" i="17"/>
  <c r="A4577" i="17"/>
  <c r="A4576" i="17"/>
  <c r="A4575" i="17"/>
  <c r="A4574" i="17"/>
  <c r="A4573" i="17"/>
  <c r="A4572" i="17"/>
  <c r="A4571" i="17"/>
  <c r="A4570" i="17"/>
  <c r="A4569" i="17"/>
  <c r="A4568" i="17"/>
  <c r="A4567" i="17"/>
  <c r="A4566" i="17"/>
  <c r="A4565" i="17"/>
  <c r="A4564" i="17"/>
  <c r="A4563" i="17"/>
  <c r="A4562" i="17"/>
  <c r="A4561" i="17"/>
  <c r="A4560" i="17"/>
  <c r="A4559" i="17"/>
  <c r="A4558" i="17"/>
  <c r="A4557" i="17"/>
  <c r="A4556" i="17"/>
  <c r="A4555" i="17"/>
  <c r="A4554" i="17"/>
  <c r="A4553" i="17"/>
  <c r="A4552" i="17"/>
  <c r="A4551" i="17"/>
  <c r="A4550" i="17"/>
  <c r="A4549" i="17"/>
  <c r="A4548" i="17"/>
  <c r="A4547" i="17"/>
  <c r="A4546" i="17"/>
  <c r="A4545" i="17"/>
  <c r="A4544" i="17"/>
  <c r="A4543" i="17"/>
  <c r="A4542" i="17"/>
  <c r="A4541" i="17"/>
  <c r="A4540" i="17"/>
  <c r="A4539" i="17"/>
  <c r="A4538" i="17"/>
  <c r="A4537" i="17"/>
  <c r="A4536" i="17"/>
  <c r="A4535" i="17"/>
  <c r="A4534" i="17"/>
  <c r="A4533" i="17"/>
  <c r="A4532" i="17"/>
  <c r="A4531" i="17"/>
  <c r="A4530" i="17"/>
  <c r="A4529" i="17"/>
  <c r="A4528" i="17"/>
  <c r="A4527" i="17"/>
  <c r="A4526" i="17"/>
  <c r="A4525" i="17"/>
  <c r="A4524" i="17"/>
  <c r="A4523" i="17"/>
  <c r="A4522" i="17"/>
  <c r="A4521" i="17"/>
  <c r="A4520" i="17"/>
  <c r="A4519" i="17"/>
  <c r="A4518" i="17"/>
  <c r="A4517" i="17"/>
  <c r="A4516" i="17"/>
  <c r="A4515" i="17"/>
  <c r="A4514" i="17"/>
  <c r="A4513" i="17"/>
  <c r="A4512" i="17"/>
  <c r="A4511" i="17"/>
  <c r="A4510" i="17"/>
  <c r="A4509" i="17"/>
  <c r="A4508" i="17"/>
  <c r="A4507" i="17"/>
  <c r="A4506" i="17"/>
  <c r="A4505" i="17"/>
  <c r="A4504" i="17"/>
  <c r="A4503" i="17"/>
  <c r="A4502" i="17"/>
  <c r="A4501" i="17"/>
  <c r="A4500" i="17"/>
  <c r="A4499" i="17"/>
  <c r="A4498" i="17"/>
  <c r="A4497" i="17"/>
  <c r="A4496" i="17"/>
  <c r="A4495" i="17"/>
  <c r="A4494" i="17"/>
  <c r="A4493" i="17"/>
  <c r="A4492" i="17"/>
  <c r="A4491" i="17"/>
  <c r="A4490" i="17"/>
  <c r="A4489" i="17"/>
  <c r="A4488" i="17"/>
  <c r="A4487" i="17"/>
  <c r="A4486" i="17"/>
  <c r="A4485" i="17"/>
  <c r="A4484" i="17"/>
  <c r="A4483" i="17"/>
  <c r="A4482" i="17"/>
  <c r="A4481" i="17"/>
  <c r="A4480" i="17"/>
  <c r="A4479" i="17"/>
  <c r="A4478" i="17"/>
  <c r="A4477" i="17"/>
  <c r="A4476" i="17"/>
  <c r="A4475" i="17"/>
  <c r="A4474" i="17"/>
  <c r="A4473" i="17"/>
  <c r="A4472" i="17"/>
  <c r="A4471" i="17"/>
  <c r="A4470" i="17"/>
  <c r="A4469" i="17"/>
  <c r="A4468" i="17"/>
  <c r="A4467" i="17"/>
  <c r="A4466" i="17"/>
  <c r="A4465" i="17"/>
  <c r="A4464" i="17"/>
  <c r="A4463" i="17"/>
  <c r="A4462" i="17"/>
  <c r="A4461" i="17"/>
  <c r="A4460" i="17"/>
  <c r="A4459" i="17"/>
  <c r="A4458" i="17"/>
  <c r="A4457" i="17"/>
  <c r="A4456" i="17"/>
  <c r="A4455" i="17"/>
  <c r="A4454" i="17"/>
  <c r="A4453" i="17"/>
  <c r="A4452" i="17"/>
  <c r="A4451" i="17"/>
  <c r="A4450" i="17"/>
  <c r="A4449" i="17"/>
  <c r="A4448" i="17"/>
  <c r="A4447" i="17"/>
  <c r="A4446" i="17"/>
  <c r="A4445" i="17"/>
  <c r="A4444" i="17"/>
  <c r="A4443" i="17"/>
  <c r="A4442" i="17"/>
  <c r="A4441" i="17"/>
  <c r="A4440" i="17"/>
  <c r="A4439" i="17"/>
  <c r="A4438" i="17"/>
  <c r="A4437" i="17"/>
  <c r="A4436" i="17"/>
  <c r="A4435" i="17"/>
  <c r="A4434" i="17"/>
  <c r="A4433" i="17"/>
  <c r="A4432" i="17"/>
  <c r="A4431" i="17"/>
  <c r="A4430" i="17"/>
  <c r="A4429" i="17"/>
  <c r="A4428" i="17"/>
  <c r="A4427" i="17"/>
  <c r="A4426" i="17"/>
  <c r="A4425" i="17"/>
  <c r="A4424" i="17"/>
  <c r="A4423" i="17"/>
  <c r="A4422" i="17"/>
  <c r="A4421" i="17"/>
  <c r="A4420" i="17"/>
  <c r="A4419" i="17"/>
  <c r="A4418" i="17"/>
  <c r="A4417" i="17"/>
  <c r="A4416" i="17"/>
  <c r="A4415" i="17"/>
  <c r="A4414" i="17"/>
  <c r="A4413" i="17"/>
  <c r="A4412" i="17"/>
  <c r="A4411" i="17"/>
  <c r="A4410" i="17"/>
  <c r="A4409" i="17"/>
  <c r="A4408" i="17"/>
  <c r="A4407" i="17"/>
  <c r="A4406" i="17"/>
  <c r="A4405" i="17"/>
  <c r="A4404" i="17"/>
  <c r="A4403" i="17"/>
  <c r="A4402" i="17"/>
  <c r="A4401" i="17"/>
  <c r="A4400" i="17"/>
  <c r="A4399" i="17"/>
  <c r="A4398" i="17"/>
  <c r="A4397" i="17"/>
  <c r="A4396" i="17"/>
  <c r="A4395" i="17"/>
  <c r="A4394" i="17"/>
  <c r="A4393" i="17"/>
  <c r="A4392" i="17"/>
  <c r="A4391" i="17"/>
  <c r="A4390" i="17"/>
  <c r="A4389" i="17"/>
  <c r="A4388" i="17"/>
  <c r="A4387" i="17"/>
  <c r="A4386" i="17"/>
  <c r="A4385" i="17"/>
  <c r="A4384" i="17"/>
  <c r="A4383" i="17"/>
  <c r="A4382" i="17"/>
  <c r="A4381" i="17"/>
  <c r="A4380" i="17"/>
  <c r="A4379" i="17"/>
  <c r="A4378" i="17"/>
  <c r="A4377" i="17"/>
  <c r="A4376" i="17"/>
  <c r="A4375" i="17"/>
  <c r="A4374" i="17"/>
  <c r="A4373" i="17"/>
  <c r="A4372" i="17"/>
  <c r="A4371" i="17"/>
  <c r="A4370" i="17"/>
  <c r="A4369" i="17"/>
  <c r="A4368" i="17"/>
  <c r="A4367" i="17"/>
  <c r="A4366" i="17"/>
  <c r="A4365" i="17"/>
  <c r="A4364" i="17"/>
  <c r="A4363" i="17"/>
  <c r="A4362" i="17"/>
  <c r="A4361" i="17"/>
  <c r="A4360" i="17"/>
  <c r="A4359" i="17"/>
  <c r="A4358" i="17"/>
  <c r="A4357" i="17"/>
  <c r="A4356" i="17"/>
  <c r="A4355" i="17"/>
  <c r="A4354" i="17"/>
  <c r="A4353" i="17"/>
  <c r="A4352" i="17"/>
  <c r="A4351" i="17"/>
  <c r="A4350" i="17"/>
  <c r="A4349" i="17"/>
  <c r="A4348" i="17"/>
  <c r="A4347" i="17"/>
  <c r="A4346" i="17"/>
  <c r="A4345" i="17"/>
  <c r="A4344" i="17"/>
  <c r="A4343" i="17"/>
  <c r="A4342" i="17"/>
  <c r="A4341" i="17"/>
  <c r="A4340" i="17"/>
  <c r="A4339" i="17"/>
  <c r="A4338" i="17"/>
  <c r="A4337" i="17"/>
  <c r="A4336" i="17"/>
  <c r="A4335" i="17"/>
  <c r="A4334" i="17"/>
  <c r="A4333" i="17"/>
  <c r="A4332" i="17"/>
  <c r="A4331" i="17"/>
  <c r="A4330" i="17"/>
  <c r="A4329" i="17"/>
  <c r="A4328" i="17"/>
  <c r="A4327" i="17"/>
  <c r="A4326" i="17"/>
  <c r="A4325" i="17"/>
  <c r="A4324" i="17"/>
  <c r="A4323" i="17"/>
  <c r="A4322" i="17"/>
  <c r="A4321" i="17"/>
  <c r="A4320" i="17"/>
  <c r="A4319" i="17"/>
  <c r="A4318" i="17"/>
  <c r="A4317" i="17"/>
  <c r="A4316" i="17"/>
  <c r="A4315" i="17"/>
  <c r="A4314" i="17"/>
  <c r="A4313" i="17"/>
  <c r="A4312" i="17"/>
  <c r="A4311" i="17"/>
  <c r="A4310" i="17"/>
  <c r="A4309" i="17"/>
  <c r="A4308" i="17"/>
  <c r="A4307" i="17"/>
  <c r="A4306" i="17"/>
  <c r="A4305" i="17"/>
  <c r="A4304" i="17"/>
  <c r="A4303" i="17"/>
  <c r="A4302" i="17"/>
  <c r="A4301" i="17"/>
  <c r="A4300" i="17"/>
  <c r="A4299" i="17"/>
  <c r="A4298" i="17"/>
  <c r="A4297" i="17"/>
  <c r="A4296" i="17"/>
  <c r="A4295" i="17"/>
  <c r="A4294" i="17"/>
  <c r="A4293" i="17"/>
  <c r="A4292" i="17"/>
  <c r="A4291" i="17"/>
  <c r="A4290" i="17"/>
  <c r="A4289" i="17"/>
  <c r="A4288" i="17"/>
  <c r="A4287" i="17"/>
  <c r="A4286" i="17"/>
  <c r="A4285" i="17"/>
  <c r="A4284" i="17"/>
  <c r="A4283" i="17"/>
  <c r="A4282" i="17"/>
  <c r="A4281" i="17"/>
  <c r="A4280" i="17"/>
  <c r="A4279" i="17"/>
  <c r="A4278" i="17"/>
  <c r="A4277" i="17"/>
  <c r="A4276" i="17"/>
  <c r="A4275" i="17"/>
  <c r="A4274" i="17"/>
  <c r="A4273" i="17"/>
  <c r="A4272" i="17"/>
  <c r="A4271" i="17"/>
  <c r="A4270" i="17"/>
  <c r="A4269" i="17"/>
  <c r="A4268" i="17"/>
  <c r="A4267" i="17"/>
  <c r="A4266" i="17"/>
  <c r="A4265" i="17"/>
  <c r="A4264" i="17"/>
  <c r="A4263" i="17"/>
  <c r="A4262" i="17"/>
  <c r="A4261" i="17"/>
  <c r="A4260" i="17"/>
  <c r="A4259" i="17"/>
  <c r="A4258" i="17"/>
  <c r="A4257" i="17"/>
  <c r="A4256" i="17"/>
  <c r="A4255" i="17"/>
  <c r="A4254" i="17"/>
  <c r="A4253" i="17"/>
  <c r="A4252" i="17"/>
  <c r="A4251" i="17"/>
  <c r="A4250" i="17"/>
  <c r="A4249" i="17"/>
  <c r="A4248" i="17"/>
  <c r="A4247" i="17"/>
  <c r="A4246" i="17"/>
  <c r="A4245" i="17"/>
  <c r="A4244" i="17"/>
  <c r="A4243" i="17"/>
  <c r="A4242" i="17"/>
  <c r="A4241" i="17"/>
  <c r="A4240" i="17"/>
  <c r="A4239" i="17"/>
  <c r="A4238" i="17"/>
  <c r="A4237" i="17"/>
  <c r="A4236" i="17"/>
  <c r="A4235" i="17"/>
  <c r="A4234" i="17"/>
  <c r="A4233" i="17"/>
  <c r="A4232" i="17"/>
  <c r="A4231" i="17"/>
  <c r="A4230" i="17"/>
  <c r="A4229" i="17"/>
  <c r="A4228" i="17"/>
  <c r="A4227" i="17"/>
  <c r="A4226" i="17"/>
  <c r="A4225" i="17"/>
  <c r="A4224" i="17"/>
  <c r="A4223" i="17"/>
  <c r="A4222" i="17"/>
  <c r="A4221" i="17"/>
  <c r="A4220" i="17"/>
  <c r="A4219" i="17"/>
  <c r="A4218" i="17"/>
  <c r="A4217" i="17"/>
  <c r="A4216" i="17"/>
  <c r="A4215" i="17"/>
  <c r="A4214" i="17"/>
  <c r="A4213" i="17"/>
  <c r="A4212" i="17"/>
  <c r="A4211" i="17"/>
  <c r="A4210" i="17"/>
  <c r="A4209" i="17"/>
  <c r="A4208" i="17"/>
  <c r="A4207" i="17"/>
  <c r="A4206" i="17"/>
  <c r="A4205" i="17"/>
  <c r="A4204" i="17"/>
  <c r="A4203" i="17"/>
  <c r="A4202" i="17"/>
  <c r="A4201" i="17"/>
  <c r="A4200" i="17"/>
  <c r="A4199" i="17"/>
  <c r="A4198" i="17"/>
  <c r="A4197" i="17"/>
  <c r="A4196" i="17"/>
  <c r="A4195" i="17"/>
  <c r="A4194" i="17"/>
  <c r="A4193" i="17"/>
  <c r="A4192" i="17"/>
  <c r="A4191" i="17"/>
  <c r="A4190" i="17"/>
  <c r="A4189" i="17"/>
  <c r="A4188" i="17"/>
  <c r="A4187" i="17"/>
  <c r="A4186" i="17"/>
  <c r="A4185" i="17"/>
  <c r="A4184" i="17"/>
  <c r="A4183" i="17"/>
  <c r="A4182" i="17"/>
  <c r="A4181" i="17"/>
  <c r="A4180" i="17"/>
  <c r="A4179" i="17"/>
  <c r="A4178" i="17"/>
  <c r="A4177" i="17"/>
  <c r="A4176" i="17"/>
  <c r="A4175" i="17"/>
  <c r="A4174" i="17"/>
  <c r="A4173" i="17"/>
  <c r="A4172" i="17"/>
  <c r="A4171" i="17"/>
  <c r="A4170" i="17"/>
  <c r="A4169" i="17"/>
  <c r="A4168" i="17"/>
  <c r="A4167" i="17"/>
  <c r="A4166" i="17"/>
  <c r="A4165" i="17"/>
  <c r="A4164" i="17"/>
  <c r="A4163" i="17"/>
  <c r="A4162" i="17"/>
  <c r="A4161" i="17"/>
  <c r="A4160" i="17"/>
  <c r="A4159" i="17"/>
  <c r="A4158" i="17"/>
  <c r="A4157" i="17"/>
  <c r="A4156" i="17"/>
  <c r="A4155" i="17"/>
  <c r="A4154" i="17"/>
  <c r="A4153" i="17"/>
  <c r="A4152" i="17"/>
  <c r="A4151" i="17"/>
  <c r="A4150" i="17"/>
  <c r="A4149" i="17"/>
  <c r="A4148" i="17"/>
  <c r="A4147" i="17"/>
  <c r="A4146" i="17"/>
  <c r="A4145" i="17"/>
  <c r="A4144" i="17"/>
  <c r="A4143" i="17"/>
  <c r="A4142" i="17"/>
  <c r="A4141" i="17"/>
  <c r="A4140" i="17"/>
  <c r="A4139" i="17"/>
  <c r="A4138" i="17"/>
  <c r="A4137" i="17"/>
  <c r="A4136" i="17"/>
  <c r="A4135" i="17"/>
  <c r="A4134" i="17"/>
  <c r="A4133" i="17"/>
  <c r="A4132" i="17"/>
  <c r="A4131" i="17"/>
  <c r="A4130" i="17"/>
  <c r="A4129" i="17"/>
  <c r="A4128" i="17"/>
  <c r="A4127" i="17"/>
  <c r="A4126" i="17"/>
  <c r="A4125" i="17"/>
  <c r="A4124" i="17"/>
  <c r="A4123" i="17"/>
  <c r="A4122" i="17"/>
  <c r="A4121" i="17"/>
  <c r="A4120" i="17"/>
  <c r="A4119" i="17"/>
  <c r="A4118" i="17"/>
  <c r="A4117" i="17"/>
  <c r="A4116" i="17"/>
  <c r="A4115" i="17"/>
  <c r="A4114" i="17"/>
  <c r="A4113" i="17"/>
  <c r="A4112" i="17"/>
  <c r="A4111" i="17"/>
  <c r="A4110" i="17"/>
  <c r="A4109" i="17"/>
  <c r="A4108" i="17"/>
  <c r="A4107" i="17"/>
  <c r="A4106" i="17"/>
  <c r="A4105" i="17"/>
  <c r="A4104" i="17"/>
  <c r="A4103" i="17"/>
  <c r="A4102" i="17"/>
  <c r="A4101" i="17"/>
  <c r="A4100" i="17"/>
  <c r="A4099" i="17"/>
  <c r="A4098" i="17"/>
  <c r="A4097" i="17"/>
  <c r="A4096" i="17"/>
  <c r="A4095" i="17"/>
  <c r="A4094" i="17"/>
  <c r="A4093" i="17"/>
  <c r="A4092" i="17"/>
  <c r="A4091" i="17"/>
  <c r="A4090" i="17"/>
  <c r="A4089" i="17"/>
  <c r="A4088" i="17"/>
  <c r="A4087" i="17"/>
  <c r="A4086" i="17"/>
  <c r="A4085" i="17"/>
  <c r="A4084" i="17"/>
  <c r="A4083" i="17"/>
  <c r="A4082" i="17"/>
  <c r="A4081" i="17"/>
  <c r="A4080" i="17"/>
  <c r="A4079" i="17"/>
  <c r="A4078" i="17"/>
  <c r="A4077" i="17"/>
  <c r="A4076" i="17"/>
  <c r="A4075" i="17"/>
  <c r="A4074" i="17"/>
  <c r="A4073" i="17"/>
  <c r="A4072" i="17"/>
  <c r="A4071" i="17"/>
  <c r="A4070" i="17"/>
  <c r="A4069" i="17"/>
  <c r="A4068" i="17"/>
  <c r="A4067" i="17"/>
  <c r="A4066" i="17"/>
  <c r="A4065" i="17"/>
  <c r="A4064" i="17"/>
  <c r="A4063" i="17"/>
  <c r="A4062" i="17"/>
  <c r="A4061" i="17"/>
  <c r="A4060" i="17"/>
  <c r="A4059" i="17"/>
  <c r="A4058" i="17"/>
  <c r="A4057" i="17"/>
  <c r="A4056" i="17"/>
  <c r="A4055" i="17"/>
  <c r="A4054" i="17"/>
  <c r="A4053" i="17"/>
  <c r="A4052" i="17"/>
  <c r="A4051" i="17"/>
  <c r="A4050" i="17"/>
  <c r="A4049" i="17"/>
  <c r="A4048" i="17"/>
  <c r="A4047" i="17"/>
  <c r="A4046" i="17"/>
  <c r="A4045" i="17"/>
  <c r="A4044" i="17"/>
  <c r="A4043" i="17"/>
  <c r="A4042" i="17"/>
  <c r="A4041" i="17"/>
  <c r="A4040" i="17"/>
  <c r="A4039" i="17"/>
  <c r="A4038" i="17"/>
  <c r="A4037" i="17"/>
  <c r="A4036" i="17"/>
  <c r="A4035" i="17"/>
  <c r="A4034" i="17"/>
  <c r="A4033" i="17"/>
  <c r="A4032" i="17"/>
  <c r="A4031" i="17"/>
  <c r="A4030" i="17"/>
  <c r="A4029" i="17"/>
  <c r="A4028" i="17"/>
  <c r="A4027" i="17"/>
  <c r="A4026" i="17"/>
  <c r="A4025" i="17"/>
  <c r="A4024" i="17"/>
  <c r="A4023" i="17"/>
  <c r="A4022" i="17"/>
  <c r="A4021" i="17"/>
  <c r="A4020" i="17"/>
  <c r="A4019" i="17"/>
  <c r="A4018" i="17"/>
  <c r="A4017" i="17"/>
  <c r="A4016" i="17"/>
  <c r="A4015" i="17"/>
  <c r="A4014" i="17"/>
  <c r="A4013" i="17"/>
  <c r="A4012" i="17"/>
  <c r="A4011" i="17"/>
  <c r="A4010" i="17"/>
  <c r="A4009" i="17"/>
  <c r="A4008" i="17"/>
  <c r="A4007" i="17"/>
  <c r="A4006" i="17"/>
  <c r="A4005" i="17"/>
  <c r="A4004" i="17"/>
  <c r="A4003" i="17"/>
  <c r="A4002" i="17"/>
  <c r="A4001" i="17"/>
  <c r="A4000" i="17"/>
  <c r="A3999" i="17"/>
  <c r="A3998" i="17"/>
  <c r="A3997" i="17"/>
  <c r="A3996" i="17"/>
  <c r="A3995" i="17"/>
  <c r="A3994" i="17"/>
  <c r="A3993" i="17"/>
  <c r="A3992" i="17"/>
  <c r="A3991" i="17"/>
  <c r="A3990" i="17"/>
  <c r="A3989" i="17"/>
  <c r="A3988" i="17"/>
  <c r="A3987" i="17"/>
  <c r="A3986" i="17"/>
  <c r="A3985" i="17"/>
  <c r="A3984" i="17"/>
  <c r="A3983" i="17"/>
  <c r="A3982" i="17"/>
  <c r="A3981" i="17"/>
  <c r="A3980" i="17"/>
  <c r="A3979" i="17"/>
  <c r="A3978" i="17"/>
  <c r="A3977" i="17"/>
  <c r="A3976" i="17"/>
  <c r="A3975" i="17"/>
  <c r="A3974" i="17"/>
  <c r="A3973" i="17"/>
  <c r="A3972" i="17"/>
  <c r="A3971" i="17"/>
  <c r="A3970" i="17"/>
  <c r="A3969" i="17"/>
  <c r="A3968" i="17"/>
  <c r="A3967" i="17"/>
  <c r="A3966" i="17"/>
  <c r="A3965" i="17"/>
  <c r="A3964" i="17"/>
  <c r="A3963" i="17"/>
  <c r="A3962" i="17"/>
  <c r="A3961" i="17"/>
  <c r="A3960" i="17"/>
  <c r="A3959" i="17"/>
  <c r="A3958" i="17"/>
  <c r="A3957" i="17"/>
  <c r="A3956" i="17"/>
  <c r="A3955" i="17"/>
  <c r="A3954" i="17"/>
  <c r="A3953" i="17"/>
  <c r="A3952" i="17"/>
  <c r="A3951" i="17"/>
  <c r="A3950" i="17"/>
  <c r="A3949" i="17"/>
  <c r="A3948" i="17"/>
  <c r="A3947" i="17"/>
  <c r="A3946" i="17"/>
  <c r="A3945" i="17"/>
  <c r="A3944" i="17"/>
  <c r="A3943" i="17"/>
  <c r="A3942" i="17"/>
  <c r="A3941" i="17"/>
  <c r="A3940" i="17"/>
  <c r="A3939" i="17"/>
  <c r="A3938" i="17"/>
  <c r="A3937" i="17"/>
  <c r="A3936" i="17"/>
  <c r="A3935" i="17"/>
  <c r="A3934" i="17"/>
  <c r="A3933" i="17"/>
  <c r="A3932" i="17"/>
  <c r="A3931" i="17"/>
  <c r="A3930" i="17"/>
  <c r="A3929" i="17"/>
  <c r="A3928" i="17"/>
  <c r="A3927" i="17"/>
  <c r="A3926" i="17"/>
  <c r="A3925" i="17"/>
  <c r="A3924" i="17"/>
  <c r="A3923" i="17"/>
  <c r="A3922" i="17"/>
  <c r="A3921" i="17"/>
  <c r="A3920" i="17"/>
  <c r="A3919" i="17"/>
  <c r="A3918" i="17"/>
  <c r="A3917" i="17"/>
  <c r="A3916" i="17"/>
  <c r="A3915" i="17"/>
  <c r="A3914" i="17"/>
  <c r="A3913" i="17"/>
  <c r="A3912" i="17"/>
  <c r="A3911" i="17"/>
  <c r="A3910" i="17"/>
  <c r="A3909" i="17"/>
  <c r="A3908" i="17"/>
  <c r="A3907" i="17"/>
  <c r="A3906" i="17"/>
  <c r="A3905" i="17"/>
  <c r="A3904" i="17"/>
  <c r="A3903" i="17"/>
  <c r="A3902" i="17"/>
  <c r="A3901" i="17"/>
  <c r="A3900" i="17"/>
  <c r="A3899" i="17"/>
  <c r="A3898" i="17"/>
  <c r="A3897" i="17"/>
  <c r="A3896" i="17"/>
  <c r="A3895" i="17"/>
  <c r="A3894" i="17"/>
  <c r="A3893" i="17"/>
  <c r="A3892" i="17"/>
  <c r="A3891" i="17"/>
  <c r="A3890" i="17"/>
  <c r="A3889" i="17"/>
  <c r="A3888" i="17"/>
  <c r="A3887" i="17"/>
  <c r="A3886" i="17"/>
  <c r="A3885" i="17"/>
  <c r="A3884" i="17"/>
  <c r="A3883" i="17"/>
  <c r="A3882" i="17"/>
  <c r="A3881" i="17"/>
  <c r="A3880" i="17"/>
  <c r="A3879" i="17"/>
  <c r="A3878" i="17"/>
  <c r="A3877" i="17"/>
  <c r="A3876" i="17"/>
  <c r="A3875" i="17"/>
  <c r="A3874" i="17"/>
  <c r="A3873" i="17"/>
  <c r="A3872" i="17"/>
  <c r="A3871" i="17"/>
  <c r="A3870" i="17"/>
  <c r="A3869" i="17"/>
  <c r="A3868" i="17"/>
  <c r="A3867" i="17"/>
  <c r="A3866" i="17"/>
  <c r="A3865" i="17"/>
  <c r="A3864" i="17"/>
  <c r="A3863" i="17"/>
  <c r="A3862" i="17"/>
  <c r="A3861" i="17"/>
  <c r="A3860" i="17"/>
  <c r="A3859" i="17"/>
  <c r="A3858" i="17"/>
  <c r="A3857" i="17"/>
  <c r="A3856" i="17"/>
  <c r="A3855" i="17"/>
  <c r="A3854" i="17"/>
  <c r="A3853" i="17"/>
  <c r="A3852" i="17"/>
  <c r="A3851" i="17"/>
  <c r="A3850" i="17"/>
  <c r="A3849" i="17"/>
  <c r="A3848" i="17"/>
  <c r="A3847" i="17"/>
  <c r="A3846" i="17"/>
  <c r="A3845" i="17"/>
  <c r="A3844" i="17"/>
  <c r="A3843" i="17"/>
  <c r="A3842" i="17"/>
  <c r="A3841" i="17"/>
  <c r="A3840" i="17"/>
  <c r="A3839" i="17"/>
  <c r="A3838" i="17"/>
  <c r="A3837" i="17"/>
  <c r="A3836" i="17"/>
  <c r="A3835" i="17"/>
  <c r="A3834" i="17"/>
  <c r="A3833" i="17"/>
  <c r="A3832" i="17"/>
  <c r="A3831" i="17"/>
  <c r="A3830" i="17"/>
  <c r="A3829" i="17"/>
  <c r="A3828" i="17"/>
  <c r="A3827" i="17"/>
  <c r="A3826" i="17"/>
  <c r="A3825" i="17"/>
  <c r="A3824" i="17"/>
  <c r="A3823" i="17"/>
  <c r="A3822" i="17"/>
  <c r="A3821" i="17"/>
  <c r="A3820" i="17"/>
  <c r="A3819" i="17"/>
  <c r="A3818" i="17"/>
  <c r="A3817" i="17"/>
  <c r="A3816" i="17"/>
  <c r="A3815" i="17"/>
  <c r="A3814" i="17"/>
  <c r="A3813" i="17"/>
  <c r="A3812" i="17"/>
  <c r="A3811" i="17"/>
  <c r="A3810" i="17"/>
  <c r="A3809" i="17"/>
  <c r="A3808" i="17"/>
  <c r="A3807" i="17"/>
  <c r="A3806" i="17"/>
  <c r="A3805" i="17"/>
  <c r="A3804" i="17"/>
  <c r="A3803" i="17"/>
  <c r="A3802" i="17"/>
  <c r="A3801" i="17"/>
  <c r="A3800" i="17"/>
  <c r="A3799" i="17"/>
  <c r="A3798" i="17"/>
  <c r="A3797" i="17"/>
  <c r="A3796" i="17"/>
  <c r="A3795" i="17"/>
  <c r="A3794" i="17"/>
  <c r="A3793" i="17"/>
  <c r="A3792" i="17"/>
  <c r="A3791" i="17"/>
  <c r="A3790" i="17"/>
  <c r="A3789" i="17"/>
  <c r="A3788" i="17"/>
  <c r="A3787" i="17"/>
  <c r="A3786" i="17"/>
  <c r="A3785" i="17"/>
  <c r="A3784" i="17"/>
  <c r="A3783" i="17"/>
  <c r="A3782" i="17"/>
  <c r="A3781" i="17"/>
  <c r="A3780" i="17"/>
  <c r="A3779" i="17"/>
  <c r="A3778" i="17"/>
  <c r="A3777" i="17"/>
  <c r="A3776" i="17"/>
  <c r="A3775" i="17"/>
  <c r="A3774" i="17"/>
  <c r="A3773" i="17"/>
  <c r="A3772" i="17"/>
  <c r="A3771" i="17"/>
  <c r="A3770" i="17"/>
  <c r="A3769" i="17"/>
  <c r="A3768" i="17"/>
  <c r="A3767" i="17"/>
  <c r="A3766" i="17"/>
  <c r="A3765" i="17"/>
  <c r="A3764" i="17"/>
  <c r="A3763" i="17"/>
  <c r="A3762" i="17"/>
  <c r="A3761" i="17"/>
  <c r="A3760" i="17"/>
  <c r="A3759" i="17"/>
  <c r="A3758" i="17"/>
  <c r="A3757" i="17"/>
  <c r="A3756" i="17"/>
  <c r="A3755" i="17"/>
  <c r="A3754" i="17"/>
  <c r="A3753" i="17"/>
  <c r="A3752" i="17"/>
  <c r="A3751" i="17"/>
  <c r="A3750" i="17"/>
  <c r="A3749" i="17"/>
  <c r="A3748" i="17"/>
  <c r="A3747" i="17"/>
  <c r="A3746" i="17"/>
  <c r="A3745" i="17"/>
  <c r="A3744" i="17"/>
  <c r="A3743" i="17"/>
  <c r="A3742" i="17"/>
  <c r="A3741" i="17"/>
  <c r="A3740" i="17"/>
  <c r="A3739" i="17"/>
  <c r="A3738" i="17"/>
  <c r="A3737" i="17"/>
  <c r="A3736" i="17"/>
  <c r="A3735" i="17"/>
  <c r="A3734" i="17"/>
  <c r="A3733" i="17"/>
  <c r="A3732" i="17"/>
  <c r="A3731" i="17"/>
  <c r="A3730" i="17"/>
  <c r="A3729" i="17"/>
  <c r="A3728" i="17"/>
  <c r="A3727" i="17"/>
  <c r="A3726" i="17"/>
  <c r="A3725" i="17"/>
  <c r="A3724" i="17"/>
  <c r="A3723" i="17"/>
  <c r="A3722" i="17"/>
  <c r="A3721" i="17"/>
  <c r="A3720" i="17"/>
  <c r="A3719" i="17"/>
  <c r="A3718" i="17"/>
  <c r="A3717" i="17"/>
  <c r="A3716" i="17"/>
  <c r="A3715" i="17"/>
  <c r="A3714" i="17"/>
  <c r="A3713" i="17"/>
  <c r="A3712" i="17"/>
  <c r="A3711" i="17"/>
  <c r="A3710" i="17"/>
  <c r="A3709" i="17"/>
  <c r="A3708" i="17"/>
  <c r="A3707" i="17"/>
  <c r="A3706" i="17"/>
  <c r="A3705" i="17"/>
  <c r="A3704" i="17"/>
  <c r="A3703" i="17"/>
  <c r="A3702" i="17"/>
  <c r="A3701" i="17"/>
  <c r="A3700" i="17"/>
  <c r="A3699" i="17"/>
  <c r="A3698" i="17"/>
  <c r="A3697" i="17"/>
  <c r="A3696" i="17"/>
  <c r="A3695" i="17"/>
  <c r="A3694" i="17"/>
  <c r="A3693" i="17"/>
  <c r="A3692" i="17"/>
  <c r="A3691" i="17"/>
  <c r="A3690" i="17"/>
  <c r="A3689" i="17"/>
  <c r="A3688" i="17"/>
  <c r="A3687" i="17"/>
  <c r="A3686" i="17"/>
  <c r="A3685" i="17"/>
  <c r="A3684" i="17"/>
  <c r="A3683" i="17"/>
  <c r="A3682" i="17"/>
  <c r="A3681" i="17"/>
  <c r="A3680" i="17"/>
  <c r="A3679" i="17"/>
  <c r="A3678" i="17"/>
  <c r="A3677" i="17"/>
  <c r="A3676" i="17"/>
  <c r="A3675" i="17"/>
  <c r="A3674" i="17"/>
  <c r="A3673" i="17"/>
  <c r="A3672" i="17"/>
  <c r="A3671" i="17"/>
  <c r="A3670" i="17"/>
  <c r="A3669" i="17"/>
  <c r="A3668" i="17"/>
  <c r="A3667" i="17"/>
  <c r="A3666" i="17"/>
  <c r="A3665" i="17"/>
  <c r="A3664" i="17"/>
  <c r="A3663" i="17"/>
  <c r="A3662" i="17"/>
  <c r="A3661" i="17"/>
  <c r="A3660" i="17"/>
  <c r="A3659" i="17"/>
  <c r="A3658" i="17"/>
  <c r="A3657" i="17"/>
  <c r="A3656" i="17"/>
  <c r="A3655" i="17"/>
  <c r="A3654" i="17"/>
  <c r="A3653" i="17"/>
  <c r="A3652" i="17"/>
  <c r="A3651" i="17"/>
  <c r="A3650" i="17"/>
  <c r="A3649" i="17"/>
  <c r="A3648" i="17"/>
  <c r="A3647" i="17"/>
  <c r="A3646" i="17"/>
  <c r="A3645" i="17"/>
  <c r="A3644" i="17"/>
  <c r="A3643" i="17"/>
  <c r="A3642" i="17"/>
  <c r="A3641" i="17"/>
  <c r="A3640" i="17"/>
  <c r="A3639" i="17"/>
  <c r="A3638" i="17"/>
  <c r="A3637" i="17"/>
  <c r="A3636" i="17"/>
  <c r="A3635" i="17"/>
  <c r="A3634" i="17"/>
  <c r="A3633" i="17"/>
  <c r="A3632" i="17"/>
  <c r="A3631" i="17"/>
  <c r="A3630" i="17"/>
  <c r="A3629" i="17"/>
  <c r="A3628" i="17"/>
  <c r="A3627" i="17"/>
  <c r="A3626" i="17"/>
  <c r="A3625" i="17"/>
  <c r="A3624" i="17"/>
  <c r="A3623" i="17"/>
  <c r="A3622" i="17"/>
  <c r="A3621" i="17"/>
  <c r="A3620" i="17"/>
  <c r="A3619" i="17"/>
  <c r="A3618" i="17"/>
  <c r="A3617" i="17"/>
  <c r="A3616" i="17"/>
  <c r="A3615" i="17"/>
  <c r="A3614" i="17"/>
  <c r="A3613" i="17"/>
  <c r="A3612" i="17"/>
  <c r="A3611" i="17"/>
  <c r="A3610" i="17"/>
  <c r="A3609" i="17"/>
  <c r="A3608" i="17"/>
  <c r="A3607" i="17"/>
  <c r="A3606" i="17"/>
  <c r="A3605" i="17"/>
  <c r="A3604" i="17"/>
  <c r="A3603" i="17"/>
  <c r="A3602" i="17"/>
  <c r="A3601" i="17"/>
  <c r="A3600" i="17"/>
  <c r="A3599" i="17"/>
  <c r="A3598" i="17"/>
  <c r="A3597" i="17"/>
  <c r="A3596" i="17"/>
  <c r="A3595" i="17"/>
  <c r="A3594" i="17"/>
  <c r="A3593" i="17"/>
  <c r="A3592" i="17"/>
  <c r="A3591" i="17"/>
  <c r="A3590" i="17"/>
  <c r="A3589" i="17"/>
  <c r="A3588" i="17"/>
  <c r="A3587" i="17"/>
  <c r="A3586" i="17"/>
  <c r="A3585" i="17"/>
  <c r="A3584" i="17"/>
  <c r="A3583" i="17"/>
  <c r="A3582" i="17"/>
  <c r="A3581" i="17"/>
  <c r="A3580" i="17"/>
  <c r="A3579" i="17"/>
  <c r="A3578" i="17"/>
  <c r="A3577" i="17"/>
  <c r="A3576" i="17"/>
  <c r="A3575" i="17"/>
  <c r="A3574" i="17"/>
  <c r="A3573" i="17"/>
  <c r="A3572" i="17"/>
  <c r="A3571" i="17"/>
  <c r="A3570" i="17"/>
  <c r="A3569" i="17"/>
  <c r="A3568" i="17"/>
  <c r="A3567" i="17"/>
  <c r="A3566" i="17"/>
  <c r="A3565" i="17"/>
  <c r="A3564" i="17"/>
  <c r="A3563" i="17"/>
  <c r="A3562" i="17"/>
  <c r="A3561" i="17"/>
  <c r="A3560" i="17"/>
  <c r="A3559" i="17"/>
  <c r="A3558" i="17"/>
  <c r="A3557" i="17"/>
  <c r="A3556" i="17"/>
  <c r="A3555" i="17"/>
  <c r="A3554" i="17"/>
  <c r="A3553" i="17"/>
  <c r="A3552" i="17"/>
  <c r="A3551" i="17"/>
  <c r="A3550" i="17"/>
  <c r="A3549" i="17"/>
  <c r="A3548" i="17"/>
  <c r="A3547" i="17"/>
  <c r="A3546" i="17"/>
  <c r="A3545" i="17"/>
  <c r="A3544" i="17"/>
  <c r="A3543" i="17"/>
  <c r="A3542" i="17"/>
  <c r="A3541" i="17"/>
  <c r="A3540" i="17"/>
  <c r="A3539" i="17"/>
  <c r="A3538" i="17"/>
  <c r="A3537" i="17"/>
  <c r="A3536" i="17"/>
  <c r="A3535" i="17"/>
  <c r="A3534" i="17"/>
  <c r="A3533" i="17"/>
  <c r="A3532" i="17"/>
  <c r="A3531" i="17"/>
  <c r="A3530" i="17"/>
  <c r="A3529" i="17"/>
  <c r="A3528" i="17"/>
  <c r="A3527" i="17"/>
  <c r="A3526" i="17"/>
  <c r="A3525" i="17"/>
  <c r="A3524" i="17"/>
  <c r="A3523" i="17"/>
  <c r="A3522" i="17"/>
  <c r="A3521" i="17"/>
  <c r="A3520" i="17"/>
  <c r="A3519" i="17"/>
  <c r="A3518" i="17"/>
  <c r="A3517" i="17"/>
  <c r="A3516" i="17"/>
  <c r="A3515" i="17"/>
  <c r="A3514" i="17"/>
  <c r="A3513" i="17"/>
  <c r="A3512" i="17"/>
  <c r="A3511" i="17"/>
  <c r="A3510" i="17"/>
  <c r="A3509" i="17"/>
  <c r="A3508" i="17"/>
  <c r="A3507" i="17"/>
  <c r="A3506" i="17"/>
  <c r="A3505" i="17"/>
  <c r="A3504" i="17"/>
  <c r="A3503" i="17"/>
  <c r="A3502" i="17"/>
  <c r="A3501" i="17"/>
  <c r="A3500" i="17"/>
  <c r="A3499" i="17"/>
  <c r="A3498" i="17"/>
  <c r="A3497" i="17"/>
  <c r="A3496" i="17"/>
  <c r="A3495" i="17"/>
  <c r="A3494" i="17"/>
  <c r="A3493" i="17"/>
  <c r="A3492" i="17"/>
  <c r="A3491" i="17"/>
  <c r="A3490" i="17"/>
  <c r="A3489" i="17"/>
  <c r="A3488" i="17"/>
  <c r="A3487" i="17"/>
  <c r="A3486" i="17"/>
  <c r="A3485" i="17"/>
  <c r="A3484" i="17"/>
  <c r="A3483" i="17"/>
  <c r="A3482" i="17"/>
  <c r="A3481" i="17"/>
  <c r="A3480" i="17"/>
  <c r="A3479" i="17"/>
  <c r="A3478" i="17"/>
  <c r="A3477" i="17"/>
  <c r="A3476" i="17"/>
  <c r="A3475" i="17"/>
  <c r="A3474" i="17"/>
  <c r="A3473" i="17"/>
  <c r="A3472" i="17"/>
  <c r="A3471" i="17"/>
  <c r="A3470" i="17"/>
  <c r="A3469" i="17"/>
  <c r="A3468" i="17"/>
  <c r="A3467" i="17"/>
  <c r="A3466" i="17"/>
  <c r="A3465" i="17"/>
  <c r="A3464" i="17"/>
  <c r="A3463" i="17"/>
  <c r="A3462" i="17"/>
  <c r="A3461" i="17"/>
  <c r="A3460" i="17"/>
  <c r="A3459" i="17"/>
  <c r="A3458" i="17"/>
  <c r="A3457" i="17"/>
  <c r="A3456" i="17"/>
  <c r="A3455" i="17"/>
  <c r="A3454" i="17"/>
  <c r="A3453" i="17"/>
  <c r="A3452" i="17"/>
  <c r="A3451" i="17"/>
  <c r="A3450" i="17"/>
  <c r="A3449" i="17"/>
  <c r="A3448" i="17"/>
  <c r="A3447" i="17"/>
  <c r="A3446" i="17"/>
  <c r="A3445" i="17"/>
  <c r="A3444" i="17"/>
  <c r="A3443" i="17"/>
  <c r="A3442" i="17"/>
  <c r="A3441" i="17"/>
  <c r="A3440" i="17"/>
  <c r="A3439" i="17"/>
  <c r="A3438" i="17"/>
  <c r="A3437" i="17"/>
  <c r="A3436" i="17"/>
  <c r="A3435" i="17"/>
  <c r="A3434" i="17"/>
  <c r="A3433" i="17"/>
  <c r="A3432" i="17"/>
  <c r="A3431" i="17"/>
  <c r="A3430" i="17"/>
  <c r="A3429" i="17"/>
  <c r="A3428" i="17"/>
  <c r="A3427" i="17"/>
  <c r="A3426" i="17"/>
  <c r="A3425" i="17"/>
  <c r="A3424" i="17"/>
  <c r="A3423" i="17"/>
  <c r="A3422" i="17"/>
  <c r="A3421" i="17"/>
  <c r="A3420" i="17"/>
  <c r="A3419" i="17"/>
  <c r="A3418" i="17"/>
  <c r="A3417" i="17"/>
  <c r="A3416" i="17"/>
  <c r="A3415" i="17"/>
  <c r="A3414" i="17"/>
  <c r="A3413" i="17"/>
  <c r="A3412" i="17"/>
  <c r="A3411" i="17"/>
  <c r="A3410" i="17"/>
  <c r="A3409" i="17"/>
  <c r="A3408" i="17"/>
  <c r="A3407" i="17"/>
  <c r="A3406" i="17"/>
  <c r="A3405" i="17"/>
  <c r="A3404" i="17"/>
  <c r="A3403" i="17"/>
  <c r="A3402" i="17"/>
  <c r="A3401" i="17"/>
  <c r="A3400" i="17"/>
  <c r="A3399" i="17"/>
  <c r="A3398" i="17"/>
  <c r="A3397" i="17"/>
  <c r="A3396" i="17"/>
  <c r="A3395" i="17"/>
  <c r="A3394" i="17"/>
  <c r="A3393" i="17"/>
  <c r="A3392" i="17"/>
  <c r="A3391" i="17"/>
  <c r="A3390" i="17"/>
  <c r="A3389" i="17"/>
  <c r="A3388" i="17"/>
  <c r="A3387" i="17"/>
  <c r="A3386" i="17"/>
  <c r="A3385" i="17"/>
  <c r="A3384" i="17"/>
  <c r="A3383" i="17"/>
  <c r="A3382" i="17"/>
  <c r="A3381" i="17"/>
  <c r="A3380" i="17"/>
  <c r="A3379" i="17"/>
  <c r="A3378" i="17"/>
  <c r="A3377" i="17"/>
  <c r="A3376" i="17"/>
  <c r="A3375" i="17"/>
  <c r="A3374" i="17"/>
  <c r="A3373" i="17"/>
  <c r="A3372" i="17"/>
  <c r="A3371" i="17"/>
  <c r="A3370" i="17"/>
  <c r="A3369" i="17"/>
  <c r="A3368" i="17"/>
  <c r="A3367" i="17"/>
  <c r="A3366" i="17"/>
  <c r="A3365" i="17"/>
  <c r="A3364" i="17"/>
  <c r="A3363" i="17"/>
  <c r="A3362" i="17"/>
  <c r="A3361" i="17"/>
  <c r="A3360" i="17"/>
  <c r="A3359" i="17"/>
  <c r="A3358" i="17"/>
  <c r="A3357" i="17"/>
  <c r="A3356" i="17"/>
  <c r="A3355" i="17"/>
  <c r="A3354" i="17"/>
  <c r="A3353" i="17"/>
  <c r="A3352" i="17"/>
  <c r="A3351" i="17"/>
  <c r="A3350" i="17"/>
  <c r="A3349" i="17"/>
  <c r="A3348" i="17"/>
  <c r="A3347" i="17"/>
  <c r="A3346" i="17"/>
  <c r="A3345" i="17"/>
  <c r="A3344" i="17"/>
  <c r="A3343" i="17"/>
  <c r="A3342" i="17"/>
  <c r="A3341" i="17"/>
  <c r="A3340" i="17"/>
  <c r="A3339" i="17"/>
  <c r="A3338" i="17"/>
  <c r="A3337" i="17"/>
  <c r="A3336" i="17"/>
  <c r="A3335" i="17"/>
  <c r="A3334" i="17"/>
  <c r="A3333" i="17"/>
  <c r="A3332" i="17"/>
  <c r="A3331" i="17"/>
  <c r="A3330" i="17"/>
  <c r="A3329" i="17"/>
  <c r="A3328" i="17"/>
  <c r="A3327" i="17"/>
  <c r="A3326" i="17"/>
  <c r="A3325" i="17"/>
  <c r="A3324" i="17"/>
  <c r="A3323" i="17"/>
  <c r="A3322" i="17"/>
  <c r="A3321" i="17"/>
  <c r="A3320" i="17"/>
  <c r="A3319" i="17"/>
  <c r="A3318" i="17"/>
  <c r="A3317" i="17"/>
  <c r="A3316" i="17"/>
  <c r="A3315" i="17"/>
  <c r="A3314" i="17"/>
  <c r="A3313" i="17"/>
  <c r="A3312" i="17"/>
  <c r="A3311" i="17"/>
  <c r="A3310" i="17"/>
  <c r="A3309" i="17"/>
  <c r="A3308" i="17"/>
  <c r="A3307" i="17"/>
  <c r="A3306" i="17"/>
  <c r="A3305" i="17"/>
  <c r="A3304" i="17"/>
  <c r="A3303" i="17"/>
  <c r="A3302" i="17"/>
  <c r="A3301" i="17"/>
  <c r="A3300" i="17"/>
  <c r="A3299" i="17"/>
  <c r="A3298" i="17"/>
  <c r="A3297" i="17"/>
  <c r="A3296" i="17"/>
  <c r="A3295" i="17"/>
  <c r="A3294" i="17"/>
  <c r="A3293" i="17"/>
  <c r="A3292" i="17"/>
  <c r="A3291" i="17"/>
  <c r="A3290" i="17"/>
  <c r="A3289" i="17"/>
  <c r="A3288" i="17"/>
  <c r="A3287" i="17"/>
  <c r="A3286" i="17"/>
  <c r="A3285" i="17"/>
  <c r="A3284" i="17"/>
  <c r="A3283" i="17"/>
  <c r="A3282" i="17"/>
  <c r="A3281" i="17"/>
  <c r="A3280" i="17"/>
  <c r="A3279" i="17"/>
  <c r="A3278" i="17"/>
  <c r="A3277" i="17"/>
  <c r="A3276" i="17"/>
  <c r="A3275" i="17"/>
  <c r="A3274" i="17"/>
  <c r="A3273" i="17"/>
  <c r="A3272" i="17"/>
  <c r="A3271" i="17"/>
  <c r="A3270" i="17"/>
  <c r="A3269" i="17"/>
  <c r="A3268" i="17"/>
  <c r="A3267" i="17"/>
  <c r="A3266" i="17"/>
  <c r="A3265" i="17"/>
  <c r="A3264" i="17"/>
  <c r="A3263" i="17"/>
  <c r="A3262" i="17"/>
  <c r="A3261" i="17"/>
  <c r="A3260" i="17"/>
  <c r="A3259" i="17"/>
  <c r="A3258" i="17"/>
  <c r="A3257" i="17"/>
  <c r="A3256" i="17"/>
  <c r="A3255" i="17"/>
  <c r="A3254" i="17"/>
  <c r="A3253" i="17"/>
  <c r="A3252" i="17"/>
  <c r="A3251" i="17"/>
  <c r="A3250" i="17"/>
  <c r="A3249" i="17"/>
  <c r="A3248" i="17"/>
  <c r="A3247" i="17"/>
  <c r="A3246" i="17"/>
  <c r="A3245" i="17"/>
  <c r="A3244" i="17"/>
  <c r="A3243" i="17"/>
  <c r="A3242" i="17"/>
  <c r="A3241" i="17"/>
  <c r="A3240" i="17"/>
  <c r="A3239" i="17"/>
  <c r="A3238" i="17"/>
  <c r="A3237" i="17"/>
  <c r="A3236" i="17"/>
  <c r="A3235" i="17"/>
  <c r="A3234" i="17"/>
  <c r="A3233" i="17"/>
  <c r="A3232" i="17"/>
  <c r="A3231" i="17"/>
  <c r="A3230" i="17"/>
  <c r="A3229" i="17"/>
  <c r="A3228" i="17"/>
  <c r="A3227" i="17"/>
  <c r="A3226" i="17"/>
  <c r="A3225" i="17"/>
  <c r="A3224" i="17"/>
  <c r="A3223" i="17"/>
  <c r="A3222" i="17"/>
  <c r="A3221" i="17"/>
  <c r="A3220" i="17"/>
  <c r="A3219" i="17"/>
  <c r="A3218" i="17"/>
  <c r="A3217" i="17"/>
  <c r="A3216" i="17"/>
  <c r="A3215" i="17"/>
  <c r="A3214" i="17"/>
  <c r="A3213" i="17"/>
  <c r="A3212" i="17"/>
  <c r="A3211" i="17"/>
  <c r="A3210" i="17"/>
  <c r="A3209" i="17"/>
  <c r="A3208" i="17"/>
  <c r="A3207" i="17"/>
  <c r="A3206" i="17"/>
  <c r="A3205" i="17"/>
  <c r="A3204" i="17"/>
  <c r="A3203" i="17"/>
  <c r="A3202" i="17"/>
  <c r="A3201" i="17"/>
  <c r="A3200" i="17"/>
  <c r="A3199" i="17"/>
  <c r="A3198" i="17"/>
  <c r="A3197" i="17"/>
  <c r="A3196" i="17"/>
  <c r="A3195" i="17"/>
  <c r="A3194" i="17"/>
  <c r="A3193" i="17"/>
  <c r="A3192" i="17"/>
  <c r="A3191" i="17"/>
  <c r="A3190" i="17"/>
  <c r="A3189" i="17"/>
  <c r="A3188" i="17"/>
  <c r="A3187" i="17"/>
  <c r="A3186" i="17"/>
  <c r="A3185" i="17"/>
  <c r="A3184" i="17"/>
  <c r="A3183" i="17"/>
  <c r="A3182" i="17"/>
  <c r="A3181" i="17"/>
  <c r="A3180" i="17"/>
  <c r="A3179" i="17"/>
  <c r="A3178" i="17"/>
  <c r="A3177" i="17"/>
  <c r="A3176" i="17"/>
  <c r="A3175" i="17"/>
  <c r="A3174" i="17"/>
  <c r="A3173" i="17"/>
  <c r="A3172" i="17"/>
  <c r="A3171" i="17"/>
  <c r="A3170" i="17"/>
  <c r="A3169" i="17"/>
  <c r="A3168" i="17"/>
  <c r="A3167" i="17"/>
  <c r="A3166" i="17"/>
  <c r="A3165" i="17"/>
  <c r="A3164" i="17"/>
  <c r="A3163" i="17"/>
  <c r="A3162" i="17"/>
  <c r="A3161" i="17"/>
  <c r="A3160" i="17"/>
  <c r="A3159" i="17"/>
  <c r="A3158" i="17"/>
  <c r="A3157" i="17"/>
  <c r="A3156" i="17"/>
  <c r="A3155" i="17"/>
  <c r="A3154" i="17"/>
  <c r="A3153" i="17"/>
  <c r="A3152" i="17"/>
  <c r="A3151" i="17"/>
  <c r="A3150" i="17"/>
  <c r="A3149" i="17"/>
  <c r="A3148" i="17"/>
  <c r="A3147" i="17"/>
  <c r="A3146" i="17"/>
  <c r="A3145" i="17"/>
  <c r="A3144" i="17"/>
  <c r="A3143" i="17"/>
  <c r="A3142" i="17"/>
  <c r="A3141" i="17"/>
  <c r="A3140" i="17"/>
  <c r="A3139" i="17"/>
  <c r="A3138" i="17"/>
  <c r="A3137" i="17"/>
  <c r="A3136" i="17"/>
  <c r="A3135" i="17"/>
  <c r="A3134" i="17"/>
  <c r="A3133" i="17"/>
  <c r="A3132" i="17"/>
  <c r="A3131" i="17"/>
  <c r="A3130" i="17"/>
  <c r="A3129" i="17"/>
  <c r="A3128" i="17"/>
  <c r="A3127" i="17"/>
  <c r="A3126" i="17"/>
  <c r="A3125" i="17"/>
  <c r="A3124" i="17"/>
  <c r="A3123" i="17"/>
  <c r="A3122" i="17"/>
  <c r="A3121" i="17"/>
  <c r="A3120" i="17"/>
  <c r="A3119" i="17"/>
  <c r="A3118" i="17"/>
  <c r="A3117" i="17"/>
  <c r="A3116" i="17"/>
  <c r="A3115" i="17"/>
  <c r="A3114" i="17"/>
  <c r="A3113" i="17"/>
  <c r="A3112" i="17"/>
  <c r="A3111" i="17"/>
  <c r="A3110" i="17"/>
  <c r="A3109" i="17"/>
  <c r="A3108" i="17"/>
  <c r="A3107" i="17"/>
  <c r="A3106" i="17"/>
  <c r="A3105" i="17"/>
  <c r="A3104" i="17"/>
  <c r="A3103" i="17"/>
  <c r="A3102" i="17"/>
  <c r="A3101" i="17"/>
  <c r="A3100" i="17"/>
  <c r="A3099" i="17"/>
  <c r="A3098" i="17"/>
  <c r="A3097" i="17"/>
  <c r="A3096" i="17"/>
  <c r="A3095" i="17"/>
  <c r="A3094" i="17"/>
  <c r="A3093" i="17"/>
  <c r="A3092" i="17"/>
  <c r="A3091" i="17"/>
  <c r="A3090" i="17"/>
  <c r="A3089" i="17"/>
  <c r="A3088" i="17"/>
  <c r="A3087" i="17"/>
  <c r="A3086" i="17"/>
  <c r="A3085" i="17"/>
  <c r="A3084" i="17"/>
  <c r="A3083" i="17"/>
  <c r="A3082" i="17"/>
  <c r="A3081" i="17"/>
  <c r="A3080" i="17"/>
  <c r="A3079" i="17"/>
  <c r="A3078" i="17"/>
  <c r="A3077" i="17"/>
  <c r="A3076" i="17"/>
  <c r="A3075" i="17"/>
  <c r="A3074" i="17"/>
  <c r="A3073" i="17"/>
  <c r="A3072" i="17"/>
  <c r="A3071" i="17"/>
  <c r="A3070" i="17"/>
  <c r="A3069" i="17"/>
  <c r="A3068" i="17"/>
  <c r="A3067" i="17"/>
  <c r="A3066" i="17"/>
  <c r="A3065" i="17"/>
  <c r="A3064" i="17"/>
  <c r="A3063" i="17"/>
  <c r="A3062" i="17"/>
  <c r="A3061" i="17"/>
  <c r="A3060" i="17"/>
  <c r="A3059" i="17"/>
  <c r="A3058" i="17"/>
  <c r="A3057" i="17"/>
  <c r="A3056" i="17"/>
  <c r="A3055" i="17"/>
  <c r="A3054" i="17"/>
  <c r="A3053" i="17"/>
  <c r="A3052" i="17"/>
  <c r="A3051" i="17"/>
  <c r="A3050" i="17"/>
  <c r="A3049" i="17"/>
  <c r="A3048" i="17"/>
  <c r="A3047" i="17"/>
  <c r="A3046" i="17"/>
  <c r="A3045" i="17"/>
  <c r="A3044" i="17"/>
  <c r="A3043" i="17"/>
  <c r="A3042" i="17"/>
  <c r="A3041" i="17"/>
  <c r="A3040" i="17"/>
  <c r="A3039" i="17"/>
  <c r="A3038" i="17"/>
  <c r="A3037" i="17"/>
  <c r="A3036" i="17"/>
  <c r="A3035" i="17"/>
  <c r="A3034" i="17"/>
  <c r="A3033" i="17"/>
  <c r="A3032" i="17"/>
  <c r="A3031" i="17"/>
  <c r="A3030" i="17"/>
  <c r="A3029" i="17"/>
  <c r="A3028" i="17"/>
  <c r="A3027" i="17"/>
  <c r="A3026" i="17"/>
  <c r="A3025" i="17"/>
  <c r="A3024" i="17"/>
  <c r="A3023" i="17"/>
  <c r="A3022" i="17"/>
  <c r="A3021" i="17"/>
  <c r="A3020" i="17"/>
  <c r="A3019" i="17"/>
  <c r="A3018" i="17"/>
  <c r="A3017" i="17"/>
  <c r="A3016" i="17"/>
  <c r="A3015" i="17"/>
  <c r="A3014" i="17"/>
  <c r="A3013" i="17"/>
  <c r="A3012" i="17"/>
  <c r="A3011" i="17"/>
  <c r="A3010" i="17"/>
  <c r="A3009" i="17"/>
  <c r="A3008" i="17"/>
  <c r="A3007" i="17"/>
  <c r="A3006" i="17"/>
  <c r="A3005" i="17"/>
  <c r="A3004" i="17"/>
  <c r="A3003" i="17"/>
  <c r="A3002" i="17"/>
  <c r="A3001" i="17"/>
  <c r="A3000" i="17"/>
  <c r="A2999" i="17"/>
  <c r="A2998" i="17"/>
  <c r="A2997" i="17"/>
  <c r="A2996" i="17"/>
  <c r="A2995" i="17"/>
  <c r="A2994" i="17"/>
  <c r="A2993" i="17"/>
  <c r="A2992" i="17"/>
  <c r="A2991" i="17"/>
  <c r="A2990" i="17"/>
  <c r="A2989" i="17"/>
  <c r="A2988" i="17"/>
  <c r="A2987" i="17"/>
  <c r="A2986" i="17"/>
  <c r="A2985" i="17"/>
  <c r="A2984" i="17"/>
  <c r="A2983" i="17"/>
  <c r="A2982" i="17"/>
  <c r="A2981" i="17"/>
  <c r="A2980" i="17"/>
  <c r="A2979" i="17"/>
  <c r="A2978" i="17"/>
  <c r="A2977" i="17"/>
  <c r="A2976" i="17"/>
  <c r="A2975" i="17"/>
  <c r="A2974" i="17"/>
  <c r="A2973" i="17"/>
  <c r="A2972" i="17"/>
  <c r="A2971" i="17"/>
  <c r="A2970" i="17"/>
  <c r="A2969" i="17"/>
  <c r="A2968" i="17"/>
  <c r="A2967" i="17"/>
  <c r="A2966" i="17"/>
  <c r="A2965" i="17"/>
  <c r="A2964" i="17"/>
  <c r="A2963" i="17"/>
  <c r="A2962" i="17"/>
  <c r="A2961" i="17"/>
  <c r="A2960" i="17"/>
  <c r="A2959" i="17"/>
  <c r="A2958" i="17"/>
  <c r="A2957" i="17"/>
  <c r="A2956" i="17"/>
  <c r="A2955" i="17"/>
  <c r="A2954" i="17"/>
  <c r="A2953" i="17"/>
  <c r="A2952" i="17"/>
  <c r="A2951" i="17"/>
  <c r="A2950" i="17"/>
  <c r="A2949" i="17"/>
  <c r="A2948" i="17"/>
  <c r="A2947" i="17"/>
  <c r="A2946" i="17"/>
  <c r="A2945" i="17"/>
  <c r="A2944" i="17"/>
  <c r="A2943" i="17"/>
  <c r="A2942" i="17"/>
  <c r="A2941" i="17"/>
  <c r="A2940" i="17"/>
  <c r="A2939" i="17"/>
  <c r="A2938" i="17"/>
  <c r="A2937" i="17"/>
  <c r="A2936" i="17"/>
  <c r="A2935" i="17"/>
  <c r="A2934" i="17"/>
  <c r="A2933" i="17"/>
  <c r="A2932" i="17"/>
  <c r="A2931" i="17"/>
  <c r="A2930" i="17"/>
  <c r="A2929" i="17"/>
  <c r="A2928" i="17"/>
  <c r="A2927" i="17"/>
  <c r="A2926" i="17"/>
  <c r="A2925" i="17"/>
  <c r="A2924" i="17"/>
  <c r="A2923" i="17"/>
  <c r="A2922" i="17"/>
  <c r="A2921" i="17"/>
  <c r="A2920" i="17"/>
  <c r="A2919" i="17"/>
  <c r="A2918" i="17"/>
  <c r="A2917" i="17"/>
  <c r="A2916" i="17"/>
  <c r="A2915" i="17"/>
  <c r="A2914" i="17"/>
  <c r="A2913" i="17"/>
  <c r="A2912" i="17"/>
  <c r="A2911" i="17"/>
  <c r="A2910" i="17"/>
  <c r="A2909" i="17"/>
  <c r="A2908" i="17"/>
  <c r="A2907" i="17"/>
  <c r="A2906" i="17"/>
  <c r="A2905" i="17"/>
  <c r="A2904" i="17"/>
  <c r="A2903" i="17"/>
  <c r="A2902" i="17"/>
  <c r="A2901" i="17"/>
  <c r="A2900" i="17"/>
  <c r="A2899" i="17"/>
  <c r="A2898" i="17"/>
  <c r="A2897" i="17"/>
  <c r="A2896" i="17"/>
  <c r="A2895" i="17"/>
  <c r="A2894" i="17"/>
  <c r="A2893" i="17"/>
  <c r="A2892" i="17"/>
  <c r="A2891" i="17"/>
  <c r="A2890" i="17"/>
  <c r="A2889" i="17"/>
  <c r="A2888" i="17"/>
  <c r="A2887" i="17"/>
  <c r="A2886" i="17"/>
  <c r="A2885" i="17"/>
  <c r="A2884" i="17"/>
  <c r="A2883" i="17"/>
  <c r="A2882" i="17"/>
  <c r="A2881" i="17"/>
  <c r="A2880" i="17"/>
  <c r="A2879" i="17"/>
  <c r="A2878" i="17"/>
  <c r="A2877" i="17"/>
  <c r="A2876" i="17"/>
  <c r="A2875" i="17"/>
  <c r="A2874" i="17"/>
  <c r="A2873" i="17"/>
  <c r="A2872" i="17"/>
  <c r="A2871" i="17"/>
  <c r="A2870" i="17"/>
  <c r="A2869" i="17"/>
  <c r="A2868" i="17"/>
  <c r="A2867" i="17"/>
  <c r="A2866" i="17"/>
  <c r="A2865" i="17"/>
  <c r="A2864" i="17"/>
  <c r="A2863" i="17"/>
  <c r="A2862" i="17"/>
  <c r="A2861" i="17"/>
  <c r="A2860" i="17"/>
  <c r="A2859" i="17"/>
  <c r="A2858" i="17"/>
  <c r="A2857" i="17"/>
  <c r="A2856" i="17"/>
  <c r="A2855" i="17"/>
  <c r="A2854" i="17"/>
  <c r="A2853" i="17"/>
  <c r="A2852" i="17"/>
  <c r="A2851" i="17"/>
  <c r="A2850" i="17"/>
  <c r="A2849" i="17"/>
  <c r="A2848" i="17"/>
  <c r="A2847" i="17"/>
  <c r="A2846" i="17"/>
  <c r="A2845" i="17"/>
  <c r="A2844" i="17"/>
  <c r="A2843" i="17"/>
  <c r="A2842" i="17"/>
  <c r="A2841" i="17"/>
  <c r="A2840" i="17"/>
  <c r="A2839" i="17"/>
  <c r="A2838" i="17"/>
  <c r="A2837" i="17"/>
  <c r="A2836" i="17"/>
  <c r="A2835" i="17"/>
  <c r="A2834" i="17"/>
  <c r="A2833" i="17"/>
  <c r="A2832" i="17"/>
  <c r="A2831" i="17"/>
  <c r="A2830" i="17"/>
  <c r="A2829" i="17"/>
  <c r="A2828" i="17"/>
  <c r="A2827" i="17"/>
  <c r="A2826" i="17"/>
  <c r="A2825" i="17"/>
  <c r="A2824" i="17"/>
  <c r="A2823" i="17"/>
  <c r="A2822" i="17"/>
  <c r="A2821" i="17"/>
  <c r="A2820" i="17"/>
  <c r="A2819" i="17"/>
  <c r="A2818" i="17"/>
  <c r="A2817" i="17"/>
  <c r="A2816" i="17"/>
  <c r="A2815" i="17"/>
  <c r="A2814" i="17"/>
  <c r="A2813" i="17"/>
  <c r="A2812" i="17"/>
  <c r="A2811" i="17"/>
  <c r="A2810" i="17"/>
  <c r="A2809" i="17"/>
  <c r="A2808" i="17"/>
  <c r="A2807" i="17"/>
  <c r="A2806" i="17"/>
  <c r="A2805" i="17"/>
  <c r="A2804" i="17"/>
  <c r="A2803" i="17"/>
  <c r="A2802" i="17"/>
  <c r="A2801" i="17"/>
  <c r="A2800" i="17"/>
  <c r="A2799" i="17"/>
  <c r="A2798" i="17"/>
  <c r="A2797" i="17"/>
  <c r="A2796" i="17"/>
  <c r="A2795" i="17"/>
  <c r="A2794" i="17"/>
  <c r="A2793" i="17"/>
  <c r="A2792" i="17"/>
  <c r="A2791" i="17"/>
  <c r="A2790" i="17"/>
  <c r="A2789" i="17"/>
  <c r="A2788" i="17"/>
  <c r="A2787" i="17"/>
  <c r="A2786" i="17"/>
  <c r="A2785" i="17"/>
  <c r="A2784" i="17"/>
  <c r="A2783" i="17"/>
  <c r="A2782" i="17"/>
  <c r="A2781" i="17"/>
  <c r="A2780" i="17"/>
  <c r="A2779" i="17"/>
  <c r="A2778" i="17"/>
  <c r="A2777" i="17"/>
  <c r="A2776" i="17"/>
  <c r="A2775" i="17"/>
  <c r="A2774" i="17"/>
  <c r="A2773" i="17"/>
  <c r="A2772" i="17"/>
  <c r="A2771" i="17"/>
  <c r="A2770" i="17"/>
  <c r="A2769" i="17"/>
  <c r="A2768" i="17"/>
  <c r="A2767" i="17"/>
  <c r="A2766" i="17"/>
  <c r="A2765" i="17"/>
  <c r="A2764" i="17"/>
  <c r="A2763" i="17"/>
  <c r="A2762" i="17"/>
  <c r="A2761" i="17"/>
  <c r="A2760" i="17"/>
  <c r="A2759" i="17"/>
  <c r="A2758" i="17"/>
  <c r="A2757" i="17"/>
  <c r="A2756" i="17"/>
  <c r="A2755" i="17"/>
  <c r="A2754" i="17"/>
  <c r="A2753" i="17"/>
  <c r="A2752" i="17"/>
  <c r="A2751" i="17"/>
  <c r="A2750" i="17"/>
  <c r="A2749" i="17"/>
  <c r="A2748" i="17"/>
  <c r="A2747" i="17"/>
  <c r="A2746" i="17"/>
  <c r="A2745" i="17"/>
  <c r="A2744" i="17"/>
  <c r="A2743" i="17"/>
  <c r="A2742" i="17"/>
  <c r="A2741" i="17"/>
  <c r="A2740" i="17"/>
  <c r="A2739" i="17"/>
  <c r="A2738" i="17"/>
  <c r="A2737" i="17"/>
  <c r="A2736" i="17"/>
  <c r="A2735" i="17"/>
  <c r="A2734" i="17"/>
  <c r="A2733" i="17"/>
  <c r="A2732" i="17"/>
  <c r="A2731" i="17"/>
  <c r="A2730" i="17"/>
  <c r="A2729" i="17"/>
  <c r="A2728" i="17"/>
  <c r="A2727" i="17"/>
  <c r="A2726" i="17"/>
  <c r="A2725" i="17"/>
  <c r="A2724" i="17"/>
  <c r="A2723" i="17"/>
  <c r="A2722" i="17"/>
  <c r="A2721" i="17"/>
  <c r="A2720" i="17"/>
  <c r="A2719" i="17"/>
  <c r="A2718" i="17"/>
  <c r="A2717" i="17"/>
  <c r="A2716" i="17"/>
  <c r="A2715" i="17"/>
  <c r="A2714" i="17"/>
  <c r="A2713" i="17"/>
  <c r="A2712" i="17"/>
  <c r="A2711" i="17"/>
  <c r="A2710" i="17"/>
  <c r="A2709" i="17"/>
  <c r="A2708" i="17"/>
  <c r="A2707" i="17"/>
  <c r="A2706" i="17"/>
  <c r="A2705" i="17"/>
  <c r="A2704" i="17"/>
  <c r="A2703" i="17"/>
  <c r="A2702" i="17"/>
  <c r="A2701" i="17"/>
  <c r="A2700" i="17"/>
  <c r="A2699" i="17"/>
  <c r="A2698" i="17"/>
  <c r="A2697" i="17"/>
  <c r="A2696" i="17"/>
  <c r="A2695" i="17"/>
  <c r="A2694" i="17"/>
  <c r="A2693" i="17"/>
  <c r="A2692" i="17"/>
  <c r="A2691" i="17"/>
  <c r="A2690" i="17"/>
  <c r="A2689" i="17"/>
  <c r="A2688" i="17"/>
  <c r="A2687" i="17"/>
  <c r="A2686" i="17"/>
  <c r="A2685" i="17"/>
  <c r="A2684" i="17"/>
  <c r="A2683" i="17"/>
  <c r="A2682" i="17"/>
  <c r="A2681" i="17"/>
  <c r="A2680" i="17"/>
  <c r="A2679" i="17"/>
  <c r="A2678" i="17"/>
  <c r="A2677" i="17"/>
  <c r="A2676" i="17"/>
  <c r="A2675" i="17"/>
  <c r="A2674" i="17"/>
  <c r="A2673" i="17"/>
  <c r="A2672" i="17"/>
  <c r="A2671" i="17"/>
  <c r="A2670" i="17"/>
  <c r="A2669" i="17"/>
  <c r="A2668" i="17"/>
  <c r="A2667" i="17"/>
  <c r="A2666" i="17"/>
  <c r="A2665" i="17"/>
  <c r="A2664" i="17"/>
  <c r="A2663" i="17"/>
  <c r="A2662" i="17"/>
  <c r="A2661" i="17"/>
  <c r="A2660" i="17"/>
  <c r="A2659" i="17"/>
  <c r="A2658" i="17"/>
  <c r="A2657" i="17"/>
  <c r="A2656" i="17"/>
  <c r="A2655" i="17"/>
  <c r="A2654" i="17"/>
  <c r="A2653" i="17"/>
  <c r="A2652" i="17"/>
  <c r="A2651" i="17"/>
  <c r="A2650" i="17"/>
  <c r="A2649" i="17"/>
  <c r="A2648" i="17"/>
  <c r="A2647" i="17"/>
  <c r="A2646" i="17"/>
  <c r="A2645" i="17"/>
  <c r="A2644" i="17"/>
  <c r="A2643" i="17"/>
  <c r="A2642" i="17"/>
  <c r="A2641" i="17"/>
  <c r="A2640" i="17"/>
  <c r="A2639" i="17"/>
  <c r="A2638" i="17"/>
  <c r="A2637" i="17"/>
  <c r="A2636" i="17"/>
  <c r="A2635" i="17"/>
  <c r="A2634" i="17"/>
  <c r="A2633" i="17"/>
  <c r="A2632" i="17"/>
  <c r="A2631" i="17"/>
  <c r="A2630" i="17"/>
  <c r="A2629" i="17"/>
  <c r="A2628" i="17"/>
  <c r="A2627" i="17"/>
  <c r="A2626" i="17"/>
  <c r="A2625" i="17"/>
  <c r="A2624" i="17"/>
  <c r="A2623" i="17"/>
  <c r="A2622" i="17"/>
  <c r="A2621" i="17"/>
  <c r="A2620" i="17"/>
  <c r="A2619" i="17"/>
  <c r="A2618" i="17"/>
  <c r="A2617" i="17"/>
  <c r="A2616" i="17"/>
  <c r="A2615" i="17"/>
  <c r="A2614" i="17"/>
  <c r="A2613" i="17"/>
  <c r="A2612" i="17"/>
  <c r="A2611" i="17"/>
  <c r="A2610" i="17"/>
  <c r="A2609" i="17"/>
  <c r="A2608" i="17"/>
  <c r="A2607" i="17"/>
  <c r="A2606" i="17"/>
  <c r="A2605" i="17"/>
  <c r="A2604" i="17"/>
  <c r="A2603" i="17"/>
  <c r="A2602" i="17"/>
  <c r="A2601" i="17"/>
  <c r="A2600" i="17"/>
  <c r="A2599" i="17"/>
  <c r="A2598" i="17"/>
  <c r="A2597" i="17"/>
  <c r="A2596" i="17"/>
  <c r="A2595" i="17"/>
  <c r="A2594" i="17"/>
  <c r="A2593" i="17"/>
  <c r="A2592" i="17"/>
  <c r="A2591" i="17"/>
  <c r="A2590" i="17"/>
  <c r="A2589" i="17"/>
  <c r="A2588" i="17"/>
  <c r="A2587" i="17"/>
  <c r="A2586" i="17"/>
  <c r="A2585" i="17"/>
  <c r="A2584" i="17"/>
  <c r="A2583" i="17"/>
  <c r="A2582" i="17"/>
  <c r="A2581" i="17"/>
  <c r="A2580" i="17"/>
  <c r="A2579" i="17"/>
  <c r="A2578" i="17"/>
  <c r="A2577" i="17"/>
  <c r="A2576" i="17"/>
  <c r="A2575" i="17"/>
  <c r="A2574" i="17"/>
  <c r="A2573" i="17"/>
  <c r="A2572" i="17"/>
  <c r="A2571" i="17"/>
  <c r="A2570" i="17"/>
  <c r="A2569" i="17"/>
  <c r="A2568" i="17"/>
  <c r="A2567" i="17"/>
  <c r="A2566" i="17"/>
  <c r="A2565" i="17"/>
  <c r="A2564" i="17"/>
  <c r="A2563" i="17"/>
  <c r="A2562" i="17"/>
  <c r="A2561" i="17"/>
  <c r="A2560" i="17"/>
  <c r="A2559" i="17"/>
  <c r="A2558" i="17"/>
  <c r="A2557" i="17"/>
  <c r="A2556" i="17"/>
  <c r="A2555" i="17"/>
  <c r="A2554" i="17"/>
  <c r="A2553" i="17"/>
  <c r="A2552" i="17"/>
  <c r="A2551" i="17"/>
  <c r="A2550" i="17"/>
  <c r="A2549" i="17"/>
  <c r="A2548" i="17"/>
  <c r="A2547" i="17"/>
  <c r="A2546" i="17"/>
  <c r="A2545" i="17"/>
  <c r="A2544" i="17"/>
  <c r="A2543" i="17"/>
  <c r="A2542" i="17"/>
  <c r="A2541" i="17"/>
  <c r="A2540" i="17"/>
  <c r="A2539" i="17"/>
  <c r="A2538" i="17"/>
  <c r="A2537" i="17"/>
  <c r="A2536" i="17"/>
  <c r="A2535" i="17"/>
  <c r="A2534" i="17"/>
  <c r="A2533" i="17"/>
  <c r="A2532" i="17"/>
  <c r="A2531" i="17"/>
  <c r="A2530" i="17"/>
  <c r="A2529" i="17"/>
  <c r="A2528" i="17"/>
  <c r="A2527" i="17"/>
  <c r="A2526" i="17"/>
  <c r="A2525" i="17"/>
  <c r="A2524" i="17"/>
  <c r="A2523" i="17"/>
  <c r="A2522" i="17"/>
  <c r="A2521" i="17"/>
  <c r="A2520" i="17"/>
  <c r="A2519" i="17"/>
  <c r="A2518" i="17"/>
  <c r="A2517" i="17"/>
  <c r="A2516" i="17"/>
  <c r="A2515" i="17"/>
  <c r="A2514" i="17"/>
  <c r="A2513" i="17"/>
  <c r="A2512" i="17"/>
  <c r="A2511" i="17"/>
  <c r="A2510" i="17"/>
  <c r="A2509" i="17"/>
  <c r="A2508" i="17"/>
  <c r="A2507" i="17"/>
  <c r="A2506" i="17"/>
  <c r="A2505" i="17"/>
  <c r="A2504" i="17"/>
  <c r="A2503" i="17"/>
  <c r="A2502" i="17"/>
  <c r="A2501" i="17"/>
  <c r="A2500" i="17"/>
  <c r="A2499" i="17"/>
  <c r="A2498" i="17"/>
  <c r="A2497" i="17"/>
  <c r="A2496" i="17"/>
  <c r="A2495" i="17"/>
  <c r="A2494" i="17"/>
  <c r="A2493" i="17"/>
  <c r="A2492" i="17"/>
  <c r="A2491" i="17"/>
  <c r="A2490" i="17"/>
  <c r="A2489" i="17"/>
  <c r="A2488" i="17"/>
  <c r="A2487" i="17"/>
  <c r="A2486" i="17"/>
  <c r="A2485" i="17"/>
  <c r="A2484" i="17"/>
  <c r="A2483" i="17"/>
  <c r="A2482" i="17"/>
  <c r="A2481" i="17"/>
  <c r="A2480" i="17"/>
  <c r="A2479" i="17"/>
  <c r="A2478" i="17"/>
  <c r="A2477" i="17"/>
  <c r="A2476" i="17"/>
  <c r="A2475" i="17"/>
  <c r="A2474" i="17"/>
  <c r="A2473" i="17"/>
  <c r="A2472" i="17"/>
  <c r="A2471" i="17"/>
  <c r="A2470" i="17"/>
  <c r="A2469" i="17"/>
  <c r="A2468" i="17"/>
  <c r="A2467" i="17"/>
  <c r="A2466" i="17"/>
  <c r="A2465" i="17"/>
  <c r="A2464" i="17"/>
  <c r="A2463" i="17"/>
  <c r="A2462" i="17"/>
  <c r="A2461" i="17"/>
  <c r="A2460" i="17"/>
  <c r="A2459" i="17"/>
  <c r="A2458" i="17"/>
  <c r="A2457" i="17"/>
  <c r="A2456" i="17"/>
  <c r="A2455" i="17"/>
  <c r="A2454" i="17"/>
  <c r="A2453" i="17"/>
  <c r="A2452" i="17"/>
  <c r="A2451" i="17"/>
  <c r="A2450" i="17"/>
  <c r="A2449" i="17"/>
  <c r="A2448" i="17"/>
  <c r="A2447" i="17"/>
  <c r="A2446" i="17"/>
  <c r="A2445" i="17"/>
  <c r="A2444" i="17"/>
  <c r="A2443" i="17"/>
  <c r="A2442" i="17"/>
  <c r="A2441" i="17"/>
  <c r="A2440" i="17"/>
  <c r="A2439" i="17"/>
  <c r="A2438" i="17"/>
  <c r="A2437" i="17"/>
  <c r="A2436" i="17"/>
  <c r="A2435" i="17"/>
  <c r="A2434" i="17"/>
  <c r="A2433" i="17"/>
  <c r="A2432" i="17"/>
  <c r="A2431" i="17"/>
  <c r="A2430" i="17"/>
  <c r="A2429" i="17"/>
  <c r="A2428" i="17"/>
  <c r="A2427" i="17"/>
  <c r="A2426" i="17"/>
  <c r="A2425" i="17"/>
  <c r="A2424" i="17"/>
  <c r="A2423" i="17"/>
  <c r="A2422" i="17"/>
  <c r="A2421" i="17"/>
  <c r="A2420" i="17"/>
  <c r="A2419" i="17"/>
  <c r="A2418" i="17"/>
  <c r="A2417" i="17"/>
  <c r="A2416" i="17"/>
  <c r="A2415" i="17"/>
  <c r="A2414" i="17"/>
  <c r="A2413" i="17"/>
  <c r="A2412" i="17"/>
  <c r="A2411" i="17"/>
  <c r="A2410" i="17"/>
  <c r="A2409" i="17"/>
  <c r="A2408" i="17"/>
  <c r="A2407" i="17"/>
  <c r="A2406" i="17"/>
  <c r="A2405" i="17"/>
  <c r="A2404" i="17"/>
  <c r="A2403" i="17"/>
  <c r="A2402" i="17"/>
  <c r="A2401" i="17"/>
  <c r="A2400" i="17"/>
  <c r="A2399" i="17"/>
  <c r="A2398" i="17"/>
  <c r="A2397" i="17"/>
  <c r="A2396" i="17"/>
  <c r="A2395" i="17"/>
  <c r="A2394" i="17"/>
  <c r="A2393" i="17"/>
  <c r="A2392" i="17"/>
  <c r="A2391" i="17"/>
  <c r="A2390" i="17"/>
  <c r="A2389" i="17"/>
  <c r="A2388" i="17"/>
  <c r="A2387" i="17"/>
  <c r="A2386" i="17"/>
  <c r="A2385" i="17"/>
  <c r="A2384" i="17"/>
  <c r="A2383" i="17"/>
  <c r="A2382" i="17"/>
  <c r="A2381" i="17"/>
  <c r="A2380" i="17"/>
  <c r="A2379" i="17"/>
  <c r="A2378" i="17"/>
  <c r="A2377" i="17"/>
  <c r="A2376" i="17"/>
  <c r="A2375" i="17"/>
  <c r="A2374" i="17"/>
  <c r="A2373" i="17"/>
  <c r="A2372" i="17"/>
  <c r="A2371" i="17"/>
  <c r="A2370" i="17"/>
  <c r="A2369" i="17"/>
  <c r="A2368" i="17"/>
  <c r="A2367" i="17"/>
  <c r="A2366" i="17"/>
  <c r="A2365" i="17"/>
  <c r="A2364" i="17"/>
  <c r="A2363" i="17"/>
  <c r="A2362" i="17"/>
  <c r="A2361" i="17"/>
  <c r="A2360" i="17"/>
  <c r="A2359" i="17"/>
  <c r="A2358" i="17"/>
  <c r="A2357" i="17"/>
  <c r="A2356" i="17"/>
  <c r="A2355" i="17"/>
  <c r="A2354" i="17"/>
  <c r="A2353" i="17"/>
  <c r="A2352" i="17"/>
  <c r="A2351" i="17"/>
  <c r="A2350" i="17"/>
  <c r="A2349" i="17"/>
  <c r="A2348" i="17"/>
  <c r="A2347" i="17"/>
  <c r="A2346" i="17"/>
  <c r="A2345" i="17"/>
  <c r="A2344" i="17"/>
  <c r="A2343" i="17"/>
  <c r="A2342" i="17"/>
  <c r="A2341" i="17"/>
  <c r="A2340" i="17"/>
  <c r="A2339" i="17"/>
  <c r="A2338" i="17"/>
  <c r="A2337" i="17"/>
  <c r="A2336" i="17"/>
  <c r="A2335" i="17"/>
  <c r="A2334" i="17"/>
  <c r="A2333" i="17"/>
  <c r="A2332" i="17"/>
  <c r="A2331" i="17"/>
  <c r="A2330" i="17"/>
  <c r="A2329" i="17"/>
  <c r="A2328" i="17"/>
  <c r="A2327" i="17"/>
  <c r="A2326" i="17"/>
  <c r="A2325" i="17"/>
  <c r="A2324" i="17"/>
  <c r="A2323" i="17"/>
  <c r="A2322" i="17"/>
  <c r="A2321" i="17"/>
  <c r="A2320" i="17"/>
  <c r="A2319" i="17"/>
  <c r="A2318" i="17"/>
  <c r="A2317" i="17"/>
  <c r="A2316" i="17"/>
  <c r="A2315" i="17"/>
  <c r="A2314" i="17"/>
  <c r="A2313" i="17"/>
  <c r="A2312" i="17"/>
  <c r="A2311" i="17"/>
  <c r="A2310" i="17"/>
  <c r="A2309" i="17"/>
  <c r="A2308" i="17"/>
  <c r="A2307" i="17"/>
  <c r="A2306" i="17"/>
  <c r="A2305" i="17"/>
  <c r="A2304" i="17"/>
  <c r="A2303" i="17"/>
  <c r="A2302" i="17"/>
  <c r="A2301" i="17"/>
  <c r="A2300" i="17"/>
  <c r="A2299" i="17"/>
  <c r="A2298" i="17"/>
  <c r="A2297" i="17"/>
  <c r="A2296" i="17"/>
  <c r="A2295" i="17"/>
  <c r="A2294" i="17"/>
  <c r="A2293" i="17"/>
  <c r="A2292" i="17"/>
  <c r="A2291" i="17"/>
  <c r="A2290" i="17"/>
  <c r="A2289" i="17"/>
  <c r="A2288" i="17"/>
  <c r="A2287" i="17"/>
  <c r="A2286" i="17"/>
  <c r="A2285" i="17"/>
  <c r="A2284" i="17"/>
  <c r="A2283" i="17"/>
  <c r="A2282" i="17"/>
  <c r="A2281" i="17"/>
  <c r="A2280" i="17"/>
  <c r="A2279" i="17"/>
  <c r="A2278" i="17"/>
  <c r="A2277" i="17"/>
  <c r="A2276" i="17"/>
  <c r="A2275" i="17"/>
  <c r="A2274" i="17"/>
  <c r="A2273" i="17"/>
  <c r="A2272" i="17"/>
  <c r="A2271" i="17"/>
  <c r="A2270" i="17"/>
  <c r="A2269" i="17"/>
  <c r="A2268" i="17"/>
  <c r="A2267" i="17"/>
  <c r="A2266" i="17"/>
  <c r="A2265" i="17"/>
  <c r="A2264" i="17"/>
  <c r="A2263" i="17"/>
  <c r="A2262" i="17"/>
  <c r="A2261" i="17"/>
  <c r="A2260" i="17"/>
  <c r="A2259" i="17"/>
  <c r="A2258" i="17"/>
  <c r="A2257" i="17"/>
  <c r="A2256" i="17"/>
  <c r="A2255" i="17"/>
  <c r="A2254" i="17"/>
  <c r="A2253" i="17"/>
  <c r="A2252" i="17"/>
  <c r="A2251" i="17"/>
  <c r="A2250" i="17"/>
  <c r="A2249" i="17"/>
  <c r="A2248" i="17"/>
  <c r="A2247" i="17"/>
  <c r="A2246" i="17"/>
  <c r="A2245" i="17"/>
  <c r="A2244" i="17"/>
  <c r="A2243" i="17"/>
  <c r="A2242" i="17"/>
  <c r="A2241" i="17"/>
  <c r="A2240" i="17"/>
  <c r="A2239" i="17"/>
  <c r="A2238" i="17"/>
  <c r="A2237" i="17"/>
  <c r="A2236" i="17"/>
  <c r="A2235" i="17"/>
  <c r="A2234" i="17"/>
  <c r="A2233" i="17"/>
  <c r="A2232" i="17"/>
  <c r="A2231" i="17"/>
  <c r="A2230" i="17"/>
  <c r="A2229" i="17"/>
  <c r="A2228" i="17"/>
  <c r="A2227" i="17"/>
  <c r="A2226" i="17"/>
  <c r="A2225" i="17"/>
  <c r="A2224" i="17"/>
  <c r="A2223" i="17"/>
  <c r="A2222" i="17"/>
  <c r="A2221" i="17"/>
  <c r="A2220" i="17"/>
  <c r="A2219" i="17"/>
  <c r="A2218" i="17"/>
  <c r="A2217" i="17"/>
  <c r="A2216" i="17"/>
  <c r="A2215" i="17"/>
  <c r="A2214" i="17"/>
  <c r="A2213" i="17"/>
  <c r="A2212" i="17"/>
  <c r="A2211" i="17"/>
  <c r="A2210" i="17"/>
  <c r="A2209" i="17"/>
  <c r="A2208" i="17"/>
  <c r="A2207" i="17"/>
  <c r="A2206" i="17"/>
  <c r="A2205" i="17"/>
  <c r="A2204" i="17"/>
  <c r="A2203" i="17"/>
  <c r="A2202" i="17"/>
  <c r="A2201" i="17"/>
  <c r="A2200" i="17"/>
  <c r="A2199" i="17"/>
  <c r="A2198" i="17"/>
  <c r="A2197" i="17"/>
  <c r="A2196" i="17"/>
  <c r="A2195" i="17"/>
  <c r="A2194" i="17"/>
  <c r="A2193" i="17"/>
  <c r="A2192" i="17"/>
  <c r="A2191" i="17"/>
  <c r="A2190" i="17"/>
  <c r="A2189" i="17"/>
  <c r="A2188" i="17"/>
  <c r="A2187" i="17"/>
  <c r="A2186" i="17"/>
  <c r="A2185" i="17"/>
  <c r="A2184" i="17"/>
  <c r="A2183" i="17"/>
  <c r="A2182" i="17"/>
  <c r="A2181" i="17"/>
  <c r="A2180" i="17"/>
  <c r="A2179" i="17"/>
  <c r="A2178" i="17"/>
  <c r="A2177" i="17"/>
  <c r="A2176" i="17"/>
  <c r="A2175" i="17"/>
  <c r="A2174" i="17"/>
  <c r="A2173" i="17"/>
  <c r="A2172" i="17"/>
  <c r="A2171" i="17"/>
  <c r="A2170" i="17"/>
  <c r="A2169" i="17"/>
  <c r="A2168" i="17"/>
  <c r="A2167" i="17"/>
  <c r="A2166" i="17"/>
  <c r="A2165" i="17"/>
  <c r="A2164" i="17"/>
  <c r="A2163" i="17"/>
  <c r="A2162" i="17"/>
  <c r="A2161" i="17"/>
  <c r="A2160" i="17"/>
  <c r="A2159" i="17"/>
  <c r="A2158" i="17"/>
  <c r="A2157" i="17"/>
  <c r="A2156" i="17"/>
  <c r="A2155" i="17"/>
  <c r="A2154" i="17"/>
  <c r="A2153" i="17"/>
  <c r="A2152" i="17"/>
  <c r="A2151" i="17"/>
  <c r="A2150" i="17"/>
  <c r="A2149" i="17"/>
  <c r="A2148" i="17"/>
  <c r="A2147" i="17"/>
  <c r="A2146" i="17"/>
  <c r="A2145" i="17"/>
  <c r="A2144" i="17"/>
  <c r="A2143" i="17"/>
  <c r="A2142" i="17"/>
  <c r="A2141" i="17"/>
  <c r="A2140" i="17"/>
  <c r="A2139" i="17"/>
  <c r="A2138" i="17"/>
  <c r="A2137" i="17"/>
  <c r="A2136" i="17"/>
  <c r="A2135" i="17"/>
  <c r="A2134" i="17"/>
  <c r="A2133" i="17"/>
  <c r="A2132" i="17"/>
  <c r="A2131" i="17"/>
  <c r="A2130" i="17"/>
  <c r="A2129" i="17"/>
  <c r="A2128" i="17"/>
  <c r="A2127" i="17"/>
  <c r="A2126" i="17"/>
  <c r="A2125" i="17"/>
  <c r="A2124" i="17"/>
  <c r="A2123" i="17"/>
  <c r="A2122" i="17"/>
  <c r="A2121" i="17"/>
  <c r="A2120" i="17"/>
  <c r="A2119" i="17"/>
  <c r="A2118" i="17"/>
  <c r="A2117" i="17"/>
  <c r="A2116" i="17"/>
  <c r="A2115" i="17"/>
  <c r="A2114" i="17"/>
  <c r="A2113" i="17"/>
  <c r="A2112" i="17"/>
  <c r="A2111" i="17"/>
  <c r="A2110" i="17"/>
  <c r="A2109" i="17"/>
  <c r="A2108" i="17"/>
  <c r="A2107" i="17"/>
  <c r="A2106" i="17"/>
  <c r="A2105" i="17"/>
  <c r="A2104" i="17"/>
  <c r="A2103" i="17"/>
  <c r="A2102" i="17"/>
  <c r="A2101" i="17"/>
  <c r="A2100" i="17"/>
  <c r="A2099" i="17"/>
  <c r="A2098" i="17"/>
  <c r="A2097" i="17"/>
  <c r="A2096" i="17"/>
  <c r="A2095" i="17"/>
  <c r="A2094" i="17"/>
  <c r="A2093" i="17"/>
  <c r="A2092" i="17"/>
  <c r="A2091" i="17"/>
  <c r="A2090" i="17"/>
  <c r="A2089" i="17"/>
  <c r="A2088" i="17"/>
  <c r="A2087" i="17"/>
  <c r="A2086" i="17"/>
  <c r="A2085" i="17"/>
  <c r="A2084" i="17"/>
  <c r="A2083" i="17"/>
  <c r="A2082" i="17"/>
  <c r="A2081" i="17"/>
  <c r="A2080" i="17"/>
  <c r="A2079" i="17"/>
  <c r="A2078" i="17"/>
  <c r="A2077" i="17"/>
  <c r="A2076" i="17"/>
  <c r="A2075" i="17"/>
  <c r="A2074" i="17"/>
  <c r="A2073" i="17"/>
  <c r="A2072" i="17"/>
  <c r="A2071" i="17"/>
  <c r="A2070" i="17"/>
  <c r="A2069" i="17"/>
  <c r="A2068" i="17"/>
  <c r="A2067" i="17"/>
  <c r="A2066" i="17"/>
  <c r="A2065" i="17"/>
  <c r="A2064" i="17"/>
  <c r="A2063" i="17"/>
  <c r="A2062" i="17"/>
  <c r="A2061" i="17"/>
  <c r="A2060" i="17"/>
  <c r="A2059" i="17"/>
  <c r="A2058" i="17"/>
  <c r="A2057" i="17"/>
  <c r="A2056" i="17"/>
  <c r="A2055" i="17"/>
  <c r="A2054" i="17"/>
  <c r="A2053" i="17"/>
  <c r="A2052" i="17"/>
  <c r="A2051" i="17"/>
  <c r="A2050" i="17"/>
  <c r="A2049" i="17"/>
  <c r="A2048" i="17"/>
  <c r="A2047" i="17"/>
  <c r="A2046" i="17"/>
  <c r="A2045" i="17"/>
  <c r="A2044" i="17"/>
  <c r="A2043" i="17"/>
  <c r="A2042" i="17"/>
  <c r="A2041" i="17"/>
  <c r="A2040" i="17"/>
  <c r="A2039" i="17"/>
  <c r="A2038" i="17"/>
  <c r="A2037" i="17"/>
  <c r="A2036" i="17"/>
  <c r="A2035" i="17"/>
  <c r="A2034" i="17"/>
  <c r="A2033" i="17"/>
  <c r="A2032" i="17"/>
  <c r="A2031" i="17"/>
  <c r="A2030" i="17"/>
  <c r="A2029" i="17"/>
  <c r="A2028" i="17"/>
  <c r="A2027" i="17"/>
  <c r="A2026" i="17"/>
  <c r="A2025" i="17"/>
  <c r="A2024" i="17"/>
  <c r="A2023" i="17"/>
  <c r="A2022" i="17"/>
  <c r="A2021" i="17"/>
  <c r="A2020" i="17"/>
  <c r="A2019" i="17"/>
  <c r="A2018" i="17"/>
  <c r="A2017" i="17"/>
  <c r="A2016" i="17"/>
  <c r="A2015" i="17"/>
  <c r="A2014" i="17"/>
  <c r="A2013" i="17"/>
  <c r="A2012" i="17"/>
  <c r="A2011" i="17"/>
  <c r="A2010" i="17"/>
  <c r="A2009" i="17"/>
  <c r="A2008" i="17"/>
  <c r="A2007" i="17"/>
  <c r="A2006" i="17"/>
  <c r="A2005" i="17"/>
  <c r="A2004" i="17"/>
  <c r="A2003" i="17"/>
  <c r="A2002" i="17"/>
  <c r="A2001" i="17"/>
  <c r="A2000" i="17"/>
  <c r="A1999" i="17"/>
  <c r="A1998" i="17"/>
  <c r="A1997" i="17"/>
  <c r="A1996" i="17"/>
  <c r="A1995" i="17"/>
  <c r="A1994" i="17"/>
  <c r="A1993" i="17"/>
  <c r="A1992" i="17"/>
  <c r="A1991" i="17"/>
  <c r="A1990" i="17"/>
  <c r="A1989" i="17"/>
  <c r="A1988" i="17"/>
  <c r="A1987" i="17"/>
  <c r="A1986" i="17"/>
  <c r="A1985" i="17"/>
  <c r="A1984" i="17"/>
  <c r="A1983" i="17"/>
  <c r="A1982" i="17"/>
  <c r="A1981" i="17"/>
  <c r="A1980" i="17"/>
  <c r="A1979" i="17"/>
  <c r="A1978" i="17"/>
  <c r="A1977" i="17"/>
  <c r="A1976" i="17"/>
  <c r="A1975" i="17"/>
  <c r="A1974" i="17"/>
  <c r="A1973" i="17"/>
  <c r="A1972" i="17"/>
  <c r="A1971" i="17"/>
  <c r="A1970" i="17"/>
  <c r="A1969" i="17"/>
  <c r="A1968" i="17"/>
  <c r="A1967" i="17"/>
  <c r="A1966" i="17"/>
  <c r="A1965" i="17"/>
  <c r="A1964" i="17"/>
  <c r="A1963" i="17"/>
  <c r="A1962" i="17"/>
  <c r="A1961" i="17"/>
  <c r="A1960" i="17"/>
  <c r="A1959" i="17"/>
  <c r="A1958" i="17"/>
  <c r="A1957" i="17"/>
  <c r="A1956" i="17"/>
  <c r="A1955" i="17"/>
  <c r="A1954" i="17"/>
  <c r="A1953" i="17"/>
  <c r="A1952" i="17"/>
  <c r="A1951" i="17"/>
  <c r="A1950" i="17"/>
  <c r="A1949" i="17"/>
  <c r="A1948" i="17"/>
  <c r="A1947" i="17"/>
  <c r="A1946" i="17"/>
  <c r="A1945" i="17"/>
  <c r="A1944" i="17"/>
  <c r="A1943" i="17"/>
  <c r="A1942" i="17"/>
  <c r="A1941" i="17"/>
  <c r="A1940" i="17"/>
  <c r="A1939" i="17"/>
  <c r="A1938" i="17"/>
  <c r="A1937" i="17"/>
  <c r="A1936" i="17"/>
  <c r="A1935" i="17"/>
  <c r="A1934" i="17"/>
  <c r="A1933" i="17"/>
  <c r="A1932" i="17"/>
  <c r="A1931" i="17"/>
  <c r="A1930" i="17"/>
  <c r="A1929" i="17"/>
  <c r="A1928" i="17"/>
  <c r="A1927" i="17"/>
  <c r="A1926" i="17"/>
  <c r="A1925" i="17"/>
  <c r="A1924" i="17"/>
  <c r="A1923" i="17"/>
  <c r="A1922" i="17"/>
  <c r="A1921" i="17"/>
  <c r="A1920" i="17"/>
  <c r="A1919" i="17"/>
  <c r="A1918" i="17"/>
  <c r="A1917" i="17"/>
  <c r="A1916" i="17"/>
  <c r="A1915" i="17"/>
  <c r="A1914" i="17"/>
  <c r="A1913" i="17"/>
  <c r="A1912" i="17"/>
  <c r="A1911" i="17"/>
  <c r="A1910" i="17"/>
  <c r="A1909" i="17"/>
  <c r="A1908" i="17"/>
  <c r="A1907" i="17"/>
  <c r="A1906" i="17"/>
  <c r="A1905" i="17"/>
  <c r="A1904" i="17"/>
  <c r="A1903" i="17"/>
  <c r="A1902" i="17"/>
  <c r="A1901" i="17"/>
  <c r="A1900" i="17"/>
  <c r="A1899" i="17"/>
  <c r="A1898" i="17"/>
  <c r="A1897" i="17"/>
  <c r="A1896" i="17"/>
  <c r="A1895" i="17"/>
  <c r="A1894" i="17"/>
  <c r="A1893" i="17"/>
  <c r="A1892" i="17"/>
  <c r="A1891" i="17"/>
  <c r="A1890" i="17"/>
  <c r="A1889" i="17"/>
  <c r="A1888" i="17"/>
  <c r="A1887" i="17"/>
  <c r="A1886" i="17"/>
  <c r="A1885" i="17"/>
  <c r="A1884" i="17"/>
  <c r="A1883" i="17"/>
  <c r="A1882" i="17"/>
  <c r="A1881" i="17"/>
  <c r="A1880" i="17"/>
  <c r="A1879" i="17"/>
  <c r="A1878" i="17"/>
  <c r="A1877" i="17"/>
  <c r="A1876" i="17"/>
  <c r="A1875" i="17"/>
  <c r="A1874" i="17"/>
  <c r="A1873" i="17"/>
  <c r="A1872" i="17"/>
  <c r="A1871" i="17"/>
  <c r="A1870" i="17"/>
  <c r="A1869" i="17"/>
  <c r="A1868" i="17"/>
  <c r="A1867" i="17"/>
  <c r="A1866" i="17"/>
  <c r="A1865" i="17"/>
  <c r="A1864" i="17"/>
  <c r="A1863" i="17"/>
  <c r="A1862" i="17"/>
  <c r="A1861" i="17"/>
  <c r="A1860" i="17"/>
  <c r="A1859" i="17"/>
  <c r="A1858" i="17"/>
  <c r="A1857" i="17"/>
  <c r="A1856" i="17"/>
  <c r="A1855" i="17"/>
  <c r="A1854" i="17"/>
  <c r="A1853" i="17"/>
  <c r="A1852" i="17"/>
  <c r="A1851" i="17"/>
  <c r="A1850" i="17"/>
  <c r="A1849" i="17"/>
  <c r="A1848" i="17"/>
  <c r="A1847" i="17"/>
  <c r="A1846" i="17"/>
  <c r="A1845" i="17"/>
  <c r="A1844" i="17"/>
  <c r="A1843" i="17"/>
  <c r="A1842" i="17"/>
  <c r="A1841" i="17"/>
  <c r="A1840" i="17"/>
  <c r="A1839" i="17"/>
  <c r="A1838" i="17"/>
  <c r="A1837" i="17"/>
  <c r="A1836" i="17"/>
  <c r="A1835" i="17"/>
  <c r="A1834" i="17"/>
  <c r="A1833" i="17"/>
  <c r="A1832" i="17"/>
  <c r="A1831" i="17"/>
  <c r="A1830" i="17"/>
  <c r="A1829" i="17"/>
  <c r="A1828" i="17"/>
  <c r="A1827" i="17"/>
  <c r="A1826" i="17"/>
  <c r="A1825" i="17"/>
  <c r="A1824" i="17"/>
  <c r="A1823" i="17"/>
  <c r="A1822" i="17"/>
  <c r="A1821" i="17"/>
  <c r="A1820" i="17"/>
  <c r="A1819" i="17"/>
  <c r="A1818" i="17"/>
  <c r="A1817" i="17"/>
  <c r="A1816" i="17"/>
  <c r="A1815" i="17"/>
  <c r="A1814" i="17"/>
  <c r="A1813" i="17"/>
  <c r="A1812" i="17"/>
  <c r="A1811" i="17"/>
  <c r="A1810" i="17"/>
  <c r="A1809" i="17"/>
  <c r="A1808" i="17"/>
  <c r="A1807" i="17"/>
  <c r="A1806" i="17"/>
  <c r="A1805" i="17"/>
  <c r="A1804" i="17"/>
  <c r="A1803" i="17"/>
  <c r="A1802" i="17"/>
  <c r="A1801" i="17"/>
  <c r="A1800" i="17"/>
  <c r="A1799" i="17"/>
  <c r="A1798" i="17"/>
  <c r="A1797" i="17"/>
  <c r="A1796" i="17"/>
  <c r="A1795" i="17"/>
  <c r="A1794" i="17"/>
  <c r="A1793" i="17"/>
  <c r="A1792" i="17"/>
  <c r="A1791" i="17"/>
  <c r="A1790" i="17"/>
  <c r="A1789" i="17"/>
  <c r="A1788" i="17"/>
  <c r="A1787" i="17"/>
  <c r="A1786" i="17"/>
  <c r="A1785" i="17"/>
  <c r="A1784" i="17"/>
  <c r="A1783" i="17"/>
  <c r="A1782" i="17"/>
  <c r="A1781" i="17"/>
  <c r="A1780" i="17"/>
  <c r="A1779" i="17"/>
  <c r="A1778" i="17"/>
  <c r="A1777" i="17"/>
  <c r="A1776" i="17"/>
  <c r="A1775" i="17"/>
  <c r="A1774" i="17"/>
  <c r="A1773" i="17"/>
  <c r="A1772" i="17"/>
  <c r="A1771" i="17"/>
  <c r="A1770" i="17"/>
  <c r="A1769" i="17"/>
  <c r="A1768" i="17"/>
  <c r="A1767" i="17"/>
  <c r="A1766" i="17"/>
  <c r="A1765" i="17"/>
  <c r="A1764" i="17"/>
  <c r="A1763" i="17"/>
  <c r="A1762" i="17"/>
  <c r="A1761" i="17"/>
  <c r="A1760" i="17"/>
  <c r="A1759" i="17"/>
  <c r="A1758" i="17"/>
  <c r="A1757" i="17"/>
  <c r="A1756" i="17"/>
  <c r="A1755" i="17"/>
  <c r="A1754" i="17"/>
  <c r="A1753" i="17"/>
  <c r="A1752" i="17"/>
  <c r="A1751" i="17"/>
  <c r="A1750" i="17"/>
  <c r="A1749" i="17"/>
  <c r="A1748" i="17"/>
  <c r="A1747" i="17"/>
  <c r="A1746" i="17"/>
  <c r="A1745" i="17"/>
  <c r="A1744" i="17"/>
  <c r="A1743" i="17"/>
  <c r="A1742" i="17"/>
  <c r="A1741" i="17"/>
  <c r="A1740" i="17"/>
  <c r="A1739" i="17"/>
  <c r="A1738" i="17"/>
  <c r="A1737" i="17"/>
  <c r="A1736" i="17"/>
  <c r="A1735" i="17"/>
  <c r="A1734" i="17"/>
  <c r="A1733" i="17"/>
  <c r="A1732" i="17"/>
  <c r="A1731" i="17"/>
  <c r="A1730" i="17"/>
  <c r="A1729" i="17"/>
  <c r="A1728" i="17"/>
  <c r="A1727" i="17"/>
  <c r="A1726" i="17"/>
  <c r="A1725" i="17"/>
  <c r="A1724" i="17"/>
  <c r="A1723" i="17"/>
  <c r="A1722" i="17"/>
  <c r="A1721" i="17"/>
  <c r="A1720" i="17"/>
  <c r="A1719" i="17"/>
  <c r="A1718" i="17"/>
  <c r="A1717" i="17"/>
  <c r="A1716" i="17"/>
  <c r="A1715" i="17"/>
  <c r="A1714" i="17"/>
  <c r="A1713" i="17"/>
  <c r="A1712" i="17"/>
  <c r="A1711" i="17"/>
  <c r="A1710" i="17"/>
  <c r="A1709" i="17"/>
  <c r="A1708" i="17"/>
  <c r="A1707" i="17"/>
  <c r="A1706" i="17"/>
  <c r="A1705" i="17"/>
  <c r="A1704" i="17"/>
  <c r="A1703" i="17"/>
  <c r="A1702" i="17"/>
  <c r="A1701" i="17"/>
  <c r="A1700" i="17"/>
  <c r="A1699" i="17"/>
  <c r="A1698" i="17"/>
  <c r="A1697" i="17"/>
  <c r="A1696" i="17"/>
  <c r="A1695" i="17"/>
  <c r="A1694" i="17"/>
  <c r="A1693" i="17"/>
  <c r="A1692" i="17"/>
  <c r="A1691" i="17"/>
  <c r="A1690" i="17"/>
  <c r="A1689" i="17"/>
  <c r="A1688" i="17"/>
  <c r="A1687" i="17"/>
  <c r="A1686" i="17"/>
  <c r="A1685" i="17"/>
  <c r="A1684" i="17"/>
  <c r="A1683" i="17"/>
  <c r="A1682" i="17"/>
  <c r="A1681" i="17"/>
  <c r="A1680" i="17"/>
  <c r="A1679" i="17"/>
  <c r="A1678" i="17"/>
  <c r="A1677" i="17"/>
  <c r="A1676" i="17"/>
  <c r="A1675" i="17"/>
  <c r="A1674" i="17"/>
  <c r="A1673" i="17"/>
  <c r="A1672" i="17"/>
  <c r="A1671" i="17"/>
  <c r="A1670" i="17"/>
  <c r="A1669" i="17"/>
  <c r="A1668" i="17"/>
  <c r="A1667" i="17"/>
  <c r="A1666" i="17"/>
  <c r="A1665" i="17"/>
  <c r="A1664" i="17"/>
  <c r="A1663" i="17"/>
  <c r="A1662" i="17"/>
  <c r="A1661" i="17"/>
  <c r="A1660" i="17"/>
  <c r="A1659" i="17"/>
  <c r="A1658" i="17"/>
  <c r="A1657" i="17"/>
  <c r="A1656" i="17"/>
  <c r="A1655" i="17"/>
  <c r="A1654" i="17"/>
  <c r="A1653" i="17"/>
  <c r="A1652" i="17"/>
  <c r="A1651" i="17"/>
  <c r="A1650" i="17"/>
  <c r="A1649" i="17"/>
  <c r="A1648" i="17"/>
  <c r="A1647" i="17"/>
  <c r="A1646" i="17"/>
  <c r="A1645" i="17"/>
  <c r="A1644" i="17"/>
  <c r="A1643" i="17"/>
  <c r="A1642" i="17"/>
  <c r="A1641" i="17"/>
  <c r="A1640" i="17"/>
  <c r="A1639" i="17"/>
  <c r="A1638" i="17"/>
  <c r="A1637" i="17"/>
  <c r="A1636" i="17"/>
  <c r="A1635" i="17"/>
  <c r="A1634" i="17"/>
  <c r="A1633" i="17"/>
  <c r="A1632" i="17"/>
  <c r="A1631" i="17"/>
  <c r="A1630" i="17"/>
  <c r="A1629" i="17"/>
  <c r="A1628" i="17"/>
  <c r="A1627" i="17"/>
  <c r="A1626" i="17"/>
  <c r="A1625" i="17"/>
  <c r="A1624" i="17"/>
  <c r="A1623" i="17"/>
  <c r="A1622" i="17"/>
  <c r="A1621" i="17"/>
  <c r="A1620" i="17"/>
  <c r="A1619" i="17"/>
  <c r="A1618" i="17"/>
  <c r="A1617" i="17"/>
  <c r="A1616" i="17"/>
  <c r="A1615" i="17"/>
  <c r="A1614" i="17"/>
  <c r="A1613" i="17"/>
  <c r="A1612" i="17"/>
  <c r="A1611" i="17"/>
  <c r="A1610" i="17"/>
  <c r="A1609" i="17"/>
  <c r="A1608" i="17"/>
  <c r="A1607" i="17"/>
  <c r="A1606" i="17"/>
  <c r="A1605" i="17"/>
  <c r="A1604" i="17"/>
  <c r="A1603" i="17"/>
  <c r="A1602" i="17"/>
  <c r="A1601" i="17"/>
  <c r="A1600" i="17"/>
  <c r="A1599" i="17"/>
  <c r="A1598" i="17"/>
  <c r="A1597" i="17"/>
  <c r="A1596" i="17"/>
  <c r="A1595" i="17"/>
  <c r="A1594" i="17"/>
  <c r="A1593" i="17"/>
  <c r="A1592" i="17"/>
  <c r="A1591" i="17"/>
  <c r="A1590" i="17"/>
  <c r="A1589" i="17"/>
  <c r="A1588" i="17"/>
  <c r="A1587" i="17"/>
  <c r="A1586" i="17"/>
  <c r="A1585" i="17"/>
  <c r="A1584" i="17"/>
  <c r="A1583" i="17"/>
  <c r="A1582" i="17"/>
  <c r="A1581" i="17"/>
  <c r="A1580" i="17"/>
  <c r="A1579" i="17"/>
  <c r="A1578" i="17"/>
  <c r="A1577" i="17"/>
  <c r="A1576" i="17"/>
  <c r="A1575" i="17"/>
  <c r="A1574" i="17"/>
  <c r="A1573" i="17"/>
  <c r="A1572" i="17"/>
  <c r="A1571" i="17"/>
  <c r="A1570" i="17"/>
  <c r="A1569" i="17"/>
  <c r="A1568" i="17"/>
  <c r="A1567" i="17"/>
  <c r="A1566" i="17"/>
  <c r="A1565" i="17"/>
  <c r="A1564" i="17"/>
  <c r="A1563" i="17"/>
  <c r="A1562" i="17"/>
  <c r="A1561" i="17"/>
  <c r="A1560" i="17"/>
  <c r="A1559" i="17"/>
  <c r="A1558" i="17"/>
  <c r="A1557" i="17"/>
  <c r="A1556" i="17"/>
  <c r="A1555" i="17"/>
  <c r="A1554" i="17"/>
  <c r="A1553" i="17"/>
  <c r="A1552" i="17"/>
  <c r="A1551" i="17"/>
  <c r="A1550" i="17"/>
  <c r="A1549" i="17"/>
  <c r="A1548" i="17"/>
  <c r="A1547" i="17"/>
  <c r="A1546" i="17"/>
  <c r="A1545" i="17"/>
  <c r="A1544" i="17"/>
  <c r="A1543" i="17"/>
  <c r="A1542" i="17"/>
  <c r="A1541" i="17"/>
  <c r="A1540" i="17"/>
  <c r="A1539" i="17"/>
  <c r="A1538" i="17"/>
  <c r="A1537" i="17"/>
  <c r="A1536" i="17"/>
  <c r="A1535" i="17"/>
  <c r="A1534" i="17"/>
  <c r="A1533" i="17"/>
  <c r="A1532" i="17"/>
  <c r="A1531" i="17"/>
  <c r="A1530" i="17"/>
  <c r="A1529" i="17"/>
  <c r="A1528" i="17"/>
  <c r="A1527" i="17"/>
  <c r="A1526" i="17"/>
  <c r="A1525" i="17"/>
  <c r="A1524" i="17"/>
  <c r="A1523" i="17"/>
  <c r="A1522" i="17"/>
  <c r="A1521" i="17"/>
  <c r="A1520" i="17"/>
  <c r="A1519" i="17"/>
  <c r="A1518" i="17"/>
  <c r="A1517" i="17"/>
  <c r="A1516" i="17"/>
  <c r="A1515" i="17"/>
  <c r="A1514" i="17"/>
  <c r="A1513" i="17"/>
  <c r="A1512" i="17"/>
  <c r="A1511" i="17"/>
  <c r="A1510" i="17"/>
  <c r="A1509" i="17"/>
  <c r="A1508" i="17"/>
  <c r="A1507" i="17"/>
  <c r="A1506" i="17"/>
  <c r="A1505" i="17"/>
  <c r="A1504" i="17"/>
  <c r="A1503" i="17"/>
  <c r="A1502" i="17"/>
  <c r="A1501" i="17"/>
  <c r="A1500" i="17"/>
  <c r="A1499" i="17"/>
  <c r="A1498" i="17"/>
  <c r="A1497" i="17"/>
  <c r="A1496" i="17"/>
  <c r="A1495" i="17"/>
  <c r="A1494" i="17"/>
  <c r="A1493" i="17"/>
  <c r="A1492" i="17"/>
  <c r="A1491" i="17"/>
  <c r="A1490" i="17"/>
  <c r="A1489" i="17"/>
  <c r="A1488" i="17"/>
  <c r="A1487" i="17"/>
  <c r="A1486" i="17"/>
  <c r="A1485" i="17"/>
  <c r="A1484" i="17"/>
  <c r="A1483" i="17"/>
  <c r="A1482" i="17"/>
  <c r="A1481" i="17"/>
  <c r="A1480" i="17"/>
  <c r="A1479" i="17"/>
  <c r="A1478" i="17"/>
  <c r="A1477" i="17"/>
  <c r="A1476" i="17"/>
  <c r="A1475" i="17"/>
  <c r="A1474" i="17"/>
  <c r="A1473" i="17"/>
  <c r="A1472" i="17"/>
  <c r="A1471" i="17"/>
  <c r="A1470" i="17"/>
  <c r="A1469" i="17"/>
  <c r="A1468" i="17"/>
  <c r="A1467" i="17"/>
  <c r="A1466" i="17"/>
  <c r="A1465" i="17"/>
  <c r="A1464" i="17"/>
  <c r="A1463" i="17"/>
  <c r="A1462" i="17"/>
  <c r="A1461" i="17"/>
  <c r="A1460" i="17"/>
  <c r="A1459" i="17"/>
  <c r="A1458" i="17"/>
  <c r="A1457" i="17"/>
  <c r="A1456" i="17"/>
  <c r="A1455" i="17"/>
  <c r="A1454" i="17"/>
  <c r="A1453" i="17"/>
  <c r="A1452" i="17"/>
  <c r="A1451" i="17"/>
  <c r="A1450" i="17"/>
  <c r="A1449" i="17"/>
  <c r="A1448" i="17"/>
  <c r="A1447" i="17"/>
  <c r="A1446" i="17"/>
  <c r="A1445" i="17"/>
  <c r="A1444" i="17"/>
  <c r="A1443" i="17"/>
  <c r="A1442" i="17"/>
  <c r="A1441" i="17"/>
  <c r="A1440" i="17"/>
  <c r="A1439" i="17"/>
  <c r="A1438" i="17"/>
  <c r="A1437" i="17"/>
  <c r="A1436" i="17"/>
  <c r="A1435" i="17"/>
  <c r="A1434" i="17"/>
  <c r="A1433" i="17"/>
  <c r="A1432" i="17"/>
  <c r="A1431" i="17"/>
  <c r="A1430" i="17"/>
  <c r="A1429" i="17"/>
  <c r="A1428" i="17"/>
  <c r="A1427" i="17"/>
  <c r="A1426" i="17"/>
  <c r="A1425" i="17"/>
  <c r="A1424" i="17"/>
  <c r="A1423" i="17"/>
  <c r="A1422" i="17"/>
  <c r="A1421" i="17"/>
  <c r="A1420" i="17"/>
  <c r="A1419" i="17"/>
  <c r="A1418" i="17"/>
  <c r="A1417" i="17"/>
  <c r="A1416" i="17"/>
  <c r="A1415" i="17"/>
  <c r="A1414" i="17"/>
  <c r="A1413" i="17"/>
  <c r="A1412" i="17"/>
  <c r="A1411" i="17"/>
  <c r="A1410" i="17"/>
  <c r="A1409" i="17"/>
  <c r="A1408" i="17"/>
  <c r="A1407" i="17"/>
  <c r="A1406" i="17"/>
  <c r="A1405" i="17"/>
  <c r="A1404" i="17"/>
  <c r="A1403" i="17"/>
  <c r="A1402" i="17"/>
  <c r="A1401" i="17"/>
  <c r="A1400" i="17"/>
  <c r="A1399" i="17"/>
  <c r="A1398" i="17"/>
  <c r="A1397" i="17"/>
  <c r="A1396" i="17"/>
  <c r="A1395" i="17"/>
  <c r="A1394" i="17"/>
  <c r="A1393" i="17"/>
  <c r="A1392" i="17"/>
  <c r="A1391" i="17"/>
  <c r="A1390" i="17"/>
  <c r="A1389" i="17"/>
  <c r="A1388" i="17"/>
  <c r="A1387" i="17"/>
  <c r="A1386" i="17"/>
  <c r="A1385" i="17"/>
  <c r="A1384" i="17"/>
  <c r="A1383" i="17"/>
  <c r="A1382" i="17"/>
  <c r="A1381" i="17"/>
  <c r="A1380" i="17"/>
  <c r="A1379" i="17"/>
  <c r="A1378" i="17"/>
  <c r="A1377" i="17"/>
  <c r="A1376" i="17"/>
  <c r="A1375" i="17"/>
  <c r="A1374" i="17"/>
  <c r="A1373" i="17"/>
  <c r="A1372" i="17"/>
  <c r="A1371" i="17"/>
  <c r="A1370" i="17"/>
  <c r="A1369" i="17"/>
  <c r="A1368" i="17"/>
  <c r="A1367" i="17"/>
  <c r="A1366" i="17"/>
  <c r="A1365" i="17"/>
  <c r="A1364" i="17"/>
  <c r="A1363" i="17"/>
  <c r="A1362" i="17"/>
  <c r="A1361" i="17"/>
  <c r="A1360" i="17"/>
  <c r="A1359" i="17"/>
  <c r="A1358" i="17"/>
  <c r="A1357" i="17"/>
  <c r="A1356" i="17"/>
  <c r="A1355" i="17"/>
  <c r="A1354" i="17"/>
  <c r="A1353" i="17"/>
  <c r="A1352" i="17"/>
  <c r="A1351" i="17"/>
  <c r="A1350" i="17"/>
  <c r="A1349" i="17"/>
  <c r="A1348" i="17"/>
  <c r="A1347" i="17"/>
  <c r="A1346" i="17"/>
  <c r="A1345" i="17"/>
  <c r="A1344" i="17"/>
  <c r="A1343" i="17"/>
  <c r="A1342" i="17"/>
  <c r="A1341" i="17"/>
  <c r="A1340" i="17"/>
  <c r="A1339" i="17"/>
  <c r="A1338" i="17"/>
  <c r="A1337" i="17"/>
  <c r="A1336" i="17"/>
  <c r="A1335" i="17"/>
  <c r="A1334" i="17"/>
  <c r="A1333" i="17"/>
  <c r="A1332" i="17"/>
  <c r="A1331" i="17"/>
  <c r="A1330" i="17"/>
  <c r="A1329" i="17"/>
  <c r="A1328" i="17"/>
  <c r="A1327" i="17"/>
  <c r="A1326" i="17"/>
  <c r="A1325" i="17"/>
  <c r="A1324" i="17"/>
  <c r="A1323" i="17"/>
  <c r="A1322" i="17"/>
  <c r="A1321" i="17"/>
  <c r="A1320" i="17"/>
  <c r="A1319" i="17"/>
  <c r="A1318" i="17"/>
  <c r="A1317" i="17"/>
  <c r="A1316" i="17"/>
  <c r="A1315" i="17"/>
  <c r="A1314" i="17"/>
  <c r="A1313" i="17"/>
  <c r="A1312" i="17"/>
  <c r="A1311" i="17"/>
  <c r="A1310" i="17"/>
  <c r="A1309" i="17"/>
  <c r="A1308" i="17"/>
  <c r="A1307" i="17"/>
  <c r="A1306" i="17"/>
  <c r="A1305" i="17"/>
  <c r="A1304" i="17"/>
  <c r="A1303" i="17"/>
  <c r="A1302" i="17"/>
  <c r="A1301" i="17"/>
  <c r="A1300" i="17"/>
  <c r="A1299" i="17"/>
  <c r="A1298" i="17"/>
  <c r="A1297" i="17"/>
  <c r="A1296" i="17"/>
  <c r="A1295" i="17"/>
  <c r="A1294" i="17"/>
  <c r="A1293" i="17"/>
  <c r="A1292" i="17"/>
  <c r="A1291" i="17"/>
  <c r="A1290" i="17"/>
  <c r="A1289" i="17"/>
  <c r="A1288" i="17"/>
  <c r="A1287" i="17"/>
  <c r="A1286" i="17"/>
  <c r="A1285" i="17"/>
  <c r="A1284" i="17"/>
  <c r="A1283" i="17"/>
  <c r="A1282" i="17"/>
  <c r="A1281" i="17"/>
  <c r="A1280" i="17"/>
  <c r="A1279" i="17"/>
  <c r="A1278" i="17"/>
  <c r="A1277" i="17"/>
  <c r="A1276" i="17"/>
  <c r="A1275" i="17"/>
  <c r="A1274" i="17"/>
  <c r="A1273" i="17"/>
  <c r="A1272" i="17"/>
  <c r="A1271" i="17"/>
  <c r="A1270" i="17"/>
  <c r="A1269" i="17"/>
  <c r="A1268" i="17"/>
  <c r="A1267" i="17"/>
  <c r="A1266" i="17"/>
  <c r="A1265" i="17"/>
  <c r="A1264" i="17"/>
  <c r="A1263" i="17"/>
  <c r="A1262" i="17"/>
  <c r="A1261" i="17"/>
  <c r="A1260" i="17"/>
  <c r="A1259" i="17"/>
  <c r="A1258" i="17"/>
  <c r="A1257" i="17"/>
  <c r="A1256" i="17"/>
  <c r="A1255" i="17"/>
  <c r="A1254" i="17"/>
  <c r="A1253" i="17"/>
  <c r="A1252" i="17"/>
  <c r="A1251" i="17"/>
  <c r="A1250" i="17"/>
  <c r="A1249" i="17"/>
  <c r="A1248" i="17"/>
  <c r="A1247" i="17"/>
  <c r="A1246" i="17"/>
  <c r="A1245" i="17"/>
  <c r="A1244" i="17"/>
  <c r="A1243" i="17"/>
  <c r="A1242" i="17"/>
  <c r="A1241" i="17"/>
  <c r="A1240" i="17"/>
  <c r="A1239" i="17"/>
  <c r="A1238" i="17"/>
  <c r="A1237" i="17"/>
  <c r="A1236" i="17"/>
  <c r="A1235" i="17"/>
  <c r="A1234" i="17"/>
  <c r="A1233" i="17"/>
  <c r="A1232" i="17"/>
  <c r="A1231" i="17"/>
  <c r="A1230" i="17"/>
  <c r="A1229" i="17"/>
  <c r="A1228" i="17"/>
  <c r="A1227" i="17"/>
  <c r="A1226" i="17"/>
  <c r="A1225" i="17"/>
  <c r="A1224" i="17"/>
  <c r="A1223" i="17"/>
  <c r="A1222" i="17"/>
  <c r="A1221" i="17"/>
  <c r="A1220" i="17"/>
  <c r="A1219" i="17"/>
  <c r="A1218" i="17"/>
  <c r="A1217" i="17"/>
  <c r="A1216" i="17"/>
  <c r="A1215" i="17"/>
  <c r="A1214" i="17"/>
  <c r="A1213" i="17"/>
  <c r="A1212" i="17"/>
  <c r="A1211" i="17"/>
  <c r="A1210" i="17"/>
  <c r="A1209" i="17"/>
  <c r="A1208" i="17"/>
  <c r="A1207" i="17"/>
  <c r="A1206" i="17"/>
  <c r="A1205" i="17"/>
  <c r="A1204" i="17"/>
  <c r="A1203" i="17"/>
  <c r="A1202" i="17"/>
  <c r="A1201" i="17"/>
  <c r="A1200" i="17"/>
  <c r="A1199" i="17"/>
  <c r="A1198" i="17"/>
  <c r="A1197" i="17"/>
  <c r="A1196" i="17"/>
  <c r="A1195" i="17"/>
  <c r="A1194" i="17"/>
  <c r="A1193" i="17"/>
  <c r="A1192" i="17"/>
  <c r="A1191" i="17"/>
  <c r="A1190" i="17"/>
  <c r="A1189" i="17"/>
  <c r="A1188" i="17"/>
  <c r="A1187" i="17"/>
  <c r="A1186" i="17"/>
  <c r="A1185" i="17"/>
  <c r="A1184" i="17"/>
  <c r="A1183" i="17"/>
  <c r="A1182" i="17"/>
  <c r="A1181" i="17"/>
  <c r="A1180" i="17"/>
  <c r="A1179" i="17"/>
  <c r="A1178" i="17"/>
  <c r="A1177" i="17"/>
  <c r="A1176" i="17"/>
  <c r="A1175" i="17"/>
  <c r="A1174" i="17"/>
  <c r="A1173" i="17"/>
  <c r="A1172" i="17"/>
  <c r="A1171" i="17"/>
  <c r="A1170" i="17"/>
  <c r="A1169" i="17"/>
  <c r="A1168" i="17"/>
  <c r="A1167" i="17"/>
  <c r="A1166" i="17"/>
  <c r="A1165" i="17"/>
  <c r="A1164" i="17"/>
  <c r="A1163" i="17"/>
  <c r="A1162" i="17"/>
  <c r="A1161" i="17"/>
  <c r="A1160" i="17"/>
  <c r="A1159" i="17"/>
  <c r="A1158" i="17"/>
  <c r="A1157" i="17"/>
  <c r="A1156" i="17"/>
  <c r="A1155" i="17"/>
  <c r="A1154" i="17"/>
  <c r="A1153" i="17"/>
  <c r="A1152" i="17"/>
  <c r="A1151" i="17"/>
  <c r="A1150" i="17"/>
  <c r="A1149" i="17"/>
  <c r="A1148" i="17"/>
  <c r="A1147" i="17"/>
  <c r="A1146" i="17"/>
  <c r="A1145" i="17"/>
  <c r="A1144" i="17"/>
  <c r="A1143" i="17"/>
  <c r="A1142" i="17"/>
  <c r="A1141" i="17"/>
  <c r="A1140" i="17"/>
  <c r="A1139" i="17"/>
  <c r="A1138" i="17"/>
  <c r="A1137" i="17"/>
  <c r="A1136" i="17"/>
  <c r="A1135" i="17"/>
  <c r="A1134" i="17"/>
  <c r="A1133" i="17"/>
  <c r="A1132" i="17"/>
  <c r="A1131" i="17"/>
  <c r="A1130" i="17"/>
  <c r="A1129" i="17"/>
  <c r="A1128" i="17"/>
  <c r="A1127" i="17"/>
  <c r="A1126" i="17"/>
  <c r="A1125" i="17"/>
  <c r="A1124" i="17"/>
  <c r="A1123" i="17"/>
  <c r="A1122" i="17"/>
  <c r="A1121" i="17"/>
  <c r="A1120" i="17"/>
  <c r="A1119" i="17"/>
  <c r="A1118" i="17"/>
  <c r="A1117" i="17"/>
  <c r="A1116" i="17"/>
  <c r="A1115" i="17"/>
  <c r="A1114" i="17"/>
  <c r="A1113" i="17"/>
  <c r="A1112" i="17"/>
  <c r="A1111" i="17"/>
  <c r="A1110" i="17"/>
  <c r="A1109" i="17"/>
  <c r="A1108" i="17"/>
  <c r="A1107" i="17"/>
  <c r="A1106" i="17"/>
  <c r="A1105" i="17"/>
  <c r="A1104" i="17"/>
  <c r="A1103" i="17"/>
  <c r="A1102" i="17"/>
  <c r="A1101" i="17"/>
  <c r="A1100" i="17"/>
  <c r="A1099" i="17"/>
  <c r="A1098" i="17"/>
  <c r="A1097" i="17"/>
  <c r="A1096" i="17"/>
  <c r="A1095" i="17"/>
  <c r="A1094" i="17"/>
  <c r="A1093" i="17"/>
  <c r="A1092" i="17"/>
  <c r="A1091" i="17"/>
  <c r="A1090" i="17"/>
  <c r="A1089" i="17"/>
  <c r="A1088" i="17"/>
  <c r="A1087" i="17"/>
  <c r="A1086" i="17"/>
  <c r="A1085" i="17"/>
  <c r="A1084" i="17"/>
  <c r="A1083" i="17"/>
  <c r="A1082" i="17"/>
  <c r="A1081" i="17"/>
  <c r="A1080" i="17"/>
  <c r="A1079" i="17"/>
  <c r="A1078" i="17"/>
  <c r="A1077" i="17"/>
  <c r="A1076" i="17"/>
  <c r="A1075" i="17"/>
  <c r="A1074" i="17"/>
  <c r="A1073" i="17"/>
  <c r="A1072" i="17"/>
  <c r="A1071" i="17"/>
  <c r="A1070" i="17"/>
  <c r="A1069" i="17"/>
  <c r="A1068" i="17"/>
  <c r="A1067" i="17"/>
  <c r="A1066" i="17"/>
  <c r="A1065" i="17"/>
  <c r="A1064" i="17"/>
  <c r="A1063" i="17"/>
  <c r="A1062" i="17"/>
  <c r="A1061" i="17"/>
  <c r="A1060" i="17"/>
  <c r="A1059" i="17"/>
  <c r="A1058" i="17"/>
  <c r="A1057" i="17"/>
  <c r="A1056" i="17"/>
  <c r="A1055" i="17"/>
  <c r="A1054" i="17"/>
  <c r="A1053" i="17"/>
  <c r="A1052" i="17"/>
  <c r="A1051" i="17"/>
  <c r="A1050" i="17"/>
  <c r="A1049" i="17"/>
  <c r="A1048" i="17"/>
  <c r="A1047" i="17"/>
  <c r="A1046" i="17"/>
  <c r="A1045" i="17"/>
  <c r="A1044" i="17"/>
  <c r="A1043" i="17"/>
  <c r="A1042" i="17"/>
  <c r="A1041" i="17"/>
  <c r="A1040" i="17"/>
  <c r="A1039" i="17"/>
  <c r="A1038" i="17"/>
  <c r="A1037" i="17"/>
  <c r="A1036" i="17"/>
  <c r="A1035" i="17"/>
  <c r="A1034" i="17"/>
  <c r="A1033" i="17"/>
  <c r="A1032" i="17"/>
  <c r="A1031" i="17"/>
  <c r="A1030" i="17"/>
  <c r="A1029" i="17"/>
  <c r="A1028" i="17"/>
  <c r="A1027" i="17"/>
  <c r="A1026" i="17"/>
  <c r="A1025" i="17"/>
  <c r="A1024" i="17"/>
  <c r="A1023" i="17"/>
  <c r="A1022" i="17"/>
  <c r="A1021" i="17"/>
  <c r="A1020" i="17"/>
  <c r="A1019" i="17"/>
  <c r="A1018" i="17"/>
  <c r="A1017" i="17"/>
  <c r="A1016" i="17"/>
  <c r="A1015" i="17"/>
  <c r="A1014" i="17"/>
  <c r="A1013" i="17"/>
  <c r="A1012" i="17"/>
  <c r="A1011" i="17"/>
  <c r="A1010" i="17"/>
  <c r="A1009" i="17"/>
  <c r="A1008" i="17"/>
  <c r="A1007" i="17"/>
  <c r="A1006" i="17"/>
  <c r="A1005" i="17"/>
  <c r="A1004" i="17"/>
  <c r="A1003" i="17"/>
  <c r="A1002" i="17"/>
  <c r="A1001" i="17"/>
  <c r="A1000" i="17"/>
  <c r="A999" i="17"/>
  <c r="A998" i="17"/>
  <c r="A997" i="17"/>
  <c r="A996" i="17"/>
  <c r="A995" i="17"/>
  <c r="A994" i="17"/>
  <c r="A993" i="17"/>
  <c r="A992" i="17"/>
  <c r="A991" i="17"/>
  <c r="A990" i="17"/>
  <c r="A989" i="17"/>
  <c r="A988" i="17"/>
  <c r="A987" i="17"/>
  <c r="A986" i="17"/>
  <c r="A985" i="17"/>
  <c r="A984" i="17"/>
  <c r="A983" i="17"/>
  <c r="A982" i="17"/>
  <c r="A981" i="17"/>
  <c r="A980" i="17"/>
  <c r="A979" i="17"/>
  <c r="A978" i="17"/>
  <c r="A977" i="17"/>
  <c r="A976" i="17"/>
  <c r="A975" i="17"/>
  <c r="A974" i="17"/>
  <c r="A973" i="17"/>
  <c r="A972" i="17"/>
  <c r="A971" i="17"/>
  <c r="A970" i="17"/>
  <c r="A969" i="17"/>
  <c r="A968" i="17"/>
  <c r="A967" i="17"/>
  <c r="A966" i="17"/>
  <c r="A965" i="17"/>
  <c r="A964" i="17"/>
  <c r="A963" i="17"/>
  <c r="A962" i="17"/>
  <c r="A961" i="17"/>
  <c r="A960" i="17"/>
  <c r="A959" i="17"/>
  <c r="A958" i="17"/>
  <c r="A957" i="17"/>
  <c r="A956" i="17"/>
  <c r="A955" i="17"/>
  <c r="A954" i="17"/>
  <c r="A953" i="17"/>
  <c r="A952" i="17"/>
  <c r="A951" i="17"/>
  <c r="A950" i="17"/>
  <c r="A949" i="17"/>
  <c r="A948" i="17"/>
  <c r="A947" i="17"/>
  <c r="A946" i="17"/>
  <c r="A945" i="17"/>
  <c r="A944" i="17"/>
  <c r="A943" i="17"/>
  <c r="A942" i="17"/>
  <c r="A941" i="17"/>
  <c r="A940" i="17"/>
  <c r="A939" i="17"/>
  <c r="A938" i="17"/>
  <c r="A937" i="17"/>
  <c r="A936" i="17"/>
  <c r="A935" i="17"/>
  <c r="A934" i="17"/>
  <c r="A933" i="17"/>
  <c r="A932" i="17"/>
  <c r="A931" i="17"/>
  <c r="A930" i="17"/>
  <c r="A929" i="17"/>
  <c r="A928" i="17"/>
  <c r="A927" i="17"/>
  <c r="A926" i="17"/>
  <c r="A925" i="17"/>
  <c r="A924" i="17"/>
  <c r="A923" i="17"/>
  <c r="A922" i="17"/>
  <c r="A921" i="17"/>
  <c r="A920" i="17"/>
  <c r="A919" i="17"/>
  <c r="A918" i="17"/>
  <c r="A917" i="17"/>
  <c r="A916" i="17"/>
  <c r="A915" i="17"/>
  <c r="A914" i="17"/>
  <c r="A913" i="17"/>
  <c r="A912" i="17"/>
  <c r="A911" i="17"/>
  <c r="A910" i="17"/>
  <c r="A909" i="17"/>
  <c r="A908" i="17"/>
  <c r="A907" i="17"/>
  <c r="A906" i="17"/>
  <c r="A905" i="17"/>
  <c r="A904" i="17"/>
  <c r="A903" i="17"/>
  <c r="A902" i="17"/>
  <c r="A901" i="17"/>
  <c r="A900" i="17"/>
  <c r="A899" i="17"/>
  <c r="A898" i="17"/>
  <c r="A897" i="17"/>
  <c r="A896" i="17"/>
  <c r="A895" i="17"/>
  <c r="A894" i="17"/>
  <c r="A893" i="17"/>
  <c r="A892" i="17"/>
  <c r="A891" i="17"/>
  <c r="A890" i="17"/>
  <c r="A889" i="17"/>
  <c r="A888" i="17"/>
  <c r="A887" i="17"/>
  <c r="A886" i="17"/>
  <c r="A885" i="17"/>
  <c r="A884" i="17"/>
  <c r="A883" i="17"/>
  <c r="A882" i="17"/>
  <c r="A881" i="17"/>
  <c r="A880" i="17"/>
  <c r="A879" i="17"/>
  <c r="A878" i="17"/>
  <c r="A877" i="17"/>
  <c r="A876" i="17"/>
  <c r="A875" i="17"/>
  <c r="A874" i="17"/>
  <c r="A873" i="17"/>
  <c r="A872" i="17"/>
  <c r="A871" i="17"/>
  <c r="A870" i="17"/>
  <c r="A869" i="17"/>
  <c r="A868" i="17"/>
  <c r="A867" i="17"/>
  <c r="A866" i="17"/>
  <c r="A865" i="17"/>
  <c r="A864" i="17"/>
  <c r="A863" i="17"/>
  <c r="A862" i="17"/>
  <c r="A861" i="17"/>
  <c r="A860" i="17"/>
  <c r="A859" i="17"/>
  <c r="A858" i="17"/>
  <c r="A857" i="17"/>
  <c r="A856" i="17"/>
  <c r="A855" i="17"/>
  <c r="A854" i="17"/>
  <c r="A853" i="17"/>
  <c r="A852" i="17"/>
  <c r="A851" i="17"/>
  <c r="A850" i="17"/>
  <c r="A849" i="17"/>
  <c r="A848" i="17"/>
  <c r="A847" i="17"/>
  <c r="A846" i="17"/>
  <c r="A845" i="17"/>
  <c r="A844" i="17"/>
  <c r="A843" i="17"/>
  <c r="A842" i="17"/>
  <c r="A841" i="17"/>
  <c r="A840" i="17"/>
  <c r="A839" i="17"/>
  <c r="A838" i="17"/>
  <c r="A837" i="17"/>
  <c r="A836" i="17"/>
  <c r="A835" i="17"/>
  <c r="A834" i="17"/>
  <c r="A833" i="17"/>
  <c r="A832" i="17"/>
  <c r="A831" i="17"/>
  <c r="A830" i="17"/>
  <c r="A829" i="17"/>
  <c r="A828" i="17"/>
  <c r="A827" i="17"/>
  <c r="A826" i="17"/>
  <c r="A825" i="17"/>
  <c r="A824" i="17"/>
  <c r="A823" i="17"/>
  <c r="A822" i="17"/>
  <c r="A821" i="17"/>
  <c r="A820" i="17"/>
  <c r="A819" i="17"/>
  <c r="A818" i="17"/>
  <c r="A817" i="17"/>
  <c r="A816" i="17"/>
  <c r="A815" i="17"/>
  <c r="A814" i="17"/>
  <c r="A813" i="17"/>
  <c r="A812" i="17"/>
  <c r="A811" i="17"/>
  <c r="A810" i="17"/>
  <c r="A809" i="17"/>
  <c r="A808" i="17"/>
  <c r="A807" i="17"/>
  <c r="A806" i="17"/>
  <c r="A805" i="17"/>
  <c r="A804" i="17"/>
  <c r="A803" i="17"/>
  <c r="A802" i="17"/>
  <c r="A801" i="17"/>
  <c r="A800" i="17"/>
  <c r="A799" i="17"/>
  <c r="A798" i="17"/>
  <c r="A797" i="17"/>
  <c r="A796" i="17"/>
  <c r="A795" i="17"/>
  <c r="A794" i="17"/>
  <c r="A793" i="17"/>
  <c r="A792" i="17"/>
  <c r="A791" i="17"/>
  <c r="A790" i="17"/>
  <c r="A789" i="17"/>
  <c r="A788" i="17"/>
  <c r="A787" i="17"/>
  <c r="A786" i="17"/>
  <c r="A785" i="17"/>
  <c r="A784" i="17"/>
  <c r="A783" i="17"/>
  <c r="A782" i="17"/>
  <c r="A781" i="17"/>
  <c r="A780" i="17"/>
  <c r="A779" i="17"/>
  <c r="A778" i="17"/>
  <c r="A777" i="17"/>
  <c r="A776" i="17"/>
  <c r="A775" i="17"/>
  <c r="A774" i="17"/>
  <c r="A773" i="17"/>
  <c r="A772" i="17"/>
  <c r="A771" i="17"/>
  <c r="A770" i="17"/>
  <c r="A769" i="17"/>
  <c r="A768" i="17"/>
  <c r="A767" i="17"/>
  <c r="A766" i="17"/>
  <c r="A765" i="17"/>
  <c r="A764" i="17"/>
  <c r="A763" i="17"/>
  <c r="A762" i="17"/>
  <c r="A761" i="17"/>
  <c r="A760" i="17"/>
  <c r="A759" i="17"/>
  <c r="A758" i="17"/>
  <c r="A757" i="17"/>
  <c r="A756" i="17"/>
  <c r="A755" i="17"/>
  <c r="A754" i="17"/>
  <c r="A753" i="17"/>
  <c r="A752" i="17"/>
  <c r="A751" i="17"/>
  <c r="A750" i="17"/>
  <c r="A749" i="17"/>
  <c r="A748" i="17"/>
  <c r="A747" i="17"/>
  <c r="A746" i="17"/>
  <c r="A745" i="17"/>
  <c r="A744" i="17"/>
  <c r="A743" i="17"/>
  <c r="A742" i="17"/>
  <c r="A741" i="17"/>
  <c r="A740" i="17"/>
  <c r="A739" i="17"/>
  <c r="A738" i="17"/>
  <c r="A737" i="17"/>
  <c r="A736" i="17"/>
  <c r="A735" i="17"/>
  <c r="A734" i="17"/>
  <c r="A733" i="17"/>
  <c r="A732" i="17"/>
  <c r="A731" i="17"/>
  <c r="A730" i="17"/>
  <c r="A729" i="17"/>
  <c r="A728" i="17"/>
  <c r="A727" i="17"/>
  <c r="A726" i="17"/>
  <c r="A725" i="17"/>
  <c r="A724" i="17"/>
  <c r="A723" i="17"/>
  <c r="A722" i="17"/>
  <c r="A721" i="17"/>
  <c r="A720" i="17"/>
  <c r="A719" i="17"/>
  <c r="A718" i="17"/>
  <c r="A717" i="17"/>
  <c r="A716" i="17"/>
  <c r="A715" i="17"/>
  <c r="A714" i="17"/>
  <c r="A713" i="17"/>
  <c r="A712" i="17"/>
  <c r="A711" i="17"/>
  <c r="A710" i="17"/>
  <c r="A709" i="17"/>
  <c r="A708" i="17"/>
  <c r="A707" i="17"/>
  <c r="A706" i="17"/>
  <c r="A705" i="17"/>
  <c r="A704" i="17"/>
  <c r="A703" i="17"/>
  <c r="A702" i="17"/>
  <c r="A701" i="17"/>
  <c r="A700" i="17"/>
  <c r="A699" i="17"/>
  <c r="A698" i="17"/>
  <c r="A697" i="17"/>
  <c r="A696" i="17"/>
  <c r="A695" i="17"/>
  <c r="A694" i="17"/>
  <c r="A693" i="17"/>
  <c r="A692" i="17"/>
  <c r="A691" i="17"/>
  <c r="A690" i="17"/>
  <c r="A689" i="17"/>
  <c r="A688" i="17"/>
  <c r="A687" i="17"/>
  <c r="A686" i="17"/>
  <c r="A685" i="17"/>
  <c r="A684" i="17"/>
  <c r="A683" i="17"/>
  <c r="A682" i="17"/>
  <c r="A681" i="17"/>
  <c r="A680" i="17"/>
  <c r="A679" i="17"/>
  <c r="A678" i="17"/>
  <c r="A677" i="17"/>
  <c r="A676" i="17"/>
  <c r="A675" i="17"/>
  <c r="A674" i="17"/>
  <c r="A673" i="17"/>
  <c r="A672" i="17"/>
  <c r="A671" i="17"/>
  <c r="A670" i="17"/>
  <c r="A669" i="17"/>
  <c r="A668" i="17"/>
  <c r="A667" i="17"/>
  <c r="A666" i="17"/>
  <c r="A665" i="17"/>
  <c r="A664" i="17"/>
  <c r="A663" i="17"/>
  <c r="A662" i="17"/>
  <c r="A661" i="17"/>
  <c r="A660" i="17"/>
  <c r="A659" i="17"/>
  <c r="A658" i="17"/>
  <c r="A657" i="17"/>
  <c r="A656" i="17"/>
  <c r="A655" i="17"/>
  <c r="A654" i="17"/>
  <c r="A653" i="17"/>
  <c r="A652" i="17"/>
  <c r="A651" i="17"/>
  <c r="A650" i="17"/>
  <c r="A649" i="17"/>
  <c r="A648" i="17"/>
  <c r="A647" i="17"/>
  <c r="A646" i="17"/>
  <c r="A645" i="17"/>
  <c r="A644" i="17"/>
  <c r="A643" i="17"/>
  <c r="A642" i="17"/>
  <c r="A641" i="17"/>
  <c r="A640" i="17"/>
  <c r="A639" i="17"/>
  <c r="A638" i="17"/>
  <c r="A637" i="17"/>
  <c r="A636" i="17"/>
  <c r="A635" i="17"/>
  <c r="A634" i="17"/>
  <c r="A633" i="17"/>
  <c r="A632" i="17"/>
  <c r="A631" i="17"/>
  <c r="A630" i="17"/>
  <c r="A629" i="17"/>
  <c r="A628" i="17"/>
  <c r="A627" i="17"/>
  <c r="A626" i="17"/>
  <c r="A625" i="17"/>
  <c r="A624" i="17"/>
  <c r="A623" i="17"/>
  <c r="A622" i="17"/>
  <c r="A621" i="17"/>
  <c r="A620" i="17"/>
  <c r="A619" i="17"/>
  <c r="A618" i="17"/>
  <c r="A617" i="17"/>
  <c r="A616" i="17"/>
  <c r="A615" i="17"/>
  <c r="A614" i="17"/>
  <c r="A613" i="17"/>
  <c r="A612" i="17"/>
  <c r="A611" i="17"/>
  <c r="A610" i="17"/>
  <c r="A609" i="17"/>
  <c r="A608" i="17"/>
  <c r="A607" i="17"/>
  <c r="A606" i="17"/>
  <c r="A605" i="17"/>
  <c r="A604" i="17"/>
  <c r="A603" i="17"/>
  <c r="A602" i="17"/>
  <c r="A601" i="17"/>
  <c r="A600" i="17"/>
  <c r="A599" i="17"/>
  <c r="A598" i="17"/>
  <c r="A597" i="17"/>
  <c r="A596" i="17"/>
  <c r="A595" i="17"/>
  <c r="A594" i="17"/>
  <c r="A593" i="17"/>
  <c r="A592" i="17"/>
  <c r="A591" i="17"/>
  <c r="A590" i="17"/>
  <c r="A589" i="17"/>
  <c r="A588" i="17"/>
  <c r="A587" i="17"/>
  <c r="A586" i="17"/>
  <c r="A585" i="17"/>
  <c r="A584" i="17"/>
  <c r="A583" i="17"/>
  <c r="A582" i="17"/>
  <c r="A581" i="17"/>
  <c r="A580" i="17"/>
  <c r="A579" i="17"/>
  <c r="A578" i="17"/>
  <c r="A577" i="17"/>
  <c r="A576" i="17"/>
  <c r="A575" i="17"/>
  <c r="A574" i="17"/>
  <c r="A573" i="17"/>
  <c r="A572" i="17"/>
  <c r="A571" i="17"/>
  <c r="A570" i="17"/>
  <c r="A569" i="17"/>
  <c r="A568" i="17"/>
  <c r="A567" i="17"/>
  <c r="A566" i="17"/>
  <c r="A565" i="17"/>
  <c r="A564" i="17"/>
  <c r="A563" i="17"/>
  <c r="A562" i="17"/>
  <c r="A561" i="17"/>
  <c r="A560" i="17"/>
  <c r="A559" i="17"/>
  <c r="A558" i="17"/>
  <c r="A557" i="17"/>
  <c r="A556" i="17"/>
  <c r="A555" i="17"/>
  <c r="A554" i="17"/>
  <c r="A553" i="17"/>
  <c r="A552" i="17"/>
  <c r="A551" i="17"/>
  <c r="A550" i="17"/>
  <c r="A549" i="17"/>
  <c r="A548" i="17"/>
  <c r="A547" i="17"/>
  <c r="A546" i="17"/>
  <c r="A545" i="17"/>
  <c r="A544" i="17"/>
  <c r="A543" i="17"/>
  <c r="A542" i="17"/>
  <c r="A541" i="17"/>
  <c r="A540" i="17"/>
  <c r="A539" i="17"/>
  <c r="A538" i="17"/>
  <c r="A537" i="17"/>
  <c r="A536" i="17"/>
  <c r="A535" i="17"/>
  <c r="A534" i="17"/>
  <c r="A533" i="17"/>
  <c r="A532" i="17"/>
  <c r="A531" i="17"/>
  <c r="A530" i="17"/>
  <c r="A529" i="17"/>
  <c r="A528" i="17"/>
  <c r="A527" i="17"/>
  <c r="A526" i="17"/>
  <c r="A525" i="17"/>
  <c r="A524" i="17"/>
  <c r="A523" i="17"/>
  <c r="A522" i="17"/>
  <c r="A521" i="17"/>
  <c r="A520" i="17"/>
  <c r="A519" i="17"/>
  <c r="A518" i="17"/>
  <c r="A517" i="17"/>
  <c r="A516" i="17"/>
  <c r="A515" i="17"/>
  <c r="A514" i="17"/>
  <c r="A513" i="17"/>
  <c r="A512" i="17"/>
  <c r="A511" i="17"/>
  <c r="A510" i="17"/>
  <c r="A509" i="17"/>
  <c r="A508" i="17"/>
  <c r="A507" i="17"/>
  <c r="A506" i="17"/>
  <c r="A505" i="17"/>
  <c r="A504" i="17"/>
  <c r="A503" i="17"/>
  <c r="A502" i="17"/>
  <c r="A501" i="17"/>
  <c r="A500" i="17"/>
  <c r="A499" i="17"/>
  <c r="A498" i="17"/>
  <c r="A497" i="17"/>
  <c r="A496" i="17"/>
  <c r="A495" i="17"/>
  <c r="A494" i="17"/>
  <c r="A493" i="17"/>
  <c r="A492" i="17"/>
  <c r="A491" i="17"/>
  <c r="A490" i="17"/>
  <c r="A489" i="17"/>
  <c r="A488" i="17"/>
  <c r="A487" i="17"/>
  <c r="A486" i="17"/>
  <c r="A485" i="17"/>
  <c r="A484" i="17"/>
  <c r="A483" i="17"/>
  <c r="A482" i="17"/>
  <c r="A481" i="17"/>
  <c r="A480" i="17"/>
  <c r="A479" i="17"/>
  <c r="A478" i="17"/>
  <c r="A477" i="17"/>
  <c r="A476" i="17"/>
  <c r="A475" i="17"/>
  <c r="A474" i="17"/>
  <c r="A473" i="17"/>
  <c r="A472" i="17"/>
  <c r="A471" i="17"/>
  <c r="A470" i="17"/>
  <c r="A469" i="17"/>
  <c r="A468" i="17"/>
  <c r="A467" i="17"/>
  <c r="A466" i="17"/>
  <c r="A465" i="17"/>
  <c r="A464" i="17"/>
  <c r="A463" i="17"/>
  <c r="A462" i="17"/>
  <c r="A461" i="17"/>
  <c r="A460" i="17"/>
  <c r="A459" i="17"/>
  <c r="A458" i="17"/>
  <c r="A457" i="17"/>
  <c r="A456" i="17"/>
  <c r="A455" i="17"/>
  <c r="A454" i="17"/>
  <c r="A453" i="17"/>
  <c r="A452" i="17"/>
  <c r="A451" i="17"/>
  <c r="A450" i="17"/>
  <c r="A449" i="17"/>
  <c r="A448" i="17"/>
  <c r="A447" i="17"/>
  <c r="A446" i="17"/>
  <c r="A445" i="17"/>
  <c r="A444" i="17"/>
  <c r="A443" i="17"/>
  <c r="A442" i="17"/>
  <c r="A441" i="17"/>
  <c r="A440" i="17"/>
  <c r="A439" i="17"/>
  <c r="A438" i="17"/>
  <c r="A437" i="17"/>
  <c r="A436" i="17"/>
  <c r="A435" i="17"/>
  <c r="A434" i="17"/>
  <c r="A433" i="17"/>
  <c r="A432" i="17"/>
  <c r="A431" i="17"/>
  <c r="A430" i="17"/>
  <c r="A429" i="17"/>
  <c r="A428" i="17"/>
  <c r="A427" i="17"/>
  <c r="A426" i="17"/>
  <c r="A425" i="17"/>
  <c r="A424" i="17"/>
  <c r="A423" i="17"/>
  <c r="A422" i="17"/>
  <c r="A421" i="17"/>
  <c r="A420" i="17"/>
  <c r="A419" i="17"/>
  <c r="A418" i="17"/>
  <c r="A417" i="17"/>
  <c r="A416" i="17"/>
  <c r="A415" i="17"/>
  <c r="A414" i="17"/>
  <c r="A413" i="17"/>
  <c r="A412" i="17"/>
  <c r="A411" i="17"/>
  <c r="A410" i="17"/>
  <c r="A409" i="17"/>
  <c r="A408" i="17"/>
  <c r="A407" i="17"/>
  <c r="A406" i="17"/>
  <c r="A405" i="17"/>
  <c r="A404" i="17"/>
  <c r="A403" i="17"/>
  <c r="A402" i="17"/>
  <c r="A401" i="17"/>
  <c r="A400" i="17"/>
  <c r="A399" i="17"/>
  <c r="A398" i="17"/>
  <c r="A397" i="17"/>
  <c r="A396" i="17"/>
  <c r="A395" i="17"/>
  <c r="A394" i="17"/>
  <c r="A393" i="17"/>
  <c r="A392" i="17"/>
  <c r="A391" i="17"/>
  <c r="A390" i="17"/>
  <c r="A389" i="17"/>
  <c r="A388" i="17"/>
  <c r="A387" i="17"/>
  <c r="A386" i="17"/>
  <c r="A385" i="17"/>
  <c r="A384" i="17"/>
  <c r="A383" i="17"/>
  <c r="A382" i="17"/>
  <c r="A381" i="17"/>
  <c r="A380" i="17"/>
  <c r="A379" i="17"/>
  <c r="A378" i="17"/>
  <c r="A377" i="17"/>
  <c r="A376" i="17"/>
  <c r="A375" i="17"/>
  <c r="A374" i="17"/>
  <c r="A373" i="17"/>
  <c r="A372" i="17"/>
  <c r="A371" i="17"/>
  <c r="A370" i="17"/>
  <c r="A369" i="17"/>
  <c r="A368" i="17"/>
  <c r="A367" i="17"/>
  <c r="A366" i="17"/>
  <c r="A365" i="17"/>
  <c r="A364" i="17"/>
  <c r="A363" i="17"/>
  <c r="A362" i="17"/>
  <c r="A361" i="17"/>
  <c r="A360" i="17"/>
  <c r="A359" i="17"/>
  <c r="A358" i="17"/>
  <c r="A357" i="17"/>
  <c r="A356" i="17"/>
  <c r="A355" i="17"/>
  <c r="A354" i="17"/>
  <c r="A353" i="17"/>
  <c r="A352" i="17"/>
  <c r="A351" i="17"/>
  <c r="A350" i="17"/>
  <c r="A349" i="17"/>
  <c r="A348" i="17"/>
  <c r="A347" i="17"/>
  <c r="A346" i="17"/>
  <c r="A345" i="17"/>
  <c r="A344" i="17"/>
  <c r="A343" i="17"/>
  <c r="A342" i="17"/>
  <c r="A341" i="17"/>
  <c r="A340" i="17"/>
  <c r="A339" i="17"/>
  <c r="A338" i="17"/>
  <c r="A337" i="17"/>
  <c r="A336" i="17"/>
  <c r="A335" i="17"/>
  <c r="A334" i="17"/>
  <c r="A333" i="17"/>
  <c r="A332" i="17"/>
  <c r="A331" i="17"/>
  <c r="A330" i="17"/>
  <c r="A329" i="17"/>
  <c r="A328" i="17"/>
  <c r="A327" i="17"/>
  <c r="A326" i="17"/>
  <c r="A325" i="17"/>
  <c r="A324" i="17"/>
  <c r="A323" i="17"/>
  <c r="A322" i="17"/>
  <c r="A321" i="17"/>
  <c r="A320" i="17"/>
  <c r="A319" i="17"/>
  <c r="A318" i="17"/>
  <c r="A317" i="17"/>
  <c r="A316" i="17"/>
  <c r="A315" i="17"/>
  <c r="A314" i="17"/>
  <c r="A313" i="17"/>
  <c r="A312" i="17"/>
  <c r="A311" i="17"/>
  <c r="A310" i="17"/>
  <c r="A309" i="17"/>
  <c r="A308" i="17"/>
  <c r="A307" i="17"/>
  <c r="A306" i="17"/>
  <c r="A305" i="17"/>
  <c r="A304" i="17"/>
  <c r="A303" i="17"/>
  <c r="A302" i="17"/>
  <c r="A301" i="17"/>
  <c r="A300" i="17"/>
  <c r="A299" i="17"/>
  <c r="A298" i="17"/>
  <c r="A297" i="17"/>
  <c r="A296" i="17"/>
  <c r="A295" i="17"/>
  <c r="A294" i="17"/>
  <c r="A293" i="17"/>
  <c r="A292" i="17"/>
  <c r="A291" i="17"/>
  <c r="A290" i="17"/>
  <c r="A289" i="17"/>
  <c r="A288" i="17"/>
  <c r="A287" i="17"/>
  <c r="A286" i="17"/>
  <c r="A285" i="17"/>
  <c r="A284" i="17"/>
  <c r="A283" i="17"/>
  <c r="A282" i="17"/>
  <c r="A281" i="17"/>
  <c r="A280" i="17"/>
  <c r="A279" i="17"/>
  <c r="A278" i="17"/>
  <c r="A277" i="17"/>
  <c r="A276" i="17"/>
  <c r="A275" i="17"/>
  <c r="A274" i="17"/>
  <c r="A273" i="17"/>
  <c r="A272" i="17"/>
  <c r="A271" i="17"/>
  <c r="A270" i="17"/>
  <c r="A269" i="17"/>
  <c r="A268" i="17"/>
  <c r="A267" i="17"/>
  <c r="A266" i="17"/>
  <c r="A265" i="17"/>
  <c r="A264" i="17"/>
  <c r="A263" i="17"/>
  <c r="A262" i="17"/>
  <c r="A261" i="17"/>
  <c r="A260" i="17"/>
  <c r="A259" i="17"/>
  <c r="A258" i="17"/>
  <c r="A257" i="17"/>
  <c r="A256" i="17"/>
  <c r="A255" i="17"/>
  <c r="A254" i="17"/>
  <c r="A253" i="17"/>
  <c r="A252" i="17"/>
  <c r="A251" i="17"/>
  <c r="A250" i="17"/>
  <c r="A249" i="17"/>
  <c r="A248" i="17"/>
  <c r="A247" i="17"/>
  <c r="A246" i="17"/>
  <c r="A245" i="17"/>
  <c r="A244" i="17"/>
  <c r="A243" i="17"/>
  <c r="A242" i="17"/>
  <c r="A241" i="17"/>
  <c r="A240" i="17"/>
  <c r="A239" i="17"/>
  <c r="A238" i="17"/>
  <c r="A237" i="17"/>
  <c r="A236" i="17"/>
  <c r="A235" i="17"/>
  <c r="A234" i="17"/>
  <c r="A233" i="17"/>
  <c r="A232" i="17"/>
  <c r="A231" i="17"/>
  <c r="A230" i="17"/>
  <c r="A229" i="17"/>
  <c r="A228" i="17"/>
  <c r="A227" i="17"/>
  <c r="A226" i="17"/>
  <c r="A225" i="17"/>
  <c r="A224" i="17"/>
  <c r="A223" i="17"/>
  <c r="A222" i="17"/>
  <c r="A221" i="17"/>
  <c r="A220" i="17"/>
  <c r="A219" i="17"/>
  <c r="A218" i="17"/>
  <c r="A217" i="17"/>
  <c r="A216" i="17"/>
  <c r="A215" i="17"/>
  <c r="A214" i="17"/>
  <c r="A213" i="17"/>
  <c r="A212" i="17"/>
  <c r="A211" i="17"/>
  <c r="A210" i="17"/>
  <c r="A209" i="17"/>
  <c r="A208" i="17"/>
  <c r="A207" i="17"/>
  <c r="A206" i="17"/>
  <c r="A205" i="17"/>
  <c r="A204" i="17"/>
  <c r="A203" i="17"/>
  <c r="A202" i="17"/>
  <c r="A201" i="17"/>
  <c r="A200" i="17"/>
  <c r="A199" i="17"/>
  <c r="A198" i="17"/>
  <c r="A197" i="17"/>
  <c r="A196" i="17"/>
  <c r="A195" i="17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79" i="17"/>
  <c r="A178" i="17"/>
  <c r="A177" i="17"/>
  <c r="A176" i="17"/>
  <c r="A175" i="17"/>
  <c r="A174" i="17"/>
  <c r="A173" i="17"/>
  <c r="A172" i="17"/>
  <c r="A171" i="17"/>
  <c r="A170" i="17"/>
  <c r="A169" i="17"/>
  <c r="A168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39" i="17"/>
  <c r="A138" i="17"/>
  <c r="A137" i="17"/>
  <c r="A136" i="17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3" i="17"/>
  <c r="A2" i="17"/>
  <c r="D59" i="18" l="1"/>
  <c r="D58" i="18"/>
  <c r="D57" i="18"/>
  <c r="D56" i="18"/>
  <c r="D55" i="18"/>
  <c r="D54" i="18"/>
  <c r="D53" i="18"/>
  <c r="Z52" i="18"/>
  <c r="D52" i="18"/>
  <c r="Z51" i="18"/>
  <c r="D51" i="18"/>
  <c r="Z50" i="18"/>
  <c r="D50" i="18"/>
  <c r="Z49" i="18"/>
  <c r="D49" i="18"/>
  <c r="Z48" i="18"/>
  <c r="D48" i="18"/>
  <c r="Z47" i="18"/>
  <c r="D47" i="18"/>
  <c r="Z46" i="18"/>
  <c r="D46" i="18"/>
  <c r="Z45" i="18"/>
  <c r="D45" i="18"/>
  <c r="Z44" i="18"/>
  <c r="D44" i="18"/>
  <c r="Z43" i="18"/>
  <c r="D43" i="18"/>
  <c r="Z42" i="18"/>
  <c r="D42" i="18"/>
  <c r="Z41" i="18"/>
  <c r="D41" i="18"/>
  <c r="D40" i="18"/>
  <c r="Z39" i="18"/>
  <c r="D39" i="18"/>
  <c r="Z38" i="18"/>
  <c r="D38" i="18"/>
  <c r="Z37" i="18"/>
  <c r="D37" i="18"/>
  <c r="Z36" i="18"/>
  <c r="D36" i="18"/>
  <c r="Z35" i="18"/>
  <c r="D35" i="18"/>
  <c r="Z34" i="18"/>
  <c r="D34" i="18"/>
  <c r="D29" i="18"/>
  <c r="D28" i="18"/>
  <c r="D27" i="18"/>
  <c r="D26" i="18"/>
  <c r="D25" i="18"/>
  <c r="D24" i="18"/>
  <c r="D23" i="18"/>
  <c r="Z22" i="18"/>
  <c r="D22" i="18"/>
  <c r="Z21" i="18"/>
  <c r="D21" i="18"/>
  <c r="Z20" i="18"/>
  <c r="D20" i="18"/>
  <c r="Z19" i="18"/>
  <c r="D19" i="18"/>
  <c r="Z18" i="18"/>
  <c r="D18" i="18"/>
  <c r="Z17" i="18"/>
  <c r="D17" i="18"/>
  <c r="Z16" i="18"/>
  <c r="D16" i="18"/>
  <c r="Z15" i="18"/>
  <c r="D15" i="18"/>
  <c r="Z14" i="18"/>
  <c r="D14" i="18"/>
  <c r="Z13" i="18"/>
  <c r="D13" i="18"/>
  <c r="Z12" i="18"/>
  <c r="D12" i="18"/>
  <c r="Z11" i="18"/>
  <c r="D11" i="18"/>
  <c r="D10" i="18"/>
  <c r="Z9" i="18"/>
  <c r="D9" i="18"/>
  <c r="Z8" i="18"/>
  <c r="D8" i="18"/>
  <c r="Z7" i="18"/>
  <c r="D7" i="18"/>
  <c r="Z6" i="18"/>
  <c r="D6" i="18"/>
  <c r="Z5" i="18"/>
  <c r="D5" i="18"/>
  <c r="Z4" i="18"/>
  <c r="D4" i="18"/>
  <c r="Q71" i="43"/>
  <c r="T71" i="43" s="1"/>
  <c r="Q70" i="43"/>
  <c r="S70" i="43" s="1"/>
  <c r="Q69" i="43"/>
  <c r="X69" i="43" s="1"/>
  <c r="Q68" i="43"/>
  <c r="X68" i="43" s="1"/>
  <c r="Q67" i="43"/>
  <c r="T67" i="43" s="1"/>
  <c r="Q66" i="43"/>
  <c r="S66" i="43" s="1"/>
  <c r="Q65" i="43"/>
  <c r="X65" i="43" s="1"/>
  <c r="Q64" i="43"/>
  <c r="X64" i="43" s="1"/>
  <c r="Q63" i="43"/>
  <c r="T63" i="43" s="1"/>
  <c r="Q62" i="43"/>
  <c r="S62" i="43" s="1"/>
  <c r="G61" i="43"/>
  <c r="H61" i="43" s="1"/>
  <c r="B61" i="43"/>
  <c r="D61" i="43" s="1"/>
  <c r="Q60" i="43"/>
  <c r="X60" i="43" s="1"/>
  <c r="O60" i="43"/>
  <c r="N60" i="43"/>
  <c r="M60" i="43"/>
  <c r="L60" i="43"/>
  <c r="K60" i="43"/>
  <c r="G60" i="43"/>
  <c r="H60" i="43" s="1"/>
  <c r="B60" i="43"/>
  <c r="D60" i="43" s="1"/>
  <c r="Q59" i="43"/>
  <c r="T59" i="43" s="1"/>
  <c r="O59" i="43"/>
  <c r="N59" i="43"/>
  <c r="M59" i="43"/>
  <c r="L59" i="43"/>
  <c r="K59" i="43"/>
  <c r="G59" i="43"/>
  <c r="H59" i="43" s="1"/>
  <c r="B59" i="43"/>
  <c r="C59" i="43" s="1"/>
  <c r="Q58" i="43"/>
  <c r="X58" i="43" s="1"/>
  <c r="O58" i="43"/>
  <c r="N58" i="43"/>
  <c r="M58" i="43"/>
  <c r="L58" i="43"/>
  <c r="K58" i="43"/>
  <c r="G58" i="43"/>
  <c r="H58" i="43" s="1"/>
  <c r="B58" i="43"/>
  <c r="I58" i="43" s="1"/>
  <c r="Q57" i="43"/>
  <c r="S57" i="43" s="1"/>
  <c r="O57" i="43"/>
  <c r="N57" i="43"/>
  <c r="M57" i="43"/>
  <c r="L57" i="43"/>
  <c r="K57" i="43"/>
  <c r="G57" i="43"/>
  <c r="H57" i="43" s="1"/>
  <c r="B57" i="43"/>
  <c r="F57" i="43" s="1"/>
  <c r="Q56" i="43"/>
  <c r="T56" i="43" s="1"/>
  <c r="O56" i="43"/>
  <c r="N56" i="43"/>
  <c r="M56" i="43"/>
  <c r="L56" i="43"/>
  <c r="K56" i="43"/>
  <c r="Q55" i="43"/>
  <c r="X55" i="43" s="1"/>
  <c r="O55" i="43"/>
  <c r="N55" i="43"/>
  <c r="M55" i="43"/>
  <c r="L55" i="43"/>
  <c r="K55" i="43"/>
  <c r="G55" i="43"/>
  <c r="H55" i="43" s="1"/>
  <c r="B55" i="43"/>
  <c r="E55" i="43" s="1"/>
  <c r="Q54" i="43"/>
  <c r="T54" i="43" s="1"/>
  <c r="O54" i="43"/>
  <c r="N54" i="43"/>
  <c r="M54" i="43"/>
  <c r="L54" i="43"/>
  <c r="K54" i="43"/>
  <c r="G54" i="43"/>
  <c r="H54" i="43" s="1"/>
  <c r="B54" i="43"/>
  <c r="D54" i="43" s="1"/>
  <c r="Q53" i="43"/>
  <c r="T53" i="43" s="1"/>
  <c r="O53" i="43"/>
  <c r="N53" i="43"/>
  <c r="M53" i="43"/>
  <c r="L53" i="43"/>
  <c r="K53" i="43"/>
  <c r="G53" i="43"/>
  <c r="H53" i="43" s="1"/>
  <c r="B53" i="43"/>
  <c r="E53" i="43" s="1"/>
  <c r="Q52" i="43"/>
  <c r="X52" i="43" s="1"/>
  <c r="O52" i="43"/>
  <c r="N52" i="43"/>
  <c r="M52" i="43"/>
  <c r="L52" i="43"/>
  <c r="K52" i="43"/>
  <c r="G52" i="43"/>
  <c r="H52" i="43" s="1"/>
  <c r="B52" i="43"/>
  <c r="E52" i="43" s="1"/>
  <c r="Q51" i="43"/>
  <c r="S51" i="43" s="1"/>
  <c r="O51" i="43"/>
  <c r="N51" i="43"/>
  <c r="M51" i="43"/>
  <c r="L51" i="43"/>
  <c r="F31" i="43" s="1"/>
  <c r="K51" i="43"/>
  <c r="G51" i="43"/>
  <c r="H51" i="43" s="1"/>
  <c r="B51" i="43"/>
  <c r="E51" i="43" s="1"/>
  <c r="BO37" i="43"/>
  <c r="BH37" i="43"/>
  <c r="BA37" i="43"/>
  <c r="BO36" i="43"/>
  <c r="BH36" i="43"/>
  <c r="BA36" i="43"/>
  <c r="BO35" i="43"/>
  <c r="BH35" i="43"/>
  <c r="BA35" i="43"/>
  <c r="BO34" i="43"/>
  <c r="BH34" i="43"/>
  <c r="BA34" i="43"/>
  <c r="E34" i="43"/>
  <c r="BO33" i="43"/>
  <c r="BH33" i="43"/>
  <c r="BA33" i="43"/>
  <c r="C33" i="43"/>
  <c r="BO32" i="43"/>
  <c r="BH32" i="43"/>
  <c r="BA32" i="43"/>
  <c r="D32" i="43"/>
  <c r="BO31" i="43"/>
  <c r="BH31" i="43"/>
  <c r="BA31" i="43"/>
  <c r="C31" i="43"/>
  <c r="BO30" i="43"/>
  <c r="BH30" i="43"/>
  <c r="BA30" i="43"/>
  <c r="F30" i="43"/>
  <c r="BO29" i="43"/>
  <c r="BH29" i="43"/>
  <c r="BA29" i="43"/>
  <c r="E29" i="43"/>
  <c r="BO28" i="43"/>
  <c r="BH28" i="43"/>
  <c r="BA28" i="43"/>
  <c r="E28" i="43"/>
  <c r="BO26" i="43"/>
  <c r="BH26" i="43"/>
  <c r="BA26" i="43"/>
  <c r="F26" i="43"/>
  <c r="E26" i="43"/>
  <c r="D26" i="43"/>
  <c r="BO25" i="43"/>
  <c r="BH25" i="43"/>
  <c r="BA25" i="43"/>
  <c r="F25" i="43"/>
  <c r="E25" i="43"/>
  <c r="D25" i="43"/>
  <c r="BO24" i="43"/>
  <c r="BH24" i="43"/>
  <c r="BA24" i="43"/>
  <c r="F24" i="43"/>
  <c r="E24" i="43"/>
  <c r="D24" i="43"/>
  <c r="C24" i="43"/>
  <c r="BO23" i="43"/>
  <c r="BH23" i="43"/>
  <c r="BA23" i="43"/>
  <c r="F23" i="43"/>
  <c r="E23" i="43"/>
  <c r="D23" i="43"/>
  <c r="P52" i="43"/>
  <c r="P53" i="43"/>
  <c r="P54" i="43"/>
  <c r="P55" i="43"/>
  <c r="BO11" i="43"/>
  <c r="BH11" i="43"/>
  <c r="BA11" i="43"/>
  <c r="P56" i="43"/>
  <c r="P57" i="43"/>
  <c r="P58" i="43"/>
  <c r="P59" i="43"/>
  <c r="AJ1" i="43"/>
  <c r="P51" i="43" l="1"/>
  <c r="P60" i="43"/>
  <c r="BH22" i="43"/>
  <c r="K22" i="43" s="1"/>
  <c r="K17" i="43" s="1"/>
  <c r="BH17" i="43" s="1"/>
  <c r="C23" i="43"/>
  <c r="G23" i="43" s="1"/>
  <c r="E33" i="43"/>
  <c r="C34" i="43"/>
  <c r="D35" i="43"/>
  <c r="C36" i="43"/>
  <c r="BA27" i="43"/>
  <c r="H27" i="43" s="1"/>
  <c r="H5" i="43" s="1"/>
  <c r="BA5" i="43" s="1"/>
  <c r="G24" i="43"/>
  <c r="BP24" i="43" s="1"/>
  <c r="X59" i="43"/>
  <c r="BO22" i="43"/>
  <c r="N22" i="43" s="1"/>
  <c r="N17" i="43" s="1"/>
  <c r="BO17" i="43" s="1"/>
  <c r="BO27" i="43"/>
  <c r="N27" i="43" s="1"/>
  <c r="N5" i="43" s="1"/>
  <c r="BO5" i="43" s="1"/>
  <c r="X53" i="43"/>
  <c r="BH27" i="43"/>
  <c r="K27" i="43" s="1"/>
  <c r="K5" i="43" s="1"/>
  <c r="BH5" i="43" s="1"/>
  <c r="X51" i="43"/>
  <c r="T57" i="43"/>
  <c r="T64" i="43"/>
  <c r="BA22" i="43"/>
  <c r="H22" i="43" s="1"/>
  <c r="H17" i="43" s="1"/>
  <c r="BA17" i="43" s="1"/>
  <c r="S60" i="43"/>
  <c r="T51" i="43"/>
  <c r="S55" i="43"/>
  <c r="T52" i="43"/>
  <c r="S53" i="43"/>
  <c r="T66" i="43"/>
  <c r="S52" i="43"/>
  <c r="T70" i="43"/>
  <c r="T62" i="43"/>
  <c r="S54" i="43"/>
  <c r="T68" i="43"/>
  <c r="F55" i="43"/>
  <c r="C58" i="43"/>
  <c r="F54" i="43"/>
  <c r="E59" i="43"/>
  <c r="F61" i="43"/>
  <c r="C53" i="43"/>
  <c r="F53" i="43"/>
  <c r="C55" i="43"/>
  <c r="D55" i="43"/>
  <c r="I59" i="43"/>
  <c r="C52" i="43"/>
  <c r="F60" i="43"/>
  <c r="F51" i="43"/>
  <c r="F52" i="43"/>
  <c r="E54" i="43"/>
  <c r="I57" i="43"/>
  <c r="D59" i="43"/>
  <c r="E60" i="43"/>
  <c r="E61" i="43"/>
  <c r="C57" i="43"/>
  <c r="D58" i="43"/>
  <c r="F59" i="43"/>
  <c r="I51" i="43"/>
  <c r="I52" i="43"/>
  <c r="I53" i="43"/>
  <c r="I55" i="43"/>
  <c r="D57" i="43"/>
  <c r="E58" i="43"/>
  <c r="I54" i="43"/>
  <c r="E57" i="43"/>
  <c r="F58" i="43"/>
  <c r="I60" i="43"/>
  <c r="I61" i="43"/>
  <c r="C51" i="43"/>
  <c r="C60" i="43"/>
  <c r="C61" i="43"/>
  <c r="D51" i="43"/>
  <c r="D52" i="43"/>
  <c r="D53" i="43"/>
  <c r="C54" i="43"/>
  <c r="X63" i="43"/>
  <c r="S65" i="43"/>
  <c r="X67" i="43"/>
  <c r="S69" i="43"/>
  <c r="X71" i="43"/>
  <c r="T65" i="43"/>
  <c r="T69" i="43"/>
  <c r="X62" i="43"/>
  <c r="S64" i="43"/>
  <c r="X66" i="43"/>
  <c r="S68" i="43"/>
  <c r="X70" i="43"/>
  <c r="S63" i="43"/>
  <c r="S67" i="43"/>
  <c r="S71" i="43"/>
  <c r="X56" i="43"/>
  <c r="X54" i="43"/>
  <c r="T55" i="43"/>
  <c r="S58" i="43"/>
  <c r="T60" i="43"/>
  <c r="X57" i="43"/>
  <c r="T58" i="43"/>
  <c r="S56" i="43"/>
  <c r="S59" i="43"/>
  <c r="C25" i="43"/>
  <c r="G25" i="43" s="1"/>
  <c r="C26" i="43"/>
  <c r="G26" i="43" s="1"/>
  <c r="F28" i="43"/>
  <c r="F29" i="43"/>
  <c r="C35" i="43"/>
  <c r="D36" i="43"/>
  <c r="C32" i="43"/>
  <c r="D33" i="43"/>
  <c r="D34" i="43"/>
  <c r="E35" i="43"/>
  <c r="F35" i="43"/>
  <c r="C30" i="43"/>
  <c r="D31" i="43"/>
  <c r="E32" i="43"/>
  <c r="F33" i="43"/>
  <c r="F34" i="43"/>
  <c r="D37" i="43"/>
  <c r="C28" i="43"/>
  <c r="C29" i="43"/>
  <c r="G29" i="43" s="1"/>
  <c r="D30" i="43"/>
  <c r="E31" i="43"/>
  <c r="G31" i="43" s="1"/>
  <c r="F32" i="43"/>
  <c r="F37" i="43"/>
  <c r="D28" i="43"/>
  <c r="D29" i="43"/>
  <c r="E30" i="43"/>
  <c r="F36" i="43"/>
  <c r="C37" i="43"/>
  <c r="E37" i="43"/>
  <c r="E36" i="43"/>
  <c r="G17" i="43" l="1"/>
  <c r="O24" i="43"/>
  <c r="BB24" i="43"/>
  <c r="I24" i="43" s="1"/>
  <c r="BI24" i="43"/>
  <c r="L24" i="43" s="1"/>
  <c r="BI23" i="43"/>
  <c r="L23" i="43" s="1"/>
  <c r="BP23" i="43"/>
  <c r="O23" i="43" s="1"/>
  <c r="BB23" i="43"/>
  <c r="I23" i="43" s="1"/>
  <c r="G28" i="43"/>
  <c r="BI28" i="43" s="1"/>
  <c r="L28" i="43" s="1"/>
  <c r="G35" i="43"/>
  <c r="BI35" i="43" s="1"/>
  <c r="L35" i="43" s="1"/>
  <c r="G37" i="43"/>
  <c r="BP37" i="43" s="1"/>
  <c r="G36" i="43"/>
  <c r="BI36" i="43" s="1"/>
  <c r="L36" i="43" s="1"/>
  <c r="G34" i="43"/>
  <c r="BI34" i="43" s="1"/>
  <c r="L34" i="43" s="1"/>
  <c r="G33" i="43"/>
  <c r="BP33" i="43" s="1"/>
  <c r="G32" i="43"/>
  <c r="BB32" i="43" s="1"/>
  <c r="I32" i="43" s="1"/>
  <c r="BI31" i="43"/>
  <c r="L31" i="43" s="1"/>
  <c r="BP31" i="43"/>
  <c r="O31" i="43" s="1"/>
  <c r="BB31" i="43"/>
  <c r="I31" i="43" s="1"/>
  <c r="G30" i="43"/>
  <c r="BI30" i="43" s="1"/>
  <c r="L30" i="43" s="1"/>
  <c r="BI25" i="43"/>
  <c r="L25" i="43" s="1"/>
  <c r="BB25" i="43"/>
  <c r="I25" i="43" s="1"/>
  <c r="U58" i="43"/>
  <c r="V58" i="43" s="1"/>
  <c r="U53" i="43"/>
  <c r="V53" i="43" s="1"/>
  <c r="BI29" i="43"/>
  <c r="L29" i="43" s="1"/>
  <c r="U59" i="43"/>
  <c r="V59" i="43" s="1"/>
  <c r="U56" i="43"/>
  <c r="V56" i="43" s="1"/>
  <c r="U52" i="43"/>
  <c r="V52" i="43" s="1"/>
  <c r="U60" i="43"/>
  <c r="V60" i="43" s="1"/>
  <c r="BI26" i="43"/>
  <c r="L26" i="43" s="1"/>
  <c r="BP26" i="43"/>
  <c r="O26" i="43" s="1"/>
  <c r="U71" i="43"/>
  <c r="V71" i="43" s="1"/>
  <c r="U67" i="43"/>
  <c r="V67" i="43" s="1"/>
  <c r="U63" i="43"/>
  <c r="V63" i="43" s="1"/>
  <c r="U68" i="43"/>
  <c r="V68" i="43" s="1"/>
  <c r="U64" i="43"/>
  <c r="V64" i="43" s="1"/>
  <c r="U69" i="43"/>
  <c r="V69" i="43" s="1"/>
  <c r="U65" i="43"/>
  <c r="V65" i="43" s="1"/>
  <c r="U70" i="43"/>
  <c r="V70" i="43" s="1"/>
  <c r="U66" i="43"/>
  <c r="V66" i="43" s="1"/>
  <c r="U62" i="43"/>
  <c r="V62" i="43" s="1"/>
  <c r="BP29" i="43"/>
  <c r="O29" i="43" s="1"/>
  <c r="BB29" i="43"/>
  <c r="I29" i="43" s="1"/>
  <c r="U51" i="43"/>
  <c r="V51" i="43" s="1"/>
  <c r="U57" i="43"/>
  <c r="V57" i="43" s="1"/>
  <c r="BP25" i="43"/>
  <c r="O25" i="43" s="1"/>
  <c r="U55" i="43"/>
  <c r="V55" i="43" s="1"/>
  <c r="U54" i="43"/>
  <c r="V54" i="43" s="1"/>
  <c r="BB26" i="43"/>
  <c r="I26" i="43" s="1"/>
  <c r="L17" i="43" l="1"/>
  <c r="M17" i="43" s="1"/>
  <c r="I17" i="43"/>
  <c r="J17" i="43" s="1"/>
  <c r="O17" i="43"/>
  <c r="P17" i="43" s="1"/>
  <c r="BP28" i="43"/>
  <c r="O28" i="43" s="1"/>
  <c r="BB28" i="43"/>
  <c r="I28" i="43" s="1"/>
  <c r="BB33" i="43"/>
  <c r="I33" i="43" s="1"/>
  <c r="BP35" i="43"/>
  <c r="O35" i="43" s="1"/>
  <c r="BB35" i="43"/>
  <c r="I35" i="43" s="1"/>
  <c r="BP32" i="43"/>
  <c r="O32" i="43" s="1"/>
  <c r="BB37" i="43"/>
  <c r="I37" i="43" s="1"/>
  <c r="BI37" i="43"/>
  <c r="L37" i="43" s="1"/>
  <c r="BB36" i="43"/>
  <c r="I36" i="43" s="1"/>
  <c r="G5" i="43"/>
  <c r="BP5" i="43" s="1"/>
  <c r="BQ5" i="43" s="1"/>
  <c r="BS5" i="43" s="1"/>
  <c r="BT5" i="43" s="1"/>
  <c r="BI32" i="43"/>
  <c r="L32" i="43" s="1"/>
  <c r="O37" i="43"/>
  <c r="BP36" i="43"/>
  <c r="O36" i="43" s="1"/>
  <c r="BP34" i="43"/>
  <c r="O34" i="43" s="1"/>
  <c r="BB34" i="43"/>
  <c r="I34" i="43" s="1"/>
  <c r="O33" i="43"/>
  <c r="BI33" i="43"/>
  <c r="L33" i="43" s="1"/>
  <c r="BB17" i="43"/>
  <c r="BC17" i="43" s="1"/>
  <c r="BE17" i="43" s="1"/>
  <c r="BF17" i="43" s="1"/>
  <c r="BB30" i="43"/>
  <c r="I30" i="43" s="1"/>
  <c r="BP30" i="43"/>
  <c r="O30" i="43" s="1"/>
  <c r="BI5" i="43" l="1"/>
  <c r="BJ5" i="43" s="1"/>
  <c r="BL5" i="43" s="1"/>
  <c r="BM5" i="43" s="1"/>
  <c r="BB22" i="43"/>
  <c r="BP22" i="43"/>
  <c r="O5" i="43"/>
  <c r="P5" i="43" s="1"/>
  <c r="BB5" i="43"/>
  <c r="BC5" i="43" s="1"/>
  <c r="BE5" i="43" s="1"/>
  <c r="BF5" i="43" s="1"/>
  <c r="BF18" i="43" s="1"/>
  <c r="BI22" i="43"/>
  <c r="BP17" i="43"/>
  <c r="BQ17" i="43" s="1"/>
  <c r="BS17" i="43" s="1"/>
  <c r="BT17" i="43" s="1"/>
  <c r="BT18" i="43" s="1"/>
  <c r="BI17" i="43"/>
  <c r="BJ17" i="43" s="1"/>
  <c r="BL17" i="43" s="1"/>
  <c r="BM17" i="43" s="1"/>
  <c r="L5" i="43"/>
  <c r="M5" i="43" s="1"/>
  <c r="BM18" i="43" l="1"/>
  <c r="P11" i="43"/>
  <c r="I5" i="43"/>
  <c r="M11" i="43"/>
  <c r="J5" i="43" l="1"/>
  <c r="J11" i="43" s="1"/>
  <c r="J18" i="43" s="1"/>
  <c r="M18" i="43"/>
  <c r="P18" i="43"/>
</calcChain>
</file>

<file path=xl/sharedStrings.xml><?xml version="1.0" encoding="utf-8"?>
<sst xmlns="http://schemas.openxmlformats.org/spreadsheetml/2006/main" count="780" uniqueCount="263">
  <si>
    <t>100 Nage Libre</t>
  </si>
  <si>
    <t>50 Nage Libre</t>
  </si>
  <si>
    <t>Ts</t>
  </si>
  <si>
    <t>TS/Coef</t>
  </si>
  <si>
    <t>Si</t>
  </si>
  <si>
    <t xml:space="preserve">Points </t>
  </si>
  <si>
    <t>Femme</t>
  </si>
  <si>
    <t>Monsieur</t>
  </si>
  <si>
    <t>Masters</t>
  </si>
  <si>
    <t>Coef.</t>
  </si>
  <si>
    <t>01</t>
  </si>
  <si>
    <t>02</t>
  </si>
  <si>
    <t>03</t>
  </si>
  <si>
    <t>04</t>
  </si>
  <si>
    <t>05</t>
  </si>
  <si>
    <t>07</t>
  </si>
  <si>
    <t>06</t>
  </si>
  <si>
    <t>11</t>
  </si>
  <si>
    <t>12</t>
  </si>
  <si>
    <t>13</t>
  </si>
  <si>
    <t>21</t>
  </si>
  <si>
    <t>22</t>
  </si>
  <si>
    <t>23</t>
  </si>
  <si>
    <t>31</t>
  </si>
  <si>
    <t>32</t>
  </si>
  <si>
    <t>33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</si>
  <si>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</si>
  <si>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</si>
  <si>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</si>
  <si>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</si>
  <si>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</si>
  <si>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</si>
  <si>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</si>
  <si>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</si>
  <si>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</si>
  <si>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52</t>
  </si>
  <si>
    <t>53</t>
  </si>
  <si>
    <t>54</t>
  </si>
  <si>
    <t>55</t>
  </si>
  <si>
    <t>57</t>
  </si>
  <si>
    <t>56</t>
  </si>
  <si>
    <t>61</t>
  </si>
  <si>
    <t>62</t>
  </si>
  <si>
    <t>63</t>
  </si>
  <si>
    <t>71</t>
  </si>
  <si>
    <t>72</t>
  </si>
  <si>
    <t>73</t>
  </si>
  <si>
    <t>81</t>
  </si>
  <si>
    <t>82</t>
  </si>
  <si>
    <t>83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</si>
  <si>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</si>
  <si>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</si>
  <si>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</si>
  <si>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</si>
  <si>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</si>
  <si>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</si>
  <si>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</si>
  <si>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</si>
  <si>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</si>
  <si>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Utilisation de la formule</t>
  </si>
  <si>
    <t>Utilisation directe des coefficients</t>
  </si>
  <si>
    <t>Code Nage</t>
  </si>
  <si>
    <t>K1</t>
  </si>
  <si>
    <t>K2</t>
  </si>
  <si>
    <t>01 50   NL Dames</t>
  </si>
  <si>
    <t>02 100  NL Dames</t>
  </si>
  <si>
    <t>03 200  NL Dames</t>
  </si>
  <si>
    <t>04 400  NL Dames</t>
  </si>
  <si>
    <t>05 800  NL Dames</t>
  </si>
  <si>
    <t>06 1500 NL Dames</t>
  </si>
  <si>
    <t>07 1 Km    Dames</t>
  </si>
  <si>
    <t>11 50  Dos Dames</t>
  </si>
  <si>
    <t>12 100 Dos Dames</t>
  </si>
  <si>
    <t>13 200 Dos Dames</t>
  </si>
  <si>
    <t>21 50  Brasse Dames</t>
  </si>
  <si>
    <t>22 100 Brasse Dames</t>
  </si>
  <si>
    <t>23 200 Brasse Dames</t>
  </si>
  <si>
    <t>31 50  Pap Dames</t>
  </si>
  <si>
    <t>32 100 Pap Dames</t>
  </si>
  <si>
    <t>33 200 Pap Dames</t>
  </si>
  <si>
    <t>40 100 4 Nages Dames</t>
  </si>
  <si>
    <t>41 200 4 Nages Dames</t>
  </si>
  <si>
    <t>42 400 4 Nages Dames</t>
  </si>
  <si>
    <t>43 4X100  NL Dames</t>
  </si>
  <si>
    <t>44 4X200  NL Dames</t>
  </si>
  <si>
    <t>45 10X100 NL Dames</t>
  </si>
  <si>
    <t>46 4X100  4 Nages Dames</t>
  </si>
  <si>
    <t>47 4X50   NL Dames</t>
  </si>
  <si>
    <t>48 4X50   4 Nages Dames</t>
  </si>
  <si>
    <t>49 10X50  NL Dames</t>
  </si>
  <si>
    <t>51 50   NL Messieurs</t>
  </si>
  <si>
    <t>52 100  NL Messieurs</t>
  </si>
  <si>
    <t>53 200  NL Messieurs</t>
  </si>
  <si>
    <t>54 400  NL Messieurs</t>
  </si>
  <si>
    <t>55 800  NL Messieurs</t>
  </si>
  <si>
    <t>56 1500 NL Messieurs</t>
  </si>
  <si>
    <t>57 1 Km    Messieurs</t>
  </si>
  <si>
    <t>61 50  Dos Messieurs</t>
  </si>
  <si>
    <t>62 100 Dos Messieurs</t>
  </si>
  <si>
    <t>63 200 Dos Messieurs</t>
  </si>
  <si>
    <t>71 50  Brasse Messieurs</t>
  </si>
  <si>
    <t>72 100 Brasse Messieurs</t>
  </si>
  <si>
    <t>73 200 Brasse Messieurs</t>
  </si>
  <si>
    <t>81 50  Pap Messieurs</t>
  </si>
  <si>
    <t>82 100 Pap Messieurs</t>
  </si>
  <si>
    <t>83 200 Pap Messieurs</t>
  </si>
  <si>
    <t>90 100 4 Nages Messieurs</t>
  </si>
  <si>
    <t>91 200 4 Nages Messieurs</t>
  </si>
  <si>
    <t>92 400 4 Nages Messieurs</t>
  </si>
  <si>
    <t>93 4X100  NL Messieurs</t>
  </si>
  <si>
    <t>94 4X200  NL Messieurs</t>
  </si>
  <si>
    <t>95 10X100 NL Messieurs</t>
  </si>
  <si>
    <t>96 4X100  4 Nages Messieurs</t>
  </si>
  <si>
    <t>97 4X50   NL Messieurs</t>
  </si>
  <si>
    <t>98 4X50   4 Nages Messieurs</t>
  </si>
  <si>
    <t>99 10X50  NL Messieurs</t>
  </si>
  <si>
    <t>Dames en relais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</si>
  <si>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</si>
  <si>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</si>
  <si>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</si>
  <si>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</si>
  <si>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</si>
  <si>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</si>
  <si>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</si>
  <si>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</si>
  <si>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</si>
  <si>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</si>
  <si>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</si>
  <si>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</si>
  <si>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</si>
  <si>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C14</t>
  </si>
  <si>
    <t>C15</t>
  </si>
  <si>
    <t>C16</t>
  </si>
  <si>
    <t>50 NL</t>
  </si>
  <si>
    <t>50 Pap</t>
  </si>
  <si>
    <t>100 NL</t>
  </si>
  <si>
    <t xml:space="preserve">EQUIPE : </t>
  </si>
  <si>
    <t>N° de club :</t>
  </si>
  <si>
    <t>N°</t>
  </si>
  <si>
    <t>NOM</t>
  </si>
  <si>
    <t>Prenom</t>
  </si>
  <si>
    <t>Sexe</t>
  </si>
  <si>
    <t>Cat.</t>
  </si>
  <si>
    <t>Epreuves</t>
  </si>
  <si>
    <t>mm,sscc</t>
  </si>
  <si>
    <t>Relais 4x50 4 Nages</t>
  </si>
  <si>
    <t>100 Papillon</t>
  </si>
  <si>
    <t>50 Dos</t>
  </si>
  <si>
    <t>100 Brasse</t>
  </si>
  <si>
    <t>50 Papillon</t>
  </si>
  <si>
    <t>M</t>
  </si>
  <si>
    <t>100 Dos</t>
  </si>
  <si>
    <t>50 Brasse</t>
  </si>
  <si>
    <t>Total Points</t>
  </si>
  <si>
    <t>Participants aux relais</t>
  </si>
  <si>
    <t>F</t>
  </si>
  <si>
    <t>F/M</t>
  </si>
  <si>
    <t xml:space="preserve">Année de </t>
  </si>
  <si>
    <t>Naissance</t>
  </si>
  <si>
    <t>Relais 10x50 NL</t>
  </si>
  <si>
    <t>Pause</t>
  </si>
  <si>
    <t>Equivalent</t>
  </si>
  <si>
    <t>Homme C1</t>
  </si>
  <si>
    <t>Temps</t>
  </si>
  <si>
    <t>Réel</t>
  </si>
  <si>
    <t>Corrigé</t>
  </si>
  <si>
    <t>Relayeurs</t>
  </si>
  <si>
    <t>Prévision</t>
  </si>
  <si>
    <t>Réalisé</t>
  </si>
  <si>
    <t>Engagement</t>
  </si>
  <si>
    <t>Année</t>
  </si>
  <si>
    <t>Relais 4x50 4N</t>
  </si>
  <si>
    <t>800 NL</t>
  </si>
  <si>
    <t>1000 NL</t>
  </si>
  <si>
    <t>1500 NL</t>
  </si>
  <si>
    <t>200 Dos</t>
  </si>
  <si>
    <t>200 Bra</t>
  </si>
  <si>
    <t>200 Pap</t>
  </si>
  <si>
    <t>100 4 N</t>
  </si>
  <si>
    <t>400 4 N</t>
  </si>
  <si>
    <t>200 Bra.</t>
  </si>
  <si>
    <t>200 Pap.</t>
  </si>
  <si>
    <t>100 4 N.</t>
  </si>
  <si>
    <t>400 4 N.</t>
  </si>
  <si>
    <t>N° CLUB</t>
  </si>
  <si>
    <t>PRENOM</t>
  </si>
  <si>
    <t>ANNEE</t>
  </si>
  <si>
    <t>SEXE</t>
  </si>
  <si>
    <t>Cat</t>
  </si>
  <si>
    <t>Vide</t>
  </si>
  <si>
    <t>IFU</t>
  </si>
  <si>
    <t xml:space="preserve">Entrer ici le numéro du club =====&gt; </t>
  </si>
  <si>
    <t>Taper ici l'année de la compétition =========&gt;</t>
  </si>
  <si>
    <t>Entrer ici le nom du club =============================&gt;</t>
  </si>
  <si>
    <t>Nb Hommes =&gt;</t>
  </si>
  <si>
    <t>Nb Dames =&gt;</t>
  </si>
  <si>
    <t>Nb Equipes Max =&gt;</t>
  </si>
  <si>
    <t>Indicateur de complétude des nageurs</t>
  </si>
  <si>
    <t>Nb équipes max</t>
  </si>
  <si>
    <r>
      <t xml:space="preserve">Renseigner les </t>
    </r>
    <r>
      <rPr>
        <b/>
        <sz val="10"/>
        <color rgb="FFFF0000"/>
        <rFont val="Arial"/>
        <family val="2"/>
      </rPr>
      <t>QUATRE</t>
    </r>
    <r>
      <rPr>
        <sz val="10"/>
        <rFont val="Arial"/>
        <family val="2"/>
      </rPr>
      <t xml:space="preserve"> colonnes (vertes) NOM / PRENOM / SEXE / ANNEE pour chacun de vos nageurs</t>
    </r>
  </si>
  <si>
    <r>
      <t xml:space="preserve">Rendez-vous éventuellement sur les onglets </t>
    </r>
    <r>
      <rPr>
        <b/>
        <sz val="10"/>
        <color rgb="FFFF0000"/>
        <rFont val="Arial"/>
        <family val="2"/>
      </rPr>
      <t>Equipe  2, 3, 4, 5</t>
    </r>
    <r>
      <rPr>
        <sz val="10"/>
        <rFont val="Arial"/>
        <family val="2"/>
      </rPr>
      <t xml:space="preserve"> pour effectuer les compositions des courses individuelles, puis des relais.</t>
    </r>
  </si>
  <si>
    <r>
      <t xml:space="preserve">Lorsque le Nb équipes max  &gt; 1, cliquer sur l'onglet </t>
    </r>
    <r>
      <rPr>
        <b/>
        <sz val="10"/>
        <color rgb="FFFF0000"/>
        <rFont val="Arial"/>
        <family val="2"/>
      </rPr>
      <t>Equipe 1</t>
    </r>
    <r>
      <rPr>
        <sz val="10"/>
        <rFont val="Arial"/>
        <family val="2"/>
      </rPr>
      <t xml:space="preserve">, puis sur le pictogramme de cet onglet           afin d'effectuer la composition de l'equipe 1 </t>
    </r>
  </si>
  <si>
    <t>/ Nombre d'équipes maximum possibles à engager</t>
  </si>
  <si>
    <t>OK ?</t>
  </si>
  <si>
    <t>Der ligne =&gt;</t>
  </si>
  <si>
    <t>AAAAA</t>
  </si>
  <si>
    <t>BBBBB</t>
  </si>
  <si>
    <t>Bbbbb</t>
  </si>
  <si>
    <t>CCCCC</t>
  </si>
  <si>
    <t>Ccccc</t>
  </si>
  <si>
    <t>DDDDD</t>
  </si>
  <si>
    <t>EEEEE</t>
  </si>
  <si>
    <t>Eeeee</t>
  </si>
  <si>
    <t>FFFFF</t>
  </si>
  <si>
    <t>Ffffff</t>
  </si>
  <si>
    <t>GGGGG</t>
  </si>
  <si>
    <t>Ggggg</t>
  </si>
  <si>
    <t>HHHHH</t>
  </si>
  <si>
    <t>Hhhhh</t>
  </si>
  <si>
    <t>IIIII</t>
  </si>
  <si>
    <t>Iiiiiii</t>
  </si>
  <si>
    <t>JJJJJJ</t>
  </si>
  <si>
    <t>Jjjjj</t>
  </si>
  <si>
    <t>KKKKK</t>
  </si>
  <si>
    <t>Kkkkk</t>
  </si>
  <si>
    <t>LLLLL</t>
  </si>
  <si>
    <t>Lllllll</t>
  </si>
  <si>
    <t>MMMMM</t>
  </si>
  <si>
    <t>Mmmmm</t>
  </si>
  <si>
    <t>NNNNNN</t>
  </si>
  <si>
    <t>Nnnnnn</t>
  </si>
  <si>
    <t>OOOOO</t>
  </si>
  <si>
    <t>Oooooo</t>
  </si>
  <si>
    <t>PPPPPP</t>
  </si>
  <si>
    <t>Pppppp</t>
  </si>
  <si>
    <t>QQQQQ</t>
  </si>
  <si>
    <t>Qqqqq</t>
  </si>
  <si>
    <t>RRRRR</t>
  </si>
  <si>
    <t>Rrrrr</t>
  </si>
  <si>
    <t>SSSSS</t>
  </si>
  <si>
    <t>Sssss</t>
  </si>
  <si>
    <t>TTTTT</t>
  </si>
  <si>
    <t>Ttttt</t>
  </si>
  <si>
    <t>UUUUU</t>
  </si>
  <si>
    <t>Uuuuu</t>
  </si>
  <si>
    <t>VVVVV</t>
  </si>
  <si>
    <t>Vvvvvv</t>
  </si>
  <si>
    <t>WWWWW</t>
  </si>
  <si>
    <t>Wwwwww</t>
  </si>
  <si>
    <t>XXXXXX</t>
  </si>
  <si>
    <t>Xxxxxx</t>
  </si>
  <si>
    <t>YYYYY</t>
  </si>
  <si>
    <t>Yyyyy</t>
  </si>
  <si>
    <t>ZZZZZ</t>
  </si>
  <si>
    <t>Zzzzz</t>
  </si>
  <si>
    <t>Vpvvvvv</t>
  </si>
  <si>
    <t>Lorsque tous les équipiers sont inscrits dans le tableau, cliquer sur le nageur =====================&gt;</t>
  </si>
  <si>
    <t>Aaaaaa</t>
  </si>
  <si>
    <t>Ddddd</t>
  </si>
  <si>
    <t>REMISE A ZERO DU TABLEAU DES NAGEURS ===&gt;</t>
  </si>
  <si>
    <t>Nom du club</t>
  </si>
  <si>
    <t>400 Nage Libre</t>
  </si>
  <si>
    <t>200 4 Nages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</si>
</sst>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yy"/>
    <numFmt numFmtId="166" formatCode="0.##\ ##"/>
    <numFmt numFmtId="167" formatCode="0.000"/>
    <numFmt numFmtId="168" formatCode="#,##0.0000"/>
  </numFmts>
  <fonts count="37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4"/>
      <color indexed="8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name val="Times New Roman"/>
      <family val="1"/>
    </font>
    <font>
      <i/>
      <sz val="10"/>
      <name val="Times New Roman"/>
      <family val="1"/>
    </font>
    <font>
      <b/>
      <sz val="10"/>
      <color indexed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1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FF00"/>
      <name val="Arial"/>
      <family val="2"/>
    </font>
    <font>
      <b/>
      <sz val="10"/>
      <name val="Arial"/>
      <family val="2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0"/>
      <color theme="0"/>
      <name val="Arial"/>
      <family val="2"/>
    </font>
    <font>
      <b/>
      <sz val="14"/>
      <color rgb="FFFF0000"/>
      <name val="Arial"/>
      <family val="2"/>
    </font>
    <font>
      <sz val="10"/>
      <color theme="0" tint="-0.14999847407452621"/>
      <name val="Arial"/>
      <family val="2"/>
    </font>
    <font>
      <sz val="14"/>
      <name val="Arial"/>
      <family val="2"/>
    </font>
    <font>
      <sz val="14"/>
      <color rgb="FFFFFF0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gray0625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gray0625">
        <fgColor indexed="22"/>
        <bgColor rgb="FF66FFFF"/>
      </patternFill>
    </fill>
    <fill>
      <patternFill patternType="solid">
        <fgColor rgb="FF00FF00"/>
        <bgColor indexed="64"/>
      </patternFill>
    </fill>
    <fill>
      <patternFill patternType="gray0625">
        <fgColor indexed="22"/>
        <bgColor rgb="FF00FF00"/>
      </patternFill>
    </fill>
    <fill>
      <patternFill patternType="gray0625">
        <fgColor indexed="22"/>
        <bgColor rgb="FFFFC000"/>
      </patternFill>
    </fill>
    <fill>
      <patternFill patternType="solid">
        <fgColor rgb="FF66FFFF"/>
        <bgColor indexed="22"/>
      </patternFill>
    </fill>
    <fill>
      <patternFill patternType="solid">
        <fgColor rgb="FF00FF00"/>
        <bgColor indexed="22"/>
      </patternFill>
    </fill>
    <fill>
      <patternFill patternType="solid">
        <fgColor rgb="FFFFC000"/>
        <bgColor indexed="22"/>
      </patternFill>
    </fill>
    <fill>
      <patternFill patternType="solid">
        <fgColor rgb="FFFFFF00"/>
        <bgColor indexed="22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22"/>
      </patternFill>
    </fill>
    <fill>
      <patternFill patternType="solid">
        <fgColor rgb="FF99FF66"/>
        <bgColor indexed="64"/>
      </patternFill>
    </fill>
    <fill>
      <patternFill patternType="solid">
        <fgColor rgb="FF99FF66"/>
        <bgColor indexed="22"/>
      </patternFill>
    </fill>
    <fill>
      <patternFill patternType="solid">
        <fgColor rgb="FFFFCC99"/>
        <bgColor indexed="64"/>
      </patternFill>
    </fill>
    <fill>
      <patternFill patternType="solid">
        <fgColor rgb="FFFFCC99"/>
        <bgColor indexed="22"/>
      </patternFill>
    </fill>
    <fill>
      <patternFill patternType="solid">
        <fgColor rgb="FFFFFF00"/>
        <bgColor indexed="8"/>
      </patternFill>
    </fill>
    <fill>
      <patternFill patternType="gray0625">
        <fgColor indexed="22"/>
        <bgColor rgb="FFFFFFCC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9" tint="-0.249977111117893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19">
    <xf numFmtId="0" fontId="0" fillId="0" borderId="0" xfId="0"/>
    <xf numFmtId="168" fontId="6" fillId="10" borderId="0" xfId="0" applyNumberFormat="1" applyFont="1" applyFill="1" applyAlignment="1">
      <alignment horizontal="center"/>
    </xf>
    <xf numFmtId="168" fontId="0" fillId="10" borderId="0" xfId="0" applyNumberFormat="1" applyFill="1"/>
    <xf numFmtId="168" fontId="6" fillId="10" borderId="0" xfId="0" applyNumberFormat="1" applyFont="1" applyFill="1"/>
    <xf numFmtId="49" fontId="6" fillId="10" borderId="0" xfId="0" applyNumberFormat="1" applyFont="1" applyFill="1" applyAlignment="1">
      <alignment horizontal="center"/>
    </xf>
    <xf numFmtId="49" fontId="6" fillId="10" borderId="0" xfId="0" applyNumberFormat="1" applyFont="1" applyFill="1"/>
    <xf numFmtId="49" fontId="0" fillId="10" borderId="0" xfId="0" applyNumberFormat="1" applyFill="1"/>
    <xf numFmtId="168" fontId="0" fillId="0" borderId="0" xfId="0" applyNumberFormat="1"/>
    <xf numFmtId="0" fontId="15" fillId="0" borderId="0" xfId="0" applyFont="1"/>
    <xf numFmtId="0" fontId="15" fillId="0" borderId="0" xfId="0" applyFont="1" applyAlignment="1">
      <alignment horizontal="center"/>
    </xf>
    <xf numFmtId="167" fontId="15" fillId="0" borderId="0" xfId="0" applyNumberFormat="1" applyFont="1"/>
    <xf numFmtId="0" fontId="15" fillId="11" borderId="18" xfId="0" applyFont="1" applyFill="1" applyBorder="1"/>
    <xf numFmtId="0" fontId="15" fillId="11" borderId="19" xfId="0" applyFont="1" applyFill="1" applyBorder="1"/>
    <xf numFmtId="0" fontId="15" fillId="11" borderId="20" xfId="0" applyFont="1" applyFill="1" applyBorder="1"/>
    <xf numFmtId="0" fontId="15" fillId="11" borderId="0" xfId="0" applyFont="1" applyFill="1"/>
    <xf numFmtId="0" fontId="15" fillId="11" borderId="21" xfId="0" applyFont="1" applyFill="1" applyBorder="1"/>
    <xf numFmtId="0" fontId="15" fillId="11" borderId="22" xfId="0" applyFont="1" applyFill="1" applyBorder="1"/>
    <xf numFmtId="0" fontId="15" fillId="4" borderId="20" xfId="0" applyFont="1" applyFill="1" applyBorder="1"/>
    <xf numFmtId="0" fontId="15" fillId="4" borderId="0" xfId="0" applyFont="1" applyFill="1"/>
    <xf numFmtId="0" fontId="15" fillId="4" borderId="23" xfId="0" applyFont="1" applyFill="1" applyBorder="1"/>
    <xf numFmtId="0" fontId="15" fillId="4" borderId="24" xfId="0" applyFont="1" applyFill="1" applyBorder="1"/>
    <xf numFmtId="0" fontId="6" fillId="10" borderId="0" xfId="0" applyFont="1" applyFill="1" applyAlignment="1">
      <alignment horizontal="center"/>
    </xf>
    <xf numFmtId="0" fontId="16" fillId="10" borderId="0" xfId="0" applyFont="1" applyFill="1" applyAlignment="1">
      <alignment horizontal="center"/>
    </xf>
    <xf numFmtId="0" fontId="15" fillId="12" borderId="0" xfId="0" applyFont="1" applyFill="1"/>
    <xf numFmtId="0" fontId="17" fillId="0" borderId="0" xfId="0" applyFont="1"/>
    <xf numFmtId="168" fontId="14" fillId="0" borderId="0" xfId="0" applyNumberFormat="1" applyFont="1"/>
    <xf numFmtId="167" fontId="15" fillId="10" borderId="0" xfId="0" applyNumberFormat="1" applyFont="1" applyFill="1"/>
    <xf numFmtId="167" fontId="15" fillId="13" borderId="0" xfId="0" applyNumberFormat="1" applyFont="1" applyFill="1"/>
    <xf numFmtId="167" fontId="18" fillId="13" borderId="0" xfId="0" applyNumberFormat="1" applyFont="1" applyFill="1"/>
    <xf numFmtId="167" fontId="15" fillId="14" borderId="0" xfId="0" applyNumberFormat="1" applyFont="1" applyFill="1"/>
    <xf numFmtId="3" fontId="19" fillId="10" borderId="0" xfId="0" applyNumberFormat="1" applyFont="1" applyFill="1"/>
    <xf numFmtId="0" fontId="0" fillId="19" borderId="0" xfId="0" applyFill="1"/>
    <xf numFmtId="0" fontId="20" fillId="0" borderId="0" xfId="0" applyFont="1"/>
    <xf numFmtId="0" fontId="0" fillId="15" borderId="0" xfId="0" applyFill="1"/>
    <xf numFmtId="0" fontId="11" fillId="15" borderId="0" xfId="0" applyFont="1" applyFill="1"/>
    <xf numFmtId="0" fontId="0" fillId="17" borderId="7" xfId="0" applyFill="1" applyBorder="1" applyAlignment="1">
      <alignment horizontal="center" vertical="center"/>
    </xf>
    <xf numFmtId="0" fontId="12" fillId="20" borderId="16" xfId="0" applyFont="1" applyFill="1" applyBorder="1" applyAlignment="1">
      <alignment horizontal="center" vertical="center"/>
    </xf>
    <xf numFmtId="164" fontId="6" fillId="20" borderId="0" xfId="0" applyNumberFormat="1" applyFont="1" applyFill="1" applyAlignment="1">
      <alignment horizontal="center" vertical="center"/>
    </xf>
    <xf numFmtId="164" fontId="6" fillId="20" borderId="16" xfId="0" applyNumberFormat="1" applyFont="1" applyFill="1" applyBorder="1" applyAlignment="1">
      <alignment horizontal="center" vertical="center"/>
    </xf>
    <xf numFmtId="0" fontId="0" fillId="21" borderId="7" xfId="0" applyFill="1" applyBorder="1" applyAlignment="1">
      <alignment horizontal="center" vertical="center"/>
    </xf>
    <xf numFmtId="0" fontId="12" fillId="22" borderId="16" xfId="0" applyFont="1" applyFill="1" applyBorder="1" applyAlignment="1">
      <alignment horizontal="center" vertical="center"/>
    </xf>
    <xf numFmtId="164" fontId="6" fillId="22" borderId="0" xfId="0" applyNumberFormat="1" applyFont="1" applyFill="1" applyAlignment="1">
      <alignment horizontal="center" vertical="center"/>
    </xf>
    <xf numFmtId="164" fontId="6" fillId="22" borderId="16" xfId="0" applyNumberFormat="1" applyFont="1" applyFill="1" applyBorder="1" applyAlignment="1">
      <alignment horizontal="center" vertical="center"/>
    </xf>
    <xf numFmtId="0" fontId="0" fillId="17" borderId="15" xfId="0" applyFill="1" applyBorder="1" applyAlignment="1">
      <alignment horizontal="center" vertical="center"/>
    </xf>
    <xf numFmtId="0" fontId="12" fillId="17" borderId="17" xfId="0" applyFont="1" applyFill="1" applyBorder="1" applyAlignment="1">
      <alignment horizontal="center" vertical="center"/>
    </xf>
    <xf numFmtId="0" fontId="0" fillId="17" borderId="0" xfId="0" applyFill="1"/>
    <xf numFmtId="0" fontId="0" fillId="17" borderId="1" xfId="0" applyFill="1" applyBorder="1" applyAlignment="1">
      <alignment horizontal="center" vertical="center"/>
    </xf>
    <xf numFmtId="3" fontId="4" fillId="17" borderId="13" xfId="0" applyNumberFormat="1" applyFont="1" applyFill="1" applyBorder="1" applyAlignment="1">
      <alignment horizontal="center" vertical="center"/>
    </xf>
    <xf numFmtId="166" fontId="0" fillId="17" borderId="0" xfId="0" applyNumberFormat="1" applyFill="1"/>
    <xf numFmtId="166" fontId="0" fillId="20" borderId="16" xfId="0" applyNumberFormat="1" applyFill="1" applyBorder="1" applyAlignment="1">
      <alignment horizontal="center" vertical="center"/>
    </xf>
    <xf numFmtId="2" fontId="13" fillId="20" borderId="16" xfId="0" applyNumberFormat="1" applyFont="1" applyFill="1" applyBorder="1" applyAlignment="1">
      <alignment horizontal="center" vertical="center"/>
    </xf>
    <xf numFmtId="1" fontId="13" fillId="20" borderId="8" xfId="0" applyNumberFormat="1" applyFont="1" applyFill="1" applyBorder="1" applyAlignment="1">
      <alignment horizontal="center" vertical="center"/>
    </xf>
    <xf numFmtId="1" fontId="13" fillId="20" borderId="2" xfId="0" applyNumberFormat="1" applyFont="1" applyFill="1" applyBorder="1" applyAlignment="1">
      <alignment horizontal="center" vertical="center"/>
    </xf>
    <xf numFmtId="1" fontId="12" fillId="20" borderId="16" xfId="0" applyNumberFormat="1" applyFont="1" applyFill="1" applyBorder="1" applyAlignment="1">
      <alignment horizontal="center" vertical="center"/>
    </xf>
    <xf numFmtId="2" fontId="13" fillId="20" borderId="0" xfId="0" applyNumberFormat="1" applyFont="1" applyFill="1" applyAlignment="1">
      <alignment horizontal="center" vertical="center"/>
    </xf>
    <xf numFmtId="1" fontId="13" fillId="20" borderId="14" xfId="0" applyNumberFormat="1" applyFont="1" applyFill="1" applyBorder="1" applyAlignment="1">
      <alignment horizontal="center" vertical="center"/>
    </xf>
    <xf numFmtId="1" fontId="12" fillId="20" borderId="11" xfId="0" applyNumberFormat="1" applyFont="1" applyFill="1" applyBorder="1" applyAlignment="1">
      <alignment horizontal="center" vertical="center"/>
    </xf>
    <xf numFmtId="1" fontId="13" fillId="20" borderId="9" xfId="0" applyNumberFormat="1" applyFont="1" applyFill="1" applyBorder="1" applyAlignment="1">
      <alignment horizontal="center" vertical="center"/>
    </xf>
    <xf numFmtId="166" fontId="0" fillId="20" borderId="8" xfId="0" applyNumberFormat="1" applyFill="1" applyBorder="1" applyAlignment="1">
      <alignment horizontal="center" vertical="center"/>
    </xf>
    <xf numFmtId="0" fontId="0" fillId="21" borderId="15" xfId="0" applyFill="1" applyBorder="1" applyAlignment="1">
      <alignment horizontal="center" vertical="center"/>
    </xf>
    <xf numFmtId="0" fontId="12" fillId="21" borderId="17" xfId="0" applyFont="1" applyFill="1" applyBorder="1" applyAlignment="1">
      <alignment horizontal="center" vertical="center"/>
    </xf>
    <xf numFmtId="166" fontId="0" fillId="22" borderId="16" xfId="0" applyNumberFormat="1" applyFill="1" applyBorder="1" applyAlignment="1">
      <alignment horizontal="center" vertical="center"/>
    </xf>
    <xf numFmtId="2" fontId="13" fillId="22" borderId="16" xfId="0" applyNumberFormat="1" applyFont="1" applyFill="1" applyBorder="1" applyAlignment="1">
      <alignment horizontal="center" vertical="center"/>
    </xf>
    <xf numFmtId="1" fontId="13" fillId="22" borderId="2" xfId="0" applyNumberFormat="1" applyFont="1" applyFill="1" applyBorder="1" applyAlignment="1">
      <alignment horizontal="center" vertical="center"/>
    </xf>
    <xf numFmtId="1" fontId="12" fillId="22" borderId="16" xfId="0" applyNumberFormat="1" applyFont="1" applyFill="1" applyBorder="1" applyAlignment="1">
      <alignment horizontal="center" vertical="center"/>
    </xf>
    <xf numFmtId="2" fontId="13" fillId="22" borderId="0" xfId="0" applyNumberFormat="1" applyFont="1" applyFill="1" applyAlignment="1">
      <alignment horizontal="center" vertical="center"/>
    </xf>
    <xf numFmtId="1" fontId="13" fillId="22" borderId="14" xfId="0" applyNumberFormat="1" applyFont="1" applyFill="1" applyBorder="1" applyAlignment="1">
      <alignment horizontal="center" vertical="center"/>
    </xf>
    <xf numFmtId="1" fontId="12" fillId="22" borderId="11" xfId="0" applyNumberFormat="1" applyFont="1" applyFill="1" applyBorder="1" applyAlignment="1">
      <alignment horizontal="center" vertical="center"/>
    </xf>
    <xf numFmtId="1" fontId="13" fillId="22" borderId="9" xfId="0" applyNumberFormat="1" applyFont="1" applyFill="1" applyBorder="1" applyAlignment="1">
      <alignment horizontal="center" vertical="center"/>
    </xf>
    <xf numFmtId="0" fontId="0" fillId="21" borderId="0" xfId="0" applyFill="1"/>
    <xf numFmtId="0" fontId="0" fillId="21" borderId="1" xfId="0" applyFill="1" applyBorder="1" applyAlignment="1">
      <alignment horizontal="center" vertical="center"/>
    </xf>
    <xf numFmtId="3" fontId="4" fillId="21" borderId="13" xfId="0" applyNumberFormat="1" applyFont="1" applyFill="1" applyBorder="1" applyAlignment="1">
      <alignment horizontal="center" vertical="center"/>
    </xf>
    <xf numFmtId="166" fontId="0" fillId="21" borderId="0" xfId="0" applyNumberFormat="1" applyFill="1"/>
    <xf numFmtId="166" fontId="0" fillId="22" borderId="8" xfId="0" applyNumberFormat="1" applyFill="1" applyBorder="1" applyAlignment="1">
      <alignment horizontal="center" vertical="center"/>
    </xf>
    <xf numFmtId="0" fontId="0" fillId="16" borderId="15" xfId="0" applyFill="1" applyBorder="1" applyAlignment="1">
      <alignment horizontal="center" vertical="center"/>
    </xf>
    <xf numFmtId="0" fontId="12" fillId="16" borderId="17" xfId="0" applyFont="1" applyFill="1" applyBorder="1" applyAlignment="1">
      <alignment horizontal="center" vertical="center"/>
    </xf>
    <xf numFmtId="166" fontId="0" fillId="23" borderId="16" xfId="0" applyNumberFormat="1" applyFill="1" applyBorder="1" applyAlignment="1">
      <alignment horizontal="center" vertical="center"/>
    </xf>
    <xf numFmtId="2" fontId="13" fillId="23" borderId="16" xfId="0" applyNumberFormat="1" applyFont="1" applyFill="1" applyBorder="1" applyAlignment="1">
      <alignment horizontal="center" vertical="center"/>
    </xf>
    <xf numFmtId="164" fontId="6" fillId="23" borderId="16" xfId="0" applyNumberFormat="1" applyFont="1" applyFill="1" applyBorder="1" applyAlignment="1">
      <alignment horizontal="center" vertical="center"/>
    </xf>
    <xf numFmtId="1" fontId="13" fillId="23" borderId="8" xfId="0" applyNumberFormat="1" applyFont="1" applyFill="1" applyBorder="1" applyAlignment="1">
      <alignment horizontal="center" vertical="center"/>
    </xf>
    <xf numFmtId="1" fontId="13" fillId="23" borderId="2" xfId="0" applyNumberFormat="1" applyFont="1" applyFill="1" applyBorder="1" applyAlignment="1">
      <alignment horizontal="center" vertical="center"/>
    </xf>
    <xf numFmtId="1" fontId="12" fillId="23" borderId="16" xfId="0" applyNumberFormat="1" applyFont="1" applyFill="1" applyBorder="1" applyAlignment="1">
      <alignment horizontal="center" vertical="center"/>
    </xf>
    <xf numFmtId="0" fontId="12" fillId="23" borderId="16" xfId="0" applyFont="1" applyFill="1" applyBorder="1" applyAlignment="1">
      <alignment horizontal="center" vertical="center"/>
    </xf>
    <xf numFmtId="2" fontId="13" fillId="23" borderId="0" xfId="0" applyNumberFormat="1" applyFont="1" applyFill="1" applyAlignment="1">
      <alignment horizontal="center" vertical="center"/>
    </xf>
    <xf numFmtId="164" fontId="6" fillId="23" borderId="0" xfId="0" applyNumberFormat="1" applyFont="1" applyFill="1" applyAlignment="1">
      <alignment horizontal="center" vertical="center"/>
    </xf>
    <xf numFmtId="1" fontId="13" fillId="23" borderId="14" xfId="0" applyNumberFormat="1" applyFont="1" applyFill="1" applyBorder="1" applyAlignment="1">
      <alignment horizontal="center" vertical="center"/>
    </xf>
    <xf numFmtId="1" fontId="12" fillId="23" borderId="11" xfId="0" applyNumberFormat="1" applyFont="1" applyFill="1" applyBorder="1" applyAlignment="1">
      <alignment horizontal="center" vertical="center"/>
    </xf>
    <xf numFmtId="1" fontId="13" fillId="23" borderId="9" xfId="0" applyNumberFormat="1" applyFont="1" applyFill="1" applyBorder="1" applyAlignment="1">
      <alignment horizontal="center" vertical="center"/>
    </xf>
    <xf numFmtId="0" fontId="0" fillId="16" borderId="0" xfId="0" applyFill="1"/>
    <xf numFmtId="0" fontId="0" fillId="16" borderId="1" xfId="0" applyFill="1" applyBorder="1" applyAlignment="1">
      <alignment horizontal="center" vertical="center"/>
    </xf>
    <xf numFmtId="3" fontId="4" fillId="16" borderId="13" xfId="0" applyNumberFormat="1" applyFont="1" applyFill="1" applyBorder="1" applyAlignment="1">
      <alignment horizontal="center" vertical="center"/>
    </xf>
    <xf numFmtId="166" fontId="0" fillId="16" borderId="0" xfId="0" applyNumberFormat="1" applyFill="1"/>
    <xf numFmtId="166" fontId="0" fillId="23" borderId="8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15" borderId="0" xfId="0" applyFill="1" applyAlignment="1">
      <alignment vertical="center"/>
    </xf>
    <xf numFmtId="0" fontId="17" fillId="0" borderId="0" xfId="0" applyFont="1" applyAlignment="1">
      <alignment vertical="center"/>
    </xf>
    <xf numFmtId="0" fontId="2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16" borderId="7" xfId="0" applyFill="1" applyBorder="1" applyAlignment="1">
      <alignment horizontal="center" vertical="center"/>
    </xf>
    <xf numFmtId="0" fontId="3" fillId="0" borderId="0" xfId="0" applyFont="1"/>
    <xf numFmtId="0" fontId="0" fillId="17" borderId="4" xfId="0" applyFill="1" applyBorder="1" applyAlignment="1">
      <alignment horizontal="center" vertical="center"/>
    </xf>
    <xf numFmtId="0" fontId="11" fillId="17" borderId="12" xfId="0" applyFont="1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11" fillId="17" borderId="13" xfId="0" applyFont="1" applyFill="1" applyBorder="1" applyAlignment="1">
      <alignment horizontal="center" vertical="center"/>
    </xf>
    <xf numFmtId="0" fontId="0" fillId="17" borderId="13" xfId="0" applyFill="1" applyBorder="1" applyAlignment="1">
      <alignment horizontal="center" vertical="center"/>
    </xf>
    <xf numFmtId="0" fontId="0" fillId="21" borderId="4" xfId="0" applyFill="1" applyBorder="1" applyAlignment="1">
      <alignment horizontal="center" vertical="center"/>
    </xf>
    <xf numFmtId="0" fontId="11" fillId="21" borderId="12" xfId="0" applyFont="1" applyFill="1" applyBorder="1" applyAlignment="1">
      <alignment horizontal="center" vertical="center"/>
    </xf>
    <xf numFmtId="0" fontId="0" fillId="21" borderId="3" xfId="0" applyFill="1" applyBorder="1" applyAlignment="1">
      <alignment horizontal="center" vertical="center"/>
    </xf>
    <xf numFmtId="0" fontId="11" fillId="21" borderId="13" xfId="0" applyFont="1" applyFill="1" applyBorder="1" applyAlignment="1">
      <alignment horizontal="center" vertical="center"/>
    </xf>
    <xf numFmtId="0" fontId="0" fillId="16" borderId="4" xfId="0" applyFill="1" applyBorder="1" applyAlignment="1">
      <alignment horizontal="center" vertical="center"/>
    </xf>
    <xf numFmtId="0" fontId="11" fillId="16" borderId="12" xfId="0" applyFont="1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11" fillId="16" borderId="13" xfId="0" applyFont="1" applyFill="1" applyBorder="1" applyAlignment="1">
      <alignment horizontal="center" vertical="center"/>
    </xf>
    <xf numFmtId="0" fontId="0" fillId="21" borderId="13" xfId="0" applyFill="1" applyBorder="1" applyAlignment="1">
      <alignment horizontal="center" vertical="center"/>
    </xf>
    <xf numFmtId="0" fontId="0" fillId="16" borderId="13" xfId="0" applyFill="1" applyBorder="1" applyAlignment="1">
      <alignment horizontal="center" vertical="center"/>
    </xf>
    <xf numFmtId="164" fontId="21" fillId="24" borderId="4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horizontal="center"/>
    </xf>
    <xf numFmtId="164" fontId="21" fillId="24" borderId="10" xfId="0" applyNumberFormat="1" applyFont="1" applyFill="1" applyBorder="1" applyAlignment="1">
      <alignment horizontal="center" vertical="center"/>
    </xf>
    <xf numFmtId="0" fontId="0" fillId="17" borderId="11" xfId="0" applyFill="1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21" borderId="11" xfId="0" applyFill="1" applyBorder="1" applyAlignment="1">
      <alignment horizontal="center"/>
    </xf>
    <xf numFmtId="0" fontId="0" fillId="16" borderId="12" xfId="0" applyFill="1" applyBorder="1" applyAlignment="1">
      <alignment horizontal="center"/>
    </xf>
    <xf numFmtId="0" fontId="0" fillId="16" borderId="11" xfId="0" applyFill="1" applyBorder="1" applyAlignment="1">
      <alignment horizontal="center"/>
    </xf>
    <xf numFmtId="164" fontId="6" fillId="24" borderId="33" xfId="0" applyNumberFormat="1" applyFont="1" applyFill="1" applyBorder="1" applyAlignment="1">
      <alignment horizontal="center" vertical="center"/>
    </xf>
    <xf numFmtId="164" fontId="6" fillId="24" borderId="27" xfId="0" applyNumberFormat="1" applyFont="1" applyFill="1" applyBorder="1" applyAlignment="1">
      <alignment horizontal="center" vertical="center"/>
    </xf>
    <xf numFmtId="164" fontId="6" fillId="24" borderId="36" xfId="0" applyNumberFormat="1" applyFont="1" applyFill="1" applyBorder="1" applyAlignment="1">
      <alignment horizontal="center" vertical="center"/>
    </xf>
    <xf numFmtId="164" fontId="6" fillId="25" borderId="33" xfId="0" applyNumberFormat="1" applyFont="1" applyFill="1" applyBorder="1" applyAlignment="1">
      <alignment horizontal="center" vertical="center"/>
    </xf>
    <xf numFmtId="164" fontId="6" fillId="25" borderId="27" xfId="0" applyNumberFormat="1" applyFont="1" applyFill="1" applyBorder="1" applyAlignment="1">
      <alignment horizontal="center" vertical="center"/>
    </xf>
    <xf numFmtId="164" fontId="6" fillId="25" borderId="36" xfId="0" applyNumberFormat="1" applyFont="1" applyFill="1" applyBorder="1" applyAlignment="1">
      <alignment horizontal="center" vertical="center"/>
    </xf>
    <xf numFmtId="164" fontId="6" fillId="26" borderId="33" xfId="0" applyNumberFormat="1" applyFont="1" applyFill="1" applyBorder="1" applyAlignment="1">
      <alignment horizontal="center" vertical="center"/>
    </xf>
    <xf numFmtId="164" fontId="6" fillId="26" borderId="27" xfId="0" applyNumberFormat="1" applyFont="1" applyFill="1" applyBorder="1" applyAlignment="1">
      <alignment horizontal="center" vertical="center"/>
    </xf>
    <xf numFmtId="164" fontId="6" fillId="26" borderId="36" xfId="0" applyNumberFormat="1" applyFont="1" applyFill="1" applyBorder="1" applyAlignment="1">
      <alignment horizontal="center" vertical="center"/>
    </xf>
    <xf numFmtId="0" fontId="0" fillId="17" borderId="37" xfId="0" applyFill="1" applyBorder="1" applyAlignment="1">
      <alignment horizontal="center" vertical="center"/>
    </xf>
    <xf numFmtId="0" fontId="0" fillId="21" borderId="37" xfId="0" applyFill="1" applyBorder="1" applyAlignment="1">
      <alignment horizontal="center" vertical="center"/>
    </xf>
    <xf numFmtId="0" fontId="0" fillId="16" borderId="37" xfId="0" applyFill="1" applyBorder="1" applyAlignment="1">
      <alignment horizontal="center" vertical="center"/>
    </xf>
    <xf numFmtId="0" fontId="4" fillId="5" borderId="16" xfId="0" applyFont="1" applyFill="1" applyBorder="1"/>
    <xf numFmtId="0" fontId="15" fillId="4" borderId="6" xfId="0" applyFont="1" applyFill="1" applyBorder="1" applyAlignment="1">
      <alignment vertical="center"/>
    </xf>
    <xf numFmtId="0" fontId="15" fillId="4" borderId="7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37" xfId="0" applyFont="1" applyFill="1" applyBorder="1" applyAlignment="1">
      <alignment vertical="center"/>
    </xf>
    <xf numFmtId="0" fontId="15" fillId="4" borderId="38" xfId="0" applyFont="1" applyFill="1" applyBorder="1" applyAlignment="1">
      <alignment vertical="center"/>
    </xf>
    <xf numFmtId="0" fontId="15" fillId="4" borderId="38" xfId="0" applyFont="1" applyFill="1" applyBorder="1" applyAlignment="1">
      <alignment horizontal="center" vertical="center"/>
    </xf>
    <xf numFmtId="0" fontId="15" fillId="4" borderId="13" xfId="0" applyFont="1" applyFill="1" applyBorder="1" applyAlignment="1">
      <alignment horizontal="center" vertical="center"/>
    </xf>
    <xf numFmtId="0" fontId="15" fillId="5" borderId="34" xfId="0" applyFont="1" applyFill="1" applyBorder="1"/>
    <xf numFmtId="165" fontId="15" fillId="2" borderId="16" xfId="0" applyNumberFormat="1" applyFont="1" applyFill="1" applyBorder="1" applyAlignment="1" applyProtection="1">
      <alignment horizontal="center"/>
      <protection locked="0"/>
    </xf>
    <xf numFmtId="167" fontId="15" fillId="8" borderId="27" xfId="0" applyNumberFormat="1" applyFont="1" applyFill="1" applyBorder="1" applyAlignment="1">
      <alignment horizontal="center" vertical="center"/>
    </xf>
    <xf numFmtId="0" fontId="15" fillId="6" borderId="25" xfId="0" applyFont="1" applyFill="1" applyBorder="1" applyAlignment="1">
      <alignment horizontal="center"/>
    </xf>
    <xf numFmtId="167" fontId="15" fillId="8" borderId="36" xfId="0" applyNumberFormat="1" applyFont="1" applyFill="1" applyBorder="1" applyAlignment="1">
      <alignment horizontal="center" vertical="center"/>
    </xf>
    <xf numFmtId="0" fontId="15" fillId="4" borderId="31" xfId="0" applyFont="1" applyFill="1" applyBorder="1"/>
    <xf numFmtId="0" fontId="15" fillId="4" borderId="32" xfId="0" applyFont="1" applyFill="1" applyBorder="1"/>
    <xf numFmtId="0" fontId="15" fillId="4" borderId="32" xfId="0" applyFont="1" applyFill="1" applyBorder="1" applyAlignment="1">
      <alignment horizontal="center"/>
    </xf>
    <xf numFmtId="0" fontId="15" fillId="4" borderId="33" xfId="0" applyFont="1" applyFill="1" applyBorder="1"/>
    <xf numFmtId="0" fontId="15" fillId="5" borderId="16" xfId="0" applyFont="1" applyFill="1" applyBorder="1"/>
    <xf numFmtId="0" fontId="15" fillId="5" borderId="16" xfId="0" applyFont="1" applyFill="1" applyBorder="1" applyAlignment="1">
      <alignment horizontal="center"/>
    </xf>
    <xf numFmtId="0" fontId="15" fillId="5" borderId="27" xfId="0" applyFont="1" applyFill="1" applyBorder="1"/>
    <xf numFmtId="0" fontId="18" fillId="0" borderId="34" xfId="0" applyFont="1" applyBorder="1" applyAlignment="1" applyProtection="1">
      <alignment horizontal="left"/>
      <protection locked="0"/>
    </xf>
    <xf numFmtId="0" fontId="15" fillId="9" borderId="16" xfId="0" applyFont="1" applyFill="1" applyBorder="1" applyAlignment="1">
      <alignment horizontal="center"/>
    </xf>
    <xf numFmtId="0" fontId="15" fillId="3" borderId="16" xfId="0" applyFont="1" applyFill="1" applyBorder="1"/>
    <xf numFmtId="0" fontId="15" fillId="3" borderId="16" xfId="0" applyFont="1" applyFill="1" applyBorder="1" applyAlignment="1">
      <alignment horizontal="center"/>
    </xf>
    <xf numFmtId="0" fontId="18" fillId="0" borderId="35" xfId="0" applyFont="1" applyBorder="1" applyAlignment="1" applyProtection="1">
      <alignment horizontal="left"/>
      <protection locked="0"/>
    </xf>
    <xf numFmtId="0" fontId="15" fillId="9" borderId="25" xfId="0" applyFont="1" applyFill="1" applyBorder="1" applyAlignment="1">
      <alignment horizontal="center"/>
    </xf>
    <xf numFmtId="0" fontId="15" fillId="3" borderId="25" xfId="0" applyFont="1" applyFill="1" applyBorder="1"/>
    <xf numFmtId="0" fontId="15" fillId="3" borderId="25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 vertical="center"/>
    </xf>
    <xf numFmtId="0" fontId="7" fillId="4" borderId="38" xfId="0" applyFont="1" applyFill="1" applyBorder="1" applyAlignment="1">
      <alignment horizontal="center" vertical="center"/>
    </xf>
    <xf numFmtId="0" fontId="15" fillId="2" borderId="16" xfId="0" applyFont="1" applyFill="1" applyBorder="1" applyAlignment="1" applyProtection="1">
      <alignment horizontal="center"/>
      <protection locked="0"/>
    </xf>
    <xf numFmtId="164" fontId="3" fillId="29" borderId="31" xfId="0" applyNumberFormat="1" applyFont="1" applyFill="1" applyBorder="1" applyAlignment="1">
      <alignment horizontal="center" vertical="center"/>
    </xf>
    <xf numFmtId="164" fontId="3" fillId="29" borderId="34" xfId="0" applyNumberFormat="1" applyFont="1" applyFill="1" applyBorder="1" applyAlignment="1">
      <alignment horizontal="center" vertical="center"/>
    </xf>
    <xf numFmtId="164" fontId="3" fillId="29" borderId="35" xfId="0" applyNumberFormat="1" applyFont="1" applyFill="1" applyBorder="1" applyAlignment="1">
      <alignment horizontal="center" vertical="center"/>
    </xf>
    <xf numFmtId="0" fontId="0" fillId="17" borderId="38" xfId="0" applyFill="1" applyBorder="1" applyAlignment="1">
      <alignment horizontal="center" vertical="center"/>
    </xf>
    <xf numFmtId="0" fontId="0" fillId="21" borderId="38" xfId="0" applyFill="1" applyBorder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164" fontId="21" fillId="25" borderId="4" xfId="0" applyNumberFormat="1" applyFont="1" applyFill="1" applyBorder="1" applyAlignment="1">
      <alignment horizontal="center" vertical="center"/>
    </xf>
    <xf numFmtId="164" fontId="21" fillId="25" borderId="10" xfId="0" applyNumberFormat="1" applyFont="1" applyFill="1" applyBorder="1" applyAlignment="1">
      <alignment horizontal="center" vertical="center"/>
    </xf>
    <xf numFmtId="164" fontId="21" fillId="26" borderId="10" xfId="0" applyNumberFormat="1" applyFont="1" applyFill="1" applyBorder="1" applyAlignment="1">
      <alignment horizontal="center" vertical="center"/>
    </xf>
    <xf numFmtId="164" fontId="21" fillId="26" borderId="4" xfId="0" applyNumberFormat="1" applyFont="1" applyFill="1" applyBorder="1" applyAlignment="1">
      <alignment horizontal="center" vertical="center"/>
    </xf>
    <xf numFmtId="0" fontId="0" fillId="19" borderId="0" xfId="0" applyFill="1" applyAlignment="1">
      <alignment horizontal="center"/>
    </xf>
    <xf numFmtId="0" fontId="20" fillId="19" borderId="0" xfId="0" applyFont="1" applyFill="1" applyAlignment="1">
      <alignment horizontal="center"/>
    </xf>
    <xf numFmtId="0" fontId="20" fillId="19" borderId="0" xfId="0" applyFont="1" applyFill="1"/>
    <xf numFmtId="0" fontId="0" fillId="19" borderId="0" xfId="0" applyFill="1" applyAlignment="1">
      <alignment horizontal="center" vertical="center"/>
    </xf>
    <xf numFmtId="0" fontId="20" fillId="19" borderId="0" xfId="0" applyFont="1" applyFill="1" applyAlignment="1">
      <alignment vertical="center"/>
    </xf>
    <xf numFmtId="0" fontId="12" fillId="19" borderId="0" xfId="0" applyFont="1" applyFill="1" applyAlignment="1">
      <alignment horizontal="center" vertical="center"/>
    </xf>
    <xf numFmtId="164" fontId="14" fillId="19" borderId="0" xfId="0" applyNumberFormat="1" applyFont="1" applyFill="1" applyAlignment="1">
      <alignment horizontal="right" vertical="center"/>
    </xf>
    <xf numFmtId="166" fontId="0" fillId="19" borderId="0" xfId="0" applyNumberFormat="1" applyFill="1" applyAlignment="1">
      <alignment horizontal="center" vertical="center"/>
    </xf>
    <xf numFmtId="2" fontId="13" fillId="19" borderId="0" xfId="0" applyNumberFormat="1" applyFont="1" applyFill="1" applyAlignment="1">
      <alignment horizontal="center" vertical="center"/>
    </xf>
    <xf numFmtId="164" fontId="6" fillId="19" borderId="0" xfId="0" applyNumberFormat="1" applyFont="1" applyFill="1" applyAlignment="1">
      <alignment horizontal="center" vertical="center"/>
    </xf>
    <xf numFmtId="1" fontId="13" fillId="19" borderId="0" xfId="0" applyNumberFormat="1" applyFont="1" applyFill="1" applyAlignment="1">
      <alignment horizontal="center" vertical="center"/>
    </xf>
    <xf numFmtId="1" fontId="12" fillId="19" borderId="0" xfId="0" applyNumberFormat="1" applyFont="1" applyFill="1" applyAlignment="1">
      <alignment horizontal="center" vertical="center"/>
    </xf>
    <xf numFmtId="164" fontId="6" fillId="19" borderId="0" xfId="0" applyNumberFormat="1" applyFont="1" applyFill="1" applyProtection="1">
      <protection locked="0"/>
    </xf>
    <xf numFmtId="1" fontId="24" fillId="19" borderId="0" xfId="0" applyNumberFormat="1" applyFont="1" applyFill="1" applyAlignment="1">
      <alignment horizontal="center" vertical="center"/>
    </xf>
    <xf numFmtId="3" fontId="4" fillId="19" borderId="0" xfId="0" applyNumberFormat="1" applyFont="1" applyFill="1" applyAlignment="1">
      <alignment horizontal="center" vertical="center"/>
    </xf>
    <xf numFmtId="166" fontId="0" fillId="19" borderId="0" xfId="0" applyNumberFormat="1" applyFill="1"/>
    <xf numFmtId="166" fontId="20" fillId="19" borderId="0" xfId="0" applyNumberFormat="1" applyFont="1" applyFill="1" applyAlignment="1">
      <alignment horizontal="center" vertical="center"/>
    </xf>
    <xf numFmtId="2" fontId="22" fillId="19" borderId="0" xfId="0" applyNumberFormat="1" applyFont="1" applyFill="1" applyAlignment="1">
      <alignment horizontal="center" vertical="center"/>
    </xf>
    <xf numFmtId="0" fontId="3" fillId="19" borderId="0" xfId="0" applyFont="1" applyFill="1"/>
    <xf numFmtId="0" fontId="3" fillId="19" borderId="0" xfId="0" applyFont="1" applyFill="1" applyAlignment="1">
      <alignment horizontal="center"/>
    </xf>
    <xf numFmtId="0" fontId="0" fillId="19" borderId="30" xfId="0" applyFill="1" applyBorder="1" applyAlignment="1">
      <alignment horizontal="center" vertical="center"/>
    </xf>
    <xf numFmtId="0" fontId="23" fillId="19" borderId="0" xfId="0" applyFont="1" applyFill="1" applyAlignment="1">
      <alignment horizontal="center"/>
    </xf>
    <xf numFmtId="0" fontId="0" fillId="19" borderId="0" xfId="0" applyFill="1" applyAlignment="1">
      <alignment vertical="center"/>
    </xf>
    <xf numFmtId="0" fontId="8" fillId="34" borderId="3" xfId="0" applyFont="1" applyFill="1" applyBorder="1" applyAlignment="1" applyProtection="1">
      <alignment horizontal="center" vertical="center"/>
      <protection locked="0"/>
    </xf>
    <xf numFmtId="14" fontId="5" fillId="34" borderId="4" xfId="0" applyNumberFormat="1" applyFont="1" applyFill="1" applyBorder="1" applyAlignment="1">
      <alignment horizontal="center" vertical="center" wrapText="1"/>
    </xf>
    <xf numFmtId="164" fontId="11" fillId="31" borderId="31" xfId="0" applyNumberFormat="1" applyFont="1" applyFill="1" applyBorder="1" applyAlignment="1">
      <alignment horizontal="center" vertical="center"/>
    </xf>
    <xf numFmtId="164" fontId="11" fillId="31" borderId="34" xfId="0" applyNumberFormat="1" applyFont="1" applyFill="1" applyBorder="1" applyAlignment="1">
      <alignment horizontal="center" vertical="center"/>
    </xf>
    <xf numFmtId="164" fontId="11" fillId="31" borderId="35" xfId="0" applyNumberFormat="1" applyFont="1" applyFill="1" applyBorder="1" applyAlignment="1">
      <alignment horizontal="center" vertical="center"/>
    </xf>
    <xf numFmtId="164" fontId="11" fillId="33" borderId="31" xfId="0" applyNumberFormat="1" applyFont="1" applyFill="1" applyBorder="1" applyAlignment="1">
      <alignment horizontal="center" vertical="center"/>
    </xf>
    <xf numFmtId="164" fontId="11" fillId="33" borderId="34" xfId="0" applyNumberFormat="1" applyFont="1" applyFill="1" applyBorder="1" applyAlignment="1">
      <alignment horizontal="center" vertical="center"/>
    </xf>
    <xf numFmtId="164" fontId="11" fillId="33" borderId="35" xfId="0" applyNumberFormat="1" applyFont="1" applyFill="1" applyBorder="1" applyAlignment="1">
      <alignment horizontal="center" vertical="center"/>
    </xf>
    <xf numFmtId="0" fontId="15" fillId="10" borderId="40" xfId="0" applyFont="1" applyFill="1" applyBorder="1" applyAlignment="1">
      <alignment horizontal="center"/>
    </xf>
    <xf numFmtId="0" fontId="15" fillId="15" borderId="40" xfId="0" applyFont="1" applyFill="1" applyBorder="1" applyAlignment="1">
      <alignment horizontal="center"/>
    </xf>
    <xf numFmtId="168" fontId="0" fillId="15" borderId="0" xfId="0" applyNumberFormat="1" applyFill="1"/>
    <xf numFmtId="168" fontId="26" fillId="0" borderId="0" xfId="0" applyNumberFormat="1" applyFont="1"/>
    <xf numFmtId="166" fontId="20" fillId="0" borderId="8" xfId="0" applyNumberFormat="1" applyFont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/>
    </xf>
    <xf numFmtId="0" fontId="15" fillId="0" borderId="0" xfId="0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165" fontId="15" fillId="0" borderId="0" xfId="0" applyNumberFormat="1" applyFont="1" applyAlignment="1" applyProtection="1">
      <alignment horizontal="center"/>
      <protection locked="0"/>
    </xf>
    <xf numFmtId="49" fontId="6" fillId="10" borderId="0" xfId="0" applyNumberFormat="1" applyFont="1" applyFill="1" applyAlignment="1">
      <alignment horizontal="center" vertical="center"/>
    </xf>
    <xf numFmtId="168" fontId="6" fillId="10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right" vertical="center"/>
    </xf>
    <xf numFmtId="166" fontId="0" fillId="0" borderId="0" xfId="0" applyNumberFormat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164" fontId="6" fillId="0" borderId="0" xfId="0" applyNumberFormat="1" applyFont="1" applyProtection="1">
      <protection locked="0"/>
    </xf>
    <xf numFmtId="0" fontId="12" fillId="0" borderId="0" xfId="0" applyFont="1" applyAlignment="1">
      <alignment horizontal="center" vertical="center"/>
    </xf>
    <xf numFmtId="1" fontId="24" fillId="0" borderId="0" xfId="0" applyNumberFormat="1" applyFont="1" applyAlignment="1">
      <alignment horizontal="center" vertical="center"/>
    </xf>
    <xf numFmtId="0" fontId="6" fillId="0" borderId="0" xfId="0" applyFont="1"/>
    <xf numFmtId="0" fontId="15" fillId="0" borderId="0" xfId="0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15" fillId="0" borderId="0" xfId="0" applyNumberFormat="1" applyFont="1" applyAlignment="1" applyProtection="1">
      <alignment horizontal="center"/>
      <protection locked="0"/>
    </xf>
    <xf numFmtId="164" fontId="2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" fontId="21" fillId="0" borderId="0" xfId="0" applyNumberFormat="1" applyFont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0" fontId="15" fillId="19" borderId="0" xfId="0" applyFont="1" applyFill="1" applyAlignment="1" applyProtection="1">
      <alignment horizontal="center"/>
      <protection locked="0"/>
    </xf>
    <xf numFmtId="0" fontId="15" fillId="19" borderId="0" xfId="0" applyFont="1" applyFill="1" applyProtection="1">
      <protection locked="0"/>
    </xf>
    <xf numFmtId="165" fontId="15" fillId="19" borderId="0" xfId="0" applyNumberFormat="1" applyFont="1" applyFill="1" applyAlignment="1" applyProtection="1">
      <alignment horizontal="center"/>
      <protection locked="0"/>
    </xf>
    <xf numFmtId="0" fontId="2" fillId="19" borderId="0" xfId="0" applyFont="1" applyFill="1"/>
    <xf numFmtId="0" fontId="3" fillId="19" borderId="0" xfId="0" applyFont="1" applyFill="1" applyAlignment="1">
      <alignment horizontal="center" vertical="center"/>
    </xf>
    <xf numFmtId="1" fontId="3" fillId="19" borderId="0" xfId="0" applyNumberFormat="1" applyFont="1" applyFill="1"/>
    <xf numFmtId="165" fontId="3" fillId="19" borderId="0" xfId="0" applyNumberFormat="1" applyFont="1" applyFill="1"/>
    <xf numFmtId="0" fontId="1" fillId="19" borderId="0" xfId="0" applyFont="1" applyFill="1" applyAlignment="1">
      <alignment horizontal="center"/>
    </xf>
    <xf numFmtId="0" fontId="1" fillId="19" borderId="0" xfId="0" applyFont="1" applyFill="1"/>
    <xf numFmtId="0" fontId="17" fillId="19" borderId="0" xfId="0" applyFont="1" applyFill="1"/>
    <xf numFmtId="0" fontId="3" fillId="19" borderId="0" xfId="0" applyFont="1" applyFill="1" applyAlignment="1">
      <alignment horizontal="right" vertical="center"/>
    </xf>
    <xf numFmtId="0" fontId="6" fillId="19" borderId="0" xfId="0" applyFont="1" applyFill="1"/>
    <xf numFmtId="0" fontId="15" fillId="19" borderId="0" xfId="0" applyFont="1" applyFill="1" applyAlignment="1">
      <alignment horizontal="center" vertical="center"/>
    </xf>
    <xf numFmtId="167" fontId="15" fillId="19" borderId="0" xfId="0" applyNumberFormat="1" applyFont="1" applyFill="1" applyAlignment="1">
      <alignment horizontal="center" vertical="center"/>
    </xf>
    <xf numFmtId="164" fontId="15" fillId="19" borderId="0" xfId="0" applyNumberFormat="1" applyFont="1" applyFill="1" applyAlignment="1" applyProtection="1">
      <alignment horizontal="center"/>
      <protection locked="0"/>
    </xf>
    <xf numFmtId="164" fontId="25" fillId="19" borderId="0" xfId="0" applyNumberFormat="1" applyFont="1" applyFill="1" applyAlignment="1">
      <alignment horizontal="center" vertical="center"/>
    </xf>
    <xf numFmtId="0" fontId="6" fillId="19" borderId="0" xfId="0" applyFont="1" applyFill="1" applyAlignment="1">
      <alignment horizontal="center" vertical="center"/>
    </xf>
    <xf numFmtId="0" fontId="0" fillId="7" borderId="1" xfId="0" applyFill="1" applyBorder="1" applyAlignment="1">
      <alignment horizontal="center"/>
    </xf>
    <xf numFmtId="164" fontId="15" fillId="28" borderId="16" xfId="0" applyNumberFormat="1" applyFont="1" applyFill="1" applyBorder="1" applyAlignment="1" applyProtection="1">
      <alignment horizontal="center"/>
      <protection locked="0"/>
    </xf>
    <xf numFmtId="164" fontId="15" fillId="30" borderId="16" xfId="0" applyNumberFormat="1" applyFont="1" applyFill="1" applyBorder="1" applyAlignment="1" applyProtection="1">
      <alignment horizontal="center"/>
      <protection locked="0"/>
    </xf>
    <xf numFmtId="164" fontId="15" fillId="32" borderId="16" xfId="0" applyNumberFormat="1" applyFont="1" applyFill="1" applyBorder="1" applyAlignment="1" applyProtection="1">
      <alignment horizontal="center"/>
      <protection locked="0"/>
    </xf>
    <xf numFmtId="0" fontId="15" fillId="6" borderId="32" xfId="0" applyFont="1" applyFill="1" applyBorder="1" applyAlignment="1">
      <alignment horizontal="center"/>
    </xf>
    <xf numFmtId="0" fontId="15" fillId="2" borderId="25" xfId="0" applyFont="1" applyFill="1" applyBorder="1" applyAlignment="1" applyProtection="1">
      <alignment horizontal="center"/>
      <protection locked="0"/>
    </xf>
    <xf numFmtId="165" fontId="15" fillId="2" borderId="25" xfId="0" applyNumberFormat="1" applyFont="1" applyFill="1" applyBorder="1" applyAlignment="1" applyProtection="1">
      <alignment horizontal="center"/>
      <protection locked="0"/>
    </xf>
    <xf numFmtId="164" fontId="15" fillId="28" borderId="25" xfId="0" applyNumberFormat="1" applyFont="1" applyFill="1" applyBorder="1" applyAlignment="1" applyProtection="1">
      <alignment horizontal="center"/>
      <protection locked="0"/>
    </xf>
    <xf numFmtId="164" fontId="15" fillId="30" borderId="25" xfId="0" applyNumberFormat="1" applyFont="1" applyFill="1" applyBorder="1" applyAlignment="1" applyProtection="1">
      <alignment horizontal="center"/>
      <protection locked="0"/>
    </xf>
    <xf numFmtId="164" fontId="15" fillId="32" borderId="25" xfId="0" applyNumberFormat="1" applyFont="1" applyFill="1" applyBorder="1" applyAlignment="1" applyProtection="1">
      <alignment horizontal="center"/>
      <protection locked="0"/>
    </xf>
    <xf numFmtId="0" fontId="15" fillId="2" borderId="32" xfId="0" applyFont="1" applyFill="1" applyBorder="1" applyAlignment="1" applyProtection="1">
      <alignment horizontal="center"/>
      <protection locked="0"/>
    </xf>
    <xf numFmtId="165" fontId="15" fillId="2" borderId="32" xfId="0" applyNumberFormat="1" applyFont="1" applyFill="1" applyBorder="1" applyAlignment="1" applyProtection="1">
      <alignment horizontal="center"/>
      <protection locked="0"/>
    </xf>
    <xf numFmtId="164" fontId="15" fillId="28" borderId="32" xfId="0" applyNumberFormat="1" applyFont="1" applyFill="1" applyBorder="1" applyAlignment="1" applyProtection="1">
      <alignment horizontal="center"/>
      <protection locked="0"/>
    </xf>
    <xf numFmtId="164" fontId="15" fillId="30" borderId="32" xfId="0" applyNumberFormat="1" applyFont="1" applyFill="1" applyBorder="1" applyAlignment="1" applyProtection="1">
      <alignment horizontal="center"/>
      <protection locked="0"/>
    </xf>
    <xf numFmtId="164" fontId="15" fillId="32" borderId="32" xfId="0" applyNumberFormat="1" applyFont="1" applyFill="1" applyBorder="1" applyAlignment="1" applyProtection="1">
      <alignment horizontal="center"/>
      <protection locked="0"/>
    </xf>
    <xf numFmtId="14" fontId="0" fillId="0" borderId="0" xfId="0" applyNumberFormat="1"/>
    <xf numFmtId="0" fontId="27" fillId="0" borderId="0" xfId="0" applyFont="1"/>
    <xf numFmtId="0" fontId="2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26" fillId="15" borderId="16" xfId="0" applyFont="1" applyFill="1" applyBorder="1" applyAlignment="1">
      <alignment horizontal="center" vertical="center"/>
    </xf>
    <xf numFmtId="0" fontId="26" fillId="15" borderId="42" xfId="0" applyFont="1" applyFill="1" applyBorder="1" applyAlignment="1">
      <alignment horizontal="right" vertical="center"/>
    </xf>
    <xf numFmtId="0" fontId="26" fillId="15" borderId="43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18" borderId="0" xfId="0" applyFill="1" applyAlignment="1">
      <alignment horizontal="center" vertical="center"/>
    </xf>
    <xf numFmtId="14" fontId="0" fillId="0" borderId="0" xfId="0" applyNumberFormat="1" applyAlignment="1">
      <alignment vertical="center"/>
    </xf>
    <xf numFmtId="0" fontId="26" fillId="15" borderId="44" xfId="0" applyFont="1" applyFill="1" applyBorder="1" applyAlignment="1">
      <alignment horizontal="center" vertical="center"/>
    </xf>
    <xf numFmtId="0" fontId="28" fillId="37" borderId="16" xfId="0" applyFont="1" applyFill="1" applyBorder="1" applyAlignment="1">
      <alignment horizontal="center" vertical="center"/>
    </xf>
    <xf numFmtId="0" fontId="11" fillId="39" borderId="46" xfId="0" applyFont="1" applyFill="1" applyBorder="1" applyAlignment="1">
      <alignment vertical="center"/>
    </xf>
    <xf numFmtId="0" fontId="0" fillId="39" borderId="47" xfId="0" applyFill="1" applyBorder="1" applyAlignment="1">
      <alignment vertical="center"/>
    </xf>
    <xf numFmtId="0" fontId="11" fillId="40" borderId="46" xfId="0" applyFont="1" applyFill="1" applyBorder="1" applyAlignment="1">
      <alignment vertical="center"/>
    </xf>
    <xf numFmtId="0" fontId="0" fillId="40" borderId="47" xfId="0" applyFill="1" applyBorder="1" applyAlignment="1">
      <alignment vertical="center"/>
    </xf>
    <xf numFmtId="0" fontId="11" fillId="40" borderId="45" xfId="0" applyFont="1" applyFill="1" applyBorder="1" applyAlignment="1">
      <alignment vertical="center"/>
    </xf>
    <xf numFmtId="0" fontId="0" fillId="39" borderId="48" xfId="0" applyFill="1" applyBorder="1" applyAlignment="1">
      <alignment vertical="center"/>
    </xf>
    <xf numFmtId="0" fontId="26" fillId="15" borderId="0" xfId="0" applyFont="1" applyFill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26" fillId="15" borderId="45" xfId="0" applyFont="1" applyFill="1" applyBorder="1" applyAlignment="1">
      <alignment horizontal="center" vertical="center"/>
    </xf>
    <xf numFmtId="0" fontId="11" fillId="42" borderId="46" xfId="0" applyFont="1" applyFill="1" applyBorder="1" applyAlignment="1">
      <alignment vertical="center"/>
    </xf>
    <xf numFmtId="0" fontId="26" fillId="42" borderId="48" xfId="0" applyFont="1" applyFill="1" applyBorder="1" applyAlignment="1">
      <alignment horizontal="center" vertical="center"/>
    </xf>
    <xf numFmtId="0" fontId="0" fillId="42" borderId="48" xfId="0" applyFill="1" applyBorder="1" applyAlignment="1">
      <alignment vertical="center"/>
    </xf>
    <xf numFmtId="0" fontId="0" fillId="42" borderId="47" xfId="0" applyFill="1" applyBorder="1" applyAlignment="1">
      <alignment vertical="center"/>
    </xf>
    <xf numFmtId="0" fontId="30" fillId="42" borderId="16" xfId="0" applyFont="1" applyFill="1" applyBorder="1" applyAlignment="1">
      <alignment horizontal="center" vertical="center"/>
    </xf>
    <xf numFmtId="0" fontId="31" fillId="41" borderId="16" xfId="0" applyFont="1" applyFill="1" applyBorder="1" applyAlignment="1">
      <alignment vertical="center"/>
    </xf>
    <xf numFmtId="0" fontId="31" fillId="41" borderId="16" xfId="0" applyFont="1" applyFill="1" applyBorder="1" applyAlignment="1">
      <alignment horizontal="center" vertical="center"/>
    </xf>
    <xf numFmtId="14" fontId="31" fillId="41" borderId="16" xfId="0" applyNumberFormat="1" applyFont="1" applyFill="1" applyBorder="1" applyAlignment="1">
      <alignment horizontal="center" vertical="center"/>
    </xf>
    <xf numFmtId="0" fontId="31" fillId="36" borderId="16" xfId="0" applyFont="1" applyFill="1" applyBorder="1" applyAlignment="1">
      <alignment horizontal="center" vertical="center"/>
    </xf>
    <xf numFmtId="0" fontId="31" fillId="41" borderId="16" xfId="0" applyFont="1" applyFill="1" applyBorder="1"/>
    <xf numFmtId="0" fontId="31" fillId="0" borderId="0" xfId="0" applyFont="1"/>
    <xf numFmtId="0" fontId="31" fillId="0" borderId="0" xfId="0" applyFont="1" applyAlignment="1">
      <alignment horizontal="center"/>
    </xf>
    <xf numFmtId="0" fontId="0" fillId="40" borderId="48" xfId="0" applyFill="1" applyBorder="1" applyAlignment="1">
      <alignment vertical="center"/>
    </xf>
    <xf numFmtId="0" fontId="32" fillId="37" borderId="43" xfId="0" applyFont="1" applyFill="1" applyBorder="1" applyAlignment="1">
      <alignment horizontal="center" vertical="center"/>
    </xf>
    <xf numFmtId="0" fontId="27" fillId="37" borderId="49" xfId="0" applyFont="1" applyFill="1" applyBorder="1" applyAlignment="1">
      <alignment vertical="center"/>
    </xf>
    <xf numFmtId="0" fontId="27" fillId="37" borderId="50" xfId="0" applyFont="1" applyFill="1" applyBorder="1" applyAlignment="1">
      <alignment vertical="center"/>
    </xf>
    <xf numFmtId="0" fontId="27" fillId="37" borderId="51" xfId="0" applyFont="1" applyFill="1" applyBorder="1" applyAlignment="1">
      <alignment vertical="center"/>
    </xf>
    <xf numFmtId="0" fontId="29" fillId="0" borderId="45" xfId="0" applyFont="1" applyBorder="1" applyAlignment="1">
      <alignment horizontal="center" vertical="center"/>
    </xf>
    <xf numFmtId="0" fontId="32" fillId="37" borderId="45" xfId="0" applyFont="1" applyFill="1" applyBorder="1" applyAlignment="1">
      <alignment horizontal="center" vertical="center"/>
    </xf>
    <xf numFmtId="0" fontId="11" fillId="39" borderId="52" xfId="0" applyFont="1" applyFill="1" applyBorder="1" applyAlignment="1">
      <alignment vertical="center"/>
    </xf>
    <xf numFmtId="0" fontId="0" fillId="39" borderId="53" xfId="0" applyFill="1" applyBorder="1" applyAlignment="1">
      <alignment vertical="center"/>
    </xf>
    <xf numFmtId="0" fontId="0" fillId="39" borderId="54" xfId="0" applyFill="1" applyBorder="1" applyAlignment="1">
      <alignment vertical="center"/>
    </xf>
    <xf numFmtId="0" fontId="33" fillId="38" borderId="43" xfId="0" applyFont="1" applyFill="1" applyBorder="1" applyAlignment="1">
      <alignment horizontal="center" vertical="center"/>
    </xf>
    <xf numFmtId="0" fontId="26" fillId="19" borderId="0" xfId="0" applyFont="1" applyFill="1" applyAlignment="1">
      <alignment horizontal="left" vertical="center"/>
    </xf>
    <xf numFmtId="0" fontId="34" fillId="19" borderId="0" xfId="0" applyFont="1" applyFill="1" applyAlignment="1">
      <alignment vertical="center"/>
    </xf>
    <xf numFmtId="0" fontId="26" fillId="19" borderId="0" xfId="0" applyFont="1" applyFill="1" applyAlignment="1">
      <alignment horizontal="center" vertical="center"/>
    </xf>
    <xf numFmtId="0" fontId="11" fillId="19" borderId="0" xfId="0" applyFont="1" applyFill="1" applyAlignment="1">
      <alignment vertical="center"/>
    </xf>
    <xf numFmtId="0" fontId="30" fillId="36" borderId="16" xfId="0" applyFont="1" applyFill="1" applyBorder="1" applyAlignment="1">
      <alignment horizontal="center" vertical="center"/>
    </xf>
    <xf numFmtId="0" fontId="0" fillId="18" borderId="16" xfId="0" applyFill="1" applyBorder="1" applyAlignment="1">
      <alignment horizontal="center" vertical="center"/>
    </xf>
    <xf numFmtId="0" fontId="11" fillId="39" borderId="49" xfId="0" applyFont="1" applyFill="1" applyBorder="1" applyAlignment="1">
      <alignment vertical="center"/>
    </xf>
    <xf numFmtId="0" fontId="26" fillId="39" borderId="50" xfId="0" applyFont="1" applyFill="1" applyBorder="1" applyAlignment="1">
      <alignment horizontal="center" vertical="center"/>
    </xf>
    <xf numFmtId="0" fontId="0" fillId="39" borderId="50" xfId="0" applyFill="1" applyBorder="1" applyAlignment="1">
      <alignment vertical="center"/>
    </xf>
    <xf numFmtId="0" fontId="0" fillId="39" borderId="51" xfId="0" applyFill="1" applyBorder="1" applyAlignment="1">
      <alignment vertical="center"/>
    </xf>
    <xf numFmtId="0" fontId="35" fillId="34" borderId="5" xfId="0" applyFont="1" applyFill="1" applyBorder="1" applyAlignment="1">
      <alignment horizontal="center"/>
    </xf>
    <xf numFmtId="0" fontId="5" fillId="34" borderId="5" xfId="0" applyFont="1" applyFill="1" applyBorder="1" applyAlignment="1">
      <alignment horizontal="right" vertical="center"/>
    </xf>
    <xf numFmtId="0" fontId="36" fillId="34" borderId="12" xfId="0" applyFont="1" applyFill="1" applyBorder="1"/>
    <xf numFmtId="0" fontId="35" fillId="34" borderId="1" xfId="0" applyFont="1" applyFill="1" applyBorder="1" applyAlignment="1">
      <alignment horizontal="center"/>
    </xf>
    <xf numFmtId="0" fontId="5" fillId="34" borderId="1" xfId="0" applyFont="1" applyFill="1" applyBorder="1" applyAlignment="1">
      <alignment horizontal="right" vertical="center"/>
    </xf>
    <xf numFmtId="0" fontId="5" fillId="15" borderId="1" xfId="0" applyFont="1" applyFill="1" applyBorder="1" applyAlignment="1" applyProtection="1">
      <alignment horizontal="center" vertical="center"/>
      <protection locked="0"/>
    </xf>
    <xf numFmtId="0" fontId="36" fillId="34" borderId="13" xfId="0" applyFont="1" applyFill="1" applyBorder="1"/>
    <xf numFmtId="0" fontId="5" fillId="15" borderId="5" xfId="0" applyFont="1" applyFill="1" applyBorder="1" applyAlignment="1">
      <alignment horizontal="left" vertical="center"/>
    </xf>
    <xf numFmtId="0" fontId="0" fillId="4" borderId="10" xfId="0" applyFill="1" applyBorder="1"/>
    <xf numFmtId="0" fontId="0" fillId="4" borderId="0" xfId="0" applyFill="1" applyAlignment="1">
      <alignment horizontal="center"/>
    </xf>
    <xf numFmtId="0" fontId="5" fillId="4" borderId="0" xfId="0" applyFont="1" applyFill="1"/>
    <xf numFmtId="0" fontId="0" fillId="4" borderId="0" xfId="0" applyFill="1"/>
    <xf numFmtId="0" fontId="0" fillId="17" borderId="55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9" borderId="11" xfId="0" applyFill="1" applyBorder="1" applyAlignment="1">
      <alignment horizontal="center" vertical="center"/>
    </xf>
    <xf numFmtId="0" fontId="0" fillId="21" borderId="55" xfId="0" applyFill="1" applyBorder="1" applyAlignment="1">
      <alignment horizontal="center" vertical="center"/>
    </xf>
    <xf numFmtId="0" fontId="0" fillId="21" borderId="11" xfId="0" applyFill="1" applyBorder="1" applyAlignment="1">
      <alignment horizontal="center" vertical="center"/>
    </xf>
    <xf numFmtId="0" fontId="0" fillId="16" borderId="55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8" borderId="28" xfId="0" applyFill="1" applyBorder="1"/>
    <xf numFmtId="0" fontId="0" fillId="8" borderId="26" xfId="0" applyFill="1" applyBorder="1" applyAlignment="1">
      <alignment horizontal="center"/>
    </xf>
    <xf numFmtId="0" fontId="0" fillId="8" borderId="26" xfId="0" applyFill="1" applyBorder="1"/>
    <xf numFmtId="0" fontId="0" fillId="8" borderId="29" xfId="0" applyFill="1" applyBorder="1"/>
    <xf numFmtId="0" fontId="11" fillId="43" borderId="46" xfId="0" applyFont="1" applyFill="1" applyBorder="1" applyAlignment="1">
      <alignment vertical="center"/>
    </xf>
    <xf numFmtId="0" fontId="0" fillId="43" borderId="48" xfId="0" applyFill="1" applyBorder="1" applyAlignment="1">
      <alignment vertical="center"/>
    </xf>
    <xf numFmtId="0" fontId="11" fillId="43" borderId="48" xfId="0" applyFont="1" applyFill="1" applyBorder="1" applyAlignment="1">
      <alignment vertical="center"/>
    </xf>
    <xf numFmtId="0" fontId="0" fillId="43" borderId="47" xfId="0" applyFill="1" applyBorder="1" applyAlignment="1">
      <alignment vertical="center"/>
    </xf>
    <xf numFmtId="0" fontId="6" fillId="5" borderId="31" xfId="0" applyFont="1" applyFill="1" applyBorder="1"/>
    <xf numFmtId="0" fontId="15" fillId="6" borderId="32" xfId="0" applyFont="1" applyFill="1" applyBorder="1"/>
    <xf numFmtId="167" fontId="15" fillId="35" borderId="32" xfId="0" applyNumberFormat="1" applyFont="1" applyFill="1" applyBorder="1" applyAlignment="1">
      <alignment horizontal="center"/>
    </xf>
    <xf numFmtId="164" fontId="14" fillId="24" borderId="32" xfId="0" applyNumberFormat="1" applyFont="1" applyFill="1" applyBorder="1" applyAlignment="1">
      <alignment horizontal="center"/>
    </xf>
    <xf numFmtId="164" fontId="25" fillId="24" borderId="32" xfId="0" applyNumberFormat="1" applyFont="1" applyFill="1" applyBorder="1" applyAlignment="1">
      <alignment horizontal="center"/>
    </xf>
    <xf numFmtId="1" fontId="6" fillId="24" borderId="32" xfId="0" applyNumberFormat="1" applyFont="1" applyFill="1" applyBorder="1" applyAlignment="1">
      <alignment horizontal="center"/>
    </xf>
    <xf numFmtId="164" fontId="14" fillId="25" borderId="32" xfId="0" applyNumberFormat="1" applyFont="1" applyFill="1" applyBorder="1" applyAlignment="1">
      <alignment horizontal="center"/>
    </xf>
    <xf numFmtId="164" fontId="25" fillId="25" borderId="32" xfId="0" applyNumberFormat="1" applyFont="1" applyFill="1" applyBorder="1" applyAlignment="1">
      <alignment horizontal="center"/>
    </xf>
    <xf numFmtId="1" fontId="12" fillId="25" borderId="32" xfId="0" applyNumberFormat="1" applyFont="1" applyFill="1" applyBorder="1" applyAlignment="1">
      <alignment horizontal="center"/>
    </xf>
    <xf numFmtId="164" fontId="14" fillId="26" borderId="32" xfId="0" applyNumberFormat="1" applyFont="1" applyFill="1" applyBorder="1" applyAlignment="1">
      <alignment horizontal="center"/>
    </xf>
    <xf numFmtId="164" fontId="25" fillId="26" borderId="32" xfId="0" applyNumberFormat="1" applyFont="1" applyFill="1" applyBorder="1" applyAlignment="1">
      <alignment horizontal="center"/>
    </xf>
    <xf numFmtId="1" fontId="12" fillId="26" borderId="33" xfId="0" applyNumberFormat="1" applyFont="1" applyFill="1" applyBorder="1" applyAlignment="1">
      <alignment horizontal="center"/>
    </xf>
    <xf numFmtId="0" fontId="15" fillId="2" borderId="32" xfId="0" applyFont="1" applyFill="1" applyBorder="1" applyProtection="1">
      <protection locked="0"/>
    </xf>
    <xf numFmtId="0" fontId="15" fillId="35" borderId="32" xfId="0" applyFont="1" applyFill="1" applyBorder="1" applyAlignment="1">
      <alignment horizontal="center"/>
    </xf>
    <xf numFmtId="0" fontId="6" fillId="24" borderId="32" xfId="0" applyFont="1" applyFill="1" applyBorder="1" applyAlignment="1">
      <alignment horizontal="center"/>
    </xf>
    <xf numFmtId="0" fontId="12" fillId="25" borderId="32" xfId="0" applyFont="1" applyFill="1" applyBorder="1" applyAlignment="1">
      <alignment horizontal="center"/>
    </xf>
    <xf numFmtId="0" fontId="12" fillId="26" borderId="33" xfId="0" applyFont="1" applyFill="1" applyBorder="1" applyAlignment="1">
      <alignment horizontal="center"/>
    </xf>
    <xf numFmtId="0" fontId="6" fillId="5" borderId="34" xfId="0" applyFont="1" applyFill="1" applyBorder="1"/>
    <xf numFmtId="0" fontId="15" fillId="2" borderId="16" xfId="0" applyFont="1" applyFill="1" applyBorder="1" applyProtection="1">
      <protection locked="0"/>
    </xf>
    <xf numFmtId="0" fontId="15" fillId="35" borderId="16" xfId="0" applyFont="1" applyFill="1" applyBorder="1" applyAlignment="1">
      <alignment horizontal="center"/>
    </xf>
    <xf numFmtId="167" fontId="15" fillId="35" borderId="16" xfId="0" applyNumberFormat="1" applyFont="1" applyFill="1" applyBorder="1" applyAlignment="1">
      <alignment horizontal="center"/>
    </xf>
    <xf numFmtId="164" fontId="25" fillId="24" borderId="16" xfId="0" applyNumberFormat="1" applyFont="1" applyFill="1" applyBorder="1" applyAlignment="1">
      <alignment horizontal="center"/>
    </xf>
    <xf numFmtId="0" fontId="6" fillId="24" borderId="16" xfId="0" applyFont="1" applyFill="1" applyBorder="1" applyAlignment="1">
      <alignment horizontal="center"/>
    </xf>
    <xf numFmtId="164" fontId="25" fillId="25" borderId="16" xfId="0" applyNumberFormat="1" applyFont="1" applyFill="1" applyBorder="1" applyAlignment="1">
      <alignment horizontal="center"/>
    </xf>
    <xf numFmtId="0" fontId="12" fillId="25" borderId="16" xfId="0" applyFont="1" applyFill="1" applyBorder="1" applyAlignment="1">
      <alignment horizontal="center"/>
    </xf>
    <xf numFmtId="164" fontId="25" fillId="26" borderId="16" xfId="0" applyNumberFormat="1" applyFont="1" applyFill="1" applyBorder="1" applyAlignment="1">
      <alignment horizontal="center"/>
    </xf>
    <xf numFmtId="0" fontId="12" fillId="26" borderId="27" xfId="0" applyFont="1" applyFill="1" applyBorder="1" applyAlignment="1">
      <alignment horizontal="center"/>
    </xf>
    <xf numFmtId="0" fontId="6" fillId="10" borderId="39" xfId="0" applyFont="1" applyFill="1" applyBorder="1"/>
    <xf numFmtId="0" fontId="15" fillId="10" borderId="40" xfId="0" applyFont="1" applyFill="1" applyBorder="1"/>
    <xf numFmtId="167" fontId="15" fillId="27" borderId="40" xfId="0" applyNumberFormat="1" applyFont="1" applyFill="1" applyBorder="1" applyAlignment="1">
      <alignment horizontal="center"/>
    </xf>
    <xf numFmtId="1" fontId="24" fillId="27" borderId="40" xfId="0" applyNumberFormat="1" applyFont="1" applyFill="1" applyBorder="1" applyAlignment="1">
      <alignment horizontal="center"/>
    </xf>
    <xf numFmtId="164" fontId="6" fillId="27" borderId="40" xfId="0" applyNumberFormat="1" applyFont="1" applyFill="1" applyBorder="1" applyAlignment="1">
      <alignment horizontal="center"/>
    </xf>
    <xf numFmtId="1" fontId="21" fillId="27" borderId="40" xfId="0" applyNumberFormat="1" applyFont="1" applyFill="1" applyBorder="1" applyAlignment="1">
      <alignment horizontal="right"/>
    </xf>
    <xf numFmtId="1" fontId="21" fillId="27" borderId="41" xfId="0" applyNumberFormat="1" applyFont="1" applyFill="1" applyBorder="1" applyAlignment="1">
      <alignment horizontal="right"/>
    </xf>
    <xf numFmtId="0" fontId="6" fillId="5" borderId="35" xfId="0" applyFont="1" applyFill="1" applyBorder="1"/>
    <xf numFmtId="0" fontId="15" fillId="2" borderId="25" xfId="0" applyFont="1" applyFill="1" applyBorder="1" applyProtection="1">
      <protection locked="0"/>
    </xf>
    <xf numFmtId="0" fontId="15" fillId="35" borderId="25" xfId="0" applyFont="1" applyFill="1" applyBorder="1" applyAlignment="1">
      <alignment horizontal="center"/>
    </xf>
    <xf numFmtId="167" fontId="15" fillId="35" borderId="25" xfId="0" applyNumberFormat="1" applyFont="1" applyFill="1" applyBorder="1" applyAlignment="1">
      <alignment horizontal="center"/>
    </xf>
    <xf numFmtId="164" fontId="25" fillId="24" borderId="25" xfId="0" applyNumberFormat="1" applyFont="1" applyFill="1" applyBorder="1" applyAlignment="1">
      <alignment horizontal="center"/>
    </xf>
    <xf numFmtId="0" fontId="6" fillId="24" borderId="25" xfId="0" applyFont="1" applyFill="1" applyBorder="1" applyAlignment="1">
      <alignment horizontal="center"/>
    </xf>
    <xf numFmtId="164" fontId="25" fillId="25" borderId="25" xfId="0" applyNumberFormat="1" applyFont="1" applyFill="1" applyBorder="1" applyAlignment="1">
      <alignment horizontal="center"/>
    </xf>
    <xf numFmtId="0" fontId="12" fillId="25" borderId="25" xfId="0" applyFont="1" applyFill="1" applyBorder="1" applyAlignment="1">
      <alignment horizontal="center"/>
    </xf>
    <xf numFmtId="164" fontId="25" fillId="26" borderId="25" xfId="0" applyNumberFormat="1" applyFont="1" applyFill="1" applyBorder="1" applyAlignment="1">
      <alignment horizontal="center"/>
    </xf>
    <xf numFmtId="0" fontId="12" fillId="26" borderId="36" xfId="0" applyFont="1" applyFill="1" applyBorder="1" applyAlignment="1">
      <alignment horizontal="center"/>
    </xf>
    <xf numFmtId="0" fontId="15" fillId="6" borderId="25" xfId="0" applyFont="1" applyFill="1" applyBorder="1"/>
    <xf numFmtId="164" fontId="14" fillId="24" borderId="25" xfId="0" applyNumberFormat="1" applyFont="1" applyFill="1" applyBorder="1" applyAlignment="1">
      <alignment horizontal="center"/>
    </xf>
    <xf numFmtId="164" fontId="14" fillId="25" borderId="25" xfId="0" applyNumberFormat="1" applyFont="1" applyFill="1" applyBorder="1" applyAlignment="1">
      <alignment horizontal="center"/>
    </xf>
    <xf numFmtId="164" fontId="14" fillId="26" borderId="25" xfId="0" applyNumberFormat="1" applyFont="1" applyFill="1" applyBorder="1" applyAlignment="1">
      <alignment horizontal="center"/>
    </xf>
    <xf numFmtId="0" fontId="5" fillId="7" borderId="3" xfId="0" applyFont="1" applyFill="1" applyBorder="1"/>
    <xf numFmtId="0" fontId="0" fillId="7" borderId="1" xfId="0" applyFill="1" applyBorder="1"/>
    <xf numFmtId="0" fontId="0" fillId="7" borderId="13" xfId="0" applyFill="1" applyBorder="1"/>
    <xf numFmtId="0" fontId="0" fillId="17" borderId="3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3" fontId="5" fillId="17" borderId="13" xfId="0" applyNumberFormat="1" applyFont="1" applyFill="1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3" fontId="5" fillId="21" borderId="13" xfId="0" applyNumberFormat="1" applyFont="1" applyFill="1" applyBorder="1" applyAlignment="1">
      <alignment horizontal="center"/>
    </xf>
    <xf numFmtId="0" fontId="0" fillId="16" borderId="3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3" fontId="5" fillId="16" borderId="13" xfId="0" applyNumberFormat="1" applyFont="1" applyFill="1" applyBorder="1" applyAlignment="1">
      <alignment horizontal="center"/>
    </xf>
    <xf numFmtId="0" fontId="10" fillId="17" borderId="26" xfId="0" applyFont="1" applyFill="1" applyBorder="1" applyAlignment="1">
      <alignment horizontal="center" vertical="center"/>
    </xf>
    <xf numFmtId="0" fontId="10" fillId="17" borderId="29" xfId="0" applyFont="1" applyFill="1" applyBorder="1" applyAlignment="1">
      <alignment horizontal="center" vertical="center"/>
    </xf>
    <xf numFmtId="0" fontId="10" fillId="21" borderId="28" xfId="0" applyFont="1" applyFill="1" applyBorder="1" applyAlignment="1">
      <alignment horizontal="center" vertical="center"/>
    </xf>
    <xf numFmtId="0" fontId="10" fillId="21" borderId="26" xfId="0" applyFont="1" applyFill="1" applyBorder="1" applyAlignment="1">
      <alignment horizontal="center" vertical="center"/>
    </xf>
    <xf numFmtId="0" fontId="10" fillId="21" borderId="29" xfId="0" applyFont="1" applyFill="1" applyBorder="1" applyAlignment="1">
      <alignment horizontal="center" vertical="center"/>
    </xf>
    <xf numFmtId="0" fontId="10" fillId="16" borderId="28" xfId="0" applyFont="1" applyFill="1" applyBorder="1" applyAlignment="1">
      <alignment horizontal="center" vertical="center"/>
    </xf>
    <xf numFmtId="0" fontId="10" fillId="16" borderId="26" xfId="0" applyFont="1" applyFill="1" applyBorder="1" applyAlignment="1">
      <alignment horizontal="center" vertical="center"/>
    </xf>
    <xf numFmtId="0" fontId="10" fillId="16" borderId="29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ill>
        <patternFill>
          <bgColor rgb="FF92D050"/>
        </patternFill>
      </fill>
    </dxf>
    <dxf>
      <font>
        <b val="0"/>
        <i val="0"/>
      </font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AEAEA"/>
      <rgbColor rgb="00CC99FF"/>
      <rgbColor rgb="00CCECFF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CFF"/>
      <color rgb="FF66FF33"/>
      <color rgb="FFCCFF99"/>
      <color rgb="FF99FF99"/>
      <color rgb="FF99FFCC"/>
      <color rgb="FFFFFFCC"/>
      <color rgb="FFFF99FF"/>
      <color rgb="FFC0C0C0"/>
      <color rgb="FFFFFF66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sv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533400</xdr:colOff>
      <xdr:row>6</xdr:row>
      <xdr:rowOff>101600</xdr:rowOff>
    </xdr:from>
    <xdr:to>
      <xdr:col>18</xdr:col>
      <xdr:colOff>279400</xdr:colOff>
      <xdr:row>12</xdr:row>
      <xdr:rowOff>76200</xdr:rowOff>
    </xdr:to>
    <xdr:pic macro="[0]!FormationEquipe"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0" y="1600200"/>
          <a:ext cx="1270000" cy="127000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63500</xdr:colOff>
      <xdr:row>1</xdr:row>
      <xdr:rowOff>25400</xdr:rowOff>
    </xdr:from>
    <xdr:to>
      <xdr:col>18</xdr:col>
      <xdr:colOff>571500</xdr:colOff>
      <xdr:row>6</xdr:row>
      <xdr:rowOff>152400</xdr:rowOff>
    </xdr:to>
    <xdr:pic macro="[0]!FormationEquipe">
      <xdr:nvPicPr>
        <xdr:cNvPr id="2" name="Image 1">
          <a:extLst>
            <a:ext uri="{FF2B5EF4-FFF2-40B4-BE49-F238E27FC236}">
              <a16:creationId xmlns:a16="http://schemas.microsoft.com/office/drawing/2014/main" id="{EBA2B190-89D6-4BA2-B0B3-E6BC6D0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8100" y="431800"/>
          <a:ext cx="1270000" cy="127000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  <xdr:twoCellAnchor editAs="oneCell">
    <xdr:from>
      <xdr:col>17</xdr:col>
      <xdr:colOff>63500</xdr:colOff>
      <xdr:row>10</xdr:row>
      <xdr:rowOff>203200</xdr:rowOff>
    </xdr:from>
    <xdr:to>
      <xdr:col>18</xdr:col>
      <xdr:colOff>571500</xdr:colOff>
      <xdr:row>16</xdr:row>
      <xdr:rowOff>177800</xdr:rowOff>
    </xdr:to>
    <xdr:pic macro="[0]!filtreNageursDispos">
      <xdr:nvPicPr>
        <xdr:cNvPr id="3" name="Image 2">
          <a:extLst>
            <a:ext uri="{FF2B5EF4-FFF2-40B4-BE49-F238E27FC236}">
              <a16:creationId xmlns:a16="http://schemas.microsoft.com/office/drawing/2014/main" id="{D44CE1AC-FB0E-4272-95E2-4334805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8100" y="2616200"/>
          <a:ext cx="1270000" cy="127000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63500</xdr:colOff>
      <xdr:row>1</xdr:row>
      <xdr:rowOff>25400</xdr:rowOff>
    </xdr:from>
    <xdr:to>
      <xdr:col>18</xdr:col>
      <xdr:colOff>571500</xdr:colOff>
      <xdr:row>6</xdr:row>
      <xdr:rowOff>152400</xdr:rowOff>
    </xdr:to>
    <xdr:pic macro="[0]!FormationEquipe">
      <xdr:nvPicPr>
        <xdr:cNvPr id="2" name="Image 1">
          <a:extLst>
            <a:ext uri="{FF2B5EF4-FFF2-40B4-BE49-F238E27FC236}">
              <a16:creationId xmlns:a16="http://schemas.microsoft.com/office/drawing/2014/main" id="{767FAC67-2EE8-4588-A576-115BB6A4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8575" y="434975"/>
          <a:ext cx="1270000" cy="125095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  <xdr:twoCellAnchor editAs="oneCell">
    <xdr:from>
      <xdr:col>17</xdr:col>
      <xdr:colOff>63500</xdr:colOff>
      <xdr:row>10</xdr:row>
      <xdr:rowOff>203200</xdr:rowOff>
    </xdr:from>
    <xdr:to>
      <xdr:col>18</xdr:col>
      <xdr:colOff>571500</xdr:colOff>
      <xdr:row>16</xdr:row>
      <xdr:rowOff>177800</xdr:rowOff>
    </xdr:to>
    <xdr:pic macro="[0]!filtreNageursDispos">
      <xdr:nvPicPr>
        <xdr:cNvPr id="3" name="Image 2">
          <a:extLst>
            <a:ext uri="{FF2B5EF4-FFF2-40B4-BE49-F238E27FC236}">
              <a16:creationId xmlns:a16="http://schemas.microsoft.com/office/drawing/2014/main" id="{8FC13DCC-85D5-4554-99F0-5521C9DD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8575" y="2574925"/>
          <a:ext cx="1270000" cy="123190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63500</xdr:colOff>
      <xdr:row>1</xdr:row>
      <xdr:rowOff>25400</xdr:rowOff>
    </xdr:from>
    <xdr:to>
      <xdr:col>18</xdr:col>
      <xdr:colOff>571500</xdr:colOff>
      <xdr:row>6</xdr:row>
      <xdr:rowOff>152400</xdr:rowOff>
    </xdr:to>
    <xdr:pic macro="[0]!FormationEquipe">
      <xdr:nvPicPr>
        <xdr:cNvPr id="2" name="Image 1">
          <a:extLst>
            <a:ext uri="{FF2B5EF4-FFF2-40B4-BE49-F238E27FC236}">
              <a16:creationId xmlns:a16="http://schemas.microsoft.com/office/drawing/2014/main" id="{A1004AE1-062B-45DB-8F23-FFAC697FC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8575" y="434975"/>
          <a:ext cx="1270000" cy="125095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  <xdr:twoCellAnchor editAs="oneCell">
    <xdr:from>
      <xdr:col>17</xdr:col>
      <xdr:colOff>63500</xdr:colOff>
      <xdr:row>10</xdr:row>
      <xdr:rowOff>203200</xdr:rowOff>
    </xdr:from>
    <xdr:to>
      <xdr:col>18</xdr:col>
      <xdr:colOff>571500</xdr:colOff>
      <xdr:row>16</xdr:row>
      <xdr:rowOff>177800</xdr:rowOff>
    </xdr:to>
    <xdr:pic macro="[0]!filtreNageursDispos">
      <xdr:nvPicPr>
        <xdr:cNvPr id="3" name="Image 2">
          <a:extLst>
            <a:ext uri="{FF2B5EF4-FFF2-40B4-BE49-F238E27FC236}">
              <a16:creationId xmlns:a16="http://schemas.microsoft.com/office/drawing/2014/main" id="{B94F2F1C-474F-4DF2-B270-960489D87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8575" y="2574925"/>
          <a:ext cx="1270000" cy="123190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63500</xdr:colOff>
      <xdr:row>1</xdr:row>
      <xdr:rowOff>25400</xdr:rowOff>
    </xdr:from>
    <xdr:to>
      <xdr:col>18</xdr:col>
      <xdr:colOff>571500</xdr:colOff>
      <xdr:row>6</xdr:row>
      <xdr:rowOff>152400</xdr:rowOff>
    </xdr:to>
    <xdr:pic macro="[0]!FormationEquipe">
      <xdr:nvPicPr>
        <xdr:cNvPr id="2" name="Image 1">
          <a:extLst>
            <a:ext uri="{FF2B5EF4-FFF2-40B4-BE49-F238E27FC236}">
              <a16:creationId xmlns:a16="http://schemas.microsoft.com/office/drawing/2014/main" id="{2D72E180-3DC5-4C45-BCB0-1C75B5105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8575" y="434975"/>
          <a:ext cx="1270000" cy="125095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  <xdr:twoCellAnchor editAs="oneCell">
    <xdr:from>
      <xdr:col>17</xdr:col>
      <xdr:colOff>63500</xdr:colOff>
      <xdr:row>10</xdr:row>
      <xdr:rowOff>203200</xdr:rowOff>
    </xdr:from>
    <xdr:to>
      <xdr:col>18</xdr:col>
      <xdr:colOff>571500</xdr:colOff>
      <xdr:row>16</xdr:row>
      <xdr:rowOff>177800</xdr:rowOff>
    </xdr:to>
    <xdr:pic macro="[0]!filtreNageursDispos">
      <xdr:nvPicPr>
        <xdr:cNvPr id="3" name="Image 2">
          <a:extLst>
            <a:ext uri="{FF2B5EF4-FFF2-40B4-BE49-F238E27FC236}">
              <a16:creationId xmlns:a16="http://schemas.microsoft.com/office/drawing/2014/main" id="{DFB66F13-82AB-4B84-BEF4-0E6FBECD1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8575" y="2574925"/>
          <a:ext cx="1270000" cy="1231900"/>
        </a:xfrm>
        <a:prstGeom prst="rect">
          <a:avLst/>
        </a:prstGeom>
        <a:ln w="38100">
          <a:solidFill>
            <a:srgbClr val="FF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1762125</xdr:colOff>
      <xdr:row>6</xdr:row>
      <xdr:rowOff>19050</xdr:rowOff>
    </xdr:from>
    <xdr:to>
      <xdr:col>24</xdr:col>
      <xdr:colOff>2095500</xdr:colOff>
      <xdr:row>6</xdr:row>
      <xdr:rowOff>358432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44425" y="1924050"/>
          <a:ext cx="333375" cy="339382"/>
        </a:xfrm>
        <a:prstGeom prst="rect">
          <a:avLst/>
        </a:prstGeom>
      </xdr:spPr>
    </xdr:pic>
    <xdr:clientData/>
  </xdr:twoCellAnchor>
  <xdr:twoCellAnchor editAs="oneCell">
    <xdr:from>
      <xdr:col>29</xdr:col>
      <xdr:colOff>514350</xdr:colOff>
      <xdr:row>1</xdr:row>
      <xdr:rowOff>361949</xdr:rowOff>
    </xdr:from>
    <xdr:to>
      <xdr:col>29</xdr:col>
      <xdr:colOff>963530</xdr:colOff>
      <xdr:row>3</xdr:row>
      <xdr:rowOff>0</xdr:rowOff>
    </xdr:to>
    <xdr:pic macro="[0]!EffacerTableau">
      <xdr:nvPicPr>
        <xdr:cNvPr id="5" name="Graphique 4" descr="Plongée">
          <a:extLst>
            <a:ext uri="{FF2B5EF4-FFF2-40B4-BE49-F238E27FC236}">
              <a16:creationId xmlns:a16="http://schemas.microsoft.com/office/drawing/2014/main" id="{813EA48E-A944-47ED-B62B-A2822A0A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268700" y="742949"/>
          <a:ext cx="449180" cy="400051"/>
        </a:xfrm>
        <a:prstGeom prst="rect">
          <a:avLst/>
        </a:prstGeom>
      </xdr:spPr>
    </xdr:pic>
    <xdr:clientData/>
  </xdr:twoCellAnchor>
  <xdr:twoCellAnchor editAs="oneCell">
    <xdr:from>
      <xdr:col>25</xdr:col>
      <xdr:colOff>104775</xdr:colOff>
      <xdr:row>3</xdr:row>
      <xdr:rowOff>200025</xdr:rowOff>
    </xdr:from>
    <xdr:to>
      <xdr:col>25</xdr:col>
      <xdr:colOff>762000</xdr:colOff>
      <xdr:row>5</xdr:row>
      <xdr:rowOff>95250</xdr:rowOff>
    </xdr:to>
    <xdr:pic macro="[0]!TrierNageur">
      <xdr:nvPicPr>
        <xdr:cNvPr id="4" name="Graphique 3" descr="Natation">
          <a:extLst>
            <a:ext uri="{FF2B5EF4-FFF2-40B4-BE49-F238E27FC236}">
              <a16:creationId xmlns:a16="http://schemas.microsoft.com/office/drawing/2014/main" id="{F6647E95-25A5-451A-9268-B4E16623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2315825" y="1343025"/>
          <a:ext cx="657225" cy="657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9">
    <pageSetUpPr fitToPage="1"/>
  </sheetPr>
  <dimension ref="A1:BZ112"/>
  <sheetViews>
    <sheetView tabSelected="1" zoomScale="75" workbookViewId="0"/>
  </sheetViews>
  <sheetFormatPr baseColWidth="10" defaultRowHeight="13" x14ac:dyDescent="0.15"/>
  <cols>
    <col min="1" max="1" width="24.1640625" customWidth="1"/>
    <col min="2" max="2" width="8.5" style="97" customWidth="1"/>
    <col min="3" max="4" width="22.1640625" customWidth="1"/>
    <col min="5" max="5" width="5.5" style="97" customWidth="1"/>
    <col min="6" max="6" width="5" style="97" customWidth="1"/>
    <col min="7" max="7" width="8" customWidth="1"/>
    <col min="8" max="8" width="11" style="97" customWidth="1"/>
    <col min="9" max="9" width="10.5" style="97" customWidth="1"/>
    <col min="10" max="10" width="11.6640625" style="97" customWidth="1"/>
    <col min="11" max="11" width="11.83203125" style="96" customWidth="1"/>
    <col min="12" max="13" width="11.5" style="96"/>
    <col min="14" max="21" width="11.5" style="32"/>
    <col min="22" max="22" width="17.1640625" style="32" customWidth="1"/>
    <col min="23" max="23" width="11.5" style="32"/>
    <col min="25" max="25" width="11.6640625" bestFit="1" customWidth="1"/>
    <col min="34" max="34" width="0" hidden="1" customWidth="1"/>
    <col min="35" max="36" width="15.6640625" hidden="1" customWidth="1"/>
    <col min="37" max="42" width="15.6640625" style="272" hidden="1" customWidth="1"/>
    <col min="43" max="44" width="15.6640625" style="269" hidden="1" customWidth="1"/>
    <col min="45" max="47" width="15.6640625" style="24" hidden="1" customWidth="1"/>
    <col min="48" max="78" width="15.6640625" hidden="1" customWidth="1"/>
    <col min="79" max="80" width="15.6640625" customWidth="1"/>
  </cols>
  <sheetData>
    <row r="1" spans="1:72" ht="32.25" customHeight="1" thickTop="1" thickBot="1" x14ac:dyDescent="0.25">
      <c r="A1" s="200" t="s">
        <v>170</v>
      </c>
      <c r="B1" s="324"/>
      <c r="C1" s="325" t="s">
        <v>136</v>
      </c>
      <c r="D1" s="331" t="str">
        <f>'FFN Licences'!Y2</f>
        <v>Nom du club</v>
      </c>
      <c r="E1" s="324"/>
      <c r="F1" s="324"/>
      <c r="G1" s="326" t="s">
        <v>155</v>
      </c>
      <c r="H1" s="176"/>
      <c r="I1" s="176"/>
      <c r="J1" s="176"/>
      <c r="K1" s="177"/>
      <c r="L1" s="177"/>
      <c r="M1" s="177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4">
        <f>COUNTA(AK:AK)</f>
        <v>0</v>
      </c>
    </row>
    <row r="2" spans="1:72" ht="24" customHeight="1" thickTop="1" thickBot="1" x14ac:dyDescent="0.25">
      <c r="A2" s="199">
        <f>'FFN Licences'!X1</f>
        <v>2025</v>
      </c>
      <c r="B2" s="327"/>
      <c r="C2" s="328" t="s">
        <v>137</v>
      </c>
      <c r="D2" s="329">
        <f>'FFN Licences'!W3</f>
        <v>9999</v>
      </c>
      <c r="E2" s="327"/>
      <c r="F2" s="327"/>
      <c r="G2" s="330" t="s">
        <v>150</v>
      </c>
      <c r="H2" s="411" t="s">
        <v>167</v>
      </c>
      <c r="I2" s="411"/>
      <c r="J2" s="412"/>
      <c r="K2" s="413" t="s">
        <v>169</v>
      </c>
      <c r="L2" s="414"/>
      <c r="M2" s="415"/>
      <c r="N2" s="416" t="s">
        <v>168</v>
      </c>
      <c r="O2" s="417"/>
      <c r="P2" s="418"/>
      <c r="Q2" s="178"/>
      <c r="R2" s="178"/>
      <c r="S2" s="178"/>
      <c r="T2" s="178"/>
      <c r="U2" s="178"/>
      <c r="V2" s="178"/>
      <c r="W2" s="178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3"/>
    </row>
    <row r="3" spans="1:72" s="93" customFormat="1" ht="15" thickTop="1" x14ac:dyDescent="0.15">
      <c r="A3" s="136" t="s">
        <v>143</v>
      </c>
      <c r="B3" s="163" t="s">
        <v>157</v>
      </c>
      <c r="C3" s="137" t="s">
        <v>139</v>
      </c>
      <c r="D3" s="137" t="s">
        <v>140</v>
      </c>
      <c r="E3" s="137" t="s">
        <v>141</v>
      </c>
      <c r="F3" s="137" t="s">
        <v>142</v>
      </c>
      <c r="G3" s="138" t="s">
        <v>9</v>
      </c>
      <c r="H3" s="100" t="s">
        <v>163</v>
      </c>
      <c r="I3" s="35" t="s">
        <v>163</v>
      </c>
      <c r="J3" s="101" t="s">
        <v>5</v>
      </c>
      <c r="K3" s="105" t="s">
        <v>163</v>
      </c>
      <c r="L3" s="39" t="s">
        <v>163</v>
      </c>
      <c r="M3" s="106" t="s">
        <v>5</v>
      </c>
      <c r="N3" s="109" t="s">
        <v>163</v>
      </c>
      <c r="O3" s="98" t="s">
        <v>163</v>
      </c>
      <c r="P3" s="110" t="s">
        <v>5</v>
      </c>
      <c r="Q3" s="179"/>
      <c r="R3" s="180"/>
      <c r="S3" s="180"/>
      <c r="T3" s="180"/>
      <c r="U3" s="180"/>
      <c r="V3" s="180"/>
      <c r="W3" s="180"/>
      <c r="X3" s="179"/>
      <c r="Y3" s="179"/>
      <c r="Z3" s="179"/>
      <c r="AA3" s="179"/>
      <c r="AB3" s="179"/>
      <c r="AC3" s="181"/>
      <c r="AD3" s="198"/>
      <c r="AE3" s="198"/>
      <c r="AF3" s="198"/>
      <c r="AG3" s="198"/>
      <c r="AH3" s="198"/>
      <c r="AI3" s="198"/>
      <c r="AJ3" s="94"/>
      <c r="AK3" s="273"/>
      <c r="AL3" s="273"/>
      <c r="AM3" s="273"/>
      <c r="AN3" s="273"/>
      <c r="AO3" s="273"/>
      <c r="AP3" s="273"/>
      <c r="AQ3" s="270"/>
      <c r="AR3" s="270"/>
      <c r="AS3" s="95"/>
      <c r="AT3" s="95"/>
      <c r="AU3" s="95"/>
      <c r="BA3" s="43" t="s">
        <v>2</v>
      </c>
      <c r="BB3" s="43" t="s">
        <v>3</v>
      </c>
      <c r="BC3" s="43" t="s">
        <v>3</v>
      </c>
      <c r="BD3" s="43" t="s">
        <v>4</v>
      </c>
      <c r="BE3" s="43" t="s">
        <v>4</v>
      </c>
      <c r="BF3" s="44" t="s">
        <v>5</v>
      </c>
      <c r="BH3" s="59" t="s">
        <v>2</v>
      </c>
      <c r="BI3" s="59" t="s">
        <v>3</v>
      </c>
      <c r="BJ3" s="59" t="s">
        <v>3</v>
      </c>
      <c r="BK3" s="59" t="s">
        <v>4</v>
      </c>
      <c r="BL3" s="59" t="s">
        <v>4</v>
      </c>
      <c r="BM3" s="60" t="s">
        <v>5</v>
      </c>
      <c r="BO3" s="74" t="s">
        <v>2</v>
      </c>
      <c r="BP3" s="74" t="s">
        <v>3</v>
      </c>
      <c r="BQ3" s="74" t="s">
        <v>3</v>
      </c>
      <c r="BR3" s="74" t="s">
        <v>4</v>
      </c>
      <c r="BS3" s="74" t="s">
        <v>4</v>
      </c>
      <c r="BT3" s="75" t="s">
        <v>5</v>
      </c>
    </row>
    <row r="4" spans="1:72" s="93" customFormat="1" ht="15" thickBot="1" x14ac:dyDescent="0.2">
      <c r="A4" s="139"/>
      <c r="B4" s="164" t="s">
        <v>158</v>
      </c>
      <c r="C4" s="140"/>
      <c r="D4" s="140"/>
      <c r="E4" s="141" t="s">
        <v>156</v>
      </c>
      <c r="F4" s="141"/>
      <c r="G4" s="142"/>
      <c r="H4" s="102" t="s">
        <v>164</v>
      </c>
      <c r="I4" s="169" t="s">
        <v>165</v>
      </c>
      <c r="J4" s="103" t="s">
        <v>8</v>
      </c>
      <c r="K4" s="107" t="s">
        <v>164</v>
      </c>
      <c r="L4" s="170" t="s">
        <v>165</v>
      </c>
      <c r="M4" s="108" t="s">
        <v>8</v>
      </c>
      <c r="N4" s="111" t="s">
        <v>164</v>
      </c>
      <c r="O4" s="171" t="s">
        <v>165</v>
      </c>
      <c r="P4" s="112" t="s">
        <v>8</v>
      </c>
      <c r="Q4" s="179"/>
      <c r="R4" s="180"/>
      <c r="S4" s="180"/>
      <c r="T4" s="180"/>
      <c r="U4" s="180"/>
      <c r="V4" s="180"/>
      <c r="W4" s="180"/>
      <c r="X4" s="179"/>
      <c r="Y4" s="179"/>
      <c r="Z4" s="179"/>
      <c r="AA4" s="179"/>
      <c r="AB4" s="179"/>
      <c r="AC4" s="181"/>
      <c r="AD4" s="198"/>
      <c r="AE4" s="198"/>
      <c r="AF4" s="198"/>
      <c r="AG4" s="198"/>
      <c r="AH4" s="198"/>
      <c r="AI4" s="198"/>
      <c r="AJ4" s="94"/>
      <c r="AK4" s="273"/>
      <c r="AL4" s="273"/>
      <c r="AM4" s="273"/>
      <c r="AN4" s="273"/>
      <c r="AO4" s="273"/>
      <c r="AP4" s="273"/>
      <c r="AQ4" s="270"/>
      <c r="AR4" s="270"/>
      <c r="AS4" s="95"/>
      <c r="AT4" s="95"/>
      <c r="AU4" s="95"/>
      <c r="BA4" s="43"/>
      <c r="BB4" s="43"/>
      <c r="BC4" s="43" t="s">
        <v>144</v>
      </c>
      <c r="BD4" s="43" t="s">
        <v>6</v>
      </c>
      <c r="BE4" s="43" t="s">
        <v>7</v>
      </c>
      <c r="BF4" s="44" t="s">
        <v>8</v>
      </c>
      <c r="BH4" s="59"/>
      <c r="BI4" s="59"/>
      <c r="BJ4" s="59" t="s">
        <v>144</v>
      </c>
      <c r="BK4" s="59" t="s">
        <v>6</v>
      </c>
      <c r="BL4" s="59" t="s">
        <v>7</v>
      </c>
      <c r="BM4" s="60" t="s">
        <v>8</v>
      </c>
      <c r="BO4" s="74"/>
      <c r="BP4" s="74"/>
      <c r="BQ4" s="74" t="s">
        <v>144</v>
      </c>
      <c r="BR4" s="74" t="s">
        <v>6</v>
      </c>
      <c r="BS4" s="74" t="s">
        <v>7</v>
      </c>
      <c r="BT4" s="75" t="s">
        <v>8</v>
      </c>
    </row>
    <row r="5" spans="1:72" ht="17" customHeight="1" thickTop="1" thickBot="1" x14ac:dyDescent="0.2">
      <c r="A5" s="351" t="s">
        <v>159</v>
      </c>
      <c r="B5" s="257"/>
      <c r="C5" s="352"/>
      <c r="D5" s="352"/>
      <c r="E5" s="257"/>
      <c r="F5" s="257"/>
      <c r="G5" s="353" t="str">
        <f>IF(SUM($G28:$G37)=0,"",AVERAGE($G28:$G37))</f>
        <v/>
      </c>
      <c r="H5" s="354">
        <f>H27</f>
        <v>0</v>
      </c>
      <c r="I5" s="355" t="str">
        <f t="shared" ref="I5:I10" si="0">IF(G5="","",BC5)</f>
        <v/>
      </c>
      <c r="J5" s="356" t="str">
        <f>IF(I5="","",IF(ISNA(VLOOKUP(I5,_99,1,0)),1502-MATCH(I5,_99,1),1503-MATCH(I5,_99,1)))</f>
        <v/>
      </c>
      <c r="K5" s="357">
        <f>K27</f>
        <v>0</v>
      </c>
      <c r="L5" s="358" t="str">
        <f t="shared" ref="L5:L10" si="1">IF($G5="","",BJ5)</f>
        <v/>
      </c>
      <c r="M5" s="359" t="str">
        <f>IF(L5="","",IF(ISNA(VLOOKUP(L5,_99,1,0)),1502-MATCH(L5,_99,1),1503-MATCH(L5,_99,1)))</f>
        <v/>
      </c>
      <c r="N5" s="360">
        <f>N27</f>
        <v>0</v>
      </c>
      <c r="O5" s="361" t="str">
        <f t="shared" ref="O5:O10" si="2">IF($G5="","",BQ5)</f>
        <v/>
      </c>
      <c r="P5" s="362" t="str">
        <f>IF(O5="","",IF(ISNA(VLOOKUP(O5,_99,1,0)),1502-MATCH(O5,_99,1),1503-MATCH(O5,_99,1)))</f>
        <v/>
      </c>
      <c r="Q5" s="182"/>
      <c r="R5" s="178"/>
      <c r="S5" s="178"/>
      <c r="T5" s="178"/>
      <c r="U5" s="178"/>
      <c r="V5" s="178"/>
      <c r="W5" s="178"/>
      <c r="X5" s="183"/>
      <c r="Y5" s="184"/>
      <c r="Z5" s="185"/>
      <c r="AA5" s="186"/>
      <c r="AB5" s="186"/>
      <c r="AC5" s="187"/>
      <c r="AD5" s="31"/>
      <c r="AE5" s="31"/>
      <c r="AF5" s="31"/>
      <c r="AG5" s="31"/>
      <c r="AH5" s="31"/>
      <c r="AI5" s="31"/>
      <c r="AJ5" s="33"/>
      <c r="BA5" s="49">
        <f t="shared" ref="BA5:BA8" si="3">(($H5-INT($H5))*100)+INT($H5)*60</f>
        <v>0</v>
      </c>
      <c r="BB5" s="50" t="e">
        <f>ROUND($BA5/$G5,2)</f>
        <v>#VALUE!</v>
      </c>
      <c r="BC5" s="38" t="e">
        <f t="shared" ref="BC5:BC10" si="4">((BB5-MOD(BB5,60))/60)+MOD(BB5,60)/100</f>
        <v>#VALUE!</v>
      </c>
      <c r="BD5" s="57"/>
      <c r="BE5" s="57" t="e">
        <f>IF(BC5&gt;0,IF(ISNA(VLOOKUP(BC5,_99,1,0)),1502-MATCH(BC5,_99,1),1503-MATCH(BC5,_99,1)),0)</f>
        <v>#VALUE!</v>
      </c>
      <c r="BF5" s="53" t="e">
        <f>BE5</f>
        <v>#VALUE!</v>
      </c>
      <c r="BH5" s="61">
        <f t="shared" ref="BH5:BH8" si="5">(($K5-INT($K5))*100)+INT($K5)*60</f>
        <v>0</v>
      </c>
      <c r="BI5" s="62" t="e">
        <f>ROUND($BH5/$G5,2)</f>
        <v>#VALUE!</v>
      </c>
      <c r="BJ5" s="42" t="e">
        <f t="shared" ref="BJ5:BJ10" si="6">((BI5-MOD(BI5,60))/60)+MOD(BI5,60)/100</f>
        <v>#VALUE!</v>
      </c>
      <c r="BK5" s="68"/>
      <c r="BL5" s="68" t="e">
        <f>IF(BJ5&gt;0,IF(ISNA(VLOOKUP(BJ5,_97,1,0)),1502-MATCH(BJ5,_97,1),1503-MATCH(BJ5,_97,1)),0)</f>
        <v>#VALUE!</v>
      </c>
      <c r="BM5" s="64" t="e">
        <f>BL5</f>
        <v>#VALUE!</v>
      </c>
      <c r="BO5" s="76">
        <f t="shared" ref="BO5:BO8" si="7">(($N5-INT($N5))*100)+INT($N5)*60</f>
        <v>0</v>
      </c>
      <c r="BP5" s="77" t="e">
        <f>ROUND($BO5/$G5,2)</f>
        <v>#VALUE!</v>
      </c>
      <c r="BQ5" s="78" t="e">
        <f t="shared" ref="BQ5:BQ10" si="8">((BP5-MOD(BP5,60))/60)+MOD(BP5,60)/100</f>
        <v>#VALUE!</v>
      </c>
      <c r="BR5" s="87"/>
      <c r="BS5" s="87" t="e">
        <f>IF(BQ5&gt;0,IF(ISNA(VLOOKUP(BQ5,_97,1,0)),1502-MATCH(BQ5,_97,1),1503-MATCH(BQ5,_97,1)),0)</f>
        <v>#VALUE!</v>
      </c>
      <c r="BT5" s="81" t="e">
        <f>BS5</f>
        <v>#VALUE!</v>
      </c>
    </row>
    <row r="6" spans="1:72" ht="17" customHeight="1" thickTop="1" x14ac:dyDescent="0.15">
      <c r="A6" s="351" t="s">
        <v>0</v>
      </c>
      <c r="B6" s="263"/>
      <c r="C6" s="363"/>
      <c r="D6" s="363"/>
      <c r="E6" s="264"/>
      <c r="F6" s="364">
        <f>IF(ISBLANK(B6),0,ROUNDUP(($A$2-VALUE(RIGHT(B6,2))-1924)/5,0))</f>
        <v>0</v>
      </c>
      <c r="G6" s="353" t="str">
        <f>IF($F6&lt;1,"",IF($E6="F",INDEX(Coefficients!$A:$Z,5,$F6+8),INDEX(Coefficients!$A:$Z,35,$F6+8)))</f>
        <v/>
      </c>
      <c r="H6" s="265"/>
      <c r="I6" s="355" t="str">
        <f t="shared" si="0"/>
        <v/>
      </c>
      <c r="J6" s="365">
        <f>IF(E6="F",BD6,BE6)</f>
        <v>0</v>
      </c>
      <c r="K6" s="266"/>
      <c r="L6" s="358" t="str">
        <f t="shared" si="1"/>
        <v/>
      </c>
      <c r="M6" s="366">
        <f>IF($E6="F",BK6,BL6)</f>
        <v>0</v>
      </c>
      <c r="N6" s="267"/>
      <c r="O6" s="361" t="str">
        <f t="shared" si="2"/>
        <v/>
      </c>
      <c r="P6" s="367">
        <f>IF($E6="F",BR6,BS6)</f>
        <v>0</v>
      </c>
      <c r="Q6" s="188"/>
      <c r="R6" s="178"/>
      <c r="S6" s="178"/>
      <c r="T6" s="178"/>
      <c r="U6" s="178"/>
      <c r="V6" s="178"/>
      <c r="W6" s="178"/>
      <c r="X6" s="183"/>
      <c r="Y6" s="184"/>
      <c r="Z6" s="185"/>
      <c r="AA6" s="186"/>
      <c r="AB6" s="186"/>
      <c r="AC6" s="181"/>
      <c r="AD6" s="31"/>
      <c r="AE6" s="31"/>
      <c r="AF6" s="31"/>
      <c r="AG6" s="31"/>
      <c r="AH6" s="31"/>
      <c r="AI6" s="31"/>
      <c r="AJ6" s="33"/>
      <c r="BA6" s="49">
        <f t="shared" si="3"/>
        <v>0</v>
      </c>
      <c r="BB6" s="50">
        <f>IF($F6&lt;1,0,ROUND($BA6/$G6,2))</f>
        <v>0</v>
      </c>
      <c r="BC6" s="38">
        <f t="shared" si="4"/>
        <v>0</v>
      </c>
      <c r="BD6" s="52">
        <f>IF(BC6&gt;0,IF(ISNA(VLOOKUP(BC6,_02,1,0)),1502-MATCH(BC6,_02,1),1503-MATCH(BC6,_02,1)),0)</f>
        <v>0</v>
      </c>
      <c r="BE6" s="52">
        <f>IF(BC6&gt;0,IF(ISNA(VLOOKUP(BC6,_52,1,0)),1502-MATCH(BC6,_52,1),1503-MATCH(BC6,_52,1)),0)</f>
        <v>0</v>
      </c>
      <c r="BF6" s="36">
        <f>IF(AU6="F",BD6,BE6)</f>
        <v>0</v>
      </c>
      <c r="BH6" s="61">
        <f t="shared" si="5"/>
        <v>0</v>
      </c>
      <c r="BI6" s="62">
        <f>IF($F6&lt;1,0,ROUND($BH6/$G6,2))</f>
        <v>0</v>
      </c>
      <c r="BJ6" s="42">
        <f t="shared" si="6"/>
        <v>0</v>
      </c>
      <c r="BK6" s="63">
        <f>IF(BJ6&gt;0,IF(ISNA(VLOOKUP(BJ6,_02,1,0)),1502-MATCH(BJ6,_02,1),1503-MATCH(BJ6,_02,1)),0)</f>
        <v>0</v>
      </c>
      <c r="BL6" s="63">
        <f>IF(BJ6&gt;0,IF(ISNA(VLOOKUP(BJ6,_52,1,0)),1502-MATCH(BJ6,_52,1),1503-MATCH(BJ6,_52,1)),0)</f>
        <v>0</v>
      </c>
      <c r="BM6" s="40">
        <f>IF(BB6="F",BK6,BL6)</f>
        <v>0</v>
      </c>
      <c r="BO6" s="76">
        <f t="shared" si="7"/>
        <v>0</v>
      </c>
      <c r="BP6" s="77">
        <f>IF($F6&lt;1,0,ROUND($BO6/$G6,2))</f>
        <v>0</v>
      </c>
      <c r="BQ6" s="78">
        <f t="shared" si="8"/>
        <v>0</v>
      </c>
      <c r="BR6" s="80">
        <f>IF(BQ6&gt;0,IF(ISNA(VLOOKUP(BQ6,_02,1,0)),1502-MATCH(BQ6,_02,1),1503-MATCH(BQ6,_02,1)),0)</f>
        <v>0</v>
      </c>
      <c r="BS6" s="80">
        <f>IF(BQ6&gt;0,IF(ISNA(VLOOKUP(BQ6,_52,1,0)),1502-MATCH(BQ6,_52,1),1503-MATCH(BQ6,_52,1)),0)</f>
        <v>0</v>
      </c>
      <c r="BT6" s="82">
        <f>IF(BI6="F",BR6,BS6)</f>
        <v>0</v>
      </c>
    </row>
    <row r="7" spans="1:72" ht="17" customHeight="1" x14ac:dyDescent="0.15">
      <c r="A7" s="368" t="s">
        <v>152</v>
      </c>
      <c r="B7" s="165"/>
      <c r="C7" s="369"/>
      <c r="D7" s="369"/>
      <c r="E7" s="144"/>
      <c r="F7" s="370">
        <f>IF(ISBLANK(B7),0,ROUNDUP(($A$2-VALUE(RIGHT(B7,2))-1924)/5,0))</f>
        <v>0</v>
      </c>
      <c r="G7" s="371" t="str">
        <f>IF($F7&lt;1,"",IF($E7="F",INDEX(Coefficients!$A:$Z,14,$F7+8),INDEX(Coefficients!$A:$Z,44,$F7+8)))</f>
        <v/>
      </c>
      <c r="H7" s="254"/>
      <c r="I7" s="372" t="str">
        <f t="shared" si="0"/>
        <v/>
      </c>
      <c r="J7" s="373">
        <f>IF(E7="F",BD7,BE7)</f>
        <v>0</v>
      </c>
      <c r="K7" s="255"/>
      <c r="L7" s="374" t="str">
        <f t="shared" si="1"/>
        <v/>
      </c>
      <c r="M7" s="375">
        <f>IF($E7="F",BK7,BL7)</f>
        <v>0</v>
      </c>
      <c r="N7" s="256"/>
      <c r="O7" s="376" t="str">
        <f t="shared" si="2"/>
        <v/>
      </c>
      <c r="P7" s="377">
        <f>IF($E7="F",BR7,BS7)</f>
        <v>0</v>
      </c>
      <c r="Q7" s="188"/>
      <c r="R7" s="178"/>
      <c r="S7" s="178"/>
      <c r="T7" s="178"/>
      <c r="U7" s="178"/>
      <c r="V7" s="178"/>
      <c r="W7" s="178"/>
      <c r="X7" s="183"/>
      <c r="Y7" s="184"/>
      <c r="Z7" s="185"/>
      <c r="AA7" s="186"/>
      <c r="AB7" s="186"/>
      <c r="AC7" s="181"/>
      <c r="AD7" s="31"/>
      <c r="AE7" s="31"/>
      <c r="AF7" s="31"/>
      <c r="AG7" s="31"/>
      <c r="AH7" s="31"/>
      <c r="AI7" s="31"/>
      <c r="AJ7" s="33"/>
      <c r="BA7" s="49">
        <f t="shared" si="3"/>
        <v>0</v>
      </c>
      <c r="BB7" s="50">
        <f>IF($F7&lt;1,0,ROUND($BA7/$G7,2))</f>
        <v>0</v>
      </c>
      <c r="BC7" s="38">
        <f t="shared" si="4"/>
        <v>0</v>
      </c>
      <c r="BD7" s="52">
        <f>IF(BC7&gt;0,IF(ISNA(VLOOKUP(BC7,_21,1,0)),1502-MATCH(BC7,_21,1),1503-MATCH(BC7,_21,1)),0)</f>
        <v>0</v>
      </c>
      <c r="BE7" s="52">
        <f>IF(BC7&gt;0,IF(ISNA(VLOOKUP(BC7,_71,1,0)),1502-MATCH(BC7,_71,1),1503-MATCH(BC7,_71,1)),0)</f>
        <v>0</v>
      </c>
      <c r="BF7" s="36">
        <f>IF(AU7="F",BD7,BE7)</f>
        <v>0</v>
      </c>
      <c r="BH7" s="61">
        <f t="shared" si="5"/>
        <v>0</v>
      </c>
      <c r="BI7" s="62">
        <f>IF($F7&lt;1,0,ROUND($BH7/$G7,2))</f>
        <v>0</v>
      </c>
      <c r="BJ7" s="42">
        <f t="shared" si="6"/>
        <v>0</v>
      </c>
      <c r="BK7" s="63">
        <f>IF(BJ7&gt;0,IF(ISNA(VLOOKUP(BJ7,_21,1,0)),1502-MATCH(BJ7,_21,1),1503-MATCH(BJ7,_21,1)),0)</f>
        <v>0</v>
      </c>
      <c r="BL7" s="63">
        <f>IF(BJ7&gt;0,IF(ISNA(VLOOKUP(BJ7,_71,1,0)),1502-MATCH(BJ7,_71,1),1503-MATCH(BJ7,_71,1)),0)</f>
        <v>0</v>
      </c>
      <c r="BM7" s="40">
        <f>IF(BB7="F",BK7,BL7)</f>
        <v>0</v>
      </c>
      <c r="BO7" s="76">
        <f t="shared" si="7"/>
        <v>0</v>
      </c>
      <c r="BP7" s="77">
        <f>IF($F7&lt;1,0,ROUND($BO7/$G7,2))</f>
        <v>0</v>
      </c>
      <c r="BQ7" s="78">
        <f t="shared" si="8"/>
        <v>0</v>
      </c>
      <c r="BR7" s="80">
        <f>IF(BQ7&gt;0,IF(ISNA(VLOOKUP(BQ7,_21,1,0)),1502-MATCH(BQ7,_21,1),1503-MATCH(BQ7,_21,1)),0)</f>
        <v>0</v>
      </c>
      <c r="BS7" s="80">
        <f>IF(BQ7&gt;0,IF(ISNA(VLOOKUP(BQ7,_71,1,0)),1502-MATCH(BQ7,_71,1),1503-MATCH(BQ7,_71,1)),0)</f>
        <v>0</v>
      </c>
      <c r="BT7" s="82">
        <f>IF(BI7="F",BR7,BS7)</f>
        <v>0</v>
      </c>
    </row>
    <row r="8" spans="1:72" ht="17" customHeight="1" x14ac:dyDescent="0.15">
      <c r="A8" s="368" t="s">
        <v>151</v>
      </c>
      <c r="B8" s="165"/>
      <c r="C8" s="369"/>
      <c r="D8" s="369"/>
      <c r="E8" s="144"/>
      <c r="F8" s="370">
        <f>IF(ISBLANK(B8),0,ROUNDUP(($A$2-VALUE(RIGHT(B8,2))-1924)/5,0))</f>
        <v>0</v>
      </c>
      <c r="G8" s="371" t="str">
        <f>IF($F8&lt;1,"",IF($E8="F",INDEX(Coefficients!$A:$Z,12,$F8+8),INDEX(Coefficients!$A:$Z,42,$F8+8)))</f>
        <v/>
      </c>
      <c r="H8" s="254"/>
      <c r="I8" s="372" t="str">
        <f t="shared" si="0"/>
        <v/>
      </c>
      <c r="J8" s="373">
        <f>IF(E8="F",BD8,BE8)</f>
        <v>0</v>
      </c>
      <c r="K8" s="255"/>
      <c r="L8" s="374" t="str">
        <f t="shared" si="1"/>
        <v/>
      </c>
      <c r="M8" s="375">
        <f>IF($E8="F",BK8,BL8)</f>
        <v>0</v>
      </c>
      <c r="N8" s="256"/>
      <c r="O8" s="376" t="str">
        <f t="shared" si="2"/>
        <v/>
      </c>
      <c r="P8" s="377">
        <f>IF($E8="F",BR8,BS8)</f>
        <v>0</v>
      </c>
      <c r="Q8" s="188"/>
      <c r="R8" s="178"/>
      <c r="S8" s="178"/>
      <c r="T8" s="178"/>
      <c r="U8" s="178"/>
      <c r="V8" s="178"/>
      <c r="W8" s="178"/>
      <c r="X8" s="183"/>
      <c r="Y8" s="184"/>
      <c r="Z8" s="185"/>
      <c r="AA8" s="186"/>
      <c r="AB8" s="186"/>
      <c r="AC8" s="181"/>
      <c r="AD8" s="31"/>
      <c r="AE8" s="31"/>
      <c r="AF8" s="31"/>
      <c r="AG8" s="31"/>
      <c r="AH8" s="31"/>
      <c r="AI8" s="31"/>
      <c r="AJ8" s="33"/>
      <c r="BA8" s="49">
        <f t="shared" si="3"/>
        <v>0</v>
      </c>
      <c r="BB8" s="50">
        <f>IF($F8&lt;1,0,ROUND($BA8/$G8,2))</f>
        <v>0</v>
      </c>
      <c r="BC8" s="38">
        <f t="shared" si="4"/>
        <v>0</v>
      </c>
      <c r="BD8" s="52">
        <f>IF(BC8&gt;0,IF(ISNA(VLOOKUP(BC8,_12,1,0)),1502-MATCH(BC8,_12,1),1503-MATCH(BC8,_12,1)),0)</f>
        <v>0</v>
      </c>
      <c r="BE8" s="52">
        <f>IF(BC8&gt;0,IF(ISNA(VLOOKUP(BC8,_62,1,0)),1502-MATCH(BC8,_62,1),1503-MATCH(BC8,_62,1)),0)</f>
        <v>0</v>
      </c>
      <c r="BF8" s="36">
        <f>IF(AU8="F",BD8,BE8)</f>
        <v>0</v>
      </c>
      <c r="BH8" s="61">
        <f t="shared" si="5"/>
        <v>0</v>
      </c>
      <c r="BI8" s="62">
        <f>IF($F8&lt;1,0,ROUND($BH8/$G8,2))</f>
        <v>0</v>
      </c>
      <c r="BJ8" s="42">
        <f t="shared" si="6"/>
        <v>0</v>
      </c>
      <c r="BK8" s="63">
        <f>IF(BJ8&gt;0,IF(ISNA(VLOOKUP(BJ8,_12,1,0)),1502-MATCH(BJ8,_12,1),1503-MATCH(BJ8,_12,1)),0)</f>
        <v>0</v>
      </c>
      <c r="BL8" s="63">
        <f>IF(BJ8&gt;0,IF(ISNA(VLOOKUP(BJ8,_62,1,0)),1502-MATCH(BJ8,_62,1),1503-MATCH(BJ8,_62,1)),0)</f>
        <v>0</v>
      </c>
      <c r="BM8" s="40">
        <f>IF(BB8="F",BK8,BL8)</f>
        <v>0</v>
      </c>
      <c r="BO8" s="76">
        <f t="shared" si="7"/>
        <v>0</v>
      </c>
      <c r="BP8" s="77">
        <f>IF($F8&lt;1,0,ROUND($BO8/$G8,2))</f>
        <v>0</v>
      </c>
      <c r="BQ8" s="78">
        <f t="shared" si="8"/>
        <v>0</v>
      </c>
      <c r="BR8" s="80">
        <f>IF(BQ8&gt;0,IF(ISNA(VLOOKUP(BQ8,_12,1,0)),1502-MATCH(BQ8,_12,1),1503-MATCH(BQ8,_12,1)),0)</f>
        <v>0</v>
      </c>
      <c r="BS8" s="80">
        <f>IF(BQ8&gt;0,IF(ISNA(VLOOKUP(BQ8,_62,1,0)),1502-MATCH(BQ8,_62,1),1503-MATCH(BQ8,_62,1)),0)</f>
        <v>0</v>
      </c>
      <c r="BT8" s="82">
        <f>IF(BI8="F",BR8,BS8)</f>
        <v>0</v>
      </c>
    </row>
    <row r="9" spans="1:72" ht="17" customHeight="1" x14ac:dyDescent="0.15">
      <c r="A9" s="368" t="s">
        <v>149</v>
      </c>
      <c r="B9" s="165"/>
      <c r="C9" s="369"/>
      <c r="D9" s="369"/>
      <c r="E9" s="144"/>
      <c r="F9" s="370">
        <f>IF(ISBLANK(B9),0,ROUNDUP(($A$2-VALUE(RIGHT(B9,2))-1924)/5,0))</f>
        <v>0</v>
      </c>
      <c r="G9" s="371" t="str">
        <f>IF($F9&lt;1,"",IF($E9="F",INDEX(Coefficients!$A:$Z,17,$F9+8),INDEX(Coefficients!$A:$Z,47,$F9+8)))</f>
        <v/>
      </c>
      <c r="H9" s="254"/>
      <c r="I9" s="372" t="str">
        <f t="shared" si="0"/>
        <v/>
      </c>
      <c r="J9" s="373">
        <f>IF(E9="F",BD9,BE9)</f>
        <v>0</v>
      </c>
      <c r="K9" s="255"/>
      <c r="L9" s="374" t="str">
        <f t="shared" si="1"/>
        <v/>
      </c>
      <c r="M9" s="375">
        <f>IF($E9="F",BK9,BL9)</f>
        <v>0</v>
      </c>
      <c r="N9" s="256"/>
      <c r="O9" s="376" t="str">
        <f t="shared" si="2"/>
        <v/>
      </c>
      <c r="P9" s="377">
        <f>IF($E9="F",BR9,BS9)</f>
        <v>0</v>
      </c>
      <c r="Q9" s="188"/>
      <c r="R9" s="178"/>
      <c r="S9" s="178"/>
      <c r="T9" s="178"/>
      <c r="U9" s="178"/>
      <c r="V9" s="178"/>
      <c r="W9" s="178"/>
      <c r="X9" s="183"/>
      <c r="Y9" s="184"/>
      <c r="Z9" s="185"/>
      <c r="AA9" s="186"/>
      <c r="AB9" s="186"/>
      <c r="AC9" s="181"/>
      <c r="AD9" s="31"/>
      <c r="AE9" s="31"/>
      <c r="AF9" s="31"/>
      <c r="AG9" s="31"/>
      <c r="AH9" s="31"/>
      <c r="AI9" s="31"/>
      <c r="AJ9" s="33"/>
      <c r="BA9" s="49">
        <f t="shared" ref="BA9:BA16" si="9">(($H9-INT($H9))*100)+INT($H9)*60</f>
        <v>0</v>
      </c>
      <c r="BB9" s="50">
        <f>IF($F9&lt;1,0,ROUND($BA9/$G9,2))</f>
        <v>0</v>
      </c>
      <c r="BC9" s="38">
        <f t="shared" si="4"/>
        <v>0</v>
      </c>
      <c r="BD9" s="52">
        <f>IF(BC9&gt;0,IF(ISNA(VLOOKUP(BC9,_31,1,0)),1502-MATCH(BC9,_31,1),1503-MATCH(BC9,_31,1)),0)</f>
        <v>0</v>
      </c>
      <c r="BE9" s="52">
        <f>IF(BC9&gt;0,IF(ISNA(VLOOKUP(BC9,_81,1,0)),1502-MATCH(BC9,_81,1),1503-MATCH(BC9,_81,1)),0)</f>
        <v>0</v>
      </c>
      <c r="BF9" s="36">
        <f>IF(AU9="F",BD9,BE9)</f>
        <v>0</v>
      </c>
      <c r="BH9" s="61">
        <f t="shared" ref="BH9:BH16" si="10">(($K9-INT($K9))*100)+INT($K9)*60</f>
        <v>0</v>
      </c>
      <c r="BI9" s="62">
        <f>IF($F9&lt;1,0,ROUND($BH9/$G9,2))</f>
        <v>0</v>
      </c>
      <c r="BJ9" s="42">
        <f t="shared" si="6"/>
        <v>0</v>
      </c>
      <c r="BK9" s="63">
        <f>IF(BJ9&gt;0,IF(ISNA(VLOOKUP(BJ9,_31,1,0)),1502-MATCH(BJ9,_31,1),1503-MATCH(BJ9,_31,1)),0)</f>
        <v>0</v>
      </c>
      <c r="BL9" s="63">
        <f>IF(BJ9&gt;0,IF(ISNA(VLOOKUP(BJ9,_81,1,0)),1502-MATCH(BJ9,_81,1),1503-MATCH(BJ9,_81,1)),0)</f>
        <v>0</v>
      </c>
      <c r="BM9" s="40">
        <f>IF(BB9="F",BK9,BL9)</f>
        <v>0</v>
      </c>
      <c r="BO9" s="76">
        <f t="shared" ref="BO9:BO17" si="11">(($N9-INT($N9))*100)+INT($N9)*60</f>
        <v>0</v>
      </c>
      <c r="BP9" s="77">
        <f>IF($F9&lt;1,0,ROUND($BO9/$G9,2))</f>
        <v>0</v>
      </c>
      <c r="BQ9" s="78">
        <f t="shared" si="8"/>
        <v>0</v>
      </c>
      <c r="BR9" s="80">
        <f>IF(BQ9&gt;0,IF(ISNA(VLOOKUP(BQ9,_31,1,0)),1502-MATCH(BQ9,_31,1),1503-MATCH(BQ9,_31,1)),0)</f>
        <v>0</v>
      </c>
      <c r="BS9" s="80">
        <f>IF(BQ9&gt;0,IF(ISNA(VLOOKUP(BQ9,_81,1,0)),1502-MATCH(BQ9,_81,1),1503-MATCH(BQ9,_81,1)),0)</f>
        <v>0</v>
      </c>
      <c r="BT9" s="82">
        <f>IF(BI9="F",BR9,BS9)</f>
        <v>0</v>
      </c>
    </row>
    <row r="10" spans="1:72" ht="17" customHeight="1" thickBot="1" x14ac:dyDescent="0.2">
      <c r="A10" s="368" t="s">
        <v>261</v>
      </c>
      <c r="B10" s="165"/>
      <c r="C10" s="369"/>
      <c r="D10" s="369"/>
      <c r="E10" s="144"/>
      <c r="F10" s="370">
        <f>IF(ISBLANK(B10),0,ROUNDUP(($A$2-VALUE(RIGHT(B10,2))-1924)/5,0))</f>
        <v>0</v>
      </c>
      <c r="G10" s="371" t="str">
        <f>IF($F10&lt;1,"",IF($E10="F",INDEX(Coefficients!$A:$Z,7,$F10+8),INDEX(Coefficients!$A:$Z,37,$F10+8)))</f>
        <v/>
      </c>
      <c r="H10" s="254"/>
      <c r="I10" s="372" t="str">
        <f t="shared" si="0"/>
        <v/>
      </c>
      <c r="J10" s="373">
        <f>IF(E10="F",BD10,BE10)</f>
        <v>0</v>
      </c>
      <c r="K10" s="255"/>
      <c r="L10" s="374" t="str">
        <f t="shared" si="1"/>
        <v/>
      </c>
      <c r="M10" s="375">
        <f>IF($E10="F",BK10,BL10)</f>
        <v>0</v>
      </c>
      <c r="N10" s="256"/>
      <c r="O10" s="376" t="str">
        <f t="shared" si="2"/>
        <v/>
      </c>
      <c r="P10" s="377">
        <f>IF($E10="F",BR10,BS10)</f>
        <v>0</v>
      </c>
      <c r="Q10" s="188"/>
      <c r="R10" s="178"/>
      <c r="S10" s="178"/>
      <c r="T10" s="178"/>
      <c r="U10" s="178"/>
      <c r="V10" s="178"/>
      <c r="W10" s="178"/>
      <c r="X10" s="183"/>
      <c r="Y10" s="184"/>
      <c r="Z10" s="185"/>
      <c r="AA10" s="186"/>
      <c r="AB10" s="186"/>
      <c r="AC10" s="181"/>
      <c r="AD10" s="31"/>
      <c r="AE10" s="31"/>
      <c r="AF10" s="31"/>
      <c r="AG10" s="31"/>
      <c r="AH10" s="31"/>
      <c r="AI10" s="31"/>
      <c r="AJ10" s="33"/>
      <c r="BA10" s="49">
        <f t="shared" si="9"/>
        <v>0</v>
      </c>
      <c r="BB10" s="50">
        <f>IF($F10&lt;1,0,ROUND($BA10/$G10,2))</f>
        <v>0</v>
      </c>
      <c r="BC10" s="38">
        <f t="shared" si="4"/>
        <v>0</v>
      </c>
      <c r="BD10" s="52">
        <f>IF(BC10&gt;0,IF(ISNA(VLOOKUP(BC10,_04,1,0)),1502-MATCH(BC10,_04,1),1503-MATCH(BC10,_04,1)),0)</f>
        <v>0</v>
      </c>
      <c r="BE10" s="52">
        <f>IF(BC10&gt;0,IF(ISNA(VLOOKUP(BC10,_54,1,0)),1502-MATCH(BC10,_54,1),1503-MATCH(BC10,_54,1)),0)</f>
        <v>0</v>
      </c>
      <c r="BF10" s="36">
        <f>IF(AU10="F",BD10,BE10)</f>
        <v>0</v>
      </c>
      <c r="BH10" s="61">
        <f t="shared" si="10"/>
        <v>0</v>
      </c>
      <c r="BI10" s="62">
        <f>IF($F10&lt;1,0,ROUND($BH10/$G10,2))</f>
        <v>0</v>
      </c>
      <c r="BJ10" s="42">
        <f t="shared" si="6"/>
        <v>0</v>
      </c>
      <c r="BK10" s="63">
        <f>IF(BJ10&gt;0,IF(ISNA(VLOOKUP(BJ10,_04,1,0)),1502-MATCH(BJ10,_04,1),1503-MATCH(BJ10,_04,1)),0)</f>
        <v>0</v>
      </c>
      <c r="BL10" s="63">
        <f>IF(BJ10&gt;0,IF(ISNA(VLOOKUP(BJ10,_54,1,0)),1502-MATCH(BJ10,_54,1),1503-MATCH(BJ10,_54,1)),0)</f>
        <v>0</v>
      </c>
      <c r="BM10" s="40">
        <f>IF(BB10="F",BK10,BL10)</f>
        <v>0</v>
      </c>
      <c r="BO10" s="76">
        <f t="shared" si="11"/>
        <v>0</v>
      </c>
      <c r="BP10" s="77">
        <f>IF($F10&lt;1,0,ROUND($BO10/$G10,2))</f>
        <v>0</v>
      </c>
      <c r="BQ10" s="78">
        <f t="shared" si="8"/>
        <v>0</v>
      </c>
      <c r="BR10" s="80">
        <f>IF(BQ10&gt;0,IF(ISNA(VLOOKUP(BQ10,_04,1,0)),1502-MATCH(BQ10,_04,1),1503-MATCH(BQ10,_04,1)),0)</f>
        <v>0</v>
      </c>
      <c r="BS10" s="80">
        <f>IF(BQ10&gt;0,IF(ISNA(VLOOKUP(BQ10,_54,1,0)),1502-MATCH(BQ10,_54,1),1503-MATCH(BQ10,_54,1)),0)</f>
        <v>0</v>
      </c>
      <c r="BT10" s="82">
        <f>IF(BI10="F",BR10,BS10)</f>
        <v>0</v>
      </c>
    </row>
    <row r="11" spans="1:72" ht="17" customHeight="1" thickTop="1" thickBot="1" x14ac:dyDescent="0.2">
      <c r="A11" s="378" t="s">
        <v>160</v>
      </c>
      <c r="B11" s="207"/>
      <c r="C11" s="379"/>
      <c r="D11" s="379"/>
      <c r="E11" s="207"/>
      <c r="F11" s="208"/>
      <c r="G11" s="380"/>
      <c r="H11" s="381"/>
      <c r="I11" s="382"/>
      <c r="J11" s="383">
        <f>SUM(J5:J10)</f>
        <v>0</v>
      </c>
      <c r="K11" s="381"/>
      <c r="L11" s="382"/>
      <c r="M11" s="383">
        <f>SUM(M5:M10)</f>
        <v>0</v>
      </c>
      <c r="N11" s="381"/>
      <c r="O11" s="382"/>
      <c r="P11" s="384">
        <f>SUM(P5:P10)</f>
        <v>0</v>
      </c>
      <c r="Q11" s="189"/>
      <c r="R11" s="178"/>
      <c r="S11" s="178"/>
      <c r="T11" s="178"/>
      <c r="U11" s="178"/>
      <c r="V11" s="178"/>
      <c r="W11" s="178"/>
      <c r="X11" s="183"/>
      <c r="Y11" s="184"/>
      <c r="Z11" s="185"/>
      <c r="AA11" s="186"/>
      <c r="AB11" s="186"/>
      <c r="AC11" s="187"/>
      <c r="AD11" s="31"/>
      <c r="AE11" s="31"/>
      <c r="AF11" s="31"/>
      <c r="AG11" s="31"/>
      <c r="AH11" s="31"/>
      <c r="AI11" s="31"/>
      <c r="AJ11" s="33"/>
      <c r="BA11" s="49">
        <f t="shared" si="9"/>
        <v>0</v>
      </c>
      <c r="BB11" s="54"/>
      <c r="BC11" s="37"/>
      <c r="BD11" s="55"/>
      <c r="BE11" s="55"/>
      <c r="BF11" s="56"/>
      <c r="BH11" s="61">
        <f t="shared" si="10"/>
        <v>0</v>
      </c>
      <c r="BI11" s="65"/>
      <c r="BJ11" s="41"/>
      <c r="BK11" s="66"/>
      <c r="BL11" s="66"/>
      <c r="BM11" s="67"/>
      <c r="BO11" s="76">
        <f t="shared" si="11"/>
        <v>0</v>
      </c>
      <c r="BP11" s="83"/>
      <c r="BQ11" s="84"/>
      <c r="BR11" s="85"/>
      <c r="BS11" s="85"/>
      <c r="BT11" s="86"/>
    </row>
    <row r="12" spans="1:72" ht="17" customHeight="1" thickTop="1" x14ac:dyDescent="0.15">
      <c r="A12" s="368" t="s">
        <v>262</v>
      </c>
      <c r="B12" s="165"/>
      <c r="C12" s="369"/>
      <c r="D12" s="369"/>
      <c r="E12" s="144"/>
      <c r="F12" s="370">
        <f>IF(ISBLANK(B12),0,ROUNDUP(($A$2-VALUE(RIGHT(B12,2))-1924)/5,0))</f>
        <v>0</v>
      </c>
      <c r="G12" s="371" t="str">
        <f>IF($F12&lt;1,"",IF($E12="F",INDEX(Coefficients!$A:$Z,21,$F12+8),INDEX(Coefficients!$A:$Z,51,$F12+8)))</f>
        <v/>
      </c>
      <c r="H12" s="254"/>
      <c r="I12" s="372" t="str">
        <f t="shared" ref="I12:I16" si="12">IF(G12="","",BC12)</f>
        <v/>
      </c>
      <c r="J12" s="373">
        <f>IF(E12="F",BD12,BE12)</f>
        <v>0</v>
      </c>
      <c r="K12" s="255"/>
      <c r="L12" s="374" t="str">
        <f t="shared" ref="L12:L16" si="13">IF($G12="","",BJ12)</f>
        <v/>
      </c>
      <c r="M12" s="375">
        <f>IF($E12="F",BK12,BL12)</f>
        <v>0</v>
      </c>
      <c r="N12" s="256"/>
      <c r="O12" s="376" t="str">
        <f t="shared" ref="O12:O16" si="14">IF($G12="","",BQ12)</f>
        <v/>
      </c>
      <c r="P12" s="377">
        <f>IF($E12="F",BR12,BS12)</f>
        <v>0</v>
      </c>
      <c r="Q12" s="188"/>
      <c r="R12" s="178"/>
      <c r="S12" s="178"/>
      <c r="T12" s="178"/>
      <c r="U12" s="178"/>
      <c r="V12" s="178"/>
      <c r="W12" s="178"/>
      <c r="X12" s="183"/>
      <c r="Y12" s="184"/>
      <c r="Z12" s="185"/>
      <c r="AA12" s="186"/>
      <c r="AB12" s="186"/>
      <c r="AC12" s="181"/>
      <c r="AD12" s="31"/>
      <c r="AE12" s="31"/>
      <c r="AF12" s="31"/>
      <c r="AG12" s="31"/>
      <c r="AH12" s="31"/>
      <c r="AI12" s="31"/>
      <c r="AJ12" s="33"/>
      <c r="BA12" s="49">
        <f t="shared" si="9"/>
        <v>0</v>
      </c>
      <c r="BB12" s="50">
        <f>IF($F12&lt;1,0,ROUND($BA12/$G12,2))</f>
        <v>0</v>
      </c>
      <c r="BC12" s="38">
        <f t="shared" ref="BC12:BC16" si="15">((BB12-MOD(BB12,60))/60)+MOD(BB12,60)/100</f>
        <v>0</v>
      </c>
      <c r="BD12" s="52">
        <f>IF(BC12&gt;0,IF(ISNA(VLOOKUP(BC12,_41,1,0)),1502-MATCH(BC12,_41,1),1503-MATCH(BC12,_41,1)),0)</f>
        <v>0</v>
      </c>
      <c r="BE12" s="52">
        <f>IF(BC12&gt;0,IF(ISNA(VLOOKUP(BC12,_91,1,0)),1502-MATCH(BC12,_91,1),1503-MATCH(BC12,_91,1)),0)</f>
        <v>0</v>
      </c>
      <c r="BF12" s="36">
        <f>IF(AU12="F",BD12,BE12)</f>
        <v>0</v>
      </c>
      <c r="BH12" s="61">
        <f t="shared" si="10"/>
        <v>0</v>
      </c>
      <c r="BI12" s="62">
        <f>IF($F12&lt;1,0,ROUND($BH12/$G12,2))</f>
        <v>0</v>
      </c>
      <c r="BJ12" s="42">
        <f t="shared" ref="BJ12:BJ16" si="16">((BI12-MOD(BI12,60))/60)+MOD(BI12,60)/100</f>
        <v>0</v>
      </c>
      <c r="BK12" s="63">
        <f>IF(BJ12&gt;0,IF(ISNA(VLOOKUP(BJ12,_41,1,0)),1502-MATCH(BJ12,_41,1),1503-MATCH(BJ12,_41,1)),0)</f>
        <v>0</v>
      </c>
      <c r="BL12" s="63">
        <f>IF(BJ12&gt;0,IF(ISNA(VLOOKUP(BJ12,_91,1,0)),1502-MATCH(BJ12,_91,1),1503-MATCH(BJ12,_91,1)),0)</f>
        <v>0</v>
      </c>
      <c r="BM12" s="40">
        <f>IF(BB12="F",BK12,BL12)</f>
        <v>0</v>
      </c>
      <c r="BO12" s="76">
        <f t="shared" si="11"/>
        <v>0</v>
      </c>
      <c r="BP12" s="77">
        <f>IF($F12&lt;1,0,ROUND($BO12/$G12,2))</f>
        <v>0</v>
      </c>
      <c r="BQ12" s="78">
        <f t="shared" ref="BQ12:BQ16" si="17">((BP12-MOD(BP12,60))/60)+MOD(BP12,60)/100</f>
        <v>0</v>
      </c>
      <c r="BR12" s="80">
        <f>IF(BQ12&gt;0,IF(ISNA(VLOOKUP(BQ12,_41,1,0)),1502-MATCH(BQ12,_41,1),1503-MATCH(BQ12,_41,1)),0)</f>
        <v>0</v>
      </c>
      <c r="BS12" s="80">
        <f>IF(BQ12&gt;0,IF(ISNA(VLOOKUP(BQ12,_91,1,0)),1502-MATCH(BQ12,_91,1),1503-MATCH(BQ12,_91,1)),0)</f>
        <v>0</v>
      </c>
      <c r="BT12" s="82">
        <f>IF(BI12="F",BR12,BS12)</f>
        <v>0</v>
      </c>
    </row>
    <row r="13" spans="1:72" ht="17" customHeight="1" x14ac:dyDescent="0.15">
      <c r="A13" s="368" t="s">
        <v>146</v>
      </c>
      <c r="B13" s="165"/>
      <c r="C13" s="369"/>
      <c r="D13" s="369"/>
      <c r="E13" s="144"/>
      <c r="F13" s="370">
        <f>IF(ISBLANK(B13),0,ROUNDUP(($A$2-VALUE(RIGHT(B13,2))-1924)/5,0))</f>
        <v>0</v>
      </c>
      <c r="G13" s="371" t="str">
        <f>IF($F13&lt;1,"",IF($E13="F",INDEX(Coefficients!$A:$Z,18,$F13+8),INDEX(Coefficients!$A:$Z,48,$F13+8)))</f>
        <v/>
      </c>
      <c r="H13" s="254"/>
      <c r="I13" s="372" t="str">
        <f t="shared" si="12"/>
        <v/>
      </c>
      <c r="J13" s="373">
        <f>IF(E13="F",BD13,BE13)</f>
        <v>0</v>
      </c>
      <c r="K13" s="255"/>
      <c r="L13" s="374" t="str">
        <f t="shared" si="13"/>
        <v/>
      </c>
      <c r="M13" s="375">
        <f>IF($E13="F",BK13,BL13)</f>
        <v>0</v>
      </c>
      <c r="N13" s="256"/>
      <c r="O13" s="376" t="str">
        <f t="shared" si="14"/>
        <v/>
      </c>
      <c r="P13" s="377">
        <f>IF($E13="F",BR13,BS13)</f>
        <v>0</v>
      </c>
      <c r="Q13" s="188"/>
      <c r="R13" s="178"/>
      <c r="S13" s="178"/>
      <c r="T13" s="178"/>
      <c r="U13" s="178"/>
      <c r="V13" s="178"/>
      <c r="W13" s="178"/>
      <c r="X13" s="183"/>
      <c r="Y13" s="184"/>
      <c r="Z13" s="185"/>
      <c r="AA13" s="186"/>
      <c r="AB13" s="186"/>
      <c r="AC13" s="181"/>
      <c r="AD13" s="31"/>
      <c r="AE13" s="31"/>
      <c r="AF13" s="31"/>
      <c r="AG13" s="31"/>
      <c r="AH13" s="31"/>
      <c r="AI13" s="31"/>
      <c r="AJ13" s="33"/>
      <c r="BA13" s="49">
        <f t="shared" si="9"/>
        <v>0</v>
      </c>
      <c r="BB13" s="50">
        <f>IF($F13&lt;1,0,ROUND($BA13/$G13,2))</f>
        <v>0</v>
      </c>
      <c r="BC13" s="38">
        <f t="shared" si="15"/>
        <v>0</v>
      </c>
      <c r="BD13" s="52">
        <f>IF(BC13&gt;0,IF(ISNA(VLOOKUP(BC13,_32,1,0)),1502-MATCH(BC13,_32,1),1503-MATCH(BC13,_32,1)),0)</f>
        <v>0</v>
      </c>
      <c r="BE13" s="52">
        <f>IF(BC13&gt;0,IF(ISNA(VLOOKUP(BC13,_82,1,0)),1502-MATCH(BC13,_82,1),1503-MATCH(BC13,_82,1)),0)</f>
        <v>0</v>
      </c>
      <c r="BF13" s="36">
        <f>IF(AU13="F",BD13,BE13)</f>
        <v>0</v>
      </c>
      <c r="BH13" s="61">
        <f t="shared" si="10"/>
        <v>0</v>
      </c>
      <c r="BI13" s="62">
        <f>IF($F13&lt;1,0,ROUND($BH13/$G13,2))</f>
        <v>0</v>
      </c>
      <c r="BJ13" s="42">
        <f t="shared" si="16"/>
        <v>0</v>
      </c>
      <c r="BK13" s="63">
        <f>IF(BJ13&gt;0,IF(ISNA(VLOOKUP(BJ13,_32,1,0)),1502-MATCH(BJ13,_32,1),1503-MATCH(BJ13,_32,1)),0)</f>
        <v>0</v>
      </c>
      <c r="BL13" s="63">
        <f>IF(BJ13&gt;0,IF(ISNA(VLOOKUP(BJ13,_82,1,0)),1502-MATCH(BJ13,_82,1),1503-MATCH(BJ13,_82,1)),0)</f>
        <v>0</v>
      </c>
      <c r="BM13" s="40">
        <f>IF(BB13="F",BK13,BL13)</f>
        <v>0</v>
      </c>
      <c r="BO13" s="76">
        <f t="shared" si="11"/>
        <v>0</v>
      </c>
      <c r="BP13" s="77">
        <f>IF($F13&lt;1,0,ROUND($BO13/$G13,2))</f>
        <v>0</v>
      </c>
      <c r="BQ13" s="78">
        <f t="shared" si="17"/>
        <v>0</v>
      </c>
      <c r="BR13" s="80">
        <f>IF(BQ13&gt;0,IF(ISNA(VLOOKUP(BQ13,_32,1,0)),1502-MATCH(BQ13,_32,1),1503-MATCH(BQ13,_32,1)),0)</f>
        <v>0</v>
      </c>
      <c r="BS13" s="80">
        <f>IF(BQ13&gt;0,IF(ISNA(VLOOKUP(BQ13,_82,1,0)),1502-MATCH(BQ13,_82,1),1503-MATCH(BQ13,_82,1)),0)</f>
        <v>0</v>
      </c>
      <c r="BT13" s="82">
        <f>IF(BI13="F",BR13,BS13)</f>
        <v>0</v>
      </c>
    </row>
    <row r="14" spans="1:72" ht="17" customHeight="1" x14ac:dyDescent="0.15">
      <c r="A14" s="368" t="s">
        <v>147</v>
      </c>
      <c r="B14" s="165"/>
      <c r="C14" s="369"/>
      <c r="D14" s="369"/>
      <c r="E14" s="144"/>
      <c r="F14" s="370">
        <f>IF(ISBLANK(B14),0,ROUNDUP(($A$2-VALUE(RIGHT(B14,2))-1924)/5,0))</f>
        <v>0</v>
      </c>
      <c r="G14" s="371" t="str">
        <f>IF($F14&lt;1,"",IF($E14="F",INDEX(Coefficients!$A:$Z,11,$F14+8),INDEX(Coefficients!$A:$Z,41,$F14+8)))</f>
        <v/>
      </c>
      <c r="H14" s="254"/>
      <c r="I14" s="372" t="str">
        <f t="shared" si="12"/>
        <v/>
      </c>
      <c r="J14" s="373">
        <f>IF(E14="F",BD14,BE14)</f>
        <v>0</v>
      </c>
      <c r="K14" s="255"/>
      <c r="L14" s="374" t="str">
        <f t="shared" si="13"/>
        <v/>
      </c>
      <c r="M14" s="375">
        <f>IF($E14="F",BK14,BL14)</f>
        <v>0</v>
      </c>
      <c r="N14" s="256"/>
      <c r="O14" s="376" t="str">
        <f t="shared" si="14"/>
        <v/>
      </c>
      <c r="P14" s="377">
        <f>IF($E14="F",BR14,BS14)</f>
        <v>0</v>
      </c>
      <c r="Q14" s="188"/>
      <c r="R14" s="178"/>
      <c r="S14" s="178"/>
      <c r="T14" s="178"/>
      <c r="U14" s="178"/>
      <c r="V14" s="178"/>
      <c r="W14" s="178"/>
      <c r="X14" s="183"/>
      <c r="Y14" s="184"/>
      <c r="Z14" s="185"/>
      <c r="AA14" s="186"/>
      <c r="AB14" s="186"/>
      <c r="AC14" s="181"/>
      <c r="AD14" s="31"/>
      <c r="AE14" s="31"/>
      <c r="AF14" s="31"/>
      <c r="AG14" s="31"/>
      <c r="AH14" s="31"/>
      <c r="AI14" s="31"/>
      <c r="AJ14" s="33"/>
      <c r="BA14" s="49">
        <f t="shared" si="9"/>
        <v>0</v>
      </c>
      <c r="BB14" s="50">
        <f>IF($F14&lt;1,0,ROUND($BA14/$G14,2))</f>
        <v>0</v>
      </c>
      <c r="BC14" s="38">
        <f t="shared" si="15"/>
        <v>0</v>
      </c>
      <c r="BD14" s="52">
        <f>IF(BC14&gt;0,IF(ISNA(VLOOKUP(BC14,_11,1,0)),1502-MATCH(BC14,_11,1),1503-MATCH(BC14,_11,1)),0)</f>
        <v>0</v>
      </c>
      <c r="BE14" s="52">
        <f>IF(BC14&gt;0,IF(ISNA(VLOOKUP(BC14,_61,1,0)),1502-MATCH(BC14,_61,1),1503-MATCH(BC14,_61,1)),0)</f>
        <v>0</v>
      </c>
      <c r="BF14" s="36">
        <f>IF(AU14="F",BD14,BE14)</f>
        <v>0</v>
      </c>
      <c r="BH14" s="61">
        <f t="shared" si="10"/>
        <v>0</v>
      </c>
      <c r="BI14" s="62">
        <f>IF($F14&lt;1,0,ROUND($BH14/$G14,2))</f>
        <v>0</v>
      </c>
      <c r="BJ14" s="42">
        <f t="shared" si="16"/>
        <v>0</v>
      </c>
      <c r="BK14" s="63">
        <f>IF(BJ14&gt;0,IF(ISNA(VLOOKUP(BJ14,_11,1,0)),1502-MATCH(BJ14,_11,1),1503-MATCH(BJ14,_11,1)),0)</f>
        <v>0</v>
      </c>
      <c r="BL14" s="63">
        <f>IF(BJ14&gt;0,IF(ISNA(VLOOKUP(BJ14,_61,1,0)),1502-MATCH(BJ14,_61,1),1503-MATCH(BJ14,_61,1)),0)</f>
        <v>0</v>
      </c>
      <c r="BM14" s="40">
        <f>IF(BB14="F",BK14,BL14)</f>
        <v>0</v>
      </c>
      <c r="BO14" s="76">
        <f t="shared" si="11"/>
        <v>0</v>
      </c>
      <c r="BP14" s="77">
        <f>IF($F14&lt;1,0,ROUND($BO14/$G14,2))</f>
        <v>0</v>
      </c>
      <c r="BQ14" s="78">
        <f t="shared" si="17"/>
        <v>0</v>
      </c>
      <c r="BR14" s="80">
        <f>IF(BQ14&gt;0,IF(ISNA(VLOOKUP(BQ14,_11,1,0)),1502-MATCH(BQ14,_11,1),1503-MATCH(BQ14,_11,1)),0)</f>
        <v>0</v>
      </c>
      <c r="BS14" s="80">
        <f>IF(BQ14&gt;0,IF(ISNA(VLOOKUP(BQ14,_61,1,0)),1502-MATCH(BQ14,_61,1),1503-MATCH(BQ14,_61,1)),0)</f>
        <v>0</v>
      </c>
      <c r="BT14" s="82">
        <f>IF(BI14="F",BR14,BS14)</f>
        <v>0</v>
      </c>
    </row>
    <row r="15" spans="1:72" ht="17" customHeight="1" thickBot="1" x14ac:dyDescent="0.2">
      <c r="A15" s="368" t="s">
        <v>148</v>
      </c>
      <c r="B15" s="165"/>
      <c r="C15" s="369"/>
      <c r="D15" s="369"/>
      <c r="E15" s="144"/>
      <c r="F15" s="370">
        <f>IF(ISBLANK(B15),0,ROUNDUP(($A$2-VALUE(RIGHT(B15,2))-1924)/5,0))</f>
        <v>0</v>
      </c>
      <c r="G15" s="371" t="str">
        <f>IF($F15&lt;1,"",IF($E15="F",INDEX(Coefficients!$A:$Z,15,$F15+8),INDEX(Coefficients!$A:$Z,45,$F15+8)))</f>
        <v/>
      </c>
      <c r="H15" s="254"/>
      <c r="I15" s="372" t="str">
        <f t="shared" si="12"/>
        <v/>
      </c>
      <c r="J15" s="373">
        <f>IF(E15="F",BD15,BE15)</f>
        <v>0</v>
      </c>
      <c r="K15" s="255"/>
      <c r="L15" s="374" t="str">
        <f t="shared" si="13"/>
        <v/>
      </c>
      <c r="M15" s="375">
        <f>IF($E15="F",BK15,BL15)</f>
        <v>0</v>
      </c>
      <c r="N15" s="256"/>
      <c r="O15" s="376" t="str">
        <f t="shared" si="14"/>
        <v/>
      </c>
      <c r="P15" s="377">
        <f>IF($E15="F",BR15,BS15)</f>
        <v>0</v>
      </c>
      <c r="Q15" s="188"/>
      <c r="R15" s="178"/>
      <c r="S15" s="178"/>
      <c r="T15" s="178"/>
      <c r="U15" s="178"/>
      <c r="V15" s="178"/>
      <c r="W15" s="178"/>
      <c r="X15" s="183"/>
      <c r="Y15" s="184"/>
      <c r="Z15" s="185"/>
      <c r="AA15" s="186"/>
      <c r="AB15" s="186"/>
      <c r="AC15" s="181"/>
      <c r="AD15" s="31"/>
      <c r="AE15" s="31"/>
      <c r="AF15" s="31"/>
      <c r="AG15" s="31"/>
      <c r="AH15" s="31"/>
      <c r="AI15" s="31"/>
      <c r="AJ15" s="33"/>
      <c r="BA15" s="49">
        <f t="shared" si="9"/>
        <v>0</v>
      </c>
      <c r="BB15" s="50">
        <f>IF($F15&lt;1,0,ROUND($BA15/$G15,2))</f>
        <v>0</v>
      </c>
      <c r="BC15" s="38">
        <f t="shared" si="15"/>
        <v>0</v>
      </c>
      <c r="BD15" s="52">
        <f>IF(BC15&gt;0,IF(ISNA(VLOOKUP(BC15,_22,1,0)),1502-MATCH(BC15,_22,1),1503-MATCH(BC15,_22,1)),0)</f>
        <v>0</v>
      </c>
      <c r="BE15" s="52">
        <f>IF(BC15&gt;0,IF(ISNA(VLOOKUP(BC15,_72,1,0)),1502-MATCH(BC15,_72,1),1503-MATCH(BC15,_72,1)),0)</f>
        <v>0</v>
      </c>
      <c r="BF15" s="36">
        <f>IF(AU15="F",BD15,BE15)</f>
        <v>0</v>
      </c>
      <c r="BH15" s="61">
        <f t="shared" si="10"/>
        <v>0</v>
      </c>
      <c r="BI15" s="62">
        <f>IF($F15&lt;1,0,ROUND($BH15/$G15,2))</f>
        <v>0</v>
      </c>
      <c r="BJ15" s="42">
        <f t="shared" si="16"/>
        <v>0</v>
      </c>
      <c r="BK15" s="63">
        <f>IF(BJ15&gt;0,IF(ISNA(VLOOKUP(BJ15,_22,1,0)),1502-MATCH(BJ15,_22,1),1503-MATCH(BJ15,_22,1)),0)</f>
        <v>0</v>
      </c>
      <c r="BL15" s="63">
        <f>IF(BJ15&gt;0,IF(ISNA(VLOOKUP(BJ15,_72,1,0)),1502-MATCH(BJ15,_72,1),1503-MATCH(BJ15,_72,1)),0)</f>
        <v>0</v>
      </c>
      <c r="BM15" s="40">
        <f>IF(BB15="F",BK15,BL15)</f>
        <v>0</v>
      </c>
      <c r="BO15" s="76">
        <f t="shared" si="11"/>
        <v>0</v>
      </c>
      <c r="BP15" s="77">
        <f>IF($F15&lt;1,0,ROUND($BO15/$G15,2))</f>
        <v>0</v>
      </c>
      <c r="BQ15" s="78">
        <f t="shared" si="17"/>
        <v>0</v>
      </c>
      <c r="BR15" s="80">
        <f>IF(BQ15&gt;0,IF(ISNA(VLOOKUP(BQ15,_22,1,0)),1502-MATCH(BQ15,_22,1),1503-MATCH(BQ15,_22,1)),0)</f>
        <v>0</v>
      </c>
      <c r="BS15" s="80">
        <f>IF(BQ15&gt;0,IF(ISNA(VLOOKUP(BQ15,_72,1,0)),1502-MATCH(BQ15,_72,1),1503-MATCH(BQ15,_72,1)),0)</f>
        <v>0</v>
      </c>
      <c r="BT15" s="82">
        <f>IF(BI15="F",BR15,BS15)</f>
        <v>0</v>
      </c>
    </row>
    <row r="16" spans="1:72" ht="17" customHeight="1" thickBot="1" x14ac:dyDescent="0.2">
      <c r="A16" s="385" t="s">
        <v>1</v>
      </c>
      <c r="B16" s="258"/>
      <c r="C16" s="386"/>
      <c r="D16" s="386"/>
      <c r="E16" s="259"/>
      <c r="F16" s="387">
        <f>IF(ISBLANK(B16),0,ROUNDUP(($A$2-VALUE(RIGHT(B16,2))-1924)/5,0))</f>
        <v>0</v>
      </c>
      <c r="G16" s="388" t="str">
        <f>IF($F16&lt;1,"",IF($E16="F",INDEX(Coefficients!$A:$Z,4,$F16+8),INDEX(Coefficients!$A:$Z,34,$F16+8)))</f>
        <v/>
      </c>
      <c r="H16" s="260"/>
      <c r="I16" s="389" t="str">
        <f t="shared" si="12"/>
        <v/>
      </c>
      <c r="J16" s="390">
        <f>IF(E16="F",BD16,BE16)</f>
        <v>0</v>
      </c>
      <c r="K16" s="261"/>
      <c r="L16" s="391" t="str">
        <f t="shared" si="13"/>
        <v/>
      </c>
      <c r="M16" s="392">
        <f>IF($E16="F",BK16,BL16)</f>
        <v>0</v>
      </c>
      <c r="N16" s="262"/>
      <c r="O16" s="393" t="str">
        <f t="shared" si="14"/>
        <v/>
      </c>
      <c r="P16" s="394">
        <f>IF($E16="F",BR16,BS16)</f>
        <v>0</v>
      </c>
      <c r="Q16" s="182"/>
      <c r="R16" s="178"/>
      <c r="S16" s="178"/>
      <c r="T16" s="178"/>
      <c r="U16" s="178"/>
      <c r="V16" s="178"/>
      <c r="W16" s="178"/>
      <c r="X16" s="183"/>
      <c r="Y16" s="184"/>
      <c r="Z16" s="185"/>
      <c r="AA16" s="186"/>
      <c r="AB16" s="186"/>
      <c r="AC16" s="187"/>
      <c r="AD16" s="31"/>
      <c r="AE16" s="31"/>
      <c r="AF16" s="31"/>
      <c r="AG16" s="31"/>
      <c r="AH16" s="31"/>
      <c r="AI16" s="31"/>
      <c r="AJ16" s="33"/>
      <c r="BA16" s="49">
        <f t="shared" si="9"/>
        <v>0</v>
      </c>
      <c r="BB16" s="50">
        <f>IF($F16&lt;1,0,ROUND($BA16/$G16,2))</f>
        <v>0</v>
      </c>
      <c r="BC16" s="38">
        <f t="shared" si="15"/>
        <v>0</v>
      </c>
      <c r="BD16" s="52">
        <f>IF(BC16&gt;0,IF(ISNA(VLOOKUP(BC16,_01,1,0)),1502-MATCH(BC16,_01,1),1503-MATCH(BC16,_01,1)),0)</f>
        <v>0</v>
      </c>
      <c r="BE16" s="52">
        <f>IF(BC16&gt;0,IF(ISNA(VLOOKUP(BC16,_51,1,0)),1502-MATCH(BC16,_51,1),1503-MATCH(BC16,_51,1)),0)</f>
        <v>0</v>
      </c>
      <c r="BF16" s="36">
        <f>IF(AU16="F",BD16,BE16)</f>
        <v>0</v>
      </c>
      <c r="BH16" s="61">
        <f t="shared" si="10"/>
        <v>0</v>
      </c>
      <c r="BI16" s="62">
        <f>IF($F16&lt;1,0,ROUND($BH16/$G16,2))</f>
        <v>0</v>
      </c>
      <c r="BJ16" s="42">
        <f t="shared" si="16"/>
        <v>0</v>
      </c>
      <c r="BK16" s="63">
        <f>IF(BJ16&gt;0,IF(ISNA(VLOOKUP(BJ16,_01,1,0)),1502-MATCH(BJ16,_01,1),1503-MATCH(BJ16,_01,1)),0)</f>
        <v>0</v>
      </c>
      <c r="BL16" s="63">
        <f>IF(BJ16&gt;0,IF(ISNA(VLOOKUP(BJ16,_51,1,0)),1502-MATCH(BJ16,_51,1),1503-MATCH(BJ16,_51,1)),0)</f>
        <v>0</v>
      </c>
      <c r="BM16" s="40">
        <f>IF(BB16="F",BK16,BL16)</f>
        <v>0</v>
      </c>
      <c r="BO16" s="76">
        <f t="shared" si="11"/>
        <v>0</v>
      </c>
      <c r="BP16" s="77">
        <f>IF($F16&lt;1,0,ROUND($BO16/$G16,2))</f>
        <v>0</v>
      </c>
      <c r="BQ16" s="78">
        <f t="shared" si="17"/>
        <v>0</v>
      </c>
      <c r="BR16" s="79">
        <f>IF(BQ16&gt;0,IF(ISNA(VLOOKUP(BQ16,_01,1,0)),1502-MATCH(BQ16,_01,1),1503-MATCH(BQ16,_01,1)),0)</f>
        <v>0</v>
      </c>
      <c r="BS16" s="80">
        <f>IF(BQ16&gt;0,IF(ISNA(VLOOKUP(BQ16,_51,1,0)),1502-MATCH(BQ16,_51,1),1503-MATCH(BQ16,_51,1)),0)</f>
        <v>0</v>
      </c>
      <c r="BT16" s="81">
        <f>IF(BI16="F",BR16,BS16)</f>
        <v>0</v>
      </c>
    </row>
    <row r="17" spans="1:72" ht="17" customHeight="1" thickTop="1" thickBot="1" x14ac:dyDescent="0.2">
      <c r="A17" s="385" t="s">
        <v>171</v>
      </c>
      <c r="B17" s="146"/>
      <c r="C17" s="395"/>
      <c r="D17" s="395"/>
      <c r="E17" s="146"/>
      <c r="F17" s="146"/>
      <c r="G17" s="388" t="str">
        <f>IF(SUM(G23:G26)=0,"",AVERAGE($G23:$G26))</f>
        <v/>
      </c>
      <c r="H17" s="396">
        <f>H22</f>
        <v>0</v>
      </c>
      <c r="I17" s="389" t="str">
        <f t="shared" ref="I17" si="18">IF(G17="","",BC17)</f>
        <v/>
      </c>
      <c r="J17" s="390" t="str">
        <f>IF(I17="","",IF(ISNA(VLOOKUP(I17,_98,1,0)),1502-MATCH(I17,_98,1),1503-MATCH(I17,_98,1)))</f>
        <v/>
      </c>
      <c r="K17" s="397">
        <f>K22</f>
        <v>0</v>
      </c>
      <c r="L17" s="391" t="str">
        <f t="shared" ref="L17" si="19">IF($G17="","",BJ17)</f>
        <v/>
      </c>
      <c r="M17" s="392" t="str">
        <f>IF(L17="","",IF(ISNA(VLOOKUP(L17,_98,1,0)),1502-MATCH(L17,_98,1),1503-MATCH(L17,_98,1)))</f>
        <v/>
      </c>
      <c r="N17" s="398">
        <f>N22</f>
        <v>0</v>
      </c>
      <c r="O17" s="393" t="str">
        <f t="shared" ref="O17" si="20">IF($G17="","",BQ17)</f>
        <v/>
      </c>
      <c r="P17" s="394" t="str">
        <f>IF(O17="","",IF(ISNA(VLOOKUP(O17,_98,1,0)),1502-MATCH(O17,_98,1),1503-MATCH(O17,_98,1)))</f>
        <v/>
      </c>
      <c r="Q17" s="188"/>
      <c r="R17" s="178"/>
      <c r="S17" s="178"/>
      <c r="T17" s="178"/>
      <c r="U17" s="178"/>
      <c r="V17" s="178"/>
      <c r="W17" s="178"/>
      <c r="X17" s="183"/>
      <c r="Y17" s="184"/>
      <c r="Z17" s="185"/>
      <c r="AA17" s="186"/>
      <c r="AB17" s="186"/>
      <c r="AC17" s="181"/>
      <c r="AD17" s="31"/>
      <c r="AE17" s="31"/>
      <c r="AF17" s="31"/>
      <c r="AG17" s="31"/>
      <c r="AH17" s="31"/>
      <c r="AI17" s="31"/>
      <c r="AJ17" s="33"/>
      <c r="BA17" s="49">
        <f>(($H17-INT($H17))*100)+INT($H17)*60</f>
        <v>0</v>
      </c>
      <c r="BB17" s="50" t="e">
        <f>ROUND($BA17/$G17,2)</f>
        <v>#VALUE!</v>
      </c>
      <c r="BC17" s="38" t="e">
        <f t="shared" ref="BC17" si="21">((BB17-MOD(BB17,60))/60)+MOD(BB17,60)/100</f>
        <v>#VALUE!</v>
      </c>
      <c r="BD17" s="51"/>
      <c r="BE17" s="52" t="e">
        <f>IF(BC17&gt;0,IF(ISNA(VLOOKUP(BC17,_98,1,0)),1502-MATCH(BC17,_98,1),1503-MATCH(BC17,_98,1)),0)</f>
        <v>#VALUE!</v>
      </c>
      <c r="BF17" s="53" t="e">
        <f>BE17</f>
        <v>#VALUE!</v>
      </c>
      <c r="BH17" s="61">
        <f>(($K17-INT($K17))*100)+INT($K17)*60</f>
        <v>0</v>
      </c>
      <c r="BI17" s="62" t="e">
        <f>ROUND($BH17/$G17,2)</f>
        <v>#VALUE!</v>
      </c>
      <c r="BJ17" s="42" t="e">
        <f t="shared" ref="BJ17" si="22">((BI17-MOD(BI17,60))/60)+MOD(BI17,60)/100</f>
        <v>#VALUE!</v>
      </c>
      <c r="BK17" s="63"/>
      <c r="BL17" s="63" t="e">
        <f>IF(BJ17&gt;0,IF(ISNA(VLOOKUP(BJ17,_98,1,0)),1502-MATCH(BJ17,_98,1),1503-MATCH(BJ17,_98,1)),0)</f>
        <v>#VALUE!</v>
      </c>
      <c r="BM17" s="40" t="e">
        <f>BL17</f>
        <v>#VALUE!</v>
      </c>
      <c r="BO17" s="76">
        <f t="shared" si="11"/>
        <v>0</v>
      </c>
      <c r="BP17" s="77" t="e">
        <f>ROUND($BO17/$G17,2)</f>
        <v>#VALUE!</v>
      </c>
      <c r="BQ17" s="78" t="e">
        <f t="shared" ref="BQ17" si="23">((BP17-MOD(BP17,60))/60)+MOD(BP17,60)/100</f>
        <v>#VALUE!</v>
      </c>
      <c r="BR17" s="80"/>
      <c r="BS17" s="80" t="e">
        <f>IF(BQ17&gt;0,IF(ISNA(VLOOKUP(BQ17,_98,1,0)),1502-MATCH(BQ17,_98,1),1503-MATCH(BQ17,_98,1)),0)</f>
        <v>#VALUE!</v>
      </c>
      <c r="BT17" s="82" t="e">
        <f>BS17</f>
        <v>#VALUE!</v>
      </c>
    </row>
    <row r="18" spans="1:72" ht="18" customHeight="1" thickTop="1" thickBot="1" x14ac:dyDescent="0.25">
      <c r="A18" s="399" t="s">
        <v>153</v>
      </c>
      <c r="B18" s="253"/>
      <c r="C18" s="400"/>
      <c r="D18" s="400"/>
      <c r="E18" s="253"/>
      <c r="F18" s="253"/>
      <c r="G18" s="401"/>
      <c r="H18" s="402"/>
      <c r="I18" s="403"/>
      <c r="J18" s="404">
        <f>SUM(J11:J17)</f>
        <v>0</v>
      </c>
      <c r="K18" s="405"/>
      <c r="L18" s="406"/>
      <c r="M18" s="407">
        <f>SUM(M11:M17)</f>
        <v>0</v>
      </c>
      <c r="N18" s="408"/>
      <c r="O18" s="409"/>
      <c r="P18" s="410">
        <f>SUM(P11:P17)</f>
        <v>0</v>
      </c>
      <c r="Q18" s="178"/>
      <c r="R18" s="178"/>
      <c r="S18" s="178"/>
      <c r="T18" s="178"/>
      <c r="U18" s="178"/>
      <c r="V18" s="178"/>
      <c r="W18" s="178"/>
      <c r="X18" s="31"/>
      <c r="Y18" s="179"/>
      <c r="Z18" s="179"/>
      <c r="AA18" s="179"/>
      <c r="AB18" s="179"/>
      <c r="AC18" s="190"/>
      <c r="AD18" s="31"/>
      <c r="AE18" s="31"/>
      <c r="AF18" s="31"/>
      <c r="AG18" s="31"/>
      <c r="AH18" s="31"/>
      <c r="AI18" s="31"/>
      <c r="AJ18" s="33"/>
      <c r="BA18" s="45"/>
      <c r="BB18" s="46"/>
      <c r="BC18" s="46"/>
      <c r="BD18" s="46"/>
      <c r="BE18" s="46"/>
      <c r="BF18" s="47" t="e">
        <f>SUM(BF5:BF17)</f>
        <v>#VALUE!</v>
      </c>
      <c r="BH18" s="69"/>
      <c r="BI18" s="70"/>
      <c r="BJ18" s="70"/>
      <c r="BK18" s="70"/>
      <c r="BL18" s="70"/>
      <c r="BM18" s="71" t="e">
        <f>SUM(BM5:BM17)</f>
        <v>#VALUE!</v>
      </c>
      <c r="BO18" s="88"/>
      <c r="BP18" s="89"/>
      <c r="BQ18" s="89"/>
      <c r="BR18" s="89"/>
      <c r="BS18" s="89"/>
      <c r="BT18" s="90" t="e">
        <f>SUM(BT5:BT17)</f>
        <v>#VALUE!</v>
      </c>
    </row>
    <row r="19" spans="1:72" ht="18" customHeight="1" thickTop="1" thickBot="1" x14ac:dyDescent="0.2">
      <c r="A19" s="343"/>
      <c r="B19" s="344"/>
      <c r="C19" s="345"/>
      <c r="D19" s="345"/>
      <c r="E19" s="344"/>
      <c r="F19" s="344"/>
      <c r="G19" s="345"/>
      <c r="H19" s="345"/>
      <c r="I19" s="345"/>
      <c r="J19" s="345"/>
      <c r="K19" s="345"/>
      <c r="L19" s="345"/>
      <c r="M19" s="345"/>
      <c r="N19" s="345"/>
      <c r="O19" s="345"/>
      <c r="P19" s="346"/>
      <c r="Q19" s="178"/>
      <c r="R19" s="178"/>
      <c r="S19" s="178"/>
      <c r="T19" s="178"/>
      <c r="U19" s="178"/>
      <c r="V19" s="178"/>
      <c r="W19" s="178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3"/>
      <c r="BA19" s="45"/>
      <c r="BB19" s="45"/>
      <c r="BC19" s="45"/>
      <c r="BD19" s="45"/>
      <c r="BE19" s="45"/>
      <c r="BF19" s="45"/>
      <c r="BH19" s="69"/>
      <c r="BI19" s="69"/>
      <c r="BJ19" s="69"/>
      <c r="BK19" s="69"/>
      <c r="BL19" s="69"/>
      <c r="BM19" s="69"/>
      <c r="BO19" s="88"/>
      <c r="BP19" s="88"/>
      <c r="BQ19" s="88"/>
      <c r="BR19" s="88"/>
      <c r="BS19" s="88"/>
      <c r="BT19" s="88"/>
    </row>
    <row r="20" spans="1:72" ht="18" customHeight="1" thickTop="1" thickBot="1" x14ac:dyDescent="0.25">
      <c r="A20" s="332"/>
      <c r="B20" s="333"/>
      <c r="C20" s="334" t="s">
        <v>154</v>
      </c>
      <c r="D20" s="335"/>
      <c r="E20" s="333"/>
      <c r="F20" s="333"/>
      <c r="G20" s="335"/>
      <c r="H20" s="336" t="s">
        <v>163</v>
      </c>
      <c r="I20" s="337" t="s">
        <v>161</v>
      </c>
      <c r="J20" s="338"/>
      <c r="K20" s="339" t="s">
        <v>163</v>
      </c>
      <c r="L20" s="340" t="s">
        <v>161</v>
      </c>
      <c r="M20" s="179"/>
      <c r="N20" s="341" t="s">
        <v>163</v>
      </c>
      <c r="O20" s="342" t="s">
        <v>161</v>
      </c>
      <c r="P20" s="179"/>
      <c r="Q20" s="178"/>
      <c r="R20" s="178"/>
      <c r="S20" s="178"/>
      <c r="T20" s="178"/>
      <c r="U20" s="178"/>
      <c r="V20" s="178"/>
      <c r="W20" s="178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3"/>
      <c r="BA20" s="45"/>
      <c r="BB20" s="45"/>
      <c r="BC20" s="45"/>
      <c r="BD20" s="45"/>
      <c r="BE20" s="45"/>
      <c r="BF20" s="45"/>
      <c r="BH20" s="69"/>
      <c r="BI20" s="69"/>
      <c r="BJ20" s="69"/>
      <c r="BK20" s="69"/>
      <c r="BL20" s="69"/>
      <c r="BM20" s="69"/>
      <c r="BO20" s="88"/>
      <c r="BP20" s="88"/>
      <c r="BQ20" s="88"/>
      <c r="BR20" s="88"/>
      <c r="BS20" s="88"/>
      <c r="BT20" s="88"/>
    </row>
    <row r="21" spans="1:72" ht="17" customHeight="1" thickTop="1" thickBot="1" x14ac:dyDescent="0.2">
      <c r="A21" s="148" t="s">
        <v>166</v>
      </c>
      <c r="B21" s="150" t="s">
        <v>138</v>
      </c>
      <c r="C21" s="149" t="s">
        <v>139</v>
      </c>
      <c r="D21" s="149" t="s">
        <v>140</v>
      </c>
      <c r="E21" s="150" t="s">
        <v>141</v>
      </c>
      <c r="F21" s="150" t="s">
        <v>142</v>
      </c>
      <c r="G21" s="151"/>
      <c r="H21" s="132" t="s">
        <v>164</v>
      </c>
      <c r="I21" s="104" t="s">
        <v>162</v>
      </c>
      <c r="J21" s="196"/>
      <c r="K21" s="133" t="s">
        <v>164</v>
      </c>
      <c r="L21" s="113" t="s">
        <v>162</v>
      </c>
      <c r="M21" s="179"/>
      <c r="N21" s="134" t="s">
        <v>164</v>
      </c>
      <c r="O21" s="114" t="s">
        <v>162</v>
      </c>
      <c r="P21" s="179"/>
      <c r="Q21" s="178"/>
      <c r="R21" s="178"/>
      <c r="S21" s="178"/>
      <c r="T21" s="178"/>
      <c r="U21" s="178"/>
      <c r="V21" s="178"/>
      <c r="W21" s="178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3"/>
      <c r="BA21" s="45"/>
      <c r="BB21" s="45"/>
      <c r="BC21" s="45"/>
      <c r="BD21" s="45"/>
      <c r="BE21" s="45"/>
      <c r="BF21" s="45"/>
      <c r="BH21" s="69"/>
      <c r="BI21" s="69"/>
      <c r="BJ21" s="69"/>
      <c r="BK21" s="69"/>
      <c r="BL21" s="69"/>
      <c r="BM21" s="69"/>
      <c r="BO21" s="88"/>
      <c r="BP21" s="88"/>
      <c r="BQ21" s="88"/>
      <c r="BR21" s="88"/>
      <c r="BS21" s="88"/>
      <c r="BT21" s="88"/>
    </row>
    <row r="22" spans="1:72" ht="17" customHeight="1" thickTop="1" thickBot="1" x14ac:dyDescent="0.25">
      <c r="A22" s="143"/>
      <c r="B22" s="153"/>
      <c r="C22" s="135" t="s">
        <v>145</v>
      </c>
      <c r="D22" s="152"/>
      <c r="E22" s="153"/>
      <c r="F22" s="153"/>
      <c r="G22" s="154"/>
      <c r="H22" s="115">
        <f>((BA22-MOD(BA22,60))/60)+MOD(BA22,60)/100</f>
        <v>0</v>
      </c>
      <c r="I22" s="116"/>
      <c r="J22" s="176"/>
      <c r="K22" s="172">
        <f>((BH22-MOD(BH22,60))/60)+MOD(BH22,60)/100</f>
        <v>0</v>
      </c>
      <c r="L22" s="119"/>
      <c r="M22" s="176"/>
      <c r="N22" s="175">
        <f>((BO22-MOD(BO22,60))/60)+MOD(BO22,60)/100</f>
        <v>0</v>
      </c>
      <c r="O22" s="121"/>
      <c r="P22" s="176"/>
      <c r="Q22" s="178"/>
      <c r="R22" s="178"/>
      <c r="S22" s="178"/>
      <c r="T22" s="178"/>
      <c r="U22" s="178"/>
      <c r="V22" s="178"/>
      <c r="W22" s="178"/>
      <c r="X22" s="191"/>
      <c r="Y22" s="185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3"/>
      <c r="BA22" s="48">
        <f>SUM(BA23:BA26)</f>
        <v>0</v>
      </c>
      <c r="BB22" s="38" t="e">
        <f>ROUND(BA22/$G5,2)</f>
        <v>#VALUE!</v>
      </c>
      <c r="BC22" s="45"/>
      <c r="BD22" s="45"/>
      <c r="BE22" s="45"/>
      <c r="BF22" s="45"/>
      <c r="BH22" s="72">
        <f>SUM(BH23:BH26)</f>
        <v>0</v>
      </c>
      <c r="BI22" s="42" t="e">
        <f>ROUND(BH22/$G5,2)</f>
        <v>#VALUE!</v>
      </c>
      <c r="BJ22" s="69"/>
      <c r="BK22" s="69"/>
      <c r="BL22" s="69"/>
      <c r="BM22" s="69"/>
      <c r="BO22" s="91">
        <f>SUM(BO23:BO26)</f>
        <v>0</v>
      </c>
      <c r="BP22" s="78" t="e">
        <f>ROUND(BO22/$G5,2)</f>
        <v>#VALUE!</v>
      </c>
      <c r="BQ22" s="88"/>
      <c r="BR22" s="88"/>
      <c r="BS22" s="88"/>
      <c r="BT22" s="88"/>
    </row>
    <row r="23" spans="1:72" ht="17" customHeight="1" thickTop="1" thickBot="1" x14ac:dyDescent="0.2">
      <c r="A23" s="155"/>
      <c r="B23" s="156">
        <v>1</v>
      </c>
      <c r="C23" s="157" t="str">
        <f>IF(A23="","",VLOOKUP(A23,$L$51:$P$60,2,FALSE))</f>
        <v/>
      </c>
      <c r="D23" s="157" t="str">
        <f>IF(A23="","",VLOOKUP(A23,$L$51:$P$60,3,FALSE))</f>
        <v/>
      </c>
      <c r="E23" s="158" t="str">
        <f>IF(A23="","",VLOOKUP(A23,$L$51:$P$60,4,FALSE))</f>
        <v/>
      </c>
      <c r="F23" s="158" t="str">
        <f>IF(A23="","",VLOOKUP(A23,$L$51:$P$60,5,FALSE))</f>
        <v/>
      </c>
      <c r="G23" s="145" t="str">
        <f>IF($C23="","",IF($F23&lt;1,0,IF($E23="F",INDEX(Coefficients!$A:$Z,73,$F23+8),INDEX(Coefficients!$A:$Z,41,$F23+8))))</f>
        <v/>
      </c>
      <c r="H23" s="166"/>
      <c r="I23" s="123" t="str">
        <f>IF(A23="","",BB23/100)</f>
        <v/>
      </c>
      <c r="J23" s="185"/>
      <c r="K23" s="201"/>
      <c r="L23" s="126" t="str">
        <f>IF(D23="","",BI23/100)</f>
        <v/>
      </c>
      <c r="M23" s="185"/>
      <c r="N23" s="204"/>
      <c r="O23" s="129" t="str">
        <f>IF(G23="","",BP23/100)</f>
        <v/>
      </c>
      <c r="P23" s="185"/>
      <c r="Q23" s="178"/>
      <c r="R23" s="178"/>
      <c r="S23" s="178"/>
      <c r="T23" s="178"/>
      <c r="U23" s="178"/>
      <c r="V23" s="178"/>
      <c r="W23" s="178"/>
      <c r="X23" s="183"/>
      <c r="Y23" s="184"/>
      <c r="Z23" s="185"/>
      <c r="AA23" s="31"/>
      <c r="AB23" s="31"/>
      <c r="AC23" s="31"/>
      <c r="AD23" s="31"/>
      <c r="AE23" s="31"/>
      <c r="AF23" s="31"/>
      <c r="AG23" s="31"/>
      <c r="AH23" s="31"/>
      <c r="AI23" s="31"/>
      <c r="AJ23" s="33"/>
      <c r="BA23" s="58">
        <f>(($H23-INT($H23))*100)+INT($H23)*60</f>
        <v>0</v>
      </c>
      <c r="BB23" s="50" t="e">
        <f>IF($F23&lt;1,0,ROUND($BA23/$G23,2))</f>
        <v>#VALUE!</v>
      </c>
      <c r="BC23" s="38"/>
      <c r="BD23" s="45"/>
      <c r="BE23" s="45"/>
      <c r="BF23" s="45"/>
      <c r="BH23" s="73">
        <f>(($K23-INT($K23))*100)+INT($K23)*60</f>
        <v>0</v>
      </c>
      <c r="BI23" s="62" t="e">
        <f>IF($F23&lt;1,0,ROUND($BH23/$G23,2))</f>
        <v>#VALUE!</v>
      </c>
      <c r="BJ23" s="42"/>
      <c r="BK23" s="69"/>
      <c r="BL23" s="69"/>
      <c r="BM23" s="69"/>
      <c r="BO23" s="92">
        <f>(($N23-INT($N23))*100)+INT($N23)*60</f>
        <v>0</v>
      </c>
      <c r="BP23" s="77" t="e">
        <f>IF($F23&lt;1,0,ROUND($BO23/$G23,2))</f>
        <v>#VALUE!</v>
      </c>
      <c r="BQ23" s="78"/>
      <c r="BR23" s="88"/>
      <c r="BS23" s="88"/>
      <c r="BT23" s="88"/>
    </row>
    <row r="24" spans="1:72" ht="17" customHeight="1" thickBot="1" x14ac:dyDescent="0.2">
      <c r="A24" s="155"/>
      <c r="B24" s="156">
        <v>2</v>
      </c>
      <c r="C24" s="157" t="str">
        <f>IF(A24="","",VLOOKUP(A24,$L$51:$P$60,2,FALSE))</f>
        <v/>
      </c>
      <c r="D24" s="157" t="str">
        <f>IF(A24="","",VLOOKUP(A24,$L$51:$P$60,3,FALSE))</f>
        <v/>
      </c>
      <c r="E24" s="158" t="str">
        <f>IF(A24="","",VLOOKUP(A24,$L$51:$P$60,4,FALSE))</f>
        <v/>
      </c>
      <c r="F24" s="158" t="str">
        <f>IF(A24="","",VLOOKUP(A24,$L$51:$P$60,5,FALSE))</f>
        <v/>
      </c>
      <c r="G24" s="145" t="str">
        <f>IF($C24="","",IF($F24&lt;1,0,IF($E24="F",INDEX(Coefficients!$A:$Z,74,$F24+8),INDEX(Coefficients!$A:$Z,44,$F24+8))))</f>
        <v/>
      </c>
      <c r="H24" s="167"/>
      <c r="I24" s="124" t="str">
        <f>IF(A24="","",BB24/100)</f>
        <v/>
      </c>
      <c r="J24" s="185"/>
      <c r="K24" s="202"/>
      <c r="L24" s="127" t="str">
        <f>IF(D24="","",BI24/100)</f>
        <v/>
      </c>
      <c r="M24" s="185"/>
      <c r="N24" s="205"/>
      <c r="O24" s="130" t="str">
        <f>IF(G24="","",BP24/100)</f>
        <v/>
      </c>
      <c r="P24" s="185"/>
      <c r="Q24" s="178"/>
      <c r="R24" s="178"/>
      <c r="S24" s="178"/>
      <c r="T24" s="178"/>
      <c r="U24" s="178"/>
      <c r="V24" s="178"/>
      <c r="W24" s="178"/>
      <c r="X24" s="183"/>
      <c r="Y24" s="184"/>
      <c r="Z24" s="185"/>
      <c r="AA24" s="31"/>
      <c r="AB24" s="31"/>
      <c r="AC24" s="31"/>
      <c r="AD24" s="31"/>
      <c r="AE24" s="31"/>
      <c r="AF24" s="31"/>
      <c r="AG24" s="31"/>
      <c r="AH24" s="31"/>
      <c r="AI24" s="31"/>
      <c r="AJ24" s="33"/>
      <c r="BA24" s="58">
        <f t="shared" ref="BA24:BA37" si="24">(($H24-INT($H24))*100)+INT($H24)*60</f>
        <v>0</v>
      </c>
      <c r="BB24" s="50" t="e">
        <f>IF($F24&lt;1,0,ROUND($BA24/$G24,2))</f>
        <v>#VALUE!</v>
      </c>
      <c r="BC24" s="38"/>
      <c r="BD24" s="45"/>
      <c r="BE24" s="45"/>
      <c r="BF24" s="45"/>
      <c r="BH24" s="73">
        <f>(($K24-INT($K24))*100)+INT($K24)*60</f>
        <v>0</v>
      </c>
      <c r="BI24" s="62" t="e">
        <f>IF($F24&lt;1,0,ROUND($BH24/$G24,2))</f>
        <v>#VALUE!</v>
      </c>
      <c r="BJ24" s="42"/>
      <c r="BK24" s="69"/>
      <c r="BL24" s="69"/>
      <c r="BM24" s="69"/>
      <c r="BO24" s="92">
        <f>(($N24-INT($N24))*100)+INT($N24)*60</f>
        <v>0</v>
      </c>
      <c r="BP24" s="77" t="e">
        <f>IF($F24&lt;1,0,ROUND($BO24/$G24,2))</f>
        <v>#VALUE!</v>
      </c>
      <c r="BQ24" s="78"/>
      <c r="BR24" s="88"/>
      <c r="BS24" s="88"/>
      <c r="BT24" s="88"/>
    </row>
    <row r="25" spans="1:72" ht="17" customHeight="1" thickBot="1" x14ac:dyDescent="0.2">
      <c r="A25" s="155"/>
      <c r="B25" s="156">
        <v>3</v>
      </c>
      <c r="C25" s="157" t="str">
        <f>IF(A25="","",VLOOKUP(A25,$L$51:$P$60,2,FALSE))</f>
        <v/>
      </c>
      <c r="D25" s="157" t="str">
        <f>IF(A25="","",VLOOKUP(A25,$L$51:$P$60,3,FALSE))</f>
        <v/>
      </c>
      <c r="E25" s="158" t="str">
        <f>IF(A25="","",VLOOKUP(A25,$L$51:$P$60,4,FALSE))</f>
        <v/>
      </c>
      <c r="F25" s="158" t="str">
        <f>IF(A25="","",VLOOKUP(A25,$L$51:$P$60,5,FALSE))</f>
        <v/>
      </c>
      <c r="G25" s="145" t="str">
        <f>IF($C25="","",IF($F25&lt;1,0,IF($E25="F",INDEX(Coefficients!$A:$Z,75,$F25+8),INDEX(Coefficients!$A:$Z,47,$F25+8))))</f>
        <v/>
      </c>
      <c r="H25" s="167"/>
      <c r="I25" s="124" t="str">
        <f>IF(A25="","",BB25/100)</f>
        <v/>
      </c>
      <c r="J25" s="185"/>
      <c r="K25" s="202"/>
      <c r="L25" s="127" t="str">
        <f>IF(D25="","",BI25/100)</f>
        <v/>
      </c>
      <c r="M25" s="185"/>
      <c r="N25" s="205"/>
      <c r="O25" s="130" t="str">
        <f>IF(G25="","",BP25/100)</f>
        <v/>
      </c>
      <c r="P25" s="185"/>
      <c r="Q25" s="178"/>
      <c r="R25" s="178"/>
      <c r="S25" s="178"/>
      <c r="T25" s="178"/>
      <c r="U25" s="178"/>
      <c r="V25" s="178"/>
      <c r="W25" s="178"/>
      <c r="X25" s="183"/>
      <c r="Y25" s="184"/>
      <c r="Z25" s="185"/>
      <c r="AA25" s="31"/>
      <c r="AB25" s="31"/>
      <c r="AC25" s="31"/>
      <c r="AD25" s="31"/>
      <c r="AE25" s="31"/>
      <c r="AF25" s="31"/>
      <c r="AG25" s="31"/>
      <c r="AH25" s="31"/>
      <c r="AI25" s="31"/>
      <c r="AJ25" s="33"/>
      <c r="BA25" s="58">
        <f t="shared" si="24"/>
        <v>0</v>
      </c>
      <c r="BB25" s="50" t="e">
        <f>IF($F25&lt;1,0,ROUND($BA25/$G25,2))</f>
        <v>#VALUE!</v>
      </c>
      <c r="BC25" s="38"/>
      <c r="BD25" s="45"/>
      <c r="BE25" s="45"/>
      <c r="BF25" s="45"/>
      <c r="BH25" s="73">
        <f>(($K25-INT($K25))*100)+INT($K25)*60</f>
        <v>0</v>
      </c>
      <c r="BI25" s="62" t="e">
        <f>IF($F25&lt;1,0,ROUND($BH25/$G25,2))</f>
        <v>#VALUE!</v>
      </c>
      <c r="BJ25" s="42"/>
      <c r="BK25" s="69"/>
      <c r="BL25" s="69"/>
      <c r="BM25" s="69"/>
      <c r="BO25" s="92">
        <f>(($N25-INT($N25))*100)+INT($N25)*60</f>
        <v>0</v>
      </c>
      <c r="BP25" s="77" t="e">
        <f>IF($F25&lt;1,0,ROUND($BO25/$G25,2))</f>
        <v>#VALUE!</v>
      </c>
      <c r="BQ25" s="78"/>
      <c r="BR25" s="88"/>
      <c r="BS25" s="88"/>
      <c r="BT25" s="88"/>
    </row>
    <row r="26" spans="1:72" ht="17" customHeight="1" thickBot="1" x14ac:dyDescent="0.2">
      <c r="A26" s="155"/>
      <c r="B26" s="156">
        <v>4</v>
      </c>
      <c r="C26" s="157" t="str">
        <f>IF(A26="","",VLOOKUP(A26,$L$51:$P$60,2,FALSE))</f>
        <v/>
      </c>
      <c r="D26" s="157" t="str">
        <f>IF(A26="","",VLOOKUP(A26,$L$51:$P$60,3,FALSE))</f>
        <v/>
      </c>
      <c r="E26" s="158" t="str">
        <f>IF(A26="","",VLOOKUP(A26,$L$51:$P$60,4,FALSE))</f>
        <v/>
      </c>
      <c r="F26" s="158" t="str">
        <f>IF(A26="","",VLOOKUP(A26,$L$51:$P$60,5,FALSE))</f>
        <v/>
      </c>
      <c r="G26" s="145" t="str">
        <f>IF($C26="","",IF($F26&lt;1,0,IF($E26="F",INDEX(Coefficients!$A:$Z,72,$F26+8),INDEX(Coefficients!$A:$Z,34,$F26+8))))</f>
        <v/>
      </c>
      <c r="H26" s="168"/>
      <c r="I26" s="125" t="str">
        <f>IF(A26="","",BB26/100)</f>
        <v/>
      </c>
      <c r="J26" s="185"/>
      <c r="K26" s="203"/>
      <c r="L26" s="128" t="str">
        <f>IF(D26="","",BI26/100)</f>
        <v/>
      </c>
      <c r="M26" s="185"/>
      <c r="N26" s="206"/>
      <c r="O26" s="131" t="str">
        <f>IF(G26="","",BP26/100)</f>
        <v/>
      </c>
      <c r="P26" s="185"/>
      <c r="Q26" s="178"/>
      <c r="R26" s="178"/>
      <c r="S26" s="178"/>
      <c r="T26" s="178"/>
      <c r="U26" s="178"/>
      <c r="V26" s="178"/>
      <c r="W26" s="178"/>
      <c r="X26" s="183"/>
      <c r="Y26" s="184"/>
      <c r="Z26" s="185"/>
      <c r="AA26" s="31"/>
      <c r="AB26" s="31"/>
      <c r="AC26" s="31"/>
      <c r="AD26" s="31"/>
      <c r="AE26" s="31"/>
      <c r="AF26" s="31"/>
      <c r="AG26" s="31"/>
      <c r="AH26" s="31"/>
      <c r="AI26" s="31"/>
      <c r="AJ26" s="33"/>
      <c r="BA26" s="58">
        <f t="shared" si="24"/>
        <v>0</v>
      </c>
      <c r="BB26" s="50" t="e">
        <f>IF($F26&lt;1,0,ROUND($BA26/$G26,2))</f>
        <v>#VALUE!</v>
      </c>
      <c r="BC26" s="38"/>
      <c r="BD26" s="45"/>
      <c r="BE26" s="45"/>
      <c r="BF26" s="45"/>
      <c r="BH26" s="73">
        <f>(($K26-INT($K26))*100)+INT($K26)*60</f>
        <v>0</v>
      </c>
      <c r="BI26" s="62" t="e">
        <f>IF($F26&lt;1,0,ROUND($BH26/$G26,2))</f>
        <v>#VALUE!</v>
      </c>
      <c r="BJ26" s="42"/>
      <c r="BK26" s="69"/>
      <c r="BL26" s="69"/>
      <c r="BM26" s="69"/>
      <c r="BO26" s="92">
        <f>(($N26-INT($N26))*100)+INT($N26)*60</f>
        <v>0</v>
      </c>
      <c r="BP26" s="77" t="e">
        <f>IF($F26&lt;1,0,ROUND($BO26/$G26,2))</f>
        <v>#VALUE!</v>
      </c>
      <c r="BQ26" s="78"/>
      <c r="BR26" s="88"/>
      <c r="BS26" s="88"/>
      <c r="BT26" s="88"/>
    </row>
    <row r="27" spans="1:72" ht="17" customHeight="1" thickTop="1" thickBot="1" x14ac:dyDescent="0.25">
      <c r="A27" s="143"/>
      <c r="B27" s="153"/>
      <c r="C27" s="135" t="s">
        <v>159</v>
      </c>
      <c r="D27" s="152"/>
      <c r="E27" s="153"/>
      <c r="F27" s="153"/>
      <c r="G27" s="154"/>
      <c r="H27" s="117">
        <f>((BA27-MOD(BA27,60))/60)+MOD(BA27,60)/100</f>
        <v>0</v>
      </c>
      <c r="I27" s="118"/>
      <c r="J27" s="176"/>
      <c r="K27" s="173">
        <f>((BH27-MOD(BH27,60))/60)+MOD(BH27,60)/100</f>
        <v>0</v>
      </c>
      <c r="L27" s="120"/>
      <c r="M27" s="176"/>
      <c r="N27" s="174">
        <f>((BO27-MOD(BO27,60))/60)+MOD(BO27,60)/100</f>
        <v>0</v>
      </c>
      <c r="O27" s="122"/>
      <c r="P27" s="176"/>
      <c r="Q27" s="178"/>
      <c r="R27" s="178"/>
      <c r="S27" s="178"/>
      <c r="T27" s="178"/>
      <c r="U27" s="178"/>
      <c r="V27" s="178"/>
      <c r="W27" s="178"/>
      <c r="X27" s="191"/>
      <c r="Y27" s="185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3"/>
      <c r="BA27" s="48">
        <f>SUM(BA28:BA37)</f>
        <v>0</v>
      </c>
      <c r="BB27" s="50"/>
      <c r="BC27" s="45"/>
      <c r="BD27" s="45"/>
      <c r="BE27" s="45"/>
      <c r="BF27" s="45"/>
      <c r="BH27" s="72">
        <f>SUM(BH28:BH37)</f>
        <v>0</v>
      </c>
      <c r="BI27" s="62"/>
      <c r="BJ27" s="69"/>
      <c r="BK27" s="69"/>
      <c r="BL27" s="69"/>
      <c r="BM27" s="69"/>
      <c r="BO27" s="91">
        <f>SUM(BO28:BO37)</f>
        <v>0</v>
      </c>
      <c r="BP27" s="77"/>
      <c r="BQ27" s="88"/>
      <c r="BR27" s="88"/>
      <c r="BS27" s="88"/>
      <c r="BT27" s="88"/>
    </row>
    <row r="28" spans="1:72" ht="17" customHeight="1" thickTop="1" thickBot="1" x14ac:dyDescent="0.2">
      <c r="A28" s="155"/>
      <c r="B28" s="156">
        <v>1</v>
      </c>
      <c r="C28" s="157" t="str">
        <f t="shared" ref="C28:C37" si="25">IF(A28="","",VLOOKUP(A28,$L$51:$P$60,2,FALSE))</f>
        <v/>
      </c>
      <c r="D28" s="157" t="str">
        <f t="shared" ref="D28:D37" si="26">IF(A28="","",VLOOKUP(A28,$L$51:$P$60,3,FALSE))</f>
        <v/>
      </c>
      <c r="E28" s="158" t="str">
        <f t="shared" ref="E28:E37" si="27">IF(A28="","",VLOOKUP(A28,$L$51:$P$60,4,FALSE))</f>
        <v/>
      </c>
      <c r="F28" s="158" t="str">
        <f t="shared" ref="F28:F37" si="28">IF(A28="","",VLOOKUP(A28,$L$51:$P$60,5,FALSE))</f>
        <v/>
      </c>
      <c r="G28" s="145" t="str">
        <f>IF($C28="","",IF($F28&lt;1,0,IF($E28="F",INDEX(Coefficients!$A:$Z,72,$F28+8),INDEX(Coefficients!$A:$Z,34,$F28+8))))</f>
        <v/>
      </c>
      <c r="H28" s="166"/>
      <c r="I28" s="123" t="str">
        <f t="shared" ref="I28:I37" si="29">IF(A28="","",BB28/100)</f>
        <v/>
      </c>
      <c r="J28" s="185"/>
      <c r="K28" s="201"/>
      <c r="L28" s="126" t="str">
        <f t="shared" ref="L28:L37" si="30">IF(D28="","",BI28/100)</f>
        <v/>
      </c>
      <c r="M28" s="185"/>
      <c r="N28" s="204"/>
      <c r="O28" s="129" t="str">
        <f t="shared" ref="O28:O37" si="31">IF(G28="","",BP28/100)</f>
        <v/>
      </c>
      <c r="P28" s="185"/>
      <c r="Q28" s="178"/>
      <c r="R28" s="178"/>
      <c r="S28" s="178"/>
      <c r="T28" s="178"/>
      <c r="U28" s="178"/>
      <c r="V28" s="178"/>
      <c r="W28" s="178"/>
      <c r="X28" s="183"/>
      <c r="Y28" s="184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3"/>
      <c r="BA28" s="58">
        <f t="shared" si="24"/>
        <v>0</v>
      </c>
      <c r="BB28" s="50" t="e">
        <f t="shared" ref="BB28:BB37" si="32">IF($F28&lt;1,0,ROUND($BA28/$G28,2))</f>
        <v>#VALUE!</v>
      </c>
      <c r="BC28" s="45"/>
      <c r="BD28" s="45"/>
      <c r="BE28" s="45"/>
      <c r="BF28" s="45"/>
      <c r="BH28" s="73">
        <f t="shared" ref="BH28:BH37" si="33">(($K28-INT($K28))*100)+INT($K28)*60</f>
        <v>0</v>
      </c>
      <c r="BI28" s="62" t="e">
        <f t="shared" ref="BI28:BI37" si="34">IF($F28&lt;1,0,ROUND($BH28/$G28,2))</f>
        <v>#VALUE!</v>
      </c>
      <c r="BJ28" s="69"/>
      <c r="BK28" s="69"/>
      <c r="BL28" s="69"/>
      <c r="BM28" s="69"/>
      <c r="BO28" s="92">
        <f t="shared" ref="BO28:BO37" si="35">(($N28-INT($N28))*100)+INT($N28)*60</f>
        <v>0</v>
      </c>
      <c r="BP28" s="77" t="e">
        <f t="shared" ref="BP28:BP37" si="36">IF($F28&lt;1,0,ROUND($BO28/$G28,2))</f>
        <v>#VALUE!</v>
      </c>
      <c r="BQ28" s="88"/>
      <c r="BR28" s="88"/>
      <c r="BS28" s="88"/>
      <c r="BT28" s="88"/>
    </row>
    <row r="29" spans="1:72" ht="17" customHeight="1" thickBot="1" x14ac:dyDescent="0.2">
      <c r="A29" s="155"/>
      <c r="B29" s="156">
        <v>2</v>
      </c>
      <c r="C29" s="157" t="str">
        <f t="shared" si="25"/>
        <v/>
      </c>
      <c r="D29" s="157" t="str">
        <f t="shared" si="26"/>
        <v/>
      </c>
      <c r="E29" s="158" t="str">
        <f t="shared" si="27"/>
        <v/>
      </c>
      <c r="F29" s="158" t="str">
        <f t="shared" si="28"/>
        <v/>
      </c>
      <c r="G29" s="145" t="str">
        <f>IF($C29="","",IF($F29&lt;1,0,IF($E29="F",INDEX(Coefficients!$A:$Z,72,$F29+8),INDEX(Coefficients!$A:$Z,34,$F29+8))))</f>
        <v/>
      </c>
      <c r="H29" s="167"/>
      <c r="I29" s="124" t="str">
        <f t="shared" si="29"/>
        <v/>
      </c>
      <c r="J29" s="185"/>
      <c r="K29" s="202"/>
      <c r="L29" s="127" t="str">
        <f t="shared" si="30"/>
        <v/>
      </c>
      <c r="M29" s="185"/>
      <c r="N29" s="205"/>
      <c r="O29" s="130" t="str">
        <f t="shared" si="31"/>
        <v/>
      </c>
      <c r="P29" s="185"/>
      <c r="Q29" s="178"/>
      <c r="R29" s="178"/>
      <c r="S29" s="178"/>
      <c r="T29" s="178"/>
      <c r="U29" s="178"/>
      <c r="V29" s="178"/>
      <c r="W29" s="178"/>
      <c r="X29" s="183"/>
      <c r="Y29" s="184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3"/>
      <c r="BA29" s="58">
        <f t="shared" si="24"/>
        <v>0</v>
      </c>
      <c r="BB29" s="50" t="e">
        <f t="shared" si="32"/>
        <v>#VALUE!</v>
      </c>
      <c r="BC29" s="45"/>
      <c r="BD29" s="45"/>
      <c r="BE29" s="45"/>
      <c r="BF29" s="45"/>
      <c r="BH29" s="73">
        <f t="shared" si="33"/>
        <v>0</v>
      </c>
      <c r="BI29" s="62" t="e">
        <f t="shared" si="34"/>
        <v>#VALUE!</v>
      </c>
      <c r="BJ29" s="69"/>
      <c r="BK29" s="69"/>
      <c r="BL29" s="69"/>
      <c r="BM29" s="69"/>
      <c r="BO29" s="92">
        <f t="shared" si="35"/>
        <v>0</v>
      </c>
      <c r="BP29" s="77" t="e">
        <f t="shared" si="36"/>
        <v>#VALUE!</v>
      </c>
      <c r="BQ29" s="88"/>
      <c r="BR29" s="88"/>
      <c r="BS29" s="88"/>
      <c r="BT29" s="88"/>
    </row>
    <row r="30" spans="1:72" ht="17" customHeight="1" thickBot="1" x14ac:dyDescent="0.2">
      <c r="A30" s="155"/>
      <c r="B30" s="156">
        <v>3</v>
      </c>
      <c r="C30" s="157" t="str">
        <f t="shared" si="25"/>
        <v/>
      </c>
      <c r="D30" s="157" t="str">
        <f t="shared" si="26"/>
        <v/>
      </c>
      <c r="E30" s="158" t="str">
        <f t="shared" si="27"/>
        <v/>
      </c>
      <c r="F30" s="158" t="str">
        <f t="shared" si="28"/>
        <v/>
      </c>
      <c r="G30" s="145" t="str">
        <f>IF($C30="","",IF($F30&lt;1,0,IF($E30="F",INDEX(Coefficients!$A:$Z,72,$F30+8),INDEX(Coefficients!$A:$Z,34,$F30+8))))</f>
        <v/>
      </c>
      <c r="H30" s="167"/>
      <c r="I30" s="124" t="str">
        <f t="shared" si="29"/>
        <v/>
      </c>
      <c r="J30" s="185"/>
      <c r="K30" s="202"/>
      <c r="L30" s="127" t="str">
        <f t="shared" si="30"/>
        <v/>
      </c>
      <c r="M30" s="185"/>
      <c r="N30" s="205"/>
      <c r="O30" s="130" t="str">
        <f t="shared" si="31"/>
        <v/>
      </c>
      <c r="P30" s="185"/>
      <c r="Q30" s="178"/>
      <c r="R30" s="178"/>
      <c r="S30" s="178"/>
      <c r="T30" s="178"/>
      <c r="U30" s="178"/>
      <c r="V30" s="178"/>
      <c r="W30" s="178"/>
      <c r="X30" s="183"/>
      <c r="Y30" s="184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3"/>
      <c r="BA30" s="58">
        <f t="shared" si="24"/>
        <v>0</v>
      </c>
      <c r="BB30" s="50" t="e">
        <f t="shared" si="32"/>
        <v>#VALUE!</v>
      </c>
      <c r="BC30" s="45"/>
      <c r="BD30" s="45"/>
      <c r="BE30" s="45"/>
      <c r="BF30" s="45"/>
      <c r="BH30" s="73">
        <f t="shared" si="33"/>
        <v>0</v>
      </c>
      <c r="BI30" s="62" t="e">
        <f t="shared" si="34"/>
        <v>#VALUE!</v>
      </c>
      <c r="BJ30" s="69"/>
      <c r="BK30" s="69"/>
      <c r="BL30" s="69"/>
      <c r="BM30" s="69"/>
      <c r="BO30" s="92">
        <f t="shared" si="35"/>
        <v>0</v>
      </c>
      <c r="BP30" s="77" t="e">
        <f t="shared" si="36"/>
        <v>#VALUE!</v>
      </c>
      <c r="BQ30" s="88"/>
      <c r="BR30" s="88"/>
      <c r="BS30" s="88"/>
      <c r="BT30" s="88"/>
    </row>
    <row r="31" spans="1:72" ht="17" customHeight="1" thickBot="1" x14ac:dyDescent="0.2">
      <c r="A31" s="155"/>
      <c r="B31" s="156">
        <v>4</v>
      </c>
      <c r="C31" s="157" t="str">
        <f t="shared" si="25"/>
        <v/>
      </c>
      <c r="D31" s="157" t="str">
        <f t="shared" si="26"/>
        <v/>
      </c>
      <c r="E31" s="158" t="str">
        <f t="shared" si="27"/>
        <v/>
      </c>
      <c r="F31" s="158" t="str">
        <f t="shared" si="28"/>
        <v/>
      </c>
      <c r="G31" s="145" t="str">
        <f>IF($C31="","",IF($F31&lt;1,0,IF($E31="F",INDEX(Coefficients!$A:$Z,72,$F31+8),INDEX(Coefficients!$A:$Z,34,$F31+8))))</f>
        <v/>
      </c>
      <c r="H31" s="167"/>
      <c r="I31" s="124" t="str">
        <f t="shared" si="29"/>
        <v/>
      </c>
      <c r="J31" s="185"/>
      <c r="K31" s="202"/>
      <c r="L31" s="127" t="str">
        <f t="shared" si="30"/>
        <v/>
      </c>
      <c r="M31" s="185"/>
      <c r="N31" s="205"/>
      <c r="O31" s="130" t="str">
        <f t="shared" si="31"/>
        <v/>
      </c>
      <c r="P31" s="185"/>
      <c r="Q31" s="178"/>
      <c r="R31" s="178"/>
      <c r="S31" s="178"/>
      <c r="T31" s="178"/>
      <c r="U31" s="178"/>
      <c r="V31" s="178"/>
      <c r="W31" s="178"/>
      <c r="X31" s="183"/>
      <c r="Y31" s="184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3"/>
      <c r="BA31" s="58">
        <f t="shared" si="24"/>
        <v>0</v>
      </c>
      <c r="BB31" s="50" t="e">
        <f t="shared" si="32"/>
        <v>#VALUE!</v>
      </c>
      <c r="BC31" s="45"/>
      <c r="BD31" s="45"/>
      <c r="BE31" s="45"/>
      <c r="BF31" s="45"/>
      <c r="BH31" s="73">
        <f t="shared" si="33"/>
        <v>0</v>
      </c>
      <c r="BI31" s="62" t="e">
        <f t="shared" si="34"/>
        <v>#VALUE!</v>
      </c>
      <c r="BJ31" s="69"/>
      <c r="BK31" s="69"/>
      <c r="BL31" s="69"/>
      <c r="BM31" s="69"/>
      <c r="BO31" s="92">
        <f t="shared" si="35"/>
        <v>0</v>
      </c>
      <c r="BP31" s="77" t="e">
        <f t="shared" si="36"/>
        <v>#VALUE!</v>
      </c>
      <c r="BQ31" s="88"/>
      <c r="BR31" s="88"/>
      <c r="BS31" s="88"/>
      <c r="BT31" s="88"/>
    </row>
    <row r="32" spans="1:72" ht="17" customHeight="1" thickBot="1" x14ac:dyDescent="0.2">
      <c r="A32" s="155"/>
      <c r="B32" s="156">
        <v>5</v>
      </c>
      <c r="C32" s="157" t="str">
        <f t="shared" si="25"/>
        <v/>
      </c>
      <c r="D32" s="157" t="str">
        <f t="shared" si="26"/>
        <v/>
      </c>
      <c r="E32" s="158" t="str">
        <f t="shared" si="27"/>
        <v/>
      </c>
      <c r="F32" s="158" t="str">
        <f t="shared" si="28"/>
        <v/>
      </c>
      <c r="G32" s="145" t="str">
        <f>IF($C32="","",IF($F32&lt;1,0,IF($E32="F",INDEX(Coefficients!$A:$Z,72,$F32+8),INDEX(Coefficients!$A:$Z,34,$F32+8))))</f>
        <v/>
      </c>
      <c r="H32" s="167"/>
      <c r="I32" s="124" t="str">
        <f t="shared" si="29"/>
        <v/>
      </c>
      <c r="J32" s="185"/>
      <c r="K32" s="202"/>
      <c r="L32" s="127" t="str">
        <f t="shared" si="30"/>
        <v/>
      </c>
      <c r="M32" s="185"/>
      <c r="N32" s="205"/>
      <c r="O32" s="130" t="str">
        <f t="shared" si="31"/>
        <v/>
      </c>
      <c r="P32" s="185"/>
      <c r="Q32" s="178"/>
      <c r="R32" s="178"/>
      <c r="S32" s="178"/>
      <c r="T32" s="178"/>
      <c r="U32" s="178"/>
      <c r="V32" s="178"/>
      <c r="W32" s="178"/>
      <c r="X32" s="183"/>
      <c r="Y32" s="184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3"/>
      <c r="AY32" s="32"/>
      <c r="AZ32" s="32"/>
      <c r="BA32" s="58">
        <f t="shared" si="24"/>
        <v>0</v>
      </c>
      <c r="BB32" s="50" t="e">
        <f t="shared" si="32"/>
        <v>#VALUE!</v>
      </c>
      <c r="BC32" s="45"/>
      <c r="BD32" s="45"/>
      <c r="BE32" s="45"/>
      <c r="BF32" s="45"/>
      <c r="BH32" s="73">
        <f t="shared" si="33"/>
        <v>0</v>
      </c>
      <c r="BI32" s="62" t="e">
        <f t="shared" si="34"/>
        <v>#VALUE!</v>
      </c>
      <c r="BJ32" s="69"/>
      <c r="BK32" s="69"/>
      <c r="BL32" s="69"/>
      <c r="BM32" s="69"/>
      <c r="BO32" s="92">
        <f t="shared" si="35"/>
        <v>0</v>
      </c>
      <c r="BP32" s="77" t="e">
        <f t="shared" si="36"/>
        <v>#VALUE!</v>
      </c>
      <c r="BQ32" s="88"/>
      <c r="BR32" s="88"/>
      <c r="BS32" s="88"/>
      <c r="BT32" s="88"/>
    </row>
    <row r="33" spans="1:72" ht="17" customHeight="1" thickBot="1" x14ac:dyDescent="0.2">
      <c r="A33" s="155"/>
      <c r="B33" s="156">
        <v>6</v>
      </c>
      <c r="C33" s="157" t="str">
        <f t="shared" si="25"/>
        <v/>
      </c>
      <c r="D33" s="157" t="str">
        <f t="shared" si="26"/>
        <v/>
      </c>
      <c r="E33" s="158" t="str">
        <f t="shared" si="27"/>
        <v/>
      </c>
      <c r="F33" s="158" t="str">
        <f t="shared" si="28"/>
        <v/>
      </c>
      <c r="G33" s="145" t="str">
        <f>IF($C33="","",IF($F33&lt;1,0,IF($E33="F",INDEX(Coefficients!$A:$Z,72,$F33+8),INDEX(Coefficients!$A:$Z,34,$F33+8))))</f>
        <v/>
      </c>
      <c r="H33" s="167"/>
      <c r="I33" s="124" t="str">
        <f t="shared" si="29"/>
        <v/>
      </c>
      <c r="J33" s="185"/>
      <c r="K33" s="202"/>
      <c r="L33" s="127" t="str">
        <f t="shared" si="30"/>
        <v/>
      </c>
      <c r="M33" s="185"/>
      <c r="N33" s="205"/>
      <c r="O33" s="130" t="str">
        <f t="shared" si="31"/>
        <v/>
      </c>
      <c r="P33" s="185"/>
      <c r="Q33" s="178"/>
      <c r="R33" s="178"/>
      <c r="S33" s="178"/>
      <c r="T33" s="178"/>
      <c r="U33" s="178"/>
      <c r="V33" s="178"/>
      <c r="W33" s="178"/>
      <c r="X33" s="183"/>
      <c r="Y33" s="184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3"/>
      <c r="AY33" s="32"/>
      <c r="AZ33" s="32"/>
      <c r="BA33" s="58">
        <f t="shared" si="24"/>
        <v>0</v>
      </c>
      <c r="BB33" s="50" t="e">
        <f t="shared" si="32"/>
        <v>#VALUE!</v>
      </c>
      <c r="BC33" s="45"/>
      <c r="BD33" s="45"/>
      <c r="BE33" s="45"/>
      <c r="BF33" s="45"/>
      <c r="BH33" s="73">
        <f t="shared" si="33"/>
        <v>0</v>
      </c>
      <c r="BI33" s="62" t="e">
        <f t="shared" si="34"/>
        <v>#VALUE!</v>
      </c>
      <c r="BJ33" s="69"/>
      <c r="BK33" s="69"/>
      <c r="BL33" s="69"/>
      <c r="BM33" s="69"/>
      <c r="BO33" s="92">
        <f t="shared" si="35"/>
        <v>0</v>
      </c>
      <c r="BP33" s="77" t="e">
        <f t="shared" si="36"/>
        <v>#VALUE!</v>
      </c>
      <c r="BQ33" s="88"/>
      <c r="BR33" s="88"/>
      <c r="BS33" s="88"/>
      <c r="BT33" s="88"/>
    </row>
    <row r="34" spans="1:72" ht="17" customHeight="1" thickBot="1" x14ac:dyDescent="0.2">
      <c r="A34" s="155"/>
      <c r="B34" s="156">
        <v>7</v>
      </c>
      <c r="C34" s="157" t="str">
        <f t="shared" si="25"/>
        <v/>
      </c>
      <c r="D34" s="157" t="str">
        <f t="shared" si="26"/>
        <v/>
      </c>
      <c r="E34" s="158" t="str">
        <f t="shared" si="27"/>
        <v/>
      </c>
      <c r="F34" s="158" t="str">
        <f t="shared" si="28"/>
        <v/>
      </c>
      <c r="G34" s="145" t="str">
        <f>IF($C34="","",IF($F34&lt;1,0,IF($E34="F",INDEX(Coefficients!$A:$Z,72,$F34+8),INDEX(Coefficients!$A:$Z,34,$F34+8))))</f>
        <v/>
      </c>
      <c r="H34" s="167"/>
      <c r="I34" s="124" t="str">
        <f t="shared" si="29"/>
        <v/>
      </c>
      <c r="J34" s="185"/>
      <c r="K34" s="202"/>
      <c r="L34" s="127" t="str">
        <f t="shared" si="30"/>
        <v/>
      </c>
      <c r="M34" s="185"/>
      <c r="N34" s="205"/>
      <c r="O34" s="130" t="str">
        <f t="shared" si="31"/>
        <v/>
      </c>
      <c r="P34" s="185"/>
      <c r="Q34" s="178"/>
      <c r="R34" s="178"/>
      <c r="S34" s="178"/>
      <c r="T34" s="178"/>
      <c r="U34" s="178"/>
      <c r="V34" s="178"/>
      <c r="W34" s="178"/>
      <c r="X34" s="183"/>
      <c r="Y34" s="184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3"/>
      <c r="AY34" s="32"/>
      <c r="AZ34" s="32"/>
      <c r="BA34" s="58">
        <f t="shared" si="24"/>
        <v>0</v>
      </c>
      <c r="BB34" s="50" t="e">
        <f t="shared" si="32"/>
        <v>#VALUE!</v>
      </c>
      <c r="BC34" s="45"/>
      <c r="BD34" s="45"/>
      <c r="BE34" s="45"/>
      <c r="BF34" s="45"/>
      <c r="BH34" s="73">
        <f t="shared" si="33"/>
        <v>0</v>
      </c>
      <c r="BI34" s="62" t="e">
        <f t="shared" si="34"/>
        <v>#VALUE!</v>
      </c>
      <c r="BJ34" s="69"/>
      <c r="BK34" s="69"/>
      <c r="BL34" s="69"/>
      <c r="BM34" s="69"/>
      <c r="BO34" s="92">
        <f t="shared" si="35"/>
        <v>0</v>
      </c>
      <c r="BP34" s="77" t="e">
        <f t="shared" si="36"/>
        <v>#VALUE!</v>
      </c>
      <c r="BQ34" s="88"/>
      <c r="BR34" s="88"/>
      <c r="BS34" s="88"/>
      <c r="BT34" s="88"/>
    </row>
    <row r="35" spans="1:72" ht="17" customHeight="1" thickBot="1" x14ac:dyDescent="0.2">
      <c r="A35" s="155"/>
      <c r="B35" s="156">
        <v>8</v>
      </c>
      <c r="C35" s="157" t="str">
        <f t="shared" si="25"/>
        <v/>
      </c>
      <c r="D35" s="157" t="str">
        <f t="shared" si="26"/>
        <v/>
      </c>
      <c r="E35" s="158" t="str">
        <f t="shared" si="27"/>
        <v/>
      </c>
      <c r="F35" s="158" t="str">
        <f t="shared" si="28"/>
        <v/>
      </c>
      <c r="G35" s="145" t="str">
        <f>IF($C35="","",IF($F35&lt;1,0,IF($E35="F",INDEX(Coefficients!$A:$Z,72,$F35+8),INDEX(Coefficients!$A:$Z,34,$F35+8))))</f>
        <v/>
      </c>
      <c r="H35" s="167"/>
      <c r="I35" s="124" t="str">
        <f t="shared" si="29"/>
        <v/>
      </c>
      <c r="J35" s="185"/>
      <c r="K35" s="202"/>
      <c r="L35" s="127" t="str">
        <f t="shared" si="30"/>
        <v/>
      </c>
      <c r="M35" s="185"/>
      <c r="N35" s="205"/>
      <c r="O35" s="130" t="str">
        <f t="shared" si="31"/>
        <v/>
      </c>
      <c r="P35" s="185"/>
      <c r="Q35" s="178"/>
      <c r="R35" s="178"/>
      <c r="S35" s="178"/>
      <c r="T35" s="178"/>
      <c r="U35" s="178"/>
      <c r="V35" s="178"/>
      <c r="W35" s="178"/>
      <c r="X35" s="183"/>
      <c r="Y35" s="184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3"/>
      <c r="AY35" s="32"/>
      <c r="AZ35" s="32"/>
      <c r="BA35" s="58">
        <f t="shared" si="24"/>
        <v>0</v>
      </c>
      <c r="BB35" s="50" t="e">
        <f t="shared" si="32"/>
        <v>#VALUE!</v>
      </c>
      <c r="BC35" s="45"/>
      <c r="BD35" s="45"/>
      <c r="BE35" s="45"/>
      <c r="BF35" s="45"/>
      <c r="BH35" s="73">
        <f t="shared" si="33"/>
        <v>0</v>
      </c>
      <c r="BI35" s="62" t="e">
        <f t="shared" si="34"/>
        <v>#VALUE!</v>
      </c>
      <c r="BJ35" s="69"/>
      <c r="BK35" s="69"/>
      <c r="BL35" s="69"/>
      <c r="BM35" s="69"/>
      <c r="BO35" s="92">
        <f t="shared" si="35"/>
        <v>0</v>
      </c>
      <c r="BP35" s="77" t="e">
        <f t="shared" si="36"/>
        <v>#VALUE!</v>
      </c>
      <c r="BQ35" s="88"/>
      <c r="BR35" s="88"/>
      <c r="BS35" s="88"/>
      <c r="BT35" s="88"/>
    </row>
    <row r="36" spans="1:72" ht="17" customHeight="1" thickBot="1" x14ac:dyDescent="0.2">
      <c r="A36" s="155"/>
      <c r="B36" s="156">
        <v>9</v>
      </c>
      <c r="C36" s="157" t="str">
        <f t="shared" si="25"/>
        <v/>
      </c>
      <c r="D36" s="157" t="str">
        <f t="shared" si="26"/>
        <v/>
      </c>
      <c r="E36" s="158" t="str">
        <f t="shared" si="27"/>
        <v/>
      </c>
      <c r="F36" s="158" t="str">
        <f t="shared" si="28"/>
        <v/>
      </c>
      <c r="G36" s="145" t="str">
        <f>IF($C36="","",IF($F36&lt;1,0,IF($E36="F",INDEX(Coefficients!$A:$Z,72,$F36+8),INDEX(Coefficients!$A:$Z,34,$F36+8))))</f>
        <v/>
      </c>
      <c r="H36" s="167"/>
      <c r="I36" s="124" t="str">
        <f t="shared" si="29"/>
        <v/>
      </c>
      <c r="J36" s="185"/>
      <c r="K36" s="202"/>
      <c r="L36" s="127" t="str">
        <f t="shared" si="30"/>
        <v/>
      </c>
      <c r="M36" s="185"/>
      <c r="N36" s="205"/>
      <c r="O36" s="130" t="str">
        <f t="shared" si="31"/>
        <v/>
      </c>
      <c r="P36" s="185"/>
      <c r="Q36" s="178"/>
      <c r="R36" s="178"/>
      <c r="S36" s="178"/>
      <c r="T36" s="178"/>
      <c r="U36" s="178"/>
      <c r="V36" s="178"/>
      <c r="W36" s="178"/>
      <c r="X36" s="183"/>
      <c r="Y36" s="184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3"/>
      <c r="AY36" s="32"/>
      <c r="AZ36" s="32"/>
      <c r="BA36" s="58">
        <f t="shared" si="24"/>
        <v>0</v>
      </c>
      <c r="BB36" s="50" t="e">
        <f t="shared" si="32"/>
        <v>#VALUE!</v>
      </c>
      <c r="BC36" s="45"/>
      <c r="BD36" s="45"/>
      <c r="BE36" s="45"/>
      <c r="BF36" s="45"/>
      <c r="BH36" s="73">
        <f t="shared" si="33"/>
        <v>0</v>
      </c>
      <c r="BI36" s="62" t="e">
        <f t="shared" si="34"/>
        <v>#VALUE!</v>
      </c>
      <c r="BJ36" s="69"/>
      <c r="BK36" s="69"/>
      <c r="BL36" s="69"/>
      <c r="BM36" s="69"/>
      <c r="BO36" s="92">
        <f t="shared" si="35"/>
        <v>0</v>
      </c>
      <c r="BP36" s="77" t="e">
        <f t="shared" si="36"/>
        <v>#VALUE!</v>
      </c>
      <c r="BQ36" s="88"/>
      <c r="BR36" s="88"/>
      <c r="BS36" s="88"/>
      <c r="BT36" s="88"/>
    </row>
    <row r="37" spans="1:72" ht="17" customHeight="1" thickBot="1" x14ac:dyDescent="0.2">
      <c r="A37" s="159"/>
      <c r="B37" s="160">
        <v>10</v>
      </c>
      <c r="C37" s="161" t="str">
        <f t="shared" si="25"/>
        <v/>
      </c>
      <c r="D37" s="161" t="str">
        <f t="shared" si="26"/>
        <v/>
      </c>
      <c r="E37" s="162" t="str">
        <f t="shared" si="27"/>
        <v/>
      </c>
      <c r="F37" s="162" t="str">
        <f t="shared" si="28"/>
        <v/>
      </c>
      <c r="G37" s="147" t="str">
        <f>IF($C37="","",IF($F37&lt;1,0,IF($E37="F",INDEX(Coefficients!$A:$Z,72,$F37+8),INDEX(Coefficients!$A:$Z,34,$F37+8))))</f>
        <v/>
      </c>
      <c r="H37" s="168"/>
      <c r="I37" s="125" t="str">
        <f t="shared" si="29"/>
        <v/>
      </c>
      <c r="J37" s="185"/>
      <c r="K37" s="203"/>
      <c r="L37" s="128" t="str">
        <f t="shared" si="30"/>
        <v/>
      </c>
      <c r="M37" s="185"/>
      <c r="N37" s="206"/>
      <c r="O37" s="131" t="str">
        <f t="shared" si="31"/>
        <v/>
      </c>
      <c r="P37" s="185"/>
      <c r="Q37" s="178"/>
      <c r="R37" s="178"/>
      <c r="S37" s="178"/>
      <c r="T37" s="178"/>
      <c r="U37" s="178"/>
      <c r="V37" s="178"/>
      <c r="W37" s="178"/>
      <c r="X37" s="183"/>
      <c r="Y37" s="184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3"/>
      <c r="AY37" s="32"/>
      <c r="AZ37" s="32"/>
      <c r="BA37" s="58">
        <f t="shared" si="24"/>
        <v>0</v>
      </c>
      <c r="BB37" s="50" t="e">
        <f t="shared" si="32"/>
        <v>#VALUE!</v>
      </c>
      <c r="BC37" s="45"/>
      <c r="BD37" s="45"/>
      <c r="BE37" s="45"/>
      <c r="BF37" s="45"/>
      <c r="BH37" s="73">
        <f t="shared" si="33"/>
        <v>0</v>
      </c>
      <c r="BI37" s="62" t="e">
        <f t="shared" si="34"/>
        <v>#VALUE!</v>
      </c>
      <c r="BJ37" s="69"/>
      <c r="BK37" s="69"/>
      <c r="BL37" s="69"/>
      <c r="BM37" s="69"/>
      <c r="BO37" s="92">
        <f t="shared" si="35"/>
        <v>0</v>
      </c>
      <c r="BP37" s="77" t="e">
        <f t="shared" si="36"/>
        <v>#VALUE!</v>
      </c>
      <c r="BQ37" s="88"/>
      <c r="BR37" s="88"/>
      <c r="BS37" s="88"/>
      <c r="BT37" s="88"/>
    </row>
    <row r="38" spans="1:72" s="32" customFormat="1" ht="15" customHeight="1" thickTop="1" x14ac:dyDescent="0.15">
      <c r="A38" s="178"/>
      <c r="B38" s="177"/>
      <c r="C38" s="178"/>
      <c r="D38" s="178"/>
      <c r="E38" s="177"/>
      <c r="F38" s="177"/>
      <c r="G38" s="178"/>
      <c r="H38" s="177"/>
      <c r="I38" s="177"/>
      <c r="J38" s="177"/>
      <c r="K38" s="177"/>
      <c r="L38" s="177"/>
      <c r="M38" s="177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92"/>
      <c r="Y38" s="193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33"/>
      <c r="AK38" s="272"/>
      <c r="AL38" s="272"/>
      <c r="AM38" s="272"/>
      <c r="AN38" s="272"/>
      <c r="AO38" s="272"/>
      <c r="AP38" s="272"/>
      <c r="AQ38" s="269"/>
      <c r="AR38" s="269"/>
      <c r="BA38" s="211"/>
      <c r="BB38" s="212"/>
      <c r="BH38" s="211"/>
      <c r="BI38" s="212"/>
      <c r="BO38" s="211"/>
      <c r="BP38" s="212"/>
    </row>
    <row r="39" spans="1:72" s="32" customFormat="1" ht="15" customHeight="1" x14ac:dyDescent="0.15">
      <c r="A39" s="178"/>
      <c r="B39" s="177"/>
      <c r="C39" s="178"/>
      <c r="D39" s="178"/>
      <c r="E39" s="177"/>
      <c r="F39" s="177"/>
      <c r="G39" s="178"/>
      <c r="H39" s="177"/>
      <c r="I39" s="197"/>
      <c r="J39" s="177"/>
      <c r="K39" s="177"/>
      <c r="L39" s="177"/>
      <c r="M39" s="177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33"/>
      <c r="AK39" s="272"/>
      <c r="AL39" s="272"/>
      <c r="AM39" s="272"/>
      <c r="AN39" s="272"/>
      <c r="AO39" s="272"/>
      <c r="AP39" s="272"/>
      <c r="AQ39" s="269"/>
      <c r="AR39" s="269"/>
      <c r="AY39" s="99"/>
      <c r="AZ39" s="99"/>
    </row>
    <row r="40" spans="1:72" s="32" customFormat="1" ht="15" customHeight="1" x14ac:dyDescent="0.15">
      <c r="A40" s="178"/>
      <c r="B40" s="236"/>
      <c r="C40" s="237"/>
      <c r="D40" s="237"/>
      <c r="E40" s="238"/>
      <c r="F40" s="177"/>
      <c r="G40" s="178"/>
      <c r="H40" s="177"/>
      <c r="I40" s="197"/>
      <c r="J40" s="177"/>
      <c r="K40" s="177"/>
      <c r="L40" s="177"/>
      <c r="M40" s="177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33"/>
      <c r="AK40" s="272"/>
      <c r="AL40" s="272"/>
      <c r="AM40" s="272"/>
      <c r="AN40" s="272"/>
      <c r="AO40" s="272"/>
      <c r="AP40" s="272"/>
      <c r="AQ40" s="269"/>
      <c r="AR40" s="269"/>
      <c r="AY40" s="99"/>
      <c r="AZ40" s="99"/>
    </row>
    <row r="41" spans="1:72" s="32" customFormat="1" ht="15" customHeight="1" x14ac:dyDescent="0.15">
      <c r="A41" s="178"/>
      <c r="B41" s="177"/>
      <c r="C41" s="178"/>
      <c r="D41" s="178"/>
      <c r="E41" s="177"/>
      <c r="F41" s="177"/>
      <c r="G41" s="178"/>
      <c r="H41" s="177"/>
      <c r="I41" s="177"/>
      <c r="J41" s="177"/>
      <c r="K41" s="177"/>
      <c r="L41" s="177"/>
      <c r="M41" s="177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33"/>
      <c r="AK41" s="272"/>
      <c r="AL41" s="272"/>
      <c r="AM41" s="272"/>
      <c r="AN41" s="272"/>
      <c r="AO41" s="272"/>
      <c r="AP41" s="272"/>
      <c r="AQ41" s="269"/>
      <c r="AR41" s="269"/>
      <c r="AY41" s="99"/>
      <c r="AZ41" s="99"/>
    </row>
    <row r="42" spans="1:72" s="32" customFormat="1" ht="15" customHeight="1" x14ac:dyDescent="0.15">
      <c r="A42" s="178"/>
      <c r="B42" s="177"/>
      <c r="C42" s="178"/>
      <c r="D42" s="178"/>
      <c r="E42" s="177"/>
      <c r="F42" s="177"/>
      <c r="G42" s="178"/>
      <c r="H42" s="177"/>
      <c r="I42" s="177"/>
      <c r="J42" s="177"/>
      <c r="K42" s="177"/>
      <c r="L42" s="177"/>
      <c r="M42" s="177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33"/>
      <c r="AK42" s="272"/>
      <c r="AL42" s="272"/>
      <c r="AM42" s="272"/>
      <c r="AN42" s="272"/>
      <c r="AO42" s="272"/>
      <c r="AP42" s="272"/>
      <c r="AQ42" s="269"/>
      <c r="AR42" s="269"/>
      <c r="AY42" s="99"/>
      <c r="AZ42" s="99"/>
    </row>
    <row r="43" spans="1:72" s="32" customFormat="1" ht="15" customHeight="1" x14ac:dyDescent="0.15">
      <c r="A43" s="178"/>
      <c r="B43" s="177"/>
      <c r="C43" s="178"/>
      <c r="D43" s="178"/>
      <c r="E43" s="177"/>
      <c r="F43" s="177"/>
      <c r="G43" s="178"/>
      <c r="H43" s="177"/>
      <c r="I43" s="177"/>
      <c r="J43" s="177"/>
      <c r="K43" s="177"/>
      <c r="L43" s="177"/>
      <c r="M43" s="177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33"/>
      <c r="AK43" s="272"/>
      <c r="AL43" s="272"/>
      <c r="AM43" s="272"/>
      <c r="AN43" s="272"/>
      <c r="AO43" s="272"/>
      <c r="AP43" s="272"/>
      <c r="AQ43" s="269"/>
      <c r="AR43" s="269"/>
      <c r="AY43" s="99"/>
      <c r="AZ43" s="99"/>
    </row>
    <row r="44" spans="1:72" s="32" customFormat="1" ht="15" customHeight="1" x14ac:dyDescent="0.15">
      <c r="A44" s="178"/>
      <c r="B44" s="177"/>
      <c r="C44" s="178"/>
      <c r="D44" s="178"/>
      <c r="E44" s="177"/>
      <c r="F44" s="177"/>
      <c r="G44" s="178"/>
      <c r="H44" s="177"/>
      <c r="I44" s="177"/>
      <c r="J44" s="177"/>
      <c r="K44" s="177"/>
      <c r="L44" s="177"/>
      <c r="M44" s="177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33"/>
      <c r="AK44" s="272"/>
      <c r="AL44" s="272"/>
      <c r="AM44" s="272"/>
      <c r="AN44" s="272"/>
      <c r="AO44" s="272"/>
      <c r="AP44" s="272"/>
      <c r="AQ44" s="269"/>
      <c r="AR44" s="269"/>
      <c r="AY44" s="99"/>
      <c r="AZ44" s="99"/>
    </row>
    <row r="45" spans="1:72" s="99" customFormat="1" ht="15" customHeight="1" x14ac:dyDescent="0.15">
      <c r="A45" s="194"/>
      <c r="B45" s="195"/>
      <c r="C45" s="194"/>
      <c r="D45" s="194"/>
      <c r="E45" s="195"/>
      <c r="F45" s="195"/>
      <c r="G45" s="194"/>
      <c r="H45" s="195"/>
      <c r="I45" s="195"/>
      <c r="J45" s="195"/>
      <c r="K45" s="195"/>
      <c r="L45" s="195"/>
      <c r="M45" s="195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33"/>
      <c r="AK45" s="272"/>
      <c r="AL45" s="272"/>
      <c r="AM45" s="272"/>
      <c r="AN45" s="272"/>
      <c r="AO45" s="272"/>
      <c r="AP45" s="272"/>
      <c r="AQ45" s="269"/>
      <c r="AR45" s="269"/>
    </row>
    <row r="46" spans="1:72" s="99" customFormat="1" ht="15" customHeight="1" x14ac:dyDescent="0.15">
      <c r="A46" s="194"/>
      <c r="B46" s="195"/>
      <c r="C46" s="194"/>
      <c r="D46" s="194"/>
      <c r="E46" s="195"/>
      <c r="F46" s="195"/>
      <c r="G46" s="194"/>
      <c r="H46" s="195"/>
      <c r="I46" s="195"/>
      <c r="J46" s="195"/>
      <c r="K46" s="195"/>
      <c r="L46" s="195"/>
      <c r="M46" s="195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33"/>
      <c r="AK46" s="272"/>
      <c r="AL46" s="272"/>
      <c r="AM46" s="272"/>
      <c r="AN46" s="272"/>
      <c r="AO46" s="272"/>
      <c r="AP46" s="272"/>
      <c r="AQ46" s="269"/>
      <c r="AR46" s="269"/>
    </row>
    <row r="47" spans="1:72" s="99" customFormat="1" ht="15" customHeight="1" x14ac:dyDescent="0.15">
      <c r="A47" s="194"/>
      <c r="B47" s="195"/>
      <c r="C47" s="194"/>
      <c r="D47" s="194"/>
      <c r="E47" s="195"/>
      <c r="F47" s="195"/>
      <c r="G47" s="194"/>
      <c r="H47" s="195"/>
      <c r="I47" s="195"/>
      <c r="J47" s="195"/>
      <c r="K47" s="195"/>
      <c r="L47" s="195"/>
      <c r="M47" s="195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33"/>
      <c r="AK47" s="272"/>
      <c r="AL47" s="272"/>
      <c r="AM47" s="272"/>
      <c r="AN47" s="272"/>
      <c r="AO47" s="272"/>
      <c r="AP47" s="272"/>
      <c r="AQ47" s="269"/>
      <c r="AR47" s="269"/>
    </row>
    <row r="48" spans="1:72" s="99" customFormat="1" ht="15" customHeight="1" x14ac:dyDescent="0.15">
      <c r="A48" s="194"/>
      <c r="B48" s="195"/>
      <c r="C48" s="194"/>
      <c r="D48" s="194"/>
      <c r="E48" s="195"/>
      <c r="F48" s="195"/>
      <c r="G48" s="194"/>
      <c r="H48" s="195"/>
      <c r="I48" s="195"/>
      <c r="J48" s="195"/>
      <c r="K48" s="195"/>
      <c r="L48" s="195"/>
      <c r="M48" s="195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33"/>
      <c r="AK48" s="272"/>
      <c r="AL48" s="272"/>
      <c r="AM48" s="272"/>
      <c r="AN48" s="272"/>
      <c r="AO48" s="272"/>
      <c r="AP48" s="272"/>
      <c r="AQ48" s="269"/>
      <c r="AR48" s="269"/>
    </row>
    <row r="49" spans="1:63" s="99" customFormat="1" ht="15" customHeight="1" x14ac:dyDescent="0.15">
      <c r="A49" s="194"/>
      <c r="B49" s="195"/>
      <c r="C49" s="194"/>
      <c r="D49" s="194"/>
      <c r="E49" s="195"/>
      <c r="F49" s="195"/>
      <c r="G49" s="194"/>
      <c r="H49" s="195"/>
      <c r="I49" s="195"/>
      <c r="J49" s="195"/>
      <c r="K49" s="195"/>
      <c r="L49" s="195"/>
      <c r="M49" s="195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33"/>
      <c r="AK49" s="272"/>
      <c r="AL49" s="272"/>
      <c r="AM49" s="272"/>
      <c r="AN49" s="272"/>
      <c r="AO49" s="272"/>
      <c r="AP49" s="272"/>
      <c r="AQ49" s="269"/>
      <c r="AR49" s="269"/>
    </row>
    <row r="50" spans="1:63" s="99" customFormat="1" ht="15" customHeight="1" x14ac:dyDescent="0.15">
      <c r="A50" s="194"/>
      <c r="B50" s="195"/>
      <c r="C50" s="194"/>
      <c r="D50" s="194"/>
      <c r="E50" s="195"/>
      <c r="F50" s="195"/>
      <c r="G50" s="194"/>
      <c r="H50" s="195"/>
      <c r="I50" s="195"/>
      <c r="J50" s="195"/>
      <c r="K50" s="195"/>
      <c r="L50" s="195"/>
      <c r="M50" s="195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33"/>
      <c r="AK50" s="272"/>
      <c r="AL50" s="272"/>
      <c r="AM50" s="272"/>
      <c r="AN50" s="272"/>
      <c r="AO50" s="272"/>
      <c r="AP50" s="272"/>
      <c r="AQ50" s="269"/>
      <c r="AR50" s="269"/>
    </row>
    <row r="51" spans="1:63" s="99" customFormat="1" ht="15" hidden="1" customHeight="1" x14ac:dyDescent="0.15">
      <c r="A51" s="239"/>
      <c r="B51" s="240" t="e">
        <f>MATCH(A51,AQ:AQ,0)</f>
        <v>#N/A</v>
      </c>
      <c r="C51" s="240" t="str">
        <f>IF(ISNA(B51),"",YEAR(INDEX(AL:AQ,B51,4)))</f>
        <v/>
      </c>
      <c r="D51" s="240" t="str">
        <f>IF(ISNA(B51),"",INDEX(AL:AQ,B51,1))</f>
        <v/>
      </c>
      <c r="E51" s="240" t="str">
        <f>IF(ISNA(B51),"",INDEX(AL:AQ,B51,2))</f>
        <v/>
      </c>
      <c r="F51" s="240" t="str">
        <f>IF(ISNA(B51),"",INDEX(AL:AQ,B51,3))</f>
        <v/>
      </c>
      <c r="G51" s="241" t="b">
        <f>OR(A51=A$52,A51=A$53,A51=A$54,A51=A$55,A51=A$57,A51=A$58,A51=A$59,A51=A$60,A51=A$61)</f>
        <v>1</v>
      </c>
      <c r="H51" s="195">
        <f>IF(G51,1,0)</f>
        <v>1</v>
      </c>
      <c r="I51" s="195" t="b">
        <f>NOT(ISNA(B51))</f>
        <v>0</v>
      </c>
      <c r="J51" s="195"/>
      <c r="K51" s="195">
        <f>A61</f>
        <v>0</v>
      </c>
      <c r="L51" s="195" t="str">
        <f>CONCATENATE(C16," ",D16)</f>
        <v xml:space="preserve"> </v>
      </c>
      <c r="M51" s="195">
        <f>C16</f>
        <v>0</v>
      </c>
      <c r="N51" s="194">
        <f>D16</f>
        <v>0</v>
      </c>
      <c r="O51" s="242">
        <f>E16</f>
        <v>0</v>
      </c>
      <c r="P51" s="194">
        <f>F16</f>
        <v>0</v>
      </c>
      <c r="Q51" s="194">
        <f t="shared" ref="Q51:Q60" si="37">IF(OR(D65=A$23,D65=A$24,D65=A$25,D65=A$26),0,1)</f>
        <v>0</v>
      </c>
      <c r="R51" s="194">
        <v>1</v>
      </c>
      <c r="S51" s="194" t="str">
        <f>IF(Q51,D65,"")</f>
        <v/>
      </c>
      <c r="T51" s="194">
        <f>1*Q51</f>
        <v>0</v>
      </c>
      <c r="U51" s="194">
        <f>SMALL(X51:X60,1)</f>
        <v>11</v>
      </c>
      <c r="V51" s="194" t="str">
        <f t="shared" ref="V51:V56" si="38">IF(ISNA(IF(U51&gt;0,VLOOKUP(U51,$R$51:$S$60,2,FALSE),"")),"",VLOOKUP(U51,$R$51:$S$60,2,FALSE))</f>
        <v/>
      </c>
      <c r="W51" s="194"/>
      <c r="X51" s="239">
        <f>IF(Q51=0,11,Q51*R51)</f>
        <v>11</v>
      </c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33"/>
      <c r="AK51" s="272"/>
      <c r="AL51" s="272"/>
      <c r="AM51" s="272"/>
      <c r="AN51" s="272"/>
      <c r="AO51" s="272"/>
      <c r="AP51" s="272"/>
      <c r="AQ51" s="269"/>
      <c r="AR51" s="269"/>
      <c r="BK51" s="99">
        <v>0</v>
      </c>
    </row>
    <row r="52" spans="1:63" s="99" customFormat="1" ht="15" hidden="1" customHeight="1" x14ac:dyDescent="0.15">
      <c r="A52" s="194"/>
      <c r="B52" s="240" t="e">
        <f>MATCH(A52,AQ:AQ,0)</f>
        <v>#N/A</v>
      </c>
      <c r="C52" s="240" t="str">
        <f>IF(ISNA(B52),"",YEAR(INDEX(AL:AQ,B52,4)))</f>
        <v/>
      </c>
      <c r="D52" s="240" t="str">
        <f>IF(ISNA(B52),"",INDEX(AL:AQ,B52,1))</f>
        <v/>
      </c>
      <c r="E52" s="240" t="str">
        <f>IF(ISNA(B52),"",INDEX(AL:AQ,B52,2))</f>
        <v/>
      </c>
      <c r="F52" s="240" t="str">
        <f>IF(ISNA(B52),"",INDEX(AL:AQ,B52,3))</f>
        <v/>
      </c>
      <c r="G52" s="241" t="b">
        <f>OR(A52=A$51,A52=A$53,A52=A$54,A52=A$55,A52=A$57,A52=A$58,A52=A$59,A52=A$60,A52=A$61)</f>
        <v>1</v>
      </c>
      <c r="H52" s="195">
        <f t="shared" ref="H52:H61" si="39">IF(G52,1,0)</f>
        <v>1</v>
      </c>
      <c r="I52" s="195" t="b">
        <f>NOT(ISNA(B52))</f>
        <v>0</v>
      </c>
      <c r="J52" s="195"/>
      <c r="K52" s="195">
        <f>A60</f>
        <v>0</v>
      </c>
      <c r="L52" s="195" t="str">
        <f>CONCATENATE(C15," ",D15)</f>
        <v xml:space="preserve"> </v>
      </c>
      <c r="M52" s="195">
        <f>C15</f>
        <v>0</v>
      </c>
      <c r="N52" s="194">
        <f>D15</f>
        <v>0</v>
      </c>
      <c r="O52" s="242">
        <f>E15</f>
        <v>0</v>
      </c>
      <c r="P52" s="194">
        <f>F15</f>
        <v>0</v>
      </c>
      <c r="Q52" s="194">
        <f t="shared" si="37"/>
        <v>0</v>
      </c>
      <c r="R52" s="194">
        <v>2</v>
      </c>
      <c r="S52" s="194" t="str">
        <f t="shared" ref="S52:S60" si="40">IF(Q52,D66,"")</f>
        <v/>
      </c>
      <c r="T52" s="194">
        <f>2*Q52</f>
        <v>0</v>
      </c>
      <c r="U52" s="194">
        <f>SMALL(X51:X60,2)</f>
        <v>11</v>
      </c>
      <c r="V52" s="194" t="str">
        <f t="shared" si="38"/>
        <v/>
      </c>
      <c r="W52" s="194"/>
      <c r="X52" s="239">
        <f t="shared" ref="X52:X71" si="41">IF(Q52=0,11,Q52*R52)</f>
        <v>11</v>
      </c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33"/>
      <c r="AK52" s="272"/>
      <c r="AL52" s="272"/>
      <c r="AM52" s="272"/>
      <c r="AN52" s="272"/>
      <c r="AO52" s="272"/>
      <c r="AP52" s="272"/>
      <c r="AQ52" s="269"/>
      <c r="AR52" s="269"/>
      <c r="BK52" s="99">
        <v>0</v>
      </c>
    </row>
    <row r="53" spans="1:63" s="99" customFormat="1" ht="15" hidden="1" customHeight="1" x14ac:dyDescent="0.15">
      <c r="A53" s="194"/>
      <c r="B53" s="240" t="e">
        <f>MATCH(A53,AQ:AQ,0)</f>
        <v>#N/A</v>
      </c>
      <c r="C53" s="240" t="str">
        <f>IF(ISNA(B53),"",YEAR(INDEX(AL:AQ,B53,4)))</f>
        <v/>
      </c>
      <c r="D53" s="240" t="str">
        <f>IF(ISNA(B53),"",INDEX(AL:AQ,B53,1))</f>
        <v/>
      </c>
      <c r="E53" s="240" t="str">
        <f>IF(ISNA(B53),"",INDEX(AL:AQ,B53,2))</f>
        <v/>
      </c>
      <c r="F53" s="240" t="str">
        <f>IF(ISNA(B53),"",INDEX(AL:AQ,B53,3))</f>
        <v/>
      </c>
      <c r="G53" s="241" t="b">
        <f>OR(A53=A$51,A53=A$52,A53=A$54,A53=A$55,A53=A$57,A53=A$58,A53=A$59,A53=A$60,A53=A$61)</f>
        <v>1</v>
      </c>
      <c r="H53" s="195">
        <f t="shared" si="39"/>
        <v>1</v>
      </c>
      <c r="I53" s="195" t="b">
        <f>NOT(ISNA(B53))</f>
        <v>0</v>
      </c>
      <c r="J53" s="195"/>
      <c r="K53" s="195">
        <f>A59</f>
        <v>0</v>
      </c>
      <c r="L53" s="195" t="str">
        <f>CONCATENATE(C14," ",D14)</f>
        <v xml:space="preserve"> </v>
      </c>
      <c r="M53" s="195">
        <f>C14</f>
        <v>0</v>
      </c>
      <c r="N53" s="194">
        <f>D14</f>
        <v>0</v>
      </c>
      <c r="O53" s="242">
        <f>E14</f>
        <v>0</v>
      </c>
      <c r="P53" s="194">
        <f>F14</f>
        <v>0</v>
      </c>
      <c r="Q53" s="194">
        <f t="shared" si="37"/>
        <v>0</v>
      </c>
      <c r="R53" s="194">
        <v>3</v>
      </c>
      <c r="S53" s="194" t="str">
        <f t="shared" si="40"/>
        <v/>
      </c>
      <c r="T53" s="194">
        <f>3*Q53</f>
        <v>0</v>
      </c>
      <c r="U53" s="194">
        <f>SMALL(X51:X60,3)</f>
        <v>11</v>
      </c>
      <c r="V53" s="194" t="str">
        <f t="shared" si="38"/>
        <v/>
      </c>
      <c r="W53" s="194"/>
      <c r="X53" s="239">
        <f t="shared" si="41"/>
        <v>11</v>
      </c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33"/>
      <c r="AK53" s="272"/>
      <c r="AL53" s="272"/>
      <c r="AM53" s="272"/>
      <c r="AN53" s="272"/>
      <c r="AO53" s="272"/>
      <c r="AP53" s="272"/>
      <c r="AQ53" s="269"/>
      <c r="AR53" s="269"/>
      <c r="BK53" s="99">
        <v>0</v>
      </c>
    </row>
    <row r="54" spans="1:63" s="99" customFormat="1" ht="15" hidden="1" customHeight="1" x14ac:dyDescent="0.15">
      <c r="A54" s="194"/>
      <c r="B54" s="240" t="e">
        <f>MATCH(A54,AQ:AQ,0)</f>
        <v>#N/A</v>
      </c>
      <c r="C54" s="240" t="str">
        <f>IF(ISNA(B54),"",YEAR(INDEX(AL:AQ,B54,4)))</f>
        <v/>
      </c>
      <c r="D54" s="240" t="str">
        <f>IF(ISNA(B54),"",INDEX(AL:AQ,B54,1))</f>
        <v/>
      </c>
      <c r="E54" s="240" t="str">
        <f>IF(ISNA(B54),"",INDEX(AL:AQ,B54,2))</f>
        <v/>
      </c>
      <c r="F54" s="240" t="str">
        <f>IF(ISNA(B54),"",INDEX(AL:AQ,B54,3))</f>
        <v/>
      </c>
      <c r="G54" s="241" t="b">
        <f>OR(A54=A$51,A54=A$52,A54=A$53,A54=A$55,A54=A$57,A54=A$58,A54=A$59,A54=A$60,A54=A$61)</f>
        <v>1</v>
      </c>
      <c r="H54" s="195">
        <f t="shared" si="39"/>
        <v>1</v>
      </c>
      <c r="I54" s="195" t="b">
        <f>NOT(ISNA(B54))</f>
        <v>0</v>
      </c>
      <c r="J54" s="195"/>
      <c r="K54" s="195">
        <f>A58</f>
        <v>0</v>
      </c>
      <c r="L54" s="195" t="str">
        <f>CONCATENATE(C13," ",D13)</f>
        <v xml:space="preserve"> </v>
      </c>
      <c r="M54" s="195">
        <f>C13</f>
        <v>0</v>
      </c>
      <c r="N54" s="194">
        <f>D13</f>
        <v>0</v>
      </c>
      <c r="O54" s="242">
        <f>E13</f>
        <v>0</v>
      </c>
      <c r="P54" s="194">
        <f>F13</f>
        <v>0</v>
      </c>
      <c r="Q54" s="194">
        <f t="shared" si="37"/>
        <v>0</v>
      </c>
      <c r="R54" s="194">
        <v>4</v>
      </c>
      <c r="S54" s="194" t="str">
        <f t="shared" si="40"/>
        <v/>
      </c>
      <c r="T54" s="194">
        <f>4*Q54</f>
        <v>0</v>
      </c>
      <c r="U54" s="194">
        <f>SMALL(X51:X60,4)</f>
        <v>11</v>
      </c>
      <c r="V54" s="194" t="str">
        <f t="shared" si="38"/>
        <v/>
      </c>
      <c r="W54" s="194"/>
      <c r="X54" s="239">
        <f t="shared" si="41"/>
        <v>11</v>
      </c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33"/>
      <c r="AK54" s="272"/>
      <c r="AL54" s="272"/>
      <c r="AM54" s="272"/>
      <c r="AN54" s="272"/>
      <c r="AO54" s="272"/>
      <c r="AP54" s="272"/>
      <c r="AQ54" s="269"/>
      <c r="AR54" s="269"/>
      <c r="BK54" s="99">
        <v>0</v>
      </c>
    </row>
    <row r="55" spans="1:63" s="99" customFormat="1" ht="15" hidden="1" customHeight="1" x14ac:dyDescent="0.15">
      <c r="A55" s="194"/>
      <c r="B55" s="240" t="e">
        <f>MATCH(A55,AQ:AQ,0)</f>
        <v>#N/A</v>
      </c>
      <c r="C55" s="240" t="str">
        <f>IF(ISNA(B55),"",YEAR(INDEX(AL:AQ,B55,4)))</f>
        <v/>
      </c>
      <c r="D55" s="240" t="str">
        <f>IF(ISNA(B55),"",INDEX(AL:AQ,B55,1))</f>
        <v/>
      </c>
      <c r="E55" s="240" t="str">
        <f>IF(ISNA(B55),"",INDEX(AL:AQ,B55,2))</f>
        <v/>
      </c>
      <c r="F55" s="240" t="str">
        <f>IF(ISNA(B55),"",INDEX(AL:AQ,B55,3))</f>
        <v/>
      </c>
      <c r="G55" s="241" t="b">
        <f>OR(A55=A$51,A55=A$52,A55=A$53,A55=A$54,A55=A$57,A55=A$58,A55=A$59,A55=A$60,A55=A$61)</f>
        <v>1</v>
      </c>
      <c r="H55" s="195">
        <f t="shared" si="39"/>
        <v>1</v>
      </c>
      <c r="I55" s="195" t="b">
        <f>NOT(ISNA(B55))</f>
        <v>0</v>
      </c>
      <c r="J55" s="195"/>
      <c r="K55" s="195">
        <f>A57</f>
        <v>0</v>
      </c>
      <c r="L55" s="195" t="str">
        <f>CONCATENATE(C12," ",D12)</f>
        <v xml:space="preserve"> </v>
      </c>
      <c r="M55" s="195">
        <f>C12</f>
        <v>0</v>
      </c>
      <c r="N55" s="194">
        <f>D12</f>
        <v>0</v>
      </c>
      <c r="O55" s="242">
        <f>E12</f>
        <v>0</v>
      </c>
      <c r="P55" s="194">
        <f>F12</f>
        <v>0</v>
      </c>
      <c r="Q55" s="194">
        <f t="shared" si="37"/>
        <v>0</v>
      </c>
      <c r="R55" s="194">
        <v>5</v>
      </c>
      <c r="S55" s="194" t="str">
        <f t="shared" si="40"/>
        <v/>
      </c>
      <c r="T55" s="194">
        <f>5*Q55</f>
        <v>0</v>
      </c>
      <c r="U55" s="194">
        <f>SMALL(X51:X60,5)</f>
        <v>11</v>
      </c>
      <c r="V55" s="194" t="str">
        <f t="shared" si="38"/>
        <v/>
      </c>
      <c r="W55" s="194"/>
      <c r="X55" s="239">
        <f t="shared" si="41"/>
        <v>11</v>
      </c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33"/>
      <c r="AK55" s="272"/>
      <c r="AL55" s="272"/>
      <c r="AM55" s="272"/>
      <c r="AN55" s="272"/>
      <c r="AO55" s="272"/>
      <c r="AP55" s="272"/>
      <c r="AQ55" s="269"/>
      <c r="AR55" s="269"/>
      <c r="BK55" s="99">
        <v>0</v>
      </c>
    </row>
    <row r="56" spans="1:63" s="99" customFormat="1" ht="15" hidden="1" customHeight="1" x14ac:dyDescent="0.15">
      <c r="A56" s="194"/>
      <c r="B56" s="240"/>
      <c r="C56" s="240"/>
      <c r="D56" s="240"/>
      <c r="E56" s="240"/>
      <c r="F56" s="240"/>
      <c r="G56" s="241"/>
      <c r="H56" s="195"/>
      <c r="I56" s="195"/>
      <c r="J56" s="195"/>
      <c r="K56" s="195">
        <f>A55</f>
        <v>0</v>
      </c>
      <c r="L56" s="195" t="str">
        <f>CONCATENATE(C10," ",D10)</f>
        <v xml:space="preserve"> </v>
      </c>
      <c r="M56" s="195">
        <f>C10</f>
        <v>0</v>
      </c>
      <c r="N56" s="194">
        <f>D10</f>
        <v>0</v>
      </c>
      <c r="O56" s="242">
        <f>E10</f>
        <v>0</v>
      </c>
      <c r="P56" s="194">
        <f>F10</f>
        <v>0</v>
      </c>
      <c r="Q56" s="194">
        <f t="shared" si="37"/>
        <v>0</v>
      </c>
      <c r="R56" s="194">
        <v>6</v>
      </c>
      <c r="S56" s="194" t="str">
        <f t="shared" si="40"/>
        <v/>
      </c>
      <c r="T56" s="194">
        <f>6*Q56</f>
        <v>0</v>
      </c>
      <c r="U56" s="194">
        <f>SMALL(X51:X60,6)</f>
        <v>11</v>
      </c>
      <c r="V56" s="194" t="str">
        <f t="shared" si="38"/>
        <v/>
      </c>
      <c r="W56" s="194"/>
      <c r="X56" s="239">
        <f t="shared" si="41"/>
        <v>11</v>
      </c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33"/>
      <c r="AK56" s="272"/>
      <c r="AL56" s="272"/>
      <c r="AM56" s="272"/>
      <c r="AN56" s="272"/>
      <c r="AO56" s="272"/>
      <c r="AP56" s="272"/>
      <c r="AQ56" s="269"/>
      <c r="AR56" s="269"/>
    </row>
    <row r="57" spans="1:63" s="99" customFormat="1" ht="15" hidden="1" customHeight="1" x14ac:dyDescent="0.15">
      <c r="A57" s="194"/>
      <c r="B57" s="240" t="e">
        <f>MATCH(A57,AQ:AQ,0)</f>
        <v>#N/A</v>
      </c>
      <c r="C57" s="240" t="str">
        <f>IF(ISNA(B57),"",YEAR(INDEX(AL:AQ,B57,4)))</f>
        <v/>
      </c>
      <c r="D57" s="240" t="str">
        <f>IF(ISNA(B57),"",INDEX(AL:AQ,B57,1))</f>
        <v/>
      </c>
      <c r="E57" s="240" t="str">
        <f>IF(ISNA(B57),"",INDEX(AL:AQ,B57,2))</f>
        <v/>
      </c>
      <c r="F57" s="240" t="str">
        <f>IF(ISNA(B57),"",INDEX(AL:AQ,B57,3))</f>
        <v/>
      </c>
      <c r="G57" s="241" t="b">
        <f>OR(A57=A$51,A57=A$52,A57=A$53,A57=A$54,A57=A$55,A57=A$58,A57=A$59,A57=A$60,A57=A$61)</f>
        <v>1</v>
      </c>
      <c r="H57" s="195">
        <f t="shared" si="39"/>
        <v>1</v>
      </c>
      <c r="I57" s="195" t="b">
        <f>NOT(ISNA(B57))</f>
        <v>0</v>
      </c>
      <c r="J57" s="195"/>
      <c r="K57" s="195">
        <f>A54</f>
        <v>0</v>
      </c>
      <c r="L57" s="195" t="str">
        <f>CONCATENATE(C9," ",D9)</f>
        <v xml:space="preserve"> </v>
      </c>
      <c r="M57" s="195">
        <f>C9</f>
        <v>0</v>
      </c>
      <c r="N57" s="194">
        <f>D9</f>
        <v>0</v>
      </c>
      <c r="O57" s="242">
        <f>E9</f>
        <v>0</v>
      </c>
      <c r="P57" s="194">
        <f>F9</f>
        <v>0</v>
      </c>
      <c r="Q57" s="194">
        <f t="shared" si="37"/>
        <v>0</v>
      </c>
      <c r="R57" s="194">
        <v>7</v>
      </c>
      <c r="S57" s="194" t="str">
        <f t="shared" si="40"/>
        <v/>
      </c>
      <c r="T57" s="194">
        <f>7*Q57</f>
        <v>0</v>
      </c>
      <c r="U57" s="194">
        <f>SMALL(X51:X60,7)</f>
        <v>11</v>
      </c>
      <c r="V57" s="194" t="str">
        <f>IF(ISNA(IF(U57&gt;0,VLOOKUP(U57,$R$51:$S$60,2,FALSE),"")),"",VLOOKUP(U57,$R$51:$S$60,2,FALSE))</f>
        <v/>
      </c>
      <c r="W57" s="194"/>
      <c r="X57" s="239">
        <f t="shared" si="41"/>
        <v>11</v>
      </c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33"/>
      <c r="AK57" s="272"/>
      <c r="AL57" s="272"/>
      <c r="AM57" s="272"/>
      <c r="AN57" s="272"/>
      <c r="AO57" s="272"/>
      <c r="AP57" s="272"/>
      <c r="AQ57" s="269"/>
      <c r="AR57" s="269"/>
      <c r="BK57" s="99">
        <v>0</v>
      </c>
    </row>
    <row r="58" spans="1:63" s="99" customFormat="1" ht="15" hidden="1" customHeight="1" x14ac:dyDescent="0.15">
      <c r="A58" s="194"/>
      <c r="B58" s="240" t="e">
        <f>MATCH(A58,AQ:AQ,0)</f>
        <v>#N/A</v>
      </c>
      <c r="C58" s="240" t="str">
        <f>IF(ISNA(B58),"",YEAR(INDEX(AL:AQ,B58,4)))</f>
        <v/>
      </c>
      <c r="D58" s="240" t="str">
        <f>IF(ISNA(B58),"",INDEX(AL:AQ,B58,1))</f>
        <v/>
      </c>
      <c r="E58" s="240" t="str">
        <f>IF(ISNA(B58),"",INDEX(AL:AQ,B58,2))</f>
        <v/>
      </c>
      <c r="F58" s="240" t="str">
        <f>IF(ISNA(B58),"",INDEX(AL:AQ,B58,3))</f>
        <v/>
      </c>
      <c r="G58" s="241" t="b">
        <f>OR(A58=A$51,A58=A$52,A58=A$53,A58=A$54,A58=A$55,A58=A$57,A58=A$59,A58=A$60,A58=A$61)</f>
        <v>1</v>
      </c>
      <c r="H58" s="195">
        <f t="shared" si="39"/>
        <v>1</v>
      </c>
      <c r="I58" s="195" t="b">
        <f>NOT(ISNA(B58))</f>
        <v>0</v>
      </c>
      <c r="J58" s="195"/>
      <c r="K58" s="195">
        <f>A53</f>
        <v>0</v>
      </c>
      <c r="L58" s="195" t="str">
        <f>CONCATENATE(C8," ",D8)</f>
        <v xml:space="preserve"> </v>
      </c>
      <c r="M58" s="195">
        <f>C8</f>
        <v>0</v>
      </c>
      <c r="N58" s="194">
        <f>D8</f>
        <v>0</v>
      </c>
      <c r="O58" s="242">
        <f>E8</f>
        <v>0</v>
      </c>
      <c r="P58" s="194">
        <f>F8</f>
        <v>0</v>
      </c>
      <c r="Q58" s="194">
        <f t="shared" si="37"/>
        <v>0</v>
      </c>
      <c r="R58" s="194">
        <v>8</v>
      </c>
      <c r="S58" s="194" t="str">
        <f t="shared" si="40"/>
        <v/>
      </c>
      <c r="T58" s="194">
        <f>8*Q58</f>
        <v>0</v>
      </c>
      <c r="U58" s="194">
        <f>SMALL(X51:X60,8)</f>
        <v>11</v>
      </c>
      <c r="V58" s="194" t="str">
        <f>IF(ISNA(IF(U58&gt;0,VLOOKUP(U58,$R$51:$S$60,2,FALSE),"")),"",VLOOKUP(U58,$R$51:$S$60,2,FALSE))</f>
        <v/>
      </c>
      <c r="W58" s="194"/>
      <c r="X58" s="239">
        <f t="shared" si="41"/>
        <v>11</v>
      </c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33"/>
      <c r="AK58" s="272"/>
      <c r="AL58" s="272"/>
      <c r="AM58" s="272"/>
      <c r="AN58" s="272"/>
      <c r="AO58" s="272"/>
      <c r="AP58" s="272"/>
      <c r="AQ58" s="269"/>
      <c r="AR58" s="269"/>
      <c r="BK58" s="99">
        <v>0</v>
      </c>
    </row>
    <row r="59" spans="1:63" s="99" customFormat="1" ht="15" hidden="1" customHeight="1" x14ac:dyDescent="0.15">
      <c r="A59" s="194"/>
      <c r="B59" s="240" t="e">
        <f>MATCH(A59,AQ:AQ,0)</f>
        <v>#N/A</v>
      </c>
      <c r="C59" s="240" t="str">
        <f>IF(ISNA(B59),"",YEAR(INDEX(AL:AQ,B59,4)))</f>
        <v/>
      </c>
      <c r="D59" s="240" t="str">
        <f>IF(ISNA(B59),"",INDEX(AL:AQ,B59,1))</f>
        <v/>
      </c>
      <c r="E59" s="240" t="str">
        <f>IF(ISNA(B59),"",INDEX(AL:AQ,B59,2))</f>
        <v/>
      </c>
      <c r="F59" s="240" t="str">
        <f>IF(ISNA(B59),"",INDEX(AL:AQ,B59,3))</f>
        <v/>
      </c>
      <c r="G59" s="241" t="b">
        <f>OR(A59=A$51,A59=A$52,A59=A$53,A59=A$54,A59=A$55,A59=A$57,A59=A$58,A59=A$60,A59=A$61)</f>
        <v>1</v>
      </c>
      <c r="H59" s="195">
        <f t="shared" si="39"/>
        <v>1</v>
      </c>
      <c r="I59" s="195" t="b">
        <f>NOT(ISNA(B59))</f>
        <v>0</v>
      </c>
      <c r="J59" s="195"/>
      <c r="K59" s="195">
        <f>A52</f>
        <v>0</v>
      </c>
      <c r="L59" s="195" t="str">
        <f>CONCATENATE(C7," ",D7)</f>
        <v xml:space="preserve"> </v>
      </c>
      <c r="M59" s="195">
        <f>C7</f>
        <v>0</v>
      </c>
      <c r="N59" s="194">
        <f>D7</f>
        <v>0</v>
      </c>
      <c r="O59" s="242">
        <f>E7</f>
        <v>0</v>
      </c>
      <c r="P59" s="194">
        <f>F7</f>
        <v>0</v>
      </c>
      <c r="Q59" s="194">
        <f t="shared" si="37"/>
        <v>0</v>
      </c>
      <c r="R59" s="194">
        <v>9</v>
      </c>
      <c r="S59" s="194" t="str">
        <f t="shared" si="40"/>
        <v/>
      </c>
      <c r="T59" s="194">
        <f>9*Q59</f>
        <v>0</v>
      </c>
      <c r="U59" s="194">
        <f>SMALL(X51:X60,9)</f>
        <v>11</v>
      </c>
      <c r="V59" s="194" t="str">
        <f>IF(ISNA(IF(U59&gt;0,VLOOKUP(U59,$R$51:$S$60,2,FALSE),"")),"",VLOOKUP(U59,$R$51:$S$60,2,FALSE))</f>
        <v/>
      </c>
      <c r="W59" s="194"/>
      <c r="X59" s="239">
        <f t="shared" si="41"/>
        <v>11</v>
      </c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33"/>
      <c r="AK59" s="272"/>
      <c r="AL59" s="272"/>
      <c r="AM59" s="272"/>
      <c r="AN59" s="272"/>
      <c r="AO59" s="272"/>
      <c r="AP59" s="272"/>
      <c r="AQ59" s="269"/>
      <c r="AR59" s="269"/>
      <c r="BK59" s="99">
        <v>0</v>
      </c>
    </row>
    <row r="60" spans="1:63" s="99" customFormat="1" ht="15" hidden="1" customHeight="1" x14ac:dyDescent="0.15">
      <c r="A60" s="194"/>
      <c r="B60" s="240" t="e">
        <f>MATCH(A60,AQ:AQ,0)</f>
        <v>#N/A</v>
      </c>
      <c r="C60" s="240" t="str">
        <f>IF(ISNA(B60),"",YEAR(INDEX(AL:AQ,B60,4)))</f>
        <v/>
      </c>
      <c r="D60" s="240" t="str">
        <f>IF(ISNA(B60),"",INDEX(AL:AQ,B60,1))</f>
        <v/>
      </c>
      <c r="E60" s="240" t="str">
        <f>IF(ISNA(B60),"",INDEX(AL:AQ,B60,2))</f>
        <v/>
      </c>
      <c r="F60" s="240" t="str">
        <f>IF(ISNA(B60),"",INDEX(AL:AQ,B60,3))</f>
        <v/>
      </c>
      <c r="G60" s="241" t="b">
        <f>OR(A60=A$51,A60=A$52,A60=A$53,A60=A$54,A60=A$55,A60=A$57,A60=A$58,A60=A$59,A60=A$61)</f>
        <v>1</v>
      </c>
      <c r="H60" s="195">
        <f t="shared" si="39"/>
        <v>1</v>
      </c>
      <c r="I60" s="195" t="b">
        <f>NOT(ISNA(B60))</f>
        <v>0</v>
      </c>
      <c r="J60" s="195"/>
      <c r="K60" s="195">
        <f>A51</f>
        <v>0</v>
      </c>
      <c r="L60" s="195" t="str">
        <f>CONCATENATE(C6," ",D6)</f>
        <v xml:space="preserve"> </v>
      </c>
      <c r="M60" s="195">
        <f>C6</f>
        <v>0</v>
      </c>
      <c r="N60" s="194">
        <f>D6</f>
        <v>0</v>
      </c>
      <c r="O60" s="242">
        <f>E6</f>
        <v>0</v>
      </c>
      <c r="P60" s="194">
        <f>F6</f>
        <v>0</v>
      </c>
      <c r="Q60" s="194">
        <f t="shared" si="37"/>
        <v>0</v>
      </c>
      <c r="R60" s="194">
        <v>10</v>
      </c>
      <c r="S60" s="194" t="str">
        <f t="shared" si="40"/>
        <v/>
      </c>
      <c r="T60" s="194">
        <f>10*Q60</f>
        <v>0</v>
      </c>
      <c r="U60" s="194">
        <f>SMALL(X51:X60,10)</f>
        <v>11</v>
      </c>
      <c r="V60" s="194" t="str">
        <f>IF(ISNA(IF(U60&gt;0,VLOOKUP(U60,$R$51:$S$60,2,FALSE),"")),"",VLOOKUP(U60,$R$51:$S$60,2,FALSE))</f>
        <v/>
      </c>
      <c r="W60" s="194"/>
      <c r="X60" s="239">
        <f t="shared" si="41"/>
        <v>11</v>
      </c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33"/>
      <c r="AK60" s="272"/>
      <c r="AL60" s="272"/>
      <c r="AM60" s="272"/>
      <c r="AN60" s="272"/>
      <c r="AO60" s="272"/>
      <c r="AP60" s="272"/>
      <c r="AQ60" s="269"/>
      <c r="AR60" s="269"/>
      <c r="BK60" s="99">
        <v>0</v>
      </c>
    </row>
    <row r="61" spans="1:63" s="99" customFormat="1" ht="15" hidden="1" customHeight="1" x14ac:dyDescent="0.15">
      <c r="A61" s="194"/>
      <c r="B61" s="240" t="e">
        <f>MATCH(A61,AQ:AQ,0)</f>
        <v>#N/A</v>
      </c>
      <c r="C61" s="240" t="str">
        <f>IF(ISNA(B61),"",YEAR(INDEX(AL:AQ,B61,4)))</f>
        <v/>
      </c>
      <c r="D61" s="240" t="str">
        <f>IF(ISNA(B61),"",INDEX(AL:AQ,B61,1))</f>
        <v/>
      </c>
      <c r="E61" s="240" t="str">
        <f>IF(ISNA(B61),"",INDEX(AL:AQ,B61,2))</f>
        <v/>
      </c>
      <c r="F61" s="240" t="str">
        <f>IF(ISNA(B61),"",INDEX(AL:AQ,B61,3))</f>
        <v/>
      </c>
      <c r="G61" s="241" t="b">
        <f>OR(A61=A$51,A61=A$52,A61=A$53,A61=A$54,A61=A$55,A61=A$57,A61=A$58,A61=A$59,A61=A$60)</f>
        <v>1</v>
      </c>
      <c r="H61" s="195">
        <f t="shared" si="39"/>
        <v>1</v>
      </c>
      <c r="I61" s="195" t="b">
        <f>NOT(ISNA(B61))</f>
        <v>0</v>
      </c>
      <c r="J61" s="195"/>
      <c r="K61" s="195"/>
      <c r="L61" s="195"/>
      <c r="M61" s="243"/>
      <c r="N61" s="24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33"/>
      <c r="AK61" s="272"/>
      <c r="AL61" s="272"/>
      <c r="AM61" s="272"/>
      <c r="AN61" s="272"/>
      <c r="AO61" s="272"/>
      <c r="AP61" s="272"/>
      <c r="AQ61" s="269"/>
      <c r="AR61" s="269"/>
      <c r="BK61" s="99">
        <v>0</v>
      </c>
    </row>
    <row r="62" spans="1:63" s="99" customFormat="1" ht="15" hidden="1" customHeight="1" x14ac:dyDescent="0.15">
      <c r="A62" s="194"/>
      <c r="B62" s="240"/>
      <c r="C62" s="240"/>
      <c r="D62" s="240"/>
      <c r="E62" s="240"/>
      <c r="F62" s="240"/>
      <c r="G62" s="241"/>
      <c r="H62" s="195"/>
      <c r="I62" s="195"/>
      <c r="J62" s="195"/>
      <c r="K62" s="195"/>
      <c r="L62" s="195"/>
      <c r="M62" s="195"/>
      <c r="N62" s="194"/>
      <c r="O62" s="194"/>
      <c r="P62" s="194"/>
      <c r="Q62" s="194">
        <f t="shared" ref="Q62:Q71" si="42">IF(OR(D65=A$28,D65=A$29,D65=A$30,D65=A$31,D65=A$32,D65=A$33,D65=A$34,D65=A$35,D65=A$36,D65=A$37),0,1)</f>
        <v>0</v>
      </c>
      <c r="R62" s="194">
        <v>1</v>
      </c>
      <c r="S62" s="194" t="str">
        <f>IF(Q62,D65,"")</f>
        <v/>
      </c>
      <c r="T62" s="194">
        <f>1*Q62</f>
        <v>0</v>
      </c>
      <c r="U62" s="194">
        <f>SMALL(X62:X71,1)</f>
        <v>11</v>
      </c>
      <c r="V62" s="194" t="str">
        <f>IF(ISNA(IF(U62&gt;0,VLOOKUP(U62,$R$62:$S$71,2,0),"")),"",VLOOKUP(U62,$R$62:$S$71,2,0))</f>
        <v/>
      </c>
      <c r="W62" s="194"/>
      <c r="X62" s="239">
        <f t="shared" si="41"/>
        <v>11</v>
      </c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33"/>
      <c r="AK62" s="272"/>
      <c r="AL62" s="272"/>
      <c r="AM62" s="272"/>
      <c r="AN62" s="272"/>
      <c r="AO62" s="272"/>
      <c r="AP62" s="272"/>
      <c r="AQ62" s="269"/>
      <c r="AR62" s="269"/>
    </row>
    <row r="63" spans="1:63" s="99" customFormat="1" ht="15" hidden="1" customHeight="1" x14ac:dyDescent="0.15">
      <c r="A63" s="194"/>
      <c r="B63" s="240"/>
      <c r="C63" s="240"/>
      <c r="D63" s="240"/>
      <c r="E63" s="240"/>
      <c r="F63" s="240"/>
      <c r="G63" s="241"/>
      <c r="H63" s="195"/>
      <c r="I63" s="195"/>
      <c r="J63" s="195"/>
      <c r="K63" s="195"/>
      <c r="L63" s="195"/>
      <c r="M63" s="195"/>
      <c r="N63" s="194"/>
      <c r="O63" s="194"/>
      <c r="P63" s="194"/>
      <c r="Q63" s="194">
        <f t="shared" si="42"/>
        <v>0</v>
      </c>
      <c r="R63" s="194">
        <v>2</v>
      </c>
      <c r="S63" s="194" t="str">
        <f t="shared" ref="S63:S71" si="43">IF(Q63,D66,"")</f>
        <v/>
      </c>
      <c r="T63" s="194">
        <f>2*Q63</f>
        <v>0</v>
      </c>
      <c r="U63" s="194">
        <f>SMALL(X62:X71,2)</f>
        <v>11</v>
      </c>
      <c r="V63" s="194" t="str">
        <f t="shared" ref="V63:V71" si="44">IF(ISNA(IF(U63&gt;0,VLOOKUP(U63,$R$62:$S$71,2,0),"")),"",VLOOKUP(U63,$R$62:$S$71,2,0))</f>
        <v/>
      </c>
      <c r="W63" s="194"/>
      <c r="X63" s="239">
        <f t="shared" si="41"/>
        <v>11</v>
      </c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33"/>
      <c r="AK63" s="272"/>
      <c r="AL63" s="272"/>
      <c r="AM63" s="272"/>
      <c r="AN63" s="272"/>
      <c r="AO63" s="272"/>
      <c r="AP63" s="272"/>
      <c r="AQ63" s="269"/>
      <c r="AR63" s="269"/>
    </row>
    <row r="64" spans="1:63" s="99" customFormat="1" ht="15" hidden="1" customHeight="1" x14ac:dyDescent="0.15">
      <c r="A64" s="194"/>
      <c r="B64" s="240"/>
      <c r="C64" s="240"/>
      <c r="D64" s="240"/>
      <c r="E64" s="240"/>
      <c r="F64" s="240"/>
      <c r="G64" s="241"/>
      <c r="H64" s="195"/>
      <c r="I64" s="195"/>
      <c r="J64" s="195"/>
      <c r="K64" s="195"/>
      <c r="L64" s="195"/>
      <c r="M64" s="195"/>
      <c r="N64" s="194"/>
      <c r="O64" s="194"/>
      <c r="P64" s="194"/>
      <c r="Q64" s="194">
        <f t="shared" si="42"/>
        <v>0</v>
      </c>
      <c r="R64" s="194">
        <v>3</v>
      </c>
      <c r="S64" s="194" t="str">
        <f t="shared" si="43"/>
        <v/>
      </c>
      <c r="T64" s="194">
        <f>3*Q64</f>
        <v>0</v>
      </c>
      <c r="U64" s="194">
        <f>SMALL(X62:X71,3)</f>
        <v>11</v>
      </c>
      <c r="V64" s="194" t="str">
        <f t="shared" si="44"/>
        <v/>
      </c>
      <c r="W64" s="194"/>
      <c r="X64" s="239">
        <f t="shared" si="41"/>
        <v>11</v>
      </c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33"/>
      <c r="AK64" s="272"/>
      <c r="AL64" s="272"/>
      <c r="AM64" s="272"/>
      <c r="AN64" s="272"/>
      <c r="AO64" s="272"/>
      <c r="AP64" s="272"/>
      <c r="AQ64" s="269"/>
      <c r="AR64" s="269"/>
    </row>
    <row r="65" spans="1:52" s="99" customFormat="1" ht="15" hidden="1" customHeight="1" x14ac:dyDescent="0.15">
      <c r="A65" s="194"/>
      <c r="B65" s="240"/>
      <c r="C65" s="194"/>
      <c r="D65" s="194"/>
      <c r="E65" s="240"/>
      <c r="F65" s="240"/>
      <c r="G65" s="241"/>
      <c r="H65" s="195"/>
      <c r="I65" s="195"/>
      <c r="J65" s="195"/>
      <c r="K65" s="195"/>
      <c r="L65" s="195"/>
      <c r="M65" s="195"/>
      <c r="N65" s="194"/>
      <c r="O65" s="194"/>
      <c r="P65" s="194"/>
      <c r="Q65" s="194">
        <f t="shared" si="42"/>
        <v>0</v>
      </c>
      <c r="R65" s="194">
        <v>4</v>
      </c>
      <c r="S65" s="194" t="str">
        <f t="shared" si="43"/>
        <v/>
      </c>
      <c r="T65" s="194">
        <f>4*Q65</f>
        <v>0</v>
      </c>
      <c r="U65" s="194">
        <f>SMALL(X62:X71,4)</f>
        <v>11</v>
      </c>
      <c r="V65" s="194" t="str">
        <f t="shared" si="44"/>
        <v/>
      </c>
      <c r="W65" s="194"/>
      <c r="X65" s="239">
        <f t="shared" si="41"/>
        <v>11</v>
      </c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33"/>
      <c r="AK65" s="272"/>
      <c r="AL65" s="272"/>
      <c r="AM65" s="272"/>
      <c r="AN65" s="272"/>
      <c r="AO65" s="272"/>
      <c r="AP65" s="272"/>
      <c r="AQ65" s="269"/>
      <c r="AR65" s="269"/>
    </row>
    <row r="66" spans="1:52" s="99" customFormat="1" ht="15" hidden="1" customHeight="1" x14ac:dyDescent="0.15">
      <c r="A66" s="194"/>
      <c r="B66" s="195"/>
      <c r="C66" s="194"/>
      <c r="D66" s="194"/>
      <c r="E66" s="195"/>
      <c r="F66" s="195"/>
      <c r="G66" s="194"/>
      <c r="H66" s="195"/>
      <c r="I66" s="195"/>
      <c r="J66" s="195"/>
      <c r="K66" s="195"/>
      <c r="L66" s="195"/>
      <c r="M66" s="195"/>
      <c r="N66" s="194"/>
      <c r="O66" s="194"/>
      <c r="P66" s="194"/>
      <c r="Q66" s="194">
        <f t="shared" si="42"/>
        <v>0</v>
      </c>
      <c r="R66" s="194">
        <v>5</v>
      </c>
      <c r="S66" s="194" t="str">
        <f t="shared" si="43"/>
        <v/>
      </c>
      <c r="T66" s="194">
        <f>5*Q66</f>
        <v>0</v>
      </c>
      <c r="U66" s="194">
        <f>SMALL(X62:X71,5)</f>
        <v>11</v>
      </c>
      <c r="V66" s="194" t="str">
        <f t="shared" si="44"/>
        <v/>
      </c>
      <c r="W66" s="194"/>
      <c r="X66" s="239">
        <f t="shared" si="41"/>
        <v>11</v>
      </c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33"/>
      <c r="AK66" s="272"/>
      <c r="AL66" s="272"/>
      <c r="AM66" s="272"/>
      <c r="AN66" s="272"/>
      <c r="AO66" s="272"/>
      <c r="AP66" s="272"/>
      <c r="AQ66" s="269"/>
      <c r="AR66" s="269"/>
    </row>
    <row r="67" spans="1:52" s="99" customFormat="1" ht="15" hidden="1" customHeight="1" x14ac:dyDescent="0.15">
      <c r="A67" s="194"/>
      <c r="B67" s="195"/>
      <c r="C67" s="194"/>
      <c r="D67" s="194"/>
      <c r="E67" s="195"/>
      <c r="F67" s="195"/>
      <c r="G67" s="194"/>
      <c r="H67" s="195"/>
      <c r="I67" s="195"/>
      <c r="J67" s="195"/>
      <c r="K67" s="195"/>
      <c r="L67" s="195"/>
      <c r="M67" s="195"/>
      <c r="N67" s="194"/>
      <c r="O67" s="194"/>
      <c r="P67" s="194"/>
      <c r="Q67" s="194">
        <f t="shared" si="42"/>
        <v>0</v>
      </c>
      <c r="R67" s="194">
        <v>6</v>
      </c>
      <c r="S67" s="194" t="str">
        <f t="shared" si="43"/>
        <v/>
      </c>
      <c r="T67" s="194">
        <f>6*Q67</f>
        <v>0</v>
      </c>
      <c r="U67" s="194">
        <f>SMALL(X62:X71,6)</f>
        <v>11</v>
      </c>
      <c r="V67" s="194" t="str">
        <f t="shared" si="44"/>
        <v/>
      </c>
      <c r="W67" s="194"/>
      <c r="X67" s="239">
        <f t="shared" si="41"/>
        <v>11</v>
      </c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33"/>
      <c r="AK67" s="272"/>
      <c r="AL67" s="272"/>
      <c r="AM67" s="272"/>
      <c r="AN67" s="272"/>
      <c r="AO67" s="272"/>
      <c r="AP67" s="272"/>
      <c r="AQ67" s="269"/>
      <c r="AR67" s="269"/>
    </row>
    <row r="68" spans="1:52" s="99" customFormat="1" ht="15" hidden="1" customHeight="1" x14ac:dyDescent="0.15">
      <c r="A68" s="194"/>
      <c r="B68" s="195"/>
      <c r="C68" s="245"/>
      <c r="D68" s="194"/>
      <c r="E68" s="195"/>
      <c r="F68" s="195"/>
      <c r="G68" s="194"/>
      <c r="H68" s="195"/>
      <c r="I68" s="195"/>
      <c r="J68" s="195"/>
      <c r="K68" s="195"/>
      <c r="L68" s="195"/>
      <c r="M68" s="195"/>
      <c r="N68" s="194"/>
      <c r="O68" s="194"/>
      <c r="P68" s="194"/>
      <c r="Q68" s="194">
        <f t="shared" si="42"/>
        <v>0</v>
      </c>
      <c r="R68" s="194">
        <v>7</v>
      </c>
      <c r="S68" s="194" t="str">
        <f t="shared" si="43"/>
        <v/>
      </c>
      <c r="T68" s="194">
        <f>7*Q68</f>
        <v>0</v>
      </c>
      <c r="U68" s="194">
        <f>SMALL(X62:X71,7)</f>
        <v>11</v>
      </c>
      <c r="V68" s="194" t="str">
        <f t="shared" si="44"/>
        <v/>
      </c>
      <c r="W68" s="194"/>
      <c r="X68" s="239">
        <f t="shared" si="41"/>
        <v>11</v>
      </c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33"/>
      <c r="AK68" s="272"/>
      <c r="AL68" s="272"/>
      <c r="AM68" s="272"/>
      <c r="AN68" s="272"/>
      <c r="AO68" s="272"/>
      <c r="AP68" s="272"/>
      <c r="AQ68" s="269"/>
      <c r="AR68" s="269"/>
    </row>
    <row r="69" spans="1:52" s="99" customFormat="1" ht="15" hidden="1" customHeight="1" x14ac:dyDescent="0.15">
      <c r="A69" s="194"/>
      <c r="B69" s="195"/>
      <c r="C69" s="246"/>
      <c r="D69" s="194"/>
      <c r="E69" s="195"/>
      <c r="F69" s="195"/>
      <c r="G69" s="194"/>
      <c r="H69" s="195"/>
      <c r="I69" s="195"/>
      <c r="J69" s="195"/>
      <c r="K69" s="195"/>
      <c r="L69" s="195"/>
      <c r="M69" s="195"/>
      <c r="N69" s="194"/>
      <c r="O69" s="194"/>
      <c r="P69" s="194"/>
      <c r="Q69" s="194">
        <f t="shared" si="42"/>
        <v>0</v>
      </c>
      <c r="R69" s="194">
        <v>8</v>
      </c>
      <c r="S69" s="194" t="str">
        <f t="shared" si="43"/>
        <v/>
      </c>
      <c r="T69" s="194">
        <f>8*Q69</f>
        <v>0</v>
      </c>
      <c r="U69" s="194">
        <f>SMALL(X62:X71,8)</f>
        <v>11</v>
      </c>
      <c r="V69" s="194" t="str">
        <f t="shared" si="44"/>
        <v/>
      </c>
      <c r="W69" s="194"/>
      <c r="X69" s="239">
        <f t="shared" si="41"/>
        <v>11</v>
      </c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33"/>
      <c r="AK69" s="272"/>
      <c r="AL69" s="272"/>
      <c r="AM69" s="272"/>
      <c r="AN69" s="272"/>
      <c r="AO69" s="272"/>
      <c r="AP69" s="272"/>
      <c r="AQ69" s="269"/>
      <c r="AR69" s="269"/>
    </row>
    <row r="70" spans="1:52" s="99" customFormat="1" ht="15" hidden="1" customHeight="1" x14ac:dyDescent="0.15">
      <c r="A70" s="194"/>
      <c r="B70" s="195"/>
      <c r="C70" s="194"/>
      <c r="D70" s="194"/>
      <c r="E70" s="195"/>
      <c r="F70" s="195"/>
      <c r="G70" s="194"/>
      <c r="H70" s="195"/>
      <c r="I70" s="195"/>
      <c r="J70" s="195"/>
      <c r="K70" s="195"/>
      <c r="L70" s="195"/>
      <c r="M70" s="195"/>
      <c r="N70" s="194"/>
      <c r="O70" s="194"/>
      <c r="P70" s="194"/>
      <c r="Q70" s="194">
        <f t="shared" si="42"/>
        <v>0</v>
      </c>
      <c r="R70" s="194">
        <v>9</v>
      </c>
      <c r="S70" s="194" t="str">
        <f t="shared" si="43"/>
        <v/>
      </c>
      <c r="T70" s="194">
        <f>9*Q70</f>
        <v>0</v>
      </c>
      <c r="U70" s="194">
        <f>SMALL(X62:X71,9)</f>
        <v>11</v>
      </c>
      <c r="V70" s="194" t="str">
        <f t="shared" si="44"/>
        <v/>
      </c>
      <c r="W70" s="194"/>
      <c r="X70" s="239">
        <f t="shared" si="41"/>
        <v>11</v>
      </c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33"/>
      <c r="AK70" s="272"/>
      <c r="AL70" s="272"/>
      <c r="AM70" s="272"/>
      <c r="AN70" s="272"/>
      <c r="AO70" s="272"/>
      <c r="AP70" s="272"/>
      <c r="AQ70" s="269"/>
      <c r="AR70" s="269"/>
    </row>
    <row r="71" spans="1:52" s="99" customFormat="1" ht="15" hidden="1" customHeight="1" x14ac:dyDescent="0.15">
      <c r="A71" s="194"/>
      <c r="B71" s="195"/>
      <c r="C71" s="194"/>
      <c r="D71" s="244"/>
      <c r="E71" s="195"/>
      <c r="F71" s="195"/>
      <c r="G71" s="194"/>
      <c r="H71" s="195"/>
      <c r="I71" s="195"/>
      <c r="J71" s="195"/>
      <c r="K71" s="195"/>
      <c r="L71" s="195"/>
      <c r="M71" s="195"/>
      <c r="N71" s="194"/>
      <c r="O71" s="194"/>
      <c r="P71" s="194"/>
      <c r="Q71" s="194">
        <f t="shared" si="42"/>
        <v>0</v>
      </c>
      <c r="R71" s="194">
        <v>10</v>
      </c>
      <c r="S71" s="194" t="str">
        <f t="shared" si="43"/>
        <v/>
      </c>
      <c r="T71" s="194">
        <f>10*Q71</f>
        <v>0</v>
      </c>
      <c r="U71" s="194">
        <f>SMALL(X62:X71,10)</f>
        <v>11</v>
      </c>
      <c r="V71" s="194" t="str">
        <f t="shared" si="44"/>
        <v/>
      </c>
      <c r="W71" s="194"/>
      <c r="X71" s="239">
        <f t="shared" si="41"/>
        <v>11</v>
      </c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33"/>
      <c r="AK71" s="272"/>
      <c r="AL71" s="272"/>
      <c r="AM71" s="272"/>
      <c r="AN71" s="272"/>
      <c r="AO71" s="272"/>
      <c r="AP71" s="272"/>
      <c r="AQ71" s="269"/>
      <c r="AR71" s="269"/>
    </row>
    <row r="72" spans="1:52" s="99" customFormat="1" ht="15" hidden="1" customHeight="1" x14ac:dyDescent="0.15">
      <c r="A72" s="194"/>
      <c r="B72" s="195"/>
      <c r="C72" s="194"/>
      <c r="D72" s="194"/>
      <c r="E72" s="195"/>
      <c r="F72" s="195"/>
      <c r="G72" s="194"/>
      <c r="H72" s="195"/>
      <c r="I72" s="195"/>
      <c r="J72" s="195"/>
      <c r="K72" s="195"/>
      <c r="L72" s="195"/>
      <c r="M72" s="195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33"/>
      <c r="AK72" s="272"/>
      <c r="AL72" s="272"/>
      <c r="AM72" s="272"/>
      <c r="AN72" s="272"/>
      <c r="AO72" s="272"/>
      <c r="AP72" s="272"/>
      <c r="AQ72" s="269"/>
      <c r="AR72" s="269"/>
    </row>
    <row r="73" spans="1:52" s="99" customFormat="1" ht="15" hidden="1" customHeight="1" x14ac:dyDescent="0.15">
      <c r="A73" s="194"/>
      <c r="B73" s="195"/>
      <c r="C73" s="194"/>
      <c r="D73" s="194"/>
      <c r="E73" s="195"/>
      <c r="F73" s="195"/>
      <c r="G73" s="194"/>
      <c r="H73" s="195"/>
      <c r="I73" s="195"/>
      <c r="J73" s="195"/>
      <c r="K73" s="195"/>
      <c r="L73" s="195"/>
      <c r="M73" s="195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33"/>
      <c r="AK73" s="272"/>
      <c r="AL73" s="272"/>
      <c r="AM73" s="272"/>
      <c r="AN73" s="272"/>
      <c r="AO73" s="272"/>
      <c r="AP73" s="272"/>
      <c r="AQ73" s="269"/>
      <c r="AR73" s="269"/>
    </row>
    <row r="74" spans="1:52" s="99" customFormat="1" ht="15" hidden="1" customHeight="1" x14ac:dyDescent="0.15">
      <c r="A74" s="194"/>
      <c r="B74" s="195"/>
      <c r="C74" s="194"/>
      <c r="D74" s="194"/>
      <c r="E74" s="195"/>
      <c r="F74" s="195"/>
      <c r="G74" s="194"/>
      <c r="H74" s="195"/>
      <c r="I74" s="195"/>
      <c r="J74" s="195"/>
      <c r="K74" s="195"/>
      <c r="L74" s="195"/>
      <c r="M74" s="195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33"/>
      <c r="AK74" s="272"/>
      <c r="AL74" s="272"/>
      <c r="AM74" s="272"/>
      <c r="AN74" s="272"/>
      <c r="AO74" s="272"/>
      <c r="AP74" s="272"/>
      <c r="AQ74" s="269"/>
      <c r="AR74" s="269"/>
    </row>
    <row r="75" spans="1:52" s="99" customFormat="1" ht="15" hidden="1" customHeight="1" x14ac:dyDescent="0.15">
      <c r="A75" s="194"/>
      <c r="B75" s="195"/>
      <c r="C75" s="194"/>
      <c r="D75" s="194"/>
      <c r="E75" s="195"/>
      <c r="F75" s="195"/>
      <c r="G75" s="194"/>
      <c r="H75" s="195"/>
      <c r="I75" s="195"/>
      <c r="J75" s="195"/>
      <c r="K75" s="195"/>
      <c r="L75" s="195"/>
      <c r="M75" s="195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33"/>
      <c r="AK75" s="272"/>
      <c r="AL75" s="272"/>
      <c r="AM75" s="272"/>
      <c r="AN75" s="272"/>
      <c r="AO75" s="272"/>
      <c r="AP75" s="272"/>
      <c r="AQ75" s="269"/>
      <c r="AR75" s="269"/>
    </row>
    <row r="76" spans="1:52" s="99" customFormat="1" ht="15" hidden="1" customHeight="1" x14ac:dyDescent="0.15">
      <c r="A76" s="194"/>
      <c r="B76" s="195"/>
      <c r="C76" s="194"/>
      <c r="D76" s="194"/>
      <c r="E76" s="195"/>
      <c r="F76" s="195"/>
      <c r="G76" s="194"/>
      <c r="H76" s="195"/>
      <c r="I76" s="195"/>
      <c r="J76" s="195"/>
      <c r="K76" s="195"/>
      <c r="L76" s="195"/>
      <c r="M76" s="195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33"/>
      <c r="AK76" s="272"/>
      <c r="AL76" s="272"/>
      <c r="AM76" s="272"/>
      <c r="AN76" s="272"/>
      <c r="AO76" s="272"/>
      <c r="AP76" s="272"/>
      <c r="AQ76" s="269"/>
      <c r="AR76" s="269"/>
      <c r="AY76"/>
      <c r="AZ76"/>
    </row>
    <row r="77" spans="1:52" s="99" customFormat="1" ht="15" hidden="1" customHeight="1" x14ac:dyDescent="0.15">
      <c r="A77" s="194"/>
      <c r="B77" s="195"/>
      <c r="C77" s="194"/>
      <c r="D77" s="194"/>
      <c r="E77" s="195"/>
      <c r="F77" s="195"/>
      <c r="G77" s="194"/>
      <c r="H77" s="195"/>
      <c r="I77" s="195"/>
      <c r="J77" s="195"/>
      <c r="K77" s="195"/>
      <c r="L77" s="195"/>
      <c r="M77" s="195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33"/>
      <c r="AK77" s="272"/>
      <c r="AL77" s="272"/>
      <c r="AM77" s="272"/>
      <c r="AN77" s="272"/>
      <c r="AO77" s="272"/>
      <c r="AP77" s="272"/>
      <c r="AQ77" s="269"/>
      <c r="AR77" s="269"/>
      <c r="AY77"/>
      <c r="AZ77"/>
    </row>
    <row r="78" spans="1:52" s="99" customFormat="1" ht="15" hidden="1" customHeight="1" x14ac:dyDescent="0.15">
      <c r="A78" s="194"/>
      <c r="B78" s="195"/>
      <c r="C78" s="194"/>
      <c r="D78" s="194"/>
      <c r="E78" s="195"/>
      <c r="F78" s="195"/>
      <c r="G78" s="194"/>
      <c r="H78" s="195"/>
      <c r="I78" s="195"/>
      <c r="J78" s="195"/>
      <c r="K78" s="195"/>
      <c r="L78" s="195"/>
      <c r="M78" s="195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33"/>
      <c r="AK78" s="272"/>
      <c r="AL78" s="272"/>
      <c r="AM78" s="272"/>
      <c r="AN78" s="272"/>
      <c r="AO78" s="272"/>
      <c r="AP78" s="272"/>
      <c r="AQ78" s="269"/>
      <c r="AR78" s="269"/>
      <c r="AY78"/>
      <c r="AZ78"/>
    </row>
    <row r="79" spans="1:52" s="99" customFormat="1" ht="15" hidden="1" customHeight="1" x14ac:dyDescent="0.15">
      <c r="A79" s="194"/>
      <c r="B79" s="195"/>
      <c r="C79" s="194"/>
      <c r="D79" s="194"/>
      <c r="E79" s="195"/>
      <c r="F79" s="195"/>
      <c r="G79" s="194"/>
      <c r="H79" s="195"/>
      <c r="I79" s="195"/>
      <c r="J79" s="195"/>
      <c r="K79" s="195"/>
      <c r="L79" s="195"/>
      <c r="M79" s="195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33"/>
      <c r="AK79" s="272"/>
      <c r="AL79" s="272"/>
      <c r="AM79" s="272"/>
      <c r="AN79" s="272"/>
      <c r="AO79" s="272"/>
      <c r="AP79" s="272"/>
      <c r="AQ79" s="269"/>
      <c r="AR79" s="269"/>
      <c r="AY79"/>
      <c r="AZ79"/>
    </row>
    <row r="80" spans="1:52" s="99" customFormat="1" ht="15" customHeight="1" x14ac:dyDescent="0.15">
      <c r="A80" s="194"/>
      <c r="B80" s="195"/>
      <c r="C80" s="194"/>
      <c r="D80" s="194"/>
      <c r="E80" s="195"/>
      <c r="F80" s="195"/>
      <c r="G80" s="194"/>
      <c r="H80" s="195"/>
      <c r="I80" s="195"/>
      <c r="J80" s="195"/>
      <c r="K80" s="195"/>
      <c r="L80" s="195"/>
      <c r="M80" s="195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33"/>
      <c r="AK80" s="272"/>
      <c r="AL80" s="272"/>
      <c r="AM80" s="272"/>
      <c r="AN80" s="272"/>
      <c r="AO80" s="272"/>
      <c r="AP80" s="272"/>
      <c r="AQ80" s="269"/>
      <c r="AR80" s="269"/>
      <c r="AY80"/>
      <c r="AZ80"/>
    </row>
    <row r="81" spans="1:52" s="99" customFormat="1" ht="15" customHeight="1" x14ac:dyDescent="0.15">
      <c r="A81" s="194"/>
      <c r="B81" s="195"/>
      <c r="C81" s="194"/>
      <c r="D81" s="194"/>
      <c r="E81" s="195"/>
      <c r="F81" s="195"/>
      <c r="G81" s="194"/>
      <c r="H81" s="195"/>
      <c r="I81" s="195"/>
      <c r="J81" s="195"/>
      <c r="K81" s="195"/>
      <c r="L81" s="195"/>
      <c r="M81" s="195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33"/>
      <c r="AK81" s="272"/>
      <c r="AL81" s="272"/>
      <c r="AM81" s="272"/>
      <c r="AN81" s="272"/>
      <c r="AO81" s="272"/>
      <c r="AP81" s="272"/>
      <c r="AQ81" s="269"/>
      <c r="AR81" s="269"/>
      <c r="AY81"/>
      <c r="AZ81"/>
    </row>
    <row r="82" spans="1:52" ht="15" customHeight="1" x14ac:dyDescent="0.15">
      <c r="A82" s="31"/>
      <c r="B82" s="176"/>
      <c r="C82" s="31"/>
      <c r="D82" s="31"/>
      <c r="E82" s="176"/>
      <c r="F82" s="176"/>
      <c r="G82" s="31"/>
      <c r="H82" s="176"/>
      <c r="I82" s="176"/>
      <c r="J82" s="176"/>
      <c r="K82" s="177"/>
      <c r="L82" s="177"/>
      <c r="M82" s="177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3"/>
    </row>
    <row r="83" spans="1:52" x14ac:dyDescent="0.15">
      <c r="A83" s="31"/>
      <c r="B83" s="176"/>
      <c r="C83" s="31"/>
      <c r="D83" s="31"/>
      <c r="E83" s="176"/>
      <c r="F83" s="176"/>
      <c r="G83" s="31"/>
      <c r="H83" s="176"/>
      <c r="I83" s="176"/>
      <c r="J83" s="176"/>
      <c r="K83" s="177"/>
      <c r="L83" s="177"/>
      <c r="M83" s="177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3"/>
    </row>
    <row r="84" spans="1:52" x14ac:dyDescent="0.15">
      <c r="A84" s="31"/>
      <c r="B84" s="176"/>
      <c r="C84" s="31"/>
      <c r="D84" s="31"/>
      <c r="E84" s="176"/>
      <c r="F84" s="176"/>
      <c r="G84" s="31"/>
      <c r="H84" s="176"/>
      <c r="I84" s="176"/>
      <c r="J84" s="176"/>
      <c r="K84" s="177"/>
      <c r="L84" s="177"/>
      <c r="M84" s="177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3"/>
    </row>
    <row r="85" spans="1:52" x14ac:dyDescent="0.15">
      <c r="A85" s="31"/>
      <c r="B85" s="176"/>
      <c r="C85" s="31"/>
      <c r="D85" s="31"/>
      <c r="E85" s="176"/>
      <c r="F85" s="176"/>
      <c r="G85" s="31"/>
      <c r="H85" s="176"/>
      <c r="I85" s="176"/>
      <c r="J85" s="176"/>
      <c r="K85" s="177"/>
      <c r="L85" s="177"/>
      <c r="M85" s="177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3"/>
    </row>
    <row r="86" spans="1:52" x14ac:dyDescent="0.15">
      <c r="A86" s="31"/>
      <c r="B86" s="176"/>
      <c r="C86" s="31"/>
      <c r="D86" s="31"/>
      <c r="E86" s="176"/>
      <c r="F86" s="176"/>
      <c r="G86" s="31"/>
      <c r="H86" s="176"/>
      <c r="I86" s="176"/>
      <c r="J86" s="176"/>
      <c r="K86" s="177"/>
      <c r="L86" s="177"/>
      <c r="M86" s="177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3"/>
    </row>
    <row r="87" spans="1:52" x14ac:dyDescent="0.15">
      <c r="A87" s="31"/>
      <c r="B87" s="176"/>
      <c r="C87" s="31"/>
      <c r="D87" s="31"/>
      <c r="E87" s="176"/>
      <c r="F87" s="176"/>
      <c r="G87" s="31"/>
      <c r="H87" s="176"/>
      <c r="I87" s="176"/>
      <c r="J87" s="176"/>
      <c r="K87" s="177"/>
      <c r="L87" s="177"/>
      <c r="M87" s="177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3"/>
    </row>
    <row r="88" spans="1:52" x14ac:dyDescent="0.15">
      <c r="A88" s="31"/>
      <c r="B88" s="176"/>
      <c r="C88" s="31"/>
      <c r="D88" s="31"/>
      <c r="E88" s="176"/>
      <c r="F88" s="176"/>
      <c r="G88" s="31"/>
      <c r="H88" s="176"/>
      <c r="I88" s="176"/>
      <c r="J88" s="176"/>
      <c r="K88" s="177"/>
      <c r="L88" s="177"/>
      <c r="M88" s="177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3"/>
    </row>
    <row r="89" spans="1:52" x14ac:dyDescent="0.15">
      <c r="A89" s="31"/>
      <c r="B89" s="176"/>
      <c r="C89" s="31"/>
      <c r="D89" s="31"/>
      <c r="E89" s="176"/>
      <c r="F89" s="176"/>
      <c r="G89" s="31"/>
      <c r="H89" s="176"/>
      <c r="I89" s="176"/>
      <c r="J89" s="176"/>
      <c r="K89" s="177"/>
      <c r="L89" s="177"/>
      <c r="M89" s="177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3"/>
    </row>
    <row r="90" spans="1:52" x14ac:dyDescent="0.15">
      <c r="A90" s="31"/>
      <c r="B90" s="176"/>
      <c r="C90" s="31"/>
      <c r="D90" s="31"/>
      <c r="E90" s="176"/>
      <c r="F90" s="176"/>
      <c r="G90" s="31"/>
      <c r="H90" s="176"/>
      <c r="I90" s="176"/>
      <c r="J90" s="176"/>
      <c r="K90" s="177"/>
      <c r="L90" s="177"/>
      <c r="M90" s="177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3"/>
    </row>
    <row r="91" spans="1:52" x14ac:dyDescent="0.15">
      <c r="A91" s="31"/>
      <c r="B91" s="176"/>
      <c r="C91" s="31"/>
      <c r="D91" s="31"/>
      <c r="E91" s="176"/>
      <c r="F91" s="176"/>
      <c r="G91" s="31"/>
      <c r="H91" s="176"/>
      <c r="I91" s="176"/>
      <c r="J91" s="176"/>
      <c r="K91" s="177"/>
      <c r="L91" s="177"/>
      <c r="M91" s="177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3"/>
    </row>
    <row r="92" spans="1:52" x14ac:dyDescent="0.15">
      <c r="A92" s="31"/>
      <c r="B92" s="176"/>
      <c r="C92" s="31"/>
      <c r="D92" s="31"/>
      <c r="E92" s="176"/>
      <c r="F92" s="176"/>
      <c r="G92" s="31"/>
      <c r="H92" s="176"/>
      <c r="I92" s="176"/>
      <c r="J92" s="176"/>
      <c r="K92" s="177"/>
      <c r="L92" s="177"/>
      <c r="M92" s="177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3"/>
    </row>
    <row r="93" spans="1:52" x14ac:dyDescent="0.15">
      <c r="A93" s="31"/>
      <c r="B93" s="176"/>
      <c r="C93" s="31"/>
      <c r="D93" s="31"/>
      <c r="E93" s="176"/>
      <c r="F93" s="176"/>
      <c r="G93" s="31"/>
      <c r="H93" s="176"/>
      <c r="I93" s="176"/>
      <c r="J93" s="176"/>
      <c r="K93" s="177"/>
      <c r="L93" s="177"/>
      <c r="M93" s="177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3"/>
    </row>
    <row r="94" spans="1:52" x14ac:dyDescent="0.15">
      <c r="A94" s="31"/>
      <c r="B94" s="176"/>
      <c r="C94" s="31"/>
      <c r="D94" s="31"/>
      <c r="E94" s="176"/>
      <c r="F94" s="176"/>
      <c r="G94" s="31"/>
      <c r="H94" s="176"/>
      <c r="I94" s="176"/>
      <c r="J94" s="176"/>
      <c r="K94" s="177"/>
      <c r="L94" s="177"/>
      <c r="M94" s="177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3"/>
    </row>
    <row r="95" spans="1:52" x14ac:dyDescent="0.15">
      <c r="A95" s="31"/>
      <c r="B95" s="176"/>
      <c r="C95" s="31"/>
      <c r="D95" s="31"/>
      <c r="E95" s="176"/>
      <c r="F95" s="176"/>
      <c r="G95" s="31"/>
      <c r="H95" s="176"/>
      <c r="I95" s="176"/>
      <c r="J95" s="176"/>
      <c r="K95" s="177"/>
      <c r="L95" s="177"/>
      <c r="M95" s="177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3"/>
    </row>
    <row r="96" spans="1:52" x14ac:dyDescent="0.15">
      <c r="A96" s="31"/>
      <c r="B96" s="176"/>
      <c r="C96" s="31"/>
      <c r="D96" s="31"/>
      <c r="E96" s="176"/>
      <c r="F96" s="176"/>
      <c r="G96" s="31"/>
      <c r="H96" s="176"/>
      <c r="I96" s="176"/>
      <c r="J96" s="176"/>
      <c r="K96" s="177"/>
      <c r="L96" s="177"/>
      <c r="M96" s="177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3"/>
    </row>
    <row r="97" spans="1:72" x14ac:dyDescent="0.15">
      <c r="A97" s="31"/>
      <c r="B97" s="176"/>
      <c r="C97" s="31"/>
      <c r="D97" s="31"/>
      <c r="E97" s="176"/>
      <c r="F97" s="176"/>
      <c r="G97" s="31"/>
      <c r="H97" s="176"/>
      <c r="I97" s="176"/>
      <c r="J97" s="176"/>
      <c r="K97" s="177"/>
      <c r="L97" s="177"/>
      <c r="M97" s="177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3"/>
    </row>
    <row r="98" spans="1:72" x14ac:dyDescent="0.15">
      <c r="A98" s="31"/>
      <c r="B98" s="176"/>
      <c r="C98" s="31"/>
      <c r="D98" s="31"/>
      <c r="E98" s="176"/>
      <c r="F98" s="176"/>
      <c r="G98" s="31"/>
      <c r="H98" s="176"/>
      <c r="I98" s="176"/>
      <c r="J98" s="176"/>
      <c r="K98" s="177"/>
      <c r="L98" s="177"/>
      <c r="M98" s="177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3"/>
    </row>
    <row r="99" spans="1:72" x14ac:dyDescent="0.15">
      <c r="A99" s="31"/>
      <c r="B99" s="176"/>
      <c r="C99" s="31"/>
      <c r="D99" s="31"/>
      <c r="E99" s="176"/>
      <c r="F99" s="176"/>
      <c r="G99" s="31"/>
      <c r="H99" s="176"/>
      <c r="I99" s="176"/>
      <c r="J99" s="176"/>
      <c r="K99" s="177"/>
      <c r="L99" s="177"/>
      <c r="M99" s="177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3"/>
    </row>
    <row r="100" spans="1:72" ht="15" customHeight="1" x14ac:dyDescent="0.15">
      <c r="A100" s="247"/>
      <c r="B100" s="236"/>
      <c r="C100" s="237"/>
      <c r="D100" s="237"/>
      <c r="E100" s="238"/>
      <c r="F100" s="248"/>
      <c r="G100" s="249"/>
      <c r="H100" s="250"/>
      <c r="I100" s="251"/>
      <c r="J100" s="252"/>
      <c r="K100" s="250"/>
      <c r="L100" s="251"/>
      <c r="M100" s="181"/>
      <c r="N100" s="250"/>
      <c r="O100" s="251"/>
      <c r="P100" s="181"/>
      <c r="Q100" s="182"/>
      <c r="R100" s="178"/>
      <c r="S100" s="178"/>
      <c r="T100" s="178"/>
      <c r="U100" s="178"/>
      <c r="V100" s="178"/>
      <c r="W100" s="178"/>
      <c r="X100" s="183"/>
      <c r="Y100" s="184"/>
      <c r="Z100" s="185"/>
      <c r="AA100" s="186"/>
      <c r="AB100" s="186"/>
      <c r="AC100" s="187"/>
      <c r="AD100" s="31"/>
      <c r="AE100" s="31"/>
      <c r="AF100" s="31"/>
      <c r="AG100" s="31"/>
      <c r="AH100" s="31"/>
      <c r="AI100" s="31"/>
      <c r="AJ100" s="33"/>
      <c r="BA100" s="219"/>
      <c r="BB100" s="220"/>
      <c r="BC100" s="221"/>
      <c r="BD100" s="222"/>
      <c r="BE100" s="222"/>
      <c r="BF100" s="225"/>
      <c r="BH100" s="219"/>
      <c r="BI100" s="220"/>
      <c r="BJ100" s="221"/>
      <c r="BK100" s="222"/>
      <c r="BL100" s="222"/>
      <c r="BM100" s="225"/>
      <c r="BO100" s="219"/>
      <c r="BP100" s="220"/>
      <c r="BQ100" s="221"/>
      <c r="BR100" s="222"/>
      <c r="BS100" s="222"/>
      <c r="BT100" s="223"/>
    </row>
    <row r="101" spans="1:72" ht="15" customHeight="1" x14ac:dyDescent="0.15">
      <c r="A101" s="227"/>
      <c r="B101" s="213"/>
      <c r="C101" s="214"/>
      <c r="D101" s="214"/>
      <c r="E101" s="215"/>
      <c r="F101" s="228"/>
      <c r="G101" s="229"/>
      <c r="H101" s="230"/>
      <c r="I101" s="231"/>
      <c r="J101" s="232"/>
      <c r="K101" s="230"/>
      <c r="L101" s="231"/>
      <c r="M101" s="225"/>
      <c r="N101" s="230"/>
      <c r="O101" s="231"/>
      <c r="P101" s="225"/>
      <c r="Q101" s="224"/>
      <c r="X101" s="219"/>
      <c r="Y101" s="220"/>
      <c r="Z101" s="221"/>
      <c r="AA101" s="222"/>
      <c r="AB101" s="222"/>
      <c r="AC101" s="225"/>
      <c r="BA101" s="219"/>
      <c r="BB101" s="220"/>
      <c r="BC101" s="221"/>
      <c r="BD101" s="222"/>
      <c r="BE101" s="222"/>
      <c r="BF101" s="225"/>
      <c r="BH101" s="219"/>
      <c r="BI101" s="220"/>
      <c r="BJ101" s="221"/>
      <c r="BK101" s="222"/>
      <c r="BL101" s="222"/>
      <c r="BM101" s="225"/>
      <c r="BO101" s="219"/>
      <c r="BP101" s="220"/>
      <c r="BQ101" s="221"/>
      <c r="BR101" s="222"/>
      <c r="BS101" s="222"/>
      <c r="BT101" s="225"/>
    </row>
    <row r="102" spans="1:72" ht="15" customHeight="1" x14ac:dyDescent="0.15">
      <c r="A102" s="227"/>
      <c r="B102" s="213"/>
      <c r="C102" s="214"/>
      <c r="D102" s="214"/>
      <c r="E102" s="215"/>
      <c r="F102" s="228"/>
      <c r="G102" s="229"/>
      <c r="H102" s="230"/>
      <c r="I102" s="231"/>
      <c r="J102" s="232"/>
      <c r="K102" s="230"/>
      <c r="L102" s="231"/>
      <c r="M102" s="225"/>
      <c r="N102" s="230"/>
      <c r="O102" s="231"/>
      <c r="P102" s="225"/>
      <c r="Q102" s="224"/>
      <c r="X102" s="219"/>
      <c r="Y102" s="220"/>
      <c r="Z102" s="221"/>
      <c r="AA102" s="222"/>
      <c r="AB102" s="222"/>
      <c r="AC102" s="225"/>
      <c r="BA102" s="219"/>
      <c r="BB102" s="220"/>
      <c r="BC102" s="221"/>
      <c r="BD102" s="222"/>
      <c r="BE102" s="222"/>
      <c r="BF102" s="225"/>
      <c r="BH102" s="219"/>
      <c r="BI102" s="220"/>
      <c r="BJ102" s="221"/>
      <c r="BK102" s="222"/>
      <c r="BL102" s="222"/>
      <c r="BM102" s="225"/>
      <c r="BO102" s="219"/>
      <c r="BP102" s="220"/>
      <c r="BQ102" s="221"/>
      <c r="BR102" s="222"/>
      <c r="BS102" s="222"/>
      <c r="BT102" s="225"/>
    </row>
    <row r="103" spans="1:72" ht="15" customHeight="1" x14ac:dyDescent="0.15">
      <c r="A103" s="227"/>
      <c r="B103" s="213"/>
      <c r="C103" s="214"/>
      <c r="D103" s="214"/>
      <c r="E103" s="215"/>
      <c r="F103" s="228"/>
      <c r="G103" s="229"/>
      <c r="H103" s="230"/>
      <c r="I103" s="231"/>
      <c r="J103" s="232"/>
      <c r="K103" s="230"/>
      <c r="L103" s="231"/>
      <c r="M103" s="225"/>
      <c r="N103" s="230"/>
      <c r="O103" s="231"/>
      <c r="P103" s="225"/>
      <c r="Q103" s="224"/>
      <c r="X103" s="219"/>
      <c r="Y103" s="220"/>
      <c r="Z103" s="221"/>
      <c r="AA103" s="222"/>
      <c r="AB103" s="222"/>
      <c r="AC103" s="225"/>
      <c r="BA103" s="219"/>
      <c r="BB103" s="220"/>
      <c r="BC103" s="221"/>
      <c r="BD103" s="222"/>
      <c r="BE103" s="222"/>
      <c r="BF103" s="225"/>
      <c r="BH103" s="219"/>
      <c r="BI103" s="220"/>
      <c r="BJ103" s="221"/>
      <c r="BK103" s="222"/>
      <c r="BL103" s="222"/>
      <c r="BM103" s="225"/>
      <c r="BO103" s="219"/>
      <c r="BP103" s="220"/>
      <c r="BQ103" s="221"/>
      <c r="BR103" s="222"/>
      <c r="BS103" s="222"/>
      <c r="BT103" s="225"/>
    </row>
    <row r="104" spans="1:72" ht="15" customHeight="1" x14ac:dyDescent="0.15">
      <c r="A104" s="227"/>
      <c r="B104" s="213"/>
      <c r="C104" s="214"/>
      <c r="D104" s="214"/>
      <c r="E104" s="215"/>
      <c r="F104" s="228"/>
      <c r="G104" s="229"/>
      <c r="H104" s="230"/>
      <c r="I104" s="231"/>
      <c r="J104" s="232"/>
      <c r="K104" s="230"/>
      <c r="L104" s="231"/>
      <c r="M104" s="225"/>
      <c r="N104" s="230"/>
      <c r="O104" s="231"/>
      <c r="P104" s="225"/>
      <c r="Q104" s="224"/>
      <c r="X104" s="219"/>
      <c r="Y104" s="220"/>
      <c r="Z104" s="221"/>
      <c r="AA104" s="222"/>
      <c r="AB104" s="222"/>
      <c r="AC104" s="225"/>
      <c r="BA104" s="219"/>
      <c r="BB104" s="220"/>
      <c r="BC104" s="221"/>
      <c r="BD104" s="222"/>
      <c r="BE104" s="222"/>
      <c r="BF104" s="225"/>
      <c r="BH104" s="219"/>
      <c r="BI104" s="220"/>
      <c r="BJ104" s="221"/>
      <c r="BK104" s="222"/>
      <c r="BL104" s="222"/>
      <c r="BM104" s="225"/>
      <c r="BO104" s="219"/>
      <c r="BP104" s="220"/>
      <c r="BQ104" s="221"/>
      <c r="BR104" s="222"/>
      <c r="BS104" s="222"/>
      <c r="BT104" s="225"/>
    </row>
    <row r="105" spans="1:72" ht="15" customHeight="1" x14ac:dyDescent="0.15">
      <c r="A105" s="227"/>
      <c r="B105" s="9"/>
      <c r="C105" s="8"/>
      <c r="D105" s="8"/>
      <c r="E105" s="9"/>
      <c r="F105" s="9"/>
      <c r="G105" s="229"/>
      <c r="H105" s="233"/>
      <c r="I105" s="231"/>
      <c r="J105" s="232"/>
      <c r="K105" s="233"/>
      <c r="L105" s="231"/>
      <c r="M105" s="225"/>
      <c r="N105" s="233"/>
      <c r="O105" s="231"/>
      <c r="P105" s="225"/>
      <c r="Q105" s="224"/>
      <c r="X105" s="219"/>
      <c r="Y105" s="220"/>
      <c r="Z105" s="221"/>
      <c r="AA105" s="222"/>
      <c r="AB105" s="222"/>
      <c r="AC105" s="225"/>
      <c r="BA105" s="219"/>
      <c r="BB105" s="220"/>
      <c r="BC105" s="221"/>
      <c r="BD105" s="222"/>
      <c r="BE105" s="222"/>
      <c r="BF105" s="223"/>
      <c r="BH105" s="219"/>
      <c r="BI105" s="220"/>
      <c r="BJ105" s="221"/>
      <c r="BK105" s="222"/>
      <c r="BL105" s="222"/>
      <c r="BM105" s="225"/>
      <c r="BO105" s="219"/>
      <c r="BP105" s="220"/>
      <c r="BQ105" s="221"/>
      <c r="BR105" s="222"/>
      <c r="BS105" s="222"/>
      <c r="BT105" s="225"/>
    </row>
    <row r="106" spans="1:72" ht="15" customHeight="1" x14ac:dyDescent="0.15">
      <c r="A106" s="227"/>
      <c r="B106" s="9"/>
      <c r="C106" s="8"/>
      <c r="D106" s="8"/>
      <c r="E106" s="9"/>
      <c r="F106" s="9"/>
      <c r="G106" s="229"/>
      <c r="H106" s="226"/>
      <c r="I106" s="221"/>
      <c r="J106" s="234"/>
      <c r="K106" s="226"/>
      <c r="L106" s="221"/>
      <c r="M106" s="234"/>
      <c r="N106" s="226"/>
      <c r="O106" s="221"/>
      <c r="P106" s="234"/>
      <c r="Q106" s="226"/>
      <c r="X106" s="219"/>
      <c r="Y106" s="220"/>
      <c r="Z106" s="221"/>
      <c r="AA106" s="222"/>
      <c r="AB106" s="222"/>
      <c r="AC106" s="223"/>
      <c r="BA106" s="219"/>
      <c r="BB106" s="220"/>
      <c r="BC106" s="221"/>
      <c r="BD106" s="222"/>
      <c r="BE106" s="222"/>
      <c r="BF106" s="223"/>
      <c r="BH106" s="219"/>
      <c r="BI106" s="220"/>
      <c r="BJ106" s="221"/>
      <c r="BK106" s="222"/>
      <c r="BL106" s="222"/>
      <c r="BM106" s="223"/>
      <c r="BO106" s="219"/>
      <c r="BP106" s="220"/>
      <c r="BQ106" s="221"/>
      <c r="BR106" s="222"/>
      <c r="BS106" s="222"/>
      <c r="BT106" s="223"/>
    </row>
    <row r="107" spans="1:72" ht="15" customHeight="1" x14ac:dyDescent="0.15">
      <c r="A107" s="227"/>
      <c r="B107" s="213"/>
      <c r="C107" s="214"/>
      <c r="D107" s="214"/>
      <c r="E107" s="215"/>
      <c r="F107" s="228"/>
      <c r="G107" s="229"/>
      <c r="H107" s="230"/>
      <c r="I107" s="231"/>
      <c r="J107" s="232"/>
      <c r="K107" s="230"/>
      <c r="L107" s="231"/>
      <c r="M107" s="225"/>
      <c r="N107" s="230"/>
      <c r="O107" s="231"/>
      <c r="P107" s="225"/>
      <c r="Q107" s="224"/>
      <c r="X107" s="219"/>
      <c r="Y107" s="220"/>
      <c r="Z107" s="221"/>
      <c r="AA107" s="222"/>
      <c r="AB107" s="222"/>
      <c r="AC107" s="225"/>
      <c r="BA107" s="219"/>
      <c r="BB107" s="220"/>
      <c r="BC107" s="221"/>
      <c r="BD107" s="222"/>
      <c r="BE107" s="222"/>
      <c r="BF107" s="225"/>
      <c r="BH107" s="219"/>
      <c r="BI107" s="220"/>
      <c r="BJ107" s="221"/>
      <c r="BK107" s="222"/>
      <c r="BL107" s="222"/>
      <c r="BM107" s="225"/>
      <c r="BO107" s="219"/>
      <c r="BP107" s="220"/>
      <c r="BQ107" s="221"/>
      <c r="BR107" s="222"/>
      <c r="BS107" s="222"/>
      <c r="BT107" s="225"/>
    </row>
    <row r="108" spans="1:72" ht="15" customHeight="1" x14ac:dyDescent="0.15">
      <c r="A108" s="227"/>
      <c r="B108" s="213"/>
      <c r="C108" s="214"/>
      <c r="D108" s="214"/>
      <c r="E108" s="215"/>
      <c r="F108" s="228"/>
      <c r="G108" s="229"/>
      <c r="H108" s="230"/>
      <c r="I108" s="231"/>
      <c r="J108" s="232"/>
      <c r="K108" s="230"/>
      <c r="L108" s="231"/>
      <c r="M108" s="225"/>
      <c r="N108" s="230"/>
      <c r="O108" s="231"/>
      <c r="P108" s="225"/>
      <c r="Q108" s="224"/>
      <c r="X108" s="219"/>
      <c r="Y108" s="220"/>
      <c r="Z108" s="221"/>
      <c r="AA108" s="222"/>
      <c r="AB108" s="222"/>
      <c r="AC108" s="225"/>
      <c r="BA108" s="219"/>
      <c r="BB108" s="220"/>
      <c r="BC108" s="221"/>
      <c r="BD108" s="222"/>
      <c r="BE108" s="222"/>
      <c r="BF108" s="225"/>
      <c r="BH108" s="219"/>
      <c r="BI108" s="220"/>
      <c r="BJ108" s="221"/>
      <c r="BK108" s="222"/>
      <c r="BL108" s="222"/>
      <c r="BM108" s="225"/>
      <c r="BO108" s="219"/>
      <c r="BP108" s="220"/>
      <c r="BQ108" s="221"/>
      <c r="BR108" s="222"/>
      <c r="BS108" s="222"/>
      <c r="BT108" s="225"/>
    </row>
    <row r="109" spans="1:72" ht="15" customHeight="1" x14ac:dyDescent="0.15">
      <c r="A109" s="227"/>
      <c r="B109" s="213"/>
      <c r="C109" s="214"/>
      <c r="D109" s="214"/>
      <c r="E109" s="215"/>
      <c r="F109" s="228"/>
      <c r="G109" s="229"/>
      <c r="H109" s="230"/>
      <c r="I109" s="231"/>
      <c r="J109" s="232"/>
      <c r="K109" s="230"/>
      <c r="L109" s="231"/>
      <c r="M109" s="225"/>
      <c r="N109" s="230"/>
      <c r="O109" s="231"/>
      <c r="P109" s="225"/>
      <c r="Q109" s="224"/>
      <c r="X109" s="219"/>
      <c r="Y109" s="220"/>
      <c r="Z109" s="221"/>
      <c r="AA109" s="222"/>
      <c r="AB109" s="222"/>
      <c r="AC109" s="225"/>
      <c r="BA109" s="219"/>
      <c r="BB109" s="220"/>
      <c r="BC109" s="221"/>
      <c r="BD109" s="222"/>
      <c r="BE109" s="222"/>
      <c r="BF109" s="225"/>
      <c r="BH109" s="219"/>
      <c r="BI109" s="220"/>
      <c r="BJ109" s="221"/>
      <c r="BK109" s="222"/>
      <c r="BL109" s="222"/>
      <c r="BM109" s="225"/>
      <c r="BO109" s="219"/>
      <c r="BP109" s="220"/>
      <c r="BQ109" s="221"/>
      <c r="BR109" s="222"/>
      <c r="BS109" s="222"/>
      <c r="BT109" s="225"/>
    </row>
    <row r="110" spans="1:72" ht="15" customHeight="1" x14ac:dyDescent="0.15">
      <c r="A110" s="227"/>
      <c r="B110" s="213"/>
      <c r="C110" s="214"/>
      <c r="D110" s="214"/>
      <c r="E110" s="215"/>
      <c r="F110" s="228"/>
      <c r="G110" s="229"/>
      <c r="H110" s="230"/>
      <c r="I110" s="231"/>
      <c r="J110" s="232"/>
      <c r="K110" s="230"/>
      <c r="L110" s="231"/>
      <c r="M110" s="225"/>
      <c r="N110" s="230"/>
      <c r="O110" s="231"/>
      <c r="P110" s="225"/>
      <c r="Q110" s="224"/>
      <c r="X110" s="219"/>
      <c r="Y110" s="220"/>
      <c r="Z110" s="221"/>
      <c r="AA110" s="222"/>
      <c r="AB110" s="222"/>
      <c r="AC110" s="225"/>
      <c r="BA110" s="219"/>
      <c r="BB110" s="220"/>
      <c r="BC110" s="221"/>
      <c r="BD110" s="222"/>
      <c r="BE110" s="222"/>
      <c r="BF110" s="225"/>
      <c r="BH110" s="219"/>
      <c r="BI110" s="220"/>
      <c r="BJ110" s="221"/>
      <c r="BK110" s="222"/>
      <c r="BL110" s="222"/>
      <c r="BM110" s="225"/>
      <c r="BO110" s="219"/>
      <c r="BP110" s="220"/>
      <c r="BQ110" s="221"/>
      <c r="BR110" s="222"/>
      <c r="BS110" s="222"/>
      <c r="BT110" s="225"/>
    </row>
    <row r="111" spans="1:72" ht="15" customHeight="1" x14ac:dyDescent="0.15">
      <c r="A111" s="227"/>
      <c r="B111" s="213"/>
      <c r="C111" s="214"/>
      <c r="D111" s="214"/>
      <c r="E111" s="215"/>
      <c r="F111" s="228"/>
      <c r="G111" s="229"/>
      <c r="H111" s="230"/>
      <c r="I111" s="231"/>
      <c r="J111" s="232"/>
      <c r="K111" s="230"/>
      <c r="L111" s="231"/>
      <c r="M111" s="225"/>
      <c r="N111" s="230"/>
      <c r="O111" s="231"/>
      <c r="P111" s="225"/>
      <c r="Q111" s="224"/>
      <c r="X111" s="219"/>
      <c r="Y111" s="220"/>
      <c r="Z111" s="221"/>
      <c r="AA111" s="222"/>
      <c r="AB111" s="222"/>
      <c r="AC111" s="225"/>
      <c r="BA111" s="219"/>
      <c r="BB111" s="220"/>
      <c r="BC111" s="221"/>
      <c r="BD111" s="222"/>
      <c r="BE111" s="222"/>
      <c r="BF111" s="225"/>
      <c r="BH111" s="219"/>
      <c r="BI111" s="220"/>
      <c r="BJ111" s="221"/>
      <c r="BK111" s="222"/>
      <c r="BL111" s="222"/>
      <c r="BM111" s="225"/>
      <c r="BO111" s="219"/>
      <c r="BP111" s="220"/>
      <c r="BQ111" s="221"/>
      <c r="BR111" s="222"/>
      <c r="BS111" s="222"/>
      <c r="BT111" s="225"/>
    </row>
    <row r="112" spans="1:72" ht="15" customHeight="1" x14ac:dyDescent="0.15">
      <c r="A112" s="227"/>
      <c r="B112" s="9"/>
      <c r="C112" s="8"/>
      <c r="D112" s="8"/>
      <c r="E112" s="9"/>
      <c r="F112" s="9"/>
      <c r="G112" s="229"/>
      <c r="H112" s="233"/>
      <c r="I112" s="231"/>
      <c r="J112" s="235"/>
      <c r="K112" s="233"/>
      <c r="L112" s="231"/>
      <c r="M112" s="223"/>
      <c r="N112" s="233"/>
      <c r="O112" s="231"/>
      <c r="P112" s="223"/>
      <c r="Q112" s="218"/>
      <c r="X112" s="219"/>
      <c r="Y112" s="220"/>
      <c r="Z112" s="221"/>
      <c r="AA112" s="222"/>
      <c r="AB112" s="222"/>
      <c r="AC112" s="223"/>
      <c r="BA112" s="219"/>
      <c r="BB112" s="220"/>
      <c r="BC112" s="221"/>
      <c r="BD112" s="222"/>
      <c r="BE112" s="222"/>
      <c r="BF112" s="223"/>
      <c r="BH112" s="219"/>
      <c r="BI112" s="220"/>
      <c r="BJ112" s="221"/>
      <c r="BK112" s="222"/>
      <c r="BL112" s="222"/>
      <c r="BM112" s="223"/>
      <c r="BO112" s="219"/>
      <c r="BP112" s="220"/>
      <c r="BQ112" s="221"/>
      <c r="BR112" s="222"/>
      <c r="BS112" s="222"/>
      <c r="BT112" s="223"/>
    </row>
  </sheetData>
  <sortState xmlns:xlrd2="http://schemas.microsoft.com/office/spreadsheetml/2017/richdata2" ref="C74:D74">
    <sortCondition ref="D65:D74"/>
  </sortState>
  <dataConsolidate/>
  <mergeCells count="3">
    <mergeCell ref="H2:J2"/>
    <mergeCell ref="K2:M2"/>
    <mergeCell ref="N2:P2"/>
  </mergeCells>
  <dataValidations count="7"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8 A30:A37" xr:uid="{00000000-0002-0000-0000-000000000000}">
      <formula1>$V$62:$V$71</formula1>
    </dataValidation>
    <dataValidation allowBlank="1" showInputMessage="1" showErrorMessage="1" errorTitle="Categories" error="Il n'y a pas de catégories supérieures à 14" sqref="F112:F65536 F105 F1:F5 F66:F99 F17:F50" xr:uid="{00000000-0002-0000-0000-000001000000}"/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3:A26" xr:uid="{00000000-0002-0000-0000-000002000000}">
      <formula1>$V$51:$V$60</formula1>
    </dataValidation>
    <dataValidation type="list" allowBlank="1" showInputMessage="1" showErrorMessage="1" errorTitle="Faites un autre choix" error="F pour les Femmes_x000a_M pour les Messieurs" sqref="E40 E6:E10 E100:E104 E107:E111 E12:E16" xr:uid="{00000000-0002-0000-0000-000003000000}">
      <formula1>$G$1:$G$2</formula1>
    </dataValidation>
    <dataValidation type="decimal" allowBlank="1" showInputMessage="1" showErrorMessage="1" errorTitle="Probleme de saisie" error="Le nombre saisi n'est pas valide_x000a_le signe de decimal n'est peut etre pas le bon (virgule ou point)_x000a_pour les temps inferieurs à la minute mettre les secondes apres la decimale" sqref="N100:N104 Q101:Q105 Q107:Q111 H107:H111 K107:K111 N107:N111 H100:H104 K100:K104 N12:N16 K12:K16 H12:H16 K6:K10 Q6:Q10 N6:N10 H6:H10 Q12:Q15 Q17" xr:uid="{00000000-0002-0000-0000-000004000000}">
      <formula1>0.22</formula1>
      <formula2>10</formula2>
    </dataValidation>
    <dataValidation type="whole" allowBlank="1" showInputMessage="1" showErrorMessage="1" errorTitle="Categories" error="Il n'y a pas de catégories supérieures à 14" sqref="F11 F106" xr:uid="{00000000-0002-0000-0000-000005000000}">
      <formula1>1</formula1>
      <formula2>14</formula2>
    </dataValidation>
    <dataValidation type="list" errorStyle="warning" allowBlank="1" showErrorMessage="1" errorTitle="Mauvaise Saisie" error="Ces Noms et Prenoms ne sont pas dans l'equipe" promptTitle="Liste des nageurs" prompt="Choisissez un nageur dans la liste _x000a_Faire defiler si neccessaire les noms _x000a_avec la barre entre les 2 fleches" sqref="A29" xr:uid="{00000000-0002-0000-0000-000006000000}">
      <formula1>$V$62:$V$71</formula1>
    </dataValidation>
  </dataValidations>
  <printOptions horizontalCentered="1" verticalCentered="1"/>
  <pageMargins left="0.39370078740157483" right="0.78740157480314965" top="0.59055118110236227" bottom="0.39370078740157483" header="0.51181102362204722" footer="0.59055118110236227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60D4D-4842-4CE7-B4E3-FCCCD6A7B2C9}">
  <sheetPr codeName="Feuil30">
    <pageSetUpPr fitToPage="1"/>
  </sheetPr>
  <dimension ref="A1:BZ112"/>
  <sheetViews>
    <sheetView zoomScale="75" workbookViewId="0"/>
  </sheetViews>
  <sheetFormatPr baseColWidth="10" defaultRowHeight="13" x14ac:dyDescent="0.15"/>
  <cols>
    <col min="1" max="1" width="24.1640625" customWidth="1"/>
    <col min="2" max="2" width="8.5" style="97" customWidth="1"/>
    <col min="3" max="4" width="22.1640625" customWidth="1"/>
    <col min="5" max="5" width="5.5" style="97" customWidth="1"/>
    <col min="6" max="6" width="5" style="97" customWidth="1"/>
    <col min="7" max="7" width="8" customWidth="1"/>
    <col min="8" max="8" width="11" style="97" customWidth="1"/>
    <col min="9" max="9" width="10.5" style="97" customWidth="1"/>
    <col min="10" max="10" width="11.6640625" style="97" customWidth="1"/>
    <col min="11" max="11" width="11.83203125" style="96" customWidth="1"/>
    <col min="12" max="13" width="11.5" style="96"/>
    <col min="14" max="21" width="11.5" style="32"/>
    <col min="22" max="22" width="17.1640625" style="32" customWidth="1"/>
    <col min="23" max="23" width="11.5" style="32"/>
    <col min="25" max="25" width="11.6640625" bestFit="1" customWidth="1"/>
    <col min="34" max="34" width="0" hidden="1" customWidth="1"/>
    <col min="35" max="36" width="15.6640625" hidden="1" customWidth="1"/>
    <col min="37" max="42" width="15.6640625" style="272" hidden="1" customWidth="1"/>
    <col min="43" max="44" width="15.6640625" style="269" hidden="1" customWidth="1"/>
    <col min="45" max="47" width="15.6640625" style="24" hidden="1" customWidth="1"/>
    <col min="48" max="78" width="15.6640625" hidden="1" customWidth="1"/>
    <col min="79" max="80" width="15.6640625" customWidth="1"/>
  </cols>
  <sheetData>
    <row r="1" spans="1:72" ht="32.25" customHeight="1" thickTop="1" thickBot="1" x14ac:dyDescent="0.25">
      <c r="A1" s="200" t="s">
        <v>170</v>
      </c>
      <c r="B1" s="324"/>
      <c r="C1" s="325" t="s">
        <v>136</v>
      </c>
      <c r="D1" s="331" t="str">
        <f>'FFN Licences'!Y2</f>
        <v>Nom du club</v>
      </c>
      <c r="E1" s="324"/>
      <c r="F1" s="324"/>
      <c r="G1" s="326" t="s">
        <v>155</v>
      </c>
      <c r="H1" s="176"/>
      <c r="I1" s="176"/>
      <c r="J1" s="176"/>
      <c r="K1" s="177"/>
      <c r="L1" s="177"/>
      <c r="M1" s="177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4">
        <f>COUNTA(AK:AK)</f>
        <v>0</v>
      </c>
    </row>
    <row r="2" spans="1:72" ht="24" customHeight="1" thickTop="1" thickBot="1" x14ac:dyDescent="0.25">
      <c r="A2" s="199">
        <f>'FFN Licences'!X1</f>
        <v>2025</v>
      </c>
      <c r="B2" s="327"/>
      <c r="C2" s="328" t="s">
        <v>137</v>
      </c>
      <c r="D2" s="329">
        <f>'FFN Licences'!W3</f>
        <v>9999</v>
      </c>
      <c r="E2" s="327"/>
      <c r="F2" s="327"/>
      <c r="G2" s="330" t="s">
        <v>150</v>
      </c>
      <c r="H2" s="411" t="s">
        <v>167</v>
      </c>
      <c r="I2" s="411"/>
      <c r="J2" s="412"/>
      <c r="K2" s="413" t="s">
        <v>169</v>
      </c>
      <c r="L2" s="414"/>
      <c r="M2" s="415"/>
      <c r="N2" s="416" t="s">
        <v>168</v>
      </c>
      <c r="O2" s="417"/>
      <c r="P2" s="418"/>
      <c r="Q2" s="178"/>
      <c r="R2" s="178"/>
      <c r="S2" s="178"/>
      <c r="T2" s="178"/>
      <c r="U2" s="178"/>
      <c r="V2" s="178"/>
      <c r="W2" s="178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3"/>
    </row>
    <row r="3" spans="1:72" s="93" customFormat="1" ht="15" thickTop="1" x14ac:dyDescent="0.15">
      <c r="A3" s="136" t="s">
        <v>143</v>
      </c>
      <c r="B3" s="163" t="s">
        <v>157</v>
      </c>
      <c r="C3" s="137" t="s">
        <v>139</v>
      </c>
      <c r="D3" s="137" t="s">
        <v>140</v>
      </c>
      <c r="E3" s="137" t="s">
        <v>141</v>
      </c>
      <c r="F3" s="137" t="s">
        <v>142</v>
      </c>
      <c r="G3" s="138" t="s">
        <v>9</v>
      </c>
      <c r="H3" s="100" t="s">
        <v>163</v>
      </c>
      <c r="I3" s="35" t="s">
        <v>163</v>
      </c>
      <c r="J3" s="101" t="s">
        <v>5</v>
      </c>
      <c r="K3" s="105" t="s">
        <v>163</v>
      </c>
      <c r="L3" s="39" t="s">
        <v>163</v>
      </c>
      <c r="M3" s="106" t="s">
        <v>5</v>
      </c>
      <c r="N3" s="109" t="s">
        <v>163</v>
      </c>
      <c r="O3" s="98" t="s">
        <v>163</v>
      </c>
      <c r="P3" s="110" t="s">
        <v>5</v>
      </c>
      <c r="Q3" s="179"/>
      <c r="R3" s="180"/>
      <c r="S3" s="180"/>
      <c r="T3" s="180"/>
      <c r="U3" s="180"/>
      <c r="V3" s="180"/>
      <c r="W3" s="180"/>
      <c r="X3" s="179"/>
      <c r="Y3" s="179"/>
      <c r="Z3" s="179"/>
      <c r="AA3" s="179"/>
      <c r="AB3" s="179"/>
      <c r="AC3" s="181"/>
      <c r="AD3" s="198"/>
      <c r="AE3" s="198"/>
      <c r="AF3" s="198"/>
      <c r="AG3" s="198"/>
      <c r="AH3" s="198"/>
      <c r="AI3" s="198"/>
      <c r="AJ3" s="94"/>
      <c r="AK3" s="273"/>
      <c r="AL3" s="273"/>
      <c r="AM3" s="273"/>
      <c r="AN3" s="273"/>
      <c r="AO3" s="273"/>
      <c r="AP3" s="273"/>
      <c r="AQ3" s="270"/>
      <c r="AR3" s="270"/>
      <c r="AS3" s="95"/>
      <c r="AT3" s="95"/>
      <c r="AU3" s="95"/>
      <c r="BA3" s="43" t="s">
        <v>2</v>
      </c>
      <c r="BB3" s="43" t="s">
        <v>3</v>
      </c>
      <c r="BC3" s="43" t="s">
        <v>3</v>
      </c>
      <c r="BD3" s="43" t="s">
        <v>4</v>
      </c>
      <c r="BE3" s="43" t="s">
        <v>4</v>
      </c>
      <c r="BF3" s="44" t="s">
        <v>5</v>
      </c>
      <c r="BH3" s="59" t="s">
        <v>2</v>
      </c>
      <c r="BI3" s="59" t="s">
        <v>3</v>
      </c>
      <c r="BJ3" s="59" t="s">
        <v>3</v>
      </c>
      <c r="BK3" s="59" t="s">
        <v>4</v>
      </c>
      <c r="BL3" s="59" t="s">
        <v>4</v>
      </c>
      <c r="BM3" s="60" t="s">
        <v>5</v>
      </c>
      <c r="BO3" s="74" t="s">
        <v>2</v>
      </c>
      <c r="BP3" s="74" t="s">
        <v>3</v>
      </c>
      <c r="BQ3" s="74" t="s">
        <v>3</v>
      </c>
      <c r="BR3" s="74" t="s">
        <v>4</v>
      </c>
      <c r="BS3" s="74" t="s">
        <v>4</v>
      </c>
      <c r="BT3" s="75" t="s">
        <v>5</v>
      </c>
    </row>
    <row r="4" spans="1:72" s="93" customFormat="1" ht="15" thickBot="1" x14ac:dyDescent="0.2">
      <c r="A4" s="139"/>
      <c r="B4" s="164" t="s">
        <v>158</v>
      </c>
      <c r="C4" s="140"/>
      <c r="D4" s="140"/>
      <c r="E4" s="141" t="s">
        <v>156</v>
      </c>
      <c r="F4" s="141"/>
      <c r="G4" s="142"/>
      <c r="H4" s="102" t="s">
        <v>164</v>
      </c>
      <c r="I4" s="169" t="s">
        <v>165</v>
      </c>
      <c r="J4" s="103" t="s">
        <v>8</v>
      </c>
      <c r="K4" s="107" t="s">
        <v>164</v>
      </c>
      <c r="L4" s="170" t="s">
        <v>165</v>
      </c>
      <c r="M4" s="108" t="s">
        <v>8</v>
      </c>
      <c r="N4" s="111" t="s">
        <v>164</v>
      </c>
      <c r="O4" s="171" t="s">
        <v>165</v>
      </c>
      <c r="P4" s="112" t="s">
        <v>8</v>
      </c>
      <c r="Q4" s="179"/>
      <c r="R4" s="180"/>
      <c r="S4" s="180"/>
      <c r="T4" s="180"/>
      <c r="U4" s="180"/>
      <c r="V4" s="180"/>
      <c r="W4" s="180"/>
      <c r="X4" s="179"/>
      <c r="Y4" s="179"/>
      <c r="Z4" s="179"/>
      <c r="AA4" s="179"/>
      <c r="AB4" s="179"/>
      <c r="AC4" s="181"/>
      <c r="AD4" s="198"/>
      <c r="AE4" s="198"/>
      <c r="AF4" s="198"/>
      <c r="AG4" s="198"/>
      <c r="AH4" s="198"/>
      <c r="AI4" s="198"/>
      <c r="AJ4" s="94"/>
      <c r="AK4" s="273"/>
      <c r="AL4" s="273"/>
      <c r="AM4" s="273"/>
      <c r="AN4" s="273"/>
      <c r="AO4" s="273"/>
      <c r="AP4" s="273"/>
      <c r="AQ4" s="270"/>
      <c r="AR4" s="270"/>
      <c r="AS4" s="95"/>
      <c r="AT4" s="95"/>
      <c r="AU4" s="95"/>
      <c r="BA4" s="43"/>
      <c r="BB4" s="43"/>
      <c r="BC4" s="43" t="s">
        <v>144</v>
      </c>
      <c r="BD4" s="43" t="s">
        <v>6</v>
      </c>
      <c r="BE4" s="43" t="s">
        <v>7</v>
      </c>
      <c r="BF4" s="44" t="s">
        <v>8</v>
      </c>
      <c r="BH4" s="59"/>
      <c r="BI4" s="59"/>
      <c r="BJ4" s="59" t="s">
        <v>144</v>
      </c>
      <c r="BK4" s="59" t="s">
        <v>6</v>
      </c>
      <c r="BL4" s="59" t="s">
        <v>7</v>
      </c>
      <c r="BM4" s="60" t="s">
        <v>8</v>
      </c>
      <c r="BO4" s="74"/>
      <c r="BP4" s="74"/>
      <c r="BQ4" s="74" t="s">
        <v>144</v>
      </c>
      <c r="BR4" s="74" t="s">
        <v>6</v>
      </c>
      <c r="BS4" s="74" t="s">
        <v>7</v>
      </c>
      <c r="BT4" s="75" t="s">
        <v>8</v>
      </c>
    </row>
    <row r="5" spans="1:72" ht="17" customHeight="1" thickTop="1" thickBot="1" x14ac:dyDescent="0.2">
      <c r="A5" s="351" t="s">
        <v>159</v>
      </c>
      <c r="B5" s="257"/>
      <c r="C5" s="352"/>
      <c r="D5" s="352"/>
      <c r="E5" s="257"/>
      <c r="F5" s="257"/>
      <c r="G5" s="353" t="str">
        <f>IF(SUM($G28:$G37)=0,"",AVERAGE($G28:$G37))</f>
        <v/>
      </c>
      <c r="H5" s="354">
        <f>H27</f>
        <v>0</v>
      </c>
      <c r="I5" s="355" t="str">
        <f t="shared" ref="I5:I10" si="0">IF(G5="","",BC5)</f>
        <v/>
      </c>
      <c r="J5" s="356" t="str">
        <f>IF(I5="","",IF(ISNA(VLOOKUP(I5,_99,1,0)),1502-MATCH(I5,_99,1),1503-MATCH(I5,_99,1)))</f>
        <v/>
      </c>
      <c r="K5" s="357">
        <f>K27</f>
        <v>0</v>
      </c>
      <c r="L5" s="358" t="str">
        <f t="shared" ref="L5:L10" si="1">IF($G5="","",BJ5)</f>
        <v/>
      </c>
      <c r="M5" s="359" t="str">
        <f>IF(L5="","",IF(ISNA(VLOOKUP(L5,_99,1,0)),1502-MATCH(L5,_99,1),1503-MATCH(L5,_99,1)))</f>
        <v/>
      </c>
      <c r="N5" s="360">
        <f>N27</f>
        <v>0</v>
      </c>
      <c r="O5" s="361" t="str">
        <f t="shared" ref="O5:O10" si="2">IF($G5="","",BQ5)</f>
        <v/>
      </c>
      <c r="P5" s="362" t="str">
        <f>IF(O5="","",IF(ISNA(VLOOKUP(O5,_99,1,0)),1502-MATCH(O5,_99,1),1503-MATCH(O5,_99,1)))</f>
        <v/>
      </c>
      <c r="Q5" s="182"/>
      <c r="R5" s="178"/>
      <c r="S5" s="178"/>
      <c r="T5" s="178"/>
      <c r="U5" s="178"/>
      <c r="V5" s="178"/>
      <c r="W5" s="178"/>
      <c r="X5" s="183"/>
      <c r="Y5" s="184"/>
      <c r="Z5" s="185"/>
      <c r="AA5" s="186"/>
      <c r="AB5" s="186"/>
      <c r="AC5" s="187"/>
      <c r="AD5" s="31"/>
      <c r="AE5" s="31"/>
      <c r="AF5" s="31"/>
      <c r="AG5" s="31"/>
      <c r="AH5" s="31"/>
      <c r="AI5" s="31"/>
      <c r="AJ5" s="33"/>
      <c r="BA5" s="49">
        <f t="shared" ref="BA5:BA16" si="3">(($H5-INT($H5))*100)+INT($H5)*60</f>
        <v>0</v>
      </c>
      <c r="BB5" s="50" t="e">
        <f>ROUND($BA5/$G5,2)</f>
        <v>#VALUE!</v>
      </c>
      <c r="BC5" s="38" t="e">
        <f t="shared" ref="BC5:BC10" si="4">((BB5-MOD(BB5,60))/60)+MOD(BB5,60)/100</f>
        <v>#VALUE!</v>
      </c>
      <c r="BD5" s="57"/>
      <c r="BE5" s="57" t="e">
        <f>IF(BC5&gt;0,IF(ISNA(VLOOKUP(BC5,_99,1,0)),1502-MATCH(BC5,_99,1),1503-MATCH(BC5,_99,1)),0)</f>
        <v>#VALUE!</v>
      </c>
      <c r="BF5" s="53" t="e">
        <f>BE5</f>
        <v>#VALUE!</v>
      </c>
      <c r="BH5" s="61">
        <f t="shared" ref="BH5:BH16" si="5">(($K5-INT($K5))*100)+INT($K5)*60</f>
        <v>0</v>
      </c>
      <c r="BI5" s="62" t="e">
        <f>ROUND($BH5/$G5,2)</f>
        <v>#VALUE!</v>
      </c>
      <c r="BJ5" s="42" t="e">
        <f t="shared" ref="BJ5:BJ10" si="6">((BI5-MOD(BI5,60))/60)+MOD(BI5,60)/100</f>
        <v>#VALUE!</v>
      </c>
      <c r="BK5" s="68"/>
      <c r="BL5" s="68" t="e">
        <f>IF(BJ5&gt;0,IF(ISNA(VLOOKUP(BJ5,_97,1,0)),1502-MATCH(BJ5,_97,1),1503-MATCH(BJ5,_97,1)),0)</f>
        <v>#VALUE!</v>
      </c>
      <c r="BM5" s="64" t="e">
        <f>BL5</f>
        <v>#VALUE!</v>
      </c>
      <c r="BO5" s="76">
        <f t="shared" ref="BO5:BO17" si="7">(($N5-INT($N5))*100)+INT($N5)*60</f>
        <v>0</v>
      </c>
      <c r="BP5" s="77" t="e">
        <f>ROUND($BO5/$G5,2)</f>
        <v>#VALUE!</v>
      </c>
      <c r="BQ5" s="78" t="e">
        <f t="shared" ref="BQ5:BQ10" si="8">((BP5-MOD(BP5,60))/60)+MOD(BP5,60)/100</f>
        <v>#VALUE!</v>
      </c>
      <c r="BR5" s="87"/>
      <c r="BS5" s="87" t="e">
        <f>IF(BQ5&gt;0,IF(ISNA(VLOOKUP(BQ5,_97,1,0)),1502-MATCH(BQ5,_97,1),1503-MATCH(BQ5,_97,1)),0)</f>
        <v>#VALUE!</v>
      </c>
      <c r="BT5" s="81" t="e">
        <f>BS5</f>
        <v>#VALUE!</v>
      </c>
    </row>
    <row r="6" spans="1:72" ht="17" customHeight="1" thickTop="1" x14ac:dyDescent="0.15">
      <c r="A6" s="351" t="s">
        <v>0</v>
      </c>
      <c r="B6" s="263"/>
      <c r="C6" s="363"/>
      <c r="D6" s="363"/>
      <c r="E6" s="264"/>
      <c r="F6" s="364">
        <f>IF(ISBLANK(B6),0,ROUNDUP(($A$2-VALUE(RIGHT(B6,2))-1924)/5,0))</f>
        <v>0</v>
      </c>
      <c r="G6" s="353" t="str">
        <f>IF($F6&lt;1,"",IF($E6="F",INDEX(Coefficients!$A:$Z,5,$F6+8),INDEX(Coefficients!$A:$Z,35,$F6+8)))</f>
        <v/>
      </c>
      <c r="H6" s="265"/>
      <c r="I6" s="355" t="str">
        <f t="shared" si="0"/>
        <v/>
      </c>
      <c r="J6" s="365">
        <f>IF(E6="F",BD6,BE6)</f>
        <v>0</v>
      </c>
      <c r="K6" s="266"/>
      <c r="L6" s="358" t="str">
        <f t="shared" si="1"/>
        <v/>
      </c>
      <c r="M6" s="366">
        <f>IF($E6="F",BK6,BL6)</f>
        <v>0</v>
      </c>
      <c r="N6" s="267"/>
      <c r="O6" s="361" t="str">
        <f t="shared" si="2"/>
        <v/>
      </c>
      <c r="P6" s="367">
        <f>IF($E6="F",BR6,BS6)</f>
        <v>0</v>
      </c>
      <c r="Q6" s="188"/>
      <c r="R6" s="178"/>
      <c r="S6" s="178"/>
      <c r="T6" s="178"/>
      <c r="U6" s="178"/>
      <c r="V6" s="178"/>
      <c r="W6" s="178"/>
      <c r="X6" s="183"/>
      <c r="Y6" s="184"/>
      <c r="Z6" s="185"/>
      <c r="AA6" s="186"/>
      <c r="AB6" s="186"/>
      <c r="AC6" s="181"/>
      <c r="AD6" s="31"/>
      <c r="AE6" s="31"/>
      <c r="AF6" s="31"/>
      <c r="AG6" s="31"/>
      <c r="AH6" s="31"/>
      <c r="AI6" s="31"/>
      <c r="AJ6" s="33"/>
      <c r="BA6" s="49">
        <f t="shared" si="3"/>
        <v>0</v>
      </c>
      <c r="BB6" s="50">
        <f>IF($F6&lt;1,0,ROUND($BA6/$G6,2))</f>
        <v>0</v>
      </c>
      <c r="BC6" s="38">
        <f t="shared" si="4"/>
        <v>0</v>
      </c>
      <c r="BD6" s="52">
        <f>IF(BC6&gt;0,IF(ISNA(VLOOKUP(BC6,_02,1,0)),1502-MATCH(BC6,_02,1),1503-MATCH(BC6,_02,1)),0)</f>
        <v>0</v>
      </c>
      <c r="BE6" s="52">
        <f>IF(BC6&gt;0,IF(ISNA(VLOOKUP(BC6,_52,1,0)),1502-MATCH(BC6,_52,1),1503-MATCH(BC6,_52,1)),0)</f>
        <v>0</v>
      </c>
      <c r="BF6" s="36">
        <f>IF(AU6="F",BD6,BE6)</f>
        <v>0</v>
      </c>
      <c r="BH6" s="61">
        <f t="shared" si="5"/>
        <v>0</v>
      </c>
      <c r="BI6" s="62">
        <f>IF($F6&lt;1,0,ROUND($BH6/$G6,2))</f>
        <v>0</v>
      </c>
      <c r="BJ6" s="42">
        <f t="shared" si="6"/>
        <v>0</v>
      </c>
      <c r="BK6" s="63">
        <f>IF(BJ6&gt;0,IF(ISNA(VLOOKUP(BJ6,_02,1,0)),1502-MATCH(BJ6,_02,1),1503-MATCH(BJ6,_02,1)),0)</f>
        <v>0</v>
      </c>
      <c r="BL6" s="63">
        <f>IF(BJ6&gt;0,IF(ISNA(VLOOKUP(BJ6,_52,1,0)),1502-MATCH(BJ6,_52,1),1503-MATCH(BJ6,_52,1)),0)</f>
        <v>0</v>
      </c>
      <c r="BM6" s="40">
        <f>IF(BB6="F",BK6,BL6)</f>
        <v>0</v>
      </c>
      <c r="BO6" s="76">
        <f t="shared" si="7"/>
        <v>0</v>
      </c>
      <c r="BP6" s="77">
        <f>IF($F6&lt;1,0,ROUND($BO6/$G6,2))</f>
        <v>0</v>
      </c>
      <c r="BQ6" s="78">
        <f t="shared" si="8"/>
        <v>0</v>
      </c>
      <c r="BR6" s="80">
        <f>IF(BQ6&gt;0,IF(ISNA(VLOOKUP(BQ6,_02,1,0)),1502-MATCH(BQ6,_02,1),1503-MATCH(BQ6,_02,1)),0)</f>
        <v>0</v>
      </c>
      <c r="BS6" s="80">
        <f>IF(BQ6&gt;0,IF(ISNA(VLOOKUP(BQ6,_52,1,0)),1502-MATCH(BQ6,_52,1),1503-MATCH(BQ6,_52,1)),0)</f>
        <v>0</v>
      </c>
      <c r="BT6" s="82">
        <f>IF(BI6="F",BR6,BS6)</f>
        <v>0</v>
      </c>
    </row>
    <row r="7" spans="1:72" ht="17" customHeight="1" x14ac:dyDescent="0.15">
      <c r="A7" s="368" t="s">
        <v>152</v>
      </c>
      <c r="B7" s="165"/>
      <c r="C7" s="369"/>
      <c r="D7" s="369"/>
      <c r="E7" s="144"/>
      <c r="F7" s="370">
        <f>IF(ISBLANK(B7),0,ROUNDUP(($A$2-VALUE(RIGHT(B7,2))-1924)/5,0))</f>
        <v>0</v>
      </c>
      <c r="G7" s="371" t="str">
        <f>IF($F7&lt;1,"",IF($E7="F",INDEX(Coefficients!$A:$Z,14,$F7+8),INDEX(Coefficients!$A:$Z,44,$F7+8)))</f>
        <v/>
      </c>
      <c r="H7" s="254"/>
      <c r="I7" s="372" t="str">
        <f t="shared" si="0"/>
        <v/>
      </c>
      <c r="J7" s="373">
        <f>IF(E7="F",BD7,BE7)</f>
        <v>0</v>
      </c>
      <c r="K7" s="255"/>
      <c r="L7" s="374" t="str">
        <f t="shared" si="1"/>
        <v/>
      </c>
      <c r="M7" s="375">
        <f>IF($E7="F",BK7,BL7)</f>
        <v>0</v>
      </c>
      <c r="N7" s="256"/>
      <c r="O7" s="376" t="str">
        <f t="shared" si="2"/>
        <v/>
      </c>
      <c r="P7" s="377">
        <f>IF($E7="F",BR7,BS7)</f>
        <v>0</v>
      </c>
      <c r="Q7" s="188"/>
      <c r="R7" s="178"/>
      <c r="S7" s="178"/>
      <c r="T7" s="178"/>
      <c r="U7" s="178"/>
      <c r="V7" s="178"/>
      <c r="W7" s="178"/>
      <c r="X7" s="183"/>
      <c r="Y7" s="184"/>
      <c r="Z7" s="185"/>
      <c r="AA7" s="186"/>
      <c r="AB7" s="186"/>
      <c r="AC7" s="181"/>
      <c r="AD7" s="31"/>
      <c r="AE7" s="31"/>
      <c r="AF7" s="31"/>
      <c r="AG7" s="31"/>
      <c r="AH7" s="31"/>
      <c r="AI7" s="31"/>
      <c r="AJ7" s="33"/>
      <c r="BA7" s="49">
        <f t="shared" si="3"/>
        <v>0</v>
      </c>
      <c r="BB7" s="50">
        <f>IF($F7&lt;1,0,ROUND($BA7/$G7,2))</f>
        <v>0</v>
      </c>
      <c r="BC7" s="38">
        <f t="shared" si="4"/>
        <v>0</v>
      </c>
      <c r="BD7" s="52">
        <f>IF(BC7&gt;0,IF(ISNA(VLOOKUP(BC7,_21,1,0)),1502-MATCH(BC7,_21,1),1503-MATCH(BC7,_21,1)),0)</f>
        <v>0</v>
      </c>
      <c r="BE7" s="52">
        <f>IF(BC7&gt;0,IF(ISNA(VLOOKUP(BC7,_71,1,0)),1502-MATCH(BC7,_71,1),1503-MATCH(BC7,_71,1)),0)</f>
        <v>0</v>
      </c>
      <c r="BF7" s="36">
        <f>IF(AU7="F",BD7,BE7)</f>
        <v>0</v>
      </c>
      <c r="BH7" s="61">
        <f t="shared" si="5"/>
        <v>0</v>
      </c>
      <c r="BI7" s="62">
        <f>IF($F7&lt;1,0,ROUND($BH7/$G7,2))</f>
        <v>0</v>
      </c>
      <c r="BJ7" s="42">
        <f t="shared" si="6"/>
        <v>0</v>
      </c>
      <c r="BK7" s="63">
        <f>IF(BJ7&gt;0,IF(ISNA(VLOOKUP(BJ7,_21,1,0)),1502-MATCH(BJ7,_21,1),1503-MATCH(BJ7,_21,1)),0)</f>
        <v>0</v>
      </c>
      <c r="BL7" s="63">
        <f>IF(BJ7&gt;0,IF(ISNA(VLOOKUP(BJ7,_71,1,0)),1502-MATCH(BJ7,_71,1),1503-MATCH(BJ7,_71,1)),0)</f>
        <v>0</v>
      </c>
      <c r="BM7" s="40">
        <f>IF(BB7="F",BK7,BL7)</f>
        <v>0</v>
      </c>
      <c r="BO7" s="76">
        <f t="shared" si="7"/>
        <v>0</v>
      </c>
      <c r="BP7" s="77">
        <f>IF($F7&lt;1,0,ROUND($BO7/$G7,2))</f>
        <v>0</v>
      </c>
      <c r="BQ7" s="78">
        <f t="shared" si="8"/>
        <v>0</v>
      </c>
      <c r="BR7" s="80">
        <f>IF(BQ7&gt;0,IF(ISNA(VLOOKUP(BQ7,_21,1,0)),1502-MATCH(BQ7,_21,1),1503-MATCH(BQ7,_21,1)),0)</f>
        <v>0</v>
      </c>
      <c r="BS7" s="80">
        <f>IF(BQ7&gt;0,IF(ISNA(VLOOKUP(BQ7,_71,1,0)),1502-MATCH(BQ7,_71,1),1503-MATCH(BQ7,_71,1)),0)</f>
        <v>0</v>
      </c>
      <c r="BT7" s="82">
        <f>IF(BI7="F",BR7,BS7)</f>
        <v>0</v>
      </c>
    </row>
    <row r="8" spans="1:72" ht="17" customHeight="1" x14ac:dyDescent="0.15">
      <c r="A8" s="368" t="s">
        <v>151</v>
      </c>
      <c r="B8" s="165"/>
      <c r="C8" s="369"/>
      <c r="D8" s="369"/>
      <c r="E8" s="144"/>
      <c r="F8" s="370">
        <f>IF(ISBLANK(B8),0,ROUNDUP(($A$2-VALUE(RIGHT(B8,2))-1924)/5,0))</f>
        <v>0</v>
      </c>
      <c r="G8" s="371" t="str">
        <f>IF($F8&lt;1,"",IF($E8="F",INDEX(Coefficients!$A:$Z,12,$F8+8),INDEX(Coefficients!$A:$Z,42,$F8+8)))</f>
        <v/>
      </c>
      <c r="H8" s="254"/>
      <c r="I8" s="372" t="str">
        <f t="shared" si="0"/>
        <v/>
      </c>
      <c r="J8" s="373">
        <f>IF(E8="F",BD8,BE8)</f>
        <v>0</v>
      </c>
      <c r="K8" s="255"/>
      <c r="L8" s="374" t="str">
        <f t="shared" si="1"/>
        <v/>
      </c>
      <c r="M8" s="375">
        <f>IF($E8="F",BK8,BL8)</f>
        <v>0</v>
      </c>
      <c r="N8" s="256"/>
      <c r="O8" s="376" t="str">
        <f t="shared" si="2"/>
        <v/>
      </c>
      <c r="P8" s="377">
        <f>IF($E8="F",BR8,BS8)</f>
        <v>0</v>
      </c>
      <c r="Q8" s="188"/>
      <c r="R8" s="178"/>
      <c r="S8" s="178"/>
      <c r="T8" s="178"/>
      <c r="U8" s="178"/>
      <c r="V8" s="178"/>
      <c r="W8" s="178"/>
      <c r="X8" s="183"/>
      <c r="Y8" s="184"/>
      <c r="Z8" s="185"/>
      <c r="AA8" s="186"/>
      <c r="AB8" s="186"/>
      <c r="AC8" s="181"/>
      <c r="AD8" s="31"/>
      <c r="AE8" s="31"/>
      <c r="AF8" s="31"/>
      <c r="AG8" s="31"/>
      <c r="AH8" s="31"/>
      <c r="AI8" s="31"/>
      <c r="AJ8" s="33"/>
      <c r="BA8" s="49">
        <f t="shared" si="3"/>
        <v>0</v>
      </c>
      <c r="BB8" s="50">
        <f>IF($F8&lt;1,0,ROUND($BA8/$G8,2))</f>
        <v>0</v>
      </c>
      <c r="BC8" s="38">
        <f t="shared" si="4"/>
        <v>0</v>
      </c>
      <c r="BD8" s="52">
        <f>IF(BC8&gt;0,IF(ISNA(VLOOKUP(BC8,_12,1,0)),1502-MATCH(BC8,_12,1),1503-MATCH(BC8,_12,1)),0)</f>
        <v>0</v>
      </c>
      <c r="BE8" s="52">
        <f>IF(BC8&gt;0,IF(ISNA(VLOOKUP(BC8,_62,1,0)),1502-MATCH(BC8,_62,1),1503-MATCH(BC8,_62,1)),0)</f>
        <v>0</v>
      </c>
      <c r="BF8" s="36">
        <f>IF(AU8="F",BD8,BE8)</f>
        <v>0</v>
      </c>
      <c r="BH8" s="61">
        <f t="shared" si="5"/>
        <v>0</v>
      </c>
      <c r="BI8" s="62">
        <f>IF($F8&lt;1,0,ROUND($BH8/$G8,2))</f>
        <v>0</v>
      </c>
      <c r="BJ8" s="42">
        <f t="shared" si="6"/>
        <v>0</v>
      </c>
      <c r="BK8" s="63">
        <f>IF(BJ8&gt;0,IF(ISNA(VLOOKUP(BJ8,_12,1,0)),1502-MATCH(BJ8,_12,1),1503-MATCH(BJ8,_12,1)),0)</f>
        <v>0</v>
      </c>
      <c r="BL8" s="63">
        <f>IF(BJ8&gt;0,IF(ISNA(VLOOKUP(BJ8,_62,1,0)),1502-MATCH(BJ8,_62,1),1503-MATCH(BJ8,_62,1)),0)</f>
        <v>0</v>
      </c>
      <c r="BM8" s="40">
        <f>IF(BB8="F",BK8,BL8)</f>
        <v>0</v>
      </c>
      <c r="BO8" s="76">
        <f t="shared" si="7"/>
        <v>0</v>
      </c>
      <c r="BP8" s="77">
        <f>IF($F8&lt;1,0,ROUND($BO8/$G8,2))</f>
        <v>0</v>
      </c>
      <c r="BQ8" s="78">
        <f t="shared" si="8"/>
        <v>0</v>
      </c>
      <c r="BR8" s="80">
        <f>IF(BQ8&gt;0,IF(ISNA(VLOOKUP(BQ8,_12,1,0)),1502-MATCH(BQ8,_12,1),1503-MATCH(BQ8,_12,1)),0)</f>
        <v>0</v>
      </c>
      <c r="BS8" s="80">
        <f>IF(BQ8&gt;0,IF(ISNA(VLOOKUP(BQ8,_62,1,0)),1502-MATCH(BQ8,_62,1),1503-MATCH(BQ8,_62,1)),0)</f>
        <v>0</v>
      </c>
      <c r="BT8" s="82">
        <f>IF(BI8="F",BR8,BS8)</f>
        <v>0</v>
      </c>
    </row>
    <row r="9" spans="1:72" ht="17" customHeight="1" x14ac:dyDescent="0.15">
      <c r="A9" s="368" t="s">
        <v>149</v>
      </c>
      <c r="B9" s="165"/>
      <c r="C9" s="369"/>
      <c r="D9" s="369"/>
      <c r="E9" s="144"/>
      <c r="F9" s="370">
        <f>IF(ISBLANK(B9),0,ROUNDUP(($A$2-VALUE(RIGHT(B9,2))-1924)/5,0))</f>
        <v>0</v>
      </c>
      <c r="G9" s="371" t="str">
        <f>IF($F9&lt;1,"",IF($E9="F",INDEX(Coefficients!$A:$Z,17,$F9+8),INDEX(Coefficients!$A:$Z,47,$F9+8)))</f>
        <v/>
      </c>
      <c r="H9" s="254"/>
      <c r="I9" s="372" t="str">
        <f t="shared" si="0"/>
        <v/>
      </c>
      <c r="J9" s="373">
        <f>IF(E9="F",BD9,BE9)</f>
        <v>0</v>
      </c>
      <c r="K9" s="255"/>
      <c r="L9" s="374" t="str">
        <f t="shared" si="1"/>
        <v/>
      </c>
      <c r="M9" s="375">
        <f>IF($E9="F",BK9,BL9)</f>
        <v>0</v>
      </c>
      <c r="N9" s="256"/>
      <c r="O9" s="376" t="str">
        <f t="shared" si="2"/>
        <v/>
      </c>
      <c r="P9" s="377">
        <f>IF($E9="F",BR9,BS9)</f>
        <v>0</v>
      </c>
      <c r="Q9" s="188"/>
      <c r="R9" s="178"/>
      <c r="S9" s="178"/>
      <c r="T9" s="178"/>
      <c r="U9" s="178"/>
      <c r="V9" s="178"/>
      <c r="W9" s="178"/>
      <c r="X9" s="183"/>
      <c r="Y9" s="184"/>
      <c r="Z9" s="185"/>
      <c r="AA9" s="186"/>
      <c r="AB9" s="186"/>
      <c r="AC9" s="181"/>
      <c r="AD9" s="31"/>
      <c r="AE9" s="31"/>
      <c r="AF9" s="31"/>
      <c r="AG9" s="31"/>
      <c r="AH9" s="31"/>
      <c r="AI9" s="31"/>
      <c r="AJ9" s="33"/>
      <c r="BA9" s="49">
        <f t="shared" si="3"/>
        <v>0</v>
      </c>
      <c r="BB9" s="50">
        <f>IF($F9&lt;1,0,ROUND($BA9/$G9,2))</f>
        <v>0</v>
      </c>
      <c r="BC9" s="38">
        <f t="shared" si="4"/>
        <v>0</v>
      </c>
      <c r="BD9" s="52">
        <f>IF(BC9&gt;0,IF(ISNA(VLOOKUP(BC9,_31,1,0)),1502-MATCH(BC9,_31,1),1503-MATCH(BC9,_31,1)),0)</f>
        <v>0</v>
      </c>
      <c r="BE9" s="52">
        <f>IF(BC9&gt;0,IF(ISNA(VLOOKUP(BC9,_81,1,0)),1502-MATCH(BC9,_81,1),1503-MATCH(BC9,_81,1)),0)</f>
        <v>0</v>
      </c>
      <c r="BF9" s="36">
        <f>IF(AU9="F",BD9,BE9)</f>
        <v>0</v>
      </c>
      <c r="BH9" s="61">
        <f t="shared" si="5"/>
        <v>0</v>
      </c>
      <c r="BI9" s="62">
        <f>IF($F9&lt;1,0,ROUND($BH9/$G9,2))</f>
        <v>0</v>
      </c>
      <c r="BJ9" s="42">
        <f t="shared" si="6"/>
        <v>0</v>
      </c>
      <c r="BK9" s="63">
        <f>IF(BJ9&gt;0,IF(ISNA(VLOOKUP(BJ9,_31,1,0)),1502-MATCH(BJ9,_31,1),1503-MATCH(BJ9,_31,1)),0)</f>
        <v>0</v>
      </c>
      <c r="BL9" s="63">
        <f>IF(BJ9&gt;0,IF(ISNA(VLOOKUP(BJ9,_81,1,0)),1502-MATCH(BJ9,_81,1),1503-MATCH(BJ9,_81,1)),0)</f>
        <v>0</v>
      </c>
      <c r="BM9" s="40">
        <f>IF(BB9="F",BK9,BL9)</f>
        <v>0</v>
      </c>
      <c r="BO9" s="76">
        <f t="shared" si="7"/>
        <v>0</v>
      </c>
      <c r="BP9" s="77">
        <f>IF($F9&lt;1,0,ROUND($BO9/$G9,2))</f>
        <v>0</v>
      </c>
      <c r="BQ9" s="78">
        <f t="shared" si="8"/>
        <v>0</v>
      </c>
      <c r="BR9" s="80">
        <f>IF(BQ9&gt;0,IF(ISNA(VLOOKUP(BQ9,_31,1,0)),1502-MATCH(BQ9,_31,1),1503-MATCH(BQ9,_31,1)),0)</f>
        <v>0</v>
      </c>
      <c r="BS9" s="80">
        <f>IF(BQ9&gt;0,IF(ISNA(VLOOKUP(BQ9,_81,1,0)),1502-MATCH(BQ9,_81,1),1503-MATCH(BQ9,_81,1)),0)</f>
        <v>0</v>
      </c>
      <c r="BT9" s="82">
        <f>IF(BI9="F",BR9,BS9)</f>
        <v>0</v>
      </c>
    </row>
    <row r="10" spans="1:72" ht="17" customHeight="1" thickBot="1" x14ac:dyDescent="0.2">
      <c r="A10" s="368" t="s">
        <v>261</v>
      </c>
      <c r="B10" s="165"/>
      <c r="C10" s="369"/>
      <c r="D10" s="369"/>
      <c r="E10" s="144"/>
      <c r="F10" s="370">
        <f>IF(ISBLANK(B10),0,ROUNDUP(($A$2-VALUE(RIGHT(B10,2))-1924)/5,0))</f>
        <v>0</v>
      </c>
      <c r="G10" s="371" t="str">
        <f>IF($F10&lt;1,"",IF($E10="F",INDEX(Coefficients!$A:$Z,7,$F10+8),INDEX(Coefficients!$A:$Z,37,$F10+8)))</f>
        <v/>
      </c>
      <c r="H10" s="254"/>
      <c r="I10" s="372" t="str">
        <f t="shared" si="0"/>
        <v/>
      </c>
      <c r="J10" s="373">
        <f>IF(E10="F",BD10,BE10)</f>
        <v>0</v>
      </c>
      <c r="K10" s="255"/>
      <c r="L10" s="374" t="str">
        <f t="shared" si="1"/>
        <v/>
      </c>
      <c r="M10" s="375">
        <f>IF($E10="F",BK10,BL10)</f>
        <v>0</v>
      </c>
      <c r="N10" s="256"/>
      <c r="O10" s="376" t="str">
        <f t="shared" si="2"/>
        <v/>
      </c>
      <c r="P10" s="377">
        <f>IF($E10="F",BR10,BS10)</f>
        <v>0</v>
      </c>
      <c r="Q10" s="188"/>
      <c r="R10" s="178"/>
      <c r="S10" s="178"/>
      <c r="T10" s="178"/>
      <c r="U10" s="178"/>
      <c r="V10" s="178"/>
      <c r="W10" s="178"/>
      <c r="X10" s="183"/>
      <c r="Y10" s="184"/>
      <c r="Z10" s="185"/>
      <c r="AA10" s="186"/>
      <c r="AB10" s="186"/>
      <c r="AC10" s="181"/>
      <c r="AD10" s="31"/>
      <c r="AE10" s="31"/>
      <c r="AF10" s="31"/>
      <c r="AG10" s="31"/>
      <c r="AH10" s="31"/>
      <c r="AI10" s="31"/>
      <c r="AJ10" s="33"/>
      <c r="BA10" s="49">
        <f t="shared" si="3"/>
        <v>0</v>
      </c>
      <c r="BB10" s="50">
        <f>IF($F10&lt;1,0,ROUND($BA10/$G10,2))</f>
        <v>0</v>
      </c>
      <c r="BC10" s="38">
        <f t="shared" si="4"/>
        <v>0</v>
      </c>
      <c r="BD10" s="52">
        <f>IF(BC10&gt;0,IF(ISNA(VLOOKUP(BC10,_04,1,0)),1502-MATCH(BC10,_04,1),1503-MATCH(BC10,_04,1)),0)</f>
        <v>0</v>
      </c>
      <c r="BE10" s="52">
        <f>IF(BC10&gt;0,IF(ISNA(VLOOKUP(BC10,_54,1,0)),1502-MATCH(BC10,_54,1),1503-MATCH(BC10,_54,1)),0)</f>
        <v>0</v>
      </c>
      <c r="BF10" s="36">
        <f>IF(AU10="F",BD10,BE10)</f>
        <v>0</v>
      </c>
      <c r="BH10" s="61">
        <f t="shared" si="5"/>
        <v>0</v>
      </c>
      <c r="BI10" s="62">
        <f>IF($F10&lt;1,0,ROUND($BH10/$G10,2))</f>
        <v>0</v>
      </c>
      <c r="BJ10" s="42">
        <f t="shared" si="6"/>
        <v>0</v>
      </c>
      <c r="BK10" s="63">
        <f>IF(BJ10&gt;0,IF(ISNA(VLOOKUP(BJ10,_04,1,0)),1502-MATCH(BJ10,_04,1),1503-MATCH(BJ10,_04,1)),0)</f>
        <v>0</v>
      </c>
      <c r="BL10" s="63">
        <f>IF(BJ10&gt;0,IF(ISNA(VLOOKUP(BJ10,_54,1,0)),1502-MATCH(BJ10,_54,1),1503-MATCH(BJ10,_54,1)),0)</f>
        <v>0</v>
      </c>
      <c r="BM10" s="40">
        <f>IF(BB10="F",BK10,BL10)</f>
        <v>0</v>
      </c>
      <c r="BO10" s="76">
        <f t="shared" si="7"/>
        <v>0</v>
      </c>
      <c r="BP10" s="77">
        <f>IF($F10&lt;1,0,ROUND($BO10/$G10,2))</f>
        <v>0</v>
      </c>
      <c r="BQ10" s="78">
        <f t="shared" si="8"/>
        <v>0</v>
      </c>
      <c r="BR10" s="80">
        <f>IF(BQ10&gt;0,IF(ISNA(VLOOKUP(BQ10,_04,1,0)),1502-MATCH(BQ10,_04,1),1503-MATCH(BQ10,_04,1)),0)</f>
        <v>0</v>
      </c>
      <c r="BS10" s="80">
        <f>IF(BQ10&gt;0,IF(ISNA(VLOOKUP(BQ10,_54,1,0)),1502-MATCH(BQ10,_54,1),1503-MATCH(BQ10,_54,1)),0)</f>
        <v>0</v>
      </c>
      <c r="BT10" s="82">
        <f>IF(BI10="F",BR10,BS10)</f>
        <v>0</v>
      </c>
    </row>
    <row r="11" spans="1:72" ht="17" customHeight="1" thickTop="1" thickBot="1" x14ac:dyDescent="0.2">
      <c r="A11" s="378" t="s">
        <v>160</v>
      </c>
      <c r="B11" s="207"/>
      <c r="C11" s="379"/>
      <c r="D11" s="379"/>
      <c r="E11" s="207"/>
      <c r="F11" s="208"/>
      <c r="G11" s="380"/>
      <c r="H11" s="381"/>
      <c r="I11" s="382"/>
      <c r="J11" s="383">
        <f>SUM(J5:J10)</f>
        <v>0</v>
      </c>
      <c r="K11" s="381"/>
      <c r="L11" s="382"/>
      <c r="M11" s="383">
        <f>SUM(M5:M10)</f>
        <v>0</v>
      </c>
      <c r="N11" s="381"/>
      <c r="O11" s="382"/>
      <c r="P11" s="384">
        <f>SUM(P5:P10)</f>
        <v>0</v>
      </c>
      <c r="Q11" s="189"/>
      <c r="R11" s="178"/>
      <c r="S11" s="178"/>
      <c r="T11" s="178"/>
      <c r="U11" s="178"/>
      <c r="V11" s="178"/>
      <c r="W11" s="178"/>
      <c r="X11" s="183"/>
      <c r="Y11" s="184"/>
      <c r="Z11" s="185"/>
      <c r="AA11" s="186"/>
      <c r="AB11" s="186"/>
      <c r="AC11" s="187"/>
      <c r="AD11" s="31"/>
      <c r="AE11" s="31"/>
      <c r="AF11" s="31"/>
      <c r="AG11" s="31"/>
      <c r="AH11" s="31"/>
      <c r="AI11" s="31"/>
      <c r="AJ11" s="33"/>
      <c r="BA11" s="49">
        <f t="shared" si="3"/>
        <v>0</v>
      </c>
      <c r="BB11" s="54"/>
      <c r="BC11" s="37"/>
      <c r="BD11" s="55"/>
      <c r="BE11" s="55"/>
      <c r="BF11" s="56"/>
      <c r="BH11" s="61">
        <f t="shared" si="5"/>
        <v>0</v>
      </c>
      <c r="BI11" s="65"/>
      <c r="BJ11" s="41"/>
      <c r="BK11" s="66"/>
      <c r="BL11" s="66"/>
      <c r="BM11" s="67"/>
      <c r="BO11" s="76">
        <f t="shared" si="7"/>
        <v>0</v>
      </c>
      <c r="BP11" s="83"/>
      <c r="BQ11" s="84"/>
      <c r="BR11" s="85"/>
      <c r="BS11" s="85"/>
      <c r="BT11" s="86"/>
    </row>
    <row r="12" spans="1:72" ht="17" customHeight="1" thickTop="1" x14ac:dyDescent="0.15">
      <c r="A12" s="368" t="s">
        <v>262</v>
      </c>
      <c r="B12" s="165"/>
      <c r="C12" s="369"/>
      <c r="D12" s="369"/>
      <c r="E12" s="144"/>
      <c r="F12" s="370">
        <f>IF(ISBLANK(B12),0,ROUNDUP(($A$2-VALUE(RIGHT(B12,2))-1924)/5,0))</f>
        <v>0</v>
      </c>
      <c r="G12" s="371" t="str">
        <f>IF($F12&lt;1,"",IF($E12="F",INDEX(Coefficients!$A:$Z,21,$F12+8),INDEX(Coefficients!$A:$Z,51,$F12+8)))</f>
        <v/>
      </c>
      <c r="H12" s="254"/>
      <c r="I12" s="372" t="str">
        <f t="shared" ref="I12:I17" si="9">IF(G12="","",BC12)</f>
        <v/>
      </c>
      <c r="J12" s="373">
        <f>IF(E12="F",BD12,BE12)</f>
        <v>0</v>
      </c>
      <c r="K12" s="255"/>
      <c r="L12" s="374" t="str">
        <f t="shared" ref="L12:L17" si="10">IF($G12="","",BJ12)</f>
        <v/>
      </c>
      <c r="M12" s="375">
        <f>IF($E12="F",BK12,BL12)</f>
        <v>0</v>
      </c>
      <c r="N12" s="256"/>
      <c r="O12" s="376" t="str">
        <f t="shared" ref="O12:O17" si="11">IF($G12="","",BQ12)</f>
        <v/>
      </c>
      <c r="P12" s="377">
        <f>IF($E12="F",BR12,BS12)</f>
        <v>0</v>
      </c>
      <c r="Q12" s="188"/>
      <c r="R12" s="178"/>
      <c r="S12" s="178"/>
      <c r="T12" s="178"/>
      <c r="U12" s="178"/>
      <c r="V12" s="178"/>
      <c r="W12" s="178"/>
      <c r="X12" s="183"/>
      <c r="Y12" s="184"/>
      <c r="Z12" s="185"/>
      <c r="AA12" s="186"/>
      <c r="AB12" s="186"/>
      <c r="AC12" s="181"/>
      <c r="AD12" s="31"/>
      <c r="AE12" s="31"/>
      <c r="AF12" s="31"/>
      <c r="AG12" s="31"/>
      <c r="AH12" s="31"/>
      <c r="AI12" s="31"/>
      <c r="AJ12" s="33"/>
      <c r="BA12" s="49">
        <f t="shared" si="3"/>
        <v>0</v>
      </c>
      <c r="BB12" s="50">
        <f>IF($F12&lt;1,0,ROUND($BA12/$G12,2))</f>
        <v>0</v>
      </c>
      <c r="BC12" s="38">
        <f t="shared" ref="BC12:BC17" si="12">((BB12-MOD(BB12,60))/60)+MOD(BB12,60)/100</f>
        <v>0</v>
      </c>
      <c r="BD12" s="52">
        <f>IF(BC12&gt;0,IF(ISNA(VLOOKUP(BC12,_41,1,0)),1502-MATCH(BC12,_41,1),1503-MATCH(BC12,_41,1)),0)</f>
        <v>0</v>
      </c>
      <c r="BE12" s="52">
        <f>IF(BC12&gt;0,IF(ISNA(VLOOKUP(BC12,_91,1,0)),1502-MATCH(BC12,_91,1),1503-MATCH(BC12,_91,1)),0)</f>
        <v>0</v>
      </c>
      <c r="BF12" s="36">
        <f>IF(AU12="F",BD12,BE12)</f>
        <v>0</v>
      </c>
      <c r="BH12" s="61">
        <f t="shared" si="5"/>
        <v>0</v>
      </c>
      <c r="BI12" s="62">
        <f>IF($F12&lt;1,0,ROUND($BH12/$G12,2))</f>
        <v>0</v>
      </c>
      <c r="BJ12" s="42">
        <f t="shared" ref="BJ12:BJ17" si="13">((BI12-MOD(BI12,60))/60)+MOD(BI12,60)/100</f>
        <v>0</v>
      </c>
      <c r="BK12" s="63">
        <f>IF(BJ12&gt;0,IF(ISNA(VLOOKUP(BJ12,_41,1,0)),1502-MATCH(BJ12,_41,1),1503-MATCH(BJ12,_41,1)),0)</f>
        <v>0</v>
      </c>
      <c r="BL12" s="63">
        <f>IF(BJ12&gt;0,IF(ISNA(VLOOKUP(BJ12,_91,1,0)),1502-MATCH(BJ12,_91,1),1503-MATCH(BJ12,_91,1)),0)</f>
        <v>0</v>
      </c>
      <c r="BM12" s="40">
        <f>IF(BB12="F",BK12,BL12)</f>
        <v>0</v>
      </c>
      <c r="BO12" s="76">
        <f t="shared" si="7"/>
        <v>0</v>
      </c>
      <c r="BP12" s="77">
        <f>IF($F12&lt;1,0,ROUND($BO12/$G12,2))</f>
        <v>0</v>
      </c>
      <c r="BQ12" s="78">
        <f t="shared" ref="BQ12:BQ17" si="14">((BP12-MOD(BP12,60))/60)+MOD(BP12,60)/100</f>
        <v>0</v>
      </c>
      <c r="BR12" s="80">
        <f>IF(BQ12&gt;0,IF(ISNA(VLOOKUP(BQ12,_41,1,0)),1502-MATCH(BQ12,_41,1),1503-MATCH(BQ12,_41,1)),0)</f>
        <v>0</v>
      </c>
      <c r="BS12" s="80">
        <f>IF(BQ12&gt;0,IF(ISNA(VLOOKUP(BQ12,_91,1,0)),1502-MATCH(BQ12,_91,1),1503-MATCH(BQ12,_91,1)),0)</f>
        <v>0</v>
      </c>
      <c r="BT12" s="82">
        <f>IF(BI12="F",BR12,BS12)</f>
        <v>0</v>
      </c>
    </row>
    <row r="13" spans="1:72" ht="17" customHeight="1" x14ac:dyDescent="0.15">
      <c r="A13" s="368" t="s">
        <v>146</v>
      </c>
      <c r="B13" s="165"/>
      <c r="C13" s="369"/>
      <c r="D13" s="369"/>
      <c r="E13" s="144"/>
      <c r="F13" s="370">
        <f>IF(ISBLANK(B13),0,ROUNDUP(($A$2-VALUE(RIGHT(B13,2))-1924)/5,0))</f>
        <v>0</v>
      </c>
      <c r="G13" s="371" t="str">
        <f>IF($F13&lt;1,"",IF($E13="F",INDEX(Coefficients!$A:$Z,18,$F13+8),INDEX(Coefficients!$A:$Z,48,$F13+8)))</f>
        <v/>
      </c>
      <c r="H13" s="254"/>
      <c r="I13" s="372" t="str">
        <f t="shared" si="9"/>
        <v/>
      </c>
      <c r="J13" s="373">
        <f>IF(E13="F",BD13,BE13)</f>
        <v>0</v>
      </c>
      <c r="K13" s="255"/>
      <c r="L13" s="374" t="str">
        <f t="shared" si="10"/>
        <v/>
      </c>
      <c r="M13" s="375">
        <f>IF($E13="F",BK13,BL13)</f>
        <v>0</v>
      </c>
      <c r="N13" s="256"/>
      <c r="O13" s="376" t="str">
        <f t="shared" si="11"/>
        <v/>
      </c>
      <c r="P13" s="377">
        <f>IF($E13="F",BR13,BS13)</f>
        <v>0</v>
      </c>
      <c r="Q13" s="188"/>
      <c r="R13" s="178"/>
      <c r="S13" s="178"/>
      <c r="T13" s="178"/>
      <c r="U13" s="178"/>
      <c r="V13" s="178"/>
      <c r="W13" s="178"/>
      <c r="X13" s="183"/>
      <c r="Y13" s="184"/>
      <c r="Z13" s="185"/>
      <c r="AA13" s="186"/>
      <c r="AB13" s="186"/>
      <c r="AC13" s="181"/>
      <c r="AD13" s="31"/>
      <c r="AE13" s="31"/>
      <c r="AF13" s="31"/>
      <c r="AG13" s="31"/>
      <c r="AH13" s="31"/>
      <c r="AI13" s="31"/>
      <c r="AJ13" s="33"/>
      <c r="BA13" s="49">
        <f t="shared" si="3"/>
        <v>0</v>
      </c>
      <c r="BB13" s="50">
        <f>IF($F13&lt;1,0,ROUND($BA13/$G13,2))</f>
        <v>0</v>
      </c>
      <c r="BC13" s="38">
        <f t="shared" si="12"/>
        <v>0</v>
      </c>
      <c r="BD13" s="52">
        <f>IF(BC13&gt;0,IF(ISNA(VLOOKUP(BC13,_32,1,0)),1502-MATCH(BC13,_32,1),1503-MATCH(BC13,_32,1)),0)</f>
        <v>0</v>
      </c>
      <c r="BE13" s="52">
        <f>IF(BC13&gt;0,IF(ISNA(VLOOKUP(BC13,_82,1,0)),1502-MATCH(BC13,_82,1),1503-MATCH(BC13,_82,1)),0)</f>
        <v>0</v>
      </c>
      <c r="BF13" s="36">
        <f>IF(AU13="F",BD13,BE13)</f>
        <v>0</v>
      </c>
      <c r="BH13" s="61">
        <f t="shared" si="5"/>
        <v>0</v>
      </c>
      <c r="BI13" s="62">
        <f>IF($F13&lt;1,0,ROUND($BH13/$G13,2))</f>
        <v>0</v>
      </c>
      <c r="BJ13" s="42">
        <f t="shared" si="13"/>
        <v>0</v>
      </c>
      <c r="BK13" s="63">
        <f>IF(BJ13&gt;0,IF(ISNA(VLOOKUP(BJ13,_32,1,0)),1502-MATCH(BJ13,_32,1),1503-MATCH(BJ13,_32,1)),0)</f>
        <v>0</v>
      </c>
      <c r="BL13" s="63">
        <f>IF(BJ13&gt;0,IF(ISNA(VLOOKUP(BJ13,_82,1,0)),1502-MATCH(BJ13,_82,1),1503-MATCH(BJ13,_82,1)),0)</f>
        <v>0</v>
      </c>
      <c r="BM13" s="40">
        <f>IF(BB13="F",BK13,BL13)</f>
        <v>0</v>
      </c>
      <c r="BO13" s="76">
        <f t="shared" si="7"/>
        <v>0</v>
      </c>
      <c r="BP13" s="77">
        <f>IF($F13&lt;1,0,ROUND($BO13/$G13,2))</f>
        <v>0</v>
      </c>
      <c r="BQ13" s="78">
        <f t="shared" si="14"/>
        <v>0</v>
      </c>
      <c r="BR13" s="80">
        <f>IF(BQ13&gt;0,IF(ISNA(VLOOKUP(BQ13,_32,1,0)),1502-MATCH(BQ13,_32,1),1503-MATCH(BQ13,_32,1)),0)</f>
        <v>0</v>
      </c>
      <c r="BS13" s="80">
        <f>IF(BQ13&gt;0,IF(ISNA(VLOOKUP(BQ13,_82,1,0)),1502-MATCH(BQ13,_82,1),1503-MATCH(BQ13,_82,1)),0)</f>
        <v>0</v>
      </c>
      <c r="BT13" s="82">
        <f>IF(BI13="F",BR13,BS13)</f>
        <v>0</v>
      </c>
    </row>
    <row r="14" spans="1:72" ht="17" customHeight="1" x14ac:dyDescent="0.15">
      <c r="A14" s="368" t="s">
        <v>147</v>
      </c>
      <c r="B14" s="165"/>
      <c r="C14" s="369"/>
      <c r="D14" s="369"/>
      <c r="E14" s="144"/>
      <c r="F14" s="370">
        <f>IF(ISBLANK(B14),0,ROUNDUP(($A$2-VALUE(RIGHT(B14,2))-1924)/5,0))</f>
        <v>0</v>
      </c>
      <c r="G14" s="371" t="str">
        <f>IF($F14&lt;1,"",IF($E14="F",INDEX(Coefficients!$A:$Z,11,$F14+8),INDEX(Coefficients!$A:$Z,41,$F14+8)))</f>
        <v/>
      </c>
      <c r="H14" s="254"/>
      <c r="I14" s="372" t="str">
        <f t="shared" si="9"/>
        <v/>
      </c>
      <c r="J14" s="373">
        <f>IF(E14="F",BD14,BE14)</f>
        <v>0</v>
      </c>
      <c r="K14" s="255"/>
      <c r="L14" s="374" t="str">
        <f t="shared" si="10"/>
        <v/>
      </c>
      <c r="M14" s="375">
        <f>IF($E14="F",BK14,BL14)</f>
        <v>0</v>
      </c>
      <c r="N14" s="256"/>
      <c r="O14" s="376" t="str">
        <f t="shared" si="11"/>
        <v/>
      </c>
      <c r="P14" s="377">
        <f>IF($E14="F",BR14,BS14)</f>
        <v>0</v>
      </c>
      <c r="Q14" s="188"/>
      <c r="R14" s="178"/>
      <c r="S14" s="178"/>
      <c r="T14" s="178"/>
      <c r="U14" s="178"/>
      <c r="V14" s="178"/>
      <c r="W14" s="178"/>
      <c r="X14" s="183"/>
      <c r="Y14" s="184"/>
      <c r="Z14" s="185"/>
      <c r="AA14" s="186"/>
      <c r="AB14" s="186"/>
      <c r="AC14" s="181"/>
      <c r="AD14" s="31"/>
      <c r="AE14" s="31"/>
      <c r="AF14" s="31"/>
      <c r="AG14" s="31"/>
      <c r="AH14" s="31"/>
      <c r="AI14" s="31"/>
      <c r="AJ14" s="33"/>
      <c r="BA14" s="49">
        <f t="shared" si="3"/>
        <v>0</v>
      </c>
      <c r="BB14" s="50">
        <f>IF($F14&lt;1,0,ROUND($BA14/$G14,2))</f>
        <v>0</v>
      </c>
      <c r="BC14" s="38">
        <f t="shared" si="12"/>
        <v>0</v>
      </c>
      <c r="BD14" s="52">
        <f>IF(BC14&gt;0,IF(ISNA(VLOOKUP(BC14,_11,1,0)),1502-MATCH(BC14,_11,1),1503-MATCH(BC14,_11,1)),0)</f>
        <v>0</v>
      </c>
      <c r="BE14" s="52">
        <f>IF(BC14&gt;0,IF(ISNA(VLOOKUP(BC14,_61,1,0)),1502-MATCH(BC14,_61,1),1503-MATCH(BC14,_61,1)),0)</f>
        <v>0</v>
      </c>
      <c r="BF14" s="36">
        <f>IF(AU14="F",BD14,BE14)</f>
        <v>0</v>
      </c>
      <c r="BH14" s="61">
        <f t="shared" si="5"/>
        <v>0</v>
      </c>
      <c r="BI14" s="62">
        <f>IF($F14&lt;1,0,ROUND($BH14/$G14,2))</f>
        <v>0</v>
      </c>
      <c r="BJ14" s="42">
        <f t="shared" si="13"/>
        <v>0</v>
      </c>
      <c r="BK14" s="63">
        <f>IF(BJ14&gt;0,IF(ISNA(VLOOKUP(BJ14,_11,1,0)),1502-MATCH(BJ14,_11,1),1503-MATCH(BJ14,_11,1)),0)</f>
        <v>0</v>
      </c>
      <c r="BL14" s="63">
        <f>IF(BJ14&gt;0,IF(ISNA(VLOOKUP(BJ14,_61,1,0)),1502-MATCH(BJ14,_61,1),1503-MATCH(BJ14,_61,1)),0)</f>
        <v>0</v>
      </c>
      <c r="BM14" s="40">
        <f>IF(BB14="F",BK14,BL14)</f>
        <v>0</v>
      </c>
      <c r="BO14" s="76">
        <f t="shared" si="7"/>
        <v>0</v>
      </c>
      <c r="BP14" s="77">
        <f>IF($F14&lt;1,0,ROUND($BO14/$G14,2))</f>
        <v>0</v>
      </c>
      <c r="BQ14" s="78">
        <f t="shared" si="14"/>
        <v>0</v>
      </c>
      <c r="BR14" s="80">
        <f>IF(BQ14&gt;0,IF(ISNA(VLOOKUP(BQ14,_11,1,0)),1502-MATCH(BQ14,_11,1),1503-MATCH(BQ14,_11,1)),0)</f>
        <v>0</v>
      </c>
      <c r="BS14" s="80">
        <f>IF(BQ14&gt;0,IF(ISNA(VLOOKUP(BQ14,_61,1,0)),1502-MATCH(BQ14,_61,1),1503-MATCH(BQ14,_61,1)),0)</f>
        <v>0</v>
      </c>
      <c r="BT14" s="82">
        <f>IF(BI14="F",BR14,BS14)</f>
        <v>0</v>
      </c>
    </row>
    <row r="15" spans="1:72" ht="17" customHeight="1" thickBot="1" x14ac:dyDescent="0.2">
      <c r="A15" s="368" t="s">
        <v>148</v>
      </c>
      <c r="B15" s="165"/>
      <c r="C15" s="369"/>
      <c r="D15" s="369"/>
      <c r="E15" s="144"/>
      <c r="F15" s="370">
        <f>IF(ISBLANK(B15),0,ROUNDUP(($A$2-VALUE(RIGHT(B15,2))-1924)/5,0))</f>
        <v>0</v>
      </c>
      <c r="G15" s="371" t="str">
        <f>IF($F15&lt;1,"",IF($E15="F",INDEX(Coefficients!$A:$Z,15,$F15+8),INDEX(Coefficients!$A:$Z,45,$F15+8)))</f>
        <v/>
      </c>
      <c r="H15" s="254"/>
      <c r="I15" s="372" t="str">
        <f t="shared" si="9"/>
        <v/>
      </c>
      <c r="J15" s="373">
        <f>IF(E15="F",BD15,BE15)</f>
        <v>0</v>
      </c>
      <c r="K15" s="255"/>
      <c r="L15" s="374" t="str">
        <f t="shared" si="10"/>
        <v/>
      </c>
      <c r="M15" s="375">
        <f>IF($E15="F",BK15,BL15)</f>
        <v>0</v>
      </c>
      <c r="N15" s="256"/>
      <c r="O15" s="376" t="str">
        <f t="shared" si="11"/>
        <v/>
      </c>
      <c r="P15" s="377">
        <f>IF($E15="F",BR15,BS15)</f>
        <v>0</v>
      </c>
      <c r="Q15" s="188"/>
      <c r="R15" s="178"/>
      <c r="S15" s="178"/>
      <c r="T15" s="178"/>
      <c r="U15" s="178"/>
      <c r="V15" s="178"/>
      <c r="W15" s="178"/>
      <c r="X15" s="183"/>
      <c r="Y15" s="184"/>
      <c r="Z15" s="185"/>
      <c r="AA15" s="186"/>
      <c r="AB15" s="186"/>
      <c r="AC15" s="181"/>
      <c r="AD15" s="31"/>
      <c r="AE15" s="31"/>
      <c r="AF15" s="31"/>
      <c r="AG15" s="31"/>
      <c r="AH15" s="31"/>
      <c r="AI15" s="31"/>
      <c r="AJ15" s="33"/>
      <c r="BA15" s="49">
        <f t="shared" si="3"/>
        <v>0</v>
      </c>
      <c r="BB15" s="50">
        <f>IF($F15&lt;1,0,ROUND($BA15/$G15,2))</f>
        <v>0</v>
      </c>
      <c r="BC15" s="38">
        <f t="shared" si="12"/>
        <v>0</v>
      </c>
      <c r="BD15" s="52">
        <f>IF(BC15&gt;0,IF(ISNA(VLOOKUP(BC15,_22,1,0)),1502-MATCH(BC15,_22,1),1503-MATCH(BC15,_22,1)),0)</f>
        <v>0</v>
      </c>
      <c r="BE15" s="52">
        <f>IF(BC15&gt;0,IF(ISNA(VLOOKUP(BC15,_72,1,0)),1502-MATCH(BC15,_72,1),1503-MATCH(BC15,_72,1)),0)</f>
        <v>0</v>
      </c>
      <c r="BF15" s="36">
        <f>IF(AU15="F",BD15,BE15)</f>
        <v>0</v>
      </c>
      <c r="BH15" s="61">
        <f t="shared" si="5"/>
        <v>0</v>
      </c>
      <c r="BI15" s="62">
        <f>IF($F15&lt;1,0,ROUND($BH15/$G15,2))</f>
        <v>0</v>
      </c>
      <c r="BJ15" s="42">
        <f t="shared" si="13"/>
        <v>0</v>
      </c>
      <c r="BK15" s="63">
        <f>IF(BJ15&gt;0,IF(ISNA(VLOOKUP(BJ15,_22,1,0)),1502-MATCH(BJ15,_22,1),1503-MATCH(BJ15,_22,1)),0)</f>
        <v>0</v>
      </c>
      <c r="BL15" s="63">
        <f>IF(BJ15&gt;0,IF(ISNA(VLOOKUP(BJ15,_72,1,0)),1502-MATCH(BJ15,_72,1),1503-MATCH(BJ15,_72,1)),0)</f>
        <v>0</v>
      </c>
      <c r="BM15" s="40">
        <f>IF(BB15="F",BK15,BL15)</f>
        <v>0</v>
      </c>
      <c r="BO15" s="76">
        <f t="shared" si="7"/>
        <v>0</v>
      </c>
      <c r="BP15" s="77">
        <f>IF($F15&lt;1,0,ROUND($BO15/$G15,2))</f>
        <v>0</v>
      </c>
      <c r="BQ15" s="78">
        <f t="shared" si="14"/>
        <v>0</v>
      </c>
      <c r="BR15" s="80">
        <f>IF(BQ15&gt;0,IF(ISNA(VLOOKUP(BQ15,_22,1,0)),1502-MATCH(BQ15,_22,1),1503-MATCH(BQ15,_22,1)),0)</f>
        <v>0</v>
      </c>
      <c r="BS15" s="80">
        <f>IF(BQ15&gt;0,IF(ISNA(VLOOKUP(BQ15,_72,1,0)),1502-MATCH(BQ15,_72,1),1503-MATCH(BQ15,_72,1)),0)</f>
        <v>0</v>
      </c>
      <c r="BT15" s="82">
        <f>IF(BI15="F",BR15,BS15)</f>
        <v>0</v>
      </c>
    </row>
    <row r="16" spans="1:72" ht="17" customHeight="1" thickBot="1" x14ac:dyDescent="0.2">
      <c r="A16" s="385" t="s">
        <v>1</v>
      </c>
      <c r="B16" s="258"/>
      <c r="C16" s="386"/>
      <c r="D16" s="386"/>
      <c r="E16" s="259"/>
      <c r="F16" s="387">
        <f>IF(ISBLANK(B16),0,ROUNDUP(($A$2-VALUE(RIGHT(B16,2))-1924)/5,0))</f>
        <v>0</v>
      </c>
      <c r="G16" s="388" t="str">
        <f>IF($F16&lt;1,"",IF($E16="F",INDEX(Coefficients!$A:$Z,4,$F16+8),INDEX(Coefficients!$A:$Z,34,$F16+8)))</f>
        <v/>
      </c>
      <c r="H16" s="260"/>
      <c r="I16" s="389" t="str">
        <f t="shared" si="9"/>
        <v/>
      </c>
      <c r="J16" s="390">
        <f>IF(E16="F",BD16,BE16)</f>
        <v>0</v>
      </c>
      <c r="K16" s="261"/>
      <c r="L16" s="391" t="str">
        <f t="shared" si="10"/>
        <v/>
      </c>
      <c r="M16" s="392">
        <f>IF($E16="F",BK16,BL16)</f>
        <v>0</v>
      </c>
      <c r="N16" s="262"/>
      <c r="O16" s="393" t="str">
        <f t="shared" si="11"/>
        <v/>
      </c>
      <c r="P16" s="394">
        <f>IF($E16="F",BR16,BS16)</f>
        <v>0</v>
      </c>
      <c r="Q16" s="182"/>
      <c r="R16" s="178"/>
      <c r="S16" s="178"/>
      <c r="T16" s="178"/>
      <c r="U16" s="178"/>
      <c r="V16" s="178"/>
      <c r="W16" s="178"/>
      <c r="X16" s="183"/>
      <c r="Y16" s="184"/>
      <c r="Z16" s="185"/>
      <c r="AA16" s="186"/>
      <c r="AB16" s="186"/>
      <c r="AC16" s="187"/>
      <c r="AD16" s="31"/>
      <c r="AE16" s="31"/>
      <c r="AF16" s="31"/>
      <c r="AG16" s="31"/>
      <c r="AH16" s="31"/>
      <c r="AI16" s="31"/>
      <c r="AJ16" s="33"/>
      <c r="BA16" s="49">
        <f t="shared" si="3"/>
        <v>0</v>
      </c>
      <c r="BB16" s="50">
        <f>IF($F16&lt;1,0,ROUND($BA16/$G16,2))</f>
        <v>0</v>
      </c>
      <c r="BC16" s="38">
        <f t="shared" si="12"/>
        <v>0</v>
      </c>
      <c r="BD16" s="52">
        <f>IF(BC16&gt;0,IF(ISNA(VLOOKUP(BC16,_01,1,0)),1502-MATCH(BC16,_01,1),1503-MATCH(BC16,_01,1)),0)</f>
        <v>0</v>
      </c>
      <c r="BE16" s="52">
        <f>IF(BC16&gt;0,IF(ISNA(VLOOKUP(BC16,_51,1,0)),1502-MATCH(BC16,_51,1),1503-MATCH(BC16,_51,1)),0)</f>
        <v>0</v>
      </c>
      <c r="BF16" s="36">
        <f>IF(AU16="F",BD16,BE16)</f>
        <v>0</v>
      </c>
      <c r="BH16" s="61">
        <f t="shared" si="5"/>
        <v>0</v>
      </c>
      <c r="BI16" s="62">
        <f>IF($F16&lt;1,0,ROUND($BH16/$G16,2))</f>
        <v>0</v>
      </c>
      <c r="BJ16" s="42">
        <f t="shared" si="13"/>
        <v>0</v>
      </c>
      <c r="BK16" s="63">
        <f>IF(BJ16&gt;0,IF(ISNA(VLOOKUP(BJ16,_01,1,0)),1502-MATCH(BJ16,_01,1),1503-MATCH(BJ16,_01,1)),0)</f>
        <v>0</v>
      </c>
      <c r="BL16" s="63">
        <f>IF(BJ16&gt;0,IF(ISNA(VLOOKUP(BJ16,_51,1,0)),1502-MATCH(BJ16,_51,1),1503-MATCH(BJ16,_51,1)),0)</f>
        <v>0</v>
      </c>
      <c r="BM16" s="40">
        <f>IF(BB16="F",BK16,BL16)</f>
        <v>0</v>
      </c>
      <c r="BO16" s="76">
        <f t="shared" si="7"/>
        <v>0</v>
      </c>
      <c r="BP16" s="77">
        <f>IF($F16&lt;1,0,ROUND($BO16/$G16,2))</f>
        <v>0</v>
      </c>
      <c r="BQ16" s="78">
        <f t="shared" si="14"/>
        <v>0</v>
      </c>
      <c r="BR16" s="79">
        <f>IF(BQ16&gt;0,IF(ISNA(VLOOKUP(BQ16,_01,1,0)),1502-MATCH(BQ16,_01,1),1503-MATCH(BQ16,_01,1)),0)</f>
        <v>0</v>
      </c>
      <c r="BS16" s="80">
        <f>IF(BQ16&gt;0,IF(ISNA(VLOOKUP(BQ16,_51,1,0)),1502-MATCH(BQ16,_51,1),1503-MATCH(BQ16,_51,1)),0)</f>
        <v>0</v>
      </c>
      <c r="BT16" s="81">
        <f>IF(BI16="F",BR16,BS16)</f>
        <v>0</v>
      </c>
    </row>
    <row r="17" spans="1:72" ht="17" customHeight="1" thickTop="1" thickBot="1" x14ac:dyDescent="0.2">
      <c r="A17" s="385" t="s">
        <v>171</v>
      </c>
      <c r="B17" s="146"/>
      <c r="C17" s="395"/>
      <c r="D17" s="395"/>
      <c r="E17" s="146"/>
      <c r="F17" s="146"/>
      <c r="G17" s="388" t="str">
        <f>IF(SUM(G23:G26)=0,"",AVERAGE($G23:$G26))</f>
        <v/>
      </c>
      <c r="H17" s="396">
        <f>H22</f>
        <v>0</v>
      </c>
      <c r="I17" s="389" t="str">
        <f t="shared" si="9"/>
        <v/>
      </c>
      <c r="J17" s="390" t="str">
        <f>IF(I17="","",IF(ISNA(VLOOKUP(I17,_98,1,0)),1502-MATCH(I17,_98,1),1503-MATCH(I17,_98,1)))</f>
        <v/>
      </c>
      <c r="K17" s="397">
        <f>K22</f>
        <v>0</v>
      </c>
      <c r="L17" s="391" t="str">
        <f t="shared" si="10"/>
        <v/>
      </c>
      <c r="M17" s="392" t="str">
        <f>IF(L17="","",IF(ISNA(VLOOKUP(L17,_98,1,0)),1502-MATCH(L17,_98,1),1503-MATCH(L17,_98,1)))</f>
        <v/>
      </c>
      <c r="N17" s="398">
        <f>N22</f>
        <v>0</v>
      </c>
      <c r="O17" s="393" t="str">
        <f t="shared" si="11"/>
        <v/>
      </c>
      <c r="P17" s="394" t="str">
        <f>IF(O17="","",IF(ISNA(VLOOKUP(O17,_98,1,0)),1502-MATCH(O17,_98,1),1503-MATCH(O17,_98,1)))</f>
        <v/>
      </c>
      <c r="Q17" s="188"/>
      <c r="R17" s="178"/>
      <c r="S17" s="178"/>
      <c r="T17" s="178"/>
      <c r="U17" s="178"/>
      <c r="V17" s="178"/>
      <c r="W17" s="178"/>
      <c r="X17" s="183"/>
      <c r="Y17" s="184"/>
      <c r="Z17" s="185"/>
      <c r="AA17" s="186"/>
      <c r="AB17" s="186"/>
      <c r="AC17" s="181"/>
      <c r="AD17" s="31"/>
      <c r="AE17" s="31"/>
      <c r="AF17" s="31"/>
      <c r="AG17" s="31"/>
      <c r="AH17" s="31"/>
      <c r="AI17" s="31"/>
      <c r="AJ17" s="33"/>
      <c r="BA17" s="49">
        <f>(($H17-INT($H17))*100)+INT($H17)*60</f>
        <v>0</v>
      </c>
      <c r="BB17" s="50" t="e">
        <f>ROUND($BA17/$G17,2)</f>
        <v>#VALUE!</v>
      </c>
      <c r="BC17" s="38" t="e">
        <f t="shared" si="12"/>
        <v>#VALUE!</v>
      </c>
      <c r="BD17" s="51"/>
      <c r="BE17" s="52" t="e">
        <f>IF(BC17&gt;0,IF(ISNA(VLOOKUP(BC17,_98,1,0)),1502-MATCH(BC17,_98,1),1503-MATCH(BC17,_98,1)),0)</f>
        <v>#VALUE!</v>
      </c>
      <c r="BF17" s="53" t="e">
        <f>BE17</f>
        <v>#VALUE!</v>
      </c>
      <c r="BH17" s="61">
        <f>(($K17-INT($K17))*100)+INT($K17)*60</f>
        <v>0</v>
      </c>
      <c r="BI17" s="62" t="e">
        <f>ROUND($BH17/$G17,2)</f>
        <v>#VALUE!</v>
      </c>
      <c r="BJ17" s="42" t="e">
        <f t="shared" si="13"/>
        <v>#VALUE!</v>
      </c>
      <c r="BK17" s="63"/>
      <c r="BL17" s="63" t="e">
        <f>IF(BJ17&gt;0,IF(ISNA(VLOOKUP(BJ17,_98,1,0)),1502-MATCH(BJ17,_98,1),1503-MATCH(BJ17,_98,1)),0)</f>
        <v>#VALUE!</v>
      </c>
      <c r="BM17" s="40" t="e">
        <f>BL17</f>
        <v>#VALUE!</v>
      </c>
      <c r="BO17" s="76">
        <f t="shared" si="7"/>
        <v>0</v>
      </c>
      <c r="BP17" s="77" t="e">
        <f>ROUND($BO17/$G17,2)</f>
        <v>#VALUE!</v>
      </c>
      <c r="BQ17" s="78" t="e">
        <f t="shared" si="14"/>
        <v>#VALUE!</v>
      </c>
      <c r="BR17" s="80"/>
      <c r="BS17" s="80" t="e">
        <f>IF(BQ17&gt;0,IF(ISNA(VLOOKUP(BQ17,_98,1,0)),1502-MATCH(BQ17,_98,1),1503-MATCH(BQ17,_98,1)),0)</f>
        <v>#VALUE!</v>
      </c>
      <c r="BT17" s="82" t="e">
        <f>BS17</f>
        <v>#VALUE!</v>
      </c>
    </row>
    <row r="18" spans="1:72" ht="18" customHeight="1" thickTop="1" thickBot="1" x14ac:dyDescent="0.25">
      <c r="A18" s="399" t="s">
        <v>153</v>
      </c>
      <c r="B18" s="253"/>
      <c r="C18" s="400"/>
      <c r="D18" s="400"/>
      <c r="E18" s="253"/>
      <c r="F18" s="253"/>
      <c r="G18" s="401"/>
      <c r="H18" s="402"/>
      <c r="I18" s="403"/>
      <c r="J18" s="404">
        <f>SUM(J11:J17)</f>
        <v>0</v>
      </c>
      <c r="K18" s="405"/>
      <c r="L18" s="406"/>
      <c r="M18" s="407">
        <f>SUM(M11:M17)</f>
        <v>0</v>
      </c>
      <c r="N18" s="408"/>
      <c r="O18" s="409"/>
      <c r="P18" s="410">
        <f>SUM(P11:P17)</f>
        <v>0</v>
      </c>
      <c r="Q18" s="178"/>
      <c r="R18" s="178"/>
      <c r="S18" s="178"/>
      <c r="T18" s="178"/>
      <c r="U18" s="178"/>
      <c r="V18" s="178"/>
      <c r="W18" s="178"/>
      <c r="X18" s="31"/>
      <c r="Y18" s="179"/>
      <c r="Z18" s="179"/>
      <c r="AA18" s="179"/>
      <c r="AB18" s="179"/>
      <c r="AC18" s="190"/>
      <c r="AD18" s="31"/>
      <c r="AE18" s="31"/>
      <c r="AF18" s="31"/>
      <c r="AG18" s="31"/>
      <c r="AH18" s="31"/>
      <c r="AI18" s="31"/>
      <c r="AJ18" s="33"/>
      <c r="BA18" s="45"/>
      <c r="BB18" s="46"/>
      <c r="BC18" s="46"/>
      <c r="BD18" s="46"/>
      <c r="BE18" s="46"/>
      <c r="BF18" s="47" t="e">
        <f>SUM(BF5:BF17)</f>
        <v>#VALUE!</v>
      </c>
      <c r="BH18" s="69"/>
      <c r="BI18" s="70"/>
      <c r="BJ18" s="70"/>
      <c r="BK18" s="70"/>
      <c r="BL18" s="70"/>
      <c r="BM18" s="71" t="e">
        <f>SUM(BM5:BM17)</f>
        <v>#VALUE!</v>
      </c>
      <c r="BO18" s="88"/>
      <c r="BP18" s="89"/>
      <c r="BQ18" s="89"/>
      <c r="BR18" s="89"/>
      <c r="BS18" s="89"/>
      <c r="BT18" s="90" t="e">
        <f>SUM(BT5:BT17)</f>
        <v>#VALUE!</v>
      </c>
    </row>
    <row r="19" spans="1:72" ht="18" customHeight="1" thickTop="1" thickBot="1" x14ac:dyDescent="0.2">
      <c r="A19" s="343"/>
      <c r="B19" s="344"/>
      <c r="C19" s="345"/>
      <c r="D19" s="345"/>
      <c r="E19" s="344"/>
      <c r="F19" s="344"/>
      <c r="G19" s="345"/>
      <c r="H19" s="345"/>
      <c r="I19" s="345"/>
      <c r="J19" s="345"/>
      <c r="K19" s="345"/>
      <c r="L19" s="345"/>
      <c r="M19" s="345"/>
      <c r="N19" s="345"/>
      <c r="O19" s="345"/>
      <c r="P19" s="346"/>
      <c r="Q19" s="178"/>
      <c r="R19" s="178"/>
      <c r="S19" s="178"/>
      <c r="T19" s="178"/>
      <c r="U19" s="178"/>
      <c r="V19" s="178"/>
      <c r="W19" s="178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3"/>
      <c r="BA19" s="45"/>
      <c r="BB19" s="45"/>
      <c r="BC19" s="45"/>
      <c r="BD19" s="45"/>
      <c r="BE19" s="45"/>
      <c r="BF19" s="45"/>
      <c r="BH19" s="69"/>
      <c r="BI19" s="69"/>
      <c r="BJ19" s="69"/>
      <c r="BK19" s="69"/>
      <c r="BL19" s="69"/>
      <c r="BM19" s="69"/>
      <c r="BO19" s="88"/>
      <c r="BP19" s="88"/>
      <c r="BQ19" s="88"/>
      <c r="BR19" s="88"/>
      <c r="BS19" s="88"/>
      <c r="BT19" s="88"/>
    </row>
    <row r="20" spans="1:72" ht="18" customHeight="1" thickTop="1" thickBot="1" x14ac:dyDescent="0.25">
      <c r="A20" s="332"/>
      <c r="B20" s="333"/>
      <c r="C20" s="334" t="s">
        <v>154</v>
      </c>
      <c r="D20" s="335"/>
      <c r="E20" s="333"/>
      <c r="F20" s="333"/>
      <c r="G20" s="335"/>
      <c r="H20" s="336" t="s">
        <v>163</v>
      </c>
      <c r="I20" s="337" t="s">
        <v>161</v>
      </c>
      <c r="J20" s="338"/>
      <c r="K20" s="339" t="s">
        <v>163</v>
      </c>
      <c r="L20" s="340" t="s">
        <v>161</v>
      </c>
      <c r="M20" s="179"/>
      <c r="N20" s="341" t="s">
        <v>163</v>
      </c>
      <c r="O20" s="342" t="s">
        <v>161</v>
      </c>
      <c r="P20" s="179"/>
      <c r="Q20" s="178"/>
      <c r="R20" s="178"/>
      <c r="S20" s="178"/>
      <c r="T20" s="178"/>
      <c r="U20" s="178"/>
      <c r="V20" s="178"/>
      <c r="W20" s="178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3"/>
      <c r="BA20" s="45"/>
      <c r="BB20" s="45"/>
      <c r="BC20" s="45"/>
      <c r="BD20" s="45"/>
      <c r="BE20" s="45"/>
      <c r="BF20" s="45"/>
      <c r="BH20" s="69"/>
      <c r="BI20" s="69"/>
      <c r="BJ20" s="69"/>
      <c r="BK20" s="69"/>
      <c r="BL20" s="69"/>
      <c r="BM20" s="69"/>
      <c r="BO20" s="88"/>
      <c r="BP20" s="88"/>
      <c r="BQ20" s="88"/>
      <c r="BR20" s="88"/>
      <c r="BS20" s="88"/>
      <c r="BT20" s="88"/>
    </row>
    <row r="21" spans="1:72" ht="17" customHeight="1" thickTop="1" thickBot="1" x14ac:dyDescent="0.2">
      <c r="A21" s="148" t="s">
        <v>166</v>
      </c>
      <c r="B21" s="150" t="s">
        <v>138</v>
      </c>
      <c r="C21" s="149" t="s">
        <v>139</v>
      </c>
      <c r="D21" s="149" t="s">
        <v>140</v>
      </c>
      <c r="E21" s="150" t="s">
        <v>141</v>
      </c>
      <c r="F21" s="150" t="s">
        <v>142</v>
      </c>
      <c r="G21" s="151"/>
      <c r="H21" s="132" t="s">
        <v>164</v>
      </c>
      <c r="I21" s="104" t="s">
        <v>162</v>
      </c>
      <c r="J21" s="196"/>
      <c r="K21" s="133" t="s">
        <v>164</v>
      </c>
      <c r="L21" s="113" t="s">
        <v>162</v>
      </c>
      <c r="M21" s="179"/>
      <c r="N21" s="134" t="s">
        <v>164</v>
      </c>
      <c r="O21" s="114" t="s">
        <v>162</v>
      </c>
      <c r="P21" s="179"/>
      <c r="Q21" s="178"/>
      <c r="R21" s="178"/>
      <c r="S21" s="178"/>
      <c r="T21" s="178"/>
      <c r="U21" s="178"/>
      <c r="V21" s="178"/>
      <c r="W21" s="178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3"/>
      <c r="BA21" s="45"/>
      <c r="BB21" s="45"/>
      <c r="BC21" s="45"/>
      <c r="BD21" s="45"/>
      <c r="BE21" s="45"/>
      <c r="BF21" s="45"/>
      <c r="BH21" s="69"/>
      <c r="BI21" s="69"/>
      <c r="BJ21" s="69"/>
      <c r="BK21" s="69"/>
      <c r="BL21" s="69"/>
      <c r="BM21" s="69"/>
      <c r="BO21" s="88"/>
      <c r="BP21" s="88"/>
      <c r="BQ21" s="88"/>
      <c r="BR21" s="88"/>
      <c r="BS21" s="88"/>
      <c r="BT21" s="88"/>
    </row>
    <row r="22" spans="1:72" ht="17" customHeight="1" thickTop="1" thickBot="1" x14ac:dyDescent="0.25">
      <c r="A22" s="143"/>
      <c r="B22" s="153"/>
      <c r="C22" s="135" t="s">
        <v>145</v>
      </c>
      <c r="D22" s="152"/>
      <c r="E22" s="153"/>
      <c r="F22" s="153"/>
      <c r="G22" s="154"/>
      <c r="H22" s="115">
        <f>((BA22-MOD(BA22,60))/60)+MOD(BA22,60)/100</f>
        <v>0</v>
      </c>
      <c r="I22" s="116"/>
      <c r="J22" s="176"/>
      <c r="K22" s="172">
        <f>((BH22-MOD(BH22,60))/60)+MOD(BH22,60)/100</f>
        <v>0</v>
      </c>
      <c r="L22" s="119"/>
      <c r="M22" s="176"/>
      <c r="N22" s="175">
        <f>((BO22-MOD(BO22,60))/60)+MOD(BO22,60)/100</f>
        <v>0</v>
      </c>
      <c r="O22" s="121"/>
      <c r="P22" s="176"/>
      <c r="Q22" s="178"/>
      <c r="R22" s="178"/>
      <c r="S22" s="178"/>
      <c r="T22" s="178"/>
      <c r="U22" s="178"/>
      <c r="V22" s="178"/>
      <c r="W22" s="178"/>
      <c r="X22" s="191"/>
      <c r="Y22" s="185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3"/>
      <c r="BA22" s="48">
        <f>SUM(BA23:BA26)</f>
        <v>0</v>
      </c>
      <c r="BB22" s="38" t="e">
        <f>ROUND(BA22/$G5,2)</f>
        <v>#VALUE!</v>
      </c>
      <c r="BC22" s="45"/>
      <c r="BD22" s="45"/>
      <c r="BE22" s="45"/>
      <c r="BF22" s="45"/>
      <c r="BH22" s="72">
        <f>SUM(BH23:BH26)</f>
        <v>0</v>
      </c>
      <c r="BI22" s="42" t="e">
        <f>ROUND(BH22/$G5,2)</f>
        <v>#VALUE!</v>
      </c>
      <c r="BJ22" s="69"/>
      <c r="BK22" s="69"/>
      <c r="BL22" s="69"/>
      <c r="BM22" s="69"/>
      <c r="BO22" s="91">
        <f>SUM(BO23:BO26)</f>
        <v>0</v>
      </c>
      <c r="BP22" s="78" t="e">
        <f>ROUND(BO22/$G5,2)</f>
        <v>#VALUE!</v>
      </c>
      <c r="BQ22" s="88"/>
      <c r="BR22" s="88"/>
      <c r="BS22" s="88"/>
      <c r="BT22" s="88"/>
    </row>
    <row r="23" spans="1:72" ht="17" customHeight="1" thickTop="1" thickBot="1" x14ac:dyDescent="0.2">
      <c r="A23" s="155"/>
      <c r="B23" s="156">
        <v>1</v>
      </c>
      <c r="C23" s="157" t="str">
        <f>IF(A23="","",VLOOKUP(A23,$L$51:$P$60,2,FALSE))</f>
        <v/>
      </c>
      <c r="D23" s="157" t="str">
        <f>IF(A23="","",VLOOKUP(A23,$L$51:$P$60,3,FALSE))</f>
        <v/>
      </c>
      <c r="E23" s="158" t="str">
        <f>IF(A23="","",VLOOKUP(A23,$L$51:$P$60,4,FALSE))</f>
        <v/>
      </c>
      <c r="F23" s="158" t="str">
        <f>IF(A23="","",VLOOKUP(A23,$L$51:$P$60,5,FALSE))</f>
        <v/>
      </c>
      <c r="G23" s="145" t="str">
        <f>IF($C23="","",IF($F23&lt;1,0,IF($E23="F",INDEX(Coefficients!$A:$Z,73,$F23+8),INDEX(Coefficients!$A:$Z,41,$F23+8))))</f>
        <v/>
      </c>
      <c r="H23" s="166"/>
      <c r="I23" s="123" t="str">
        <f>IF(A23="","",BB23/100)</f>
        <v/>
      </c>
      <c r="J23" s="185"/>
      <c r="K23" s="201"/>
      <c r="L23" s="126" t="str">
        <f>IF(D23="","",BI23/100)</f>
        <v/>
      </c>
      <c r="M23" s="185"/>
      <c r="N23" s="204"/>
      <c r="O23" s="129" t="str">
        <f>IF(G23="","",BP23/100)</f>
        <v/>
      </c>
      <c r="P23" s="185"/>
      <c r="Q23" s="178"/>
      <c r="R23" s="178"/>
      <c r="S23" s="178"/>
      <c r="T23" s="178"/>
      <c r="U23" s="178"/>
      <c r="V23" s="178"/>
      <c r="W23" s="178"/>
      <c r="X23" s="183"/>
      <c r="Y23" s="184"/>
      <c r="Z23" s="185"/>
      <c r="AA23" s="31"/>
      <c r="AB23" s="31"/>
      <c r="AC23" s="31"/>
      <c r="AD23" s="31"/>
      <c r="AE23" s="31"/>
      <c r="AF23" s="31"/>
      <c r="AG23" s="31"/>
      <c r="AH23" s="31"/>
      <c r="AI23" s="31"/>
      <c r="AJ23" s="33"/>
      <c r="BA23" s="58">
        <f>(($H23-INT($H23))*100)+INT($H23)*60</f>
        <v>0</v>
      </c>
      <c r="BB23" s="50" t="e">
        <f>IF($F23&lt;1,0,ROUND($BA23/$G23,2))</f>
        <v>#VALUE!</v>
      </c>
      <c r="BC23" s="38"/>
      <c r="BD23" s="45"/>
      <c r="BE23" s="45"/>
      <c r="BF23" s="45"/>
      <c r="BH23" s="73">
        <f>(($K23-INT($K23))*100)+INT($K23)*60</f>
        <v>0</v>
      </c>
      <c r="BI23" s="62" t="e">
        <f>IF($F23&lt;1,0,ROUND($BH23/$G23,2))</f>
        <v>#VALUE!</v>
      </c>
      <c r="BJ23" s="42"/>
      <c r="BK23" s="69"/>
      <c r="BL23" s="69"/>
      <c r="BM23" s="69"/>
      <c r="BO23" s="92">
        <f>(($N23-INT($N23))*100)+INT($N23)*60</f>
        <v>0</v>
      </c>
      <c r="BP23" s="77" t="e">
        <f>IF($F23&lt;1,0,ROUND($BO23/$G23,2))</f>
        <v>#VALUE!</v>
      </c>
      <c r="BQ23" s="78"/>
      <c r="BR23" s="88"/>
      <c r="BS23" s="88"/>
      <c r="BT23" s="88"/>
    </row>
    <row r="24" spans="1:72" ht="17" customHeight="1" thickBot="1" x14ac:dyDescent="0.2">
      <c r="A24" s="155"/>
      <c r="B24" s="156">
        <v>2</v>
      </c>
      <c r="C24" s="157" t="str">
        <f>IF(A24="","",VLOOKUP(A24,$L$51:$P$60,2,FALSE))</f>
        <v/>
      </c>
      <c r="D24" s="157" t="str">
        <f>IF(A24="","",VLOOKUP(A24,$L$51:$P$60,3,FALSE))</f>
        <v/>
      </c>
      <c r="E24" s="158" t="str">
        <f>IF(A24="","",VLOOKUP(A24,$L$51:$P$60,4,FALSE))</f>
        <v/>
      </c>
      <c r="F24" s="158" t="str">
        <f>IF(A24="","",VLOOKUP(A24,$L$51:$P$60,5,FALSE))</f>
        <v/>
      </c>
      <c r="G24" s="145" t="str">
        <f>IF($C24="","",IF($F24&lt;1,0,IF($E24="F",INDEX(Coefficients!$A:$Z,74,$F24+8),INDEX(Coefficients!$A:$Z,44,$F24+8))))</f>
        <v/>
      </c>
      <c r="H24" s="167"/>
      <c r="I24" s="124" t="str">
        <f>IF(A24="","",BB24/100)</f>
        <v/>
      </c>
      <c r="J24" s="185"/>
      <c r="K24" s="202"/>
      <c r="L24" s="127" t="str">
        <f>IF(D24="","",BI24/100)</f>
        <v/>
      </c>
      <c r="M24" s="185"/>
      <c r="N24" s="205"/>
      <c r="O24" s="130" t="str">
        <f>IF(G24="","",BP24/100)</f>
        <v/>
      </c>
      <c r="P24" s="185"/>
      <c r="Q24" s="178"/>
      <c r="R24" s="178"/>
      <c r="S24" s="178"/>
      <c r="T24" s="178"/>
      <c r="U24" s="178"/>
      <c r="V24" s="178"/>
      <c r="W24" s="178"/>
      <c r="X24" s="183"/>
      <c r="Y24" s="184"/>
      <c r="Z24" s="185"/>
      <c r="AA24" s="31"/>
      <c r="AB24" s="31"/>
      <c r="AC24" s="31"/>
      <c r="AD24" s="31"/>
      <c r="AE24" s="31"/>
      <c r="AF24" s="31"/>
      <c r="AG24" s="31"/>
      <c r="AH24" s="31"/>
      <c r="AI24" s="31"/>
      <c r="AJ24" s="33"/>
      <c r="BA24" s="58">
        <f t="shared" ref="BA24:BA37" si="15">(($H24-INT($H24))*100)+INT($H24)*60</f>
        <v>0</v>
      </c>
      <c r="BB24" s="50" t="e">
        <f>IF($F24&lt;1,0,ROUND($BA24/$G24,2))</f>
        <v>#VALUE!</v>
      </c>
      <c r="BC24" s="38"/>
      <c r="BD24" s="45"/>
      <c r="BE24" s="45"/>
      <c r="BF24" s="45"/>
      <c r="BH24" s="73">
        <f>(($K24-INT($K24))*100)+INT($K24)*60</f>
        <v>0</v>
      </c>
      <c r="BI24" s="62" t="e">
        <f>IF($F24&lt;1,0,ROUND($BH24/$G24,2))</f>
        <v>#VALUE!</v>
      </c>
      <c r="BJ24" s="42"/>
      <c r="BK24" s="69"/>
      <c r="BL24" s="69"/>
      <c r="BM24" s="69"/>
      <c r="BO24" s="92">
        <f>(($N24-INT($N24))*100)+INT($N24)*60</f>
        <v>0</v>
      </c>
      <c r="BP24" s="77" t="e">
        <f>IF($F24&lt;1,0,ROUND($BO24/$G24,2))</f>
        <v>#VALUE!</v>
      </c>
      <c r="BQ24" s="78"/>
      <c r="BR24" s="88"/>
      <c r="BS24" s="88"/>
      <c r="BT24" s="88"/>
    </row>
    <row r="25" spans="1:72" ht="17" customHeight="1" thickBot="1" x14ac:dyDescent="0.2">
      <c r="A25" s="155"/>
      <c r="B25" s="156">
        <v>3</v>
      </c>
      <c r="C25" s="157" t="str">
        <f>IF(A25="","",VLOOKUP(A25,$L$51:$P$60,2,FALSE))</f>
        <v/>
      </c>
      <c r="D25" s="157" t="str">
        <f>IF(A25="","",VLOOKUP(A25,$L$51:$P$60,3,FALSE))</f>
        <v/>
      </c>
      <c r="E25" s="158" t="str">
        <f>IF(A25="","",VLOOKUP(A25,$L$51:$P$60,4,FALSE))</f>
        <v/>
      </c>
      <c r="F25" s="158" t="str">
        <f>IF(A25="","",VLOOKUP(A25,$L$51:$P$60,5,FALSE))</f>
        <v/>
      </c>
      <c r="G25" s="145" t="str">
        <f>IF($C25="","",IF($F25&lt;1,0,IF($E25="F",INDEX(Coefficients!$A:$Z,75,$F25+8),INDEX(Coefficients!$A:$Z,47,$F25+8))))</f>
        <v/>
      </c>
      <c r="H25" s="167"/>
      <c r="I25" s="124" t="str">
        <f>IF(A25="","",BB25/100)</f>
        <v/>
      </c>
      <c r="J25" s="185"/>
      <c r="K25" s="202"/>
      <c r="L25" s="127" t="str">
        <f>IF(D25="","",BI25/100)</f>
        <v/>
      </c>
      <c r="M25" s="185"/>
      <c r="N25" s="205"/>
      <c r="O25" s="130" t="str">
        <f>IF(G25="","",BP25/100)</f>
        <v/>
      </c>
      <c r="P25" s="185"/>
      <c r="Q25" s="178"/>
      <c r="R25" s="178"/>
      <c r="S25" s="178"/>
      <c r="T25" s="178"/>
      <c r="U25" s="178"/>
      <c r="V25" s="178"/>
      <c r="W25" s="178"/>
      <c r="X25" s="183"/>
      <c r="Y25" s="184"/>
      <c r="Z25" s="185"/>
      <c r="AA25" s="31"/>
      <c r="AB25" s="31"/>
      <c r="AC25" s="31"/>
      <c r="AD25" s="31"/>
      <c r="AE25" s="31"/>
      <c r="AF25" s="31"/>
      <c r="AG25" s="31"/>
      <c r="AH25" s="31"/>
      <c r="AI25" s="31"/>
      <c r="AJ25" s="33"/>
      <c r="BA25" s="58">
        <f t="shared" si="15"/>
        <v>0</v>
      </c>
      <c r="BB25" s="50" t="e">
        <f>IF($F25&lt;1,0,ROUND($BA25/$G25,2))</f>
        <v>#VALUE!</v>
      </c>
      <c r="BC25" s="38"/>
      <c r="BD25" s="45"/>
      <c r="BE25" s="45"/>
      <c r="BF25" s="45"/>
      <c r="BH25" s="73">
        <f>(($K25-INT($K25))*100)+INT($K25)*60</f>
        <v>0</v>
      </c>
      <c r="BI25" s="62" t="e">
        <f>IF($F25&lt;1,0,ROUND($BH25/$G25,2))</f>
        <v>#VALUE!</v>
      </c>
      <c r="BJ25" s="42"/>
      <c r="BK25" s="69"/>
      <c r="BL25" s="69"/>
      <c r="BM25" s="69"/>
      <c r="BO25" s="92">
        <f>(($N25-INT($N25))*100)+INT($N25)*60</f>
        <v>0</v>
      </c>
      <c r="BP25" s="77" t="e">
        <f>IF($F25&lt;1,0,ROUND($BO25/$G25,2))</f>
        <v>#VALUE!</v>
      </c>
      <c r="BQ25" s="78"/>
      <c r="BR25" s="88"/>
      <c r="BS25" s="88"/>
      <c r="BT25" s="88"/>
    </row>
    <row r="26" spans="1:72" ht="17" customHeight="1" thickBot="1" x14ac:dyDescent="0.2">
      <c r="A26" s="155"/>
      <c r="B26" s="156">
        <v>4</v>
      </c>
      <c r="C26" s="157" t="str">
        <f>IF(A26="","",VLOOKUP(A26,$L$51:$P$60,2,FALSE))</f>
        <v/>
      </c>
      <c r="D26" s="157" t="str">
        <f>IF(A26="","",VLOOKUP(A26,$L$51:$P$60,3,FALSE))</f>
        <v/>
      </c>
      <c r="E26" s="158" t="str">
        <f>IF(A26="","",VLOOKUP(A26,$L$51:$P$60,4,FALSE))</f>
        <v/>
      </c>
      <c r="F26" s="158" t="str">
        <f>IF(A26="","",VLOOKUP(A26,$L$51:$P$60,5,FALSE))</f>
        <v/>
      </c>
      <c r="G26" s="145" t="str">
        <f>IF($C26="","",IF($F26&lt;1,0,IF($E26="F",INDEX(Coefficients!$A:$Z,72,$F26+8),INDEX(Coefficients!$A:$Z,34,$F26+8))))</f>
        <v/>
      </c>
      <c r="H26" s="168"/>
      <c r="I26" s="125" t="str">
        <f>IF(A26="","",BB26/100)</f>
        <v/>
      </c>
      <c r="J26" s="185"/>
      <c r="K26" s="203"/>
      <c r="L26" s="128" t="str">
        <f>IF(D26="","",BI26/100)</f>
        <v/>
      </c>
      <c r="M26" s="185"/>
      <c r="N26" s="206"/>
      <c r="O26" s="131" t="str">
        <f>IF(G26="","",BP26/100)</f>
        <v/>
      </c>
      <c r="P26" s="185"/>
      <c r="Q26" s="178"/>
      <c r="R26" s="178"/>
      <c r="S26" s="178"/>
      <c r="T26" s="178"/>
      <c r="U26" s="178"/>
      <c r="V26" s="178"/>
      <c r="W26" s="178"/>
      <c r="X26" s="183"/>
      <c r="Y26" s="184"/>
      <c r="Z26" s="185"/>
      <c r="AA26" s="31"/>
      <c r="AB26" s="31"/>
      <c r="AC26" s="31"/>
      <c r="AD26" s="31"/>
      <c r="AE26" s="31"/>
      <c r="AF26" s="31"/>
      <c r="AG26" s="31"/>
      <c r="AH26" s="31"/>
      <c r="AI26" s="31"/>
      <c r="AJ26" s="33"/>
      <c r="BA26" s="58">
        <f t="shared" si="15"/>
        <v>0</v>
      </c>
      <c r="BB26" s="50" t="e">
        <f>IF($F26&lt;1,0,ROUND($BA26/$G26,2))</f>
        <v>#VALUE!</v>
      </c>
      <c r="BC26" s="38"/>
      <c r="BD26" s="45"/>
      <c r="BE26" s="45"/>
      <c r="BF26" s="45"/>
      <c r="BH26" s="73">
        <f>(($K26-INT($K26))*100)+INT($K26)*60</f>
        <v>0</v>
      </c>
      <c r="BI26" s="62" t="e">
        <f>IF($F26&lt;1,0,ROUND($BH26/$G26,2))</f>
        <v>#VALUE!</v>
      </c>
      <c r="BJ26" s="42"/>
      <c r="BK26" s="69"/>
      <c r="BL26" s="69"/>
      <c r="BM26" s="69"/>
      <c r="BO26" s="92">
        <f>(($N26-INT($N26))*100)+INT($N26)*60</f>
        <v>0</v>
      </c>
      <c r="BP26" s="77" t="e">
        <f>IF($F26&lt;1,0,ROUND($BO26/$G26,2))</f>
        <v>#VALUE!</v>
      </c>
      <c r="BQ26" s="78"/>
      <c r="BR26" s="88"/>
      <c r="BS26" s="88"/>
      <c r="BT26" s="88"/>
    </row>
    <row r="27" spans="1:72" ht="17" customHeight="1" thickTop="1" thickBot="1" x14ac:dyDescent="0.25">
      <c r="A27" s="143"/>
      <c r="B27" s="153"/>
      <c r="C27" s="135" t="s">
        <v>159</v>
      </c>
      <c r="D27" s="152"/>
      <c r="E27" s="153"/>
      <c r="F27" s="153"/>
      <c r="G27" s="154"/>
      <c r="H27" s="117">
        <f>((BA27-MOD(BA27,60))/60)+MOD(BA27,60)/100</f>
        <v>0</v>
      </c>
      <c r="I27" s="118"/>
      <c r="J27" s="176"/>
      <c r="K27" s="173">
        <f>((BH27-MOD(BH27,60))/60)+MOD(BH27,60)/100</f>
        <v>0</v>
      </c>
      <c r="L27" s="120"/>
      <c r="M27" s="176"/>
      <c r="N27" s="174">
        <f>((BO27-MOD(BO27,60))/60)+MOD(BO27,60)/100</f>
        <v>0</v>
      </c>
      <c r="O27" s="122"/>
      <c r="P27" s="176"/>
      <c r="Q27" s="178"/>
      <c r="R27" s="178"/>
      <c r="S27" s="178"/>
      <c r="T27" s="178"/>
      <c r="U27" s="178"/>
      <c r="V27" s="178"/>
      <c r="W27" s="178"/>
      <c r="X27" s="191"/>
      <c r="Y27" s="185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3"/>
      <c r="BA27" s="48">
        <f>SUM(BA28:BA37)</f>
        <v>0</v>
      </c>
      <c r="BB27" s="50"/>
      <c r="BC27" s="45"/>
      <c r="BD27" s="45"/>
      <c r="BE27" s="45"/>
      <c r="BF27" s="45"/>
      <c r="BH27" s="72">
        <f>SUM(BH28:BH37)</f>
        <v>0</v>
      </c>
      <c r="BI27" s="62"/>
      <c r="BJ27" s="69"/>
      <c r="BK27" s="69"/>
      <c r="BL27" s="69"/>
      <c r="BM27" s="69"/>
      <c r="BO27" s="91">
        <f>SUM(BO28:BO37)</f>
        <v>0</v>
      </c>
      <c r="BP27" s="77"/>
      <c r="BQ27" s="88"/>
      <c r="BR27" s="88"/>
      <c r="BS27" s="88"/>
      <c r="BT27" s="88"/>
    </row>
    <row r="28" spans="1:72" ht="17" customHeight="1" thickTop="1" thickBot="1" x14ac:dyDescent="0.2">
      <c r="A28" s="155"/>
      <c r="B28" s="156">
        <v>1</v>
      </c>
      <c r="C28" s="157" t="str">
        <f t="shared" ref="C28:C37" si="16">IF(A28="","",VLOOKUP(A28,$L$51:$P$60,2,FALSE))</f>
        <v/>
      </c>
      <c r="D28" s="157" t="str">
        <f t="shared" ref="D28:D37" si="17">IF(A28="","",VLOOKUP(A28,$L$51:$P$60,3,FALSE))</f>
        <v/>
      </c>
      <c r="E28" s="158" t="str">
        <f t="shared" ref="E28:E37" si="18">IF(A28="","",VLOOKUP(A28,$L$51:$P$60,4,FALSE))</f>
        <v/>
      </c>
      <c r="F28" s="158" t="str">
        <f t="shared" ref="F28:F37" si="19">IF(A28="","",VLOOKUP(A28,$L$51:$P$60,5,FALSE))</f>
        <v/>
      </c>
      <c r="G28" s="145" t="str">
        <f>IF($C28="","",IF($F28&lt;1,0,IF($E28="F",INDEX(Coefficients!$A:$Z,72,$F28+8),INDEX(Coefficients!$A:$Z,34,$F28+8))))</f>
        <v/>
      </c>
      <c r="H28" s="166"/>
      <c r="I28" s="123" t="str">
        <f t="shared" ref="I28:I37" si="20">IF(A28="","",BB28/100)</f>
        <v/>
      </c>
      <c r="J28" s="185"/>
      <c r="K28" s="201"/>
      <c r="L28" s="126" t="str">
        <f t="shared" ref="L28:L37" si="21">IF(D28="","",BI28/100)</f>
        <v/>
      </c>
      <c r="M28" s="185"/>
      <c r="N28" s="204"/>
      <c r="O28" s="129" t="str">
        <f t="shared" ref="O28:O37" si="22">IF(G28="","",BP28/100)</f>
        <v/>
      </c>
      <c r="P28" s="185"/>
      <c r="Q28" s="178"/>
      <c r="R28" s="178"/>
      <c r="S28" s="178"/>
      <c r="T28" s="178"/>
      <c r="U28" s="178"/>
      <c r="V28" s="178"/>
      <c r="W28" s="178"/>
      <c r="X28" s="183"/>
      <c r="Y28" s="184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3"/>
      <c r="BA28" s="58">
        <f t="shared" si="15"/>
        <v>0</v>
      </c>
      <c r="BB28" s="50" t="e">
        <f t="shared" ref="BB28:BB37" si="23">IF($F28&lt;1,0,ROUND($BA28/$G28,2))</f>
        <v>#VALUE!</v>
      </c>
      <c r="BC28" s="45"/>
      <c r="BD28" s="45"/>
      <c r="BE28" s="45"/>
      <c r="BF28" s="45"/>
      <c r="BH28" s="73">
        <f t="shared" ref="BH28:BH37" si="24">(($K28-INT($K28))*100)+INT($K28)*60</f>
        <v>0</v>
      </c>
      <c r="BI28" s="62" t="e">
        <f t="shared" ref="BI28:BI37" si="25">IF($F28&lt;1,0,ROUND($BH28/$G28,2))</f>
        <v>#VALUE!</v>
      </c>
      <c r="BJ28" s="69"/>
      <c r="BK28" s="69"/>
      <c r="BL28" s="69"/>
      <c r="BM28" s="69"/>
      <c r="BO28" s="92">
        <f t="shared" ref="BO28:BO37" si="26">(($N28-INT($N28))*100)+INT($N28)*60</f>
        <v>0</v>
      </c>
      <c r="BP28" s="77" t="e">
        <f t="shared" ref="BP28:BP37" si="27">IF($F28&lt;1,0,ROUND($BO28/$G28,2))</f>
        <v>#VALUE!</v>
      </c>
      <c r="BQ28" s="88"/>
      <c r="BR28" s="88"/>
      <c r="BS28" s="88"/>
      <c r="BT28" s="88"/>
    </row>
    <row r="29" spans="1:72" ht="17" customHeight="1" thickBot="1" x14ac:dyDescent="0.2">
      <c r="A29" s="155"/>
      <c r="B29" s="156">
        <v>2</v>
      </c>
      <c r="C29" s="157" t="str">
        <f t="shared" si="16"/>
        <v/>
      </c>
      <c r="D29" s="157" t="str">
        <f t="shared" si="17"/>
        <v/>
      </c>
      <c r="E29" s="158" t="str">
        <f t="shared" si="18"/>
        <v/>
      </c>
      <c r="F29" s="158" t="str">
        <f t="shared" si="19"/>
        <v/>
      </c>
      <c r="G29" s="145" t="str">
        <f>IF($C29="","",IF($F29&lt;1,0,IF($E29="F",INDEX(Coefficients!$A:$Z,72,$F29+8),INDEX(Coefficients!$A:$Z,34,$F29+8))))</f>
        <v/>
      </c>
      <c r="H29" s="167"/>
      <c r="I29" s="124" t="str">
        <f t="shared" si="20"/>
        <v/>
      </c>
      <c r="J29" s="185"/>
      <c r="K29" s="202"/>
      <c r="L29" s="127" t="str">
        <f t="shared" si="21"/>
        <v/>
      </c>
      <c r="M29" s="185"/>
      <c r="N29" s="205"/>
      <c r="O29" s="130" t="str">
        <f t="shared" si="22"/>
        <v/>
      </c>
      <c r="P29" s="185"/>
      <c r="Q29" s="178"/>
      <c r="R29" s="178"/>
      <c r="S29" s="178"/>
      <c r="T29" s="178"/>
      <c r="U29" s="178"/>
      <c r="V29" s="178"/>
      <c r="W29" s="178"/>
      <c r="X29" s="183"/>
      <c r="Y29" s="184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3"/>
      <c r="BA29" s="58">
        <f t="shared" si="15"/>
        <v>0</v>
      </c>
      <c r="BB29" s="50" t="e">
        <f t="shared" si="23"/>
        <v>#VALUE!</v>
      </c>
      <c r="BC29" s="45"/>
      <c r="BD29" s="45"/>
      <c r="BE29" s="45"/>
      <c r="BF29" s="45"/>
      <c r="BH29" s="73">
        <f t="shared" si="24"/>
        <v>0</v>
      </c>
      <c r="BI29" s="62" t="e">
        <f t="shared" si="25"/>
        <v>#VALUE!</v>
      </c>
      <c r="BJ29" s="69"/>
      <c r="BK29" s="69"/>
      <c r="BL29" s="69"/>
      <c r="BM29" s="69"/>
      <c r="BO29" s="92">
        <f t="shared" si="26"/>
        <v>0</v>
      </c>
      <c r="BP29" s="77" t="e">
        <f t="shared" si="27"/>
        <v>#VALUE!</v>
      </c>
      <c r="BQ29" s="88"/>
      <c r="BR29" s="88"/>
      <c r="BS29" s="88"/>
      <c r="BT29" s="88"/>
    </row>
    <row r="30" spans="1:72" ht="17" customHeight="1" thickBot="1" x14ac:dyDescent="0.2">
      <c r="A30" s="155"/>
      <c r="B30" s="156">
        <v>3</v>
      </c>
      <c r="C30" s="157" t="str">
        <f t="shared" si="16"/>
        <v/>
      </c>
      <c r="D30" s="157" t="str">
        <f t="shared" si="17"/>
        <v/>
      </c>
      <c r="E30" s="158" t="str">
        <f t="shared" si="18"/>
        <v/>
      </c>
      <c r="F30" s="158" t="str">
        <f t="shared" si="19"/>
        <v/>
      </c>
      <c r="G30" s="145" t="str">
        <f>IF($C30="","",IF($F30&lt;1,0,IF($E30="F",INDEX(Coefficients!$A:$Z,72,$F30+8),INDEX(Coefficients!$A:$Z,34,$F30+8))))</f>
        <v/>
      </c>
      <c r="H30" s="167"/>
      <c r="I30" s="124" t="str">
        <f t="shared" si="20"/>
        <v/>
      </c>
      <c r="J30" s="185"/>
      <c r="K30" s="202"/>
      <c r="L30" s="127" t="str">
        <f t="shared" si="21"/>
        <v/>
      </c>
      <c r="M30" s="185"/>
      <c r="N30" s="205"/>
      <c r="O30" s="130" t="str">
        <f t="shared" si="22"/>
        <v/>
      </c>
      <c r="P30" s="185"/>
      <c r="Q30" s="178"/>
      <c r="R30" s="178"/>
      <c r="S30" s="178"/>
      <c r="T30" s="178"/>
      <c r="U30" s="178"/>
      <c r="V30" s="178"/>
      <c r="W30" s="178"/>
      <c r="X30" s="183"/>
      <c r="Y30" s="184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3"/>
      <c r="BA30" s="58">
        <f t="shared" si="15"/>
        <v>0</v>
      </c>
      <c r="BB30" s="50" t="e">
        <f t="shared" si="23"/>
        <v>#VALUE!</v>
      </c>
      <c r="BC30" s="45"/>
      <c r="BD30" s="45"/>
      <c r="BE30" s="45"/>
      <c r="BF30" s="45"/>
      <c r="BH30" s="73">
        <f t="shared" si="24"/>
        <v>0</v>
      </c>
      <c r="BI30" s="62" t="e">
        <f t="shared" si="25"/>
        <v>#VALUE!</v>
      </c>
      <c r="BJ30" s="69"/>
      <c r="BK30" s="69"/>
      <c r="BL30" s="69"/>
      <c r="BM30" s="69"/>
      <c r="BO30" s="92">
        <f t="shared" si="26"/>
        <v>0</v>
      </c>
      <c r="BP30" s="77" t="e">
        <f t="shared" si="27"/>
        <v>#VALUE!</v>
      </c>
      <c r="BQ30" s="88"/>
      <c r="BR30" s="88"/>
      <c r="BS30" s="88"/>
      <c r="BT30" s="88"/>
    </row>
    <row r="31" spans="1:72" ht="17" customHeight="1" thickBot="1" x14ac:dyDescent="0.2">
      <c r="A31" s="155"/>
      <c r="B31" s="156">
        <v>4</v>
      </c>
      <c r="C31" s="157" t="str">
        <f t="shared" si="16"/>
        <v/>
      </c>
      <c r="D31" s="157" t="str">
        <f t="shared" si="17"/>
        <v/>
      </c>
      <c r="E31" s="158" t="str">
        <f t="shared" si="18"/>
        <v/>
      </c>
      <c r="F31" s="158" t="str">
        <f t="shared" si="19"/>
        <v/>
      </c>
      <c r="G31" s="145" t="str">
        <f>IF($C31="","",IF($F31&lt;1,0,IF($E31="F",INDEX(Coefficients!$A:$Z,72,$F31+8),INDEX(Coefficients!$A:$Z,34,$F31+8))))</f>
        <v/>
      </c>
      <c r="H31" s="167"/>
      <c r="I31" s="124" t="str">
        <f t="shared" si="20"/>
        <v/>
      </c>
      <c r="J31" s="185"/>
      <c r="K31" s="202"/>
      <c r="L31" s="127" t="str">
        <f t="shared" si="21"/>
        <v/>
      </c>
      <c r="M31" s="185"/>
      <c r="N31" s="205"/>
      <c r="O31" s="130" t="str">
        <f t="shared" si="22"/>
        <v/>
      </c>
      <c r="P31" s="185"/>
      <c r="Q31" s="178"/>
      <c r="R31" s="178"/>
      <c r="S31" s="178"/>
      <c r="T31" s="178"/>
      <c r="U31" s="178"/>
      <c r="V31" s="178"/>
      <c r="W31" s="178"/>
      <c r="X31" s="183"/>
      <c r="Y31" s="184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3"/>
      <c r="BA31" s="58">
        <f t="shared" si="15"/>
        <v>0</v>
      </c>
      <c r="BB31" s="50" t="e">
        <f t="shared" si="23"/>
        <v>#VALUE!</v>
      </c>
      <c r="BC31" s="45"/>
      <c r="BD31" s="45"/>
      <c r="BE31" s="45"/>
      <c r="BF31" s="45"/>
      <c r="BH31" s="73">
        <f t="shared" si="24"/>
        <v>0</v>
      </c>
      <c r="BI31" s="62" t="e">
        <f t="shared" si="25"/>
        <v>#VALUE!</v>
      </c>
      <c r="BJ31" s="69"/>
      <c r="BK31" s="69"/>
      <c r="BL31" s="69"/>
      <c r="BM31" s="69"/>
      <c r="BO31" s="92">
        <f t="shared" si="26"/>
        <v>0</v>
      </c>
      <c r="BP31" s="77" t="e">
        <f t="shared" si="27"/>
        <v>#VALUE!</v>
      </c>
      <c r="BQ31" s="88"/>
      <c r="BR31" s="88"/>
      <c r="BS31" s="88"/>
      <c r="BT31" s="88"/>
    </row>
    <row r="32" spans="1:72" ht="17" customHeight="1" thickBot="1" x14ac:dyDescent="0.2">
      <c r="A32" s="155"/>
      <c r="B32" s="156">
        <v>5</v>
      </c>
      <c r="C32" s="157" t="str">
        <f t="shared" si="16"/>
        <v/>
      </c>
      <c r="D32" s="157" t="str">
        <f t="shared" si="17"/>
        <v/>
      </c>
      <c r="E32" s="158" t="str">
        <f t="shared" si="18"/>
        <v/>
      </c>
      <c r="F32" s="158" t="str">
        <f t="shared" si="19"/>
        <v/>
      </c>
      <c r="G32" s="145" t="str">
        <f>IF($C32="","",IF($F32&lt;1,0,IF($E32="F",INDEX(Coefficients!$A:$Z,72,$F32+8),INDEX(Coefficients!$A:$Z,34,$F32+8))))</f>
        <v/>
      </c>
      <c r="H32" s="167"/>
      <c r="I32" s="124" t="str">
        <f t="shared" si="20"/>
        <v/>
      </c>
      <c r="J32" s="185"/>
      <c r="K32" s="202"/>
      <c r="L32" s="127" t="str">
        <f t="shared" si="21"/>
        <v/>
      </c>
      <c r="M32" s="185"/>
      <c r="N32" s="205"/>
      <c r="O32" s="130" t="str">
        <f t="shared" si="22"/>
        <v/>
      </c>
      <c r="P32" s="185"/>
      <c r="Q32" s="178"/>
      <c r="R32" s="178"/>
      <c r="S32" s="178"/>
      <c r="T32" s="178"/>
      <c r="U32" s="178"/>
      <c r="V32" s="178"/>
      <c r="W32" s="178"/>
      <c r="X32" s="183"/>
      <c r="Y32" s="184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3"/>
      <c r="AY32" s="32"/>
      <c r="AZ32" s="32"/>
      <c r="BA32" s="58">
        <f t="shared" si="15"/>
        <v>0</v>
      </c>
      <c r="BB32" s="50" t="e">
        <f t="shared" si="23"/>
        <v>#VALUE!</v>
      </c>
      <c r="BC32" s="45"/>
      <c r="BD32" s="45"/>
      <c r="BE32" s="45"/>
      <c r="BF32" s="45"/>
      <c r="BH32" s="73">
        <f t="shared" si="24"/>
        <v>0</v>
      </c>
      <c r="BI32" s="62" t="e">
        <f t="shared" si="25"/>
        <v>#VALUE!</v>
      </c>
      <c r="BJ32" s="69"/>
      <c r="BK32" s="69"/>
      <c r="BL32" s="69"/>
      <c r="BM32" s="69"/>
      <c r="BO32" s="92">
        <f t="shared" si="26"/>
        <v>0</v>
      </c>
      <c r="BP32" s="77" t="e">
        <f t="shared" si="27"/>
        <v>#VALUE!</v>
      </c>
      <c r="BQ32" s="88"/>
      <c r="BR32" s="88"/>
      <c r="BS32" s="88"/>
      <c r="BT32" s="88"/>
    </row>
    <row r="33" spans="1:72" ht="17" customHeight="1" thickBot="1" x14ac:dyDescent="0.2">
      <c r="A33" s="155"/>
      <c r="B33" s="156">
        <v>6</v>
      </c>
      <c r="C33" s="157" t="str">
        <f t="shared" si="16"/>
        <v/>
      </c>
      <c r="D33" s="157" t="str">
        <f t="shared" si="17"/>
        <v/>
      </c>
      <c r="E33" s="158" t="str">
        <f t="shared" si="18"/>
        <v/>
      </c>
      <c r="F33" s="158" t="str">
        <f t="shared" si="19"/>
        <v/>
      </c>
      <c r="G33" s="145" t="str">
        <f>IF($C33="","",IF($F33&lt;1,0,IF($E33="F",INDEX(Coefficients!$A:$Z,72,$F33+8),INDEX(Coefficients!$A:$Z,34,$F33+8))))</f>
        <v/>
      </c>
      <c r="H33" s="167"/>
      <c r="I33" s="124" t="str">
        <f t="shared" si="20"/>
        <v/>
      </c>
      <c r="J33" s="185"/>
      <c r="K33" s="202"/>
      <c r="L33" s="127" t="str">
        <f t="shared" si="21"/>
        <v/>
      </c>
      <c r="M33" s="185"/>
      <c r="N33" s="205"/>
      <c r="O33" s="130" t="str">
        <f t="shared" si="22"/>
        <v/>
      </c>
      <c r="P33" s="185"/>
      <c r="Q33" s="178"/>
      <c r="R33" s="178"/>
      <c r="S33" s="178"/>
      <c r="T33" s="178"/>
      <c r="U33" s="178"/>
      <c r="V33" s="178"/>
      <c r="W33" s="178"/>
      <c r="X33" s="183"/>
      <c r="Y33" s="184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3"/>
      <c r="AY33" s="32"/>
      <c r="AZ33" s="32"/>
      <c r="BA33" s="58">
        <f t="shared" si="15"/>
        <v>0</v>
      </c>
      <c r="BB33" s="50" t="e">
        <f t="shared" si="23"/>
        <v>#VALUE!</v>
      </c>
      <c r="BC33" s="45"/>
      <c r="BD33" s="45"/>
      <c r="BE33" s="45"/>
      <c r="BF33" s="45"/>
      <c r="BH33" s="73">
        <f t="shared" si="24"/>
        <v>0</v>
      </c>
      <c r="BI33" s="62" t="e">
        <f t="shared" si="25"/>
        <v>#VALUE!</v>
      </c>
      <c r="BJ33" s="69"/>
      <c r="BK33" s="69"/>
      <c r="BL33" s="69"/>
      <c r="BM33" s="69"/>
      <c r="BO33" s="92">
        <f t="shared" si="26"/>
        <v>0</v>
      </c>
      <c r="BP33" s="77" t="e">
        <f t="shared" si="27"/>
        <v>#VALUE!</v>
      </c>
      <c r="BQ33" s="88"/>
      <c r="BR33" s="88"/>
      <c r="BS33" s="88"/>
      <c r="BT33" s="88"/>
    </row>
    <row r="34" spans="1:72" ht="17" customHeight="1" thickBot="1" x14ac:dyDescent="0.2">
      <c r="A34" s="155"/>
      <c r="B34" s="156">
        <v>7</v>
      </c>
      <c r="C34" s="157" t="str">
        <f t="shared" si="16"/>
        <v/>
      </c>
      <c r="D34" s="157" t="str">
        <f t="shared" si="17"/>
        <v/>
      </c>
      <c r="E34" s="158" t="str">
        <f t="shared" si="18"/>
        <v/>
      </c>
      <c r="F34" s="158" t="str">
        <f t="shared" si="19"/>
        <v/>
      </c>
      <c r="G34" s="145" t="str">
        <f>IF($C34="","",IF($F34&lt;1,0,IF($E34="F",INDEX(Coefficients!$A:$Z,72,$F34+8),INDEX(Coefficients!$A:$Z,34,$F34+8))))</f>
        <v/>
      </c>
      <c r="H34" s="167"/>
      <c r="I34" s="124" t="str">
        <f t="shared" si="20"/>
        <v/>
      </c>
      <c r="J34" s="185"/>
      <c r="K34" s="202"/>
      <c r="L34" s="127" t="str">
        <f t="shared" si="21"/>
        <v/>
      </c>
      <c r="M34" s="185"/>
      <c r="N34" s="205"/>
      <c r="O34" s="130" t="str">
        <f t="shared" si="22"/>
        <v/>
      </c>
      <c r="P34" s="185"/>
      <c r="Q34" s="178"/>
      <c r="R34" s="178"/>
      <c r="S34" s="178"/>
      <c r="T34" s="178"/>
      <c r="U34" s="178"/>
      <c r="V34" s="178"/>
      <c r="W34" s="178"/>
      <c r="X34" s="183"/>
      <c r="Y34" s="184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3"/>
      <c r="AY34" s="32"/>
      <c r="AZ34" s="32"/>
      <c r="BA34" s="58">
        <f t="shared" si="15"/>
        <v>0</v>
      </c>
      <c r="BB34" s="50" t="e">
        <f t="shared" si="23"/>
        <v>#VALUE!</v>
      </c>
      <c r="BC34" s="45"/>
      <c r="BD34" s="45"/>
      <c r="BE34" s="45"/>
      <c r="BF34" s="45"/>
      <c r="BH34" s="73">
        <f t="shared" si="24"/>
        <v>0</v>
      </c>
      <c r="BI34" s="62" t="e">
        <f t="shared" si="25"/>
        <v>#VALUE!</v>
      </c>
      <c r="BJ34" s="69"/>
      <c r="BK34" s="69"/>
      <c r="BL34" s="69"/>
      <c r="BM34" s="69"/>
      <c r="BO34" s="92">
        <f t="shared" si="26"/>
        <v>0</v>
      </c>
      <c r="BP34" s="77" t="e">
        <f t="shared" si="27"/>
        <v>#VALUE!</v>
      </c>
      <c r="BQ34" s="88"/>
      <c r="BR34" s="88"/>
      <c r="BS34" s="88"/>
      <c r="BT34" s="88"/>
    </row>
    <row r="35" spans="1:72" ht="17" customHeight="1" thickBot="1" x14ac:dyDescent="0.2">
      <c r="A35" s="155"/>
      <c r="B35" s="156">
        <v>8</v>
      </c>
      <c r="C35" s="157" t="str">
        <f t="shared" si="16"/>
        <v/>
      </c>
      <c r="D35" s="157" t="str">
        <f t="shared" si="17"/>
        <v/>
      </c>
      <c r="E35" s="158" t="str">
        <f t="shared" si="18"/>
        <v/>
      </c>
      <c r="F35" s="158" t="str">
        <f t="shared" si="19"/>
        <v/>
      </c>
      <c r="G35" s="145" t="str">
        <f>IF($C35="","",IF($F35&lt;1,0,IF($E35="F",INDEX(Coefficients!$A:$Z,72,$F35+8),INDEX(Coefficients!$A:$Z,34,$F35+8))))</f>
        <v/>
      </c>
      <c r="H35" s="167"/>
      <c r="I35" s="124" t="str">
        <f t="shared" si="20"/>
        <v/>
      </c>
      <c r="J35" s="185"/>
      <c r="K35" s="202"/>
      <c r="L35" s="127" t="str">
        <f t="shared" si="21"/>
        <v/>
      </c>
      <c r="M35" s="185"/>
      <c r="N35" s="205"/>
      <c r="O35" s="130" t="str">
        <f t="shared" si="22"/>
        <v/>
      </c>
      <c r="P35" s="185"/>
      <c r="Q35" s="178"/>
      <c r="R35" s="178"/>
      <c r="S35" s="178"/>
      <c r="T35" s="178"/>
      <c r="U35" s="178"/>
      <c r="V35" s="178"/>
      <c r="W35" s="178"/>
      <c r="X35" s="183"/>
      <c r="Y35" s="184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3"/>
      <c r="AY35" s="32"/>
      <c r="AZ35" s="32"/>
      <c r="BA35" s="58">
        <f t="shared" si="15"/>
        <v>0</v>
      </c>
      <c r="BB35" s="50" t="e">
        <f t="shared" si="23"/>
        <v>#VALUE!</v>
      </c>
      <c r="BC35" s="45"/>
      <c r="BD35" s="45"/>
      <c r="BE35" s="45"/>
      <c r="BF35" s="45"/>
      <c r="BH35" s="73">
        <f t="shared" si="24"/>
        <v>0</v>
      </c>
      <c r="BI35" s="62" t="e">
        <f t="shared" si="25"/>
        <v>#VALUE!</v>
      </c>
      <c r="BJ35" s="69"/>
      <c r="BK35" s="69"/>
      <c r="BL35" s="69"/>
      <c r="BM35" s="69"/>
      <c r="BO35" s="92">
        <f t="shared" si="26"/>
        <v>0</v>
      </c>
      <c r="BP35" s="77" t="e">
        <f t="shared" si="27"/>
        <v>#VALUE!</v>
      </c>
      <c r="BQ35" s="88"/>
      <c r="BR35" s="88"/>
      <c r="BS35" s="88"/>
      <c r="BT35" s="88"/>
    </row>
    <row r="36" spans="1:72" ht="17" customHeight="1" thickBot="1" x14ac:dyDescent="0.2">
      <c r="A36" s="155"/>
      <c r="B36" s="156">
        <v>9</v>
      </c>
      <c r="C36" s="157" t="str">
        <f t="shared" si="16"/>
        <v/>
      </c>
      <c r="D36" s="157" t="str">
        <f t="shared" si="17"/>
        <v/>
      </c>
      <c r="E36" s="158" t="str">
        <f t="shared" si="18"/>
        <v/>
      </c>
      <c r="F36" s="158" t="str">
        <f t="shared" si="19"/>
        <v/>
      </c>
      <c r="G36" s="145" t="str">
        <f>IF($C36="","",IF($F36&lt;1,0,IF($E36="F",INDEX(Coefficients!$A:$Z,72,$F36+8),INDEX(Coefficients!$A:$Z,34,$F36+8))))</f>
        <v/>
      </c>
      <c r="H36" s="167"/>
      <c r="I36" s="124" t="str">
        <f t="shared" si="20"/>
        <v/>
      </c>
      <c r="J36" s="185"/>
      <c r="K36" s="202"/>
      <c r="L36" s="127" t="str">
        <f t="shared" si="21"/>
        <v/>
      </c>
      <c r="M36" s="185"/>
      <c r="N36" s="205"/>
      <c r="O36" s="130" t="str">
        <f t="shared" si="22"/>
        <v/>
      </c>
      <c r="P36" s="185"/>
      <c r="Q36" s="178"/>
      <c r="R36" s="178"/>
      <c r="S36" s="178"/>
      <c r="T36" s="178"/>
      <c r="U36" s="178"/>
      <c r="V36" s="178"/>
      <c r="W36" s="178"/>
      <c r="X36" s="183"/>
      <c r="Y36" s="184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3"/>
      <c r="AY36" s="32"/>
      <c r="AZ36" s="32"/>
      <c r="BA36" s="58">
        <f t="shared" si="15"/>
        <v>0</v>
      </c>
      <c r="BB36" s="50" t="e">
        <f t="shared" si="23"/>
        <v>#VALUE!</v>
      </c>
      <c r="BC36" s="45"/>
      <c r="BD36" s="45"/>
      <c r="BE36" s="45"/>
      <c r="BF36" s="45"/>
      <c r="BH36" s="73">
        <f t="shared" si="24"/>
        <v>0</v>
      </c>
      <c r="BI36" s="62" t="e">
        <f t="shared" si="25"/>
        <v>#VALUE!</v>
      </c>
      <c r="BJ36" s="69"/>
      <c r="BK36" s="69"/>
      <c r="BL36" s="69"/>
      <c r="BM36" s="69"/>
      <c r="BO36" s="92">
        <f t="shared" si="26"/>
        <v>0</v>
      </c>
      <c r="BP36" s="77" t="e">
        <f t="shared" si="27"/>
        <v>#VALUE!</v>
      </c>
      <c r="BQ36" s="88"/>
      <c r="BR36" s="88"/>
      <c r="BS36" s="88"/>
      <c r="BT36" s="88"/>
    </row>
    <row r="37" spans="1:72" ht="17" customHeight="1" thickBot="1" x14ac:dyDescent="0.2">
      <c r="A37" s="159"/>
      <c r="B37" s="160">
        <v>10</v>
      </c>
      <c r="C37" s="161" t="str">
        <f t="shared" si="16"/>
        <v/>
      </c>
      <c r="D37" s="161" t="str">
        <f t="shared" si="17"/>
        <v/>
      </c>
      <c r="E37" s="162" t="str">
        <f t="shared" si="18"/>
        <v/>
      </c>
      <c r="F37" s="162" t="str">
        <f t="shared" si="19"/>
        <v/>
      </c>
      <c r="G37" s="147" t="str">
        <f>IF($C37="","",IF($F37&lt;1,0,IF($E37="F",INDEX(Coefficients!$A:$Z,72,$F37+8),INDEX(Coefficients!$A:$Z,34,$F37+8))))</f>
        <v/>
      </c>
      <c r="H37" s="168"/>
      <c r="I37" s="125" t="str">
        <f t="shared" si="20"/>
        <v/>
      </c>
      <c r="J37" s="185"/>
      <c r="K37" s="203"/>
      <c r="L37" s="128" t="str">
        <f t="shared" si="21"/>
        <v/>
      </c>
      <c r="M37" s="185"/>
      <c r="N37" s="206"/>
      <c r="O37" s="131" t="str">
        <f t="shared" si="22"/>
        <v/>
      </c>
      <c r="P37" s="185"/>
      <c r="Q37" s="178"/>
      <c r="R37" s="178"/>
      <c r="S37" s="178"/>
      <c r="T37" s="178"/>
      <c r="U37" s="178"/>
      <c r="V37" s="178"/>
      <c r="W37" s="178"/>
      <c r="X37" s="183"/>
      <c r="Y37" s="184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3"/>
      <c r="AY37" s="32"/>
      <c r="AZ37" s="32"/>
      <c r="BA37" s="58">
        <f t="shared" si="15"/>
        <v>0</v>
      </c>
      <c r="BB37" s="50" t="e">
        <f t="shared" si="23"/>
        <v>#VALUE!</v>
      </c>
      <c r="BC37" s="45"/>
      <c r="BD37" s="45"/>
      <c r="BE37" s="45"/>
      <c r="BF37" s="45"/>
      <c r="BH37" s="73">
        <f t="shared" si="24"/>
        <v>0</v>
      </c>
      <c r="BI37" s="62" t="e">
        <f t="shared" si="25"/>
        <v>#VALUE!</v>
      </c>
      <c r="BJ37" s="69"/>
      <c r="BK37" s="69"/>
      <c r="BL37" s="69"/>
      <c r="BM37" s="69"/>
      <c r="BO37" s="92">
        <f t="shared" si="26"/>
        <v>0</v>
      </c>
      <c r="BP37" s="77" t="e">
        <f t="shared" si="27"/>
        <v>#VALUE!</v>
      </c>
      <c r="BQ37" s="88"/>
      <c r="BR37" s="88"/>
      <c r="BS37" s="88"/>
      <c r="BT37" s="88"/>
    </row>
    <row r="38" spans="1:72" s="32" customFormat="1" ht="15" customHeight="1" thickTop="1" x14ac:dyDescent="0.15">
      <c r="A38" s="178"/>
      <c r="B38" s="177"/>
      <c r="C38" s="178"/>
      <c r="D38" s="178"/>
      <c r="E38" s="177"/>
      <c r="F38" s="177"/>
      <c r="G38" s="178"/>
      <c r="H38" s="177"/>
      <c r="I38" s="177"/>
      <c r="J38" s="177"/>
      <c r="K38" s="177"/>
      <c r="L38" s="177"/>
      <c r="M38" s="177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92"/>
      <c r="Y38" s="193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33"/>
      <c r="AK38" s="272"/>
      <c r="AL38" s="272"/>
      <c r="AM38" s="272"/>
      <c r="AN38" s="272"/>
      <c r="AO38" s="272"/>
      <c r="AP38" s="272"/>
      <c r="AQ38" s="269"/>
      <c r="AR38" s="269"/>
      <c r="BA38" s="211"/>
      <c r="BB38" s="212"/>
      <c r="BH38" s="211"/>
      <c r="BI38" s="212"/>
      <c r="BO38" s="211"/>
      <c r="BP38" s="212"/>
    </row>
    <row r="39" spans="1:72" s="32" customFormat="1" ht="15" customHeight="1" x14ac:dyDescent="0.15">
      <c r="A39" s="178"/>
      <c r="B39" s="177"/>
      <c r="C39" s="178"/>
      <c r="D39" s="178"/>
      <c r="E39" s="177"/>
      <c r="F39" s="177"/>
      <c r="G39" s="178"/>
      <c r="H39" s="177"/>
      <c r="I39" s="197"/>
      <c r="J39" s="177"/>
      <c r="K39" s="177"/>
      <c r="L39" s="177"/>
      <c r="M39" s="177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33"/>
      <c r="AK39" s="272"/>
      <c r="AL39" s="272"/>
      <c r="AM39" s="272"/>
      <c r="AN39" s="272"/>
      <c r="AO39" s="272"/>
      <c r="AP39" s="272"/>
      <c r="AQ39" s="269"/>
      <c r="AR39" s="269"/>
      <c r="AY39" s="99"/>
      <c r="AZ39" s="99"/>
    </row>
    <row r="40" spans="1:72" s="32" customFormat="1" ht="15" customHeight="1" x14ac:dyDescent="0.15">
      <c r="A40" s="178"/>
      <c r="B40" s="236"/>
      <c r="C40" s="237"/>
      <c r="D40" s="237"/>
      <c r="E40" s="238"/>
      <c r="F40" s="177"/>
      <c r="G40" s="178"/>
      <c r="H40" s="177"/>
      <c r="I40" s="197"/>
      <c r="J40" s="177"/>
      <c r="K40" s="177"/>
      <c r="L40" s="177"/>
      <c r="M40" s="177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33"/>
      <c r="AK40" s="272"/>
      <c r="AL40" s="272"/>
      <c r="AM40" s="272"/>
      <c r="AN40" s="272"/>
      <c r="AO40" s="272"/>
      <c r="AP40" s="272"/>
      <c r="AQ40" s="269"/>
      <c r="AR40" s="269"/>
      <c r="AY40" s="99"/>
      <c r="AZ40" s="99"/>
    </row>
    <row r="41" spans="1:72" s="32" customFormat="1" ht="15" customHeight="1" x14ac:dyDescent="0.15">
      <c r="A41" s="178"/>
      <c r="B41" s="177"/>
      <c r="C41" s="178"/>
      <c r="D41" s="178"/>
      <c r="E41" s="177"/>
      <c r="F41" s="177"/>
      <c r="G41" s="178"/>
      <c r="H41" s="177"/>
      <c r="I41" s="177"/>
      <c r="J41" s="177"/>
      <c r="K41" s="177"/>
      <c r="L41" s="177"/>
      <c r="M41" s="177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33"/>
      <c r="AK41" s="272"/>
      <c r="AL41" s="272"/>
      <c r="AM41" s="272"/>
      <c r="AN41" s="272"/>
      <c r="AO41" s="272"/>
      <c r="AP41" s="272"/>
      <c r="AQ41" s="269"/>
      <c r="AR41" s="269"/>
      <c r="AY41" s="99"/>
      <c r="AZ41" s="99"/>
    </row>
    <row r="42" spans="1:72" s="32" customFormat="1" ht="15" customHeight="1" x14ac:dyDescent="0.15">
      <c r="A42" s="178"/>
      <c r="B42" s="177"/>
      <c r="C42" s="178"/>
      <c r="D42" s="178"/>
      <c r="E42" s="177"/>
      <c r="F42" s="177"/>
      <c r="G42" s="178"/>
      <c r="H42" s="177"/>
      <c r="I42" s="177"/>
      <c r="J42" s="177"/>
      <c r="K42" s="177"/>
      <c r="L42" s="177"/>
      <c r="M42" s="177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33"/>
      <c r="AK42" s="272"/>
      <c r="AL42" s="272"/>
      <c r="AM42" s="272"/>
      <c r="AN42" s="272"/>
      <c r="AO42" s="272"/>
      <c r="AP42" s="272"/>
      <c r="AQ42" s="269"/>
      <c r="AR42" s="269"/>
      <c r="AY42" s="99"/>
      <c r="AZ42" s="99"/>
    </row>
    <row r="43" spans="1:72" s="32" customFormat="1" ht="15" customHeight="1" x14ac:dyDescent="0.15">
      <c r="A43" s="178"/>
      <c r="B43" s="177"/>
      <c r="C43" s="178"/>
      <c r="D43" s="178"/>
      <c r="E43" s="177"/>
      <c r="F43" s="177"/>
      <c r="G43" s="178"/>
      <c r="H43" s="177"/>
      <c r="I43" s="177"/>
      <c r="J43" s="177"/>
      <c r="K43" s="177"/>
      <c r="L43" s="177"/>
      <c r="M43" s="177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33"/>
      <c r="AK43" s="272"/>
      <c r="AL43" s="272"/>
      <c r="AM43" s="272"/>
      <c r="AN43" s="272"/>
      <c r="AO43" s="272"/>
      <c r="AP43" s="272"/>
      <c r="AQ43" s="269"/>
      <c r="AR43" s="269"/>
      <c r="AY43" s="99"/>
      <c r="AZ43" s="99"/>
    </row>
    <row r="44" spans="1:72" s="32" customFormat="1" ht="15" customHeight="1" x14ac:dyDescent="0.15">
      <c r="A44" s="178"/>
      <c r="B44" s="177"/>
      <c r="C44" s="178"/>
      <c r="D44" s="178"/>
      <c r="E44" s="177"/>
      <c r="F44" s="177"/>
      <c r="G44" s="178"/>
      <c r="H44" s="177"/>
      <c r="I44" s="177"/>
      <c r="J44" s="177"/>
      <c r="K44" s="177"/>
      <c r="L44" s="177"/>
      <c r="M44" s="177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33"/>
      <c r="AK44" s="272"/>
      <c r="AL44" s="272"/>
      <c r="AM44" s="272"/>
      <c r="AN44" s="272"/>
      <c r="AO44" s="272"/>
      <c r="AP44" s="272"/>
      <c r="AQ44" s="269"/>
      <c r="AR44" s="269"/>
      <c r="AY44" s="99"/>
      <c r="AZ44" s="99"/>
    </row>
    <row r="45" spans="1:72" s="99" customFormat="1" ht="15" customHeight="1" x14ac:dyDescent="0.15">
      <c r="A45" s="194"/>
      <c r="B45" s="195"/>
      <c r="C45" s="194"/>
      <c r="D45" s="194"/>
      <c r="E45" s="195"/>
      <c r="F45" s="195"/>
      <c r="G45" s="194"/>
      <c r="H45" s="195"/>
      <c r="I45" s="195"/>
      <c r="J45" s="195"/>
      <c r="K45" s="195"/>
      <c r="L45" s="195"/>
      <c r="M45" s="195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33"/>
      <c r="AK45" s="272"/>
      <c r="AL45" s="272"/>
      <c r="AM45" s="272"/>
      <c r="AN45" s="272"/>
      <c r="AO45" s="272"/>
      <c r="AP45" s="272"/>
      <c r="AQ45" s="269"/>
      <c r="AR45" s="269"/>
    </row>
    <row r="46" spans="1:72" s="99" customFormat="1" ht="15" customHeight="1" x14ac:dyDescent="0.15">
      <c r="A46" s="194"/>
      <c r="B46" s="195"/>
      <c r="C46" s="194"/>
      <c r="D46" s="194"/>
      <c r="E46" s="195"/>
      <c r="F46" s="195"/>
      <c r="G46" s="194"/>
      <c r="H46" s="195"/>
      <c r="I46" s="195"/>
      <c r="J46" s="195"/>
      <c r="K46" s="195"/>
      <c r="L46" s="195"/>
      <c r="M46" s="195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33"/>
      <c r="AK46" s="272"/>
      <c r="AL46" s="272"/>
      <c r="AM46" s="272"/>
      <c r="AN46" s="272"/>
      <c r="AO46" s="272"/>
      <c r="AP46" s="272"/>
      <c r="AQ46" s="269"/>
      <c r="AR46" s="269"/>
    </row>
    <row r="47" spans="1:72" s="99" customFormat="1" ht="15" customHeight="1" x14ac:dyDescent="0.15">
      <c r="A47" s="194"/>
      <c r="B47" s="195"/>
      <c r="C47" s="194"/>
      <c r="D47" s="194"/>
      <c r="E47" s="195"/>
      <c r="F47" s="195"/>
      <c r="G47" s="194"/>
      <c r="H47" s="195"/>
      <c r="I47" s="195"/>
      <c r="J47" s="195"/>
      <c r="K47" s="195"/>
      <c r="L47" s="195"/>
      <c r="M47" s="195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33"/>
      <c r="AK47" s="272"/>
      <c r="AL47" s="272"/>
      <c r="AM47" s="272"/>
      <c r="AN47" s="272"/>
      <c r="AO47" s="272"/>
      <c r="AP47" s="272"/>
      <c r="AQ47" s="269"/>
      <c r="AR47" s="269"/>
    </row>
    <row r="48" spans="1:72" s="99" customFormat="1" ht="15" customHeight="1" x14ac:dyDescent="0.15">
      <c r="A48" s="194"/>
      <c r="B48" s="195"/>
      <c r="C48" s="194"/>
      <c r="D48" s="194"/>
      <c r="E48" s="195"/>
      <c r="F48" s="195"/>
      <c r="G48" s="194"/>
      <c r="H48" s="195"/>
      <c r="I48" s="195"/>
      <c r="J48" s="195"/>
      <c r="K48" s="195"/>
      <c r="L48" s="195"/>
      <c r="M48" s="195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33"/>
      <c r="AK48" s="272"/>
      <c r="AL48" s="272"/>
      <c r="AM48" s="272"/>
      <c r="AN48" s="272"/>
      <c r="AO48" s="272"/>
      <c r="AP48" s="272"/>
      <c r="AQ48" s="269"/>
      <c r="AR48" s="269"/>
    </row>
    <row r="49" spans="1:63" s="99" customFormat="1" ht="15" customHeight="1" x14ac:dyDescent="0.15">
      <c r="A49" s="194"/>
      <c r="B49" s="195"/>
      <c r="C49" s="194"/>
      <c r="D49" s="194"/>
      <c r="E49" s="195"/>
      <c r="F49" s="195"/>
      <c r="G49" s="194"/>
      <c r="H49" s="195"/>
      <c r="I49" s="195"/>
      <c r="J49" s="195"/>
      <c r="K49" s="195"/>
      <c r="L49" s="195"/>
      <c r="M49" s="195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33"/>
      <c r="AK49" s="272"/>
      <c r="AL49" s="272"/>
      <c r="AM49" s="272"/>
      <c r="AN49" s="272"/>
      <c r="AO49" s="272"/>
      <c r="AP49" s="272"/>
      <c r="AQ49" s="269"/>
      <c r="AR49" s="269"/>
    </row>
    <row r="50" spans="1:63" s="99" customFormat="1" ht="15" customHeight="1" x14ac:dyDescent="0.15">
      <c r="A50" s="194"/>
      <c r="B50" s="195"/>
      <c r="C50" s="194"/>
      <c r="D50" s="194"/>
      <c r="E50" s="195"/>
      <c r="F50" s="195"/>
      <c r="G50" s="194"/>
      <c r="H50" s="195"/>
      <c r="I50" s="195"/>
      <c r="J50" s="195"/>
      <c r="K50" s="195"/>
      <c r="L50" s="195"/>
      <c r="M50" s="195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33"/>
      <c r="AK50" s="272"/>
      <c r="AL50" s="272"/>
      <c r="AM50" s="272"/>
      <c r="AN50" s="272"/>
      <c r="AO50" s="272"/>
      <c r="AP50" s="272"/>
      <c r="AQ50" s="269"/>
      <c r="AR50" s="269"/>
    </row>
    <row r="51" spans="1:63" s="99" customFormat="1" ht="15" hidden="1" customHeight="1" x14ac:dyDescent="0.15">
      <c r="A51" s="239"/>
      <c r="B51" s="240" t="e">
        <f>MATCH(A51,AQ:AQ,0)</f>
        <v>#N/A</v>
      </c>
      <c r="C51" s="240" t="str">
        <f>IF(ISNA(B51),"",YEAR(INDEX(AL:AQ,B51,4)))</f>
        <v/>
      </c>
      <c r="D51" s="240" t="str">
        <f>IF(ISNA(B51),"",INDEX(AL:AQ,B51,1))</f>
        <v/>
      </c>
      <c r="E51" s="240" t="str">
        <f>IF(ISNA(B51),"",INDEX(AL:AQ,B51,2))</f>
        <v/>
      </c>
      <c r="F51" s="240" t="str">
        <f>IF(ISNA(B51),"",INDEX(AL:AQ,B51,3))</f>
        <v/>
      </c>
      <c r="G51" s="241" t="b">
        <f>OR(A51=A$52,A51=A$53,A51=A$54,A51=A$55,A51=A$57,A51=A$58,A51=A$59,A51=A$60,A51=A$61)</f>
        <v>1</v>
      </c>
      <c r="H51" s="195">
        <f>IF(G51,1,0)</f>
        <v>1</v>
      </c>
      <c r="I51" s="195" t="b">
        <f>NOT(ISNA(B51))</f>
        <v>0</v>
      </c>
      <c r="J51" s="195"/>
      <c r="K51" s="195">
        <f>A61</f>
        <v>0</v>
      </c>
      <c r="L51" s="195" t="str">
        <f>CONCATENATE(C16," ",D16)</f>
        <v xml:space="preserve"> </v>
      </c>
      <c r="M51" s="195">
        <f>C16</f>
        <v>0</v>
      </c>
      <c r="N51" s="194">
        <f>D16</f>
        <v>0</v>
      </c>
      <c r="O51" s="242">
        <f>E16</f>
        <v>0</v>
      </c>
      <c r="P51" s="194">
        <f>F16</f>
        <v>0</v>
      </c>
      <c r="Q51" s="194">
        <f t="shared" ref="Q51:Q60" si="28">IF(OR(D65=A$23,D65=A$24,D65=A$25,D65=A$26),0,1)</f>
        <v>0</v>
      </c>
      <c r="R51" s="194">
        <v>1</v>
      </c>
      <c r="S51" s="194" t="str">
        <f>IF(Q51,D65,"")</f>
        <v/>
      </c>
      <c r="T51" s="194">
        <f>1*Q51</f>
        <v>0</v>
      </c>
      <c r="U51" s="194">
        <f>SMALL(X51:X60,1)</f>
        <v>11</v>
      </c>
      <c r="V51" s="194" t="str">
        <f t="shared" ref="V51:V56" si="29">IF(ISNA(IF(U51&gt;0,VLOOKUP(U51,$R$51:$S$60,2,FALSE),"")),"",VLOOKUP(U51,$R$51:$S$60,2,FALSE))</f>
        <v/>
      </c>
      <c r="W51" s="194"/>
      <c r="X51" s="239">
        <f>IF(Q51=0,11,Q51*R51)</f>
        <v>11</v>
      </c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33"/>
      <c r="AK51" s="272"/>
      <c r="AL51" s="272"/>
      <c r="AM51" s="272"/>
      <c r="AN51" s="272"/>
      <c r="AO51" s="272"/>
      <c r="AP51" s="272"/>
      <c r="AQ51" s="269"/>
      <c r="AR51" s="269"/>
      <c r="BK51" s="99">
        <v>0</v>
      </c>
    </row>
    <row r="52" spans="1:63" s="99" customFormat="1" ht="15" hidden="1" customHeight="1" x14ac:dyDescent="0.15">
      <c r="A52" s="194"/>
      <c r="B52" s="240" t="e">
        <f>MATCH(A52,AQ:AQ,0)</f>
        <v>#N/A</v>
      </c>
      <c r="C52" s="240" t="str">
        <f>IF(ISNA(B52),"",YEAR(INDEX(AL:AQ,B52,4)))</f>
        <v/>
      </c>
      <c r="D52" s="240" t="str">
        <f>IF(ISNA(B52),"",INDEX(AL:AQ,B52,1))</f>
        <v/>
      </c>
      <c r="E52" s="240" t="str">
        <f>IF(ISNA(B52),"",INDEX(AL:AQ,B52,2))</f>
        <v/>
      </c>
      <c r="F52" s="240" t="str">
        <f>IF(ISNA(B52),"",INDEX(AL:AQ,B52,3))</f>
        <v/>
      </c>
      <c r="G52" s="241" t="b">
        <f>OR(A52=A$51,A52=A$53,A52=A$54,A52=A$55,A52=A$57,A52=A$58,A52=A$59,A52=A$60,A52=A$61)</f>
        <v>1</v>
      </c>
      <c r="H52" s="195">
        <f t="shared" ref="H52:H61" si="30">IF(G52,1,0)</f>
        <v>1</v>
      </c>
      <c r="I52" s="195" t="b">
        <f>NOT(ISNA(B52))</f>
        <v>0</v>
      </c>
      <c r="J52" s="195"/>
      <c r="K52" s="195">
        <f>A60</f>
        <v>0</v>
      </c>
      <c r="L52" s="195" t="str">
        <f>CONCATENATE(C15," ",D15)</f>
        <v xml:space="preserve"> </v>
      </c>
      <c r="M52" s="195">
        <f>C15</f>
        <v>0</v>
      </c>
      <c r="N52" s="194">
        <f>D15</f>
        <v>0</v>
      </c>
      <c r="O52" s="242">
        <f>E15</f>
        <v>0</v>
      </c>
      <c r="P52" s="194">
        <f>F15</f>
        <v>0</v>
      </c>
      <c r="Q52" s="194">
        <f t="shared" si="28"/>
        <v>0</v>
      </c>
      <c r="R52" s="194">
        <v>2</v>
      </c>
      <c r="S52" s="194" t="str">
        <f t="shared" ref="S52:S60" si="31">IF(Q52,D66,"")</f>
        <v/>
      </c>
      <c r="T52" s="194">
        <f>2*Q52</f>
        <v>0</v>
      </c>
      <c r="U52" s="194">
        <f>SMALL(X51:X60,2)</f>
        <v>11</v>
      </c>
      <c r="V52" s="194" t="str">
        <f t="shared" si="29"/>
        <v/>
      </c>
      <c r="W52" s="194"/>
      <c r="X52" s="239">
        <f t="shared" ref="X52:X71" si="32">IF(Q52=0,11,Q52*R52)</f>
        <v>11</v>
      </c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33"/>
      <c r="AK52" s="272"/>
      <c r="AL52" s="272"/>
      <c r="AM52" s="272"/>
      <c r="AN52" s="272"/>
      <c r="AO52" s="272"/>
      <c r="AP52" s="272"/>
      <c r="AQ52" s="269"/>
      <c r="AR52" s="269"/>
      <c r="BK52" s="99">
        <v>0</v>
      </c>
    </row>
    <row r="53" spans="1:63" s="99" customFormat="1" ht="15" hidden="1" customHeight="1" x14ac:dyDescent="0.15">
      <c r="A53" s="194"/>
      <c r="B53" s="240" t="e">
        <f>MATCH(A53,AQ:AQ,0)</f>
        <v>#N/A</v>
      </c>
      <c r="C53" s="240" t="str">
        <f>IF(ISNA(B53),"",YEAR(INDEX(AL:AQ,B53,4)))</f>
        <v/>
      </c>
      <c r="D53" s="240" t="str">
        <f>IF(ISNA(B53),"",INDEX(AL:AQ,B53,1))</f>
        <v/>
      </c>
      <c r="E53" s="240" t="str">
        <f>IF(ISNA(B53),"",INDEX(AL:AQ,B53,2))</f>
        <v/>
      </c>
      <c r="F53" s="240" t="str">
        <f>IF(ISNA(B53),"",INDEX(AL:AQ,B53,3))</f>
        <v/>
      </c>
      <c r="G53" s="241" t="b">
        <f>OR(A53=A$51,A53=A$52,A53=A$54,A53=A$55,A53=A$57,A53=A$58,A53=A$59,A53=A$60,A53=A$61)</f>
        <v>1</v>
      </c>
      <c r="H53" s="195">
        <f t="shared" si="30"/>
        <v>1</v>
      </c>
      <c r="I53" s="195" t="b">
        <f>NOT(ISNA(B53))</f>
        <v>0</v>
      </c>
      <c r="J53" s="195"/>
      <c r="K53" s="195">
        <f>A59</f>
        <v>0</v>
      </c>
      <c r="L53" s="195" t="str">
        <f>CONCATENATE(C14," ",D14)</f>
        <v xml:space="preserve"> </v>
      </c>
      <c r="M53" s="195">
        <f>C14</f>
        <v>0</v>
      </c>
      <c r="N53" s="194">
        <f>D14</f>
        <v>0</v>
      </c>
      <c r="O53" s="242">
        <f>E14</f>
        <v>0</v>
      </c>
      <c r="P53" s="194">
        <f>F14</f>
        <v>0</v>
      </c>
      <c r="Q53" s="194">
        <f t="shared" si="28"/>
        <v>0</v>
      </c>
      <c r="R53" s="194">
        <v>3</v>
      </c>
      <c r="S53" s="194" t="str">
        <f t="shared" si="31"/>
        <v/>
      </c>
      <c r="T53" s="194">
        <f>3*Q53</f>
        <v>0</v>
      </c>
      <c r="U53" s="194">
        <f>SMALL(X51:X60,3)</f>
        <v>11</v>
      </c>
      <c r="V53" s="194" t="str">
        <f t="shared" si="29"/>
        <v/>
      </c>
      <c r="W53" s="194"/>
      <c r="X53" s="239">
        <f t="shared" si="32"/>
        <v>11</v>
      </c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33"/>
      <c r="AK53" s="272"/>
      <c r="AL53" s="272"/>
      <c r="AM53" s="272"/>
      <c r="AN53" s="272"/>
      <c r="AO53" s="272"/>
      <c r="AP53" s="272"/>
      <c r="AQ53" s="269"/>
      <c r="AR53" s="269"/>
      <c r="BK53" s="99">
        <v>0</v>
      </c>
    </row>
    <row r="54" spans="1:63" s="99" customFormat="1" ht="15" hidden="1" customHeight="1" x14ac:dyDescent="0.15">
      <c r="A54" s="194"/>
      <c r="B54" s="240" t="e">
        <f>MATCH(A54,AQ:AQ,0)</f>
        <v>#N/A</v>
      </c>
      <c r="C54" s="240" t="str">
        <f>IF(ISNA(B54),"",YEAR(INDEX(AL:AQ,B54,4)))</f>
        <v/>
      </c>
      <c r="D54" s="240" t="str">
        <f>IF(ISNA(B54),"",INDEX(AL:AQ,B54,1))</f>
        <v/>
      </c>
      <c r="E54" s="240" t="str">
        <f>IF(ISNA(B54),"",INDEX(AL:AQ,B54,2))</f>
        <v/>
      </c>
      <c r="F54" s="240" t="str">
        <f>IF(ISNA(B54),"",INDEX(AL:AQ,B54,3))</f>
        <v/>
      </c>
      <c r="G54" s="241" t="b">
        <f>OR(A54=A$51,A54=A$52,A54=A$53,A54=A$55,A54=A$57,A54=A$58,A54=A$59,A54=A$60,A54=A$61)</f>
        <v>1</v>
      </c>
      <c r="H54" s="195">
        <f t="shared" si="30"/>
        <v>1</v>
      </c>
      <c r="I54" s="195" t="b">
        <f>NOT(ISNA(B54))</f>
        <v>0</v>
      </c>
      <c r="J54" s="195"/>
      <c r="K54" s="195">
        <f>A58</f>
        <v>0</v>
      </c>
      <c r="L54" s="195" t="str">
        <f>CONCATENATE(C13," ",D13)</f>
        <v xml:space="preserve"> </v>
      </c>
      <c r="M54" s="195">
        <f>C13</f>
        <v>0</v>
      </c>
      <c r="N54" s="194">
        <f>D13</f>
        <v>0</v>
      </c>
      <c r="O54" s="242">
        <f>E13</f>
        <v>0</v>
      </c>
      <c r="P54" s="194">
        <f>F13</f>
        <v>0</v>
      </c>
      <c r="Q54" s="194">
        <f t="shared" si="28"/>
        <v>0</v>
      </c>
      <c r="R54" s="194">
        <v>4</v>
      </c>
      <c r="S54" s="194" t="str">
        <f t="shared" si="31"/>
        <v/>
      </c>
      <c r="T54" s="194">
        <f>4*Q54</f>
        <v>0</v>
      </c>
      <c r="U54" s="194">
        <f>SMALL(X51:X60,4)</f>
        <v>11</v>
      </c>
      <c r="V54" s="194" t="str">
        <f t="shared" si="29"/>
        <v/>
      </c>
      <c r="W54" s="194"/>
      <c r="X54" s="239">
        <f t="shared" si="32"/>
        <v>11</v>
      </c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33"/>
      <c r="AK54" s="272"/>
      <c r="AL54" s="272"/>
      <c r="AM54" s="272"/>
      <c r="AN54" s="272"/>
      <c r="AO54" s="272"/>
      <c r="AP54" s="272"/>
      <c r="AQ54" s="269"/>
      <c r="AR54" s="269"/>
      <c r="BK54" s="99">
        <v>0</v>
      </c>
    </row>
    <row r="55" spans="1:63" s="99" customFormat="1" ht="15" hidden="1" customHeight="1" x14ac:dyDescent="0.15">
      <c r="A55" s="194"/>
      <c r="B55" s="240" t="e">
        <f>MATCH(A55,AQ:AQ,0)</f>
        <v>#N/A</v>
      </c>
      <c r="C55" s="240" t="str">
        <f>IF(ISNA(B55),"",YEAR(INDEX(AL:AQ,B55,4)))</f>
        <v/>
      </c>
      <c r="D55" s="240" t="str">
        <f>IF(ISNA(B55),"",INDEX(AL:AQ,B55,1))</f>
        <v/>
      </c>
      <c r="E55" s="240" t="str">
        <f>IF(ISNA(B55),"",INDEX(AL:AQ,B55,2))</f>
        <v/>
      </c>
      <c r="F55" s="240" t="str">
        <f>IF(ISNA(B55),"",INDEX(AL:AQ,B55,3))</f>
        <v/>
      </c>
      <c r="G55" s="241" t="b">
        <f>OR(A55=A$51,A55=A$52,A55=A$53,A55=A$54,A55=A$57,A55=A$58,A55=A$59,A55=A$60,A55=A$61)</f>
        <v>1</v>
      </c>
      <c r="H55" s="195">
        <f t="shared" si="30"/>
        <v>1</v>
      </c>
      <c r="I55" s="195" t="b">
        <f>NOT(ISNA(B55))</f>
        <v>0</v>
      </c>
      <c r="J55" s="195"/>
      <c r="K55" s="195">
        <f>A57</f>
        <v>0</v>
      </c>
      <c r="L55" s="195" t="str">
        <f>CONCATENATE(C12," ",D12)</f>
        <v xml:space="preserve"> </v>
      </c>
      <c r="M55" s="195">
        <f>C12</f>
        <v>0</v>
      </c>
      <c r="N55" s="194">
        <f>D12</f>
        <v>0</v>
      </c>
      <c r="O55" s="242">
        <f>E12</f>
        <v>0</v>
      </c>
      <c r="P55" s="194">
        <f>F12</f>
        <v>0</v>
      </c>
      <c r="Q55" s="194">
        <f t="shared" si="28"/>
        <v>0</v>
      </c>
      <c r="R55" s="194">
        <v>5</v>
      </c>
      <c r="S55" s="194" t="str">
        <f t="shared" si="31"/>
        <v/>
      </c>
      <c r="T55" s="194">
        <f>5*Q55</f>
        <v>0</v>
      </c>
      <c r="U55" s="194">
        <f>SMALL(X51:X60,5)</f>
        <v>11</v>
      </c>
      <c r="V55" s="194" t="str">
        <f t="shared" si="29"/>
        <v/>
      </c>
      <c r="W55" s="194"/>
      <c r="X55" s="239">
        <f t="shared" si="32"/>
        <v>11</v>
      </c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33"/>
      <c r="AK55" s="272"/>
      <c r="AL55" s="272"/>
      <c r="AM55" s="272"/>
      <c r="AN55" s="272"/>
      <c r="AO55" s="272"/>
      <c r="AP55" s="272"/>
      <c r="AQ55" s="269"/>
      <c r="AR55" s="269"/>
      <c r="BK55" s="99">
        <v>0</v>
      </c>
    </row>
    <row r="56" spans="1:63" s="99" customFormat="1" ht="15" hidden="1" customHeight="1" x14ac:dyDescent="0.15">
      <c r="A56" s="194"/>
      <c r="B56" s="240"/>
      <c r="C56" s="240"/>
      <c r="D56" s="240"/>
      <c r="E56" s="240"/>
      <c r="F56" s="240"/>
      <c r="G56" s="241"/>
      <c r="H56" s="195"/>
      <c r="I56" s="195"/>
      <c r="J56" s="195"/>
      <c r="K56" s="195">
        <f>A55</f>
        <v>0</v>
      </c>
      <c r="L56" s="195" t="str">
        <f>CONCATENATE(C10," ",D10)</f>
        <v xml:space="preserve"> </v>
      </c>
      <c r="M56" s="195">
        <f>C10</f>
        <v>0</v>
      </c>
      <c r="N56" s="194">
        <f>D10</f>
        <v>0</v>
      </c>
      <c r="O56" s="242">
        <f>E10</f>
        <v>0</v>
      </c>
      <c r="P56" s="194">
        <f>F10</f>
        <v>0</v>
      </c>
      <c r="Q56" s="194">
        <f t="shared" si="28"/>
        <v>0</v>
      </c>
      <c r="R56" s="194">
        <v>6</v>
      </c>
      <c r="S56" s="194" t="str">
        <f t="shared" si="31"/>
        <v/>
      </c>
      <c r="T56" s="194">
        <f>6*Q56</f>
        <v>0</v>
      </c>
      <c r="U56" s="194">
        <f>SMALL(X51:X60,6)</f>
        <v>11</v>
      </c>
      <c r="V56" s="194" t="str">
        <f t="shared" si="29"/>
        <v/>
      </c>
      <c r="W56" s="194"/>
      <c r="X56" s="239">
        <f t="shared" si="32"/>
        <v>11</v>
      </c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33"/>
      <c r="AK56" s="272"/>
      <c r="AL56" s="272"/>
      <c r="AM56" s="272"/>
      <c r="AN56" s="272"/>
      <c r="AO56" s="272"/>
      <c r="AP56" s="272"/>
      <c r="AQ56" s="269"/>
      <c r="AR56" s="269"/>
    </row>
    <row r="57" spans="1:63" s="99" customFormat="1" ht="15" hidden="1" customHeight="1" x14ac:dyDescent="0.15">
      <c r="A57" s="194"/>
      <c r="B57" s="240" t="e">
        <f>MATCH(A57,AQ:AQ,0)</f>
        <v>#N/A</v>
      </c>
      <c r="C57" s="240" t="str">
        <f>IF(ISNA(B57),"",YEAR(INDEX(AL:AQ,B57,4)))</f>
        <v/>
      </c>
      <c r="D57" s="240" t="str">
        <f>IF(ISNA(B57),"",INDEX(AL:AQ,B57,1))</f>
        <v/>
      </c>
      <c r="E57" s="240" t="str">
        <f>IF(ISNA(B57),"",INDEX(AL:AQ,B57,2))</f>
        <v/>
      </c>
      <c r="F57" s="240" t="str">
        <f>IF(ISNA(B57),"",INDEX(AL:AQ,B57,3))</f>
        <v/>
      </c>
      <c r="G57" s="241" t="b">
        <f>OR(A57=A$51,A57=A$52,A57=A$53,A57=A$54,A57=A$55,A57=A$58,A57=A$59,A57=A$60,A57=A$61)</f>
        <v>1</v>
      </c>
      <c r="H57" s="195">
        <f t="shared" si="30"/>
        <v>1</v>
      </c>
      <c r="I57" s="195" t="b">
        <f>NOT(ISNA(B57))</f>
        <v>0</v>
      </c>
      <c r="J57" s="195"/>
      <c r="K57" s="195">
        <f>A54</f>
        <v>0</v>
      </c>
      <c r="L57" s="195" t="str">
        <f>CONCATENATE(C9," ",D9)</f>
        <v xml:space="preserve"> </v>
      </c>
      <c r="M57" s="195">
        <f>C9</f>
        <v>0</v>
      </c>
      <c r="N57" s="194">
        <f>D9</f>
        <v>0</v>
      </c>
      <c r="O57" s="242">
        <f>E9</f>
        <v>0</v>
      </c>
      <c r="P57" s="194">
        <f>F9</f>
        <v>0</v>
      </c>
      <c r="Q57" s="194">
        <f t="shared" si="28"/>
        <v>0</v>
      </c>
      <c r="R57" s="194">
        <v>7</v>
      </c>
      <c r="S57" s="194" t="str">
        <f t="shared" si="31"/>
        <v/>
      </c>
      <c r="T57" s="194">
        <f>7*Q57</f>
        <v>0</v>
      </c>
      <c r="U57" s="194">
        <f>SMALL(X51:X60,7)</f>
        <v>11</v>
      </c>
      <c r="V57" s="194" t="str">
        <f>IF(ISNA(IF(U57&gt;0,VLOOKUP(U57,$R$51:$S$60,2,FALSE),"")),"",VLOOKUP(U57,$R$51:$S$60,2,FALSE))</f>
        <v/>
      </c>
      <c r="W57" s="194"/>
      <c r="X57" s="239">
        <f t="shared" si="32"/>
        <v>11</v>
      </c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33"/>
      <c r="AK57" s="272"/>
      <c r="AL57" s="272"/>
      <c r="AM57" s="272"/>
      <c r="AN57" s="272"/>
      <c r="AO57" s="272"/>
      <c r="AP57" s="272"/>
      <c r="AQ57" s="269"/>
      <c r="AR57" s="269"/>
      <c r="BK57" s="99">
        <v>0</v>
      </c>
    </row>
    <row r="58" spans="1:63" s="99" customFormat="1" ht="15" hidden="1" customHeight="1" x14ac:dyDescent="0.15">
      <c r="A58" s="194"/>
      <c r="B58" s="240" t="e">
        <f>MATCH(A58,AQ:AQ,0)</f>
        <v>#N/A</v>
      </c>
      <c r="C58" s="240" t="str">
        <f>IF(ISNA(B58),"",YEAR(INDEX(AL:AQ,B58,4)))</f>
        <v/>
      </c>
      <c r="D58" s="240" t="str">
        <f>IF(ISNA(B58),"",INDEX(AL:AQ,B58,1))</f>
        <v/>
      </c>
      <c r="E58" s="240" t="str">
        <f>IF(ISNA(B58),"",INDEX(AL:AQ,B58,2))</f>
        <v/>
      </c>
      <c r="F58" s="240" t="str">
        <f>IF(ISNA(B58),"",INDEX(AL:AQ,B58,3))</f>
        <v/>
      </c>
      <c r="G58" s="241" t="b">
        <f>OR(A58=A$51,A58=A$52,A58=A$53,A58=A$54,A58=A$55,A58=A$57,A58=A$59,A58=A$60,A58=A$61)</f>
        <v>1</v>
      </c>
      <c r="H58" s="195">
        <f t="shared" si="30"/>
        <v>1</v>
      </c>
      <c r="I58" s="195" t="b">
        <f>NOT(ISNA(B58))</f>
        <v>0</v>
      </c>
      <c r="J58" s="195"/>
      <c r="K58" s="195">
        <f>A53</f>
        <v>0</v>
      </c>
      <c r="L58" s="195" t="str">
        <f>CONCATENATE(C8," ",D8)</f>
        <v xml:space="preserve"> </v>
      </c>
      <c r="M58" s="195">
        <f>C8</f>
        <v>0</v>
      </c>
      <c r="N58" s="194">
        <f>D8</f>
        <v>0</v>
      </c>
      <c r="O58" s="242">
        <f>E8</f>
        <v>0</v>
      </c>
      <c r="P58" s="194">
        <f>F8</f>
        <v>0</v>
      </c>
      <c r="Q58" s="194">
        <f t="shared" si="28"/>
        <v>0</v>
      </c>
      <c r="R58" s="194">
        <v>8</v>
      </c>
      <c r="S58" s="194" t="str">
        <f t="shared" si="31"/>
        <v/>
      </c>
      <c r="T58" s="194">
        <f>8*Q58</f>
        <v>0</v>
      </c>
      <c r="U58" s="194">
        <f>SMALL(X51:X60,8)</f>
        <v>11</v>
      </c>
      <c r="V58" s="194" t="str">
        <f>IF(ISNA(IF(U58&gt;0,VLOOKUP(U58,$R$51:$S$60,2,FALSE),"")),"",VLOOKUP(U58,$R$51:$S$60,2,FALSE))</f>
        <v/>
      </c>
      <c r="W58" s="194"/>
      <c r="X58" s="239">
        <f t="shared" si="32"/>
        <v>11</v>
      </c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33"/>
      <c r="AK58" s="272"/>
      <c r="AL58" s="272"/>
      <c r="AM58" s="272"/>
      <c r="AN58" s="272"/>
      <c r="AO58" s="272"/>
      <c r="AP58" s="272"/>
      <c r="AQ58" s="269"/>
      <c r="AR58" s="269"/>
      <c r="BK58" s="99">
        <v>0</v>
      </c>
    </row>
    <row r="59" spans="1:63" s="99" customFormat="1" ht="15" hidden="1" customHeight="1" x14ac:dyDescent="0.15">
      <c r="A59" s="194"/>
      <c r="B59" s="240" t="e">
        <f>MATCH(A59,AQ:AQ,0)</f>
        <v>#N/A</v>
      </c>
      <c r="C59" s="240" t="str">
        <f>IF(ISNA(B59),"",YEAR(INDEX(AL:AQ,B59,4)))</f>
        <v/>
      </c>
      <c r="D59" s="240" t="str">
        <f>IF(ISNA(B59),"",INDEX(AL:AQ,B59,1))</f>
        <v/>
      </c>
      <c r="E59" s="240" t="str">
        <f>IF(ISNA(B59),"",INDEX(AL:AQ,B59,2))</f>
        <v/>
      </c>
      <c r="F59" s="240" t="str">
        <f>IF(ISNA(B59),"",INDEX(AL:AQ,B59,3))</f>
        <v/>
      </c>
      <c r="G59" s="241" t="b">
        <f>OR(A59=A$51,A59=A$52,A59=A$53,A59=A$54,A59=A$55,A59=A$57,A59=A$58,A59=A$60,A59=A$61)</f>
        <v>1</v>
      </c>
      <c r="H59" s="195">
        <f t="shared" si="30"/>
        <v>1</v>
      </c>
      <c r="I59" s="195" t="b">
        <f>NOT(ISNA(B59))</f>
        <v>0</v>
      </c>
      <c r="J59" s="195"/>
      <c r="K59" s="195">
        <f>A52</f>
        <v>0</v>
      </c>
      <c r="L59" s="195" t="str">
        <f>CONCATENATE(C7," ",D7)</f>
        <v xml:space="preserve"> </v>
      </c>
      <c r="M59" s="195">
        <f>C7</f>
        <v>0</v>
      </c>
      <c r="N59" s="194">
        <f>D7</f>
        <v>0</v>
      </c>
      <c r="O59" s="242">
        <f>E7</f>
        <v>0</v>
      </c>
      <c r="P59" s="194">
        <f>F7</f>
        <v>0</v>
      </c>
      <c r="Q59" s="194">
        <f t="shared" si="28"/>
        <v>0</v>
      </c>
      <c r="R59" s="194">
        <v>9</v>
      </c>
      <c r="S59" s="194" t="str">
        <f t="shared" si="31"/>
        <v/>
      </c>
      <c r="T59" s="194">
        <f>9*Q59</f>
        <v>0</v>
      </c>
      <c r="U59" s="194">
        <f>SMALL(X51:X60,9)</f>
        <v>11</v>
      </c>
      <c r="V59" s="194" t="str">
        <f>IF(ISNA(IF(U59&gt;0,VLOOKUP(U59,$R$51:$S$60,2,FALSE),"")),"",VLOOKUP(U59,$R$51:$S$60,2,FALSE))</f>
        <v/>
      </c>
      <c r="W59" s="194"/>
      <c r="X59" s="239">
        <f t="shared" si="32"/>
        <v>11</v>
      </c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33"/>
      <c r="AK59" s="272"/>
      <c r="AL59" s="272"/>
      <c r="AM59" s="272"/>
      <c r="AN59" s="272"/>
      <c r="AO59" s="272"/>
      <c r="AP59" s="272"/>
      <c r="AQ59" s="269"/>
      <c r="AR59" s="269"/>
      <c r="BK59" s="99">
        <v>0</v>
      </c>
    </row>
    <row r="60" spans="1:63" s="99" customFormat="1" ht="15" hidden="1" customHeight="1" x14ac:dyDescent="0.15">
      <c r="A60" s="194"/>
      <c r="B60" s="240" t="e">
        <f>MATCH(A60,AQ:AQ,0)</f>
        <v>#N/A</v>
      </c>
      <c r="C60" s="240" t="str">
        <f>IF(ISNA(B60),"",YEAR(INDEX(AL:AQ,B60,4)))</f>
        <v/>
      </c>
      <c r="D60" s="240" t="str">
        <f>IF(ISNA(B60),"",INDEX(AL:AQ,B60,1))</f>
        <v/>
      </c>
      <c r="E60" s="240" t="str">
        <f>IF(ISNA(B60),"",INDEX(AL:AQ,B60,2))</f>
        <v/>
      </c>
      <c r="F60" s="240" t="str">
        <f>IF(ISNA(B60),"",INDEX(AL:AQ,B60,3))</f>
        <v/>
      </c>
      <c r="G60" s="241" t="b">
        <f>OR(A60=A$51,A60=A$52,A60=A$53,A60=A$54,A60=A$55,A60=A$57,A60=A$58,A60=A$59,A60=A$61)</f>
        <v>1</v>
      </c>
      <c r="H60" s="195">
        <f t="shared" si="30"/>
        <v>1</v>
      </c>
      <c r="I60" s="195" t="b">
        <f>NOT(ISNA(B60))</f>
        <v>0</v>
      </c>
      <c r="J60" s="195"/>
      <c r="K60" s="195">
        <f>A51</f>
        <v>0</v>
      </c>
      <c r="L60" s="195" t="str">
        <f>CONCATENATE(C6," ",D6)</f>
        <v xml:space="preserve"> </v>
      </c>
      <c r="M60" s="195">
        <f>C6</f>
        <v>0</v>
      </c>
      <c r="N60" s="194">
        <f>D6</f>
        <v>0</v>
      </c>
      <c r="O60" s="242">
        <f>E6</f>
        <v>0</v>
      </c>
      <c r="P60" s="194">
        <f>F6</f>
        <v>0</v>
      </c>
      <c r="Q60" s="194">
        <f t="shared" si="28"/>
        <v>0</v>
      </c>
      <c r="R60" s="194">
        <v>10</v>
      </c>
      <c r="S60" s="194" t="str">
        <f t="shared" si="31"/>
        <v/>
      </c>
      <c r="T60" s="194">
        <f>10*Q60</f>
        <v>0</v>
      </c>
      <c r="U60" s="194">
        <f>SMALL(X51:X60,10)</f>
        <v>11</v>
      </c>
      <c r="V60" s="194" t="str">
        <f>IF(ISNA(IF(U60&gt;0,VLOOKUP(U60,$R$51:$S$60,2,FALSE),"")),"",VLOOKUP(U60,$R$51:$S$60,2,FALSE))</f>
        <v/>
      </c>
      <c r="W60" s="194"/>
      <c r="X60" s="239">
        <f t="shared" si="32"/>
        <v>11</v>
      </c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33"/>
      <c r="AK60" s="272"/>
      <c r="AL60" s="272"/>
      <c r="AM60" s="272"/>
      <c r="AN60" s="272"/>
      <c r="AO60" s="272"/>
      <c r="AP60" s="272"/>
      <c r="AQ60" s="269"/>
      <c r="AR60" s="269"/>
      <c r="BK60" s="99">
        <v>0</v>
      </c>
    </row>
    <row r="61" spans="1:63" s="99" customFormat="1" ht="15" hidden="1" customHeight="1" x14ac:dyDescent="0.15">
      <c r="A61" s="194"/>
      <c r="B61" s="240" t="e">
        <f>MATCH(A61,AQ:AQ,0)</f>
        <v>#N/A</v>
      </c>
      <c r="C61" s="240" t="str">
        <f>IF(ISNA(B61),"",YEAR(INDEX(AL:AQ,B61,4)))</f>
        <v/>
      </c>
      <c r="D61" s="240" t="str">
        <f>IF(ISNA(B61),"",INDEX(AL:AQ,B61,1))</f>
        <v/>
      </c>
      <c r="E61" s="240" t="str">
        <f>IF(ISNA(B61),"",INDEX(AL:AQ,B61,2))</f>
        <v/>
      </c>
      <c r="F61" s="240" t="str">
        <f>IF(ISNA(B61),"",INDEX(AL:AQ,B61,3))</f>
        <v/>
      </c>
      <c r="G61" s="241" t="b">
        <f>OR(A61=A$51,A61=A$52,A61=A$53,A61=A$54,A61=A$55,A61=A$57,A61=A$58,A61=A$59,A61=A$60)</f>
        <v>1</v>
      </c>
      <c r="H61" s="195">
        <f t="shared" si="30"/>
        <v>1</v>
      </c>
      <c r="I61" s="195" t="b">
        <f>NOT(ISNA(B61))</f>
        <v>0</v>
      </c>
      <c r="J61" s="195"/>
      <c r="K61" s="195"/>
      <c r="L61" s="195"/>
      <c r="M61" s="243"/>
      <c r="N61" s="24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33"/>
      <c r="AK61" s="272"/>
      <c r="AL61" s="272"/>
      <c r="AM61" s="272"/>
      <c r="AN61" s="272"/>
      <c r="AO61" s="272"/>
      <c r="AP61" s="272"/>
      <c r="AQ61" s="269"/>
      <c r="AR61" s="269"/>
      <c r="BK61" s="99">
        <v>0</v>
      </c>
    </row>
    <row r="62" spans="1:63" s="99" customFormat="1" ht="15" hidden="1" customHeight="1" x14ac:dyDescent="0.15">
      <c r="A62" s="194"/>
      <c r="B62" s="240"/>
      <c r="C62" s="240"/>
      <c r="D62" s="240"/>
      <c r="E62" s="240"/>
      <c r="F62" s="240"/>
      <c r="G62" s="241"/>
      <c r="H62" s="195"/>
      <c r="I62" s="195"/>
      <c r="J62" s="195"/>
      <c r="K62" s="195"/>
      <c r="L62" s="195"/>
      <c r="M62" s="195"/>
      <c r="N62" s="194"/>
      <c r="O62" s="194"/>
      <c r="P62" s="194"/>
      <c r="Q62" s="194">
        <f t="shared" ref="Q62:Q71" si="33">IF(OR(D65=A$28,D65=A$29,D65=A$30,D65=A$31,D65=A$32,D65=A$33,D65=A$34,D65=A$35,D65=A$36,D65=A$37),0,1)</f>
        <v>0</v>
      </c>
      <c r="R62" s="194">
        <v>1</v>
      </c>
      <c r="S62" s="194" t="str">
        <f>IF(Q62,D65,"")</f>
        <v/>
      </c>
      <c r="T62" s="194">
        <f>1*Q62</f>
        <v>0</v>
      </c>
      <c r="U62" s="194">
        <f>SMALL(X62:X71,1)</f>
        <v>11</v>
      </c>
      <c r="V62" s="194" t="str">
        <f>IF(ISNA(IF(U62&gt;0,VLOOKUP(U62,$R$62:$S$71,2,0),"")),"",VLOOKUP(U62,$R$62:$S$71,2,0))</f>
        <v/>
      </c>
      <c r="W62" s="194"/>
      <c r="X62" s="239">
        <f t="shared" si="32"/>
        <v>11</v>
      </c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33"/>
      <c r="AK62" s="272"/>
      <c r="AL62" s="272"/>
      <c r="AM62" s="272"/>
      <c r="AN62" s="272"/>
      <c r="AO62" s="272"/>
      <c r="AP62" s="272"/>
      <c r="AQ62" s="269"/>
      <c r="AR62" s="269"/>
    </row>
    <row r="63" spans="1:63" s="99" customFormat="1" ht="15" hidden="1" customHeight="1" x14ac:dyDescent="0.15">
      <c r="A63" s="194"/>
      <c r="B63" s="240"/>
      <c r="C63" s="240"/>
      <c r="D63" s="240"/>
      <c r="E63" s="240"/>
      <c r="F63" s="240"/>
      <c r="G63" s="241"/>
      <c r="H63" s="195"/>
      <c r="I63" s="195"/>
      <c r="J63" s="195"/>
      <c r="K63" s="195"/>
      <c r="L63" s="195"/>
      <c r="M63" s="195"/>
      <c r="N63" s="194"/>
      <c r="O63" s="194"/>
      <c r="P63" s="194"/>
      <c r="Q63" s="194">
        <f t="shared" si="33"/>
        <v>0</v>
      </c>
      <c r="R63" s="194">
        <v>2</v>
      </c>
      <c r="S63" s="194" t="str">
        <f t="shared" ref="S63:S71" si="34">IF(Q63,D66,"")</f>
        <v/>
      </c>
      <c r="T63" s="194">
        <f>2*Q63</f>
        <v>0</v>
      </c>
      <c r="U63" s="194">
        <f>SMALL(X62:X71,2)</f>
        <v>11</v>
      </c>
      <c r="V63" s="194" t="str">
        <f t="shared" ref="V63:V71" si="35">IF(ISNA(IF(U63&gt;0,VLOOKUP(U63,$R$62:$S$71,2,0),"")),"",VLOOKUP(U63,$R$62:$S$71,2,0))</f>
        <v/>
      </c>
      <c r="W63" s="194"/>
      <c r="X63" s="239">
        <f t="shared" si="32"/>
        <v>11</v>
      </c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33"/>
      <c r="AK63" s="272"/>
      <c r="AL63" s="272"/>
      <c r="AM63" s="272"/>
      <c r="AN63" s="272"/>
      <c r="AO63" s="272"/>
      <c r="AP63" s="272"/>
      <c r="AQ63" s="269"/>
      <c r="AR63" s="269"/>
    </row>
    <row r="64" spans="1:63" s="99" customFormat="1" ht="15" hidden="1" customHeight="1" x14ac:dyDescent="0.15">
      <c r="A64" s="194"/>
      <c r="B64" s="240"/>
      <c r="C64" s="240"/>
      <c r="D64" s="240"/>
      <c r="E64" s="240"/>
      <c r="F64" s="240"/>
      <c r="G64" s="241"/>
      <c r="H64" s="195"/>
      <c r="I64" s="195"/>
      <c r="J64" s="195"/>
      <c r="K64" s="195"/>
      <c r="L64" s="195"/>
      <c r="M64" s="195"/>
      <c r="N64" s="194"/>
      <c r="O64" s="194"/>
      <c r="P64" s="194"/>
      <c r="Q64" s="194">
        <f t="shared" si="33"/>
        <v>0</v>
      </c>
      <c r="R64" s="194">
        <v>3</v>
      </c>
      <c r="S64" s="194" t="str">
        <f t="shared" si="34"/>
        <v/>
      </c>
      <c r="T64" s="194">
        <f>3*Q64</f>
        <v>0</v>
      </c>
      <c r="U64" s="194">
        <f>SMALL(X62:X71,3)</f>
        <v>11</v>
      </c>
      <c r="V64" s="194" t="str">
        <f t="shared" si="35"/>
        <v/>
      </c>
      <c r="W64" s="194"/>
      <c r="X64" s="239">
        <f t="shared" si="32"/>
        <v>11</v>
      </c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33"/>
      <c r="AK64" s="272"/>
      <c r="AL64" s="272"/>
      <c r="AM64" s="272"/>
      <c r="AN64" s="272"/>
      <c r="AO64" s="272"/>
      <c r="AP64" s="272"/>
      <c r="AQ64" s="269"/>
      <c r="AR64" s="269"/>
    </row>
    <row r="65" spans="1:52" s="99" customFormat="1" ht="15" hidden="1" customHeight="1" x14ac:dyDescent="0.15">
      <c r="A65" s="194"/>
      <c r="B65" s="240"/>
      <c r="C65" s="194"/>
      <c r="D65" s="194"/>
      <c r="E65" s="240"/>
      <c r="F65" s="240"/>
      <c r="G65" s="241"/>
      <c r="H65" s="195"/>
      <c r="I65" s="195"/>
      <c r="J65" s="195"/>
      <c r="K65" s="195"/>
      <c r="L65" s="195"/>
      <c r="M65" s="195"/>
      <c r="N65" s="194"/>
      <c r="O65" s="194"/>
      <c r="P65" s="194"/>
      <c r="Q65" s="194">
        <f t="shared" si="33"/>
        <v>0</v>
      </c>
      <c r="R65" s="194">
        <v>4</v>
      </c>
      <c r="S65" s="194" t="str">
        <f t="shared" si="34"/>
        <v/>
      </c>
      <c r="T65" s="194">
        <f>4*Q65</f>
        <v>0</v>
      </c>
      <c r="U65" s="194">
        <f>SMALL(X62:X71,4)</f>
        <v>11</v>
      </c>
      <c r="V65" s="194" t="str">
        <f t="shared" si="35"/>
        <v/>
      </c>
      <c r="W65" s="194"/>
      <c r="X65" s="239">
        <f t="shared" si="32"/>
        <v>11</v>
      </c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33"/>
      <c r="AK65" s="272"/>
      <c r="AL65" s="272"/>
      <c r="AM65" s="272"/>
      <c r="AN65" s="272"/>
      <c r="AO65" s="272"/>
      <c r="AP65" s="272"/>
      <c r="AQ65" s="269"/>
      <c r="AR65" s="269"/>
    </row>
    <row r="66" spans="1:52" s="99" customFormat="1" ht="15" hidden="1" customHeight="1" x14ac:dyDescent="0.15">
      <c r="A66" s="194"/>
      <c r="B66" s="195"/>
      <c r="C66" s="194"/>
      <c r="D66" s="194"/>
      <c r="E66" s="195"/>
      <c r="F66" s="195"/>
      <c r="G66" s="194"/>
      <c r="H66" s="195"/>
      <c r="I66" s="195"/>
      <c r="J66" s="195"/>
      <c r="K66" s="195"/>
      <c r="L66" s="195"/>
      <c r="M66" s="195"/>
      <c r="N66" s="194"/>
      <c r="O66" s="194"/>
      <c r="P66" s="194"/>
      <c r="Q66" s="194">
        <f t="shared" si="33"/>
        <v>0</v>
      </c>
      <c r="R66" s="194">
        <v>5</v>
      </c>
      <c r="S66" s="194" t="str">
        <f t="shared" si="34"/>
        <v/>
      </c>
      <c r="T66" s="194">
        <f>5*Q66</f>
        <v>0</v>
      </c>
      <c r="U66" s="194">
        <f>SMALL(X62:X71,5)</f>
        <v>11</v>
      </c>
      <c r="V66" s="194" t="str">
        <f t="shared" si="35"/>
        <v/>
      </c>
      <c r="W66" s="194"/>
      <c r="X66" s="239">
        <f t="shared" si="32"/>
        <v>11</v>
      </c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33"/>
      <c r="AK66" s="272"/>
      <c r="AL66" s="272"/>
      <c r="AM66" s="272"/>
      <c r="AN66" s="272"/>
      <c r="AO66" s="272"/>
      <c r="AP66" s="272"/>
      <c r="AQ66" s="269"/>
      <c r="AR66" s="269"/>
    </row>
    <row r="67" spans="1:52" s="99" customFormat="1" ht="15" hidden="1" customHeight="1" x14ac:dyDescent="0.15">
      <c r="A67" s="194"/>
      <c r="B67" s="195"/>
      <c r="C67" s="194"/>
      <c r="D67" s="194"/>
      <c r="E67" s="195"/>
      <c r="F67" s="195"/>
      <c r="G67" s="194"/>
      <c r="H67" s="195"/>
      <c r="I67" s="195"/>
      <c r="J67" s="195"/>
      <c r="K67" s="195"/>
      <c r="L67" s="195"/>
      <c r="M67" s="195"/>
      <c r="N67" s="194"/>
      <c r="O67" s="194"/>
      <c r="P67" s="194"/>
      <c r="Q67" s="194">
        <f t="shared" si="33"/>
        <v>0</v>
      </c>
      <c r="R67" s="194">
        <v>6</v>
      </c>
      <c r="S67" s="194" t="str">
        <f t="shared" si="34"/>
        <v/>
      </c>
      <c r="T67" s="194">
        <f>6*Q67</f>
        <v>0</v>
      </c>
      <c r="U67" s="194">
        <f>SMALL(X62:X71,6)</f>
        <v>11</v>
      </c>
      <c r="V67" s="194" t="str">
        <f t="shared" si="35"/>
        <v/>
      </c>
      <c r="W67" s="194"/>
      <c r="X67" s="239">
        <f t="shared" si="32"/>
        <v>11</v>
      </c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33"/>
      <c r="AK67" s="272"/>
      <c r="AL67" s="272"/>
      <c r="AM67" s="272"/>
      <c r="AN67" s="272"/>
      <c r="AO67" s="272"/>
      <c r="AP67" s="272"/>
      <c r="AQ67" s="269"/>
      <c r="AR67" s="269"/>
    </row>
    <row r="68" spans="1:52" s="99" customFormat="1" ht="15" hidden="1" customHeight="1" x14ac:dyDescent="0.15">
      <c r="A68" s="194"/>
      <c r="B68" s="195"/>
      <c r="C68" s="245"/>
      <c r="D68" s="194"/>
      <c r="E68" s="195"/>
      <c r="F68" s="195"/>
      <c r="G68" s="194"/>
      <c r="H68" s="195"/>
      <c r="I68" s="195"/>
      <c r="J68" s="195"/>
      <c r="K68" s="195"/>
      <c r="L68" s="195"/>
      <c r="M68" s="195"/>
      <c r="N68" s="194"/>
      <c r="O68" s="194"/>
      <c r="P68" s="194"/>
      <c r="Q68" s="194">
        <f t="shared" si="33"/>
        <v>0</v>
      </c>
      <c r="R68" s="194">
        <v>7</v>
      </c>
      <c r="S68" s="194" t="str">
        <f t="shared" si="34"/>
        <v/>
      </c>
      <c r="T68" s="194">
        <f>7*Q68</f>
        <v>0</v>
      </c>
      <c r="U68" s="194">
        <f>SMALL(X62:X71,7)</f>
        <v>11</v>
      </c>
      <c r="V68" s="194" t="str">
        <f t="shared" si="35"/>
        <v/>
      </c>
      <c r="W68" s="194"/>
      <c r="X68" s="239">
        <f t="shared" si="32"/>
        <v>11</v>
      </c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33"/>
      <c r="AK68" s="272"/>
      <c r="AL68" s="272"/>
      <c r="AM68" s="272"/>
      <c r="AN68" s="272"/>
      <c r="AO68" s="272"/>
      <c r="AP68" s="272"/>
      <c r="AQ68" s="269"/>
      <c r="AR68" s="269"/>
    </row>
    <row r="69" spans="1:52" s="99" customFormat="1" ht="15" hidden="1" customHeight="1" x14ac:dyDescent="0.15">
      <c r="A69" s="194"/>
      <c r="B69" s="195"/>
      <c r="C69" s="246"/>
      <c r="D69" s="194"/>
      <c r="E69" s="195"/>
      <c r="F69" s="195"/>
      <c r="G69" s="194"/>
      <c r="H69" s="195"/>
      <c r="I69" s="195"/>
      <c r="J69" s="195"/>
      <c r="K69" s="195"/>
      <c r="L69" s="195"/>
      <c r="M69" s="195"/>
      <c r="N69" s="194"/>
      <c r="O69" s="194"/>
      <c r="P69" s="194"/>
      <c r="Q69" s="194">
        <f t="shared" si="33"/>
        <v>0</v>
      </c>
      <c r="R69" s="194">
        <v>8</v>
      </c>
      <c r="S69" s="194" t="str">
        <f t="shared" si="34"/>
        <v/>
      </c>
      <c r="T69" s="194">
        <f>8*Q69</f>
        <v>0</v>
      </c>
      <c r="U69" s="194">
        <f>SMALL(X62:X71,8)</f>
        <v>11</v>
      </c>
      <c r="V69" s="194" t="str">
        <f t="shared" si="35"/>
        <v/>
      </c>
      <c r="W69" s="194"/>
      <c r="X69" s="239">
        <f t="shared" si="32"/>
        <v>11</v>
      </c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33"/>
      <c r="AK69" s="272"/>
      <c r="AL69" s="272"/>
      <c r="AM69" s="272"/>
      <c r="AN69" s="272"/>
      <c r="AO69" s="272"/>
      <c r="AP69" s="272"/>
      <c r="AQ69" s="269"/>
      <c r="AR69" s="269"/>
    </row>
    <row r="70" spans="1:52" s="99" customFormat="1" ht="15" hidden="1" customHeight="1" x14ac:dyDescent="0.15">
      <c r="A70" s="194"/>
      <c r="B70" s="195"/>
      <c r="C70" s="194"/>
      <c r="D70" s="194"/>
      <c r="E70" s="195"/>
      <c r="F70" s="195"/>
      <c r="G70" s="194"/>
      <c r="H70" s="195"/>
      <c r="I70" s="195"/>
      <c r="J70" s="195"/>
      <c r="K70" s="195"/>
      <c r="L70" s="195"/>
      <c r="M70" s="195"/>
      <c r="N70" s="194"/>
      <c r="O70" s="194"/>
      <c r="P70" s="194"/>
      <c r="Q70" s="194">
        <f t="shared" si="33"/>
        <v>0</v>
      </c>
      <c r="R70" s="194">
        <v>9</v>
      </c>
      <c r="S70" s="194" t="str">
        <f t="shared" si="34"/>
        <v/>
      </c>
      <c r="T70" s="194">
        <f>9*Q70</f>
        <v>0</v>
      </c>
      <c r="U70" s="194">
        <f>SMALL(X62:X71,9)</f>
        <v>11</v>
      </c>
      <c r="V70" s="194" t="str">
        <f t="shared" si="35"/>
        <v/>
      </c>
      <c r="W70" s="194"/>
      <c r="X70" s="239">
        <f t="shared" si="32"/>
        <v>11</v>
      </c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33"/>
      <c r="AK70" s="272"/>
      <c r="AL70" s="272"/>
      <c r="AM70" s="272"/>
      <c r="AN70" s="272"/>
      <c r="AO70" s="272"/>
      <c r="AP70" s="272"/>
      <c r="AQ70" s="269"/>
      <c r="AR70" s="269"/>
    </row>
    <row r="71" spans="1:52" s="99" customFormat="1" ht="15" hidden="1" customHeight="1" x14ac:dyDescent="0.15">
      <c r="A71" s="194"/>
      <c r="B71" s="195"/>
      <c r="C71" s="194"/>
      <c r="D71" s="244"/>
      <c r="E71" s="195"/>
      <c r="F71" s="195"/>
      <c r="G71" s="194"/>
      <c r="H71" s="195"/>
      <c r="I71" s="195"/>
      <c r="J71" s="195"/>
      <c r="K71" s="195"/>
      <c r="L71" s="195"/>
      <c r="M71" s="195"/>
      <c r="N71" s="194"/>
      <c r="O71" s="194"/>
      <c r="P71" s="194"/>
      <c r="Q71" s="194">
        <f t="shared" si="33"/>
        <v>0</v>
      </c>
      <c r="R71" s="194">
        <v>10</v>
      </c>
      <c r="S71" s="194" t="str">
        <f t="shared" si="34"/>
        <v/>
      </c>
      <c r="T71" s="194">
        <f>10*Q71</f>
        <v>0</v>
      </c>
      <c r="U71" s="194">
        <f>SMALL(X62:X71,10)</f>
        <v>11</v>
      </c>
      <c r="V71" s="194" t="str">
        <f t="shared" si="35"/>
        <v/>
      </c>
      <c r="W71" s="194"/>
      <c r="X71" s="239">
        <f t="shared" si="32"/>
        <v>11</v>
      </c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33"/>
      <c r="AK71" s="272"/>
      <c r="AL71" s="272"/>
      <c r="AM71" s="272"/>
      <c r="AN71" s="272"/>
      <c r="AO71" s="272"/>
      <c r="AP71" s="272"/>
      <c r="AQ71" s="269"/>
      <c r="AR71" s="269"/>
    </row>
    <row r="72" spans="1:52" s="99" customFormat="1" ht="15" hidden="1" customHeight="1" x14ac:dyDescent="0.15">
      <c r="A72" s="194"/>
      <c r="B72" s="195"/>
      <c r="C72" s="194"/>
      <c r="D72" s="194"/>
      <c r="E72" s="195"/>
      <c r="F72" s="195"/>
      <c r="G72" s="194"/>
      <c r="H72" s="195"/>
      <c r="I72" s="195"/>
      <c r="J72" s="195"/>
      <c r="K72" s="195"/>
      <c r="L72" s="195"/>
      <c r="M72" s="195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33"/>
      <c r="AK72" s="272"/>
      <c r="AL72" s="272"/>
      <c r="AM72" s="272"/>
      <c r="AN72" s="272"/>
      <c r="AO72" s="272"/>
      <c r="AP72" s="272"/>
      <c r="AQ72" s="269"/>
      <c r="AR72" s="269"/>
    </row>
    <row r="73" spans="1:52" s="99" customFormat="1" ht="15" hidden="1" customHeight="1" x14ac:dyDescent="0.15">
      <c r="A73" s="194"/>
      <c r="B73" s="195"/>
      <c r="C73" s="194"/>
      <c r="D73" s="194"/>
      <c r="E73" s="195"/>
      <c r="F73" s="195"/>
      <c r="G73" s="194"/>
      <c r="H73" s="195"/>
      <c r="I73" s="195"/>
      <c r="J73" s="195"/>
      <c r="K73" s="195"/>
      <c r="L73" s="195"/>
      <c r="M73" s="195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33"/>
      <c r="AK73" s="272"/>
      <c r="AL73" s="272"/>
      <c r="AM73" s="272"/>
      <c r="AN73" s="272"/>
      <c r="AO73" s="272"/>
      <c r="AP73" s="272"/>
      <c r="AQ73" s="269"/>
      <c r="AR73" s="269"/>
    </row>
    <row r="74" spans="1:52" s="99" customFormat="1" ht="15" hidden="1" customHeight="1" x14ac:dyDescent="0.15">
      <c r="A74" s="194"/>
      <c r="B74" s="195"/>
      <c r="C74" s="194"/>
      <c r="D74" s="194"/>
      <c r="E74" s="195"/>
      <c r="F74" s="195"/>
      <c r="G74" s="194"/>
      <c r="H74" s="195"/>
      <c r="I74" s="195"/>
      <c r="J74" s="195"/>
      <c r="K74" s="195"/>
      <c r="L74" s="195"/>
      <c r="M74" s="195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33"/>
      <c r="AK74" s="272"/>
      <c r="AL74" s="272"/>
      <c r="AM74" s="272"/>
      <c r="AN74" s="272"/>
      <c r="AO74" s="272"/>
      <c r="AP74" s="272"/>
      <c r="AQ74" s="269"/>
      <c r="AR74" s="269"/>
    </row>
    <row r="75" spans="1:52" s="99" customFormat="1" ht="15" hidden="1" customHeight="1" x14ac:dyDescent="0.15">
      <c r="A75" s="194"/>
      <c r="B75" s="195"/>
      <c r="C75" s="194"/>
      <c r="D75" s="194"/>
      <c r="E75" s="195"/>
      <c r="F75" s="195"/>
      <c r="G75" s="194"/>
      <c r="H75" s="195"/>
      <c r="I75" s="195"/>
      <c r="J75" s="195"/>
      <c r="K75" s="195"/>
      <c r="L75" s="195"/>
      <c r="M75" s="195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33"/>
      <c r="AK75" s="272"/>
      <c r="AL75" s="272"/>
      <c r="AM75" s="272"/>
      <c r="AN75" s="272"/>
      <c r="AO75" s="272"/>
      <c r="AP75" s="272"/>
      <c r="AQ75" s="269"/>
      <c r="AR75" s="269"/>
    </row>
    <row r="76" spans="1:52" s="99" customFormat="1" ht="15" hidden="1" customHeight="1" x14ac:dyDescent="0.15">
      <c r="A76" s="194"/>
      <c r="B76" s="195"/>
      <c r="C76" s="194"/>
      <c r="D76" s="194"/>
      <c r="E76" s="195"/>
      <c r="F76" s="195"/>
      <c r="G76" s="194"/>
      <c r="H76" s="195"/>
      <c r="I76" s="195"/>
      <c r="J76" s="195"/>
      <c r="K76" s="195"/>
      <c r="L76" s="195"/>
      <c r="M76" s="195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33"/>
      <c r="AK76" s="272"/>
      <c r="AL76" s="272"/>
      <c r="AM76" s="272"/>
      <c r="AN76" s="272"/>
      <c r="AO76" s="272"/>
      <c r="AP76" s="272"/>
      <c r="AQ76" s="269"/>
      <c r="AR76" s="269"/>
      <c r="AY76"/>
      <c r="AZ76"/>
    </row>
    <row r="77" spans="1:52" s="99" customFormat="1" ht="15" hidden="1" customHeight="1" x14ac:dyDescent="0.15">
      <c r="A77" s="194"/>
      <c r="B77" s="195"/>
      <c r="C77" s="194"/>
      <c r="D77" s="194"/>
      <c r="E77" s="195"/>
      <c r="F77" s="195"/>
      <c r="G77" s="194"/>
      <c r="H77" s="195"/>
      <c r="I77" s="195"/>
      <c r="J77" s="195"/>
      <c r="K77" s="195"/>
      <c r="L77" s="195"/>
      <c r="M77" s="195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33"/>
      <c r="AK77" s="272"/>
      <c r="AL77" s="272"/>
      <c r="AM77" s="272"/>
      <c r="AN77" s="272"/>
      <c r="AO77" s="272"/>
      <c r="AP77" s="272"/>
      <c r="AQ77" s="269"/>
      <c r="AR77" s="269"/>
      <c r="AY77"/>
      <c r="AZ77"/>
    </row>
    <row r="78" spans="1:52" s="99" customFormat="1" ht="15" hidden="1" customHeight="1" x14ac:dyDescent="0.15">
      <c r="A78" s="194"/>
      <c r="B78" s="195"/>
      <c r="C78" s="194"/>
      <c r="D78" s="194"/>
      <c r="E78" s="195"/>
      <c r="F78" s="195"/>
      <c r="G78" s="194"/>
      <c r="H78" s="195"/>
      <c r="I78" s="195"/>
      <c r="J78" s="195"/>
      <c r="K78" s="195"/>
      <c r="L78" s="195"/>
      <c r="M78" s="195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33"/>
      <c r="AK78" s="272"/>
      <c r="AL78" s="272"/>
      <c r="AM78" s="272"/>
      <c r="AN78" s="272"/>
      <c r="AO78" s="272"/>
      <c r="AP78" s="272"/>
      <c r="AQ78" s="269"/>
      <c r="AR78" s="269"/>
      <c r="AY78"/>
      <c r="AZ78"/>
    </row>
    <row r="79" spans="1:52" s="99" customFormat="1" ht="15" hidden="1" customHeight="1" x14ac:dyDescent="0.15">
      <c r="A79" s="194"/>
      <c r="B79" s="195"/>
      <c r="C79" s="194"/>
      <c r="D79" s="194"/>
      <c r="E79" s="195"/>
      <c r="F79" s="195"/>
      <c r="G79" s="194"/>
      <c r="H79" s="195"/>
      <c r="I79" s="195"/>
      <c r="J79" s="195"/>
      <c r="K79" s="195"/>
      <c r="L79" s="195"/>
      <c r="M79" s="195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33"/>
      <c r="AK79" s="272"/>
      <c r="AL79" s="272"/>
      <c r="AM79" s="272"/>
      <c r="AN79" s="272"/>
      <c r="AO79" s="272"/>
      <c r="AP79" s="272"/>
      <c r="AQ79" s="269"/>
      <c r="AR79" s="269"/>
      <c r="AY79"/>
      <c r="AZ79"/>
    </row>
    <row r="80" spans="1:52" s="99" customFormat="1" ht="15" customHeight="1" x14ac:dyDescent="0.15">
      <c r="A80" s="194"/>
      <c r="B80" s="195"/>
      <c r="C80" s="194"/>
      <c r="D80" s="194"/>
      <c r="E80" s="195"/>
      <c r="F80" s="195"/>
      <c r="G80" s="194"/>
      <c r="H80" s="195"/>
      <c r="I80" s="195"/>
      <c r="J80" s="195"/>
      <c r="K80" s="195"/>
      <c r="L80" s="195"/>
      <c r="M80" s="195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33"/>
      <c r="AK80" s="272"/>
      <c r="AL80" s="272"/>
      <c r="AM80" s="272"/>
      <c r="AN80" s="272"/>
      <c r="AO80" s="272"/>
      <c r="AP80" s="272"/>
      <c r="AQ80" s="269"/>
      <c r="AR80" s="269"/>
      <c r="AY80"/>
      <c r="AZ80"/>
    </row>
    <row r="81" spans="1:52" s="99" customFormat="1" ht="15" customHeight="1" x14ac:dyDescent="0.15">
      <c r="A81" s="194"/>
      <c r="B81" s="195"/>
      <c r="C81" s="194"/>
      <c r="D81" s="194"/>
      <c r="E81" s="195"/>
      <c r="F81" s="195"/>
      <c r="G81" s="194"/>
      <c r="H81" s="195"/>
      <c r="I81" s="195"/>
      <c r="J81" s="195"/>
      <c r="K81" s="195"/>
      <c r="L81" s="195"/>
      <c r="M81" s="195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33"/>
      <c r="AK81" s="272"/>
      <c r="AL81" s="272"/>
      <c r="AM81" s="272"/>
      <c r="AN81" s="272"/>
      <c r="AO81" s="272"/>
      <c r="AP81" s="272"/>
      <c r="AQ81" s="269"/>
      <c r="AR81" s="269"/>
      <c r="AY81"/>
      <c r="AZ81"/>
    </row>
    <row r="82" spans="1:52" ht="15" customHeight="1" x14ac:dyDescent="0.15">
      <c r="A82" s="31"/>
      <c r="B82" s="176"/>
      <c r="C82" s="31"/>
      <c r="D82" s="31"/>
      <c r="E82" s="176"/>
      <c r="F82" s="176"/>
      <c r="G82" s="31"/>
      <c r="H82" s="176"/>
      <c r="I82" s="176"/>
      <c r="J82" s="176"/>
      <c r="K82" s="177"/>
      <c r="L82" s="177"/>
      <c r="M82" s="177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3"/>
    </row>
    <row r="83" spans="1:52" x14ac:dyDescent="0.15">
      <c r="A83" s="31"/>
      <c r="B83" s="176"/>
      <c r="C83" s="31"/>
      <c r="D83" s="31"/>
      <c r="E83" s="176"/>
      <c r="F83" s="176"/>
      <c r="G83" s="31"/>
      <c r="H83" s="176"/>
      <c r="I83" s="176"/>
      <c r="J83" s="176"/>
      <c r="K83" s="177"/>
      <c r="L83" s="177"/>
      <c r="M83" s="177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3"/>
    </row>
    <row r="84" spans="1:52" x14ac:dyDescent="0.15">
      <c r="A84" s="31"/>
      <c r="B84" s="176"/>
      <c r="C84" s="31"/>
      <c r="D84" s="31"/>
      <c r="E84" s="176"/>
      <c r="F84" s="176"/>
      <c r="G84" s="31"/>
      <c r="H84" s="176"/>
      <c r="I84" s="176"/>
      <c r="J84" s="176"/>
      <c r="K84" s="177"/>
      <c r="L84" s="177"/>
      <c r="M84" s="177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3"/>
    </row>
    <row r="85" spans="1:52" x14ac:dyDescent="0.15">
      <c r="A85" s="31"/>
      <c r="B85" s="176"/>
      <c r="C85" s="31"/>
      <c r="D85" s="31"/>
      <c r="E85" s="176"/>
      <c r="F85" s="176"/>
      <c r="G85" s="31"/>
      <c r="H85" s="176"/>
      <c r="I85" s="176"/>
      <c r="J85" s="176"/>
      <c r="K85" s="177"/>
      <c r="L85" s="177"/>
      <c r="M85" s="177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3"/>
    </row>
    <row r="86" spans="1:52" x14ac:dyDescent="0.15">
      <c r="A86" s="31"/>
      <c r="B86" s="176"/>
      <c r="C86" s="31"/>
      <c r="D86" s="31"/>
      <c r="E86" s="176"/>
      <c r="F86" s="176"/>
      <c r="G86" s="31"/>
      <c r="H86" s="176"/>
      <c r="I86" s="176"/>
      <c r="J86" s="176"/>
      <c r="K86" s="177"/>
      <c r="L86" s="177"/>
      <c r="M86" s="177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3"/>
    </row>
    <row r="87" spans="1:52" x14ac:dyDescent="0.15">
      <c r="A87" s="31"/>
      <c r="B87" s="176"/>
      <c r="C87" s="31"/>
      <c r="D87" s="31"/>
      <c r="E87" s="176"/>
      <c r="F87" s="176"/>
      <c r="G87" s="31"/>
      <c r="H87" s="176"/>
      <c r="I87" s="176"/>
      <c r="J87" s="176"/>
      <c r="K87" s="177"/>
      <c r="L87" s="177"/>
      <c r="M87" s="177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3"/>
    </row>
    <row r="88" spans="1:52" x14ac:dyDescent="0.15">
      <c r="A88" s="31"/>
      <c r="B88" s="176"/>
      <c r="C88" s="31"/>
      <c r="D88" s="31"/>
      <c r="E88" s="176"/>
      <c r="F88" s="176"/>
      <c r="G88" s="31"/>
      <c r="H88" s="176"/>
      <c r="I88" s="176"/>
      <c r="J88" s="176"/>
      <c r="K88" s="177"/>
      <c r="L88" s="177"/>
      <c r="M88" s="177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3"/>
    </row>
    <row r="89" spans="1:52" x14ac:dyDescent="0.15">
      <c r="A89" s="31"/>
      <c r="B89" s="176"/>
      <c r="C89" s="31"/>
      <c r="D89" s="31"/>
      <c r="E89" s="176"/>
      <c r="F89" s="176"/>
      <c r="G89" s="31"/>
      <c r="H89" s="176"/>
      <c r="I89" s="176"/>
      <c r="J89" s="176"/>
      <c r="K89" s="177"/>
      <c r="L89" s="177"/>
      <c r="M89" s="177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3"/>
    </row>
    <row r="90" spans="1:52" x14ac:dyDescent="0.15">
      <c r="A90" s="31"/>
      <c r="B90" s="176"/>
      <c r="C90" s="31"/>
      <c r="D90" s="31"/>
      <c r="E90" s="176"/>
      <c r="F90" s="176"/>
      <c r="G90" s="31"/>
      <c r="H90" s="176"/>
      <c r="I90" s="176"/>
      <c r="J90" s="176"/>
      <c r="K90" s="177"/>
      <c r="L90" s="177"/>
      <c r="M90" s="177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3"/>
    </row>
    <row r="91" spans="1:52" x14ac:dyDescent="0.15">
      <c r="A91" s="31"/>
      <c r="B91" s="176"/>
      <c r="C91" s="31"/>
      <c r="D91" s="31"/>
      <c r="E91" s="176"/>
      <c r="F91" s="176"/>
      <c r="G91" s="31"/>
      <c r="H91" s="176"/>
      <c r="I91" s="176"/>
      <c r="J91" s="176"/>
      <c r="K91" s="177"/>
      <c r="L91" s="177"/>
      <c r="M91" s="177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3"/>
    </row>
    <row r="92" spans="1:52" x14ac:dyDescent="0.15">
      <c r="A92" s="31"/>
      <c r="B92" s="176"/>
      <c r="C92" s="31"/>
      <c r="D92" s="31"/>
      <c r="E92" s="176"/>
      <c r="F92" s="176"/>
      <c r="G92" s="31"/>
      <c r="H92" s="176"/>
      <c r="I92" s="176"/>
      <c r="J92" s="176"/>
      <c r="K92" s="177"/>
      <c r="L92" s="177"/>
      <c r="M92" s="177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3"/>
    </row>
    <row r="93" spans="1:52" x14ac:dyDescent="0.15">
      <c r="A93" s="31"/>
      <c r="B93" s="176"/>
      <c r="C93" s="31"/>
      <c r="D93" s="31"/>
      <c r="E93" s="176"/>
      <c r="F93" s="176"/>
      <c r="G93" s="31"/>
      <c r="H93" s="176"/>
      <c r="I93" s="176"/>
      <c r="J93" s="176"/>
      <c r="K93" s="177"/>
      <c r="L93" s="177"/>
      <c r="M93" s="177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3"/>
    </row>
    <row r="94" spans="1:52" x14ac:dyDescent="0.15">
      <c r="A94" s="31"/>
      <c r="B94" s="176"/>
      <c r="C94" s="31"/>
      <c r="D94" s="31"/>
      <c r="E94" s="176"/>
      <c r="F94" s="176"/>
      <c r="G94" s="31"/>
      <c r="H94" s="176"/>
      <c r="I94" s="176"/>
      <c r="J94" s="176"/>
      <c r="K94" s="177"/>
      <c r="L94" s="177"/>
      <c r="M94" s="177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3"/>
    </row>
    <row r="95" spans="1:52" x14ac:dyDescent="0.15">
      <c r="A95" s="31"/>
      <c r="B95" s="176"/>
      <c r="C95" s="31"/>
      <c r="D95" s="31"/>
      <c r="E95" s="176"/>
      <c r="F95" s="176"/>
      <c r="G95" s="31"/>
      <c r="H95" s="176"/>
      <c r="I95" s="176"/>
      <c r="J95" s="176"/>
      <c r="K95" s="177"/>
      <c r="L95" s="177"/>
      <c r="M95" s="177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3"/>
    </row>
    <row r="96" spans="1:52" x14ac:dyDescent="0.15">
      <c r="A96" s="31"/>
      <c r="B96" s="176"/>
      <c r="C96" s="31"/>
      <c r="D96" s="31"/>
      <c r="E96" s="176"/>
      <c r="F96" s="176"/>
      <c r="G96" s="31"/>
      <c r="H96" s="176"/>
      <c r="I96" s="176"/>
      <c r="J96" s="176"/>
      <c r="K96" s="177"/>
      <c r="L96" s="177"/>
      <c r="M96" s="177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3"/>
    </row>
    <row r="97" spans="1:72" x14ac:dyDescent="0.15">
      <c r="A97" s="31"/>
      <c r="B97" s="176"/>
      <c r="C97" s="31"/>
      <c r="D97" s="31"/>
      <c r="E97" s="176"/>
      <c r="F97" s="176"/>
      <c r="G97" s="31"/>
      <c r="H97" s="176"/>
      <c r="I97" s="176"/>
      <c r="J97" s="176"/>
      <c r="K97" s="177"/>
      <c r="L97" s="177"/>
      <c r="M97" s="177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3"/>
    </row>
    <row r="98" spans="1:72" x14ac:dyDescent="0.15">
      <c r="A98" s="31"/>
      <c r="B98" s="176"/>
      <c r="C98" s="31"/>
      <c r="D98" s="31"/>
      <c r="E98" s="176"/>
      <c r="F98" s="176"/>
      <c r="G98" s="31"/>
      <c r="H98" s="176"/>
      <c r="I98" s="176"/>
      <c r="J98" s="176"/>
      <c r="K98" s="177"/>
      <c r="L98" s="177"/>
      <c r="M98" s="177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3"/>
    </row>
    <row r="99" spans="1:72" x14ac:dyDescent="0.15">
      <c r="A99" s="31"/>
      <c r="B99" s="176"/>
      <c r="C99" s="31"/>
      <c r="D99" s="31"/>
      <c r="E99" s="176"/>
      <c r="F99" s="176"/>
      <c r="G99" s="31"/>
      <c r="H99" s="176"/>
      <c r="I99" s="176"/>
      <c r="J99" s="176"/>
      <c r="K99" s="177"/>
      <c r="L99" s="177"/>
      <c r="M99" s="177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3"/>
    </row>
    <row r="100" spans="1:72" ht="15" customHeight="1" x14ac:dyDescent="0.15">
      <c r="A100" s="247"/>
      <c r="B100" s="236"/>
      <c r="C100" s="237"/>
      <c r="D100" s="237"/>
      <c r="E100" s="238"/>
      <c r="F100" s="248"/>
      <c r="G100" s="249"/>
      <c r="H100" s="250"/>
      <c r="I100" s="251"/>
      <c r="J100" s="252"/>
      <c r="K100" s="250"/>
      <c r="L100" s="251"/>
      <c r="M100" s="181"/>
      <c r="N100" s="250"/>
      <c r="O100" s="251"/>
      <c r="P100" s="181"/>
      <c r="Q100" s="182"/>
      <c r="R100" s="178"/>
      <c r="S100" s="178"/>
      <c r="T100" s="178"/>
      <c r="U100" s="178"/>
      <c r="V100" s="178"/>
      <c r="W100" s="178"/>
      <c r="X100" s="183"/>
      <c r="Y100" s="184"/>
      <c r="Z100" s="185"/>
      <c r="AA100" s="186"/>
      <c r="AB100" s="186"/>
      <c r="AC100" s="187"/>
      <c r="AD100" s="31"/>
      <c r="AE100" s="31"/>
      <c r="AF100" s="31"/>
      <c r="AG100" s="31"/>
      <c r="AH100" s="31"/>
      <c r="AI100" s="31"/>
      <c r="AJ100" s="33"/>
      <c r="BA100" s="219"/>
      <c r="BB100" s="220"/>
      <c r="BC100" s="221"/>
      <c r="BD100" s="222"/>
      <c r="BE100" s="222"/>
      <c r="BF100" s="225"/>
      <c r="BH100" s="219"/>
      <c r="BI100" s="220"/>
      <c r="BJ100" s="221"/>
      <c r="BK100" s="222"/>
      <c r="BL100" s="222"/>
      <c r="BM100" s="225"/>
      <c r="BO100" s="219"/>
      <c r="BP100" s="220"/>
      <c r="BQ100" s="221"/>
      <c r="BR100" s="222"/>
      <c r="BS100" s="222"/>
      <c r="BT100" s="223"/>
    </row>
    <row r="101" spans="1:72" ht="15" customHeight="1" x14ac:dyDescent="0.15">
      <c r="A101" s="227"/>
      <c r="B101" s="213"/>
      <c r="C101" s="214"/>
      <c r="D101" s="214"/>
      <c r="E101" s="215"/>
      <c r="F101" s="228"/>
      <c r="G101" s="229"/>
      <c r="H101" s="230"/>
      <c r="I101" s="231"/>
      <c r="J101" s="232"/>
      <c r="K101" s="230"/>
      <c r="L101" s="231"/>
      <c r="M101" s="225"/>
      <c r="N101" s="230"/>
      <c r="O101" s="231"/>
      <c r="P101" s="225"/>
      <c r="Q101" s="224"/>
      <c r="X101" s="219"/>
      <c r="Y101" s="220"/>
      <c r="Z101" s="221"/>
      <c r="AA101" s="222"/>
      <c r="AB101" s="222"/>
      <c r="AC101" s="225"/>
      <c r="BA101" s="219"/>
      <c r="BB101" s="220"/>
      <c r="BC101" s="221"/>
      <c r="BD101" s="222"/>
      <c r="BE101" s="222"/>
      <c r="BF101" s="225"/>
      <c r="BH101" s="219"/>
      <c r="BI101" s="220"/>
      <c r="BJ101" s="221"/>
      <c r="BK101" s="222"/>
      <c r="BL101" s="222"/>
      <c r="BM101" s="225"/>
      <c r="BO101" s="219"/>
      <c r="BP101" s="220"/>
      <c r="BQ101" s="221"/>
      <c r="BR101" s="222"/>
      <c r="BS101" s="222"/>
      <c r="BT101" s="225"/>
    </row>
    <row r="102" spans="1:72" ht="15" customHeight="1" x14ac:dyDescent="0.15">
      <c r="A102" s="227"/>
      <c r="B102" s="213"/>
      <c r="C102" s="214"/>
      <c r="D102" s="214"/>
      <c r="E102" s="215"/>
      <c r="F102" s="228"/>
      <c r="G102" s="229"/>
      <c r="H102" s="230"/>
      <c r="I102" s="231"/>
      <c r="J102" s="232"/>
      <c r="K102" s="230"/>
      <c r="L102" s="231"/>
      <c r="M102" s="225"/>
      <c r="N102" s="230"/>
      <c r="O102" s="231"/>
      <c r="P102" s="225"/>
      <c r="Q102" s="224"/>
      <c r="X102" s="219"/>
      <c r="Y102" s="220"/>
      <c r="Z102" s="221"/>
      <c r="AA102" s="222"/>
      <c r="AB102" s="222"/>
      <c r="AC102" s="225"/>
      <c r="BA102" s="219"/>
      <c r="BB102" s="220"/>
      <c r="BC102" s="221"/>
      <c r="BD102" s="222"/>
      <c r="BE102" s="222"/>
      <c r="BF102" s="225"/>
      <c r="BH102" s="219"/>
      <c r="BI102" s="220"/>
      <c r="BJ102" s="221"/>
      <c r="BK102" s="222"/>
      <c r="BL102" s="222"/>
      <c r="BM102" s="225"/>
      <c r="BO102" s="219"/>
      <c r="BP102" s="220"/>
      <c r="BQ102" s="221"/>
      <c r="BR102" s="222"/>
      <c r="BS102" s="222"/>
      <c r="BT102" s="225"/>
    </row>
    <row r="103" spans="1:72" ht="15" customHeight="1" x14ac:dyDescent="0.15">
      <c r="A103" s="227"/>
      <c r="B103" s="213"/>
      <c r="C103" s="214"/>
      <c r="D103" s="214"/>
      <c r="E103" s="215"/>
      <c r="F103" s="228"/>
      <c r="G103" s="229"/>
      <c r="H103" s="230"/>
      <c r="I103" s="231"/>
      <c r="J103" s="232"/>
      <c r="K103" s="230"/>
      <c r="L103" s="231"/>
      <c r="M103" s="225"/>
      <c r="N103" s="230"/>
      <c r="O103" s="231"/>
      <c r="P103" s="225"/>
      <c r="Q103" s="224"/>
      <c r="X103" s="219"/>
      <c r="Y103" s="220"/>
      <c r="Z103" s="221"/>
      <c r="AA103" s="222"/>
      <c r="AB103" s="222"/>
      <c r="AC103" s="225"/>
      <c r="BA103" s="219"/>
      <c r="BB103" s="220"/>
      <c r="BC103" s="221"/>
      <c r="BD103" s="222"/>
      <c r="BE103" s="222"/>
      <c r="BF103" s="225"/>
      <c r="BH103" s="219"/>
      <c r="BI103" s="220"/>
      <c r="BJ103" s="221"/>
      <c r="BK103" s="222"/>
      <c r="BL103" s="222"/>
      <c r="BM103" s="225"/>
      <c r="BO103" s="219"/>
      <c r="BP103" s="220"/>
      <c r="BQ103" s="221"/>
      <c r="BR103" s="222"/>
      <c r="BS103" s="222"/>
      <c r="BT103" s="225"/>
    </row>
    <row r="104" spans="1:72" ht="15" customHeight="1" x14ac:dyDescent="0.15">
      <c r="A104" s="227"/>
      <c r="B104" s="213"/>
      <c r="C104" s="214"/>
      <c r="D104" s="214"/>
      <c r="E104" s="215"/>
      <c r="F104" s="228"/>
      <c r="G104" s="229"/>
      <c r="H104" s="230"/>
      <c r="I104" s="231"/>
      <c r="J104" s="232"/>
      <c r="K104" s="230"/>
      <c r="L104" s="231"/>
      <c r="M104" s="225"/>
      <c r="N104" s="230"/>
      <c r="O104" s="231"/>
      <c r="P104" s="225"/>
      <c r="Q104" s="224"/>
      <c r="X104" s="219"/>
      <c r="Y104" s="220"/>
      <c r="Z104" s="221"/>
      <c r="AA104" s="222"/>
      <c r="AB104" s="222"/>
      <c r="AC104" s="225"/>
      <c r="BA104" s="219"/>
      <c r="BB104" s="220"/>
      <c r="BC104" s="221"/>
      <c r="BD104" s="222"/>
      <c r="BE104" s="222"/>
      <c r="BF104" s="225"/>
      <c r="BH104" s="219"/>
      <c r="BI104" s="220"/>
      <c r="BJ104" s="221"/>
      <c r="BK104" s="222"/>
      <c r="BL104" s="222"/>
      <c r="BM104" s="225"/>
      <c r="BO104" s="219"/>
      <c r="BP104" s="220"/>
      <c r="BQ104" s="221"/>
      <c r="BR104" s="222"/>
      <c r="BS104" s="222"/>
      <c r="BT104" s="225"/>
    </row>
    <row r="105" spans="1:72" ht="15" customHeight="1" x14ac:dyDescent="0.15">
      <c r="A105" s="227"/>
      <c r="B105" s="9"/>
      <c r="C105" s="8"/>
      <c r="D105" s="8"/>
      <c r="E105" s="9"/>
      <c r="F105" s="9"/>
      <c r="G105" s="229"/>
      <c r="H105" s="233"/>
      <c r="I105" s="231"/>
      <c r="J105" s="232"/>
      <c r="K105" s="233"/>
      <c r="L105" s="231"/>
      <c r="M105" s="225"/>
      <c r="N105" s="233"/>
      <c r="O105" s="231"/>
      <c r="P105" s="225"/>
      <c r="Q105" s="224"/>
      <c r="X105" s="219"/>
      <c r="Y105" s="220"/>
      <c r="Z105" s="221"/>
      <c r="AA105" s="222"/>
      <c r="AB105" s="222"/>
      <c r="AC105" s="225"/>
      <c r="BA105" s="219"/>
      <c r="BB105" s="220"/>
      <c r="BC105" s="221"/>
      <c r="BD105" s="222"/>
      <c r="BE105" s="222"/>
      <c r="BF105" s="223"/>
      <c r="BH105" s="219"/>
      <c r="BI105" s="220"/>
      <c r="BJ105" s="221"/>
      <c r="BK105" s="222"/>
      <c r="BL105" s="222"/>
      <c r="BM105" s="225"/>
      <c r="BO105" s="219"/>
      <c r="BP105" s="220"/>
      <c r="BQ105" s="221"/>
      <c r="BR105" s="222"/>
      <c r="BS105" s="222"/>
      <c r="BT105" s="225"/>
    </row>
    <row r="106" spans="1:72" ht="15" customHeight="1" x14ac:dyDescent="0.15">
      <c r="A106" s="227"/>
      <c r="B106" s="9"/>
      <c r="C106" s="8"/>
      <c r="D106" s="8"/>
      <c r="E106" s="9"/>
      <c r="F106" s="9"/>
      <c r="G106" s="229"/>
      <c r="H106" s="226"/>
      <c r="I106" s="221"/>
      <c r="J106" s="234"/>
      <c r="K106" s="226"/>
      <c r="L106" s="221"/>
      <c r="M106" s="234"/>
      <c r="N106" s="226"/>
      <c r="O106" s="221"/>
      <c r="P106" s="234"/>
      <c r="Q106" s="226"/>
      <c r="X106" s="219"/>
      <c r="Y106" s="220"/>
      <c r="Z106" s="221"/>
      <c r="AA106" s="222"/>
      <c r="AB106" s="222"/>
      <c r="AC106" s="223"/>
      <c r="BA106" s="219"/>
      <c r="BB106" s="220"/>
      <c r="BC106" s="221"/>
      <c r="BD106" s="222"/>
      <c r="BE106" s="222"/>
      <c r="BF106" s="223"/>
      <c r="BH106" s="219"/>
      <c r="BI106" s="220"/>
      <c r="BJ106" s="221"/>
      <c r="BK106" s="222"/>
      <c r="BL106" s="222"/>
      <c r="BM106" s="223"/>
      <c r="BO106" s="219"/>
      <c r="BP106" s="220"/>
      <c r="BQ106" s="221"/>
      <c r="BR106" s="222"/>
      <c r="BS106" s="222"/>
      <c r="BT106" s="223"/>
    </row>
    <row r="107" spans="1:72" ht="15" customHeight="1" x14ac:dyDescent="0.15">
      <c r="A107" s="227"/>
      <c r="B107" s="213"/>
      <c r="C107" s="214"/>
      <c r="D107" s="214"/>
      <c r="E107" s="215"/>
      <c r="F107" s="228"/>
      <c r="G107" s="229"/>
      <c r="H107" s="230"/>
      <c r="I107" s="231"/>
      <c r="J107" s="232"/>
      <c r="K107" s="230"/>
      <c r="L107" s="231"/>
      <c r="M107" s="225"/>
      <c r="N107" s="230"/>
      <c r="O107" s="231"/>
      <c r="P107" s="225"/>
      <c r="Q107" s="224"/>
      <c r="X107" s="219"/>
      <c r="Y107" s="220"/>
      <c r="Z107" s="221"/>
      <c r="AA107" s="222"/>
      <c r="AB107" s="222"/>
      <c r="AC107" s="225"/>
      <c r="BA107" s="219"/>
      <c r="BB107" s="220"/>
      <c r="BC107" s="221"/>
      <c r="BD107" s="222"/>
      <c r="BE107" s="222"/>
      <c r="BF107" s="225"/>
      <c r="BH107" s="219"/>
      <c r="BI107" s="220"/>
      <c r="BJ107" s="221"/>
      <c r="BK107" s="222"/>
      <c r="BL107" s="222"/>
      <c r="BM107" s="225"/>
      <c r="BO107" s="219"/>
      <c r="BP107" s="220"/>
      <c r="BQ107" s="221"/>
      <c r="BR107" s="222"/>
      <c r="BS107" s="222"/>
      <c r="BT107" s="225"/>
    </row>
    <row r="108" spans="1:72" ht="15" customHeight="1" x14ac:dyDescent="0.15">
      <c r="A108" s="227"/>
      <c r="B108" s="213"/>
      <c r="C108" s="214"/>
      <c r="D108" s="214"/>
      <c r="E108" s="215"/>
      <c r="F108" s="228"/>
      <c r="G108" s="229"/>
      <c r="H108" s="230"/>
      <c r="I108" s="231"/>
      <c r="J108" s="232"/>
      <c r="K108" s="230"/>
      <c r="L108" s="231"/>
      <c r="M108" s="225"/>
      <c r="N108" s="230"/>
      <c r="O108" s="231"/>
      <c r="P108" s="225"/>
      <c r="Q108" s="224"/>
      <c r="X108" s="219"/>
      <c r="Y108" s="220"/>
      <c r="Z108" s="221"/>
      <c r="AA108" s="222"/>
      <c r="AB108" s="222"/>
      <c r="AC108" s="225"/>
      <c r="BA108" s="219"/>
      <c r="BB108" s="220"/>
      <c r="BC108" s="221"/>
      <c r="BD108" s="222"/>
      <c r="BE108" s="222"/>
      <c r="BF108" s="225"/>
      <c r="BH108" s="219"/>
      <c r="BI108" s="220"/>
      <c r="BJ108" s="221"/>
      <c r="BK108" s="222"/>
      <c r="BL108" s="222"/>
      <c r="BM108" s="225"/>
      <c r="BO108" s="219"/>
      <c r="BP108" s="220"/>
      <c r="BQ108" s="221"/>
      <c r="BR108" s="222"/>
      <c r="BS108" s="222"/>
      <c r="BT108" s="225"/>
    </row>
    <row r="109" spans="1:72" ht="15" customHeight="1" x14ac:dyDescent="0.15">
      <c r="A109" s="227"/>
      <c r="B109" s="213"/>
      <c r="C109" s="214"/>
      <c r="D109" s="214"/>
      <c r="E109" s="215"/>
      <c r="F109" s="228"/>
      <c r="G109" s="229"/>
      <c r="H109" s="230"/>
      <c r="I109" s="231"/>
      <c r="J109" s="232"/>
      <c r="K109" s="230"/>
      <c r="L109" s="231"/>
      <c r="M109" s="225"/>
      <c r="N109" s="230"/>
      <c r="O109" s="231"/>
      <c r="P109" s="225"/>
      <c r="Q109" s="224"/>
      <c r="X109" s="219"/>
      <c r="Y109" s="220"/>
      <c r="Z109" s="221"/>
      <c r="AA109" s="222"/>
      <c r="AB109" s="222"/>
      <c r="AC109" s="225"/>
      <c r="BA109" s="219"/>
      <c r="BB109" s="220"/>
      <c r="BC109" s="221"/>
      <c r="BD109" s="222"/>
      <c r="BE109" s="222"/>
      <c r="BF109" s="225"/>
      <c r="BH109" s="219"/>
      <c r="BI109" s="220"/>
      <c r="BJ109" s="221"/>
      <c r="BK109" s="222"/>
      <c r="BL109" s="222"/>
      <c r="BM109" s="225"/>
      <c r="BO109" s="219"/>
      <c r="BP109" s="220"/>
      <c r="BQ109" s="221"/>
      <c r="BR109" s="222"/>
      <c r="BS109" s="222"/>
      <c r="BT109" s="225"/>
    </row>
    <row r="110" spans="1:72" ht="15" customHeight="1" x14ac:dyDescent="0.15">
      <c r="A110" s="227"/>
      <c r="B110" s="213"/>
      <c r="C110" s="214"/>
      <c r="D110" s="214"/>
      <c r="E110" s="215"/>
      <c r="F110" s="228"/>
      <c r="G110" s="229"/>
      <c r="H110" s="230"/>
      <c r="I110" s="231"/>
      <c r="J110" s="232"/>
      <c r="K110" s="230"/>
      <c r="L110" s="231"/>
      <c r="M110" s="225"/>
      <c r="N110" s="230"/>
      <c r="O110" s="231"/>
      <c r="P110" s="225"/>
      <c r="Q110" s="224"/>
      <c r="X110" s="219"/>
      <c r="Y110" s="220"/>
      <c r="Z110" s="221"/>
      <c r="AA110" s="222"/>
      <c r="AB110" s="222"/>
      <c r="AC110" s="225"/>
      <c r="BA110" s="219"/>
      <c r="BB110" s="220"/>
      <c r="BC110" s="221"/>
      <c r="BD110" s="222"/>
      <c r="BE110" s="222"/>
      <c r="BF110" s="225"/>
      <c r="BH110" s="219"/>
      <c r="BI110" s="220"/>
      <c r="BJ110" s="221"/>
      <c r="BK110" s="222"/>
      <c r="BL110" s="222"/>
      <c r="BM110" s="225"/>
      <c r="BO110" s="219"/>
      <c r="BP110" s="220"/>
      <c r="BQ110" s="221"/>
      <c r="BR110" s="222"/>
      <c r="BS110" s="222"/>
      <c r="BT110" s="225"/>
    </row>
    <row r="111" spans="1:72" ht="15" customHeight="1" x14ac:dyDescent="0.15">
      <c r="A111" s="227"/>
      <c r="B111" s="213"/>
      <c r="C111" s="214"/>
      <c r="D111" s="214"/>
      <c r="E111" s="215"/>
      <c r="F111" s="228"/>
      <c r="G111" s="229"/>
      <c r="H111" s="230"/>
      <c r="I111" s="231"/>
      <c r="J111" s="232"/>
      <c r="K111" s="230"/>
      <c r="L111" s="231"/>
      <c r="M111" s="225"/>
      <c r="N111" s="230"/>
      <c r="O111" s="231"/>
      <c r="P111" s="225"/>
      <c r="Q111" s="224"/>
      <c r="X111" s="219"/>
      <c r="Y111" s="220"/>
      <c r="Z111" s="221"/>
      <c r="AA111" s="222"/>
      <c r="AB111" s="222"/>
      <c r="AC111" s="225"/>
      <c r="BA111" s="219"/>
      <c r="BB111" s="220"/>
      <c r="BC111" s="221"/>
      <c r="BD111" s="222"/>
      <c r="BE111" s="222"/>
      <c r="BF111" s="225"/>
      <c r="BH111" s="219"/>
      <c r="BI111" s="220"/>
      <c r="BJ111" s="221"/>
      <c r="BK111" s="222"/>
      <c r="BL111" s="222"/>
      <c r="BM111" s="225"/>
      <c r="BO111" s="219"/>
      <c r="BP111" s="220"/>
      <c r="BQ111" s="221"/>
      <c r="BR111" s="222"/>
      <c r="BS111" s="222"/>
      <c r="BT111" s="225"/>
    </row>
    <row r="112" spans="1:72" ht="15" customHeight="1" x14ac:dyDescent="0.15">
      <c r="A112" s="227"/>
      <c r="B112" s="9"/>
      <c r="C112" s="8"/>
      <c r="D112" s="8"/>
      <c r="E112" s="9"/>
      <c r="F112" s="9"/>
      <c r="G112" s="229"/>
      <c r="H112" s="233"/>
      <c r="I112" s="231"/>
      <c r="J112" s="235"/>
      <c r="K112" s="233"/>
      <c r="L112" s="231"/>
      <c r="M112" s="223"/>
      <c r="N112" s="233"/>
      <c r="O112" s="231"/>
      <c r="P112" s="223"/>
      <c r="Q112" s="218"/>
      <c r="X112" s="219"/>
      <c r="Y112" s="220"/>
      <c r="Z112" s="221"/>
      <c r="AA112" s="222"/>
      <c r="AB112" s="222"/>
      <c r="AC112" s="223"/>
      <c r="BA112" s="219"/>
      <c r="BB112" s="220"/>
      <c r="BC112" s="221"/>
      <c r="BD112" s="222"/>
      <c r="BE112" s="222"/>
      <c r="BF112" s="223"/>
      <c r="BH112" s="219"/>
      <c r="BI112" s="220"/>
      <c r="BJ112" s="221"/>
      <c r="BK112" s="222"/>
      <c r="BL112" s="222"/>
      <c r="BM112" s="223"/>
      <c r="BO112" s="219"/>
      <c r="BP112" s="220"/>
      <c r="BQ112" s="221"/>
      <c r="BR112" s="222"/>
      <c r="BS112" s="222"/>
      <c r="BT112" s="223"/>
    </row>
  </sheetData>
  <dataConsolidate/>
  <mergeCells count="3">
    <mergeCell ref="H2:J2"/>
    <mergeCell ref="K2:M2"/>
    <mergeCell ref="N2:P2"/>
  </mergeCells>
  <dataValidations count="7">
    <dataValidation type="list" errorStyle="warning" allowBlank="1" showErrorMessage="1" errorTitle="Mauvaise Saisie" error="Ces Noms et Prenoms ne sont pas dans l'equipe" promptTitle="Liste des nageurs" prompt="Choisissez un nageur dans la liste _x000a_Faire defiler si neccessaire les noms _x000a_avec la barre entre les 2 fleches" sqref="A29" xr:uid="{CCD914AE-F598-45F8-A15A-FC77AC7BE428}">
      <formula1>$V$62:$V$71</formula1>
    </dataValidation>
    <dataValidation type="whole" allowBlank="1" showInputMessage="1" showErrorMessage="1" errorTitle="Categories" error="Il n'y a pas de catégories supérieures à 14" sqref="F11 F106" xr:uid="{85F8B068-6B29-4686-9D0C-528F578EF083}">
      <formula1>1</formula1>
      <formula2>14</formula2>
    </dataValidation>
    <dataValidation type="decimal" allowBlank="1" showInputMessage="1" showErrorMessage="1" errorTitle="Probleme de saisie" error="Le nombre saisi n'est pas valide_x000a_le signe de decimal n'est peut etre pas le bon (virgule ou point)_x000a_pour les temps inferieurs à la minute mettre les secondes apres la decimale" sqref="N100:N104 Q101:Q105 Q107:Q111 H107:H111 K107:K111 N107:N111 H100:H104 K100:K104 N12:N16 K12:K16 H12:H16 K6:K10 Q6:Q10 N6:N10 H6:H10 Q12:Q15 Q17" xr:uid="{1E7F0412-BB66-4773-8B43-FB79570DD972}">
      <formula1>0.22</formula1>
      <formula2>10</formula2>
    </dataValidation>
    <dataValidation type="list" allowBlank="1" showInputMessage="1" showErrorMessage="1" errorTitle="Faites un autre choix" error="F pour les Femmes_x000a_M pour les Messieurs" sqref="E40 E6:E10 E100:E104 E107:E111 E12:E16" xr:uid="{7147E9A3-3600-4690-9C7E-C2807D76F7FA}">
      <formula1>$G$1:$G$2</formula1>
    </dataValidation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3:A26" xr:uid="{2864F736-F91A-40C1-AB98-74E197D7A6AF}">
      <formula1>$V$51:$V$60</formula1>
    </dataValidation>
    <dataValidation allowBlank="1" showInputMessage="1" showErrorMessage="1" errorTitle="Categories" error="Il n'y a pas de catégories supérieures à 14" sqref="F112:F65536 F105 F1:F5 F66:F99 F17:F50" xr:uid="{90BD464D-4D22-401C-A79B-6F0E9AF0F60C}"/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8 A30:A37" xr:uid="{44DCE82E-07F5-4D83-B96F-9F1875F71729}">
      <formula1>$V$62:$V$71</formula1>
    </dataValidation>
  </dataValidations>
  <printOptions horizontalCentered="1" verticalCentered="1"/>
  <pageMargins left="0.39370078740157483" right="0.78740157480314965" top="0.59055118110236227" bottom="0.39370078740157483" header="0.51181102362204722" footer="0.59055118110236227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D2743-45C1-4FDD-868D-B67A535DE7AD}">
  <sheetPr codeName="Feuil31">
    <pageSetUpPr fitToPage="1"/>
  </sheetPr>
  <dimension ref="A1:BZ112"/>
  <sheetViews>
    <sheetView zoomScale="75" workbookViewId="0"/>
  </sheetViews>
  <sheetFormatPr baseColWidth="10" defaultRowHeight="13" x14ac:dyDescent="0.15"/>
  <cols>
    <col min="1" max="1" width="24.1640625" customWidth="1"/>
    <col min="2" max="2" width="8.5" style="97" customWidth="1"/>
    <col min="3" max="4" width="22.1640625" customWidth="1"/>
    <col min="5" max="5" width="5.5" style="97" customWidth="1"/>
    <col min="6" max="6" width="5" style="97" customWidth="1"/>
    <col min="7" max="7" width="8" customWidth="1"/>
    <col min="8" max="8" width="11" style="97" customWidth="1"/>
    <col min="9" max="9" width="10.5" style="97" customWidth="1"/>
    <col min="10" max="10" width="11.6640625" style="97" customWidth="1"/>
    <col min="11" max="11" width="11.83203125" style="96" customWidth="1"/>
    <col min="12" max="13" width="11.5" style="96"/>
    <col min="14" max="21" width="11.5" style="32"/>
    <col min="22" max="22" width="17.1640625" style="32" customWidth="1"/>
    <col min="23" max="23" width="11.5" style="32"/>
    <col min="25" max="25" width="11.6640625" bestFit="1" customWidth="1"/>
    <col min="34" max="34" width="0" hidden="1" customWidth="1"/>
    <col min="35" max="36" width="15.6640625" hidden="1" customWidth="1"/>
    <col min="37" max="42" width="15.6640625" style="272" hidden="1" customWidth="1"/>
    <col min="43" max="44" width="15.6640625" style="269" hidden="1" customWidth="1"/>
    <col min="45" max="47" width="15.6640625" style="24" hidden="1" customWidth="1"/>
    <col min="48" max="78" width="15.6640625" hidden="1" customWidth="1"/>
    <col min="79" max="80" width="15.6640625" customWidth="1"/>
  </cols>
  <sheetData>
    <row r="1" spans="1:72" ht="32.25" customHeight="1" thickTop="1" thickBot="1" x14ac:dyDescent="0.25">
      <c r="A1" s="200" t="s">
        <v>170</v>
      </c>
      <c r="B1" s="324"/>
      <c r="C1" s="325" t="s">
        <v>136</v>
      </c>
      <c r="D1" s="331" t="str">
        <f>'FFN Licences'!Y2</f>
        <v>Nom du club</v>
      </c>
      <c r="E1" s="324"/>
      <c r="F1" s="324"/>
      <c r="G1" s="326" t="s">
        <v>155</v>
      </c>
      <c r="H1" s="176"/>
      <c r="I1" s="176"/>
      <c r="J1" s="176"/>
      <c r="K1" s="177"/>
      <c r="L1" s="177"/>
      <c r="M1" s="177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4">
        <f>COUNTA(AK:AK)</f>
        <v>0</v>
      </c>
    </row>
    <row r="2" spans="1:72" ht="24" customHeight="1" thickTop="1" thickBot="1" x14ac:dyDescent="0.25">
      <c r="A2" s="199">
        <f>'FFN Licences'!X1</f>
        <v>2025</v>
      </c>
      <c r="B2" s="327"/>
      <c r="C2" s="328" t="s">
        <v>137</v>
      </c>
      <c r="D2" s="329">
        <f>'FFN Licences'!W3</f>
        <v>9999</v>
      </c>
      <c r="E2" s="327"/>
      <c r="F2" s="327"/>
      <c r="G2" s="330" t="s">
        <v>150</v>
      </c>
      <c r="H2" s="411" t="s">
        <v>167</v>
      </c>
      <c r="I2" s="411"/>
      <c r="J2" s="412"/>
      <c r="K2" s="413" t="s">
        <v>169</v>
      </c>
      <c r="L2" s="414"/>
      <c r="M2" s="415"/>
      <c r="N2" s="416" t="s">
        <v>168</v>
      </c>
      <c r="O2" s="417"/>
      <c r="P2" s="418"/>
      <c r="Q2" s="178"/>
      <c r="R2" s="178"/>
      <c r="S2" s="178"/>
      <c r="T2" s="178"/>
      <c r="U2" s="178"/>
      <c r="V2" s="178"/>
      <c r="W2" s="178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3"/>
    </row>
    <row r="3" spans="1:72" s="93" customFormat="1" ht="15" thickTop="1" x14ac:dyDescent="0.15">
      <c r="A3" s="136" t="s">
        <v>143</v>
      </c>
      <c r="B3" s="163" t="s">
        <v>157</v>
      </c>
      <c r="C3" s="137" t="s">
        <v>139</v>
      </c>
      <c r="D3" s="137" t="s">
        <v>140</v>
      </c>
      <c r="E3" s="137" t="s">
        <v>141</v>
      </c>
      <c r="F3" s="137" t="s">
        <v>142</v>
      </c>
      <c r="G3" s="138" t="s">
        <v>9</v>
      </c>
      <c r="H3" s="100" t="s">
        <v>163</v>
      </c>
      <c r="I3" s="35" t="s">
        <v>163</v>
      </c>
      <c r="J3" s="101" t="s">
        <v>5</v>
      </c>
      <c r="K3" s="105" t="s">
        <v>163</v>
      </c>
      <c r="L3" s="39" t="s">
        <v>163</v>
      </c>
      <c r="M3" s="106" t="s">
        <v>5</v>
      </c>
      <c r="N3" s="109" t="s">
        <v>163</v>
      </c>
      <c r="O3" s="98" t="s">
        <v>163</v>
      </c>
      <c r="P3" s="110" t="s">
        <v>5</v>
      </c>
      <c r="Q3" s="179"/>
      <c r="R3" s="180"/>
      <c r="S3" s="180"/>
      <c r="T3" s="180"/>
      <c r="U3" s="180"/>
      <c r="V3" s="180"/>
      <c r="W3" s="180"/>
      <c r="X3" s="179"/>
      <c r="Y3" s="179"/>
      <c r="Z3" s="179"/>
      <c r="AA3" s="179"/>
      <c r="AB3" s="179"/>
      <c r="AC3" s="181"/>
      <c r="AD3" s="198"/>
      <c r="AE3" s="198"/>
      <c r="AF3" s="198"/>
      <c r="AG3" s="198"/>
      <c r="AH3" s="198"/>
      <c r="AI3" s="198"/>
      <c r="AJ3" s="94"/>
      <c r="AK3" s="273"/>
      <c r="AL3" s="273"/>
      <c r="AM3" s="273"/>
      <c r="AN3" s="273"/>
      <c r="AO3" s="273"/>
      <c r="AP3" s="273"/>
      <c r="AQ3" s="270"/>
      <c r="AR3" s="270"/>
      <c r="AS3" s="95"/>
      <c r="AT3" s="95"/>
      <c r="AU3" s="95"/>
      <c r="BA3" s="43" t="s">
        <v>2</v>
      </c>
      <c r="BB3" s="43" t="s">
        <v>3</v>
      </c>
      <c r="BC3" s="43" t="s">
        <v>3</v>
      </c>
      <c r="BD3" s="43" t="s">
        <v>4</v>
      </c>
      <c r="BE3" s="43" t="s">
        <v>4</v>
      </c>
      <c r="BF3" s="44" t="s">
        <v>5</v>
      </c>
      <c r="BH3" s="59" t="s">
        <v>2</v>
      </c>
      <c r="BI3" s="59" t="s">
        <v>3</v>
      </c>
      <c r="BJ3" s="59" t="s">
        <v>3</v>
      </c>
      <c r="BK3" s="59" t="s">
        <v>4</v>
      </c>
      <c r="BL3" s="59" t="s">
        <v>4</v>
      </c>
      <c r="BM3" s="60" t="s">
        <v>5</v>
      </c>
      <c r="BO3" s="74" t="s">
        <v>2</v>
      </c>
      <c r="BP3" s="74" t="s">
        <v>3</v>
      </c>
      <c r="BQ3" s="74" t="s">
        <v>3</v>
      </c>
      <c r="BR3" s="74" t="s">
        <v>4</v>
      </c>
      <c r="BS3" s="74" t="s">
        <v>4</v>
      </c>
      <c r="BT3" s="75" t="s">
        <v>5</v>
      </c>
    </row>
    <row r="4" spans="1:72" s="93" customFormat="1" ht="15" thickBot="1" x14ac:dyDescent="0.2">
      <c r="A4" s="139"/>
      <c r="B4" s="164" t="s">
        <v>158</v>
      </c>
      <c r="C4" s="140"/>
      <c r="D4" s="140"/>
      <c r="E4" s="141" t="s">
        <v>156</v>
      </c>
      <c r="F4" s="141"/>
      <c r="G4" s="142"/>
      <c r="H4" s="102" t="s">
        <v>164</v>
      </c>
      <c r="I4" s="169" t="s">
        <v>165</v>
      </c>
      <c r="J4" s="103" t="s">
        <v>8</v>
      </c>
      <c r="K4" s="107" t="s">
        <v>164</v>
      </c>
      <c r="L4" s="170" t="s">
        <v>165</v>
      </c>
      <c r="M4" s="108" t="s">
        <v>8</v>
      </c>
      <c r="N4" s="111" t="s">
        <v>164</v>
      </c>
      <c r="O4" s="171" t="s">
        <v>165</v>
      </c>
      <c r="P4" s="112" t="s">
        <v>8</v>
      </c>
      <c r="Q4" s="179"/>
      <c r="R4" s="180"/>
      <c r="S4" s="180"/>
      <c r="T4" s="180"/>
      <c r="U4" s="180"/>
      <c r="V4" s="180"/>
      <c r="W4" s="180"/>
      <c r="X4" s="179"/>
      <c r="Y4" s="179"/>
      <c r="Z4" s="179"/>
      <c r="AA4" s="179"/>
      <c r="AB4" s="179"/>
      <c r="AC4" s="181"/>
      <c r="AD4" s="198"/>
      <c r="AE4" s="198"/>
      <c r="AF4" s="198"/>
      <c r="AG4" s="198"/>
      <c r="AH4" s="198"/>
      <c r="AI4" s="198"/>
      <c r="AJ4" s="94"/>
      <c r="AK4" s="273"/>
      <c r="AL4" s="273"/>
      <c r="AM4" s="273"/>
      <c r="AN4" s="273"/>
      <c r="AO4" s="273"/>
      <c r="AP4" s="273"/>
      <c r="AQ4" s="270"/>
      <c r="AR4" s="270"/>
      <c r="AS4" s="95"/>
      <c r="AT4" s="95"/>
      <c r="AU4" s="95"/>
      <c r="BA4" s="43"/>
      <c r="BB4" s="43"/>
      <c r="BC4" s="43" t="s">
        <v>144</v>
      </c>
      <c r="BD4" s="43" t="s">
        <v>6</v>
      </c>
      <c r="BE4" s="43" t="s">
        <v>7</v>
      </c>
      <c r="BF4" s="44" t="s">
        <v>8</v>
      </c>
      <c r="BH4" s="59"/>
      <c r="BI4" s="59"/>
      <c r="BJ4" s="59" t="s">
        <v>144</v>
      </c>
      <c r="BK4" s="59" t="s">
        <v>6</v>
      </c>
      <c r="BL4" s="59" t="s">
        <v>7</v>
      </c>
      <c r="BM4" s="60" t="s">
        <v>8</v>
      </c>
      <c r="BO4" s="74"/>
      <c r="BP4" s="74"/>
      <c r="BQ4" s="74" t="s">
        <v>144</v>
      </c>
      <c r="BR4" s="74" t="s">
        <v>6</v>
      </c>
      <c r="BS4" s="74" t="s">
        <v>7</v>
      </c>
      <c r="BT4" s="75" t="s">
        <v>8</v>
      </c>
    </row>
    <row r="5" spans="1:72" ht="17" customHeight="1" thickTop="1" thickBot="1" x14ac:dyDescent="0.2">
      <c r="A5" s="351" t="s">
        <v>159</v>
      </c>
      <c r="B5" s="257"/>
      <c r="C5" s="352"/>
      <c r="D5" s="352"/>
      <c r="E5" s="257"/>
      <c r="F5" s="257"/>
      <c r="G5" s="353" t="str">
        <f>IF(SUM($G28:$G37)=0,"",AVERAGE($G28:$G37))</f>
        <v/>
      </c>
      <c r="H5" s="354">
        <f>H27</f>
        <v>0</v>
      </c>
      <c r="I5" s="355" t="str">
        <f t="shared" ref="I5:I10" si="0">IF(G5="","",BC5)</f>
        <v/>
      </c>
      <c r="J5" s="356" t="str">
        <f>IF(I5="","",IF(ISNA(VLOOKUP(I5,_99,1,0)),1502-MATCH(I5,_99,1),1503-MATCH(I5,_99,1)))</f>
        <v/>
      </c>
      <c r="K5" s="357">
        <f>K27</f>
        <v>0</v>
      </c>
      <c r="L5" s="358" t="str">
        <f t="shared" ref="L5:L10" si="1">IF($G5="","",BJ5)</f>
        <v/>
      </c>
      <c r="M5" s="359" t="str">
        <f>IF(L5="","",IF(ISNA(VLOOKUP(L5,_99,1,0)),1502-MATCH(L5,_99,1),1503-MATCH(L5,_99,1)))</f>
        <v/>
      </c>
      <c r="N5" s="360">
        <f>N27</f>
        <v>0</v>
      </c>
      <c r="O5" s="361" t="str">
        <f t="shared" ref="O5:O10" si="2">IF($G5="","",BQ5)</f>
        <v/>
      </c>
      <c r="P5" s="362" t="str">
        <f>IF(O5="","",IF(ISNA(VLOOKUP(O5,_99,1,0)),1502-MATCH(O5,_99,1),1503-MATCH(O5,_99,1)))</f>
        <v/>
      </c>
      <c r="Q5" s="182"/>
      <c r="R5" s="178"/>
      <c r="S5" s="178"/>
      <c r="T5" s="178"/>
      <c r="U5" s="178"/>
      <c r="V5" s="178"/>
      <c r="W5" s="178"/>
      <c r="X5" s="183"/>
      <c r="Y5" s="184"/>
      <c r="Z5" s="185"/>
      <c r="AA5" s="186"/>
      <c r="AB5" s="186"/>
      <c r="AC5" s="187"/>
      <c r="AD5" s="31"/>
      <c r="AE5" s="31"/>
      <c r="AF5" s="31"/>
      <c r="AG5" s="31"/>
      <c r="AH5" s="31"/>
      <c r="AI5" s="31"/>
      <c r="AJ5" s="33"/>
      <c r="BA5" s="49">
        <f t="shared" ref="BA5:BA16" si="3">(($H5-INT($H5))*100)+INT($H5)*60</f>
        <v>0</v>
      </c>
      <c r="BB5" s="50" t="e">
        <f>ROUND($BA5/$G5,2)</f>
        <v>#VALUE!</v>
      </c>
      <c r="BC5" s="38" t="e">
        <f t="shared" ref="BC5:BC10" si="4">((BB5-MOD(BB5,60))/60)+MOD(BB5,60)/100</f>
        <v>#VALUE!</v>
      </c>
      <c r="BD5" s="57"/>
      <c r="BE5" s="57" t="e">
        <f>IF(BC5&gt;0,IF(ISNA(VLOOKUP(BC5,_99,1,0)),1502-MATCH(BC5,_99,1),1503-MATCH(BC5,_99,1)),0)</f>
        <v>#VALUE!</v>
      </c>
      <c r="BF5" s="53" t="e">
        <f>BE5</f>
        <v>#VALUE!</v>
      </c>
      <c r="BH5" s="61">
        <f t="shared" ref="BH5:BH16" si="5">(($K5-INT($K5))*100)+INT($K5)*60</f>
        <v>0</v>
      </c>
      <c r="BI5" s="62" t="e">
        <f>ROUND($BH5/$G5,2)</f>
        <v>#VALUE!</v>
      </c>
      <c r="BJ5" s="42" t="e">
        <f t="shared" ref="BJ5:BJ10" si="6">((BI5-MOD(BI5,60))/60)+MOD(BI5,60)/100</f>
        <v>#VALUE!</v>
      </c>
      <c r="BK5" s="68"/>
      <c r="BL5" s="68" t="e">
        <f>IF(BJ5&gt;0,IF(ISNA(VLOOKUP(BJ5,_97,1,0)),1502-MATCH(BJ5,_97,1),1503-MATCH(BJ5,_97,1)),0)</f>
        <v>#VALUE!</v>
      </c>
      <c r="BM5" s="64" t="e">
        <f>BL5</f>
        <v>#VALUE!</v>
      </c>
      <c r="BO5" s="76">
        <f t="shared" ref="BO5:BO17" si="7">(($N5-INT($N5))*100)+INT($N5)*60</f>
        <v>0</v>
      </c>
      <c r="BP5" s="77" t="e">
        <f>ROUND($BO5/$G5,2)</f>
        <v>#VALUE!</v>
      </c>
      <c r="BQ5" s="78" t="e">
        <f t="shared" ref="BQ5:BQ10" si="8">((BP5-MOD(BP5,60))/60)+MOD(BP5,60)/100</f>
        <v>#VALUE!</v>
      </c>
      <c r="BR5" s="87"/>
      <c r="BS5" s="87" t="e">
        <f>IF(BQ5&gt;0,IF(ISNA(VLOOKUP(BQ5,_97,1,0)),1502-MATCH(BQ5,_97,1),1503-MATCH(BQ5,_97,1)),0)</f>
        <v>#VALUE!</v>
      </c>
      <c r="BT5" s="81" t="e">
        <f>BS5</f>
        <v>#VALUE!</v>
      </c>
    </row>
    <row r="6" spans="1:72" ht="17" customHeight="1" thickTop="1" x14ac:dyDescent="0.15">
      <c r="A6" s="351" t="s">
        <v>0</v>
      </c>
      <c r="B6" s="263"/>
      <c r="C6" s="363"/>
      <c r="D6" s="363"/>
      <c r="E6" s="264"/>
      <c r="F6" s="364">
        <f>IF(ISBLANK(B6),0,ROUNDUP(($A$2-VALUE(RIGHT(B6,2))-1924)/5,0))</f>
        <v>0</v>
      </c>
      <c r="G6" s="353" t="str">
        <f>IF($F6&lt;1,"",IF($E6="F",INDEX(Coefficients!$A:$Z,5,$F6+8),INDEX(Coefficients!$A:$Z,35,$F6+8)))</f>
        <v/>
      </c>
      <c r="H6" s="265"/>
      <c r="I6" s="355" t="str">
        <f t="shared" si="0"/>
        <v/>
      </c>
      <c r="J6" s="365">
        <f>IF(E6="F",BD6,BE6)</f>
        <v>0</v>
      </c>
      <c r="K6" s="266"/>
      <c r="L6" s="358" t="str">
        <f t="shared" si="1"/>
        <v/>
      </c>
      <c r="M6" s="366">
        <f>IF($E6="F",BK6,BL6)</f>
        <v>0</v>
      </c>
      <c r="N6" s="267"/>
      <c r="O6" s="361" t="str">
        <f t="shared" si="2"/>
        <v/>
      </c>
      <c r="P6" s="367">
        <f>IF($E6="F",BR6,BS6)</f>
        <v>0</v>
      </c>
      <c r="Q6" s="188"/>
      <c r="R6" s="178"/>
      <c r="S6" s="178"/>
      <c r="T6" s="178"/>
      <c r="U6" s="178"/>
      <c r="V6" s="178"/>
      <c r="W6" s="178"/>
      <c r="X6" s="183"/>
      <c r="Y6" s="184"/>
      <c r="Z6" s="185"/>
      <c r="AA6" s="186"/>
      <c r="AB6" s="186"/>
      <c r="AC6" s="181"/>
      <c r="AD6" s="31"/>
      <c r="AE6" s="31"/>
      <c r="AF6" s="31"/>
      <c r="AG6" s="31"/>
      <c r="AH6" s="31"/>
      <c r="AI6" s="31"/>
      <c r="AJ6" s="33"/>
      <c r="BA6" s="49">
        <f t="shared" si="3"/>
        <v>0</v>
      </c>
      <c r="BB6" s="50">
        <f>IF($F6&lt;1,0,ROUND($BA6/$G6,2))</f>
        <v>0</v>
      </c>
      <c r="BC6" s="38">
        <f t="shared" si="4"/>
        <v>0</v>
      </c>
      <c r="BD6" s="52">
        <f>IF(BC6&gt;0,IF(ISNA(VLOOKUP(BC6,_02,1,0)),1502-MATCH(BC6,_02,1),1503-MATCH(BC6,_02,1)),0)</f>
        <v>0</v>
      </c>
      <c r="BE6" s="52">
        <f>IF(BC6&gt;0,IF(ISNA(VLOOKUP(BC6,_52,1,0)),1502-MATCH(BC6,_52,1),1503-MATCH(BC6,_52,1)),0)</f>
        <v>0</v>
      </c>
      <c r="BF6" s="36">
        <f>IF(AU6="F",BD6,BE6)</f>
        <v>0</v>
      </c>
      <c r="BH6" s="61">
        <f t="shared" si="5"/>
        <v>0</v>
      </c>
      <c r="BI6" s="62">
        <f>IF($F6&lt;1,0,ROUND($BH6/$G6,2))</f>
        <v>0</v>
      </c>
      <c r="BJ6" s="42">
        <f t="shared" si="6"/>
        <v>0</v>
      </c>
      <c r="BK6" s="63">
        <f>IF(BJ6&gt;0,IF(ISNA(VLOOKUP(BJ6,_02,1,0)),1502-MATCH(BJ6,_02,1),1503-MATCH(BJ6,_02,1)),0)</f>
        <v>0</v>
      </c>
      <c r="BL6" s="63">
        <f>IF(BJ6&gt;0,IF(ISNA(VLOOKUP(BJ6,_52,1,0)),1502-MATCH(BJ6,_52,1),1503-MATCH(BJ6,_52,1)),0)</f>
        <v>0</v>
      </c>
      <c r="BM6" s="40">
        <f>IF(BB6="F",BK6,BL6)</f>
        <v>0</v>
      </c>
      <c r="BO6" s="76">
        <f t="shared" si="7"/>
        <v>0</v>
      </c>
      <c r="BP6" s="77">
        <f>IF($F6&lt;1,0,ROUND($BO6/$G6,2))</f>
        <v>0</v>
      </c>
      <c r="BQ6" s="78">
        <f t="shared" si="8"/>
        <v>0</v>
      </c>
      <c r="BR6" s="80">
        <f>IF(BQ6&gt;0,IF(ISNA(VLOOKUP(BQ6,_02,1,0)),1502-MATCH(BQ6,_02,1),1503-MATCH(BQ6,_02,1)),0)</f>
        <v>0</v>
      </c>
      <c r="BS6" s="80">
        <f>IF(BQ6&gt;0,IF(ISNA(VLOOKUP(BQ6,_52,1,0)),1502-MATCH(BQ6,_52,1),1503-MATCH(BQ6,_52,1)),0)</f>
        <v>0</v>
      </c>
      <c r="BT6" s="82">
        <f>IF(BI6="F",BR6,BS6)</f>
        <v>0</v>
      </c>
    </row>
    <row r="7" spans="1:72" ht="17" customHeight="1" x14ac:dyDescent="0.15">
      <c r="A7" s="368" t="s">
        <v>152</v>
      </c>
      <c r="B7" s="165"/>
      <c r="C7" s="369"/>
      <c r="D7" s="369"/>
      <c r="E7" s="144"/>
      <c r="F7" s="370">
        <f>IF(ISBLANK(B7),0,ROUNDUP(($A$2-VALUE(RIGHT(B7,2))-1924)/5,0))</f>
        <v>0</v>
      </c>
      <c r="G7" s="371" t="str">
        <f>IF($F7&lt;1,"",IF($E7="F",INDEX(Coefficients!$A:$Z,14,$F7+8),INDEX(Coefficients!$A:$Z,44,$F7+8)))</f>
        <v/>
      </c>
      <c r="H7" s="254"/>
      <c r="I7" s="372" t="str">
        <f t="shared" si="0"/>
        <v/>
      </c>
      <c r="J7" s="373">
        <f>IF(E7="F",BD7,BE7)</f>
        <v>0</v>
      </c>
      <c r="K7" s="255"/>
      <c r="L7" s="374" t="str">
        <f t="shared" si="1"/>
        <v/>
      </c>
      <c r="M7" s="375">
        <f>IF($E7="F",BK7,BL7)</f>
        <v>0</v>
      </c>
      <c r="N7" s="256"/>
      <c r="O7" s="376" t="str">
        <f t="shared" si="2"/>
        <v/>
      </c>
      <c r="P7" s="377">
        <f>IF($E7="F",BR7,BS7)</f>
        <v>0</v>
      </c>
      <c r="Q7" s="188"/>
      <c r="R7" s="178"/>
      <c r="S7" s="178"/>
      <c r="T7" s="178"/>
      <c r="U7" s="178"/>
      <c r="V7" s="178"/>
      <c r="W7" s="178"/>
      <c r="X7" s="183"/>
      <c r="Y7" s="184"/>
      <c r="Z7" s="185"/>
      <c r="AA7" s="186"/>
      <c r="AB7" s="186"/>
      <c r="AC7" s="181"/>
      <c r="AD7" s="31"/>
      <c r="AE7" s="31"/>
      <c r="AF7" s="31"/>
      <c r="AG7" s="31"/>
      <c r="AH7" s="31"/>
      <c r="AI7" s="31"/>
      <c r="AJ7" s="33"/>
      <c r="BA7" s="49">
        <f t="shared" si="3"/>
        <v>0</v>
      </c>
      <c r="BB7" s="50">
        <f>IF($F7&lt;1,0,ROUND($BA7/$G7,2))</f>
        <v>0</v>
      </c>
      <c r="BC7" s="38">
        <f t="shared" si="4"/>
        <v>0</v>
      </c>
      <c r="BD7" s="52">
        <f>IF(BC7&gt;0,IF(ISNA(VLOOKUP(BC7,_21,1,0)),1502-MATCH(BC7,_21,1),1503-MATCH(BC7,_21,1)),0)</f>
        <v>0</v>
      </c>
      <c r="BE7" s="52">
        <f>IF(BC7&gt;0,IF(ISNA(VLOOKUP(BC7,_71,1,0)),1502-MATCH(BC7,_71,1),1503-MATCH(BC7,_71,1)),0)</f>
        <v>0</v>
      </c>
      <c r="BF7" s="36">
        <f>IF(AU7="F",BD7,BE7)</f>
        <v>0</v>
      </c>
      <c r="BH7" s="61">
        <f t="shared" si="5"/>
        <v>0</v>
      </c>
      <c r="BI7" s="62">
        <f>IF($F7&lt;1,0,ROUND($BH7/$G7,2))</f>
        <v>0</v>
      </c>
      <c r="BJ7" s="42">
        <f t="shared" si="6"/>
        <v>0</v>
      </c>
      <c r="BK7" s="63">
        <f>IF(BJ7&gt;0,IF(ISNA(VLOOKUP(BJ7,_21,1,0)),1502-MATCH(BJ7,_21,1),1503-MATCH(BJ7,_21,1)),0)</f>
        <v>0</v>
      </c>
      <c r="BL7" s="63">
        <f>IF(BJ7&gt;0,IF(ISNA(VLOOKUP(BJ7,_71,1,0)),1502-MATCH(BJ7,_71,1),1503-MATCH(BJ7,_71,1)),0)</f>
        <v>0</v>
      </c>
      <c r="BM7" s="40">
        <f>IF(BB7="F",BK7,BL7)</f>
        <v>0</v>
      </c>
      <c r="BO7" s="76">
        <f t="shared" si="7"/>
        <v>0</v>
      </c>
      <c r="BP7" s="77">
        <f>IF($F7&lt;1,0,ROUND($BO7/$G7,2))</f>
        <v>0</v>
      </c>
      <c r="BQ7" s="78">
        <f t="shared" si="8"/>
        <v>0</v>
      </c>
      <c r="BR7" s="80">
        <f>IF(BQ7&gt;0,IF(ISNA(VLOOKUP(BQ7,_21,1,0)),1502-MATCH(BQ7,_21,1),1503-MATCH(BQ7,_21,1)),0)</f>
        <v>0</v>
      </c>
      <c r="BS7" s="80">
        <f>IF(BQ7&gt;0,IF(ISNA(VLOOKUP(BQ7,_71,1,0)),1502-MATCH(BQ7,_71,1),1503-MATCH(BQ7,_71,1)),0)</f>
        <v>0</v>
      </c>
      <c r="BT7" s="82">
        <f>IF(BI7="F",BR7,BS7)</f>
        <v>0</v>
      </c>
    </row>
    <row r="8" spans="1:72" ht="17" customHeight="1" x14ac:dyDescent="0.15">
      <c r="A8" s="368" t="s">
        <v>151</v>
      </c>
      <c r="B8" s="165"/>
      <c r="C8" s="369"/>
      <c r="D8" s="369"/>
      <c r="E8" s="144"/>
      <c r="F8" s="370">
        <f>IF(ISBLANK(B8),0,ROUNDUP(($A$2-VALUE(RIGHT(B8,2))-1924)/5,0))</f>
        <v>0</v>
      </c>
      <c r="G8" s="371" t="str">
        <f>IF($F8&lt;1,"",IF($E8="F",INDEX(Coefficients!$A:$Z,12,$F8+8),INDEX(Coefficients!$A:$Z,42,$F8+8)))</f>
        <v/>
      </c>
      <c r="H8" s="254"/>
      <c r="I8" s="372" t="str">
        <f t="shared" si="0"/>
        <v/>
      </c>
      <c r="J8" s="373">
        <f>IF(E8="F",BD8,BE8)</f>
        <v>0</v>
      </c>
      <c r="K8" s="255"/>
      <c r="L8" s="374" t="str">
        <f t="shared" si="1"/>
        <v/>
      </c>
      <c r="M8" s="375">
        <f>IF($E8="F",BK8,BL8)</f>
        <v>0</v>
      </c>
      <c r="N8" s="256"/>
      <c r="O8" s="376" t="str">
        <f t="shared" si="2"/>
        <v/>
      </c>
      <c r="P8" s="377">
        <f>IF($E8="F",BR8,BS8)</f>
        <v>0</v>
      </c>
      <c r="Q8" s="188"/>
      <c r="R8" s="178"/>
      <c r="S8" s="178"/>
      <c r="T8" s="178"/>
      <c r="U8" s="178"/>
      <c r="V8" s="178"/>
      <c r="W8" s="178"/>
      <c r="X8" s="183"/>
      <c r="Y8" s="184"/>
      <c r="Z8" s="185"/>
      <c r="AA8" s="186"/>
      <c r="AB8" s="186"/>
      <c r="AC8" s="181"/>
      <c r="AD8" s="31"/>
      <c r="AE8" s="31"/>
      <c r="AF8" s="31"/>
      <c r="AG8" s="31"/>
      <c r="AH8" s="31"/>
      <c r="AI8" s="31"/>
      <c r="AJ8" s="33"/>
      <c r="BA8" s="49">
        <f t="shared" si="3"/>
        <v>0</v>
      </c>
      <c r="BB8" s="50">
        <f>IF($F8&lt;1,0,ROUND($BA8/$G8,2))</f>
        <v>0</v>
      </c>
      <c r="BC8" s="38">
        <f t="shared" si="4"/>
        <v>0</v>
      </c>
      <c r="BD8" s="52">
        <f>IF(BC8&gt;0,IF(ISNA(VLOOKUP(BC8,_12,1,0)),1502-MATCH(BC8,_12,1),1503-MATCH(BC8,_12,1)),0)</f>
        <v>0</v>
      </c>
      <c r="BE8" s="52">
        <f>IF(BC8&gt;0,IF(ISNA(VLOOKUP(BC8,_62,1,0)),1502-MATCH(BC8,_62,1),1503-MATCH(BC8,_62,1)),0)</f>
        <v>0</v>
      </c>
      <c r="BF8" s="36">
        <f>IF(AU8="F",BD8,BE8)</f>
        <v>0</v>
      </c>
      <c r="BH8" s="61">
        <f t="shared" si="5"/>
        <v>0</v>
      </c>
      <c r="BI8" s="62">
        <f>IF($F8&lt;1,0,ROUND($BH8/$G8,2))</f>
        <v>0</v>
      </c>
      <c r="BJ8" s="42">
        <f t="shared" si="6"/>
        <v>0</v>
      </c>
      <c r="BK8" s="63">
        <f>IF(BJ8&gt;0,IF(ISNA(VLOOKUP(BJ8,_12,1,0)),1502-MATCH(BJ8,_12,1),1503-MATCH(BJ8,_12,1)),0)</f>
        <v>0</v>
      </c>
      <c r="BL8" s="63">
        <f>IF(BJ8&gt;0,IF(ISNA(VLOOKUP(BJ8,_62,1,0)),1502-MATCH(BJ8,_62,1),1503-MATCH(BJ8,_62,1)),0)</f>
        <v>0</v>
      </c>
      <c r="BM8" s="40">
        <f>IF(BB8="F",BK8,BL8)</f>
        <v>0</v>
      </c>
      <c r="BO8" s="76">
        <f t="shared" si="7"/>
        <v>0</v>
      </c>
      <c r="BP8" s="77">
        <f>IF($F8&lt;1,0,ROUND($BO8/$G8,2))</f>
        <v>0</v>
      </c>
      <c r="BQ8" s="78">
        <f t="shared" si="8"/>
        <v>0</v>
      </c>
      <c r="BR8" s="80">
        <f>IF(BQ8&gt;0,IF(ISNA(VLOOKUP(BQ8,_12,1,0)),1502-MATCH(BQ8,_12,1),1503-MATCH(BQ8,_12,1)),0)</f>
        <v>0</v>
      </c>
      <c r="BS8" s="80">
        <f>IF(BQ8&gt;0,IF(ISNA(VLOOKUP(BQ8,_62,1,0)),1502-MATCH(BQ8,_62,1),1503-MATCH(BQ8,_62,1)),0)</f>
        <v>0</v>
      </c>
      <c r="BT8" s="82">
        <f>IF(BI8="F",BR8,BS8)</f>
        <v>0</v>
      </c>
    </row>
    <row r="9" spans="1:72" ht="17" customHeight="1" x14ac:dyDescent="0.15">
      <c r="A9" s="368" t="s">
        <v>149</v>
      </c>
      <c r="B9" s="165"/>
      <c r="C9" s="369"/>
      <c r="D9" s="369"/>
      <c r="E9" s="144"/>
      <c r="F9" s="370">
        <f>IF(ISBLANK(B9),0,ROUNDUP(($A$2-VALUE(RIGHT(B9,2))-1924)/5,0))</f>
        <v>0</v>
      </c>
      <c r="G9" s="371" t="str">
        <f>IF($F9&lt;1,"",IF($E9="F",INDEX(Coefficients!$A:$Z,17,$F9+8),INDEX(Coefficients!$A:$Z,47,$F9+8)))</f>
        <v/>
      </c>
      <c r="H9" s="254"/>
      <c r="I9" s="372" t="str">
        <f t="shared" si="0"/>
        <v/>
      </c>
      <c r="J9" s="373">
        <f>IF(E9="F",BD9,BE9)</f>
        <v>0</v>
      </c>
      <c r="K9" s="255"/>
      <c r="L9" s="374" t="str">
        <f t="shared" si="1"/>
        <v/>
      </c>
      <c r="M9" s="375">
        <f>IF($E9="F",BK9,BL9)</f>
        <v>0</v>
      </c>
      <c r="N9" s="256"/>
      <c r="O9" s="376" t="str">
        <f t="shared" si="2"/>
        <v/>
      </c>
      <c r="P9" s="377">
        <f>IF($E9="F",BR9,BS9)</f>
        <v>0</v>
      </c>
      <c r="Q9" s="188"/>
      <c r="R9" s="178"/>
      <c r="S9" s="178"/>
      <c r="T9" s="178"/>
      <c r="U9" s="178"/>
      <c r="V9" s="178"/>
      <c r="W9" s="178"/>
      <c r="X9" s="183"/>
      <c r="Y9" s="184"/>
      <c r="Z9" s="185"/>
      <c r="AA9" s="186"/>
      <c r="AB9" s="186"/>
      <c r="AC9" s="181"/>
      <c r="AD9" s="31"/>
      <c r="AE9" s="31"/>
      <c r="AF9" s="31"/>
      <c r="AG9" s="31"/>
      <c r="AH9" s="31"/>
      <c r="AI9" s="31"/>
      <c r="AJ9" s="33"/>
      <c r="BA9" s="49">
        <f t="shared" si="3"/>
        <v>0</v>
      </c>
      <c r="BB9" s="50">
        <f>IF($F9&lt;1,0,ROUND($BA9/$G9,2))</f>
        <v>0</v>
      </c>
      <c r="BC9" s="38">
        <f t="shared" si="4"/>
        <v>0</v>
      </c>
      <c r="BD9" s="52">
        <f>IF(BC9&gt;0,IF(ISNA(VLOOKUP(BC9,_31,1,0)),1502-MATCH(BC9,_31,1),1503-MATCH(BC9,_31,1)),0)</f>
        <v>0</v>
      </c>
      <c r="BE9" s="52">
        <f>IF(BC9&gt;0,IF(ISNA(VLOOKUP(BC9,_81,1,0)),1502-MATCH(BC9,_81,1),1503-MATCH(BC9,_81,1)),0)</f>
        <v>0</v>
      </c>
      <c r="BF9" s="36">
        <f>IF(AU9="F",BD9,BE9)</f>
        <v>0</v>
      </c>
      <c r="BH9" s="61">
        <f t="shared" si="5"/>
        <v>0</v>
      </c>
      <c r="BI9" s="62">
        <f>IF($F9&lt;1,0,ROUND($BH9/$G9,2))</f>
        <v>0</v>
      </c>
      <c r="BJ9" s="42">
        <f t="shared" si="6"/>
        <v>0</v>
      </c>
      <c r="BK9" s="63">
        <f>IF(BJ9&gt;0,IF(ISNA(VLOOKUP(BJ9,_31,1,0)),1502-MATCH(BJ9,_31,1),1503-MATCH(BJ9,_31,1)),0)</f>
        <v>0</v>
      </c>
      <c r="BL9" s="63">
        <f>IF(BJ9&gt;0,IF(ISNA(VLOOKUP(BJ9,_81,1,0)),1502-MATCH(BJ9,_81,1),1503-MATCH(BJ9,_81,1)),0)</f>
        <v>0</v>
      </c>
      <c r="BM9" s="40">
        <f>IF(BB9="F",BK9,BL9)</f>
        <v>0</v>
      </c>
      <c r="BO9" s="76">
        <f t="shared" si="7"/>
        <v>0</v>
      </c>
      <c r="BP9" s="77">
        <f>IF($F9&lt;1,0,ROUND($BO9/$G9,2))</f>
        <v>0</v>
      </c>
      <c r="BQ9" s="78">
        <f t="shared" si="8"/>
        <v>0</v>
      </c>
      <c r="BR9" s="80">
        <f>IF(BQ9&gt;0,IF(ISNA(VLOOKUP(BQ9,_31,1,0)),1502-MATCH(BQ9,_31,1),1503-MATCH(BQ9,_31,1)),0)</f>
        <v>0</v>
      </c>
      <c r="BS9" s="80">
        <f>IF(BQ9&gt;0,IF(ISNA(VLOOKUP(BQ9,_81,1,0)),1502-MATCH(BQ9,_81,1),1503-MATCH(BQ9,_81,1)),0)</f>
        <v>0</v>
      </c>
      <c r="BT9" s="82">
        <f>IF(BI9="F",BR9,BS9)</f>
        <v>0</v>
      </c>
    </row>
    <row r="10" spans="1:72" ht="17" customHeight="1" thickBot="1" x14ac:dyDescent="0.2">
      <c r="A10" s="368" t="s">
        <v>261</v>
      </c>
      <c r="B10" s="165"/>
      <c r="C10" s="369"/>
      <c r="D10" s="369"/>
      <c r="E10" s="144"/>
      <c r="F10" s="370">
        <f>IF(ISBLANK(B10),0,ROUNDUP(($A$2-VALUE(RIGHT(B10,2))-1924)/5,0))</f>
        <v>0</v>
      </c>
      <c r="G10" s="371" t="str">
        <f>IF($F10&lt;1,"",IF($E10="F",INDEX(Coefficients!$A:$Z,7,$F10+8),INDEX(Coefficients!$A:$Z,37,$F10+8)))</f>
        <v/>
      </c>
      <c r="H10" s="254"/>
      <c r="I10" s="372" t="str">
        <f t="shared" si="0"/>
        <v/>
      </c>
      <c r="J10" s="373">
        <f>IF(E10="F",BD10,BE10)</f>
        <v>0</v>
      </c>
      <c r="K10" s="255"/>
      <c r="L10" s="374" t="str">
        <f t="shared" si="1"/>
        <v/>
      </c>
      <c r="M10" s="375">
        <f>IF($E10="F",BK10,BL10)</f>
        <v>0</v>
      </c>
      <c r="N10" s="256"/>
      <c r="O10" s="376" t="str">
        <f t="shared" si="2"/>
        <v/>
      </c>
      <c r="P10" s="377">
        <f>IF($E10="F",BR10,BS10)</f>
        <v>0</v>
      </c>
      <c r="Q10" s="188"/>
      <c r="R10" s="178"/>
      <c r="S10" s="178"/>
      <c r="T10" s="178"/>
      <c r="U10" s="178"/>
      <c r="V10" s="178"/>
      <c r="W10" s="178"/>
      <c r="X10" s="183"/>
      <c r="Y10" s="184"/>
      <c r="Z10" s="185"/>
      <c r="AA10" s="186"/>
      <c r="AB10" s="186"/>
      <c r="AC10" s="181"/>
      <c r="AD10" s="31"/>
      <c r="AE10" s="31"/>
      <c r="AF10" s="31"/>
      <c r="AG10" s="31"/>
      <c r="AH10" s="31"/>
      <c r="AI10" s="31"/>
      <c r="AJ10" s="33"/>
      <c r="BA10" s="49">
        <f t="shared" si="3"/>
        <v>0</v>
      </c>
      <c r="BB10" s="50">
        <f>IF($F10&lt;1,0,ROUND($BA10/$G10,2))</f>
        <v>0</v>
      </c>
      <c r="BC10" s="38">
        <f t="shared" si="4"/>
        <v>0</v>
      </c>
      <c r="BD10" s="52">
        <f>IF(BC10&gt;0,IF(ISNA(VLOOKUP(BC10,_04,1,0)),1502-MATCH(BC10,_04,1),1503-MATCH(BC10,_04,1)),0)</f>
        <v>0</v>
      </c>
      <c r="BE10" s="52">
        <f>IF(BC10&gt;0,IF(ISNA(VLOOKUP(BC10,_54,1,0)),1502-MATCH(BC10,_54,1),1503-MATCH(BC10,_54,1)),0)</f>
        <v>0</v>
      </c>
      <c r="BF10" s="36">
        <f>IF(AU10="F",BD10,BE10)</f>
        <v>0</v>
      </c>
      <c r="BH10" s="61">
        <f t="shared" si="5"/>
        <v>0</v>
      </c>
      <c r="BI10" s="62">
        <f>IF($F10&lt;1,0,ROUND($BH10/$G10,2))</f>
        <v>0</v>
      </c>
      <c r="BJ10" s="42">
        <f t="shared" si="6"/>
        <v>0</v>
      </c>
      <c r="BK10" s="63">
        <f>IF(BJ10&gt;0,IF(ISNA(VLOOKUP(BJ10,_04,1,0)),1502-MATCH(BJ10,_04,1),1503-MATCH(BJ10,_04,1)),0)</f>
        <v>0</v>
      </c>
      <c r="BL10" s="63">
        <f>IF(BJ10&gt;0,IF(ISNA(VLOOKUP(BJ10,_54,1,0)),1502-MATCH(BJ10,_54,1),1503-MATCH(BJ10,_54,1)),0)</f>
        <v>0</v>
      </c>
      <c r="BM10" s="40">
        <f>IF(BB10="F",BK10,BL10)</f>
        <v>0</v>
      </c>
      <c r="BO10" s="76">
        <f t="shared" si="7"/>
        <v>0</v>
      </c>
      <c r="BP10" s="77">
        <f>IF($F10&lt;1,0,ROUND($BO10/$G10,2))</f>
        <v>0</v>
      </c>
      <c r="BQ10" s="78">
        <f t="shared" si="8"/>
        <v>0</v>
      </c>
      <c r="BR10" s="80">
        <f>IF(BQ10&gt;0,IF(ISNA(VLOOKUP(BQ10,_04,1,0)),1502-MATCH(BQ10,_04,1),1503-MATCH(BQ10,_04,1)),0)</f>
        <v>0</v>
      </c>
      <c r="BS10" s="80">
        <f>IF(BQ10&gt;0,IF(ISNA(VLOOKUP(BQ10,_54,1,0)),1502-MATCH(BQ10,_54,1),1503-MATCH(BQ10,_54,1)),0)</f>
        <v>0</v>
      </c>
      <c r="BT10" s="82">
        <f>IF(BI10="F",BR10,BS10)</f>
        <v>0</v>
      </c>
    </row>
    <row r="11" spans="1:72" ht="17" customHeight="1" thickTop="1" thickBot="1" x14ac:dyDescent="0.2">
      <c r="A11" s="378" t="s">
        <v>160</v>
      </c>
      <c r="B11" s="207"/>
      <c r="C11" s="379"/>
      <c r="D11" s="379"/>
      <c r="E11" s="207"/>
      <c r="F11" s="208"/>
      <c r="G11" s="380"/>
      <c r="H11" s="381"/>
      <c r="I11" s="382"/>
      <c r="J11" s="383">
        <f>SUM(J5:J10)</f>
        <v>0</v>
      </c>
      <c r="K11" s="381"/>
      <c r="L11" s="382"/>
      <c r="M11" s="383">
        <f>SUM(M5:M10)</f>
        <v>0</v>
      </c>
      <c r="N11" s="381"/>
      <c r="O11" s="382"/>
      <c r="P11" s="384">
        <f>SUM(P5:P10)</f>
        <v>0</v>
      </c>
      <c r="Q11" s="189"/>
      <c r="R11" s="178"/>
      <c r="S11" s="178"/>
      <c r="T11" s="178"/>
      <c r="U11" s="178"/>
      <c r="V11" s="178"/>
      <c r="W11" s="178"/>
      <c r="X11" s="183"/>
      <c r="Y11" s="184"/>
      <c r="Z11" s="185"/>
      <c r="AA11" s="186"/>
      <c r="AB11" s="186"/>
      <c r="AC11" s="187"/>
      <c r="AD11" s="31"/>
      <c r="AE11" s="31"/>
      <c r="AF11" s="31"/>
      <c r="AG11" s="31"/>
      <c r="AH11" s="31"/>
      <c r="AI11" s="31"/>
      <c r="AJ11" s="33"/>
      <c r="BA11" s="49">
        <f t="shared" si="3"/>
        <v>0</v>
      </c>
      <c r="BB11" s="54"/>
      <c r="BC11" s="37"/>
      <c r="BD11" s="55"/>
      <c r="BE11" s="55"/>
      <c r="BF11" s="56"/>
      <c r="BH11" s="61">
        <f t="shared" si="5"/>
        <v>0</v>
      </c>
      <c r="BI11" s="65"/>
      <c r="BJ11" s="41"/>
      <c r="BK11" s="66"/>
      <c r="BL11" s="66"/>
      <c r="BM11" s="67"/>
      <c r="BO11" s="76">
        <f t="shared" si="7"/>
        <v>0</v>
      </c>
      <c r="BP11" s="83"/>
      <c r="BQ11" s="84"/>
      <c r="BR11" s="85"/>
      <c r="BS11" s="85"/>
      <c r="BT11" s="86"/>
    </row>
    <row r="12" spans="1:72" ht="17" customHeight="1" thickTop="1" x14ac:dyDescent="0.15">
      <c r="A12" s="368" t="s">
        <v>262</v>
      </c>
      <c r="B12" s="165"/>
      <c r="C12" s="369"/>
      <c r="D12" s="369"/>
      <c r="E12" s="144"/>
      <c r="F12" s="370">
        <f>IF(ISBLANK(B12),0,ROUNDUP(($A$2-VALUE(RIGHT(B12,2))-1924)/5,0))</f>
        <v>0</v>
      </c>
      <c r="G12" s="371" t="str">
        <f>IF($F12&lt;1,"",IF($E12="F",INDEX(Coefficients!$A:$Z,21,$F12+8),INDEX(Coefficients!$A:$Z,51,$F12+8)))</f>
        <v/>
      </c>
      <c r="H12" s="254"/>
      <c r="I12" s="372" t="str">
        <f t="shared" ref="I12:I17" si="9">IF(G12="","",BC12)</f>
        <v/>
      </c>
      <c r="J12" s="373">
        <f>IF(E12="F",BD12,BE12)</f>
        <v>0</v>
      </c>
      <c r="K12" s="255"/>
      <c r="L12" s="374" t="str">
        <f t="shared" ref="L12:L17" si="10">IF($G12="","",BJ12)</f>
        <v/>
      </c>
      <c r="M12" s="375">
        <f>IF($E12="F",BK12,BL12)</f>
        <v>0</v>
      </c>
      <c r="N12" s="256"/>
      <c r="O12" s="376" t="str">
        <f t="shared" ref="O12:O17" si="11">IF($G12="","",BQ12)</f>
        <v/>
      </c>
      <c r="P12" s="377">
        <f>IF($E12="F",BR12,BS12)</f>
        <v>0</v>
      </c>
      <c r="Q12" s="188"/>
      <c r="R12" s="178"/>
      <c r="S12" s="178"/>
      <c r="T12" s="178"/>
      <c r="U12" s="178"/>
      <c r="V12" s="178"/>
      <c r="W12" s="178"/>
      <c r="X12" s="183"/>
      <c r="Y12" s="184"/>
      <c r="Z12" s="185"/>
      <c r="AA12" s="186"/>
      <c r="AB12" s="186"/>
      <c r="AC12" s="181"/>
      <c r="AD12" s="31"/>
      <c r="AE12" s="31"/>
      <c r="AF12" s="31"/>
      <c r="AG12" s="31"/>
      <c r="AH12" s="31"/>
      <c r="AI12" s="31"/>
      <c r="AJ12" s="33"/>
      <c r="BA12" s="49">
        <f t="shared" si="3"/>
        <v>0</v>
      </c>
      <c r="BB12" s="50">
        <f>IF($F12&lt;1,0,ROUND($BA12/$G12,2))</f>
        <v>0</v>
      </c>
      <c r="BC12" s="38">
        <f t="shared" ref="BC12:BC17" si="12">((BB12-MOD(BB12,60))/60)+MOD(BB12,60)/100</f>
        <v>0</v>
      </c>
      <c r="BD12" s="52">
        <f>IF(BC12&gt;0,IF(ISNA(VLOOKUP(BC12,_41,1,0)),1502-MATCH(BC12,_41,1),1503-MATCH(BC12,_41,1)),0)</f>
        <v>0</v>
      </c>
      <c r="BE12" s="52">
        <f>IF(BC12&gt;0,IF(ISNA(VLOOKUP(BC12,_91,1,0)),1502-MATCH(BC12,_91,1),1503-MATCH(BC12,_91,1)),0)</f>
        <v>0</v>
      </c>
      <c r="BF12" s="36">
        <f>IF(AU12="F",BD12,BE12)</f>
        <v>0</v>
      </c>
      <c r="BH12" s="61">
        <f t="shared" si="5"/>
        <v>0</v>
      </c>
      <c r="BI12" s="62">
        <f>IF($F12&lt;1,0,ROUND($BH12/$G12,2))</f>
        <v>0</v>
      </c>
      <c r="BJ12" s="42">
        <f t="shared" ref="BJ12:BJ17" si="13">((BI12-MOD(BI12,60))/60)+MOD(BI12,60)/100</f>
        <v>0</v>
      </c>
      <c r="BK12" s="63">
        <f>IF(BJ12&gt;0,IF(ISNA(VLOOKUP(BJ12,_41,1,0)),1502-MATCH(BJ12,_41,1),1503-MATCH(BJ12,_41,1)),0)</f>
        <v>0</v>
      </c>
      <c r="BL12" s="63">
        <f>IF(BJ12&gt;0,IF(ISNA(VLOOKUP(BJ12,_91,1,0)),1502-MATCH(BJ12,_91,1),1503-MATCH(BJ12,_91,1)),0)</f>
        <v>0</v>
      </c>
      <c r="BM12" s="40">
        <f>IF(BB12="F",BK12,BL12)</f>
        <v>0</v>
      </c>
      <c r="BO12" s="76">
        <f t="shared" si="7"/>
        <v>0</v>
      </c>
      <c r="BP12" s="77">
        <f>IF($F12&lt;1,0,ROUND($BO12/$G12,2))</f>
        <v>0</v>
      </c>
      <c r="BQ12" s="78">
        <f t="shared" ref="BQ12:BQ17" si="14">((BP12-MOD(BP12,60))/60)+MOD(BP12,60)/100</f>
        <v>0</v>
      </c>
      <c r="BR12" s="80">
        <f>IF(BQ12&gt;0,IF(ISNA(VLOOKUP(BQ12,_41,1,0)),1502-MATCH(BQ12,_41,1),1503-MATCH(BQ12,_41,1)),0)</f>
        <v>0</v>
      </c>
      <c r="BS12" s="80">
        <f>IF(BQ12&gt;0,IF(ISNA(VLOOKUP(BQ12,_91,1,0)),1502-MATCH(BQ12,_91,1),1503-MATCH(BQ12,_91,1)),0)</f>
        <v>0</v>
      </c>
      <c r="BT12" s="82">
        <f>IF(BI12="F",BR12,BS12)</f>
        <v>0</v>
      </c>
    </row>
    <row r="13" spans="1:72" ht="17" customHeight="1" x14ac:dyDescent="0.15">
      <c r="A13" s="368" t="s">
        <v>146</v>
      </c>
      <c r="B13" s="165"/>
      <c r="C13" s="369"/>
      <c r="D13" s="369"/>
      <c r="E13" s="144"/>
      <c r="F13" s="370">
        <f>IF(ISBLANK(B13),0,ROUNDUP(($A$2-VALUE(RIGHT(B13,2))-1924)/5,0))</f>
        <v>0</v>
      </c>
      <c r="G13" s="371" t="str">
        <f>IF($F13&lt;1,"",IF($E13="F",INDEX(Coefficients!$A:$Z,18,$F13+8),INDEX(Coefficients!$A:$Z,48,$F13+8)))</f>
        <v/>
      </c>
      <c r="H13" s="254"/>
      <c r="I13" s="372" t="str">
        <f t="shared" si="9"/>
        <v/>
      </c>
      <c r="J13" s="373">
        <f>IF(E13="F",BD13,BE13)</f>
        <v>0</v>
      </c>
      <c r="K13" s="255"/>
      <c r="L13" s="374" t="str">
        <f t="shared" si="10"/>
        <v/>
      </c>
      <c r="M13" s="375">
        <f>IF($E13="F",BK13,BL13)</f>
        <v>0</v>
      </c>
      <c r="N13" s="256"/>
      <c r="O13" s="376" t="str">
        <f t="shared" si="11"/>
        <v/>
      </c>
      <c r="P13" s="377">
        <f>IF($E13="F",BR13,BS13)</f>
        <v>0</v>
      </c>
      <c r="Q13" s="188"/>
      <c r="R13" s="178"/>
      <c r="S13" s="178"/>
      <c r="T13" s="178"/>
      <c r="U13" s="178"/>
      <c r="V13" s="178"/>
      <c r="W13" s="178"/>
      <c r="X13" s="183"/>
      <c r="Y13" s="184"/>
      <c r="Z13" s="185"/>
      <c r="AA13" s="186"/>
      <c r="AB13" s="186"/>
      <c r="AC13" s="181"/>
      <c r="AD13" s="31"/>
      <c r="AE13" s="31"/>
      <c r="AF13" s="31"/>
      <c r="AG13" s="31"/>
      <c r="AH13" s="31"/>
      <c r="AI13" s="31"/>
      <c r="AJ13" s="33"/>
      <c r="BA13" s="49">
        <f t="shared" si="3"/>
        <v>0</v>
      </c>
      <c r="BB13" s="50">
        <f>IF($F13&lt;1,0,ROUND($BA13/$G13,2))</f>
        <v>0</v>
      </c>
      <c r="BC13" s="38">
        <f t="shared" si="12"/>
        <v>0</v>
      </c>
      <c r="BD13" s="52">
        <f>IF(BC13&gt;0,IF(ISNA(VLOOKUP(BC13,_32,1,0)),1502-MATCH(BC13,_32,1),1503-MATCH(BC13,_32,1)),0)</f>
        <v>0</v>
      </c>
      <c r="BE13" s="52">
        <f>IF(BC13&gt;0,IF(ISNA(VLOOKUP(BC13,_82,1,0)),1502-MATCH(BC13,_82,1),1503-MATCH(BC13,_82,1)),0)</f>
        <v>0</v>
      </c>
      <c r="BF13" s="36">
        <f>IF(AU13="F",BD13,BE13)</f>
        <v>0</v>
      </c>
      <c r="BH13" s="61">
        <f t="shared" si="5"/>
        <v>0</v>
      </c>
      <c r="BI13" s="62">
        <f>IF($F13&lt;1,0,ROUND($BH13/$G13,2))</f>
        <v>0</v>
      </c>
      <c r="BJ13" s="42">
        <f t="shared" si="13"/>
        <v>0</v>
      </c>
      <c r="BK13" s="63">
        <f>IF(BJ13&gt;0,IF(ISNA(VLOOKUP(BJ13,_32,1,0)),1502-MATCH(BJ13,_32,1),1503-MATCH(BJ13,_32,1)),0)</f>
        <v>0</v>
      </c>
      <c r="BL13" s="63">
        <f>IF(BJ13&gt;0,IF(ISNA(VLOOKUP(BJ13,_82,1,0)),1502-MATCH(BJ13,_82,1),1503-MATCH(BJ13,_82,1)),0)</f>
        <v>0</v>
      </c>
      <c r="BM13" s="40">
        <f>IF(BB13="F",BK13,BL13)</f>
        <v>0</v>
      </c>
      <c r="BO13" s="76">
        <f t="shared" si="7"/>
        <v>0</v>
      </c>
      <c r="BP13" s="77">
        <f>IF($F13&lt;1,0,ROUND($BO13/$G13,2))</f>
        <v>0</v>
      </c>
      <c r="BQ13" s="78">
        <f t="shared" si="14"/>
        <v>0</v>
      </c>
      <c r="BR13" s="80">
        <f>IF(BQ13&gt;0,IF(ISNA(VLOOKUP(BQ13,_32,1,0)),1502-MATCH(BQ13,_32,1),1503-MATCH(BQ13,_32,1)),0)</f>
        <v>0</v>
      </c>
      <c r="BS13" s="80">
        <f>IF(BQ13&gt;0,IF(ISNA(VLOOKUP(BQ13,_82,1,0)),1502-MATCH(BQ13,_82,1),1503-MATCH(BQ13,_82,1)),0)</f>
        <v>0</v>
      </c>
      <c r="BT13" s="82">
        <f>IF(BI13="F",BR13,BS13)</f>
        <v>0</v>
      </c>
    </row>
    <row r="14" spans="1:72" ht="17" customHeight="1" x14ac:dyDescent="0.15">
      <c r="A14" s="368" t="s">
        <v>147</v>
      </c>
      <c r="B14" s="165"/>
      <c r="C14" s="369"/>
      <c r="D14" s="369"/>
      <c r="E14" s="144"/>
      <c r="F14" s="370">
        <f>IF(ISBLANK(B14),0,ROUNDUP(($A$2-VALUE(RIGHT(B14,2))-1924)/5,0))</f>
        <v>0</v>
      </c>
      <c r="G14" s="371" t="str">
        <f>IF($F14&lt;1,"",IF($E14="F",INDEX(Coefficients!$A:$Z,11,$F14+8),INDEX(Coefficients!$A:$Z,41,$F14+8)))</f>
        <v/>
      </c>
      <c r="H14" s="254"/>
      <c r="I14" s="372" t="str">
        <f t="shared" si="9"/>
        <v/>
      </c>
      <c r="J14" s="373">
        <f>IF(E14="F",BD14,BE14)</f>
        <v>0</v>
      </c>
      <c r="K14" s="255"/>
      <c r="L14" s="374" t="str">
        <f t="shared" si="10"/>
        <v/>
      </c>
      <c r="M14" s="375">
        <f>IF($E14="F",BK14,BL14)</f>
        <v>0</v>
      </c>
      <c r="N14" s="256"/>
      <c r="O14" s="376" t="str">
        <f t="shared" si="11"/>
        <v/>
      </c>
      <c r="P14" s="377">
        <f>IF($E14="F",BR14,BS14)</f>
        <v>0</v>
      </c>
      <c r="Q14" s="188"/>
      <c r="R14" s="178"/>
      <c r="S14" s="178"/>
      <c r="T14" s="178"/>
      <c r="U14" s="178"/>
      <c r="V14" s="178"/>
      <c r="W14" s="178"/>
      <c r="X14" s="183"/>
      <c r="Y14" s="184"/>
      <c r="Z14" s="185"/>
      <c r="AA14" s="186"/>
      <c r="AB14" s="186"/>
      <c r="AC14" s="181"/>
      <c r="AD14" s="31"/>
      <c r="AE14" s="31"/>
      <c r="AF14" s="31"/>
      <c r="AG14" s="31"/>
      <c r="AH14" s="31"/>
      <c r="AI14" s="31"/>
      <c r="AJ14" s="33"/>
      <c r="BA14" s="49">
        <f t="shared" si="3"/>
        <v>0</v>
      </c>
      <c r="BB14" s="50">
        <f>IF($F14&lt;1,0,ROUND($BA14/$G14,2))</f>
        <v>0</v>
      </c>
      <c r="BC14" s="38">
        <f t="shared" si="12"/>
        <v>0</v>
      </c>
      <c r="BD14" s="52">
        <f>IF(BC14&gt;0,IF(ISNA(VLOOKUP(BC14,_11,1,0)),1502-MATCH(BC14,_11,1),1503-MATCH(BC14,_11,1)),0)</f>
        <v>0</v>
      </c>
      <c r="BE14" s="52">
        <f>IF(BC14&gt;0,IF(ISNA(VLOOKUP(BC14,_61,1,0)),1502-MATCH(BC14,_61,1),1503-MATCH(BC14,_61,1)),0)</f>
        <v>0</v>
      </c>
      <c r="BF14" s="36">
        <f>IF(AU14="F",BD14,BE14)</f>
        <v>0</v>
      </c>
      <c r="BH14" s="61">
        <f t="shared" si="5"/>
        <v>0</v>
      </c>
      <c r="BI14" s="62">
        <f>IF($F14&lt;1,0,ROUND($BH14/$G14,2))</f>
        <v>0</v>
      </c>
      <c r="BJ14" s="42">
        <f t="shared" si="13"/>
        <v>0</v>
      </c>
      <c r="BK14" s="63">
        <f>IF(BJ14&gt;0,IF(ISNA(VLOOKUP(BJ14,_11,1,0)),1502-MATCH(BJ14,_11,1),1503-MATCH(BJ14,_11,1)),0)</f>
        <v>0</v>
      </c>
      <c r="BL14" s="63">
        <f>IF(BJ14&gt;0,IF(ISNA(VLOOKUP(BJ14,_61,1,0)),1502-MATCH(BJ14,_61,1),1503-MATCH(BJ14,_61,1)),0)</f>
        <v>0</v>
      </c>
      <c r="BM14" s="40">
        <f>IF(BB14="F",BK14,BL14)</f>
        <v>0</v>
      </c>
      <c r="BO14" s="76">
        <f t="shared" si="7"/>
        <v>0</v>
      </c>
      <c r="BP14" s="77">
        <f>IF($F14&lt;1,0,ROUND($BO14/$G14,2))</f>
        <v>0</v>
      </c>
      <c r="BQ14" s="78">
        <f t="shared" si="14"/>
        <v>0</v>
      </c>
      <c r="BR14" s="80">
        <f>IF(BQ14&gt;0,IF(ISNA(VLOOKUP(BQ14,_11,1,0)),1502-MATCH(BQ14,_11,1),1503-MATCH(BQ14,_11,1)),0)</f>
        <v>0</v>
      </c>
      <c r="BS14" s="80">
        <f>IF(BQ14&gt;0,IF(ISNA(VLOOKUP(BQ14,_61,1,0)),1502-MATCH(BQ14,_61,1),1503-MATCH(BQ14,_61,1)),0)</f>
        <v>0</v>
      </c>
      <c r="BT14" s="82">
        <f>IF(BI14="F",BR14,BS14)</f>
        <v>0</v>
      </c>
    </row>
    <row r="15" spans="1:72" ht="17" customHeight="1" thickBot="1" x14ac:dyDescent="0.2">
      <c r="A15" s="368" t="s">
        <v>148</v>
      </c>
      <c r="B15" s="165"/>
      <c r="C15" s="369"/>
      <c r="D15" s="369"/>
      <c r="E15" s="144"/>
      <c r="F15" s="370">
        <f>IF(ISBLANK(B15),0,ROUNDUP(($A$2-VALUE(RIGHT(B15,2))-1924)/5,0))</f>
        <v>0</v>
      </c>
      <c r="G15" s="371" t="str">
        <f>IF($F15&lt;1,"",IF($E15="F",INDEX(Coefficients!$A:$Z,15,$F15+8),INDEX(Coefficients!$A:$Z,45,$F15+8)))</f>
        <v/>
      </c>
      <c r="H15" s="254"/>
      <c r="I15" s="372" t="str">
        <f t="shared" si="9"/>
        <v/>
      </c>
      <c r="J15" s="373">
        <f>IF(E15="F",BD15,BE15)</f>
        <v>0</v>
      </c>
      <c r="K15" s="255"/>
      <c r="L15" s="374" t="str">
        <f t="shared" si="10"/>
        <v/>
      </c>
      <c r="M15" s="375">
        <f>IF($E15="F",BK15,BL15)</f>
        <v>0</v>
      </c>
      <c r="N15" s="256"/>
      <c r="O15" s="376" t="str">
        <f t="shared" si="11"/>
        <v/>
      </c>
      <c r="P15" s="377">
        <f>IF($E15="F",BR15,BS15)</f>
        <v>0</v>
      </c>
      <c r="Q15" s="188"/>
      <c r="R15" s="178"/>
      <c r="S15" s="178"/>
      <c r="T15" s="178"/>
      <c r="U15" s="178"/>
      <c r="V15" s="178"/>
      <c r="W15" s="178"/>
      <c r="X15" s="183"/>
      <c r="Y15" s="184"/>
      <c r="Z15" s="185"/>
      <c r="AA15" s="186"/>
      <c r="AB15" s="186"/>
      <c r="AC15" s="181"/>
      <c r="AD15" s="31"/>
      <c r="AE15" s="31"/>
      <c r="AF15" s="31"/>
      <c r="AG15" s="31"/>
      <c r="AH15" s="31"/>
      <c r="AI15" s="31"/>
      <c r="AJ15" s="33"/>
      <c r="BA15" s="49">
        <f t="shared" si="3"/>
        <v>0</v>
      </c>
      <c r="BB15" s="50">
        <f>IF($F15&lt;1,0,ROUND($BA15/$G15,2))</f>
        <v>0</v>
      </c>
      <c r="BC15" s="38">
        <f t="shared" si="12"/>
        <v>0</v>
      </c>
      <c r="BD15" s="52">
        <f>IF(BC15&gt;0,IF(ISNA(VLOOKUP(BC15,_22,1,0)),1502-MATCH(BC15,_22,1),1503-MATCH(BC15,_22,1)),0)</f>
        <v>0</v>
      </c>
      <c r="BE15" s="52">
        <f>IF(BC15&gt;0,IF(ISNA(VLOOKUP(BC15,_72,1,0)),1502-MATCH(BC15,_72,1),1503-MATCH(BC15,_72,1)),0)</f>
        <v>0</v>
      </c>
      <c r="BF15" s="36">
        <f>IF(AU15="F",BD15,BE15)</f>
        <v>0</v>
      </c>
      <c r="BH15" s="61">
        <f t="shared" si="5"/>
        <v>0</v>
      </c>
      <c r="BI15" s="62">
        <f>IF($F15&lt;1,0,ROUND($BH15/$G15,2))</f>
        <v>0</v>
      </c>
      <c r="BJ15" s="42">
        <f t="shared" si="13"/>
        <v>0</v>
      </c>
      <c r="BK15" s="63">
        <f>IF(BJ15&gt;0,IF(ISNA(VLOOKUP(BJ15,_22,1,0)),1502-MATCH(BJ15,_22,1),1503-MATCH(BJ15,_22,1)),0)</f>
        <v>0</v>
      </c>
      <c r="BL15" s="63">
        <f>IF(BJ15&gt;0,IF(ISNA(VLOOKUP(BJ15,_72,1,0)),1502-MATCH(BJ15,_72,1),1503-MATCH(BJ15,_72,1)),0)</f>
        <v>0</v>
      </c>
      <c r="BM15" s="40">
        <f>IF(BB15="F",BK15,BL15)</f>
        <v>0</v>
      </c>
      <c r="BO15" s="76">
        <f t="shared" si="7"/>
        <v>0</v>
      </c>
      <c r="BP15" s="77">
        <f>IF($F15&lt;1,0,ROUND($BO15/$G15,2))</f>
        <v>0</v>
      </c>
      <c r="BQ15" s="78">
        <f t="shared" si="14"/>
        <v>0</v>
      </c>
      <c r="BR15" s="80">
        <f>IF(BQ15&gt;0,IF(ISNA(VLOOKUP(BQ15,_22,1,0)),1502-MATCH(BQ15,_22,1),1503-MATCH(BQ15,_22,1)),0)</f>
        <v>0</v>
      </c>
      <c r="BS15" s="80">
        <f>IF(BQ15&gt;0,IF(ISNA(VLOOKUP(BQ15,_72,1,0)),1502-MATCH(BQ15,_72,1),1503-MATCH(BQ15,_72,1)),0)</f>
        <v>0</v>
      </c>
      <c r="BT15" s="82">
        <f>IF(BI15="F",BR15,BS15)</f>
        <v>0</v>
      </c>
    </row>
    <row r="16" spans="1:72" ht="17" customHeight="1" thickBot="1" x14ac:dyDescent="0.2">
      <c r="A16" s="385" t="s">
        <v>1</v>
      </c>
      <c r="B16" s="258"/>
      <c r="C16" s="386"/>
      <c r="D16" s="386"/>
      <c r="E16" s="259"/>
      <c r="F16" s="387">
        <f>IF(ISBLANK(B16),0,ROUNDUP(($A$2-VALUE(RIGHT(B16,2))-1924)/5,0))</f>
        <v>0</v>
      </c>
      <c r="G16" s="388" t="str">
        <f>IF($F16&lt;1,"",IF($E16="F",INDEX(Coefficients!$A:$Z,4,$F16+8),INDEX(Coefficients!$A:$Z,34,$F16+8)))</f>
        <v/>
      </c>
      <c r="H16" s="260"/>
      <c r="I16" s="389" t="str">
        <f t="shared" si="9"/>
        <v/>
      </c>
      <c r="J16" s="390">
        <f>IF(E16="F",BD16,BE16)</f>
        <v>0</v>
      </c>
      <c r="K16" s="261"/>
      <c r="L16" s="391" t="str">
        <f t="shared" si="10"/>
        <v/>
      </c>
      <c r="M16" s="392">
        <f>IF($E16="F",BK16,BL16)</f>
        <v>0</v>
      </c>
      <c r="N16" s="262"/>
      <c r="O16" s="393" t="str">
        <f t="shared" si="11"/>
        <v/>
      </c>
      <c r="P16" s="394">
        <f>IF($E16="F",BR16,BS16)</f>
        <v>0</v>
      </c>
      <c r="Q16" s="182"/>
      <c r="R16" s="178"/>
      <c r="S16" s="178"/>
      <c r="T16" s="178"/>
      <c r="U16" s="178"/>
      <c r="V16" s="178"/>
      <c r="W16" s="178"/>
      <c r="X16" s="183"/>
      <c r="Y16" s="184"/>
      <c r="Z16" s="185"/>
      <c r="AA16" s="186"/>
      <c r="AB16" s="186"/>
      <c r="AC16" s="187"/>
      <c r="AD16" s="31"/>
      <c r="AE16" s="31"/>
      <c r="AF16" s="31"/>
      <c r="AG16" s="31"/>
      <c r="AH16" s="31"/>
      <c r="AI16" s="31"/>
      <c r="AJ16" s="33"/>
      <c r="BA16" s="49">
        <f t="shared" si="3"/>
        <v>0</v>
      </c>
      <c r="BB16" s="50">
        <f>IF($F16&lt;1,0,ROUND($BA16/$G16,2))</f>
        <v>0</v>
      </c>
      <c r="BC16" s="38">
        <f t="shared" si="12"/>
        <v>0</v>
      </c>
      <c r="BD16" s="52">
        <f>IF(BC16&gt;0,IF(ISNA(VLOOKUP(BC16,_01,1,0)),1502-MATCH(BC16,_01,1),1503-MATCH(BC16,_01,1)),0)</f>
        <v>0</v>
      </c>
      <c r="BE16" s="52">
        <f>IF(BC16&gt;0,IF(ISNA(VLOOKUP(BC16,_51,1,0)),1502-MATCH(BC16,_51,1),1503-MATCH(BC16,_51,1)),0)</f>
        <v>0</v>
      </c>
      <c r="BF16" s="36">
        <f>IF(AU16="F",BD16,BE16)</f>
        <v>0</v>
      </c>
      <c r="BH16" s="61">
        <f t="shared" si="5"/>
        <v>0</v>
      </c>
      <c r="BI16" s="62">
        <f>IF($F16&lt;1,0,ROUND($BH16/$G16,2))</f>
        <v>0</v>
      </c>
      <c r="BJ16" s="42">
        <f t="shared" si="13"/>
        <v>0</v>
      </c>
      <c r="BK16" s="63">
        <f>IF(BJ16&gt;0,IF(ISNA(VLOOKUP(BJ16,_01,1,0)),1502-MATCH(BJ16,_01,1),1503-MATCH(BJ16,_01,1)),0)</f>
        <v>0</v>
      </c>
      <c r="BL16" s="63">
        <f>IF(BJ16&gt;0,IF(ISNA(VLOOKUP(BJ16,_51,1,0)),1502-MATCH(BJ16,_51,1),1503-MATCH(BJ16,_51,1)),0)</f>
        <v>0</v>
      </c>
      <c r="BM16" s="40">
        <f>IF(BB16="F",BK16,BL16)</f>
        <v>0</v>
      </c>
      <c r="BO16" s="76">
        <f t="shared" si="7"/>
        <v>0</v>
      </c>
      <c r="BP16" s="77">
        <f>IF($F16&lt;1,0,ROUND($BO16/$G16,2))</f>
        <v>0</v>
      </c>
      <c r="BQ16" s="78">
        <f t="shared" si="14"/>
        <v>0</v>
      </c>
      <c r="BR16" s="79">
        <f>IF(BQ16&gt;0,IF(ISNA(VLOOKUP(BQ16,_01,1,0)),1502-MATCH(BQ16,_01,1),1503-MATCH(BQ16,_01,1)),0)</f>
        <v>0</v>
      </c>
      <c r="BS16" s="80">
        <f>IF(BQ16&gt;0,IF(ISNA(VLOOKUP(BQ16,_51,1,0)),1502-MATCH(BQ16,_51,1),1503-MATCH(BQ16,_51,1)),0)</f>
        <v>0</v>
      </c>
      <c r="BT16" s="81">
        <f>IF(BI16="F",BR16,BS16)</f>
        <v>0</v>
      </c>
    </row>
    <row r="17" spans="1:72" ht="17" customHeight="1" thickTop="1" thickBot="1" x14ac:dyDescent="0.2">
      <c r="A17" s="385" t="s">
        <v>171</v>
      </c>
      <c r="B17" s="146"/>
      <c r="C17" s="395"/>
      <c r="D17" s="395"/>
      <c r="E17" s="146"/>
      <c r="F17" s="146"/>
      <c r="G17" s="388" t="str">
        <f>IF(SUM(G23:G26)=0,"",AVERAGE($G23:$G26))</f>
        <v/>
      </c>
      <c r="H17" s="396">
        <f>H22</f>
        <v>0</v>
      </c>
      <c r="I17" s="389" t="str">
        <f t="shared" si="9"/>
        <v/>
      </c>
      <c r="J17" s="390" t="str">
        <f>IF(I17="","",IF(ISNA(VLOOKUP(I17,_98,1,0)),1502-MATCH(I17,_98,1),1503-MATCH(I17,_98,1)))</f>
        <v/>
      </c>
      <c r="K17" s="397">
        <f>K22</f>
        <v>0</v>
      </c>
      <c r="L17" s="391" t="str">
        <f t="shared" si="10"/>
        <v/>
      </c>
      <c r="M17" s="392" t="str">
        <f>IF(L17="","",IF(ISNA(VLOOKUP(L17,_98,1,0)),1502-MATCH(L17,_98,1),1503-MATCH(L17,_98,1)))</f>
        <v/>
      </c>
      <c r="N17" s="398">
        <f>N22</f>
        <v>0</v>
      </c>
      <c r="O17" s="393" t="str">
        <f t="shared" si="11"/>
        <v/>
      </c>
      <c r="P17" s="394" t="str">
        <f>IF(O17="","",IF(ISNA(VLOOKUP(O17,_98,1,0)),1502-MATCH(O17,_98,1),1503-MATCH(O17,_98,1)))</f>
        <v/>
      </c>
      <c r="Q17" s="188"/>
      <c r="R17" s="178"/>
      <c r="S17" s="178"/>
      <c r="T17" s="178"/>
      <c r="U17" s="178"/>
      <c r="V17" s="178"/>
      <c r="W17" s="178"/>
      <c r="X17" s="183"/>
      <c r="Y17" s="184"/>
      <c r="Z17" s="185"/>
      <c r="AA17" s="186"/>
      <c r="AB17" s="186"/>
      <c r="AC17" s="181"/>
      <c r="AD17" s="31"/>
      <c r="AE17" s="31"/>
      <c r="AF17" s="31"/>
      <c r="AG17" s="31"/>
      <c r="AH17" s="31"/>
      <c r="AI17" s="31"/>
      <c r="AJ17" s="33"/>
      <c r="BA17" s="49">
        <f>(($H17-INT($H17))*100)+INT($H17)*60</f>
        <v>0</v>
      </c>
      <c r="BB17" s="50" t="e">
        <f>ROUND($BA17/$G17,2)</f>
        <v>#VALUE!</v>
      </c>
      <c r="BC17" s="38" t="e">
        <f t="shared" si="12"/>
        <v>#VALUE!</v>
      </c>
      <c r="BD17" s="51"/>
      <c r="BE17" s="52" t="e">
        <f>IF(BC17&gt;0,IF(ISNA(VLOOKUP(BC17,_98,1,0)),1502-MATCH(BC17,_98,1),1503-MATCH(BC17,_98,1)),0)</f>
        <v>#VALUE!</v>
      </c>
      <c r="BF17" s="53" t="e">
        <f>BE17</f>
        <v>#VALUE!</v>
      </c>
      <c r="BH17" s="61">
        <f>(($K17-INT($K17))*100)+INT($K17)*60</f>
        <v>0</v>
      </c>
      <c r="BI17" s="62" t="e">
        <f>ROUND($BH17/$G17,2)</f>
        <v>#VALUE!</v>
      </c>
      <c r="BJ17" s="42" t="e">
        <f t="shared" si="13"/>
        <v>#VALUE!</v>
      </c>
      <c r="BK17" s="63"/>
      <c r="BL17" s="63" t="e">
        <f>IF(BJ17&gt;0,IF(ISNA(VLOOKUP(BJ17,_98,1,0)),1502-MATCH(BJ17,_98,1),1503-MATCH(BJ17,_98,1)),0)</f>
        <v>#VALUE!</v>
      </c>
      <c r="BM17" s="40" t="e">
        <f>BL17</f>
        <v>#VALUE!</v>
      </c>
      <c r="BO17" s="76">
        <f t="shared" si="7"/>
        <v>0</v>
      </c>
      <c r="BP17" s="77" t="e">
        <f>ROUND($BO17/$G17,2)</f>
        <v>#VALUE!</v>
      </c>
      <c r="BQ17" s="78" t="e">
        <f t="shared" si="14"/>
        <v>#VALUE!</v>
      </c>
      <c r="BR17" s="80"/>
      <c r="BS17" s="80" t="e">
        <f>IF(BQ17&gt;0,IF(ISNA(VLOOKUP(BQ17,_98,1,0)),1502-MATCH(BQ17,_98,1),1503-MATCH(BQ17,_98,1)),0)</f>
        <v>#VALUE!</v>
      </c>
      <c r="BT17" s="82" t="e">
        <f>BS17</f>
        <v>#VALUE!</v>
      </c>
    </row>
    <row r="18" spans="1:72" ht="18" customHeight="1" thickTop="1" thickBot="1" x14ac:dyDescent="0.25">
      <c r="A18" s="399" t="s">
        <v>153</v>
      </c>
      <c r="B18" s="253"/>
      <c r="C18" s="400"/>
      <c r="D18" s="400"/>
      <c r="E18" s="253"/>
      <c r="F18" s="253"/>
      <c r="G18" s="401"/>
      <c r="H18" s="402"/>
      <c r="I18" s="403"/>
      <c r="J18" s="404">
        <f>SUM(J11:J17)</f>
        <v>0</v>
      </c>
      <c r="K18" s="405"/>
      <c r="L18" s="406"/>
      <c r="M18" s="407">
        <f>SUM(M11:M17)</f>
        <v>0</v>
      </c>
      <c r="N18" s="408"/>
      <c r="O18" s="409"/>
      <c r="P18" s="410">
        <f>SUM(P11:P17)</f>
        <v>0</v>
      </c>
      <c r="Q18" s="178"/>
      <c r="R18" s="178"/>
      <c r="S18" s="178"/>
      <c r="T18" s="178"/>
      <c r="U18" s="178"/>
      <c r="V18" s="178"/>
      <c r="W18" s="178"/>
      <c r="X18" s="31"/>
      <c r="Y18" s="179"/>
      <c r="Z18" s="179"/>
      <c r="AA18" s="179"/>
      <c r="AB18" s="179"/>
      <c r="AC18" s="190"/>
      <c r="AD18" s="31"/>
      <c r="AE18" s="31"/>
      <c r="AF18" s="31"/>
      <c r="AG18" s="31"/>
      <c r="AH18" s="31"/>
      <c r="AI18" s="31"/>
      <c r="AJ18" s="33"/>
      <c r="BA18" s="45"/>
      <c r="BB18" s="46"/>
      <c r="BC18" s="46"/>
      <c r="BD18" s="46"/>
      <c r="BE18" s="46"/>
      <c r="BF18" s="47" t="e">
        <f>SUM(BF5:BF17)</f>
        <v>#VALUE!</v>
      </c>
      <c r="BH18" s="69"/>
      <c r="BI18" s="70"/>
      <c r="BJ18" s="70"/>
      <c r="BK18" s="70"/>
      <c r="BL18" s="70"/>
      <c r="BM18" s="71" t="e">
        <f>SUM(BM5:BM17)</f>
        <v>#VALUE!</v>
      </c>
      <c r="BO18" s="88"/>
      <c r="BP18" s="89"/>
      <c r="BQ18" s="89"/>
      <c r="BR18" s="89"/>
      <c r="BS18" s="89"/>
      <c r="BT18" s="90" t="e">
        <f>SUM(BT5:BT17)</f>
        <v>#VALUE!</v>
      </c>
    </row>
    <row r="19" spans="1:72" ht="18" customHeight="1" thickTop="1" thickBot="1" x14ac:dyDescent="0.2">
      <c r="A19" s="343"/>
      <c r="B19" s="344"/>
      <c r="C19" s="345"/>
      <c r="D19" s="345"/>
      <c r="E19" s="344"/>
      <c r="F19" s="344"/>
      <c r="G19" s="345"/>
      <c r="H19" s="345"/>
      <c r="I19" s="345"/>
      <c r="J19" s="345"/>
      <c r="K19" s="345"/>
      <c r="L19" s="345"/>
      <c r="M19" s="345"/>
      <c r="N19" s="345"/>
      <c r="O19" s="345"/>
      <c r="P19" s="346"/>
      <c r="Q19" s="178"/>
      <c r="R19" s="178"/>
      <c r="S19" s="178"/>
      <c r="T19" s="178"/>
      <c r="U19" s="178"/>
      <c r="V19" s="178"/>
      <c r="W19" s="178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3"/>
      <c r="BA19" s="45"/>
      <c r="BB19" s="45"/>
      <c r="BC19" s="45"/>
      <c r="BD19" s="45"/>
      <c r="BE19" s="45"/>
      <c r="BF19" s="45"/>
      <c r="BH19" s="69"/>
      <c r="BI19" s="69"/>
      <c r="BJ19" s="69"/>
      <c r="BK19" s="69"/>
      <c r="BL19" s="69"/>
      <c r="BM19" s="69"/>
      <c r="BO19" s="88"/>
      <c r="BP19" s="88"/>
      <c r="BQ19" s="88"/>
      <c r="BR19" s="88"/>
      <c r="BS19" s="88"/>
      <c r="BT19" s="88"/>
    </row>
    <row r="20" spans="1:72" ht="18" customHeight="1" thickTop="1" thickBot="1" x14ac:dyDescent="0.25">
      <c r="A20" s="332"/>
      <c r="B20" s="333"/>
      <c r="C20" s="334" t="s">
        <v>154</v>
      </c>
      <c r="D20" s="335"/>
      <c r="E20" s="333"/>
      <c r="F20" s="333"/>
      <c r="G20" s="335"/>
      <c r="H20" s="336" t="s">
        <v>163</v>
      </c>
      <c r="I20" s="337" t="s">
        <v>161</v>
      </c>
      <c r="J20" s="338"/>
      <c r="K20" s="339" t="s">
        <v>163</v>
      </c>
      <c r="L20" s="340" t="s">
        <v>161</v>
      </c>
      <c r="M20" s="179"/>
      <c r="N20" s="341" t="s">
        <v>163</v>
      </c>
      <c r="O20" s="342" t="s">
        <v>161</v>
      </c>
      <c r="P20" s="179"/>
      <c r="Q20" s="178"/>
      <c r="R20" s="178"/>
      <c r="S20" s="178"/>
      <c r="T20" s="178"/>
      <c r="U20" s="178"/>
      <c r="V20" s="178"/>
      <c r="W20" s="178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3"/>
      <c r="BA20" s="45"/>
      <c r="BB20" s="45"/>
      <c r="BC20" s="45"/>
      <c r="BD20" s="45"/>
      <c r="BE20" s="45"/>
      <c r="BF20" s="45"/>
      <c r="BH20" s="69"/>
      <c r="BI20" s="69"/>
      <c r="BJ20" s="69"/>
      <c r="BK20" s="69"/>
      <c r="BL20" s="69"/>
      <c r="BM20" s="69"/>
      <c r="BO20" s="88"/>
      <c r="BP20" s="88"/>
      <c r="BQ20" s="88"/>
      <c r="BR20" s="88"/>
      <c r="BS20" s="88"/>
      <c r="BT20" s="88"/>
    </row>
    <row r="21" spans="1:72" ht="17" customHeight="1" thickTop="1" thickBot="1" x14ac:dyDescent="0.2">
      <c r="A21" s="148" t="s">
        <v>166</v>
      </c>
      <c r="B21" s="150" t="s">
        <v>138</v>
      </c>
      <c r="C21" s="149" t="s">
        <v>139</v>
      </c>
      <c r="D21" s="149" t="s">
        <v>140</v>
      </c>
      <c r="E21" s="150" t="s">
        <v>141</v>
      </c>
      <c r="F21" s="150" t="s">
        <v>142</v>
      </c>
      <c r="G21" s="151"/>
      <c r="H21" s="132" t="s">
        <v>164</v>
      </c>
      <c r="I21" s="104" t="s">
        <v>162</v>
      </c>
      <c r="J21" s="196"/>
      <c r="K21" s="133" t="s">
        <v>164</v>
      </c>
      <c r="L21" s="113" t="s">
        <v>162</v>
      </c>
      <c r="M21" s="179"/>
      <c r="N21" s="134" t="s">
        <v>164</v>
      </c>
      <c r="O21" s="114" t="s">
        <v>162</v>
      </c>
      <c r="P21" s="179"/>
      <c r="Q21" s="178"/>
      <c r="R21" s="178"/>
      <c r="S21" s="178"/>
      <c r="T21" s="178"/>
      <c r="U21" s="178"/>
      <c r="V21" s="178"/>
      <c r="W21" s="178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3"/>
      <c r="BA21" s="45"/>
      <c r="BB21" s="45"/>
      <c r="BC21" s="45"/>
      <c r="BD21" s="45"/>
      <c r="BE21" s="45"/>
      <c r="BF21" s="45"/>
      <c r="BH21" s="69"/>
      <c r="BI21" s="69"/>
      <c r="BJ21" s="69"/>
      <c r="BK21" s="69"/>
      <c r="BL21" s="69"/>
      <c r="BM21" s="69"/>
      <c r="BO21" s="88"/>
      <c r="BP21" s="88"/>
      <c r="BQ21" s="88"/>
      <c r="BR21" s="88"/>
      <c r="BS21" s="88"/>
      <c r="BT21" s="88"/>
    </row>
    <row r="22" spans="1:72" ht="17" customHeight="1" thickTop="1" thickBot="1" x14ac:dyDescent="0.25">
      <c r="A22" s="143"/>
      <c r="B22" s="153"/>
      <c r="C22" s="135" t="s">
        <v>145</v>
      </c>
      <c r="D22" s="152"/>
      <c r="E22" s="153"/>
      <c r="F22" s="153"/>
      <c r="G22" s="154"/>
      <c r="H22" s="115">
        <f>((BA22-MOD(BA22,60))/60)+MOD(BA22,60)/100</f>
        <v>0</v>
      </c>
      <c r="I22" s="116"/>
      <c r="J22" s="176"/>
      <c r="K22" s="172">
        <f>((BH22-MOD(BH22,60))/60)+MOD(BH22,60)/100</f>
        <v>0</v>
      </c>
      <c r="L22" s="119"/>
      <c r="M22" s="176"/>
      <c r="N22" s="175">
        <f>((BO22-MOD(BO22,60))/60)+MOD(BO22,60)/100</f>
        <v>0</v>
      </c>
      <c r="O22" s="121"/>
      <c r="P22" s="176"/>
      <c r="Q22" s="178"/>
      <c r="R22" s="178"/>
      <c r="S22" s="178"/>
      <c r="T22" s="178"/>
      <c r="U22" s="178"/>
      <c r="V22" s="178"/>
      <c r="W22" s="178"/>
      <c r="X22" s="191"/>
      <c r="Y22" s="185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3"/>
      <c r="BA22" s="48">
        <f>SUM(BA23:BA26)</f>
        <v>0</v>
      </c>
      <c r="BB22" s="38" t="e">
        <f>ROUND(BA22/$G5,2)</f>
        <v>#VALUE!</v>
      </c>
      <c r="BC22" s="45"/>
      <c r="BD22" s="45"/>
      <c r="BE22" s="45"/>
      <c r="BF22" s="45"/>
      <c r="BH22" s="72">
        <f>SUM(BH23:BH26)</f>
        <v>0</v>
      </c>
      <c r="BI22" s="42" t="e">
        <f>ROUND(BH22/$G5,2)</f>
        <v>#VALUE!</v>
      </c>
      <c r="BJ22" s="69"/>
      <c r="BK22" s="69"/>
      <c r="BL22" s="69"/>
      <c r="BM22" s="69"/>
      <c r="BO22" s="91">
        <f>SUM(BO23:BO26)</f>
        <v>0</v>
      </c>
      <c r="BP22" s="78" t="e">
        <f>ROUND(BO22/$G5,2)</f>
        <v>#VALUE!</v>
      </c>
      <c r="BQ22" s="88"/>
      <c r="BR22" s="88"/>
      <c r="BS22" s="88"/>
      <c r="BT22" s="88"/>
    </row>
    <row r="23" spans="1:72" ht="17" customHeight="1" thickTop="1" thickBot="1" x14ac:dyDescent="0.2">
      <c r="A23" s="155"/>
      <c r="B23" s="156">
        <v>1</v>
      </c>
      <c r="C23" s="157" t="str">
        <f>IF(A23="","",VLOOKUP(A23,$L$51:$P$60,2,FALSE))</f>
        <v/>
      </c>
      <c r="D23" s="157" t="str">
        <f>IF(A23="","",VLOOKUP(A23,$L$51:$P$60,3,FALSE))</f>
        <v/>
      </c>
      <c r="E23" s="158" t="str">
        <f>IF(A23="","",VLOOKUP(A23,$L$51:$P$60,4,FALSE))</f>
        <v/>
      </c>
      <c r="F23" s="158" t="str">
        <f>IF(A23="","",VLOOKUP(A23,$L$51:$P$60,5,FALSE))</f>
        <v/>
      </c>
      <c r="G23" s="145" t="str">
        <f>IF($C23="","",IF($F23&lt;1,0,IF($E23="F",INDEX(Coefficients!$A:$Z,73,$F23+8),INDEX(Coefficients!$A:$Z,41,$F23+8))))</f>
        <v/>
      </c>
      <c r="H23" s="166"/>
      <c r="I23" s="123" t="str">
        <f>IF(A23="","",BB23/100)</f>
        <v/>
      </c>
      <c r="J23" s="185"/>
      <c r="K23" s="201"/>
      <c r="L23" s="126" t="str">
        <f>IF(D23="","",BI23/100)</f>
        <v/>
      </c>
      <c r="M23" s="185"/>
      <c r="N23" s="204"/>
      <c r="O23" s="129" t="str">
        <f>IF(G23="","",BP23/100)</f>
        <v/>
      </c>
      <c r="P23" s="185"/>
      <c r="Q23" s="178"/>
      <c r="R23" s="178"/>
      <c r="S23" s="178"/>
      <c r="T23" s="178"/>
      <c r="U23" s="178"/>
      <c r="V23" s="178"/>
      <c r="W23" s="178"/>
      <c r="X23" s="183"/>
      <c r="Y23" s="184"/>
      <c r="Z23" s="185"/>
      <c r="AA23" s="31"/>
      <c r="AB23" s="31"/>
      <c r="AC23" s="31"/>
      <c r="AD23" s="31"/>
      <c r="AE23" s="31"/>
      <c r="AF23" s="31"/>
      <c r="AG23" s="31"/>
      <c r="AH23" s="31"/>
      <c r="AI23" s="31"/>
      <c r="AJ23" s="33"/>
      <c r="BA23" s="58">
        <f>(($H23-INT($H23))*100)+INT($H23)*60</f>
        <v>0</v>
      </c>
      <c r="BB23" s="50" t="e">
        <f>IF($F23&lt;1,0,ROUND($BA23/$G23,2))</f>
        <v>#VALUE!</v>
      </c>
      <c r="BC23" s="38"/>
      <c r="BD23" s="45"/>
      <c r="BE23" s="45"/>
      <c r="BF23" s="45"/>
      <c r="BH23" s="73">
        <f>(($K23-INT($K23))*100)+INT($K23)*60</f>
        <v>0</v>
      </c>
      <c r="BI23" s="62" t="e">
        <f>IF($F23&lt;1,0,ROUND($BH23/$G23,2))</f>
        <v>#VALUE!</v>
      </c>
      <c r="BJ23" s="42"/>
      <c r="BK23" s="69"/>
      <c r="BL23" s="69"/>
      <c r="BM23" s="69"/>
      <c r="BO23" s="92">
        <f>(($N23-INT($N23))*100)+INT($N23)*60</f>
        <v>0</v>
      </c>
      <c r="BP23" s="77" t="e">
        <f>IF($F23&lt;1,0,ROUND($BO23/$G23,2))</f>
        <v>#VALUE!</v>
      </c>
      <c r="BQ23" s="78"/>
      <c r="BR23" s="88"/>
      <c r="BS23" s="88"/>
      <c r="BT23" s="88"/>
    </row>
    <row r="24" spans="1:72" ht="17" customHeight="1" thickBot="1" x14ac:dyDescent="0.2">
      <c r="A24" s="155"/>
      <c r="B24" s="156">
        <v>2</v>
      </c>
      <c r="C24" s="157" t="str">
        <f>IF(A24="","",VLOOKUP(A24,$L$51:$P$60,2,FALSE))</f>
        <v/>
      </c>
      <c r="D24" s="157" t="str">
        <f>IF(A24="","",VLOOKUP(A24,$L$51:$P$60,3,FALSE))</f>
        <v/>
      </c>
      <c r="E24" s="158" t="str">
        <f>IF(A24="","",VLOOKUP(A24,$L$51:$P$60,4,FALSE))</f>
        <v/>
      </c>
      <c r="F24" s="158" t="str">
        <f>IF(A24="","",VLOOKUP(A24,$L$51:$P$60,5,FALSE))</f>
        <v/>
      </c>
      <c r="G24" s="145" t="str">
        <f>IF($C24="","",IF($F24&lt;1,0,IF($E24="F",INDEX(Coefficients!$A:$Z,74,$F24+8),INDEX(Coefficients!$A:$Z,44,$F24+8))))</f>
        <v/>
      </c>
      <c r="H24" s="167"/>
      <c r="I24" s="124" t="str">
        <f>IF(A24="","",BB24/100)</f>
        <v/>
      </c>
      <c r="J24" s="185"/>
      <c r="K24" s="202"/>
      <c r="L24" s="127" t="str">
        <f>IF(D24="","",BI24/100)</f>
        <v/>
      </c>
      <c r="M24" s="185"/>
      <c r="N24" s="205"/>
      <c r="O24" s="130" t="str">
        <f>IF(G24="","",BP24/100)</f>
        <v/>
      </c>
      <c r="P24" s="185"/>
      <c r="Q24" s="178"/>
      <c r="R24" s="178"/>
      <c r="S24" s="178"/>
      <c r="T24" s="178"/>
      <c r="U24" s="178"/>
      <c r="V24" s="178"/>
      <c r="W24" s="178"/>
      <c r="X24" s="183"/>
      <c r="Y24" s="184"/>
      <c r="Z24" s="185"/>
      <c r="AA24" s="31"/>
      <c r="AB24" s="31"/>
      <c r="AC24" s="31"/>
      <c r="AD24" s="31"/>
      <c r="AE24" s="31"/>
      <c r="AF24" s="31"/>
      <c r="AG24" s="31"/>
      <c r="AH24" s="31"/>
      <c r="AI24" s="31"/>
      <c r="AJ24" s="33"/>
      <c r="BA24" s="58">
        <f t="shared" ref="BA24:BA37" si="15">(($H24-INT($H24))*100)+INT($H24)*60</f>
        <v>0</v>
      </c>
      <c r="BB24" s="50" t="e">
        <f>IF($F24&lt;1,0,ROUND($BA24/$G24,2))</f>
        <v>#VALUE!</v>
      </c>
      <c r="BC24" s="38"/>
      <c r="BD24" s="45"/>
      <c r="BE24" s="45"/>
      <c r="BF24" s="45"/>
      <c r="BH24" s="73">
        <f>(($K24-INT($K24))*100)+INT($K24)*60</f>
        <v>0</v>
      </c>
      <c r="BI24" s="62" t="e">
        <f>IF($F24&lt;1,0,ROUND($BH24/$G24,2))</f>
        <v>#VALUE!</v>
      </c>
      <c r="BJ24" s="42"/>
      <c r="BK24" s="69"/>
      <c r="BL24" s="69"/>
      <c r="BM24" s="69"/>
      <c r="BO24" s="92">
        <f>(($N24-INT($N24))*100)+INT($N24)*60</f>
        <v>0</v>
      </c>
      <c r="BP24" s="77" t="e">
        <f>IF($F24&lt;1,0,ROUND($BO24/$G24,2))</f>
        <v>#VALUE!</v>
      </c>
      <c r="BQ24" s="78"/>
      <c r="BR24" s="88"/>
      <c r="BS24" s="88"/>
      <c r="BT24" s="88"/>
    </row>
    <row r="25" spans="1:72" ht="17" customHeight="1" thickBot="1" x14ac:dyDescent="0.2">
      <c r="A25" s="155"/>
      <c r="B25" s="156">
        <v>3</v>
      </c>
      <c r="C25" s="157" t="str">
        <f>IF(A25="","",VLOOKUP(A25,$L$51:$P$60,2,FALSE))</f>
        <v/>
      </c>
      <c r="D25" s="157" t="str">
        <f>IF(A25="","",VLOOKUP(A25,$L$51:$P$60,3,FALSE))</f>
        <v/>
      </c>
      <c r="E25" s="158" t="str">
        <f>IF(A25="","",VLOOKUP(A25,$L$51:$P$60,4,FALSE))</f>
        <v/>
      </c>
      <c r="F25" s="158" t="str">
        <f>IF(A25="","",VLOOKUP(A25,$L$51:$P$60,5,FALSE))</f>
        <v/>
      </c>
      <c r="G25" s="145" t="str">
        <f>IF($C25="","",IF($F25&lt;1,0,IF($E25="F",INDEX(Coefficients!$A:$Z,75,$F25+8),INDEX(Coefficients!$A:$Z,47,$F25+8))))</f>
        <v/>
      </c>
      <c r="H25" s="167"/>
      <c r="I25" s="124" t="str">
        <f>IF(A25="","",BB25/100)</f>
        <v/>
      </c>
      <c r="J25" s="185"/>
      <c r="K25" s="202"/>
      <c r="L25" s="127" t="str">
        <f>IF(D25="","",BI25/100)</f>
        <v/>
      </c>
      <c r="M25" s="185"/>
      <c r="N25" s="205"/>
      <c r="O25" s="130" t="str">
        <f>IF(G25="","",BP25/100)</f>
        <v/>
      </c>
      <c r="P25" s="185"/>
      <c r="Q25" s="178"/>
      <c r="R25" s="178"/>
      <c r="S25" s="178"/>
      <c r="T25" s="178"/>
      <c r="U25" s="178"/>
      <c r="V25" s="178"/>
      <c r="W25" s="178"/>
      <c r="X25" s="183"/>
      <c r="Y25" s="184"/>
      <c r="Z25" s="185"/>
      <c r="AA25" s="31"/>
      <c r="AB25" s="31"/>
      <c r="AC25" s="31"/>
      <c r="AD25" s="31"/>
      <c r="AE25" s="31"/>
      <c r="AF25" s="31"/>
      <c r="AG25" s="31"/>
      <c r="AH25" s="31"/>
      <c r="AI25" s="31"/>
      <c r="AJ25" s="33"/>
      <c r="BA25" s="58">
        <f t="shared" si="15"/>
        <v>0</v>
      </c>
      <c r="BB25" s="50" t="e">
        <f>IF($F25&lt;1,0,ROUND($BA25/$G25,2))</f>
        <v>#VALUE!</v>
      </c>
      <c r="BC25" s="38"/>
      <c r="BD25" s="45"/>
      <c r="BE25" s="45"/>
      <c r="BF25" s="45"/>
      <c r="BH25" s="73">
        <f>(($K25-INT($K25))*100)+INT($K25)*60</f>
        <v>0</v>
      </c>
      <c r="BI25" s="62" t="e">
        <f>IF($F25&lt;1,0,ROUND($BH25/$G25,2))</f>
        <v>#VALUE!</v>
      </c>
      <c r="BJ25" s="42"/>
      <c r="BK25" s="69"/>
      <c r="BL25" s="69"/>
      <c r="BM25" s="69"/>
      <c r="BO25" s="92">
        <f>(($N25-INT($N25))*100)+INT($N25)*60</f>
        <v>0</v>
      </c>
      <c r="BP25" s="77" t="e">
        <f>IF($F25&lt;1,0,ROUND($BO25/$G25,2))</f>
        <v>#VALUE!</v>
      </c>
      <c r="BQ25" s="78"/>
      <c r="BR25" s="88"/>
      <c r="BS25" s="88"/>
      <c r="BT25" s="88"/>
    </row>
    <row r="26" spans="1:72" ht="17" customHeight="1" thickBot="1" x14ac:dyDescent="0.2">
      <c r="A26" s="155"/>
      <c r="B26" s="156">
        <v>4</v>
      </c>
      <c r="C26" s="157" t="str">
        <f>IF(A26="","",VLOOKUP(A26,$L$51:$P$60,2,FALSE))</f>
        <v/>
      </c>
      <c r="D26" s="157" t="str">
        <f>IF(A26="","",VLOOKUP(A26,$L$51:$P$60,3,FALSE))</f>
        <v/>
      </c>
      <c r="E26" s="158" t="str">
        <f>IF(A26="","",VLOOKUP(A26,$L$51:$P$60,4,FALSE))</f>
        <v/>
      </c>
      <c r="F26" s="158" t="str">
        <f>IF(A26="","",VLOOKUP(A26,$L$51:$P$60,5,FALSE))</f>
        <v/>
      </c>
      <c r="G26" s="145" t="str">
        <f>IF($C26="","",IF($F26&lt;1,0,IF($E26="F",INDEX(Coefficients!$A:$Z,72,$F26+8),INDEX(Coefficients!$A:$Z,34,$F26+8))))</f>
        <v/>
      </c>
      <c r="H26" s="168"/>
      <c r="I26" s="125" t="str">
        <f>IF(A26="","",BB26/100)</f>
        <v/>
      </c>
      <c r="J26" s="185"/>
      <c r="K26" s="203"/>
      <c r="L26" s="128" t="str">
        <f>IF(D26="","",BI26/100)</f>
        <v/>
      </c>
      <c r="M26" s="185"/>
      <c r="N26" s="206"/>
      <c r="O26" s="131" t="str">
        <f>IF(G26="","",BP26/100)</f>
        <v/>
      </c>
      <c r="P26" s="185"/>
      <c r="Q26" s="178"/>
      <c r="R26" s="178"/>
      <c r="S26" s="178"/>
      <c r="T26" s="178"/>
      <c r="U26" s="178"/>
      <c r="V26" s="178"/>
      <c r="W26" s="178"/>
      <c r="X26" s="183"/>
      <c r="Y26" s="184"/>
      <c r="Z26" s="185"/>
      <c r="AA26" s="31"/>
      <c r="AB26" s="31"/>
      <c r="AC26" s="31"/>
      <c r="AD26" s="31"/>
      <c r="AE26" s="31"/>
      <c r="AF26" s="31"/>
      <c r="AG26" s="31"/>
      <c r="AH26" s="31"/>
      <c r="AI26" s="31"/>
      <c r="AJ26" s="33"/>
      <c r="BA26" s="58">
        <f t="shared" si="15"/>
        <v>0</v>
      </c>
      <c r="BB26" s="50" t="e">
        <f>IF($F26&lt;1,0,ROUND($BA26/$G26,2))</f>
        <v>#VALUE!</v>
      </c>
      <c r="BC26" s="38"/>
      <c r="BD26" s="45"/>
      <c r="BE26" s="45"/>
      <c r="BF26" s="45"/>
      <c r="BH26" s="73">
        <f>(($K26-INT($K26))*100)+INT($K26)*60</f>
        <v>0</v>
      </c>
      <c r="BI26" s="62" t="e">
        <f>IF($F26&lt;1,0,ROUND($BH26/$G26,2))</f>
        <v>#VALUE!</v>
      </c>
      <c r="BJ26" s="42"/>
      <c r="BK26" s="69"/>
      <c r="BL26" s="69"/>
      <c r="BM26" s="69"/>
      <c r="BO26" s="92">
        <f>(($N26-INT($N26))*100)+INT($N26)*60</f>
        <v>0</v>
      </c>
      <c r="BP26" s="77" t="e">
        <f>IF($F26&lt;1,0,ROUND($BO26/$G26,2))</f>
        <v>#VALUE!</v>
      </c>
      <c r="BQ26" s="78"/>
      <c r="BR26" s="88"/>
      <c r="BS26" s="88"/>
      <c r="BT26" s="88"/>
    </row>
    <row r="27" spans="1:72" ht="17" customHeight="1" thickTop="1" thickBot="1" x14ac:dyDescent="0.25">
      <c r="A27" s="143"/>
      <c r="B27" s="153"/>
      <c r="C27" s="135" t="s">
        <v>159</v>
      </c>
      <c r="D27" s="152"/>
      <c r="E27" s="153"/>
      <c r="F27" s="153"/>
      <c r="G27" s="154"/>
      <c r="H27" s="117">
        <f>((BA27-MOD(BA27,60))/60)+MOD(BA27,60)/100</f>
        <v>0</v>
      </c>
      <c r="I27" s="118"/>
      <c r="J27" s="176"/>
      <c r="K27" s="173">
        <f>((BH27-MOD(BH27,60))/60)+MOD(BH27,60)/100</f>
        <v>0</v>
      </c>
      <c r="L27" s="120"/>
      <c r="M27" s="176"/>
      <c r="N27" s="174">
        <f>((BO27-MOD(BO27,60))/60)+MOD(BO27,60)/100</f>
        <v>0</v>
      </c>
      <c r="O27" s="122"/>
      <c r="P27" s="176"/>
      <c r="Q27" s="178"/>
      <c r="R27" s="178"/>
      <c r="S27" s="178"/>
      <c r="T27" s="178"/>
      <c r="U27" s="178"/>
      <c r="V27" s="178"/>
      <c r="W27" s="178"/>
      <c r="X27" s="191"/>
      <c r="Y27" s="185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3"/>
      <c r="BA27" s="48">
        <f>SUM(BA28:BA37)</f>
        <v>0</v>
      </c>
      <c r="BB27" s="50"/>
      <c r="BC27" s="45"/>
      <c r="BD27" s="45"/>
      <c r="BE27" s="45"/>
      <c r="BF27" s="45"/>
      <c r="BH27" s="72">
        <f>SUM(BH28:BH37)</f>
        <v>0</v>
      </c>
      <c r="BI27" s="62"/>
      <c r="BJ27" s="69"/>
      <c r="BK27" s="69"/>
      <c r="BL27" s="69"/>
      <c r="BM27" s="69"/>
      <c r="BO27" s="91">
        <f>SUM(BO28:BO37)</f>
        <v>0</v>
      </c>
      <c r="BP27" s="77"/>
      <c r="BQ27" s="88"/>
      <c r="BR27" s="88"/>
      <c r="BS27" s="88"/>
      <c r="BT27" s="88"/>
    </row>
    <row r="28" spans="1:72" ht="17" customHeight="1" thickTop="1" thickBot="1" x14ac:dyDescent="0.2">
      <c r="A28" s="155"/>
      <c r="B28" s="156">
        <v>1</v>
      </c>
      <c r="C28" s="157" t="str">
        <f t="shared" ref="C28:C37" si="16">IF(A28="","",VLOOKUP(A28,$L$51:$P$60,2,FALSE))</f>
        <v/>
      </c>
      <c r="D28" s="157" t="str">
        <f t="shared" ref="D28:D37" si="17">IF(A28="","",VLOOKUP(A28,$L$51:$P$60,3,FALSE))</f>
        <v/>
      </c>
      <c r="E28" s="158" t="str">
        <f t="shared" ref="E28:E37" si="18">IF(A28="","",VLOOKUP(A28,$L$51:$P$60,4,FALSE))</f>
        <v/>
      </c>
      <c r="F28" s="158" t="str">
        <f t="shared" ref="F28:F37" si="19">IF(A28="","",VLOOKUP(A28,$L$51:$P$60,5,FALSE))</f>
        <v/>
      </c>
      <c r="G28" s="145" t="str">
        <f>IF($C28="","",IF($F28&lt;1,0,IF($E28="F",INDEX(Coefficients!$A:$Z,72,$F28+8),INDEX(Coefficients!$A:$Z,34,$F28+8))))</f>
        <v/>
      </c>
      <c r="H28" s="166"/>
      <c r="I28" s="123" t="str">
        <f t="shared" ref="I28:I37" si="20">IF(A28="","",BB28/100)</f>
        <v/>
      </c>
      <c r="J28" s="185"/>
      <c r="K28" s="201"/>
      <c r="L28" s="126" t="str">
        <f t="shared" ref="L28:L37" si="21">IF(D28="","",BI28/100)</f>
        <v/>
      </c>
      <c r="M28" s="185"/>
      <c r="N28" s="204"/>
      <c r="O28" s="129" t="str">
        <f t="shared" ref="O28:O37" si="22">IF(G28="","",BP28/100)</f>
        <v/>
      </c>
      <c r="P28" s="185"/>
      <c r="Q28" s="178"/>
      <c r="R28" s="178"/>
      <c r="S28" s="178"/>
      <c r="T28" s="178"/>
      <c r="U28" s="178"/>
      <c r="V28" s="178"/>
      <c r="W28" s="178"/>
      <c r="X28" s="183"/>
      <c r="Y28" s="184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3"/>
      <c r="BA28" s="58">
        <f t="shared" si="15"/>
        <v>0</v>
      </c>
      <c r="BB28" s="50" t="e">
        <f t="shared" ref="BB28:BB37" si="23">IF($F28&lt;1,0,ROUND($BA28/$G28,2))</f>
        <v>#VALUE!</v>
      </c>
      <c r="BC28" s="45"/>
      <c r="BD28" s="45"/>
      <c r="BE28" s="45"/>
      <c r="BF28" s="45"/>
      <c r="BH28" s="73">
        <f t="shared" ref="BH28:BH37" si="24">(($K28-INT($K28))*100)+INT($K28)*60</f>
        <v>0</v>
      </c>
      <c r="BI28" s="62" t="e">
        <f t="shared" ref="BI28:BI37" si="25">IF($F28&lt;1,0,ROUND($BH28/$G28,2))</f>
        <v>#VALUE!</v>
      </c>
      <c r="BJ28" s="69"/>
      <c r="BK28" s="69"/>
      <c r="BL28" s="69"/>
      <c r="BM28" s="69"/>
      <c r="BO28" s="92">
        <f t="shared" ref="BO28:BO37" si="26">(($N28-INT($N28))*100)+INT($N28)*60</f>
        <v>0</v>
      </c>
      <c r="BP28" s="77" t="e">
        <f t="shared" ref="BP28:BP37" si="27">IF($F28&lt;1,0,ROUND($BO28/$G28,2))</f>
        <v>#VALUE!</v>
      </c>
      <c r="BQ28" s="88"/>
      <c r="BR28" s="88"/>
      <c r="BS28" s="88"/>
      <c r="BT28" s="88"/>
    </row>
    <row r="29" spans="1:72" ht="17" customHeight="1" thickBot="1" x14ac:dyDescent="0.2">
      <c r="A29" s="155"/>
      <c r="B29" s="156">
        <v>2</v>
      </c>
      <c r="C29" s="157" t="str">
        <f t="shared" si="16"/>
        <v/>
      </c>
      <c r="D29" s="157" t="str">
        <f t="shared" si="17"/>
        <v/>
      </c>
      <c r="E29" s="158" t="str">
        <f t="shared" si="18"/>
        <v/>
      </c>
      <c r="F29" s="158" t="str">
        <f t="shared" si="19"/>
        <v/>
      </c>
      <c r="G29" s="145" t="str">
        <f>IF($C29="","",IF($F29&lt;1,0,IF($E29="F",INDEX(Coefficients!$A:$Z,72,$F29+8),INDEX(Coefficients!$A:$Z,34,$F29+8))))</f>
        <v/>
      </c>
      <c r="H29" s="167"/>
      <c r="I29" s="124" t="str">
        <f t="shared" si="20"/>
        <v/>
      </c>
      <c r="J29" s="185"/>
      <c r="K29" s="202"/>
      <c r="L29" s="127" t="str">
        <f t="shared" si="21"/>
        <v/>
      </c>
      <c r="M29" s="185"/>
      <c r="N29" s="205"/>
      <c r="O29" s="130" t="str">
        <f t="shared" si="22"/>
        <v/>
      </c>
      <c r="P29" s="185"/>
      <c r="Q29" s="178"/>
      <c r="R29" s="178"/>
      <c r="S29" s="178"/>
      <c r="T29" s="178"/>
      <c r="U29" s="178"/>
      <c r="V29" s="178"/>
      <c r="W29" s="178"/>
      <c r="X29" s="183"/>
      <c r="Y29" s="184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3"/>
      <c r="BA29" s="58">
        <f t="shared" si="15"/>
        <v>0</v>
      </c>
      <c r="BB29" s="50" t="e">
        <f t="shared" si="23"/>
        <v>#VALUE!</v>
      </c>
      <c r="BC29" s="45"/>
      <c r="BD29" s="45"/>
      <c r="BE29" s="45"/>
      <c r="BF29" s="45"/>
      <c r="BH29" s="73">
        <f t="shared" si="24"/>
        <v>0</v>
      </c>
      <c r="BI29" s="62" t="e">
        <f t="shared" si="25"/>
        <v>#VALUE!</v>
      </c>
      <c r="BJ29" s="69"/>
      <c r="BK29" s="69"/>
      <c r="BL29" s="69"/>
      <c r="BM29" s="69"/>
      <c r="BO29" s="92">
        <f t="shared" si="26"/>
        <v>0</v>
      </c>
      <c r="BP29" s="77" t="e">
        <f t="shared" si="27"/>
        <v>#VALUE!</v>
      </c>
      <c r="BQ29" s="88"/>
      <c r="BR29" s="88"/>
      <c r="BS29" s="88"/>
      <c r="BT29" s="88"/>
    </row>
    <row r="30" spans="1:72" ht="17" customHeight="1" thickBot="1" x14ac:dyDescent="0.2">
      <c r="A30" s="155"/>
      <c r="B30" s="156">
        <v>3</v>
      </c>
      <c r="C30" s="157" t="str">
        <f t="shared" si="16"/>
        <v/>
      </c>
      <c r="D30" s="157" t="str">
        <f t="shared" si="17"/>
        <v/>
      </c>
      <c r="E30" s="158" t="str">
        <f t="shared" si="18"/>
        <v/>
      </c>
      <c r="F30" s="158" t="str">
        <f t="shared" si="19"/>
        <v/>
      </c>
      <c r="G30" s="145" t="str">
        <f>IF($C30="","",IF($F30&lt;1,0,IF($E30="F",INDEX(Coefficients!$A:$Z,72,$F30+8),INDEX(Coefficients!$A:$Z,34,$F30+8))))</f>
        <v/>
      </c>
      <c r="H30" s="167"/>
      <c r="I30" s="124" t="str">
        <f t="shared" si="20"/>
        <v/>
      </c>
      <c r="J30" s="185"/>
      <c r="K30" s="202"/>
      <c r="L30" s="127" t="str">
        <f t="shared" si="21"/>
        <v/>
      </c>
      <c r="M30" s="185"/>
      <c r="N30" s="205"/>
      <c r="O30" s="130" t="str">
        <f t="shared" si="22"/>
        <v/>
      </c>
      <c r="P30" s="185"/>
      <c r="Q30" s="178"/>
      <c r="R30" s="178"/>
      <c r="S30" s="178"/>
      <c r="T30" s="178"/>
      <c r="U30" s="178"/>
      <c r="V30" s="178"/>
      <c r="W30" s="178"/>
      <c r="X30" s="183"/>
      <c r="Y30" s="184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3"/>
      <c r="BA30" s="58">
        <f t="shared" si="15"/>
        <v>0</v>
      </c>
      <c r="BB30" s="50" t="e">
        <f t="shared" si="23"/>
        <v>#VALUE!</v>
      </c>
      <c r="BC30" s="45"/>
      <c r="BD30" s="45"/>
      <c r="BE30" s="45"/>
      <c r="BF30" s="45"/>
      <c r="BH30" s="73">
        <f t="shared" si="24"/>
        <v>0</v>
      </c>
      <c r="BI30" s="62" t="e">
        <f t="shared" si="25"/>
        <v>#VALUE!</v>
      </c>
      <c r="BJ30" s="69"/>
      <c r="BK30" s="69"/>
      <c r="BL30" s="69"/>
      <c r="BM30" s="69"/>
      <c r="BO30" s="92">
        <f t="shared" si="26"/>
        <v>0</v>
      </c>
      <c r="BP30" s="77" t="e">
        <f t="shared" si="27"/>
        <v>#VALUE!</v>
      </c>
      <c r="BQ30" s="88"/>
      <c r="BR30" s="88"/>
      <c r="BS30" s="88"/>
      <c r="BT30" s="88"/>
    </row>
    <row r="31" spans="1:72" ht="17" customHeight="1" thickBot="1" x14ac:dyDescent="0.2">
      <c r="A31" s="155"/>
      <c r="B31" s="156">
        <v>4</v>
      </c>
      <c r="C31" s="157" t="str">
        <f t="shared" si="16"/>
        <v/>
      </c>
      <c r="D31" s="157" t="str">
        <f t="shared" si="17"/>
        <v/>
      </c>
      <c r="E31" s="158" t="str">
        <f t="shared" si="18"/>
        <v/>
      </c>
      <c r="F31" s="158" t="str">
        <f t="shared" si="19"/>
        <v/>
      </c>
      <c r="G31" s="145" t="str">
        <f>IF($C31="","",IF($F31&lt;1,0,IF($E31="F",INDEX(Coefficients!$A:$Z,72,$F31+8),INDEX(Coefficients!$A:$Z,34,$F31+8))))</f>
        <v/>
      </c>
      <c r="H31" s="167"/>
      <c r="I31" s="124" t="str">
        <f t="shared" si="20"/>
        <v/>
      </c>
      <c r="J31" s="185"/>
      <c r="K31" s="202"/>
      <c r="L31" s="127" t="str">
        <f t="shared" si="21"/>
        <v/>
      </c>
      <c r="M31" s="185"/>
      <c r="N31" s="205"/>
      <c r="O31" s="130" t="str">
        <f t="shared" si="22"/>
        <v/>
      </c>
      <c r="P31" s="185"/>
      <c r="Q31" s="178"/>
      <c r="R31" s="178"/>
      <c r="S31" s="178"/>
      <c r="T31" s="178"/>
      <c r="U31" s="178"/>
      <c r="V31" s="178"/>
      <c r="W31" s="178"/>
      <c r="X31" s="183"/>
      <c r="Y31" s="184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3"/>
      <c r="BA31" s="58">
        <f t="shared" si="15"/>
        <v>0</v>
      </c>
      <c r="BB31" s="50" t="e">
        <f t="shared" si="23"/>
        <v>#VALUE!</v>
      </c>
      <c r="BC31" s="45"/>
      <c r="BD31" s="45"/>
      <c r="BE31" s="45"/>
      <c r="BF31" s="45"/>
      <c r="BH31" s="73">
        <f t="shared" si="24"/>
        <v>0</v>
      </c>
      <c r="BI31" s="62" t="e">
        <f t="shared" si="25"/>
        <v>#VALUE!</v>
      </c>
      <c r="BJ31" s="69"/>
      <c r="BK31" s="69"/>
      <c r="BL31" s="69"/>
      <c r="BM31" s="69"/>
      <c r="BO31" s="92">
        <f t="shared" si="26"/>
        <v>0</v>
      </c>
      <c r="BP31" s="77" t="e">
        <f t="shared" si="27"/>
        <v>#VALUE!</v>
      </c>
      <c r="BQ31" s="88"/>
      <c r="BR31" s="88"/>
      <c r="BS31" s="88"/>
      <c r="BT31" s="88"/>
    </row>
    <row r="32" spans="1:72" ht="17" customHeight="1" thickBot="1" x14ac:dyDescent="0.2">
      <c r="A32" s="155"/>
      <c r="B32" s="156">
        <v>5</v>
      </c>
      <c r="C32" s="157" t="str">
        <f t="shared" si="16"/>
        <v/>
      </c>
      <c r="D32" s="157" t="str">
        <f t="shared" si="17"/>
        <v/>
      </c>
      <c r="E32" s="158" t="str">
        <f t="shared" si="18"/>
        <v/>
      </c>
      <c r="F32" s="158" t="str">
        <f t="shared" si="19"/>
        <v/>
      </c>
      <c r="G32" s="145" t="str">
        <f>IF($C32="","",IF($F32&lt;1,0,IF($E32="F",INDEX(Coefficients!$A:$Z,72,$F32+8),INDEX(Coefficients!$A:$Z,34,$F32+8))))</f>
        <v/>
      </c>
      <c r="H32" s="167"/>
      <c r="I32" s="124" t="str">
        <f t="shared" si="20"/>
        <v/>
      </c>
      <c r="J32" s="185"/>
      <c r="K32" s="202"/>
      <c r="L32" s="127" t="str">
        <f t="shared" si="21"/>
        <v/>
      </c>
      <c r="M32" s="185"/>
      <c r="N32" s="205"/>
      <c r="O32" s="130" t="str">
        <f t="shared" si="22"/>
        <v/>
      </c>
      <c r="P32" s="185"/>
      <c r="Q32" s="178"/>
      <c r="R32" s="178"/>
      <c r="S32" s="178"/>
      <c r="T32" s="178"/>
      <c r="U32" s="178"/>
      <c r="V32" s="178"/>
      <c r="W32" s="178"/>
      <c r="X32" s="183"/>
      <c r="Y32" s="184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3"/>
      <c r="AY32" s="32"/>
      <c r="AZ32" s="32"/>
      <c r="BA32" s="58">
        <f t="shared" si="15"/>
        <v>0</v>
      </c>
      <c r="BB32" s="50" t="e">
        <f t="shared" si="23"/>
        <v>#VALUE!</v>
      </c>
      <c r="BC32" s="45"/>
      <c r="BD32" s="45"/>
      <c r="BE32" s="45"/>
      <c r="BF32" s="45"/>
      <c r="BH32" s="73">
        <f t="shared" si="24"/>
        <v>0</v>
      </c>
      <c r="BI32" s="62" t="e">
        <f t="shared" si="25"/>
        <v>#VALUE!</v>
      </c>
      <c r="BJ32" s="69"/>
      <c r="BK32" s="69"/>
      <c r="BL32" s="69"/>
      <c r="BM32" s="69"/>
      <c r="BO32" s="92">
        <f t="shared" si="26"/>
        <v>0</v>
      </c>
      <c r="BP32" s="77" t="e">
        <f t="shared" si="27"/>
        <v>#VALUE!</v>
      </c>
      <c r="BQ32" s="88"/>
      <c r="BR32" s="88"/>
      <c r="BS32" s="88"/>
      <c r="BT32" s="88"/>
    </row>
    <row r="33" spans="1:72" ht="17" customHeight="1" thickBot="1" x14ac:dyDescent="0.2">
      <c r="A33" s="155"/>
      <c r="B33" s="156">
        <v>6</v>
      </c>
      <c r="C33" s="157" t="str">
        <f t="shared" si="16"/>
        <v/>
      </c>
      <c r="D33" s="157" t="str">
        <f t="shared" si="17"/>
        <v/>
      </c>
      <c r="E33" s="158" t="str">
        <f t="shared" si="18"/>
        <v/>
      </c>
      <c r="F33" s="158" t="str">
        <f t="shared" si="19"/>
        <v/>
      </c>
      <c r="G33" s="145" t="str">
        <f>IF($C33="","",IF($F33&lt;1,0,IF($E33="F",INDEX(Coefficients!$A:$Z,72,$F33+8),INDEX(Coefficients!$A:$Z,34,$F33+8))))</f>
        <v/>
      </c>
      <c r="H33" s="167"/>
      <c r="I33" s="124" t="str">
        <f t="shared" si="20"/>
        <v/>
      </c>
      <c r="J33" s="185"/>
      <c r="K33" s="202"/>
      <c r="L33" s="127" t="str">
        <f t="shared" si="21"/>
        <v/>
      </c>
      <c r="M33" s="185"/>
      <c r="N33" s="205"/>
      <c r="O33" s="130" t="str">
        <f t="shared" si="22"/>
        <v/>
      </c>
      <c r="P33" s="185"/>
      <c r="Q33" s="178"/>
      <c r="R33" s="178"/>
      <c r="S33" s="178"/>
      <c r="T33" s="178"/>
      <c r="U33" s="178"/>
      <c r="V33" s="178"/>
      <c r="W33" s="178"/>
      <c r="X33" s="183"/>
      <c r="Y33" s="184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3"/>
      <c r="AY33" s="32"/>
      <c r="AZ33" s="32"/>
      <c r="BA33" s="58">
        <f t="shared" si="15"/>
        <v>0</v>
      </c>
      <c r="BB33" s="50" t="e">
        <f t="shared" si="23"/>
        <v>#VALUE!</v>
      </c>
      <c r="BC33" s="45"/>
      <c r="BD33" s="45"/>
      <c r="BE33" s="45"/>
      <c r="BF33" s="45"/>
      <c r="BH33" s="73">
        <f t="shared" si="24"/>
        <v>0</v>
      </c>
      <c r="BI33" s="62" t="e">
        <f t="shared" si="25"/>
        <v>#VALUE!</v>
      </c>
      <c r="BJ33" s="69"/>
      <c r="BK33" s="69"/>
      <c r="BL33" s="69"/>
      <c r="BM33" s="69"/>
      <c r="BO33" s="92">
        <f t="shared" si="26"/>
        <v>0</v>
      </c>
      <c r="BP33" s="77" t="e">
        <f t="shared" si="27"/>
        <v>#VALUE!</v>
      </c>
      <c r="BQ33" s="88"/>
      <c r="BR33" s="88"/>
      <c r="BS33" s="88"/>
      <c r="BT33" s="88"/>
    </row>
    <row r="34" spans="1:72" ht="17" customHeight="1" thickBot="1" x14ac:dyDescent="0.2">
      <c r="A34" s="155"/>
      <c r="B34" s="156">
        <v>7</v>
      </c>
      <c r="C34" s="157" t="str">
        <f t="shared" si="16"/>
        <v/>
      </c>
      <c r="D34" s="157" t="str">
        <f t="shared" si="17"/>
        <v/>
      </c>
      <c r="E34" s="158" t="str">
        <f t="shared" si="18"/>
        <v/>
      </c>
      <c r="F34" s="158" t="str">
        <f t="shared" si="19"/>
        <v/>
      </c>
      <c r="G34" s="145" t="str">
        <f>IF($C34="","",IF($F34&lt;1,0,IF($E34="F",INDEX(Coefficients!$A:$Z,72,$F34+8),INDEX(Coefficients!$A:$Z,34,$F34+8))))</f>
        <v/>
      </c>
      <c r="H34" s="167"/>
      <c r="I34" s="124" t="str">
        <f t="shared" si="20"/>
        <v/>
      </c>
      <c r="J34" s="185"/>
      <c r="K34" s="202"/>
      <c r="L34" s="127" t="str">
        <f t="shared" si="21"/>
        <v/>
      </c>
      <c r="M34" s="185"/>
      <c r="N34" s="205"/>
      <c r="O34" s="130" t="str">
        <f t="shared" si="22"/>
        <v/>
      </c>
      <c r="P34" s="185"/>
      <c r="Q34" s="178"/>
      <c r="R34" s="178"/>
      <c r="S34" s="178"/>
      <c r="T34" s="178"/>
      <c r="U34" s="178"/>
      <c r="V34" s="178"/>
      <c r="W34" s="178"/>
      <c r="X34" s="183"/>
      <c r="Y34" s="184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3"/>
      <c r="AY34" s="32"/>
      <c r="AZ34" s="32"/>
      <c r="BA34" s="58">
        <f t="shared" si="15"/>
        <v>0</v>
      </c>
      <c r="BB34" s="50" t="e">
        <f t="shared" si="23"/>
        <v>#VALUE!</v>
      </c>
      <c r="BC34" s="45"/>
      <c r="BD34" s="45"/>
      <c r="BE34" s="45"/>
      <c r="BF34" s="45"/>
      <c r="BH34" s="73">
        <f t="shared" si="24"/>
        <v>0</v>
      </c>
      <c r="BI34" s="62" t="e">
        <f t="shared" si="25"/>
        <v>#VALUE!</v>
      </c>
      <c r="BJ34" s="69"/>
      <c r="BK34" s="69"/>
      <c r="BL34" s="69"/>
      <c r="BM34" s="69"/>
      <c r="BO34" s="92">
        <f t="shared" si="26"/>
        <v>0</v>
      </c>
      <c r="BP34" s="77" t="e">
        <f t="shared" si="27"/>
        <v>#VALUE!</v>
      </c>
      <c r="BQ34" s="88"/>
      <c r="BR34" s="88"/>
      <c r="BS34" s="88"/>
      <c r="BT34" s="88"/>
    </row>
    <row r="35" spans="1:72" ht="17" customHeight="1" thickBot="1" x14ac:dyDescent="0.2">
      <c r="A35" s="155"/>
      <c r="B35" s="156">
        <v>8</v>
      </c>
      <c r="C35" s="157" t="str">
        <f t="shared" si="16"/>
        <v/>
      </c>
      <c r="D35" s="157" t="str">
        <f t="shared" si="17"/>
        <v/>
      </c>
      <c r="E35" s="158" t="str">
        <f t="shared" si="18"/>
        <v/>
      </c>
      <c r="F35" s="158" t="str">
        <f t="shared" si="19"/>
        <v/>
      </c>
      <c r="G35" s="145" t="str">
        <f>IF($C35="","",IF($F35&lt;1,0,IF($E35="F",INDEX(Coefficients!$A:$Z,72,$F35+8),INDEX(Coefficients!$A:$Z,34,$F35+8))))</f>
        <v/>
      </c>
      <c r="H35" s="167"/>
      <c r="I35" s="124" t="str">
        <f t="shared" si="20"/>
        <v/>
      </c>
      <c r="J35" s="185"/>
      <c r="K35" s="202"/>
      <c r="L35" s="127" t="str">
        <f t="shared" si="21"/>
        <v/>
      </c>
      <c r="M35" s="185"/>
      <c r="N35" s="205"/>
      <c r="O35" s="130" t="str">
        <f t="shared" si="22"/>
        <v/>
      </c>
      <c r="P35" s="185"/>
      <c r="Q35" s="178"/>
      <c r="R35" s="178"/>
      <c r="S35" s="178"/>
      <c r="T35" s="178"/>
      <c r="U35" s="178"/>
      <c r="V35" s="178"/>
      <c r="W35" s="178"/>
      <c r="X35" s="183"/>
      <c r="Y35" s="184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3"/>
      <c r="AY35" s="32"/>
      <c r="AZ35" s="32"/>
      <c r="BA35" s="58">
        <f t="shared" si="15"/>
        <v>0</v>
      </c>
      <c r="BB35" s="50" t="e">
        <f t="shared" si="23"/>
        <v>#VALUE!</v>
      </c>
      <c r="BC35" s="45"/>
      <c r="BD35" s="45"/>
      <c r="BE35" s="45"/>
      <c r="BF35" s="45"/>
      <c r="BH35" s="73">
        <f t="shared" si="24"/>
        <v>0</v>
      </c>
      <c r="BI35" s="62" t="e">
        <f t="shared" si="25"/>
        <v>#VALUE!</v>
      </c>
      <c r="BJ35" s="69"/>
      <c r="BK35" s="69"/>
      <c r="BL35" s="69"/>
      <c r="BM35" s="69"/>
      <c r="BO35" s="92">
        <f t="shared" si="26"/>
        <v>0</v>
      </c>
      <c r="BP35" s="77" t="e">
        <f t="shared" si="27"/>
        <v>#VALUE!</v>
      </c>
      <c r="BQ35" s="88"/>
      <c r="BR35" s="88"/>
      <c r="BS35" s="88"/>
      <c r="BT35" s="88"/>
    </row>
    <row r="36" spans="1:72" ht="17" customHeight="1" thickBot="1" x14ac:dyDescent="0.2">
      <c r="A36" s="155"/>
      <c r="B36" s="156">
        <v>9</v>
      </c>
      <c r="C36" s="157" t="str">
        <f t="shared" si="16"/>
        <v/>
      </c>
      <c r="D36" s="157" t="str">
        <f t="shared" si="17"/>
        <v/>
      </c>
      <c r="E36" s="158" t="str">
        <f t="shared" si="18"/>
        <v/>
      </c>
      <c r="F36" s="158" t="str">
        <f t="shared" si="19"/>
        <v/>
      </c>
      <c r="G36" s="145" t="str">
        <f>IF($C36="","",IF($F36&lt;1,0,IF($E36="F",INDEX(Coefficients!$A:$Z,72,$F36+8),INDEX(Coefficients!$A:$Z,34,$F36+8))))</f>
        <v/>
      </c>
      <c r="H36" s="167"/>
      <c r="I36" s="124" t="str">
        <f t="shared" si="20"/>
        <v/>
      </c>
      <c r="J36" s="185"/>
      <c r="K36" s="202"/>
      <c r="L36" s="127" t="str">
        <f t="shared" si="21"/>
        <v/>
      </c>
      <c r="M36" s="185"/>
      <c r="N36" s="205"/>
      <c r="O36" s="130" t="str">
        <f t="shared" si="22"/>
        <v/>
      </c>
      <c r="P36" s="185"/>
      <c r="Q36" s="178"/>
      <c r="R36" s="178"/>
      <c r="S36" s="178"/>
      <c r="T36" s="178"/>
      <c r="U36" s="178"/>
      <c r="V36" s="178"/>
      <c r="W36" s="178"/>
      <c r="X36" s="183"/>
      <c r="Y36" s="184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3"/>
      <c r="AY36" s="32"/>
      <c r="AZ36" s="32"/>
      <c r="BA36" s="58">
        <f t="shared" si="15"/>
        <v>0</v>
      </c>
      <c r="BB36" s="50" t="e">
        <f t="shared" si="23"/>
        <v>#VALUE!</v>
      </c>
      <c r="BC36" s="45"/>
      <c r="BD36" s="45"/>
      <c r="BE36" s="45"/>
      <c r="BF36" s="45"/>
      <c r="BH36" s="73">
        <f t="shared" si="24"/>
        <v>0</v>
      </c>
      <c r="BI36" s="62" t="e">
        <f t="shared" si="25"/>
        <v>#VALUE!</v>
      </c>
      <c r="BJ36" s="69"/>
      <c r="BK36" s="69"/>
      <c r="BL36" s="69"/>
      <c r="BM36" s="69"/>
      <c r="BO36" s="92">
        <f t="shared" si="26"/>
        <v>0</v>
      </c>
      <c r="BP36" s="77" t="e">
        <f t="shared" si="27"/>
        <v>#VALUE!</v>
      </c>
      <c r="BQ36" s="88"/>
      <c r="BR36" s="88"/>
      <c r="BS36" s="88"/>
      <c r="BT36" s="88"/>
    </row>
    <row r="37" spans="1:72" ht="17" customHeight="1" thickBot="1" x14ac:dyDescent="0.2">
      <c r="A37" s="159"/>
      <c r="B37" s="160">
        <v>10</v>
      </c>
      <c r="C37" s="161" t="str">
        <f t="shared" si="16"/>
        <v/>
      </c>
      <c r="D37" s="161" t="str">
        <f t="shared" si="17"/>
        <v/>
      </c>
      <c r="E37" s="162" t="str">
        <f t="shared" si="18"/>
        <v/>
      </c>
      <c r="F37" s="162" t="str">
        <f t="shared" si="19"/>
        <v/>
      </c>
      <c r="G37" s="147" t="str">
        <f>IF($C37="","",IF($F37&lt;1,0,IF($E37="F",INDEX(Coefficients!$A:$Z,72,$F37+8),INDEX(Coefficients!$A:$Z,34,$F37+8))))</f>
        <v/>
      </c>
      <c r="H37" s="168"/>
      <c r="I37" s="125" t="str">
        <f t="shared" si="20"/>
        <v/>
      </c>
      <c r="J37" s="185"/>
      <c r="K37" s="203"/>
      <c r="L37" s="128" t="str">
        <f t="shared" si="21"/>
        <v/>
      </c>
      <c r="M37" s="185"/>
      <c r="N37" s="206"/>
      <c r="O37" s="131" t="str">
        <f t="shared" si="22"/>
        <v/>
      </c>
      <c r="P37" s="185"/>
      <c r="Q37" s="178"/>
      <c r="R37" s="178"/>
      <c r="S37" s="178"/>
      <c r="T37" s="178"/>
      <c r="U37" s="178"/>
      <c r="V37" s="178"/>
      <c r="W37" s="178"/>
      <c r="X37" s="183"/>
      <c r="Y37" s="184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3"/>
      <c r="AY37" s="32"/>
      <c r="AZ37" s="32"/>
      <c r="BA37" s="58">
        <f t="shared" si="15"/>
        <v>0</v>
      </c>
      <c r="BB37" s="50" t="e">
        <f t="shared" si="23"/>
        <v>#VALUE!</v>
      </c>
      <c r="BC37" s="45"/>
      <c r="BD37" s="45"/>
      <c r="BE37" s="45"/>
      <c r="BF37" s="45"/>
      <c r="BH37" s="73">
        <f t="shared" si="24"/>
        <v>0</v>
      </c>
      <c r="BI37" s="62" t="e">
        <f t="shared" si="25"/>
        <v>#VALUE!</v>
      </c>
      <c r="BJ37" s="69"/>
      <c r="BK37" s="69"/>
      <c r="BL37" s="69"/>
      <c r="BM37" s="69"/>
      <c r="BO37" s="92">
        <f t="shared" si="26"/>
        <v>0</v>
      </c>
      <c r="BP37" s="77" t="e">
        <f t="shared" si="27"/>
        <v>#VALUE!</v>
      </c>
      <c r="BQ37" s="88"/>
      <c r="BR37" s="88"/>
      <c r="BS37" s="88"/>
      <c r="BT37" s="88"/>
    </row>
    <row r="38" spans="1:72" s="32" customFormat="1" ht="15" customHeight="1" thickTop="1" x14ac:dyDescent="0.15">
      <c r="A38" s="178"/>
      <c r="B38" s="177"/>
      <c r="C38" s="178"/>
      <c r="D38" s="178"/>
      <c r="E38" s="177"/>
      <c r="F38" s="177"/>
      <c r="G38" s="178"/>
      <c r="H38" s="177"/>
      <c r="I38" s="177"/>
      <c r="J38" s="177"/>
      <c r="K38" s="177"/>
      <c r="L38" s="177"/>
      <c r="M38" s="177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92"/>
      <c r="Y38" s="193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33"/>
      <c r="AK38" s="272"/>
      <c r="AL38" s="272"/>
      <c r="AM38" s="272"/>
      <c r="AN38" s="272"/>
      <c r="AO38" s="272"/>
      <c r="AP38" s="272"/>
      <c r="AQ38" s="269"/>
      <c r="AR38" s="269"/>
      <c r="BA38" s="211"/>
      <c r="BB38" s="212"/>
      <c r="BH38" s="211"/>
      <c r="BI38" s="212"/>
      <c r="BO38" s="211"/>
      <c r="BP38" s="212"/>
    </row>
    <row r="39" spans="1:72" s="32" customFormat="1" ht="15" customHeight="1" x14ac:dyDescent="0.15">
      <c r="A39" s="178"/>
      <c r="B39" s="177"/>
      <c r="C39" s="178"/>
      <c r="D39" s="178"/>
      <c r="E39" s="177"/>
      <c r="F39" s="177"/>
      <c r="G39" s="178"/>
      <c r="H39" s="177"/>
      <c r="I39" s="197"/>
      <c r="J39" s="177"/>
      <c r="K39" s="177"/>
      <c r="L39" s="177"/>
      <c r="M39" s="177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33"/>
      <c r="AK39" s="272"/>
      <c r="AL39" s="272"/>
      <c r="AM39" s="272"/>
      <c r="AN39" s="272"/>
      <c r="AO39" s="272"/>
      <c r="AP39" s="272"/>
      <c r="AQ39" s="269"/>
      <c r="AR39" s="269"/>
      <c r="AY39" s="99"/>
      <c r="AZ39" s="99"/>
    </row>
    <row r="40" spans="1:72" s="32" customFormat="1" ht="15" customHeight="1" x14ac:dyDescent="0.15">
      <c r="A40" s="178"/>
      <c r="B40" s="236"/>
      <c r="C40" s="237"/>
      <c r="D40" s="237"/>
      <c r="E40" s="238"/>
      <c r="F40" s="177"/>
      <c r="G40" s="178"/>
      <c r="H40" s="177"/>
      <c r="I40" s="197"/>
      <c r="J40" s="177"/>
      <c r="K40" s="177"/>
      <c r="L40" s="177"/>
      <c r="M40" s="177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33"/>
      <c r="AK40" s="272"/>
      <c r="AL40" s="272"/>
      <c r="AM40" s="272"/>
      <c r="AN40" s="272"/>
      <c r="AO40" s="272"/>
      <c r="AP40" s="272"/>
      <c r="AQ40" s="269"/>
      <c r="AR40" s="269"/>
      <c r="AY40" s="99"/>
      <c r="AZ40" s="99"/>
    </row>
    <row r="41" spans="1:72" s="32" customFormat="1" ht="15" customHeight="1" x14ac:dyDescent="0.15">
      <c r="A41" s="178"/>
      <c r="B41" s="177"/>
      <c r="C41" s="178"/>
      <c r="D41" s="178"/>
      <c r="E41" s="177"/>
      <c r="F41" s="177"/>
      <c r="G41" s="178"/>
      <c r="H41" s="177"/>
      <c r="I41" s="177"/>
      <c r="J41" s="177"/>
      <c r="K41" s="177"/>
      <c r="L41" s="177"/>
      <c r="M41" s="177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33"/>
      <c r="AK41" s="272"/>
      <c r="AL41" s="272"/>
      <c r="AM41" s="272"/>
      <c r="AN41" s="272"/>
      <c r="AO41" s="272"/>
      <c r="AP41" s="272"/>
      <c r="AQ41" s="269"/>
      <c r="AR41" s="269"/>
      <c r="AY41" s="99"/>
      <c r="AZ41" s="99"/>
    </row>
    <row r="42" spans="1:72" s="32" customFormat="1" ht="15" customHeight="1" x14ac:dyDescent="0.15">
      <c r="A42" s="178"/>
      <c r="B42" s="177"/>
      <c r="C42" s="178"/>
      <c r="D42" s="178"/>
      <c r="E42" s="177"/>
      <c r="F42" s="177"/>
      <c r="G42" s="178"/>
      <c r="H42" s="177"/>
      <c r="I42" s="177"/>
      <c r="J42" s="177"/>
      <c r="K42" s="177"/>
      <c r="L42" s="177"/>
      <c r="M42" s="177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33"/>
      <c r="AK42" s="272"/>
      <c r="AL42" s="272"/>
      <c r="AM42" s="272"/>
      <c r="AN42" s="272"/>
      <c r="AO42" s="272"/>
      <c r="AP42" s="272"/>
      <c r="AQ42" s="269"/>
      <c r="AR42" s="269"/>
      <c r="AY42" s="99"/>
      <c r="AZ42" s="99"/>
    </row>
    <row r="43" spans="1:72" s="32" customFormat="1" ht="15" customHeight="1" x14ac:dyDescent="0.15">
      <c r="A43" s="178"/>
      <c r="B43" s="177"/>
      <c r="C43" s="178"/>
      <c r="D43" s="178"/>
      <c r="E43" s="177"/>
      <c r="F43" s="177"/>
      <c r="G43" s="178"/>
      <c r="H43" s="177"/>
      <c r="I43" s="177"/>
      <c r="J43" s="177"/>
      <c r="K43" s="177"/>
      <c r="L43" s="177"/>
      <c r="M43" s="177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33"/>
      <c r="AK43" s="272"/>
      <c r="AL43" s="272"/>
      <c r="AM43" s="272"/>
      <c r="AN43" s="272"/>
      <c r="AO43" s="272"/>
      <c r="AP43" s="272"/>
      <c r="AQ43" s="269"/>
      <c r="AR43" s="269"/>
      <c r="AY43" s="99"/>
      <c r="AZ43" s="99"/>
    </row>
    <row r="44" spans="1:72" s="32" customFormat="1" ht="15" customHeight="1" x14ac:dyDescent="0.15">
      <c r="A44" s="178"/>
      <c r="B44" s="177"/>
      <c r="C44" s="178"/>
      <c r="D44" s="178"/>
      <c r="E44" s="177"/>
      <c r="F44" s="177"/>
      <c r="G44" s="178"/>
      <c r="H44" s="177"/>
      <c r="I44" s="177"/>
      <c r="J44" s="177"/>
      <c r="K44" s="177"/>
      <c r="L44" s="177"/>
      <c r="M44" s="177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33"/>
      <c r="AK44" s="272"/>
      <c r="AL44" s="272"/>
      <c r="AM44" s="272"/>
      <c r="AN44" s="272"/>
      <c r="AO44" s="272"/>
      <c r="AP44" s="272"/>
      <c r="AQ44" s="269"/>
      <c r="AR44" s="269"/>
      <c r="AY44" s="99"/>
      <c r="AZ44" s="99"/>
    </row>
    <row r="45" spans="1:72" s="99" customFormat="1" ht="15" customHeight="1" x14ac:dyDescent="0.15">
      <c r="A45" s="194"/>
      <c r="B45" s="195"/>
      <c r="C45" s="194"/>
      <c r="D45" s="194"/>
      <c r="E45" s="195"/>
      <c r="F45" s="195"/>
      <c r="G45" s="194"/>
      <c r="H45" s="195"/>
      <c r="I45" s="195"/>
      <c r="J45" s="195"/>
      <c r="K45" s="195"/>
      <c r="L45" s="195"/>
      <c r="M45" s="195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33"/>
      <c r="AK45" s="272"/>
      <c r="AL45" s="272"/>
      <c r="AM45" s="272"/>
      <c r="AN45" s="272"/>
      <c r="AO45" s="272"/>
      <c r="AP45" s="272"/>
      <c r="AQ45" s="269"/>
      <c r="AR45" s="269"/>
    </row>
    <row r="46" spans="1:72" s="99" customFormat="1" ht="15" customHeight="1" x14ac:dyDescent="0.15">
      <c r="A46" s="194"/>
      <c r="B46" s="195"/>
      <c r="C46" s="194"/>
      <c r="D46" s="194"/>
      <c r="E46" s="195"/>
      <c r="F46" s="195"/>
      <c r="G46" s="194"/>
      <c r="H46" s="195"/>
      <c r="I46" s="195"/>
      <c r="J46" s="195"/>
      <c r="K46" s="195"/>
      <c r="L46" s="195"/>
      <c r="M46" s="195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33"/>
      <c r="AK46" s="272"/>
      <c r="AL46" s="272"/>
      <c r="AM46" s="272"/>
      <c r="AN46" s="272"/>
      <c r="AO46" s="272"/>
      <c r="AP46" s="272"/>
      <c r="AQ46" s="269"/>
      <c r="AR46" s="269"/>
    </row>
    <row r="47" spans="1:72" s="99" customFormat="1" ht="15" customHeight="1" x14ac:dyDescent="0.15">
      <c r="A47" s="194"/>
      <c r="B47" s="195"/>
      <c r="C47" s="194"/>
      <c r="D47" s="194"/>
      <c r="E47" s="195"/>
      <c r="F47" s="195"/>
      <c r="G47" s="194"/>
      <c r="H47" s="195"/>
      <c r="I47" s="195"/>
      <c r="J47" s="195"/>
      <c r="K47" s="195"/>
      <c r="L47" s="195"/>
      <c r="M47" s="195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33"/>
      <c r="AK47" s="272"/>
      <c r="AL47" s="272"/>
      <c r="AM47" s="272"/>
      <c r="AN47" s="272"/>
      <c r="AO47" s="272"/>
      <c r="AP47" s="272"/>
      <c r="AQ47" s="269"/>
      <c r="AR47" s="269"/>
    </row>
    <row r="48" spans="1:72" s="99" customFormat="1" ht="15" customHeight="1" x14ac:dyDescent="0.15">
      <c r="A48" s="194"/>
      <c r="B48" s="195"/>
      <c r="C48" s="194"/>
      <c r="D48" s="194"/>
      <c r="E48" s="195"/>
      <c r="F48" s="195"/>
      <c r="G48" s="194"/>
      <c r="H48" s="195"/>
      <c r="I48" s="195"/>
      <c r="J48" s="195"/>
      <c r="K48" s="195"/>
      <c r="L48" s="195"/>
      <c r="M48" s="195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33"/>
      <c r="AK48" s="272"/>
      <c r="AL48" s="272"/>
      <c r="AM48" s="272"/>
      <c r="AN48" s="272"/>
      <c r="AO48" s="272"/>
      <c r="AP48" s="272"/>
      <c r="AQ48" s="269"/>
      <c r="AR48" s="269"/>
    </row>
    <row r="49" spans="1:63" s="99" customFormat="1" ht="15" customHeight="1" x14ac:dyDescent="0.15">
      <c r="A49" s="194"/>
      <c r="B49" s="195"/>
      <c r="C49" s="194"/>
      <c r="D49" s="194"/>
      <c r="E49" s="195"/>
      <c r="F49" s="195"/>
      <c r="G49" s="194"/>
      <c r="H49" s="195"/>
      <c r="I49" s="195"/>
      <c r="J49" s="195"/>
      <c r="K49" s="195"/>
      <c r="L49" s="195"/>
      <c r="M49" s="195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33"/>
      <c r="AK49" s="272"/>
      <c r="AL49" s="272"/>
      <c r="AM49" s="272"/>
      <c r="AN49" s="272"/>
      <c r="AO49" s="272"/>
      <c r="AP49" s="272"/>
      <c r="AQ49" s="269"/>
      <c r="AR49" s="269"/>
    </row>
    <row r="50" spans="1:63" s="99" customFormat="1" ht="15" customHeight="1" x14ac:dyDescent="0.15">
      <c r="A50" s="194"/>
      <c r="B50" s="195"/>
      <c r="C50" s="194"/>
      <c r="D50" s="194"/>
      <c r="E50" s="195"/>
      <c r="F50" s="195"/>
      <c r="G50" s="194"/>
      <c r="H50" s="195"/>
      <c r="I50" s="195"/>
      <c r="J50" s="195"/>
      <c r="K50" s="195"/>
      <c r="L50" s="195"/>
      <c r="M50" s="195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33"/>
      <c r="AK50" s="272"/>
      <c r="AL50" s="272"/>
      <c r="AM50" s="272"/>
      <c r="AN50" s="272"/>
      <c r="AO50" s="272"/>
      <c r="AP50" s="272"/>
      <c r="AQ50" s="269"/>
      <c r="AR50" s="269"/>
    </row>
    <row r="51" spans="1:63" s="99" customFormat="1" ht="15" hidden="1" customHeight="1" x14ac:dyDescent="0.15">
      <c r="A51" s="239"/>
      <c r="B51" s="240" t="e">
        <f>MATCH(A51,AQ:AQ,0)</f>
        <v>#N/A</v>
      </c>
      <c r="C51" s="240" t="str">
        <f>IF(ISNA(B51),"",YEAR(INDEX(AL:AQ,B51,4)))</f>
        <v/>
      </c>
      <c r="D51" s="240" t="str">
        <f>IF(ISNA(B51),"",INDEX(AL:AQ,B51,1))</f>
        <v/>
      </c>
      <c r="E51" s="240" t="str">
        <f>IF(ISNA(B51),"",INDEX(AL:AQ,B51,2))</f>
        <v/>
      </c>
      <c r="F51" s="240" t="str">
        <f>IF(ISNA(B51),"",INDEX(AL:AQ,B51,3))</f>
        <v/>
      </c>
      <c r="G51" s="241" t="b">
        <f>OR(A51=A$52,A51=A$53,A51=A$54,A51=A$55,A51=A$57,A51=A$58,A51=A$59,A51=A$60,A51=A$61)</f>
        <v>1</v>
      </c>
      <c r="H51" s="195">
        <f>IF(G51,1,0)</f>
        <v>1</v>
      </c>
      <c r="I51" s="195" t="b">
        <f>NOT(ISNA(B51))</f>
        <v>0</v>
      </c>
      <c r="J51" s="195"/>
      <c r="K51" s="195">
        <f>A61</f>
        <v>0</v>
      </c>
      <c r="L51" s="195" t="str">
        <f>CONCATENATE(C16," ",D16)</f>
        <v xml:space="preserve"> </v>
      </c>
      <c r="M51" s="195">
        <f>C16</f>
        <v>0</v>
      </c>
      <c r="N51" s="194">
        <f>D16</f>
        <v>0</v>
      </c>
      <c r="O51" s="242">
        <f>E16</f>
        <v>0</v>
      </c>
      <c r="P51" s="194">
        <f>F16</f>
        <v>0</v>
      </c>
      <c r="Q51" s="194">
        <f t="shared" ref="Q51:Q60" si="28">IF(OR(D65=A$23,D65=A$24,D65=A$25,D65=A$26),0,1)</f>
        <v>0</v>
      </c>
      <c r="R51" s="194">
        <v>1</v>
      </c>
      <c r="S51" s="194" t="str">
        <f>IF(Q51,D65,"")</f>
        <v/>
      </c>
      <c r="T51" s="194">
        <f>1*Q51</f>
        <v>0</v>
      </c>
      <c r="U51" s="194">
        <f>SMALL(X51:X60,1)</f>
        <v>11</v>
      </c>
      <c r="V51" s="194" t="str">
        <f t="shared" ref="V51:V56" si="29">IF(ISNA(IF(U51&gt;0,VLOOKUP(U51,$R$51:$S$60,2,FALSE),"")),"",VLOOKUP(U51,$R$51:$S$60,2,FALSE))</f>
        <v/>
      </c>
      <c r="W51" s="194"/>
      <c r="X51" s="239">
        <f>IF(Q51=0,11,Q51*R51)</f>
        <v>11</v>
      </c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33"/>
      <c r="AK51" s="272"/>
      <c r="AL51" s="272"/>
      <c r="AM51" s="272"/>
      <c r="AN51" s="272"/>
      <c r="AO51" s="272"/>
      <c r="AP51" s="272"/>
      <c r="AQ51" s="269"/>
      <c r="AR51" s="269"/>
      <c r="BK51" s="99">
        <v>0</v>
      </c>
    </row>
    <row r="52" spans="1:63" s="99" customFormat="1" ht="15" hidden="1" customHeight="1" x14ac:dyDescent="0.15">
      <c r="A52" s="194"/>
      <c r="B52" s="240" t="e">
        <f>MATCH(A52,AQ:AQ,0)</f>
        <v>#N/A</v>
      </c>
      <c r="C52" s="240" t="str">
        <f>IF(ISNA(B52),"",YEAR(INDEX(AL:AQ,B52,4)))</f>
        <v/>
      </c>
      <c r="D52" s="240" t="str">
        <f>IF(ISNA(B52),"",INDEX(AL:AQ,B52,1))</f>
        <v/>
      </c>
      <c r="E52" s="240" t="str">
        <f>IF(ISNA(B52),"",INDEX(AL:AQ,B52,2))</f>
        <v/>
      </c>
      <c r="F52" s="240" t="str">
        <f>IF(ISNA(B52),"",INDEX(AL:AQ,B52,3))</f>
        <v/>
      </c>
      <c r="G52" s="241" t="b">
        <f>OR(A52=A$51,A52=A$53,A52=A$54,A52=A$55,A52=A$57,A52=A$58,A52=A$59,A52=A$60,A52=A$61)</f>
        <v>1</v>
      </c>
      <c r="H52" s="195">
        <f t="shared" ref="H52:H61" si="30">IF(G52,1,0)</f>
        <v>1</v>
      </c>
      <c r="I52" s="195" t="b">
        <f>NOT(ISNA(B52))</f>
        <v>0</v>
      </c>
      <c r="J52" s="195"/>
      <c r="K52" s="195">
        <f>A60</f>
        <v>0</v>
      </c>
      <c r="L52" s="195" t="str">
        <f>CONCATENATE(C15," ",D15)</f>
        <v xml:space="preserve"> </v>
      </c>
      <c r="M52" s="195">
        <f>C15</f>
        <v>0</v>
      </c>
      <c r="N52" s="194">
        <f>D15</f>
        <v>0</v>
      </c>
      <c r="O52" s="242">
        <f>E15</f>
        <v>0</v>
      </c>
      <c r="P52" s="194">
        <f>F15</f>
        <v>0</v>
      </c>
      <c r="Q52" s="194">
        <f t="shared" si="28"/>
        <v>0</v>
      </c>
      <c r="R52" s="194">
        <v>2</v>
      </c>
      <c r="S52" s="194" t="str">
        <f t="shared" ref="S52:S60" si="31">IF(Q52,D66,"")</f>
        <v/>
      </c>
      <c r="T52" s="194">
        <f>2*Q52</f>
        <v>0</v>
      </c>
      <c r="U52" s="194">
        <f>SMALL(X51:X60,2)</f>
        <v>11</v>
      </c>
      <c r="V52" s="194" t="str">
        <f t="shared" si="29"/>
        <v/>
      </c>
      <c r="W52" s="194"/>
      <c r="X52" s="239">
        <f t="shared" ref="X52:X71" si="32">IF(Q52=0,11,Q52*R52)</f>
        <v>11</v>
      </c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33"/>
      <c r="AK52" s="272"/>
      <c r="AL52" s="272"/>
      <c r="AM52" s="272"/>
      <c r="AN52" s="272"/>
      <c r="AO52" s="272"/>
      <c r="AP52" s="272"/>
      <c r="AQ52" s="269"/>
      <c r="AR52" s="269"/>
      <c r="BK52" s="99">
        <v>0</v>
      </c>
    </row>
    <row r="53" spans="1:63" s="99" customFormat="1" ht="15" hidden="1" customHeight="1" x14ac:dyDescent="0.15">
      <c r="A53" s="194"/>
      <c r="B53" s="240" t="e">
        <f>MATCH(A53,AQ:AQ,0)</f>
        <v>#N/A</v>
      </c>
      <c r="C53" s="240" t="str">
        <f>IF(ISNA(B53),"",YEAR(INDEX(AL:AQ,B53,4)))</f>
        <v/>
      </c>
      <c r="D53" s="240" t="str">
        <f>IF(ISNA(B53),"",INDEX(AL:AQ,B53,1))</f>
        <v/>
      </c>
      <c r="E53" s="240" t="str">
        <f>IF(ISNA(B53),"",INDEX(AL:AQ,B53,2))</f>
        <v/>
      </c>
      <c r="F53" s="240" t="str">
        <f>IF(ISNA(B53),"",INDEX(AL:AQ,B53,3))</f>
        <v/>
      </c>
      <c r="G53" s="241" t="b">
        <f>OR(A53=A$51,A53=A$52,A53=A$54,A53=A$55,A53=A$57,A53=A$58,A53=A$59,A53=A$60,A53=A$61)</f>
        <v>1</v>
      </c>
      <c r="H53" s="195">
        <f t="shared" si="30"/>
        <v>1</v>
      </c>
      <c r="I53" s="195" t="b">
        <f>NOT(ISNA(B53))</f>
        <v>0</v>
      </c>
      <c r="J53" s="195"/>
      <c r="K53" s="195">
        <f>A59</f>
        <v>0</v>
      </c>
      <c r="L53" s="195" t="str">
        <f>CONCATENATE(C14," ",D14)</f>
        <v xml:space="preserve"> </v>
      </c>
      <c r="M53" s="195">
        <f>C14</f>
        <v>0</v>
      </c>
      <c r="N53" s="194">
        <f>D14</f>
        <v>0</v>
      </c>
      <c r="O53" s="242">
        <f>E14</f>
        <v>0</v>
      </c>
      <c r="P53" s="194">
        <f>F14</f>
        <v>0</v>
      </c>
      <c r="Q53" s="194">
        <f t="shared" si="28"/>
        <v>0</v>
      </c>
      <c r="R53" s="194">
        <v>3</v>
      </c>
      <c r="S53" s="194" t="str">
        <f t="shared" si="31"/>
        <v/>
      </c>
      <c r="T53" s="194">
        <f>3*Q53</f>
        <v>0</v>
      </c>
      <c r="U53" s="194">
        <f>SMALL(X51:X60,3)</f>
        <v>11</v>
      </c>
      <c r="V53" s="194" t="str">
        <f t="shared" si="29"/>
        <v/>
      </c>
      <c r="W53" s="194"/>
      <c r="X53" s="239">
        <f t="shared" si="32"/>
        <v>11</v>
      </c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33"/>
      <c r="AK53" s="272"/>
      <c r="AL53" s="272"/>
      <c r="AM53" s="272"/>
      <c r="AN53" s="272"/>
      <c r="AO53" s="272"/>
      <c r="AP53" s="272"/>
      <c r="AQ53" s="269"/>
      <c r="AR53" s="269"/>
      <c r="BK53" s="99">
        <v>0</v>
      </c>
    </row>
    <row r="54" spans="1:63" s="99" customFormat="1" ht="15" hidden="1" customHeight="1" x14ac:dyDescent="0.15">
      <c r="A54" s="194"/>
      <c r="B54" s="240" t="e">
        <f>MATCH(A54,AQ:AQ,0)</f>
        <v>#N/A</v>
      </c>
      <c r="C54" s="240" t="str">
        <f>IF(ISNA(B54),"",YEAR(INDEX(AL:AQ,B54,4)))</f>
        <v/>
      </c>
      <c r="D54" s="240" t="str">
        <f>IF(ISNA(B54),"",INDEX(AL:AQ,B54,1))</f>
        <v/>
      </c>
      <c r="E54" s="240" t="str">
        <f>IF(ISNA(B54),"",INDEX(AL:AQ,B54,2))</f>
        <v/>
      </c>
      <c r="F54" s="240" t="str">
        <f>IF(ISNA(B54),"",INDEX(AL:AQ,B54,3))</f>
        <v/>
      </c>
      <c r="G54" s="241" t="b">
        <f>OR(A54=A$51,A54=A$52,A54=A$53,A54=A$55,A54=A$57,A54=A$58,A54=A$59,A54=A$60,A54=A$61)</f>
        <v>1</v>
      </c>
      <c r="H54" s="195">
        <f t="shared" si="30"/>
        <v>1</v>
      </c>
      <c r="I54" s="195" t="b">
        <f>NOT(ISNA(B54))</f>
        <v>0</v>
      </c>
      <c r="J54" s="195"/>
      <c r="K54" s="195">
        <f>A58</f>
        <v>0</v>
      </c>
      <c r="L54" s="195" t="str">
        <f>CONCATENATE(C13," ",D13)</f>
        <v xml:space="preserve"> </v>
      </c>
      <c r="M54" s="195">
        <f>C13</f>
        <v>0</v>
      </c>
      <c r="N54" s="194">
        <f>D13</f>
        <v>0</v>
      </c>
      <c r="O54" s="242">
        <f>E13</f>
        <v>0</v>
      </c>
      <c r="P54" s="194">
        <f>F13</f>
        <v>0</v>
      </c>
      <c r="Q54" s="194">
        <f t="shared" si="28"/>
        <v>0</v>
      </c>
      <c r="R54" s="194">
        <v>4</v>
      </c>
      <c r="S54" s="194" t="str">
        <f t="shared" si="31"/>
        <v/>
      </c>
      <c r="T54" s="194">
        <f>4*Q54</f>
        <v>0</v>
      </c>
      <c r="U54" s="194">
        <f>SMALL(X51:X60,4)</f>
        <v>11</v>
      </c>
      <c r="V54" s="194" t="str">
        <f t="shared" si="29"/>
        <v/>
      </c>
      <c r="W54" s="194"/>
      <c r="X54" s="239">
        <f t="shared" si="32"/>
        <v>11</v>
      </c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33"/>
      <c r="AK54" s="272"/>
      <c r="AL54" s="272"/>
      <c r="AM54" s="272"/>
      <c r="AN54" s="272"/>
      <c r="AO54" s="272"/>
      <c r="AP54" s="272"/>
      <c r="AQ54" s="269"/>
      <c r="AR54" s="269"/>
      <c r="BK54" s="99">
        <v>0</v>
      </c>
    </row>
    <row r="55" spans="1:63" s="99" customFormat="1" ht="15" hidden="1" customHeight="1" x14ac:dyDescent="0.15">
      <c r="A55" s="194"/>
      <c r="B55" s="240" t="e">
        <f>MATCH(A55,AQ:AQ,0)</f>
        <v>#N/A</v>
      </c>
      <c r="C55" s="240" t="str">
        <f>IF(ISNA(B55),"",YEAR(INDEX(AL:AQ,B55,4)))</f>
        <v/>
      </c>
      <c r="D55" s="240" t="str">
        <f>IF(ISNA(B55),"",INDEX(AL:AQ,B55,1))</f>
        <v/>
      </c>
      <c r="E55" s="240" t="str">
        <f>IF(ISNA(B55),"",INDEX(AL:AQ,B55,2))</f>
        <v/>
      </c>
      <c r="F55" s="240" t="str">
        <f>IF(ISNA(B55),"",INDEX(AL:AQ,B55,3))</f>
        <v/>
      </c>
      <c r="G55" s="241" t="b">
        <f>OR(A55=A$51,A55=A$52,A55=A$53,A55=A$54,A55=A$57,A55=A$58,A55=A$59,A55=A$60,A55=A$61)</f>
        <v>1</v>
      </c>
      <c r="H55" s="195">
        <f t="shared" si="30"/>
        <v>1</v>
      </c>
      <c r="I55" s="195" t="b">
        <f>NOT(ISNA(B55))</f>
        <v>0</v>
      </c>
      <c r="J55" s="195"/>
      <c r="K55" s="195">
        <f>A57</f>
        <v>0</v>
      </c>
      <c r="L55" s="195" t="str">
        <f>CONCATENATE(C12," ",D12)</f>
        <v xml:space="preserve"> </v>
      </c>
      <c r="M55" s="195">
        <f>C12</f>
        <v>0</v>
      </c>
      <c r="N55" s="194">
        <f>D12</f>
        <v>0</v>
      </c>
      <c r="O55" s="242">
        <f>E12</f>
        <v>0</v>
      </c>
      <c r="P55" s="194">
        <f>F12</f>
        <v>0</v>
      </c>
      <c r="Q55" s="194">
        <f t="shared" si="28"/>
        <v>0</v>
      </c>
      <c r="R55" s="194">
        <v>5</v>
      </c>
      <c r="S55" s="194" t="str">
        <f t="shared" si="31"/>
        <v/>
      </c>
      <c r="T55" s="194">
        <f>5*Q55</f>
        <v>0</v>
      </c>
      <c r="U55" s="194">
        <f>SMALL(X51:X60,5)</f>
        <v>11</v>
      </c>
      <c r="V55" s="194" t="str">
        <f t="shared" si="29"/>
        <v/>
      </c>
      <c r="W55" s="194"/>
      <c r="X55" s="239">
        <f t="shared" si="32"/>
        <v>11</v>
      </c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33"/>
      <c r="AK55" s="272"/>
      <c r="AL55" s="272"/>
      <c r="AM55" s="272"/>
      <c r="AN55" s="272"/>
      <c r="AO55" s="272"/>
      <c r="AP55" s="272"/>
      <c r="AQ55" s="269"/>
      <c r="AR55" s="269"/>
      <c r="BK55" s="99">
        <v>0</v>
      </c>
    </row>
    <row r="56" spans="1:63" s="99" customFormat="1" ht="15" hidden="1" customHeight="1" x14ac:dyDescent="0.15">
      <c r="A56" s="194"/>
      <c r="B56" s="240"/>
      <c r="C56" s="240"/>
      <c r="D56" s="240"/>
      <c r="E56" s="240"/>
      <c r="F56" s="240"/>
      <c r="G56" s="241"/>
      <c r="H56" s="195"/>
      <c r="I56" s="195"/>
      <c r="J56" s="195"/>
      <c r="K56" s="195">
        <f>A55</f>
        <v>0</v>
      </c>
      <c r="L56" s="195" t="str">
        <f>CONCATENATE(C10," ",D10)</f>
        <v xml:space="preserve"> </v>
      </c>
      <c r="M56" s="195">
        <f>C10</f>
        <v>0</v>
      </c>
      <c r="N56" s="194">
        <f>D10</f>
        <v>0</v>
      </c>
      <c r="O56" s="242">
        <f>E10</f>
        <v>0</v>
      </c>
      <c r="P56" s="194">
        <f>F10</f>
        <v>0</v>
      </c>
      <c r="Q56" s="194">
        <f t="shared" si="28"/>
        <v>0</v>
      </c>
      <c r="R56" s="194">
        <v>6</v>
      </c>
      <c r="S56" s="194" t="str">
        <f t="shared" si="31"/>
        <v/>
      </c>
      <c r="T56" s="194">
        <f>6*Q56</f>
        <v>0</v>
      </c>
      <c r="U56" s="194">
        <f>SMALL(X51:X60,6)</f>
        <v>11</v>
      </c>
      <c r="V56" s="194" t="str">
        <f t="shared" si="29"/>
        <v/>
      </c>
      <c r="W56" s="194"/>
      <c r="X56" s="239">
        <f t="shared" si="32"/>
        <v>11</v>
      </c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33"/>
      <c r="AK56" s="272"/>
      <c r="AL56" s="272"/>
      <c r="AM56" s="272"/>
      <c r="AN56" s="272"/>
      <c r="AO56" s="272"/>
      <c r="AP56" s="272"/>
      <c r="AQ56" s="269"/>
      <c r="AR56" s="269"/>
    </row>
    <row r="57" spans="1:63" s="99" customFormat="1" ht="15" hidden="1" customHeight="1" x14ac:dyDescent="0.15">
      <c r="A57" s="194"/>
      <c r="B57" s="240" t="e">
        <f>MATCH(A57,AQ:AQ,0)</f>
        <v>#N/A</v>
      </c>
      <c r="C57" s="240" t="str">
        <f>IF(ISNA(B57),"",YEAR(INDEX(AL:AQ,B57,4)))</f>
        <v/>
      </c>
      <c r="D57" s="240" t="str">
        <f>IF(ISNA(B57),"",INDEX(AL:AQ,B57,1))</f>
        <v/>
      </c>
      <c r="E57" s="240" t="str">
        <f>IF(ISNA(B57),"",INDEX(AL:AQ,B57,2))</f>
        <v/>
      </c>
      <c r="F57" s="240" t="str">
        <f>IF(ISNA(B57),"",INDEX(AL:AQ,B57,3))</f>
        <v/>
      </c>
      <c r="G57" s="241" t="b">
        <f>OR(A57=A$51,A57=A$52,A57=A$53,A57=A$54,A57=A$55,A57=A$58,A57=A$59,A57=A$60,A57=A$61)</f>
        <v>1</v>
      </c>
      <c r="H57" s="195">
        <f t="shared" si="30"/>
        <v>1</v>
      </c>
      <c r="I57" s="195" t="b">
        <f>NOT(ISNA(B57))</f>
        <v>0</v>
      </c>
      <c r="J57" s="195"/>
      <c r="K57" s="195">
        <f>A54</f>
        <v>0</v>
      </c>
      <c r="L57" s="195" t="str">
        <f>CONCATENATE(C9," ",D9)</f>
        <v xml:space="preserve"> </v>
      </c>
      <c r="M57" s="195">
        <f>C9</f>
        <v>0</v>
      </c>
      <c r="N57" s="194">
        <f>D9</f>
        <v>0</v>
      </c>
      <c r="O57" s="242">
        <f>E9</f>
        <v>0</v>
      </c>
      <c r="P57" s="194">
        <f>F9</f>
        <v>0</v>
      </c>
      <c r="Q57" s="194">
        <f t="shared" si="28"/>
        <v>0</v>
      </c>
      <c r="R57" s="194">
        <v>7</v>
      </c>
      <c r="S57" s="194" t="str">
        <f t="shared" si="31"/>
        <v/>
      </c>
      <c r="T57" s="194">
        <f>7*Q57</f>
        <v>0</v>
      </c>
      <c r="U57" s="194">
        <f>SMALL(X51:X60,7)</f>
        <v>11</v>
      </c>
      <c r="V57" s="194" t="str">
        <f>IF(ISNA(IF(U57&gt;0,VLOOKUP(U57,$R$51:$S$60,2,FALSE),"")),"",VLOOKUP(U57,$R$51:$S$60,2,FALSE))</f>
        <v/>
      </c>
      <c r="W57" s="194"/>
      <c r="X57" s="239">
        <f t="shared" si="32"/>
        <v>11</v>
      </c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33"/>
      <c r="AK57" s="272"/>
      <c r="AL57" s="272"/>
      <c r="AM57" s="272"/>
      <c r="AN57" s="272"/>
      <c r="AO57" s="272"/>
      <c r="AP57" s="272"/>
      <c r="AQ57" s="269"/>
      <c r="AR57" s="269"/>
      <c r="BK57" s="99">
        <v>0</v>
      </c>
    </row>
    <row r="58" spans="1:63" s="99" customFormat="1" ht="15" hidden="1" customHeight="1" x14ac:dyDescent="0.15">
      <c r="A58" s="194"/>
      <c r="B58" s="240" t="e">
        <f>MATCH(A58,AQ:AQ,0)</f>
        <v>#N/A</v>
      </c>
      <c r="C58" s="240" t="str">
        <f>IF(ISNA(B58),"",YEAR(INDEX(AL:AQ,B58,4)))</f>
        <v/>
      </c>
      <c r="D58" s="240" t="str">
        <f>IF(ISNA(B58),"",INDEX(AL:AQ,B58,1))</f>
        <v/>
      </c>
      <c r="E58" s="240" t="str">
        <f>IF(ISNA(B58),"",INDEX(AL:AQ,B58,2))</f>
        <v/>
      </c>
      <c r="F58" s="240" t="str">
        <f>IF(ISNA(B58),"",INDEX(AL:AQ,B58,3))</f>
        <v/>
      </c>
      <c r="G58" s="241" t="b">
        <f>OR(A58=A$51,A58=A$52,A58=A$53,A58=A$54,A58=A$55,A58=A$57,A58=A$59,A58=A$60,A58=A$61)</f>
        <v>1</v>
      </c>
      <c r="H58" s="195">
        <f t="shared" si="30"/>
        <v>1</v>
      </c>
      <c r="I58" s="195" t="b">
        <f>NOT(ISNA(B58))</f>
        <v>0</v>
      </c>
      <c r="J58" s="195"/>
      <c r="K58" s="195">
        <f>A53</f>
        <v>0</v>
      </c>
      <c r="L58" s="195" t="str">
        <f>CONCATENATE(C8," ",D8)</f>
        <v xml:space="preserve"> </v>
      </c>
      <c r="M58" s="195">
        <f>C8</f>
        <v>0</v>
      </c>
      <c r="N58" s="194">
        <f>D8</f>
        <v>0</v>
      </c>
      <c r="O58" s="242">
        <f>E8</f>
        <v>0</v>
      </c>
      <c r="P58" s="194">
        <f>F8</f>
        <v>0</v>
      </c>
      <c r="Q58" s="194">
        <f t="shared" si="28"/>
        <v>0</v>
      </c>
      <c r="R58" s="194">
        <v>8</v>
      </c>
      <c r="S58" s="194" t="str">
        <f t="shared" si="31"/>
        <v/>
      </c>
      <c r="T58" s="194">
        <f>8*Q58</f>
        <v>0</v>
      </c>
      <c r="U58" s="194">
        <f>SMALL(X51:X60,8)</f>
        <v>11</v>
      </c>
      <c r="V58" s="194" t="str">
        <f>IF(ISNA(IF(U58&gt;0,VLOOKUP(U58,$R$51:$S$60,2,FALSE),"")),"",VLOOKUP(U58,$R$51:$S$60,2,FALSE))</f>
        <v/>
      </c>
      <c r="W58" s="194"/>
      <c r="X58" s="239">
        <f t="shared" si="32"/>
        <v>11</v>
      </c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33"/>
      <c r="AK58" s="272"/>
      <c r="AL58" s="272"/>
      <c r="AM58" s="272"/>
      <c r="AN58" s="272"/>
      <c r="AO58" s="272"/>
      <c r="AP58" s="272"/>
      <c r="AQ58" s="269"/>
      <c r="AR58" s="269"/>
      <c r="BK58" s="99">
        <v>0</v>
      </c>
    </row>
    <row r="59" spans="1:63" s="99" customFormat="1" ht="15" hidden="1" customHeight="1" x14ac:dyDescent="0.15">
      <c r="A59" s="194"/>
      <c r="B59" s="240" t="e">
        <f>MATCH(A59,AQ:AQ,0)</f>
        <v>#N/A</v>
      </c>
      <c r="C59" s="240" t="str">
        <f>IF(ISNA(B59),"",YEAR(INDEX(AL:AQ,B59,4)))</f>
        <v/>
      </c>
      <c r="D59" s="240" t="str">
        <f>IF(ISNA(B59),"",INDEX(AL:AQ,B59,1))</f>
        <v/>
      </c>
      <c r="E59" s="240" t="str">
        <f>IF(ISNA(B59),"",INDEX(AL:AQ,B59,2))</f>
        <v/>
      </c>
      <c r="F59" s="240" t="str">
        <f>IF(ISNA(B59),"",INDEX(AL:AQ,B59,3))</f>
        <v/>
      </c>
      <c r="G59" s="241" t="b">
        <f>OR(A59=A$51,A59=A$52,A59=A$53,A59=A$54,A59=A$55,A59=A$57,A59=A$58,A59=A$60,A59=A$61)</f>
        <v>1</v>
      </c>
      <c r="H59" s="195">
        <f t="shared" si="30"/>
        <v>1</v>
      </c>
      <c r="I59" s="195" t="b">
        <f>NOT(ISNA(B59))</f>
        <v>0</v>
      </c>
      <c r="J59" s="195"/>
      <c r="K59" s="195">
        <f>A52</f>
        <v>0</v>
      </c>
      <c r="L59" s="195" t="str">
        <f>CONCATENATE(C7," ",D7)</f>
        <v xml:space="preserve"> </v>
      </c>
      <c r="M59" s="195">
        <f>C7</f>
        <v>0</v>
      </c>
      <c r="N59" s="194">
        <f>D7</f>
        <v>0</v>
      </c>
      <c r="O59" s="242">
        <f>E7</f>
        <v>0</v>
      </c>
      <c r="P59" s="194">
        <f>F7</f>
        <v>0</v>
      </c>
      <c r="Q59" s="194">
        <f t="shared" si="28"/>
        <v>0</v>
      </c>
      <c r="R59" s="194">
        <v>9</v>
      </c>
      <c r="S59" s="194" t="str">
        <f t="shared" si="31"/>
        <v/>
      </c>
      <c r="T59" s="194">
        <f>9*Q59</f>
        <v>0</v>
      </c>
      <c r="U59" s="194">
        <f>SMALL(X51:X60,9)</f>
        <v>11</v>
      </c>
      <c r="V59" s="194" t="str">
        <f>IF(ISNA(IF(U59&gt;0,VLOOKUP(U59,$R$51:$S$60,2,FALSE),"")),"",VLOOKUP(U59,$R$51:$S$60,2,FALSE))</f>
        <v/>
      </c>
      <c r="W59" s="194"/>
      <c r="X59" s="239">
        <f t="shared" si="32"/>
        <v>11</v>
      </c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33"/>
      <c r="AK59" s="272"/>
      <c r="AL59" s="272"/>
      <c r="AM59" s="272"/>
      <c r="AN59" s="272"/>
      <c r="AO59" s="272"/>
      <c r="AP59" s="272"/>
      <c r="AQ59" s="269"/>
      <c r="AR59" s="269"/>
      <c r="BK59" s="99">
        <v>0</v>
      </c>
    </row>
    <row r="60" spans="1:63" s="99" customFormat="1" ht="15" hidden="1" customHeight="1" x14ac:dyDescent="0.15">
      <c r="A60" s="194"/>
      <c r="B60" s="240" t="e">
        <f>MATCH(A60,AQ:AQ,0)</f>
        <v>#N/A</v>
      </c>
      <c r="C60" s="240" t="str">
        <f>IF(ISNA(B60),"",YEAR(INDEX(AL:AQ,B60,4)))</f>
        <v/>
      </c>
      <c r="D60" s="240" t="str">
        <f>IF(ISNA(B60),"",INDEX(AL:AQ,B60,1))</f>
        <v/>
      </c>
      <c r="E60" s="240" t="str">
        <f>IF(ISNA(B60),"",INDEX(AL:AQ,B60,2))</f>
        <v/>
      </c>
      <c r="F60" s="240" t="str">
        <f>IF(ISNA(B60),"",INDEX(AL:AQ,B60,3))</f>
        <v/>
      </c>
      <c r="G60" s="241" t="b">
        <f>OR(A60=A$51,A60=A$52,A60=A$53,A60=A$54,A60=A$55,A60=A$57,A60=A$58,A60=A$59,A60=A$61)</f>
        <v>1</v>
      </c>
      <c r="H60" s="195">
        <f t="shared" si="30"/>
        <v>1</v>
      </c>
      <c r="I60" s="195" t="b">
        <f>NOT(ISNA(B60))</f>
        <v>0</v>
      </c>
      <c r="J60" s="195"/>
      <c r="K60" s="195">
        <f>A51</f>
        <v>0</v>
      </c>
      <c r="L60" s="195" t="str">
        <f>CONCATENATE(C6," ",D6)</f>
        <v xml:space="preserve"> </v>
      </c>
      <c r="M60" s="195">
        <f>C6</f>
        <v>0</v>
      </c>
      <c r="N60" s="194">
        <f>D6</f>
        <v>0</v>
      </c>
      <c r="O60" s="242">
        <f>E6</f>
        <v>0</v>
      </c>
      <c r="P60" s="194">
        <f>F6</f>
        <v>0</v>
      </c>
      <c r="Q60" s="194">
        <f t="shared" si="28"/>
        <v>0</v>
      </c>
      <c r="R60" s="194">
        <v>10</v>
      </c>
      <c r="S60" s="194" t="str">
        <f t="shared" si="31"/>
        <v/>
      </c>
      <c r="T60" s="194">
        <f>10*Q60</f>
        <v>0</v>
      </c>
      <c r="U60" s="194">
        <f>SMALL(X51:X60,10)</f>
        <v>11</v>
      </c>
      <c r="V60" s="194" t="str">
        <f>IF(ISNA(IF(U60&gt;0,VLOOKUP(U60,$R$51:$S$60,2,FALSE),"")),"",VLOOKUP(U60,$R$51:$S$60,2,FALSE))</f>
        <v/>
      </c>
      <c r="W60" s="194"/>
      <c r="X60" s="239">
        <f t="shared" si="32"/>
        <v>11</v>
      </c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33"/>
      <c r="AK60" s="272"/>
      <c r="AL60" s="272"/>
      <c r="AM60" s="272"/>
      <c r="AN60" s="272"/>
      <c r="AO60" s="272"/>
      <c r="AP60" s="272"/>
      <c r="AQ60" s="269"/>
      <c r="AR60" s="269"/>
      <c r="BK60" s="99">
        <v>0</v>
      </c>
    </row>
    <row r="61" spans="1:63" s="99" customFormat="1" ht="15" hidden="1" customHeight="1" x14ac:dyDescent="0.15">
      <c r="A61" s="194"/>
      <c r="B61" s="240" t="e">
        <f>MATCH(A61,AQ:AQ,0)</f>
        <v>#N/A</v>
      </c>
      <c r="C61" s="240" t="str">
        <f>IF(ISNA(B61),"",YEAR(INDEX(AL:AQ,B61,4)))</f>
        <v/>
      </c>
      <c r="D61" s="240" t="str">
        <f>IF(ISNA(B61),"",INDEX(AL:AQ,B61,1))</f>
        <v/>
      </c>
      <c r="E61" s="240" t="str">
        <f>IF(ISNA(B61),"",INDEX(AL:AQ,B61,2))</f>
        <v/>
      </c>
      <c r="F61" s="240" t="str">
        <f>IF(ISNA(B61),"",INDEX(AL:AQ,B61,3))</f>
        <v/>
      </c>
      <c r="G61" s="241" t="b">
        <f>OR(A61=A$51,A61=A$52,A61=A$53,A61=A$54,A61=A$55,A61=A$57,A61=A$58,A61=A$59,A61=A$60)</f>
        <v>1</v>
      </c>
      <c r="H61" s="195">
        <f t="shared" si="30"/>
        <v>1</v>
      </c>
      <c r="I61" s="195" t="b">
        <f>NOT(ISNA(B61))</f>
        <v>0</v>
      </c>
      <c r="J61" s="195"/>
      <c r="K61" s="195"/>
      <c r="L61" s="195"/>
      <c r="M61" s="243"/>
      <c r="N61" s="24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33"/>
      <c r="AK61" s="272"/>
      <c r="AL61" s="272"/>
      <c r="AM61" s="272"/>
      <c r="AN61" s="272"/>
      <c r="AO61" s="272"/>
      <c r="AP61" s="272"/>
      <c r="AQ61" s="269"/>
      <c r="AR61" s="269"/>
      <c r="BK61" s="99">
        <v>0</v>
      </c>
    </row>
    <row r="62" spans="1:63" s="99" customFormat="1" ht="15" hidden="1" customHeight="1" x14ac:dyDescent="0.15">
      <c r="A62" s="194"/>
      <c r="B62" s="240"/>
      <c r="C62" s="240"/>
      <c r="D62" s="240"/>
      <c r="E62" s="240"/>
      <c r="F62" s="240"/>
      <c r="G62" s="241"/>
      <c r="H62" s="195"/>
      <c r="I62" s="195"/>
      <c r="J62" s="195"/>
      <c r="K62" s="195"/>
      <c r="L62" s="195"/>
      <c r="M62" s="195"/>
      <c r="N62" s="194"/>
      <c r="O62" s="194"/>
      <c r="P62" s="194"/>
      <c r="Q62" s="194">
        <f t="shared" ref="Q62:Q71" si="33">IF(OR(D65=A$28,D65=A$29,D65=A$30,D65=A$31,D65=A$32,D65=A$33,D65=A$34,D65=A$35,D65=A$36,D65=A$37),0,1)</f>
        <v>0</v>
      </c>
      <c r="R62" s="194">
        <v>1</v>
      </c>
      <c r="S62" s="194" t="str">
        <f>IF(Q62,D65,"")</f>
        <v/>
      </c>
      <c r="T62" s="194">
        <f>1*Q62</f>
        <v>0</v>
      </c>
      <c r="U62" s="194">
        <f>SMALL(X62:X71,1)</f>
        <v>11</v>
      </c>
      <c r="V62" s="194" t="str">
        <f>IF(ISNA(IF(U62&gt;0,VLOOKUP(U62,$R$62:$S$71,2,0),"")),"",VLOOKUP(U62,$R$62:$S$71,2,0))</f>
        <v/>
      </c>
      <c r="W62" s="194"/>
      <c r="X62" s="239">
        <f t="shared" si="32"/>
        <v>11</v>
      </c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33"/>
      <c r="AK62" s="272"/>
      <c r="AL62" s="272"/>
      <c r="AM62" s="272"/>
      <c r="AN62" s="272"/>
      <c r="AO62" s="272"/>
      <c r="AP62" s="272"/>
      <c r="AQ62" s="269"/>
      <c r="AR62" s="269"/>
    </row>
    <row r="63" spans="1:63" s="99" customFormat="1" ht="15" hidden="1" customHeight="1" x14ac:dyDescent="0.15">
      <c r="A63" s="194"/>
      <c r="B63" s="240"/>
      <c r="C63" s="240"/>
      <c r="D63" s="240"/>
      <c r="E63" s="240"/>
      <c r="F63" s="240"/>
      <c r="G63" s="241"/>
      <c r="H63" s="195"/>
      <c r="I63" s="195"/>
      <c r="J63" s="195"/>
      <c r="K63" s="195"/>
      <c r="L63" s="195"/>
      <c r="M63" s="195"/>
      <c r="N63" s="194"/>
      <c r="O63" s="194"/>
      <c r="P63" s="194"/>
      <c r="Q63" s="194">
        <f t="shared" si="33"/>
        <v>0</v>
      </c>
      <c r="R63" s="194">
        <v>2</v>
      </c>
      <c r="S63" s="194" t="str">
        <f t="shared" ref="S63:S71" si="34">IF(Q63,D66,"")</f>
        <v/>
      </c>
      <c r="T63" s="194">
        <f>2*Q63</f>
        <v>0</v>
      </c>
      <c r="U63" s="194">
        <f>SMALL(X62:X71,2)</f>
        <v>11</v>
      </c>
      <c r="V63" s="194" t="str">
        <f t="shared" ref="V63:V71" si="35">IF(ISNA(IF(U63&gt;0,VLOOKUP(U63,$R$62:$S$71,2,0),"")),"",VLOOKUP(U63,$R$62:$S$71,2,0))</f>
        <v/>
      </c>
      <c r="W63" s="194"/>
      <c r="X63" s="239">
        <f t="shared" si="32"/>
        <v>11</v>
      </c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33"/>
      <c r="AK63" s="272"/>
      <c r="AL63" s="272"/>
      <c r="AM63" s="272"/>
      <c r="AN63" s="272"/>
      <c r="AO63" s="272"/>
      <c r="AP63" s="272"/>
      <c r="AQ63" s="269"/>
      <c r="AR63" s="269"/>
    </row>
    <row r="64" spans="1:63" s="99" customFormat="1" ht="15" hidden="1" customHeight="1" x14ac:dyDescent="0.15">
      <c r="A64" s="194"/>
      <c r="B64" s="240"/>
      <c r="C64" s="240"/>
      <c r="D64" s="240"/>
      <c r="E64" s="240"/>
      <c r="F64" s="240"/>
      <c r="G64" s="241"/>
      <c r="H64" s="195"/>
      <c r="I64" s="195"/>
      <c r="J64" s="195"/>
      <c r="K64" s="195"/>
      <c r="L64" s="195"/>
      <c r="M64" s="195"/>
      <c r="N64" s="194"/>
      <c r="O64" s="194"/>
      <c r="P64" s="194"/>
      <c r="Q64" s="194">
        <f t="shared" si="33"/>
        <v>0</v>
      </c>
      <c r="R64" s="194">
        <v>3</v>
      </c>
      <c r="S64" s="194" t="str">
        <f t="shared" si="34"/>
        <v/>
      </c>
      <c r="T64" s="194">
        <f>3*Q64</f>
        <v>0</v>
      </c>
      <c r="U64" s="194">
        <f>SMALL(X62:X71,3)</f>
        <v>11</v>
      </c>
      <c r="V64" s="194" t="str">
        <f t="shared" si="35"/>
        <v/>
      </c>
      <c r="W64" s="194"/>
      <c r="X64" s="239">
        <f t="shared" si="32"/>
        <v>11</v>
      </c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33"/>
      <c r="AK64" s="272"/>
      <c r="AL64" s="272"/>
      <c r="AM64" s="272"/>
      <c r="AN64" s="272"/>
      <c r="AO64" s="272"/>
      <c r="AP64" s="272"/>
      <c r="AQ64" s="269"/>
      <c r="AR64" s="269"/>
    </row>
    <row r="65" spans="1:52" s="99" customFormat="1" ht="15" hidden="1" customHeight="1" x14ac:dyDescent="0.15">
      <c r="A65" s="194"/>
      <c r="B65" s="240"/>
      <c r="C65" s="194"/>
      <c r="D65" s="194"/>
      <c r="E65" s="240"/>
      <c r="F65" s="240"/>
      <c r="G65" s="241"/>
      <c r="H65" s="195"/>
      <c r="I65" s="195"/>
      <c r="J65" s="195"/>
      <c r="K65" s="195"/>
      <c r="L65" s="195"/>
      <c r="M65" s="195"/>
      <c r="N65" s="194"/>
      <c r="O65" s="194"/>
      <c r="P65" s="194"/>
      <c r="Q65" s="194">
        <f t="shared" si="33"/>
        <v>0</v>
      </c>
      <c r="R65" s="194">
        <v>4</v>
      </c>
      <c r="S65" s="194" t="str">
        <f t="shared" si="34"/>
        <v/>
      </c>
      <c r="T65" s="194">
        <f>4*Q65</f>
        <v>0</v>
      </c>
      <c r="U65" s="194">
        <f>SMALL(X62:X71,4)</f>
        <v>11</v>
      </c>
      <c r="V65" s="194" t="str">
        <f t="shared" si="35"/>
        <v/>
      </c>
      <c r="W65" s="194"/>
      <c r="X65" s="239">
        <f t="shared" si="32"/>
        <v>11</v>
      </c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33"/>
      <c r="AK65" s="272"/>
      <c r="AL65" s="272"/>
      <c r="AM65" s="272"/>
      <c r="AN65" s="272"/>
      <c r="AO65" s="272"/>
      <c r="AP65" s="272"/>
      <c r="AQ65" s="269"/>
      <c r="AR65" s="269"/>
    </row>
    <row r="66" spans="1:52" s="99" customFormat="1" ht="15" hidden="1" customHeight="1" x14ac:dyDescent="0.15">
      <c r="A66" s="194"/>
      <c r="B66" s="195"/>
      <c r="C66" s="194"/>
      <c r="D66" s="194"/>
      <c r="E66" s="195"/>
      <c r="F66" s="195"/>
      <c r="G66" s="194"/>
      <c r="H66" s="195"/>
      <c r="I66" s="195"/>
      <c r="J66" s="195"/>
      <c r="K66" s="195"/>
      <c r="L66" s="195"/>
      <c r="M66" s="195"/>
      <c r="N66" s="194"/>
      <c r="O66" s="194"/>
      <c r="P66" s="194"/>
      <c r="Q66" s="194">
        <f t="shared" si="33"/>
        <v>0</v>
      </c>
      <c r="R66" s="194">
        <v>5</v>
      </c>
      <c r="S66" s="194" t="str">
        <f t="shared" si="34"/>
        <v/>
      </c>
      <c r="T66" s="194">
        <f>5*Q66</f>
        <v>0</v>
      </c>
      <c r="U66" s="194">
        <f>SMALL(X62:X71,5)</f>
        <v>11</v>
      </c>
      <c r="V66" s="194" t="str">
        <f t="shared" si="35"/>
        <v/>
      </c>
      <c r="W66" s="194"/>
      <c r="X66" s="239">
        <f t="shared" si="32"/>
        <v>11</v>
      </c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33"/>
      <c r="AK66" s="272"/>
      <c r="AL66" s="272"/>
      <c r="AM66" s="272"/>
      <c r="AN66" s="272"/>
      <c r="AO66" s="272"/>
      <c r="AP66" s="272"/>
      <c r="AQ66" s="269"/>
      <c r="AR66" s="269"/>
    </row>
    <row r="67" spans="1:52" s="99" customFormat="1" ht="15" hidden="1" customHeight="1" x14ac:dyDescent="0.15">
      <c r="A67" s="194"/>
      <c r="B67" s="195"/>
      <c r="C67" s="194"/>
      <c r="D67" s="194"/>
      <c r="E67" s="195"/>
      <c r="F67" s="195"/>
      <c r="G67" s="194"/>
      <c r="H67" s="195"/>
      <c r="I67" s="195"/>
      <c r="J67" s="195"/>
      <c r="K67" s="195"/>
      <c r="L67" s="195"/>
      <c r="M67" s="195"/>
      <c r="N67" s="194"/>
      <c r="O67" s="194"/>
      <c r="P67" s="194"/>
      <c r="Q67" s="194">
        <f t="shared" si="33"/>
        <v>0</v>
      </c>
      <c r="R67" s="194">
        <v>6</v>
      </c>
      <c r="S67" s="194" t="str">
        <f t="shared" si="34"/>
        <v/>
      </c>
      <c r="T67" s="194">
        <f>6*Q67</f>
        <v>0</v>
      </c>
      <c r="U67" s="194">
        <f>SMALL(X62:X71,6)</f>
        <v>11</v>
      </c>
      <c r="V67" s="194" t="str">
        <f t="shared" si="35"/>
        <v/>
      </c>
      <c r="W67" s="194"/>
      <c r="X67" s="239">
        <f t="shared" si="32"/>
        <v>11</v>
      </c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33"/>
      <c r="AK67" s="272"/>
      <c r="AL67" s="272"/>
      <c r="AM67" s="272"/>
      <c r="AN67" s="272"/>
      <c r="AO67" s="272"/>
      <c r="AP67" s="272"/>
      <c r="AQ67" s="269"/>
      <c r="AR67" s="269"/>
    </row>
    <row r="68" spans="1:52" s="99" customFormat="1" ht="15" hidden="1" customHeight="1" x14ac:dyDescent="0.15">
      <c r="A68" s="194"/>
      <c r="B68" s="195"/>
      <c r="C68" s="245"/>
      <c r="D68" s="194"/>
      <c r="E68" s="195"/>
      <c r="F68" s="195"/>
      <c r="G68" s="194"/>
      <c r="H68" s="195"/>
      <c r="I68" s="195"/>
      <c r="J68" s="195"/>
      <c r="K68" s="195"/>
      <c r="L68" s="195"/>
      <c r="M68" s="195"/>
      <c r="N68" s="194"/>
      <c r="O68" s="194"/>
      <c r="P68" s="194"/>
      <c r="Q68" s="194">
        <f t="shared" si="33"/>
        <v>0</v>
      </c>
      <c r="R68" s="194">
        <v>7</v>
      </c>
      <c r="S68" s="194" t="str">
        <f t="shared" si="34"/>
        <v/>
      </c>
      <c r="T68" s="194">
        <f>7*Q68</f>
        <v>0</v>
      </c>
      <c r="U68" s="194">
        <f>SMALL(X62:X71,7)</f>
        <v>11</v>
      </c>
      <c r="V68" s="194" t="str">
        <f t="shared" si="35"/>
        <v/>
      </c>
      <c r="W68" s="194"/>
      <c r="X68" s="239">
        <f t="shared" si="32"/>
        <v>11</v>
      </c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33"/>
      <c r="AK68" s="272"/>
      <c r="AL68" s="272"/>
      <c r="AM68" s="272"/>
      <c r="AN68" s="272"/>
      <c r="AO68" s="272"/>
      <c r="AP68" s="272"/>
      <c r="AQ68" s="269"/>
      <c r="AR68" s="269"/>
    </row>
    <row r="69" spans="1:52" s="99" customFormat="1" ht="15" hidden="1" customHeight="1" x14ac:dyDescent="0.15">
      <c r="A69" s="194"/>
      <c r="B69" s="195"/>
      <c r="C69" s="246"/>
      <c r="D69" s="194"/>
      <c r="E69" s="195"/>
      <c r="F69" s="195"/>
      <c r="G69" s="194"/>
      <c r="H69" s="195"/>
      <c r="I69" s="195"/>
      <c r="J69" s="195"/>
      <c r="K69" s="195"/>
      <c r="L69" s="195"/>
      <c r="M69" s="195"/>
      <c r="N69" s="194"/>
      <c r="O69" s="194"/>
      <c r="P69" s="194"/>
      <c r="Q69" s="194">
        <f t="shared" si="33"/>
        <v>0</v>
      </c>
      <c r="R69" s="194">
        <v>8</v>
      </c>
      <c r="S69" s="194" t="str">
        <f t="shared" si="34"/>
        <v/>
      </c>
      <c r="T69" s="194">
        <f>8*Q69</f>
        <v>0</v>
      </c>
      <c r="U69" s="194">
        <f>SMALL(X62:X71,8)</f>
        <v>11</v>
      </c>
      <c r="V69" s="194" t="str">
        <f t="shared" si="35"/>
        <v/>
      </c>
      <c r="W69" s="194"/>
      <c r="X69" s="239">
        <f t="shared" si="32"/>
        <v>11</v>
      </c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33"/>
      <c r="AK69" s="272"/>
      <c r="AL69" s="272"/>
      <c r="AM69" s="272"/>
      <c r="AN69" s="272"/>
      <c r="AO69" s="272"/>
      <c r="AP69" s="272"/>
      <c r="AQ69" s="269"/>
      <c r="AR69" s="269"/>
    </row>
    <row r="70" spans="1:52" s="99" customFormat="1" ht="15" hidden="1" customHeight="1" x14ac:dyDescent="0.15">
      <c r="A70" s="194"/>
      <c r="B70" s="195"/>
      <c r="C70" s="194"/>
      <c r="D70" s="194"/>
      <c r="E70" s="195"/>
      <c r="F70" s="195"/>
      <c r="G70" s="194"/>
      <c r="H70" s="195"/>
      <c r="I70" s="195"/>
      <c r="J70" s="195"/>
      <c r="K70" s="195"/>
      <c r="L70" s="195"/>
      <c r="M70" s="195"/>
      <c r="N70" s="194"/>
      <c r="O70" s="194"/>
      <c r="P70" s="194"/>
      <c r="Q70" s="194">
        <f t="shared" si="33"/>
        <v>0</v>
      </c>
      <c r="R70" s="194">
        <v>9</v>
      </c>
      <c r="S70" s="194" t="str">
        <f t="shared" si="34"/>
        <v/>
      </c>
      <c r="T70" s="194">
        <f>9*Q70</f>
        <v>0</v>
      </c>
      <c r="U70" s="194">
        <f>SMALL(X62:X71,9)</f>
        <v>11</v>
      </c>
      <c r="V70" s="194" t="str">
        <f t="shared" si="35"/>
        <v/>
      </c>
      <c r="W70" s="194"/>
      <c r="X70" s="239">
        <f t="shared" si="32"/>
        <v>11</v>
      </c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33"/>
      <c r="AK70" s="272"/>
      <c r="AL70" s="272"/>
      <c r="AM70" s="272"/>
      <c r="AN70" s="272"/>
      <c r="AO70" s="272"/>
      <c r="AP70" s="272"/>
      <c r="AQ70" s="269"/>
      <c r="AR70" s="269"/>
    </row>
    <row r="71" spans="1:52" s="99" customFormat="1" ht="15" hidden="1" customHeight="1" x14ac:dyDescent="0.15">
      <c r="A71" s="194"/>
      <c r="B71" s="195"/>
      <c r="C71" s="194"/>
      <c r="D71" s="244"/>
      <c r="E71" s="195"/>
      <c r="F71" s="195"/>
      <c r="G71" s="194"/>
      <c r="H71" s="195"/>
      <c r="I71" s="195"/>
      <c r="J71" s="195"/>
      <c r="K71" s="195"/>
      <c r="L71" s="195"/>
      <c r="M71" s="195"/>
      <c r="N71" s="194"/>
      <c r="O71" s="194"/>
      <c r="P71" s="194"/>
      <c r="Q71" s="194">
        <f t="shared" si="33"/>
        <v>0</v>
      </c>
      <c r="R71" s="194">
        <v>10</v>
      </c>
      <c r="S71" s="194" t="str">
        <f t="shared" si="34"/>
        <v/>
      </c>
      <c r="T71" s="194">
        <f>10*Q71</f>
        <v>0</v>
      </c>
      <c r="U71" s="194">
        <f>SMALL(X62:X71,10)</f>
        <v>11</v>
      </c>
      <c r="V71" s="194" t="str">
        <f t="shared" si="35"/>
        <v/>
      </c>
      <c r="W71" s="194"/>
      <c r="X71" s="239">
        <f t="shared" si="32"/>
        <v>11</v>
      </c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33"/>
      <c r="AK71" s="272"/>
      <c r="AL71" s="272"/>
      <c r="AM71" s="272"/>
      <c r="AN71" s="272"/>
      <c r="AO71" s="272"/>
      <c r="AP71" s="272"/>
      <c r="AQ71" s="269"/>
      <c r="AR71" s="269"/>
    </row>
    <row r="72" spans="1:52" s="99" customFormat="1" ht="15" hidden="1" customHeight="1" x14ac:dyDescent="0.15">
      <c r="A72" s="194"/>
      <c r="B72" s="195"/>
      <c r="C72" s="194"/>
      <c r="D72" s="194"/>
      <c r="E72" s="195"/>
      <c r="F72" s="195"/>
      <c r="G72" s="194"/>
      <c r="H72" s="195"/>
      <c r="I72" s="195"/>
      <c r="J72" s="195"/>
      <c r="K72" s="195"/>
      <c r="L72" s="195"/>
      <c r="M72" s="195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33"/>
      <c r="AK72" s="272"/>
      <c r="AL72" s="272"/>
      <c r="AM72" s="272"/>
      <c r="AN72" s="272"/>
      <c r="AO72" s="272"/>
      <c r="AP72" s="272"/>
      <c r="AQ72" s="269"/>
      <c r="AR72" s="269"/>
    </row>
    <row r="73" spans="1:52" s="99" customFormat="1" ht="15" hidden="1" customHeight="1" x14ac:dyDescent="0.15">
      <c r="A73" s="194"/>
      <c r="B73" s="195"/>
      <c r="C73" s="194"/>
      <c r="D73" s="194"/>
      <c r="E73" s="195"/>
      <c r="F73" s="195"/>
      <c r="G73" s="194"/>
      <c r="H73" s="195"/>
      <c r="I73" s="195"/>
      <c r="J73" s="195"/>
      <c r="K73" s="195"/>
      <c r="L73" s="195"/>
      <c r="M73" s="195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33"/>
      <c r="AK73" s="272"/>
      <c r="AL73" s="272"/>
      <c r="AM73" s="272"/>
      <c r="AN73" s="272"/>
      <c r="AO73" s="272"/>
      <c r="AP73" s="272"/>
      <c r="AQ73" s="269"/>
      <c r="AR73" s="269"/>
    </row>
    <row r="74" spans="1:52" s="99" customFormat="1" ht="15" hidden="1" customHeight="1" x14ac:dyDescent="0.15">
      <c r="A74" s="194"/>
      <c r="B74" s="195"/>
      <c r="C74" s="194"/>
      <c r="D74" s="194"/>
      <c r="E74" s="195"/>
      <c r="F74" s="195"/>
      <c r="G74" s="194"/>
      <c r="H74" s="195"/>
      <c r="I74" s="195"/>
      <c r="J74" s="195"/>
      <c r="K74" s="195"/>
      <c r="L74" s="195"/>
      <c r="M74" s="195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33"/>
      <c r="AK74" s="272"/>
      <c r="AL74" s="272"/>
      <c r="AM74" s="272"/>
      <c r="AN74" s="272"/>
      <c r="AO74" s="272"/>
      <c r="AP74" s="272"/>
      <c r="AQ74" s="269"/>
      <c r="AR74" s="269"/>
    </row>
    <row r="75" spans="1:52" s="99" customFormat="1" ht="15" hidden="1" customHeight="1" x14ac:dyDescent="0.15">
      <c r="A75" s="194"/>
      <c r="B75" s="195"/>
      <c r="C75" s="194"/>
      <c r="D75" s="194"/>
      <c r="E75" s="195"/>
      <c r="F75" s="195"/>
      <c r="G75" s="194"/>
      <c r="H75" s="195"/>
      <c r="I75" s="195"/>
      <c r="J75" s="195"/>
      <c r="K75" s="195"/>
      <c r="L75" s="195"/>
      <c r="M75" s="195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33"/>
      <c r="AK75" s="272"/>
      <c r="AL75" s="272"/>
      <c r="AM75" s="272"/>
      <c r="AN75" s="272"/>
      <c r="AO75" s="272"/>
      <c r="AP75" s="272"/>
      <c r="AQ75" s="269"/>
      <c r="AR75" s="269"/>
    </row>
    <row r="76" spans="1:52" s="99" customFormat="1" ht="15" hidden="1" customHeight="1" x14ac:dyDescent="0.15">
      <c r="A76" s="194"/>
      <c r="B76" s="195"/>
      <c r="C76" s="194"/>
      <c r="D76" s="194"/>
      <c r="E76" s="195"/>
      <c r="F76" s="195"/>
      <c r="G76" s="194"/>
      <c r="H76" s="195"/>
      <c r="I76" s="195"/>
      <c r="J76" s="195"/>
      <c r="K76" s="195"/>
      <c r="L76" s="195"/>
      <c r="M76" s="195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33"/>
      <c r="AK76" s="272"/>
      <c r="AL76" s="272"/>
      <c r="AM76" s="272"/>
      <c r="AN76" s="272"/>
      <c r="AO76" s="272"/>
      <c r="AP76" s="272"/>
      <c r="AQ76" s="269"/>
      <c r="AR76" s="269"/>
      <c r="AY76"/>
      <c r="AZ76"/>
    </row>
    <row r="77" spans="1:52" s="99" customFormat="1" ht="15" hidden="1" customHeight="1" x14ac:dyDescent="0.15">
      <c r="A77" s="194"/>
      <c r="B77" s="195"/>
      <c r="C77" s="194"/>
      <c r="D77" s="194"/>
      <c r="E77" s="195"/>
      <c r="F77" s="195"/>
      <c r="G77" s="194"/>
      <c r="H77" s="195"/>
      <c r="I77" s="195"/>
      <c r="J77" s="195"/>
      <c r="K77" s="195"/>
      <c r="L77" s="195"/>
      <c r="M77" s="195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33"/>
      <c r="AK77" s="272"/>
      <c r="AL77" s="272"/>
      <c r="AM77" s="272"/>
      <c r="AN77" s="272"/>
      <c r="AO77" s="272"/>
      <c r="AP77" s="272"/>
      <c r="AQ77" s="269"/>
      <c r="AR77" s="269"/>
      <c r="AY77"/>
      <c r="AZ77"/>
    </row>
    <row r="78" spans="1:52" s="99" customFormat="1" ht="15" hidden="1" customHeight="1" x14ac:dyDescent="0.15">
      <c r="A78" s="194"/>
      <c r="B78" s="195"/>
      <c r="C78" s="194"/>
      <c r="D78" s="194"/>
      <c r="E78" s="195"/>
      <c r="F78" s="195"/>
      <c r="G78" s="194"/>
      <c r="H78" s="195"/>
      <c r="I78" s="195"/>
      <c r="J78" s="195"/>
      <c r="K78" s="195"/>
      <c r="L78" s="195"/>
      <c r="M78" s="195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33"/>
      <c r="AK78" s="272"/>
      <c r="AL78" s="272"/>
      <c r="AM78" s="272"/>
      <c r="AN78" s="272"/>
      <c r="AO78" s="272"/>
      <c r="AP78" s="272"/>
      <c r="AQ78" s="269"/>
      <c r="AR78" s="269"/>
      <c r="AY78"/>
      <c r="AZ78"/>
    </row>
    <row r="79" spans="1:52" s="99" customFormat="1" ht="15" hidden="1" customHeight="1" x14ac:dyDescent="0.15">
      <c r="A79" s="194"/>
      <c r="B79" s="195"/>
      <c r="C79" s="194"/>
      <c r="D79" s="194"/>
      <c r="E79" s="195"/>
      <c r="F79" s="195"/>
      <c r="G79" s="194"/>
      <c r="H79" s="195"/>
      <c r="I79" s="195"/>
      <c r="J79" s="195"/>
      <c r="K79" s="195"/>
      <c r="L79" s="195"/>
      <c r="M79" s="195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33"/>
      <c r="AK79" s="272"/>
      <c r="AL79" s="272"/>
      <c r="AM79" s="272"/>
      <c r="AN79" s="272"/>
      <c r="AO79" s="272"/>
      <c r="AP79" s="272"/>
      <c r="AQ79" s="269"/>
      <c r="AR79" s="269"/>
      <c r="AY79"/>
      <c r="AZ79"/>
    </row>
    <row r="80" spans="1:52" s="99" customFormat="1" ht="15" customHeight="1" x14ac:dyDescent="0.15">
      <c r="A80" s="194"/>
      <c r="B80" s="195"/>
      <c r="C80" s="194"/>
      <c r="D80" s="194"/>
      <c r="E80" s="195"/>
      <c r="F80" s="195"/>
      <c r="G80" s="194"/>
      <c r="H80" s="195"/>
      <c r="I80" s="195"/>
      <c r="J80" s="195"/>
      <c r="K80" s="195"/>
      <c r="L80" s="195"/>
      <c r="M80" s="195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33"/>
      <c r="AK80" s="272"/>
      <c r="AL80" s="272"/>
      <c r="AM80" s="272"/>
      <c r="AN80" s="272"/>
      <c r="AO80" s="272"/>
      <c r="AP80" s="272"/>
      <c r="AQ80" s="269"/>
      <c r="AR80" s="269"/>
      <c r="AY80"/>
      <c r="AZ80"/>
    </row>
    <row r="81" spans="1:52" s="99" customFormat="1" ht="15" customHeight="1" x14ac:dyDescent="0.15">
      <c r="A81" s="194"/>
      <c r="B81" s="195"/>
      <c r="C81" s="194"/>
      <c r="D81" s="194"/>
      <c r="E81" s="195"/>
      <c r="F81" s="195"/>
      <c r="G81" s="194"/>
      <c r="H81" s="195"/>
      <c r="I81" s="195"/>
      <c r="J81" s="195"/>
      <c r="K81" s="195"/>
      <c r="L81" s="195"/>
      <c r="M81" s="195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33"/>
      <c r="AK81" s="272"/>
      <c r="AL81" s="272"/>
      <c r="AM81" s="272"/>
      <c r="AN81" s="272"/>
      <c r="AO81" s="272"/>
      <c r="AP81" s="272"/>
      <c r="AQ81" s="269"/>
      <c r="AR81" s="269"/>
      <c r="AY81"/>
      <c r="AZ81"/>
    </row>
    <row r="82" spans="1:52" ht="15" customHeight="1" x14ac:dyDescent="0.15">
      <c r="A82" s="31"/>
      <c r="B82" s="176"/>
      <c r="C82" s="31"/>
      <c r="D82" s="31"/>
      <c r="E82" s="176"/>
      <c r="F82" s="176"/>
      <c r="G82" s="31"/>
      <c r="H82" s="176"/>
      <c r="I82" s="176"/>
      <c r="J82" s="176"/>
      <c r="K82" s="177"/>
      <c r="L82" s="177"/>
      <c r="M82" s="177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3"/>
    </row>
    <row r="83" spans="1:52" x14ac:dyDescent="0.15">
      <c r="A83" s="31"/>
      <c r="B83" s="176"/>
      <c r="C83" s="31"/>
      <c r="D83" s="31"/>
      <c r="E83" s="176"/>
      <c r="F83" s="176"/>
      <c r="G83" s="31"/>
      <c r="H83" s="176"/>
      <c r="I83" s="176"/>
      <c r="J83" s="176"/>
      <c r="K83" s="177"/>
      <c r="L83" s="177"/>
      <c r="M83" s="177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3"/>
    </row>
    <row r="84" spans="1:52" x14ac:dyDescent="0.15">
      <c r="A84" s="31"/>
      <c r="B84" s="176"/>
      <c r="C84" s="31"/>
      <c r="D84" s="31"/>
      <c r="E84" s="176"/>
      <c r="F84" s="176"/>
      <c r="G84" s="31"/>
      <c r="H84" s="176"/>
      <c r="I84" s="176"/>
      <c r="J84" s="176"/>
      <c r="K84" s="177"/>
      <c r="L84" s="177"/>
      <c r="M84" s="177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3"/>
    </row>
    <row r="85" spans="1:52" x14ac:dyDescent="0.15">
      <c r="A85" s="31"/>
      <c r="B85" s="176"/>
      <c r="C85" s="31"/>
      <c r="D85" s="31"/>
      <c r="E85" s="176"/>
      <c r="F85" s="176"/>
      <c r="G85" s="31"/>
      <c r="H85" s="176"/>
      <c r="I85" s="176"/>
      <c r="J85" s="176"/>
      <c r="K85" s="177"/>
      <c r="L85" s="177"/>
      <c r="M85" s="177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3"/>
    </row>
    <row r="86" spans="1:52" x14ac:dyDescent="0.15">
      <c r="A86" s="31"/>
      <c r="B86" s="176"/>
      <c r="C86" s="31"/>
      <c r="D86" s="31"/>
      <c r="E86" s="176"/>
      <c r="F86" s="176"/>
      <c r="G86" s="31"/>
      <c r="H86" s="176"/>
      <c r="I86" s="176"/>
      <c r="J86" s="176"/>
      <c r="K86" s="177"/>
      <c r="L86" s="177"/>
      <c r="M86" s="177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3"/>
    </row>
    <row r="87" spans="1:52" x14ac:dyDescent="0.15">
      <c r="A87" s="31"/>
      <c r="B87" s="176"/>
      <c r="C87" s="31"/>
      <c r="D87" s="31"/>
      <c r="E87" s="176"/>
      <c r="F87" s="176"/>
      <c r="G87" s="31"/>
      <c r="H87" s="176"/>
      <c r="I87" s="176"/>
      <c r="J87" s="176"/>
      <c r="K87" s="177"/>
      <c r="L87" s="177"/>
      <c r="M87" s="177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3"/>
    </row>
    <row r="88" spans="1:52" x14ac:dyDescent="0.15">
      <c r="A88" s="31"/>
      <c r="B88" s="176"/>
      <c r="C88" s="31"/>
      <c r="D88" s="31"/>
      <c r="E88" s="176"/>
      <c r="F88" s="176"/>
      <c r="G88" s="31"/>
      <c r="H88" s="176"/>
      <c r="I88" s="176"/>
      <c r="J88" s="176"/>
      <c r="K88" s="177"/>
      <c r="L88" s="177"/>
      <c r="M88" s="177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3"/>
    </row>
    <row r="89" spans="1:52" x14ac:dyDescent="0.15">
      <c r="A89" s="31"/>
      <c r="B89" s="176"/>
      <c r="C89" s="31"/>
      <c r="D89" s="31"/>
      <c r="E89" s="176"/>
      <c r="F89" s="176"/>
      <c r="G89" s="31"/>
      <c r="H89" s="176"/>
      <c r="I89" s="176"/>
      <c r="J89" s="176"/>
      <c r="K89" s="177"/>
      <c r="L89" s="177"/>
      <c r="M89" s="177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3"/>
    </row>
    <row r="90" spans="1:52" x14ac:dyDescent="0.15">
      <c r="A90" s="31"/>
      <c r="B90" s="176"/>
      <c r="C90" s="31"/>
      <c r="D90" s="31"/>
      <c r="E90" s="176"/>
      <c r="F90" s="176"/>
      <c r="G90" s="31"/>
      <c r="H90" s="176"/>
      <c r="I90" s="176"/>
      <c r="J90" s="176"/>
      <c r="K90" s="177"/>
      <c r="L90" s="177"/>
      <c r="M90" s="177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3"/>
    </row>
    <row r="91" spans="1:52" x14ac:dyDescent="0.15">
      <c r="A91" s="31"/>
      <c r="B91" s="176"/>
      <c r="C91" s="31"/>
      <c r="D91" s="31"/>
      <c r="E91" s="176"/>
      <c r="F91" s="176"/>
      <c r="G91" s="31"/>
      <c r="H91" s="176"/>
      <c r="I91" s="176"/>
      <c r="J91" s="176"/>
      <c r="K91" s="177"/>
      <c r="L91" s="177"/>
      <c r="M91" s="177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3"/>
    </row>
    <row r="92" spans="1:52" x14ac:dyDescent="0.15">
      <c r="A92" s="31"/>
      <c r="B92" s="176"/>
      <c r="C92" s="31"/>
      <c r="D92" s="31"/>
      <c r="E92" s="176"/>
      <c r="F92" s="176"/>
      <c r="G92" s="31"/>
      <c r="H92" s="176"/>
      <c r="I92" s="176"/>
      <c r="J92" s="176"/>
      <c r="K92" s="177"/>
      <c r="L92" s="177"/>
      <c r="M92" s="177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3"/>
    </row>
    <row r="93" spans="1:52" x14ac:dyDescent="0.15">
      <c r="A93" s="31"/>
      <c r="B93" s="176"/>
      <c r="C93" s="31"/>
      <c r="D93" s="31"/>
      <c r="E93" s="176"/>
      <c r="F93" s="176"/>
      <c r="G93" s="31"/>
      <c r="H93" s="176"/>
      <c r="I93" s="176"/>
      <c r="J93" s="176"/>
      <c r="K93" s="177"/>
      <c r="L93" s="177"/>
      <c r="M93" s="177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3"/>
    </row>
    <row r="94" spans="1:52" x14ac:dyDescent="0.15">
      <c r="A94" s="31"/>
      <c r="B94" s="176"/>
      <c r="C94" s="31"/>
      <c r="D94" s="31"/>
      <c r="E94" s="176"/>
      <c r="F94" s="176"/>
      <c r="G94" s="31"/>
      <c r="H94" s="176"/>
      <c r="I94" s="176"/>
      <c r="J94" s="176"/>
      <c r="K94" s="177"/>
      <c r="L94" s="177"/>
      <c r="M94" s="177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3"/>
    </row>
    <row r="95" spans="1:52" x14ac:dyDescent="0.15">
      <c r="A95" s="31"/>
      <c r="B95" s="176"/>
      <c r="C95" s="31"/>
      <c r="D95" s="31"/>
      <c r="E95" s="176"/>
      <c r="F95" s="176"/>
      <c r="G95" s="31"/>
      <c r="H95" s="176"/>
      <c r="I95" s="176"/>
      <c r="J95" s="176"/>
      <c r="K95" s="177"/>
      <c r="L95" s="177"/>
      <c r="M95" s="177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3"/>
    </row>
    <row r="96" spans="1:52" x14ac:dyDescent="0.15">
      <c r="A96" s="31"/>
      <c r="B96" s="176"/>
      <c r="C96" s="31"/>
      <c r="D96" s="31"/>
      <c r="E96" s="176"/>
      <c r="F96" s="176"/>
      <c r="G96" s="31"/>
      <c r="H96" s="176"/>
      <c r="I96" s="176"/>
      <c r="J96" s="176"/>
      <c r="K96" s="177"/>
      <c r="L96" s="177"/>
      <c r="M96" s="177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3"/>
    </row>
    <row r="97" spans="1:72" x14ac:dyDescent="0.15">
      <c r="A97" s="31"/>
      <c r="B97" s="176"/>
      <c r="C97" s="31"/>
      <c r="D97" s="31"/>
      <c r="E97" s="176"/>
      <c r="F97" s="176"/>
      <c r="G97" s="31"/>
      <c r="H97" s="176"/>
      <c r="I97" s="176"/>
      <c r="J97" s="176"/>
      <c r="K97" s="177"/>
      <c r="L97" s="177"/>
      <c r="M97" s="177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3"/>
    </row>
    <row r="98" spans="1:72" x14ac:dyDescent="0.15">
      <c r="A98" s="31"/>
      <c r="B98" s="176"/>
      <c r="C98" s="31"/>
      <c r="D98" s="31"/>
      <c r="E98" s="176"/>
      <c r="F98" s="176"/>
      <c r="G98" s="31"/>
      <c r="H98" s="176"/>
      <c r="I98" s="176"/>
      <c r="J98" s="176"/>
      <c r="K98" s="177"/>
      <c r="L98" s="177"/>
      <c r="M98" s="177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3"/>
    </row>
    <row r="99" spans="1:72" x14ac:dyDescent="0.15">
      <c r="A99" s="31"/>
      <c r="B99" s="176"/>
      <c r="C99" s="31"/>
      <c r="D99" s="31"/>
      <c r="E99" s="176"/>
      <c r="F99" s="176"/>
      <c r="G99" s="31"/>
      <c r="H99" s="176"/>
      <c r="I99" s="176"/>
      <c r="J99" s="176"/>
      <c r="K99" s="177"/>
      <c r="L99" s="177"/>
      <c r="M99" s="177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3"/>
    </row>
    <row r="100" spans="1:72" ht="15" customHeight="1" x14ac:dyDescent="0.15">
      <c r="A100" s="247"/>
      <c r="B100" s="236"/>
      <c r="C100" s="237"/>
      <c r="D100" s="237"/>
      <c r="E100" s="238"/>
      <c r="F100" s="248"/>
      <c r="G100" s="249"/>
      <c r="H100" s="250"/>
      <c r="I100" s="251"/>
      <c r="J100" s="252"/>
      <c r="K100" s="250"/>
      <c r="L100" s="251"/>
      <c r="M100" s="181"/>
      <c r="N100" s="250"/>
      <c r="O100" s="251"/>
      <c r="P100" s="181"/>
      <c r="Q100" s="182"/>
      <c r="R100" s="178"/>
      <c r="S100" s="178"/>
      <c r="T100" s="178"/>
      <c r="U100" s="178"/>
      <c r="V100" s="178"/>
      <c r="W100" s="178"/>
      <c r="X100" s="183"/>
      <c r="Y100" s="184"/>
      <c r="Z100" s="185"/>
      <c r="AA100" s="186"/>
      <c r="AB100" s="186"/>
      <c r="AC100" s="187"/>
      <c r="AD100" s="31"/>
      <c r="AE100" s="31"/>
      <c r="AF100" s="31"/>
      <c r="AG100" s="31"/>
      <c r="AH100" s="31"/>
      <c r="AI100" s="31"/>
      <c r="AJ100" s="33"/>
      <c r="BA100" s="219"/>
      <c r="BB100" s="220"/>
      <c r="BC100" s="221"/>
      <c r="BD100" s="222"/>
      <c r="BE100" s="222"/>
      <c r="BF100" s="225"/>
      <c r="BH100" s="219"/>
      <c r="BI100" s="220"/>
      <c r="BJ100" s="221"/>
      <c r="BK100" s="222"/>
      <c r="BL100" s="222"/>
      <c r="BM100" s="225"/>
      <c r="BO100" s="219"/>
      <c r="BP100" s="220"/>
      <c r="BQ100" s="221"/>
      <c r="BR100" s="222"/>
      <c r="BS100" s="222"/>
      <c r="BT100" s="223"/>
    </row>
    <row r="101" spans="1:72" ht="15" customHeight="1" x14ac:dyDescent="0.15">
      <c r="A101" s="227"/>
      <c r="B101" s="213"/>
      <c r="C101" s="214"/>
      <c r="D101" s="214"/>
      <c r="E101" s="215"/>
      <c r="F101" s="228"/>
      <c r="G101" s="229"/>
      <c r="H101" s="230"/>
      <c r="I101" s="231"/>
      <c r="J101" s="232"/>
      <c r="K101" s="230"/>
      <c r="L101" s="231"/>
      <c r="M101" s="225"/>
      <c r="N101" s="230"/>
      <c r="O101" s="231"/>
      <c r="P101" s="225"/>
      <c r="Q101" s="224"/>
      <c r="X101" s="219"/>
      <c r="Y101" s="220"/>
      <c r="Z101" s="221"/>
      <c r="AA101" s="222"/>
      <c r="AB101" s="222"/>
      <c r="AC101" s="225"/>
      <c r="BA101" s="219"/>
      <c r="BB101" s="220"/>
      <c r="BC101" s="221"/>
      <c r="BD101" s="222"/>
      <c r="BE101" s="222"/>
      <c r="BF101" s="225"/>
      <c r="BH101" s="219"/>
      <c r="BI101" s="220"/>
      <c r="BJ101" s="221"/>
      <c r="BK101" s="222"/>
      <c r="BL101" s="222"/>
      <c r="BM101" s="225"/>
      <c r="BO101" s="219"/>
      <c r="BP101" s="220"/>
      <c r="BQ101" s="221"/>
      <c r="BR101" s="222"/>
      <c r="BS101" s="222"/>
      <c r="BT101" s="225"/>
    </row>
    <row r="102" spans="1:72" ht="15" customHeight="1" x14ac:dyDescent="0.15">
      <c r="A102" s="227"/>
      <c r="B102" s="213"/>
      <c r="C102" s="214"/>
      <c r="D102" s="214"/>
      <c r="E102" s="215"/>
      <c r="F102" s="228"/>
      <c r="G102" s="229"/>
      <c r="H102" s="230"/>
      <c r="I102" s="231"/>
      <c r="J102" s="232"/>
      <c r="K102" s="230"/>
      <c r="L102" s="231"/>
      <c r="M102" s="225"/>
      <c r="N102" s="230"/>
      <c r="O102" s="231"/>
      <c r="P102" s="225"/>
      <c r="Q102" s="224"/>
      <c r="X102" s="219"/>
      <c r="Y102" s="220"/>
      <c r="Z102" s="221"/>
      <c r="AA102" s="222"/>
      <c r="AB102" s="222"/>
      <c r="AC102" s="225"/>
      <c r="BA102" s="219"/>
      <c r="BB102" s="220"/>
      <c r="BC102" s="221"/>
      <c r="BD102" s="222"/>
      <c r="BE102" s="222"/>
      <c r="BF102" s="225"/>
      <c r="BH102" s="219"/>
      <c r="BI102" s="220"/>
      <c r="BJ102" s="221"/>
      <c r="BK102" s="222"/>
      <c r="BL102" s="222"/>
      <c r="BM102" s="225"/>
      <c r="BO102" s="219"/>
      <c r="BP102" s="220"/>
      <c r="BQ102" s="221"/>
      <c r="BR102" s="222"/>
      <c r="BS102" s="222"/>
      <c r="BT102" s="225"/>
    </row>
    <row r="103" spans="1:72" ht="15" customHeight="1" x14ac:dyDescent="0.15">
      <c r="A103" s="227"/>
      <c r="B103" s="213"/>
      <c r="C103" s="214"/>
      <c r="D103" s="214"/>
      <c r="E103" s="215"/>
      <c r="F103" s="228"/>
      <c r="G103" s="229"/>
      <c r="H103" s="230"/>
      <c r="I103" s="231"/>
      <c r="J103" s="232"/>
      <c r="K103" s="230"/>
      <c r="L103" s="231"/>
      <c r="M103" s="225"/>
      <c r="N103" s="230"/>
      <c r="O103" s="231"/>
      <c r="P103" s="225"/>
      <c r="Q103" s="224"/>
      <c r="X103" s="219"/>
      <c r="Y103" s="220"/>
      <c r="Z103" s="221"/>
      <c r="AA103" s="222"/>
      <c r="AB103" s="222"/>
      <c r="AC103" s="225"/>
      <c r="BA103" s="219"/>
      <c r="BB103" s="220"/>
      <c r="BC103" s="221"/>
      <c r="BD103" s="222"/>
      <c r="BE103" s="222"/>
      <c r="BF103" s="225"/>
      <c r="BH103" s="219"/>
      <c r="BI103" s="220"/>
      <c r="BJ103" s="221"/>
      <c r="BK103" s="222"/>
      <c r="BL103" s="222"/>
      <c r="BM103" s="225"/>
      <c r="BO103" s="219"/>
      <c r="BP103" s="220"/>
      <c r="BQ103" s="221"/>
      <c r="BR103" s="222"/>
      <c r="BS103" s="222"/>
      <c r="BT103" s="225"/>
    </row>
    <row r="104" spans="1:72" ht="15" customHeight="1" x14ac:dyDescent="0.15">
      <c r="A104" s="227"/>
      <c r="B104" s="213"/>
      <c r="C104" s="214"/>
      <c r="D104" s="214"/>
      <c r="E104" s="215"/>
      <c r="F104" s="228"/>
      <c r="G104" s="229"/>
      <c r="H104" s="230"/>
      <c r="I104" s="231"/>
      <c r="J104" s="232"/>
      <c r="K104" s="230"/>
      <c r="L104" s="231"/>
      <c r="M104" s="225"/>
      <c r="N104" s="230"/>
      <c r="O104" s="231"/>
      <c r="P104" s="225"/>
      <c r="Q104" s="224"/>
      <c r="X104" s="219"/>
      <c r="Y104" s="220"/>
      <c r="Z104" s="221"/>
      <c r="AA104" s="222"/>
      <c r="AB104" s="222"/>
      <c r="AC104" s="225"/>
      <c r="BA104" s="219"/>
      <c r="BB104" s="220"/>
      <c r="BC104" s="221"/>
      <c r="BD104" s="222"/>
      <c r="BE104" s="222"/>
      <c r="BF104" s="225"/>
      <c r="BH104" s="219"/>
      <c r="BI104" s="220"/>
      <c r="BJ104" s="221"/>
      <c r="BK104" s="222"/>
      <c r="BL104" s="222"/>
      <c r="BM104" s="225"/>
      <c r="BO104" s="219"/>
      <c r="BP104" s="220"/>
      <c r="BQ104" s="221"/>
      <c r="BR104" s="222"/>
      <c r="BS104" s="222"/>
      <c r="BT104" s="225"/>
    </row>
    <row r="105" spans="1:72" ht="15" customHeight="1" x14ac:dyDescent="0.15">
      <c r="A105" s="227"/>
      <c r="B105" s="9"/>
      <c r="C105" s="8"/>
      <c r="D105" s="8"/>
      <c r="E105" s="9"/>
      <c r="F105" s="9"/>
      <c r="G105" s="229"/>
      <c r="H105" s="233"/>
      <c r="I105" s="231"/>
      <c r="J105" s="232"/>
      <c r="K105" s="233"/>
      <c r="L105" s="231"/>
      <c r="M105" s="225"/>
      <c r="N105" s="233"/>
      <c r="O105" s="231"/>
      <c r="P105" s="225"/>
      <c r="Q105" s="224"/>
      <c r="X105" s="219"/>
      <c r="Y105" s="220"/>
      <c r="Z105" s="221"/>
      <c r="AA105" s="222"/>
      <c r="AB105" s="222"/>
      <c r="AC105" s="225"/>
      <c r="BA105" s="219"/>
      <c r="BB105" s="220"/>
      <c r="BC105" s="221"/>
      <c r="BD105" s="222"/>
      <c r="BE105" s="222"/>
      <c r="BF105" s="223"/>
      <c r="BH105" s="219"/>
      <c r="BI105" s="220"/>
      <c r="BJ105" s="221"/>
      <c r="BK105" s="222"/>
      <c r="BL105" s="222"/>
      <c r="BM105" s="225"/>
      <c r="BO105" s="219"/>
      <c r="BP105" s="220"/>
      <c r="BQ105" s="221"/>
      <c r="BR105" s="222"/>
      <c r="BS105" s="222"/>
      <c r="BT105" s="225"/>
    </row>
    <row r="106" spans="1:72" ht="15" customHeight="1" x14ac:dyDescent="0.15">
      <c r="A106" s="227"/>
      <c r="B106" s="9"/>
      <c r="C106" s="8"/>
      <c r="D106" s="8"/>
      <c r="E106" s="9"/>
      <c r="F106" s="9"/>
      <c r="G106" s="229"/>
      <c r="H106" s="226"/>
      <c r="I106" s="221"/>
      <c r="J106" s="234"/>
      <c r="K106" s="226"/>
      <c r="L106" s="221"/>
      <c r="M106" s="234"/>
      <c r="N106" s="226"/>
      <c r="O106" s="221"/>
      <c r="P106" s="234"/>
      <c r="Q106" s="226"/>
      <c r="X106" s="219"/>
      <c r="Y106" s="220"/>
      <c r="Z106" s="221"/>
      <c r="AA106" s="222"/>
      <c r="AB106" s="222"/>
      <c r="AC106" s="223"/>
      <c r="BA106" s="219"/>
      <c r="BB106" s="220"/>
      <c r="BC106" s="221"/>
      <c r="BD106" s="222"/>
      <c r="BE106" s="222"/>
      <c r="BF106" s="223"/>
      <c r="BH106" s="219"/>
      <c r="BI106" s="220"/>
      <c r="BJ106" s="221"/>
      <c r="BK106" s="222"/>
      <c r="BL106" s="222"/>
      <c r="BM106" s="223"/>
      <c r="BO106" s="219"/>
      <c r="BP106" s="220"/>
      <c r="BQ106" s="221"/>
      <c r="BR106" s="222"/>
      <c r="BS106" s="222"/>
      <c r="BT106" s="223"/>
    </row>
    <row r="107" spans="1:72" ht="15" customHeight="1" x14ac:dyDescent="0.15">
      <c r="A107" s="227"/>
      <c r="B107" s="213"/>
      <c r="C107" s="214"/>
      <c r="D107" s="214"/>
      <c r="E107" s="215"/>
      <c r="F107" s="228"/>
      <c r="G107" s="229"/>
      <c r="H107" s="230"/>
      <c r="I107" s="231"/>
      <c r="J107" s="232"/>
      <c r="K107" s="230"/>
      <c r="L107" s="231"/>
      <c r="M107" s="225"/>
      <c r="N107" s="230"/>
      <c r="O107" s="231"/>
      <c r="P107" s="225"/>
      <c r="Q107" s="224"/>
      <c r="X107" s="219"/>
      <c r="Y107" s="220"/>
      <c r="Z107" s="221"/>
      <c r="AA107" s="222"/>
      <c r="AB107" s="222"/>
      <c r="AC107" s="225"/>
      <c r="BA107" s="219"/>
      <c r="BB107" s="220"/>
      <c r="BC107" s="221"/>
      <c r="BD107" s="222"/>
      <c r="BE107" s="222"/>
      <c r="BF107" s="225"/>
      <c r="BH107" s="219"/>
      <c r="BI107" s="220"/>
      <c r="BJ107" s="221"/>
      <c r="BK107" s="222"/>
      <c r="BL107" s="222"/>
      <c r="BM107" s="225"/>
      <c r="BO107" s="219"/>
      <c r="BP107" s="220"/>
      <c r="BQ107" s="221"/>
      <c r="BR107" s="222"/>
      <c r="BS107" s="222"/>
      <c r="BT107" s="225"/>
    </row>
    <row r="108" spans="1:72" ht="15" customHeight="1" x14ac:dyDescent="0.15">
      <c r="A108" s="227"/>
      <c r="B108" s="213"/>
      <c r="C108" s="214"/>
      <c r="D108" s="214"/>
      <c r="E108" s="215"/>
      <c r="F108" s="228"/>
      <c r="G108" s="229"/>
      <c r="H108" s="230"/>
      <c r="I108" s="231"/>
      <c r="J108" s="232"/>
      <c r="K108" s="230"/>
      <c r="L108" s="231"/>
      <c r="M108" s="225"/>
      <c r="N108" s="230"/>
      <c r="O108" s="231"/>
      <c r="P108" s="225"/>
      <c r="Q108" s="224"/>
      <c r="X108" s="219"/>
      <c r="Y108" s="220"/>
      <c r="Z108" s="221"/>
      <c r="AA108" s="222"/>
      <c r="AB108" s="222"/>
      <c r="AC108" s="225"/>
      <c r="BA108" s="219"/>
      <c r="BB108" s="220"/>
      <c r="BC108" s="221"/>
      <c r="BD108" s="222"/>
      <c r="BE108" s="222"/>
      <c r="BF108" s="225"/>
      <c r="BH108" s="219"/>
      <c r="BI108" s="220"/>
      <c r="BJ108" s="221"/>
      <c r="BK108" s="222"/>
      <c r="BL108" s="222"/>
      <c r="BM108" s="225"/>
      <c r="BO108" s="219"/>
      <c r="BP108" s="220"/>
      <c r="BQ108" s="221"/>
      <c r="BR108" s="222"/>
      <c r="BS108" s="222"/>
      <c r="BT108" s="225"/>
    </row>
    <row r="109" spans="1:72" ht="15" customHeight="1" x14ac:dyDescent="0.15">
      <c r="A109" s="227"/>
      <c r="B109" s="213"/>
      <c r="C109" s="214"/>
      <c r="D109" s="214"/>
      <c r="E109" s="215"/>
      <c r="F109" s="228"/>
      <c r="G109" s="229"/>
      <c r="H109" s="230"/>
      <c r="I109" s="231"/>
      <c r="J109" s="232"/>
      <c r="K109" s="230"/>
      <c r="L109" s="231"/>
      <c r="M109" s="225"/>
      <c r="N109" s="230"/>
      <c r="O109" s="231"/>
      <c r="P109" s="225"/>
      <c r="Q109" s="224"/>
      <c r="X109" s="219"/>
      <c r="Y109" s="220"/>
      <c r="Z109" s="221"/>
      <c r="AA109" s="222"/>
      <c r="AB109" s="222"/>
      <c r="AC109" s="225"/>
      <c r="BA109" s="219"/>
      <c r="BB109" s="220"/>
      <c r="BC109" s="221"/>
      <c r="BD109" s="222"/>
      <c r="BE109" s="222"/>
      <c r="BF109" s="225"/>
      <c r="BH109" s="219"/>
      <c r="BI109" s="220"/>
      <c r="BJ109" s="221"/>
      <c r="BK109" s="222"/>
      <c r="BL109" s="222"/>
      <c r="BM109" s="225"/>
      <c r="BO109" s="219"/>
      <c r="BP109" s="220"/>
      <c r="BQ109" s="221"/>
      <c r="BR109" s="222"/>
      <c r="BS109" s="222"/>
      <c r="BT109" s="225"/>
    </row>
    <row r="110" spans="1:72" ht="15" customHeight="1" x14ac:dyDescent="0.15">
      <c r="A110" s="227"/>
      <c r="B110" s="213"/>
      <c r="C110" s="214"/>
      <c r="D110" s="214"/>
      <c r="E110" s="215"/>
      <c r="F110" s="228"/>
      <c r="G110" s="229"/>
      <c r="H110" s="230"/>
      <c r="I110" s="231"/>
      <c r="J110" s="232"/>
      <c r="K110" s="230"/>
      <c r="L110" s="231"/>
      <c r="M110" s="225"/>
      <c r="N110" s="230"/>
      <c r="O110" s="231"/>
      <c r="P110" s="225"/>
      <c r="Q110" s="224"/>
      <c r="X110" s="219"/>
      <c r="Y110" s="220"/>
      <c r="Z110" s="221"/>
      <c r="AA110" s="222"/>
      <c r="AB110" s="222"/>
      <c r="AC110" s="225"/>
      <c r="BA110" s="219"/>
      <c r="BB110" s="220"/>
      <c r="BC110" s="221"/>
      <c r="BD110" s="222"/>
      <c r="BE110" s="222"/>
      <c r="BF110" s="225"/>
      <c r="BH110" s="219"/>
      <c r="BI110" s="220"/>
      <c r="BJ110" s="221"/>
      <c r="BK110" s="222"/>
      <c r="BL110" s="222"/>
      <c r="BM110" s="225"/>
      <c r="BO110" s="219"/>
      <c r="BP110" s="220"/>
      <c r="BQ110" s="221"/>
      <c r="BR110" s="222"/>
      <c r="BS110" s="222"/>
      <c r="BT110" s="225"/>
    </row>
    <row r="111" spans="1:72" ht="15" customHeight="1" x14ac:dyDescent="0.15">
      <c r="A111" s="227"/>
      <c r="B111" s="213"/>
      <c r="C111" s="214"/>
      <c r="D111" s="214"/>
      <c r="E111" s="215"/>
      <c r="F111" s="228"/>
      <c r="G111" s="229"/>
      <c r="H111" s="230"/>
      <c r="I111" s="231"/>
      <c r="J111" s="232"/>
      <c r="K111" s="230"/>
      <c r="L111" s="231"/>
      <c r="M111" s="225"/>
      <c r="N111" s="230"/>
      <c r="O111" s="231"/>
      <c r="P111" s="225"/>
      <c r="Q111" s="224"/>
      <c r="X111" s="219"/>
      <c r="Y111" s="220"/>
      <c r="Z111" s="221"/>
      <c r="AA111" s="222"/>
      <c r="AB111" s="222"/>
      <c r="AC111" s="225"/>
      <c r="BA111" s="219"/>
      <c r="BB111" s="220"/>
      <c r="BC111" s="221"/>
      <c r="BD111" s="222"/>
      <c r="BE111" s="222"/>
      <c r="BF111" s="225"/>
      <c r="BH111" s="219"/>
      <c r="BI111" s="220"/>
      <c r="BJ111" s="221"/>
      <c r="BK111" s="222"/>
      <c r="BL111" s="222"/>
      <c r="BM111" s="225"/>
      <c r="BO111" s="219"/>
      <c r="BP111" s="220"/>
      <c r="BQ111" s="221"/>
      <c r="BR111" s="222"/>
      <c r="BS111" s="222"/>
      <c r="BT111" s="225"/>
    </row>
    <row r="112" spans="1:72" ht="15" customHeight="1" x14ac:dyDescent="0.15">
      <c r="A112" s="227"/>
      <c r="B112" s="9"/>
      <c r="C112" s="8"/>
      <c r="D112" s="8"/>
      <c r="E112" s="9"/>
      <c r="F112" s="9"/>
      <c r="G112" s="229"/>
      <c r="H112" s="233"/>
      <c r="I112" s="231"/>
      <c r="J112" s="235"/>
      <c r="K112" s="233"/>
      <c r="L112" s="231"/>
      <c r="M112" s="223"/>
      <c r="N112" s="233"/>
      <c r="O112" s="231"/>
      <c r="P112" s="223"/>
      <c r="Q112" s="218"/>
      <c r="X112" s="219"/>
      <c r="Y112" s="220"/>
      <c r="Z112" s="221"/>
      <c r="AA112" s="222"/>
      <c r="AB112" s="222"/>
      <c r="AC112" s="223"/>
      <c r="BA112" s="219"/>
      <c r="BB112" s="220"/>
      <c r="BC112" s="221"/>
      <c r="BD112" s="222"/>
      <c r="BE112" s="222"/>
      <c r="BF112" s="223"/>
      <c r="BH112" s="219"/>
      <c r="BI112" s="220"/>
      <c r="BJ112" s="221"/>
      <c r="BK112" s="222"/>
      <c r="BL112" s="222"/>
      <c r="BM112" s="223"/>
      <c r="BO112" s="219"/>
      <c r="BP112" s="220"/>
      <c r="BQ112" s="221"/>
      <c r="BR112" s="222"/>
      <c r="BS112" s="222"/>
      <c r="BT112" s="223"/>
    </row>
  </sheetData>
  <dataConsolidate/>
  <mergeCells count="3">
    <mergeCell ref="H2:J2"/>
    <mergeCell ref="K2:M2"/>
    <mergeCell ref="N2:P2"/>
  </mergeCells>
  <dataValidations count="7"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8 A30:A37" xr:uid="{9BE61EAB-1A50-4787-B72B-529C00694BAC}">
      <formula1>$V$62:$V$71</formula1>
    </dataValidation>
    <dataValidation allowBlank="1" showInputMessage="1" showErrorMessage="1" errorTitle="Categories" error="Il n'y a pas de catégories supérieures à 14" sqref="F112:F65536 F105 F1:F5 F66:F99 F17:F50" xr:uid="{92D258F3-0ADF-449F-84BE-61A4DA1D0013}"/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3:A26" xr:uid="{63174DE0-CE18-486F-A209-D152EA3A94F1}">
      <formula1>$V$51:$V$60</formula1>
    </dataValidation>
    <dataValidation type="list" allowBlank="1" showInputMessage="1" showErrorMessage="1" errorTitle="Faites un autre choix" error="F pour les Femmes_x000a_M pour les Messieurs" sqref="E40 E6:E10 E100:E104 E107:E111 E12:E16" xr:uid="{D0B72AFC-A801-4ADD-867F-C4F441465538}">
      <formula1>$G$1:$G$2</formula1>
    </dataValidation>
    <dataValidation type="decimal" allowBlank="1" showInputMessage="1" showErrorMessage="1" errorTitle="Probleme de saisie" error="Le nombre saisi n'est pas valide_x000a_le signe de decimal n'est peut etre pas le bon (virgule ou point)_x000a_pour les temps inferieurs à la minute mettre les secondes apres la decimale" sqref="N100:N104 Q101:Q105 Q107:Q111 H107:H111 K107:K111 N107:N111 H100:H104 K100:K104 N12:N16 K12:K16 H12:H16 K6:K10 Q6:Q10 N6:N10 H6:H10 Q12:Q15 Q17" xr:uid="{0F669403-6446-44F5-B6F9-560C17FA805B}">
      <formula1>0.22</formula1>
      <formula2>10</formula2>
    </dataValidation>
    <dataValidation type="whole" allowBlank="1" showInputMessage="1" showErrorMessage="1" errorTitle="Categories" error="Il n'y a pas de catégories supérieures à 14" sqref="F11 F106" xr:uid="{19EC86D7-B10C-482B-BD73-4A50E02BE3A4}">
      <formula1>1</formula1>
      <formula2>14</formula2>
    </dataValidation>
    <dataValidation type="list" errorStyle="warning" allowBlank="1" showErrorMessage="1" errorTitle="Mauvaise Saisie" error="Ces Noms et Prenoms ne sont pas dans l'equipe" promptTitle="Liste des nageurs" prompt="Choisissez un nageur dans la liste _x000a_Faire defiler si neccessaire les noms _x000a_avec la barre entre les 2 fleches" sqref="A29" xr:uid="{0BF61D10-0ABA-484C-B9B0-1425670696A0}">
      <formula1>$V$62:$V$71</formula1>
    </dataValidation>
  </dataValidations>
  <printOptions horizontalCentered="1" verticalCentered="1"/>
  <pageMargins left="0.39370078740157483" right="0.78740157480314965" top="0.59055118110236227" bottom="0.39370078740157483" header="0.51181102362204722" footer="0.59055118110236227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171CA-9E34-4755-B107-C5C4B071F67A}">
  <sheetPr codeName="Feuil32">
    <pageSetUpPr fitToPage="1"/>
  </sheetPr>
  <dimension ref="A1:BZ112"/>
  <sheetViews>
    <sheetView zoomScale="75" workbookViewId="0"/>
  </sheetViews>
  <sheetFormatPr baseColWidth="10" defaultRowHeight="13" x14ac:dyDescent="0.15"/>
  <cols>
    <col min="1" max="1" width="24.1640625" customWidth="1"/>
    <col min="2" max="2" width="8.5" style="97" customWidth="1"/>
    <col min="3" max="4" width="22.1640625" customWidth="1"/>
    <col min="5" max="5" width="5.5" style="97" customWidth="1"/>
    <col min="6" max="6" width="5" style="97" customWidth="1"/>
    <col min="7" max="7" width="8" customWidth="1"/>
    <col min="8" max="8" width="11" style="97" customWidth="1"/>
    <col min="9" max="9" width="10.5" style="97" customWidth="1"/>
    <col min="10" max="10" width="11.6640625" style="97" customWidth="1"/>
    <col min="11" max="11" width="11.83203125" style="96" customWidth="1"/>
    <col min="12" max="13" width="11.5" style="96"/>
    <col min="14" max="21" width="11.5" style="32"/>
    <col min="22" max="22" width="17.1640625" style="32" customWidth="1"/>
    <col min="23" max="23" width="11.5" style="32"/>
    <col min="25" max="25" width="11.6640625" bestFit="1" customWidth="1"/>
    <col min="34" max="34" width="0" hidden="1" customWidth="1"/>
    <col min="35" max="36" width="15.6640625" hidden="1" customWidth="1"/>
    <col min="37" max="42" width="15.6640625" style="272" hidden="1" customWidth="1"/>
    <col min="43" max="44" width="15.6640625" style="269" hidden="1" customWidth="1"/>
    <col min="45" max="47" width="15.6640625" style="24" hidden="1" customWidth="1"/>
    <col min="48" max="78" width="15.6640625" hidden="1" customWidth="1"/>
    <col min="79" max="80" width="15.6640625" customWidth="1"/>
  </cols>
  <sheetData>
    <row r="1" spans="1:72" ht="32.25" customHeight="1" thickTop="1" thickBot="1" x14ac:dyDescent="0.25">
      <c r="A1" s="200" t="s">
        <v>170</v>
      </c>
      <c r="B1" s="324"/>
      <c r="C1" s="325" t="s">
        <v>136</v>
      </c>
      <c r="D1" s="331" t="str">
        <f>'FFN Licences'!Y2</f>
        <v>Nom du club</v>
      </c>
      <c r="E1" s="324"/>
      <c r="F1" s="324"/>
      <c r="G1" s="326" t="s">
        <v>155</v>
      </c>
      <c r="H1" s="176"/>
      <c r="I1" s="176"/>
      <c r="J1" s="176"/>
      <c r="K1" s="177"/>
      <c r="L1" s="177"/>
      <c r="M1" s="177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4">
        <f>COUNTA(AK:AK)</f>
        <v>0</v>
      </c>
    </row>
    <row r="2" spans="1:72" ht="24" customHeight="1" thickTop="1" thickBot="1" x14ac:dyDescent="0.25">
      <c r="A2" s="199">
        <f>'FFN Licences'!X1</f>
        <v>2025</v>
      </c>
      <c r="B2" s="327"/>
      <c r="C2" s="328" t="s">
        <v>137</v>
      </c>
      <c r="D2" s="329">
        <f>'FFN Licences'!W3</f>
        <v>9999</v>
      </c>
      <c r="E2" s="327"/>
      <c r="F2" s="327"/>
      <c r="G2" s="330" t="s">
        <v>150</v>
      </c>
      <c r="H2" s="411" t="s">
        <v>167</v>
      </c>
      <c r="I2" s="411"/>
      <c r="J2" s="412"/>
      <c r="K2" s="413" t="s">
        <v>169</v>
      </c>
      <c r="L2" s="414"/>
      <c r="M2" s="415"/>
      <c r="N2" s="416" t="s">
        <v>168</v>
      </c>
      <c r="O2" s="417"/>
      <c r="P2" s="418"/>
      <c r="Q2" s="178"/>
      <c r="R2" s="178"/>
      <c r="S2" s="178"/>
      <c r="T2" s="178"/>
      <c r="U2" s="178"/>
      <c r="V2" s="178"/>
      <c r="W2" s="178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3"/>
    </row>
    <row r="3" spans="1:72" s="93" customFormat="1" ht="15" thickTop="1" x14ac:dyDescent="0.15">
      <c r="A3" s="136" t="s">
        <v>143</v>
      </c>
      <c r="B3" s="163" t="s">
        <v>157</v>
      </c>
      <c r="C3" s="137" t="s">
        <v>139</v>
      </c>
      <c r="D3" s="137" t="s">
        <v>140</v>
      </c>
      <c r="E3" s="137" t="s">
        <v>141</v>
      </c>
      <c r="F3" s="137" t="s">
        <v>142</v>
      </c>
      <c r="G3" s="138" t="s">
        <v>9</v>
      </c>
      <c r="H3" s="100" t="s">
        <v>163</v>
      </c>
      <c r="I3" s="35" t="s">
        <v>163</v>
      </c>
      <c r="J3" s="101" t="s">
        <v>5</v>
      </c>
      <c r="K3" s="105" t="s">
        <v>163</v>
      </c>
      <c r="L3" s="39" t="s">
        <v>163</v>
      </c>
      <c r="M3" s="106" t="s">
        <v>5</v>
      </c>
      <c r="N3" s="109" t="s">
        <v>163</v>
      </c>
      <c r="O3" s="98" t="s">
        <v>163</v>
      </c>
      <c r="P3" s="110" t="s">
        <v>5</v>
      </c>
      <c r="Q3" s="179"/>
      <c r="R3" s="180"/>
      <c r="S3" s="180"/>
      <c r="T3" s="180"/>
      <c r="U3" s="180"/>
      <c r="V3" s="180"/>
      <c r="W3" s="180"/>
      <c r="X3" s="179"/>
      <c r="Y3" s="179"/>
      <c r="Z3" s="179"/>
      <c r="AA3" s="179"/>
      <c r="AB3" s="179"/>
      <c r="AC3" s="181"/>
      <c r="AD3" s="198"/>
      <c r="AE3" s="198"/>
      <c r="AF3" s="198"/>
      <c r="AG3" s="198"/>
      <c r="AH3" s="198"/>
      <c r="AI3" s="198"/>
      <c r="AJ3" s="94"/>
      <c r="AK3" s="273"/>
      <c r="AL3" s="273"/>
      <c r="AM3" s="273"/>
      <c r="AN3" s="273"/>
      <c r="AO3" s="273"/>
      <c r="AP3" s="273"/>
      <c r="AQ3" s="270"/>
      <c r="AR3" s="270"/>
      <c r="AS3" s="95"/>
      <c r="AT3" s="95"/>
      <c r="AU3" s="95"/>
      <c r="BA3" s="43" t="s">
        <v>2</v>
      </c>
      <c r="BB3" s="43" t="s">
        <v>3</v>
      </c>
      <c r="BC3" s="43" t="s">
        <v>3</v>
      </c>
      <c r="BD3" s="43" t="s">
        <v>4</v>
      </c>
      <c r="BE3" s="43" t="s">
        <v>4</v>
      </c>
      <c r="BF3" s="44" t="s">
        <v>5</v>
      </c>
      <c r="BH3" s="59" t="s">
        <v>2</v>
      </c>
      <c r="BI3" s="59" t="s">
        <v>3</v>
      </c>
      <c r="BJ3" s="59" t="s">
        <v>3</v>
      </c>
      <c r="BK3" s="59" t="s">
        <v>4</v>
      </c>
      <c r="BL3" s="59" t="s">
        <v>4</v>
      </c>
      <c r="BM3" s="60" t="s">
        <v>5</v>
      </c>
      <c r="BO3" s="74" t="s">
        <v>2</v>
      </c>
      <c r="BP3" s="74" t="s">
        <v>3</v>
      </c>
      <c r="BQ3" s="74" t="s">
        <v>3</v>
      </c>
      <c r="BR3" s="74" t="s">
        <v>4</v>
      </c>
      <c r="BS3" s="74" t="s">
        <v>4</v>
      </c>
      <c r="BT3" s="75" t="s">
        <v>5</v>
      </c>
    </row>
    <row r="4" spans="1:72" s="93" customFormat="1" ht="15" thickBot="1" x14ac:dyDescent="0.2">
      <c r="A4" s="139"/>
      <c r="B4" s="164" t="s">
        <v>158</v>
      </c>
      <c r="C4" s="140"/>
      <c r="D4" s="140"/>
      <c r="E4" s="141" t="s">
        <v>156</v>
      </c>
      <c r="F4" s="141"/>
      <c r="G4" s="142"/>
      <c r="H4" s="102" t="s">
        <v>164</v>
      </c>
      <c r="I4" s="169" t="s">
        <v>165</v>
      </c>
      <c r="J4" s="103" t="s">
        <v>8</v>
      </c>
      <c r="K4" s="107" t="s">
        <v>164</v>
      </c>
      <c r="L4" s="170" t="s">
        <v>165</v>
      </c>
      <c r="M4" s="108" t="s">
        <v>8</v>
      </c>
      <c r="N4" s="111" t="s">
        <v>164</v>
      </c>
      <c r="O4" s="171" t="s">
        <v>165</v>
      </c>
      <c r="P4" s="112" t="s">
        <v>8</v>
      </c>
      <c r="Q4" s="179"/>
      <c r="R4" s="180"/>
      <c r="S4" s="180"/>
      <c r="T4" s="180"/>
      <c r="U4" s="180"/>
      <c r="V4" s="180"/>
      <c r="W4" s="180"/>
      <c r="X4" s="179"/>
      <c r="Y4" s="179"/>
      <c r="Z4" s="179"/>
      <c r="AA4" s="179"/>
      <c r="AB4" s="179"/>
      <c r="AC4" s="181"/>
      <c r="AD4" s="198"/>
      <c r="AE4" s="198"/>
      <c r="AF4" s="198"/>
      <c r="AG4" s="198"/>
      <c r="AH4" s="198"/>
      <c r="AI4" s="198"/>
      <c r="AJ4" s="94"/>
      <c r="AK4" s="273"/>
      <c r="AL4" s="273"/>
      <c r="AM4" s="273"/>
      <c r="AN4" s="273"/>
      <c r="AO4" s="273"/>
      <c r="AP4" s="273"/>
      <c r="AQ4" s="270"/>
      <c r="AR4" s="270"/>
      <c r="AS4" s="95"/>
      <c r="AT4" s="95"/>
      <c r="AU4" s="95"/>
      <c r="BA4" s="43"/>
      <c r="BB4" s="43"/>
      <c r="BC4" s="43" t="s">
        <v>144</v>
      </c>
      <c r="BD4" s="43" t="s">
        <v>6</v>
      </c>
      <c r="BE4" s="43" t="s">
        <v>7</v>
      </c>
      <c r="BF4" s="44" t="s">
        <v>8</v>
      </c>
      <c r="BH4" s="59"/>
      <c r="BI4" s="59"/>
      <c r="BJ4" s="59" t="s">
        <v>144</v>
      </c>
      <c r="BK4" s="59" t="s">
        <v>6</v>
      </c>
      <c r="BL4" s="59" t="s">
        <v>7</v>
      </c>
      <c r="BM4" s="60" t="s">
        <v>8</v>
      </c>
      <c r="BO4" s="74"/>
      <c r="BP4" s="74"/>
      <c r="BQ4" s="74" t="s">
        <v>144</v>
      </c>
      <c r="BR4" s="74" t="s">
        <v>6</v>
      </c>
      <c r="BS4" s="74" t="s">
        <v>7</v>
      </c>
      <c r="BT4" s="75" t="s">
        <v>8</v>
      </c>
    </row>
    <row r="5" spans="1:72" ht="17" customHeight="1" thickTop="1" thickBot="1" x14ac:dyDescent="0.2">
      <c r="A5" s="351" t="s">
        <v>159</v>
      </c>
      <c r="B5" s="257"/>
      <c r="C5" s="352"/>
      <c r="D5" s="352"/>
      <c r="E5" s="257"/>
      <c r="F5" s="257"/>
      <c r="G5" s="353" t="str">
        <f>IF(SUM($G28:$G37)=0,"",AVERAGE($G28:$G37))</f>
        <v/>
      </c>
      <c r="H5" s="354">
        <f>H27</f>
        <v>0</v>
      </c>
      <c r="I5" s="355" t="str">
        <f t="shared" ref="I5:I10" si="0">IF(G5="","",BC5)</f>
        <v/>
      </c>
      <c r="J5" s="356" t="str">
        <f>IF(I5="","",IF(ISNA(VLOOKUP(I5,_99,1,0)),1502-MATCH(I5,_99,1),1503-MATCH(I5,_99,1)))</f>
        <v/>
      </c>
      <c r="K5" s="357">
        <f>K27</f>
        <v>0</v>
      </c>
      <c r="L5" s="358" t="str">
        <f t="shared" ref="L5:L10" si="1">IF($G5="","",BJ5)</f>
        <v/>
      </c>
      <c r="M5" s="359" t="str">
        <f>IF(L5="","",IF(ISNA(VLOOKUP(L5,_99,1,0)),1502-MATCH(L5,_99,1),1503-MATCH(L5,_99,1)))</f>
        <v/>
      </c>
      <c r="N5" s="360">
        <f>N27</f>
        <v>0</v>
      </c>
      <c r="O5" s="361" t="str">
        <f t="shared" ref="O5:O10" si="2">IF($G5="","",BQ5)</f>
        <v/>
      </c>
      <c r="P5" s="362" t="str">
        <f>IF(O5="","",IF(ISNA(VLOOKUP(O5,_99,1,0)),1502-MATCH(O5,_99,1),1503-MATCH(O5,_99,1)))</f>
        <v/>
      </c>
      <c r="Q5" s="182"/>
      <c r="R5" s="178"/>
      <c r="S5" s="178"/>
      <c r="T5" s="178"/>
      <c r="U5" s="178"/>
      <c r="V5" s="178"/>
      <c r="W5" s="178"/>
      <c r="X5" s="183"/>
      <c r="Y5" s="184"/>
      <c r="Z5" s="185"/>
      <c r="AA5" s="186"/>
      <c r="AB5" s="186"/>
      <c r="AC5" s="187"/>
      <c r="AD5" s="31"/>
      <c r="AE5" s="31"/>
      <c r="AF5" s="31"/>
      <c r="AG5" s="31"/>
      <c r="AH5" s="31"/>
      <c r="AI5" s="31"/>
      <c r="AJ5" s="33"/>
      <c r="BA5" s="49">
        <f t="shared" ref="BA5:BA16" si="3">(($H5-INT($H5))*100)+INT($H5)*60</f>
        <v>0</v>
      </c>
      <c r="BB5" s="50" t="e">
        <f>ROUND($BA5/$G5,2)</f>
        <v>#VALUE!</v>
      </c>
      <c r="BC5" s="38" t="e">
        <f t="shared" ref="BC5:BC10" si="4">((BB5-MOD(BB5,60))/60)+MOD(BB5,60)/100</f>
        <v>#VALUE!</v>
      </c>
      <c r="BD5" s="57"/>
      <c r="BE5" s="57" t="e">
        <f>IF(BC5&gt;0,IF(ISNA(VLOOKUP(BC5,_99,1,0)),1502-MATCH(BC5,_99,1),1503-MATCH(BC5,_99,1)),0)</f>
        <v>#VALUE!</v>
      </c>
      <c r="BF5" s="53" t="e">
        <f>BE5</f>
        <v>#VALUE!</v>
      </c>
      <c r="BH5" s="61">
        <f t="shared" ref="BH5:BH16" si="5">(($K5-INT($K5))*100)+INT($K5)*60</f>
        <v>0</v>
      </c>
      <c r="BI5" s="62" t="e">
        <f>ROUND($BH5/$G5,2)</f>
        <v>#VALUE!</v>
      </c>
      <c r="BJ5" s="42" t="e">
        <f t="shared" ref="BJ5:BJ10" si="6">((BI5-MOD(BI5,60))/60)+MOD(BI5,60)/100</f>
        <v>#VALUE!</v>
      </c>
      <c r="BK5" s="68"/>
      <c r="BL5" s="68" t="e">
        <f>IF(BJ5&gt;0,IF(ISNA(VLOOKUP(BJ5,_97,1,0)),1502-MATCH(BJ5,_97,1),1503-MATCH(BJ5,_97,1)),0)</f>
        <v>#VALUE!</v>
      </c>
      <c r="BM5" s="64" t="e">
        <f>BL5</f>
        <v>#VALUE!</v>
      </c>
      <c r="BO5" s="76">
        <f t="shared" ref="BO5:BO17" si="7">(($N5-INT($N5))*100)+INT($N5)*60</f>
        <v>0</v>
      </c>
      <c r="BP5" s="77" t="e">
        <f>ROUND($BO5/$G5,2)</f>
        <v>#VALUE!</v>
      </c>
      <c r="BQ5" s="78" t="e">
        <f t="shared" ref="BQ5:BQ10" si="8">((BP5-MOD(BP5,60))/60)+MOD(BP5,60)/100</f>
        <v>#VALUE!</v>
      </c>
      <c r="BR5" s="87"/>
      <c r="BS5" s="87" t="e">
        <f>IF(BQ5&gt;0,IF(ISNA(VLOOKUP(BQ5,_97,1,0)),1502-MATCH(BQ5,_97,1),1503-MATCH(BQ5,_97,1)),0)</f>
        <v>#VALUE!</v>
      </c>
      <c r="BT5" s="81" t="e">
        <f>BS5</f>
        <v>#VALUE!</v>
      </c>
    </row>
    <row r="6" spans="1:72" ht="17" customHeight="1" thickTop="1" x14ac:dyDescent="0.15">
      <c r="A6" s="351" t="s">
        <v>0</v>
      </c>
      <c r="B6" s="263"/>
      <c r="C6" s="363"/>
      <c r="D6" s="363"/>
      <c r="E6" s="264"/>
      <c r="F6" s="364">
        <f>IF(ISBLANK(B6),0,ROUNDUP(($A$2-VALUE(RIGHT(B6,2))-1924)/5,0))</f>
        <v>0</v>
      </c>
      <c r="G6" s="353" t="str">
        <f>IF($F6&lt;1,"",IF($E6="F",INDEX(Coefficients!$A:$Z,5,$F6+8),INDEX(Coefficients!$A:$Z,35,$F6+8)))</f>
        <v/>
      </c>
      <c r="H6" s="265"/>
      <c r="I6" s="355" t="str">
        <f t="shared" si="0"/>
        <v/>
      </c>
      <c r="J6" s="365">
        <f>IF(E6="F",BD6,BE6)</f>
        <v>0</v>
      </c>
      <c r="K6" s="266"/>
      <c r="L6" s="358" t="str">
        <f t="shared" si="1"/>
        <v/>
      </c>
      <c r="M6" s="366">
        <f>IF($E6="F",BK6,BL6)</f>
        <v>0</v>
      </c>
      <c r="N6" s="267"/>
      <c r="O6" s="361" t="str">
        <f t="shared" si="2"/>
        <v/>
      </c>
      <c r="P6" s="367">
        <f>IF($E6="F",BR6,BS6)</f>
        <v>0</v>
      </c>
      <c r="Q6" s="188"/>
      <c r="R6" s="178"/>
      <c r="S6" s="178"/>
      <c r="T6" s="178"/>
      <c r="U6" s="178"/>
      <c r="V6" s="178"/>
      <c r="W6" s="178"/>
      <c r="X6" s="183"/>
      <c r="Y6" s="184"/>
      <c r="Z6" s="185"/>
      <c r="AA6" s="186"/>
      <c r="AB6" s="186"/>
      <c r="AC6" s="181"/>
      <c r="AD6" s="31"/>
      <c r="AE6" s="31"/>
      <c r="AF6" s="31"/>
      <c r="AG6" s="31"/>
      <c r="AH6" s="31"/>
      <c r="AI6" s="31"/>
      <c r="AJ6" s="33"/>
      <c r="BA6" s="49">
        <f t="shared" si="3"/>
        <v>0</v>
      </c>
      <c r="BB6" s="50">
        <f>IF($F6&lt;1,0,ROUND($BA6/$G6,2))</f>
        <v>0</v>
      </c>
      <c r="BC6" s="38">
        <f t="shared" si="4"/>
        <v>0</v>
      </c>
      <c r="BD6" s="52">
        <f>IF(BC6&gt;0,IF(ISNA(VLOOKUP(BC6,_02,1,0)),1502-MATCH(BC6,_02,1),1503-MATCH(BC6,_02,1)),0)</f>
        <v>0</v>
      </c>
      <c r="BE6" s="52">
        <f>IF(BC6&gt;0,IF(ISNA(VLOOKUP(BC6,_52,1,0)),1502-MATCH(BC6,_52,1),1503-MATCH(BC6,_52,1)),0)</f>
        <v>0</v>
      </c>
      <c r="BF6" s="36">
        <f>IF(AU6="F",BD6,BE6)</f>
        <v>0</v>
      </c>
      <c r="BH6" s="61">
        <f t="shared" si="5"/>
        <v>0</v>
      </c>
      <c r="BI6" s="62">
        <f>IF($F6&lt;1,0,ROUND($BH6/$G6,2))</f>
        <v>0</v>
      </c>
      <c r="BJ6" s="42">
        <f t="shared" si="6"/>
        <v>0</v>
      </c>
      <c r="BK6" s="63">
        <f>IF(BJ6&gt;0,IF(ISNA(VLOOKUP(BJ6,_02,1,0)),1502-MATCH(BJ6,_02,1),1503-MATCH(BJ6,_02,1)),0)</f>
        <v>0</v>
      </c>
      <c r="BL6" s="63">
        <f>IF(BJ6&gt;0,IF(ISNA(VLOOKUP(BJ6,_52,1,0)),1502-MATCH(BJ6,_52,1),1503-MATCH(BJ6,_52,1)),0)</f>
        <v>0</v>
      </c>
      <c r="BM6" s="40">
        <f>IF(BB6="F",BK6,BL6)</f>
        <v>0</v>
      </c>
      <c r="BO6" s="76">
        <f t="shared" si="7"/>
        <v>0</v>
      </c>
      <c r="BP6" s="77">
        <f>IF($F6&lt;1,0,ROUND($BO6/$G6,2))</f>
        <v>0</v>
      </c>
      <c r="BQ6" s="78">
        <f t="shared" si="8"/>
        <v>0</v>
      </c>
      <c r="BR6" s="80">
        <f>IF(BQ6&gt;0,IF(ISNA(VLOOKUP(BQ6,_02,1,0)),1502-MATCH(BQ6,_02,1),1503-MATCH(BQ6,_02,1)),0)</f>
        <v>0</v>
      </c>
      <c r="BS6" s="80">
        <f>IF(BQ6&gt;0,IF(ISNA(VLOOKUP(BQ6,_52,1,0)),1502-MATCH(BQ6,_52,1),1503-MATCH(BQ6,_52,1)),0)</f>
        <v>0</v>
      </c>
      <c r="BT6" s="82">
        <f>IF(BI6="F",BR6,BS6)</f>
        <v>0</v>
      </c>
    </row>
    <row r="7" spans="1:72" ht="17" customHeight="1" x14ac:dyDescent="0.15">
      <c r="A7" s="368" t="s">
        <v>152</v>
      </c>
      <c r="B7" s="165"/>
      <c r="C7" s="369"/>
      <c r="D7" s="369"/>
      <c r="E7" s="144"/>
      <c r="F7" s="370">
        <f>IF(ISBLANK(B7),0,ROUNDUP(($A$2-VALUE(RIGHT(B7,2))-1924)/5,0))</f>
        <v>0</v>
      </c>
      <c r="G7" s="371" t="str">
        <f>IF($F7&lt;1,"",IF($E7="F",INDEX(Coefficients!$A:$Z,14,$F7+8),INDEX(Coefficients!$A:$Z,44,$F7+8)))</f>
        <v/>
      </c>
      <c r="H7" s="254"/>
      <c r="I7" s="372" t="str">
        <f t="shared" si="0"/>
        <v/>
      </c>
      <c r="J7" s="373">
        <f>IF(E7="F",BD7,BE7)</f>
        <v>0</v>
      </c>
      <c r="K7" s="255"/>
      <c r="L7" s="374" t="str">
        <f t="shared" si="1"/>
        <v/>
      </c>
      <c r="M7" s="375">
        <f>IF($E7="F",BK7,BL7)</f>
        <v>0</v>
      </c>
      <c r="N7" s="256"/>
      <c r="O7" s="376" t="str">
        <f t="shared" si="2"/>
        <v/>
      </c>
      <c r="P7" s="377">
        <f>IF($E7="F",BR7,BS7)</f>
        <v>0</v>
      </c>
      <c r="Q7" s="188"/>
      <c r="R7" s="178"/>
      <c r="S7" s="178"/>
      <c r="T7" s="178"/>
      <c r="U7" s="178"/>
      <c r="V7" s="178"/>
      <c r="W7" s="178"/>
      <c r="X7" s="183"/>
      <c r="Y7" s="184"/>
      <c r="Z7" s="185"/>
      <c r="AA7" s="186"/>
      <c r="AB7" s="186"/>
      <c r="AC7" s="181"/>
      <c r="AD7" s="31"/>
      <c r="AE7" s="31"/>
      <c r="AF7" s="31"/>
      <c r="AG7" s="31"/>
      <c r="AH7" s="31"/>
      <c r="AI7" s="31"/>
      <c r="AJ7" s="33"/>
      <c r="BA7" s="49">
        <f t="shared" si="3"/>
        <v>0</v>
      </c>
      <c r="BB7" s="50">
        <f>IF($F7&lt;1,0,ROUND($BA7/$G7,2))</f>
        <v>0</v>
      </c>
      <c r="BC7" s="38">
        <f t="shared" si="4"/>
        <v>0</v>
      </c>
      <c r="BD7" s="52">
        <f>IF(BC7&gt;0,IF(ISNA(VLOOKUP(BC7,_21,1,0)),1502-MATCH(BC7,_21,1),1503-MATCH(BC7,_21,1)),0)</f>
        <v>0</v>
      </c>
      <c r="BE7" s="52">
        <f>IF(BC7&gt;0,IF(ISNA(VLOOKUP(BC7,_71,1,0)),1502-MATCH(BC7,_71,1),1503-MATCH(BC7,_71,1)),0)</f>
        <v>0</v>
      </c>
      <c r="BF7" s="36">
        <f>IF(AU7="F",BD7,BE7)</f>
        <v>0</v>
      </c>
      <c r="BH7" s="61">
        <f t="shared" si="5"/>
        <v>0</v>
      </c>
      <c r="BI7" s="62">
        <f>IF($F7&lt;1,0,ROUND($BH7/$G7,2))</f>
        <v>0</v>
      </c>
      <c r="BJ7" s="42">
        <f t="shared" si="6"/>
        <v>0</v>
      </c>
      <c r="BK7" s="63">
        <f>IF(BJ7&gt;0,IF(ISNA(VLOOKUP(BJ7,_21,1,0)),1502-MATCH(BJ7,_21,1),1503-MATCH(BJ7,_21,1)),0)</f>
        <v>0</v>
      </c>
      <c r="BL7" s="63">
        <f>IF(BJ7&gt;0,IF(ISNA(VLOOKUP(BJ7,_71,1,0)),1502-MATCH(BJ7,_71,1),1503-MATCH(BJ7,_71,1)),0)</f>
        <v>0</v>
      </c>
      <c r="BM7" s="40">
        <f>IF(BB7="F",BK7,BL7)</f>
        <v>0</v>
      </c>
      <c r="BO7" s="76">
        <f t="shared" si="7"/>
        <v>0</v>
      </c>
      <c r="BP7" s="77">
        <f>IF($F7&lt;1,0,ROUND($BO7/$G7,2))</f>
        <v>0</v>
      </c>
      <c r="BQ7" s="78">
        <f t="shared" si="8"/>
        <v>0</v>
      </c>
      <c r="BR7" s="80">
        <f>IF(BQ7&gt;0,IF(ISNA(VLOOKUP(BQ7,_21,1,0)),1502-MATCH(BQ7,_21,1),1503-MATCH(BQ7,_21,1)),0)</f>
        <v>0</v>
      </c>
      <c r="BS7" s="80">
        <f>IF(BQ7&gt;0,IF(ISNA(VLOOKUP(BQ7,_71,1,0)),1502-MATCH(BQ7,_71,1),1503-MATCH(BQ7,_71,1)),0)</f>
        <v>0</v>
      </c>
      <c r="BT7" s="82">
        <f>IF(BI7="F",BR7,BS7)</f>
        <v>0</v>
      </c>
    </row>
    <row r="8" spans="1:72" ht="17" customHeight="1" x14ac:dyDescent="0.15">
      <c r="A8" s="368" t="s">
        <v>151</v>
      </c>
      <c r="B8" s="165"/>
      <c r="C8" s="369"/>
      <c r="D8" s="369"/>
      <c r="E8" s="144"/>
      <c r="F8" s="370">
        <f>IF(ISBLANK(B8),0,ROUNDUP(($A$2-VALUE(RIGHT(B8,2))-1924)/5,0))</f>
        <v>0</v>
      </c>
      <c r="G8" s="371" t="str">
        <f>IF($F8&lt;1,"",IF($E8="F",INDEX(Coefficients!$A:$Z,12,$F8+8),INDEX(Coefficients!$A:$Z,42,$F8+8)))</f>
        <v/>
      </c>
      <c r="H8" s="254"/>
      <c r="I8" s="372" t="str">
        <f t="shared" si="0"/>
        <v/>
      </c>
      <c r="J8" s="373">
        <f>IF(E8="F",BD8,BE8)</f>
        <v>0</v>
      </c>
      <c r="K8" s="255"/>
      <c r="L8" s="374" t="str">
        <f t="shared" si="1"/>
        <v/>
      </c>
      <c r="M8" s="375">
        <f>IF($E8="F",BK8,BL8)</f>
        <v>0</v>
      </c>
      <c r="N8" s="256"/>
      <c r="O8" s="376" t="str">
        <f t="shared" si="2"/>
        <v/>
      </c>
      <c r="P8" s="377">
        <f>IF($E8="F",BR8,BS8)</f>
        <v>0</v>
      </c>
      <c r="Q8" s="188"/>
      <c r="R8" s="178"/>
      <c r="S8" s="178"/>
      <c r="T8" s="178"/>
      <c r="U8" s="178"/>
      <c r="V8" s="178"/>
      <c r="W8" s="178"/>
      <c r="X8" s="183"/>
      <c r="Y8" s="184"/>
      <c r="Z8" s="185"/>
      <c r="AA8" s="186"/>
      <c r="AB8" s="186"/>
      <c r="AC8" s="181"/>
      <c r="AD8" s="31"/>
      <c r="AE8" s="31"/>
      <c r="AF8" s="31"/>
      <c r="AG8" s="31"/>
      <c r="AH8" s="31"/>
      <c r="AI8" s="31"/>
      <c r="AJ8" s="33"/>
      <c r="BA8" s="49">
        <f t="shared" si="3"/>
        <v>0</v>
      </c>
      <c r="BB8" s="50">
        <f>IF($F8&lt;1,0,ROUND($BA8/$G8,2))</f>
        <v>0</v>
      </c>
      <c r="BC8" s="38">
        <f t="shared" si="4"/>
        <v>0</v>
      </c>
      <c r="BD8" s="52">
        <f>IF(BC8&gt;0,IF(ISNA(VLOOKUP(BC8,_12,1,0)),1502-MATCH(BC8,_12,1),1503-MATCH(BC8,_12,1)),0)</f>
        <v>0</v>
      </c>
      <c r="BE8" s="52">
        <f>IF(BC8&gt;0,IF(ISNA(VLOOKUP(BC8,_62,1,0)),1502-MATCH(BC8,_62,1),1503-MATCH(BC8,_62,1)),0)</f>
        <v>0</v>
      </c>
      <c r="BF8" s="36">
        <f>IF(AU8="F",BD8,BE8)</f>
        <v>0</v>
      </c>
      <c r="BH8" s="61">
        <f t="shared" si="5"/>
        <v>0</v>
      </c>
      <c r="BI8" s="62">
        <f>IF($F8&lt;1,0,ROUND($BH8/$G8,2))</f>
        <v>0</v>
      </c>
      <c r="BJ8" s="42">
        <f t="shared" si="6"/>
        <v>0</v>
      </c>
      <c r="BK8" s="63">
        <f>IF(BJ8&gt;0,IF(ISNA(VLOOKUP(BJ8,_12,1,0)),1502-MATCH(BJ8,_12,1),1503-MATCH(BJ8,_12,1)),0)</f>
        <v>0</v>
      </c>
      <c r="BL8" s="63">
        <f>IF(BJ8&gt;0,IF(ISNA(VLOOKUP(BJ8,_62,1,0)),1502-MATCH(BJ8,_62,1),1503-MATCH(BJ8,_62,1)),0)</f>
        <v>0</v>
      </c>
      <c r="BM8" s="40">
        <f>IF(BB8="F",BK8,BL8)</f>
        <v>0</v>
      </c>
      <c r="BO8" s="76">
        <f t="shared" si="7"/>
        <v>0</v>
      </c>
      <c r="BP8" s="77">
        <f>IF($F8&lt;1,0,ROUND($BO8/$G8,2))</f>
        <v>0</v>
      </c>
      <c r="BQ8" s="78">
        <f t="shared" si="8"/>
        <v>0</v>
      </c>
      <c r="BR8" s="80">
        <f>IF(BQ8&gt;0,IF(ISNA(VLOOKUP(BQ8,_12,1,0)),1502-MATCH(BQ8,_12,1),1503-MATCH(BQ8,_12,1)),0)</f>
        <v>0</v>
      </c>
      <c r="BS8" s="80">
        <f>IF(BQ8&gt;0,IF(ISNA(VLOOKUP(BQ8,_62,1,0)),1502-MATCH(BQ8,_62,1),1503-MATCH(BQ8,_62,1)),0)</f>
        <v>0</v>
      </c>
      <c r="BT8" s="82">
        <f>IF(BI8="F",BR8,BS8)</f>
        <v>0</v>
      </c>
    </row>
    <row r="9" spans="1:72" ht="17" customHeight="1" x14ac:dyDescent="0.15">
      <c r="A9" s="368" t="s">
        <v>149</v>
      </c>
      <c r="B9" s="165"/>
      <c r="C9" s="369"/>
      <c r="D9" s="369"/>
      <c r="E9" s="144"/>
      <c r="F9" s="370">
        <f>IF(ISBLANK(B9),0,ROUNDUP(($A$2-VALUE(RIGHT(B9,2))-1924)/5,0))</f>
        <v>0</v>
      </c>
      <c r="G9" s="371" t="str">
        <f>IF($F9&lt;1,"",IF($E9="F",INDEX(Coefficients!$A:$Z,17,$F9+8),INDEX(Coefficients!$A:$Z,47,$F9+8)))</f>
        <v/>
      </c>
      <c r="H9" s="254"/>
      <c r="I9" s="372" t="str">
        <f t="shared" si="0"/>
        <v/>
      </c>
      <c r="J9" s="373">
        <f>IF(E9="F",BD9,BE9)</f>
        <v>0</v>
      </c>
      <c r="K9" s="255"/>
      <c r="L9" s="374" t="str">
        <f t="shared" si="1"/>
        <v/>
      </c>
      <c r="M9" s="375">
        <f>IF($E9="F",BK9,BL9)</f>
        <v>0</v>
      </c>
      <c r="N9" s="256"/>
      <c r="O9" s="376" t="str">
        <f t="shared" si="2"/>
        <v/>
      </c>
      <c r="P9" s="377">
        <f>IF($E9="F",BR9,BS9)</f>
        <v>0</v>
      </c>
      <c r="Q9" s="188"/>
      <c r="R9" s="178"/>
      <c r="S9" s="178"/>
      <c r="T9" s="178"/>
      <c r="U9" s="178"/>
      <c r="V9" s="178"/>
      <c r="W9" s="178"/>
      <c r="X9" s="183"/>
      <c r="Y9" s="184"/>
      <c r="Z9" s="185"/>
      <c r="AA9" s="186"/>
      <c r="AB9" s="186"/>
      <c r="AC9" s="181"/>
      <c r="AD9" s="31"/>
      <c r="AE9" s="31"/>
      <c r="AF9" s="31"/>
      <c r="AG9" s="31"/>
      <c r="AH9" s="31"/>
      <c r="AI9" s="31"/>
      <c r="AJ9" s="33"/>
      <c r="BA9" s="49">
        <f t="shared" si="3"/>
        <v>0</v>
      </c>
      <c r="BB9" s="50">
        <f>IF($F9&lt;1,0,ROUND($BA9/$G9,2))</f>
        <v>0</v>
      </c>
      <c r="BC9" s="38">
        <f t="shared" si="4"/>
        <v>0</v>
      </c>
      <c r="BD9" s="52">
        <f>IF(BC9&gt;0,IF(ISNA(VLOOKUP(BC9,_31,1,0)),1502-MATCH(BC9,_31,1),1503-MATCH(BC9,_31,1)),0)</f>
        <v>0</v>
      </c>
      <c r="BE9" s="52">
        <f>IF(BC9&gt;0,IF(ISNA(VLOOKUP(BC9,_81,1,0)),1502-MATCH(BC9,_81,1),1503-MATCH(BC9,_81,1)),0)</f>
        <v>0</v>
      </c>
      <c r="BF9" s="36">
        <f>IF(AU9="F",BD9,BE9)</f>
        <v>0</v>
      </c>
      <c r="BH9" s="61">
        <f t="shared" si="5"/>
        <v>0</v>
      </c>
      <c r="BI9" s="62">
        <f>IF($F9&lt;1,0,ROUND($BH9/$G9,2))</f>
        <v>0</v>
      </c>
      <c r="BJ9" s="42">
        <f t="shared" si="6"/>
        <v>0</v>
      </c>
      <c r="BK9" s="63">
        <f>IF(BJ9&gt;0,IF(ISNA(VLOOKUP(BJ9,_31,1,0)),1502-MATCH(BJ9,_31,1),1503-MATCH(BJ9,_31,1)),0)</f>
        <v>0</v>
      </c>
      <c r="BL9" s="63">
        <f>IF(BJ9&gt;0,IF(ISNA(VLOOKUP(BJ9,_81,1,0)),1502-MATCH(BJ9,_81,1),1503-MATCH(BJ9,_81,1)),0)</f>
        <v>0</v>
      </c>
      <c r="BM9" s="40">
        <f>IF(BB9="F",BK9,BL9)</f>
        <v>0</v>
      </c>
      <c r="BO9" s="76">
        <f t="shared" si="7"/>
        <v>0</v>
      </c>
      <c r="BP9" s="77">
        <f>IF($F9&lt;1,0,ROUND($BO9/$G9,2))</f>
        <v>0</v>
      </c>
      <c r="BQ9" s="78">
        <f t="shared" si="8"/>
        <v>0</v>
      </c>
      <c r="BR9" s="80">
        <f>IF(BQ9&gt;0,IF(ISNA(VLOOKUP(BQ9,_31,1,0)),1502-MATCH(BQ9,_31,1),1503-MATCH(BQ9,_31,1)),0)</f>
        <v>0</v>
      </c>
      <c r="BS9" s="80">
        <f>IF(BQ9&gt;0,IF(ISNA(VLOOKUP(BQ9,_81,1,0)),1502-MATCH(BQ9,_81,1),1503-MATCH(BQ9,_81,1)),0)</f>
        <v>0</v>
      </c>
      <c r="BT9" s="82">
        <f>IF(BI9="F",BR9,BS9)</f>
        <v>0</v>
      </c>
    </row>
    <row r="10" spans="1:72" ht="17" customHeight="1" thickBot="1" x14ac:dyDescent="0.2">
      <c r="A10" s="368" t="s">
        <v>261</v>
      </c>
      <c r="B10" s="165"/>
      <c r="C10" s="369"/>
      <c r="D10" s="369"/>
      <c r="E10" s="144"/>
      <c r="F10" s="370">
        <f>IF(ISBLANK(B10),0,ROUNDUP(($A$2-VALUE(RIGHT(B10,2))-1924)/5,0))</f>
        <v>0</v>
      </c>
      <c r="G10" s="371" t="str">
        <f>IF($F10&lt;1,"",IF($E10="F",INDEX(Coefficients!$A:$Z,7,$F10+8),INDEX(Coefficients!$A:$Z,37,$F10+8)))</f>
        <v/>
      </c>
      <c r="H10" s="254"/>
      <c r="I10" s="372" t="str">
        <f t="shared" si="0"/>
        <v/>
      </c>
      <c r="J10" s="373">
        <f>IF(E10="F",BD10,BE10)</f>
        <v>0</v>
      </c>
      <c r="K10" s="255"/>
      <c r="L10" s="374" t="str">
        <f t="shared" si="1"/>
        <v/>
      </c>
      <c r="M10" s="375">
        <f>IF($E10="F",BK10,BL10)</f>
        <v>0</v>
      </c>
      <c r="N10" s="256"/>
      <c r="O10" s="376" t="str">
        <f t="shared" si="2"/>
        <v/>
      </c>
      <c r="P10" s="377">
        <f>IF($E10="F",BR10,BS10)</f>
        <v>0</v>
      </c>
      <c r="Q10" s="188"/>
      <c r="R10" s="178"/>
      <c r="S10" s="178"/>
      <c r="T10" s="178"/>
      <c r="U10" s="178"/>
      <c r="V10" s="178"/>
      <c r="W10" s="178"/>
      <c r="X10" s="183"/>
      <c r="Y10" s="184"/>
      <c r="Z10" s="185"/>
      <c r="AA10" s="186"/>
      <c r="AB10" s="186"/>
      <c r="AC10" s="181"/>
      <c r="AD10" s="31"/>
      <c r="AE10" s="31"/>
      <c r="AF10" s="31"/>
      <c r="AG10" s="31"/>
      <c r="AH10" s="31"/>
      <c r="AI10" s="31"/>
      <c r="AJ10" s="33"/>
      <c r="BA10" s="49">
        <f t="shared" si="3"/>
        <v>0</v>
      </c>
      <c r="BB10" s="50">
        <f>IF($F10&lt;1,0,ROUND($BA10/$G10,2))</f>
        <v>0</v>
      </c>
      <c r="BC10" s="38">
        <f t="shared" si="4"/>
        <v>0</v>
      </c>
      <c r="BD10" s="52">
        <f>IF(BC10&gt;0,IF(ISNA(VLOOKUP(BC10,_04,1,0)),1502-MATCH(BC10,_04,1),1503-MATCH(BC10,_04,1)),0)</f>
        <v>0</v>
      </c>
      <c r="BE10" s="52">
        <f>IF(BC10&gt;0,IF(ISNA(VLOOKUP(BC10,_54,1,0)),1502-MATCH(BC10,_54,1),1503-MATCH(BC10,_54,1)),0)</f>
        <v>0</v>
      </c>
      <c r="BF10" s="36">
        <f>IF(AU10="F",BD10,BE10)</f>
        <v>0</v>
      </c>
      <c r="BH10" s="61">
        <f t="shared" si="5"/>
        <v>0</v>
      </c>
      <c r="BI10" s="62">
        <f>IF($F10&lt;1,0,ROUND($BH10/$G10,2))</f>
        <v>0</v>
      </c>
      <c r="BJ10" s="42">
        <f t="shared" si="6"/>
        <v>0</v>
      </c>
      <c r="BK10" s="63">
        <f>IF(BJ10&gt;0,IF(ISNA(VLOOKUP(BJ10,_04,1,0)),1502-MATCH(BJ10,_04,1),1503-MATCH(BJ10,_04,1)),0)</f>
        <v>0</v>
      </c>
      <c r="BL10" s="63">
        <f>IF(BJ10&gt;0,IF(ISNA(VLOOKUP(BJ10,_54,1,0)),1502-MATCH(BJ10,_54,1),1503-MATCH(BJ10,_54,1)),0)</f>
        <v>0</v>
      </c>
      <c r="BM10" s="40">
        <f>IF(BB10="F",BK10,BL10)</f>
        <v>0</v>
      </c>
      <c r="BO10" s="76">
        <f t="shared" si="7"/>
        <v>0</v>
      </c>
      <c r="BP10" s="77">
        <f>IF($F10&lt;1,0,ROUND($BO10/$G10,2))</f>
        <v>0</v>
      </c>
      <c r="BQ10" s="78">
        <f t="shared" si="8"/>
        <v>0</v>
      </c>
      <c r="BR10" s="80">
        <f>IF(BQ10&gt;0,IF(ISNA(VLOOKUP(BQ10,_04,1,0)),1502-MATCH(BQ10,_04,1),1503-MATCH(BQ10,_04,1)),0)</f>
        <v>0</v>
      </c>
      <c r="BS10" s="80">
        <f>IF(BQ10&gt;0,IF(ISNA(VLOOKUP(BQ10,_54,1,0)),1502-MATCH(BQ10,_54,1),1503-MATCH(BQ10,_54,1)),0)</f>
        <v>0</v>
      </c>
      <c r="BT10" s="82">
        <f>IF(BI10="F",BR10,BS10)</f>
        <v>0</v>
      </c>
    </row>
    <row r="11" spans="1:72" ht="17" customHeight="1" thickTop="1" thickBot="1" x14ac:dyDescent="0.2">
      <c r="A11" s="378" t="s">
        <v>160</v>
      </c>
      <c r="B11" s="207"/>
      <c r="C11" s="379"/>
      <c r="D11" s="379"/>
      <c r="E11" s="207"/>
      <c r="F11" s="208"/>
      <c r="G11" s="380"/>
      <c r="H11" s="381"/>
      <c r="I11" s="382"/>
      <c r="J11" s="383">
        <f>SUM(J5:J10)</f>
        <v>0</v>
      </c>
      <c r="K11" s="381"/>
      <c r="L11" s="382"/>
      <c r="M11" s="383">
        <f>SUM(M5:M10)</f>
        <v>0</v>
      </c>
      <c r="N11" s="381"/>
      <c r="O11" s="382"/>
      <c r="P11" s="384">
        <f>SUM(P5:P10)</f>
        <v>0</v>
      </c>
      <c r="Q11" s="189"/>
      <c r="R11" s="178"/>
      <c r="S11" s="178"/>
      <c r="T11" s="178"/>
      <c r="U11" s="178"/>
      <c r="V11" s="178"/>
      <c r="W11" s="178"/>
      <c r="X11" s="183"/>
      <c r="Y11" s="184"/>
      <c r="Z11" s="185"/>
      <c r="AA11" s="186"/>
      <c r="AB11" s="186"/>
      <c r="AC11" s="187"/>
      <c r="AD11" s="31"/>
      <c r="AE11" s="31"/>
      <c r="AF11" s="31"/>
      <c r="AG11" s="31"/>
      <c r="AH11" s="31"/>
      <c r="AI11" s="31"/>
      <c r="AJ11" s="33"/>
      <c r="BA11" s="49">
        <f t="shared" si="3"/>
        <v>0</v>
      </c>
      <c r="BB11" s="54"/>
      <c r="BC11" s="37"/>
      <c r="BD11" s="55"/>
      <c r="BE11" s="55"/>
      <c r="BF11" s="56"/>
      <c r="BH11" s="61">
        <f t="shared" si="5"/>
        <v>0</v>
      </c>
      <c r="BI11" s="65"/>
      <c r="BJ11" s="41"/>
      <c r="BK11" s="66"/>
      <c r="BL11" s="66"/>
      <c r="BM11" s="67"/>
      <c r="BO11" s="76">
        <f t="shared" si="7"/>
        <v>0</v>
      </c>
      <c r="BP11" s="83"/>
      <c r="BQ11" s="84"/>
      <c r="BR11" s="85"/>
      <c r="BS11" s="85"/>
      <c r="BT11" s="86"/>
    </row>
    <row r="12" spans="1:72" ht="17" customHeight="1" thickTop="1" x14ac:dyDescent="0.15">
      <c r="A12" s="368" t="s">
        <v>262</v>
      </c>
      <c r="B12" s="165"/>
      <c r="C12" s="369"/>
      <c r="D12" s="369"/>
      <c r="E12" s="144"/>
      <c r="F12" s="370">
        <f>IF(ISBLANK(B12),0,ROUNDUP(($A$2-VALUE(RIGHT(B12,2))-1924)/5,0))</f>
        <v>0</v>
      </c>
      <c r="G12" s="371" t="str">
        <f>IF($F12&lt;1,"",IF($E12="F",INDEX(Coefficients!$A:$Z,21,$F12+8),INDEX(Coefficients!$A:$Z,51,$F12+8)))</f>
        <v/>
      </c>
      <c r="H12" s="254"/>
      <c r="I12" s="372" t="str">
        <f t="shared" ref="I12:I17" si="9">IF(G12="","",BC12)</f>
        <v/>
      </c>
      <c r="J12" s="373">
        <f>IF(E12="F",BD12,BE12)</f>
        <v>0</v>
      </c>
      <c r="K12" s="255"/>
      <c r="L12" s="374" t="str">
        <f t="shared" ref="L12:L17" si="10">IF($G12="","",BJ12)</f>
        <v/>
      </c>
      <c r="M12" s="375">
        <f>IF($E12="F",BK12,BL12)</f>
        <v>0</v>
      </c>
      <c r="N12" s="256"/>
      <c r="O12" s="376" t="str">
        <f t="shared" ref="O12:O17" si="11">IF($G12="","",BQ12)</f>
        <v/>
      </c>
      <c r="P12" s="377">
        <f>IF($E12="F",BR12,BS12)</f>
        <v>0</v>
      </c>
      <c r="Q12" s="188"/>
      <c r="R12" s="178"/>
      <c r="S12" s="178"/>
      <c r="T12" s="178"/>
      <c r="U12" s="178"/>
      <c r="V12" s="178"/>
      <c r="W12" s="178"/>
      <c r="X12" s="183"/>
      <c r="Y12" s="184"/>
      <c r="Z12" s="185"/>
      <c r="AA12" s="186"/>
      <c r="AB12" s="186"/>
      <c r="AC12" s="181"/>
      <c r="AD12" s="31"/>
      <c r="AE12" s="31"/>
      <c r="AF12" s="31"/>
      <c r="AG12" s="31"/>
      <c r="AH12" s="31"/>
      <c r="AI12" s="31"/>
      <c r="AJ12" s="33"/>
      <c r="BA12" s="49">
        <f t="shared" si="3"/>
        <v>0</v>
      </c>
      <c r="BB12" s="50">
        <f>IF($F12&lt;1,0,ROUND($BA12/$G12,2))</f>
        <v>0</v>
      </c>
      <c r="BC12" s="38">
        <f t="shared" ref="BC12:BC17" si="12">((BB12-MOD(BB12,60))/60)+MOD(BB12,60)/100</f>
        <v>0</v>
      </c>
      <c r="BD12" s="52">
        <f>IF(BC12&gt;0,IF(ISNA(VLOOKUP(BC12,_41,1,0)),1502-MATCH(BC12,_41,1),1503-MATCH(BC12,_41,1)),0)</f>
        <v>0</v>
      </c>
      <c r="BE12" s="52">
        <f>IF(BC12&gt;0,IF(ISNA(VLOOKUP(BC12,_91,1,0)),1502-MATCH(BC12,_91,1),1503-MATCH(BC12,_91,1)),0)</f>
        <v>0</v>
      </c>
      <c r="BF12" s="36">
        <f>IF(AU12="F",BD12,BE12)</f>
        <v>0</v>
      </c>
      <c r="BH12" s="61">
        <f t="shared" si="5"/>
        <v>0</v>
      </c>
      <c r="BI12" s="62">
        <f>IF($F12&lt;1,0,ROUND($BH12/$G12,2))</f>
        <v>0</v>
      </c>
      <c r="BJ12" s="42">
        <f t="shared" ref="BJ12:BJ17" si="13">((BI12-MOD(BI12,60))/60)+MOD(BI12,60)/100</f>
        <v>0</v>
      </c>
      <c r="BK12" s="63">
        <f>IF(BJ12&gt;0,IF(ISNA(VLOOKUP(BJ12,_41,1,0)),1502-MATCH(BJ12,_41,1),1503-MATCH(BJ12,_41,1)),0)</f>
        <v>0</v>
      </c>
      <c r="BL12" s="63">
        <f>IF(BJ12&gt;0,IF(ISNA(VLOOKUP(BJ12,_91,1,0)),1502-MATCH(BJ12,_91,1),1503-MATCH(BJ12,_91,1)),0)</f>
        <v>0</v>
      </c>
      <c r="BM12" s="40">
        <f>IF(BB12="F",BK12,BL12)</f>
        <v>0</v>
      </c>
      <c r="BO12" s="76">
        <f t="shared" si="7"/>
        <v>0</v>
      </c>
      <c r="BP12" s="77">
        <f>IF($F12&lt;1,0,ROUND($BO12/$G12,2))</f>
        <v>0</v>
      </c>
      <c r="BQ12" s="78">
        <f t="shared" ref="BQ12:BQ17" si="14">((BP12-MOD(BP12,60))/60)+MOD(BP12,60)/100</f>
        <v>0</v>
      </c>
      <c r="BR12" s="80">
        <f>IF(BQ12&gt;0,IF(ISNA(VLOOKUP(BQ12,_41,1,0)),1502-MATCH(BQ12,_41,1),1503-MATCH(BQ12,_41,1)),0)</f>
        <v>0</v>
      </c>
      <c r="BS12" s="80">
        <f>IF(BQ12&gt;0,IF(ISNA(VLOOKUP(BQ12,_91,1,0)),1502-MATCH(BQ12,_91,1),1503-MATCH(BQ12,_91,1)),0)</f>
        <v>0</v>
      </c>
      <c r="BT12" s="82">
        <f>IF(BI12="F",BR12,BS12)</f>
        <v>0</v>
      </c>
    </row>
    <row r="13" spans="1:72" ht="17" customHeight="1" x14ac:dyDescent="0.15">
      <c r="A13" s="368" t="s">
        <v>146</v>
      </c>
      <c r="B13" s="165"/>
      <c r="C13" s="369"/>
      <c r="D13" s="369"/>
      <c r="E13" s="144"/>
      <c r="F13" s="370">
        <f>IF(ISBLANK(B13),0,ROUNDUP(($A$2-VALUE(RIGHT(B13,2))-1924)/5,0))</f>
        <v>0</v>
      </c>
      <c r="G13" s="371" t="str">
        <f>IF($F13&lt;1,"",IF($E13="F",INDEX(Coefficients!$A:$Z,18,$F13+8),INDEX(Coefficients!$A:$Z,48,$F13+8)))</f>
        <v/>
      </c>
      <c r="H13" s="254"/>
      <c r="I13" s="372" t="str">
        <f t="shared" si="9"/>
        <v/>
      </c>
      <c r="J13" s="373">
        <f>IF(E13="F",BD13,BE13)</f>
        <v>0</v>
      </c>
      <c r="K13" s="255"/>
      <c r="L13" s="374" t="str">
        <f t="shared" si="10"/>
        <v/>
      </c>
      <c r="M13" s="375">
        <f>IF($E13="F",BK13,BL13)</f>
        <v>0</v>
      </c>
      <c r="N13" s="256"/>
      <c r="O13" s="376" t="str">
        <f t="shared" si="11"/>
        <v/>
      </c>
      <c r="P13" s="377">
        <f>IF($E13="F",BR13,BS13)</f>
        <v>0</v>
      </c>
      <c r="Q13" s="188"/>
      <c r="R13" s="178"/>
      <c r="S13" s="178"/>
      <c r="T13" s="178"/>
      <c r="U13" s="178"/>
      <c r="V13" s="178"/>
      <c r="W13" s="178"/>
      <c r="X13" s="183"/>
      <c r="Y13" s="184"/>
      <c r="Z13" s="185"/>
      <c r="AA13" s="186"/>
      <c r="AB13" s="186"/>
      <c r="AC13" s="181"/>
      <c r="AD13" s="31"/>
      <c r="AE13" s="31"/>
      <c r="AF13" s="31"/>
      <c r="AG13" s="31"/>
      <c r="AH13" s="31"/>
      <c r="AI13" s="31"/>
      <c r="AJ13" s="33"/>
      <c r="BA13" s="49">
        <f t="shared" si="3"/>
        <v>0</v>
      </c>
      <c r="BB13" s="50">
        <f>IF($F13&lt;1,0,ROUND($BA13/$G13,2))</f>
        <v>0</v>
      </c>
      <c r="BC13" s="38">
        <f t="shared" si="12"/>
        <v>0</v>
      </c>
      <c r="BD13" s="52">
        <f>IF(BC13&gt;0,IF(ISNA(VLOOKUP(BC13,_32,1,0)),1502-MATCH(BC13,_32,1),1503-MATCH(BC13,_32,1)),0)</f>
        <v>0</v>
      </c>
      <c r="BE13" s="52">
        <f>IF(BC13&gt;0,IF(ISNA(VLOOKUP(BC13,_82,1,0)),1502-MATCH(BC13,_82,1),1503-MATCH(BC13,_82,1)),0)</f>
        <v>0</v>
      </c>
      <c r="BF13" s="36">
        <f>IF(AU13="F",BD13,BE13)</f>
        <v>0</v>
      </c>
      <c r="BH13" s="61">
        <f t="shared" si="5"/>
        <v>0</v>
      </c>
      <c r="BI13" s="62">
        <f>IF($F13&lt;1,0,ROUND($BH13/$G13,2))</f>
        <v>0</v>
      </c>
      <c r="BJ13" s="42">
        <f t="shared" si="13"/>
        <v>0</v>
      </c>
      <c r="BK13" s="63">
        <f>IF(BJ13&gt;0,IF(ISNA(VLOOKUP(BJ13,_32,1,0)),1502-MATCH(BJ13,_32,1),1503-MATCH(BJ13,_32,1)),0)</f>
        <v>0</v>
      </c>
      <c r="BL13" s="63">
        <f>IF(BJ13&gt;0,IF(ISNA(VLOOKUP(BJ13,_82,1,0)),1502-MATCH(BJ13,_82,1),1503-MATCH(BJ13,_82,1)),0)</f>
        <v>0</v>
      </c>
      <c r="BM13" s="40">
        <f>IF(BB13="F",BK13,BL13)</f>
        <v>0</v>
      </c>
      <c r="BO13" s="76">
        <f t="shared" si="7"/>
        <v>0</v>
      </c>
      <c r="BP13" s="77">
        <f>IF($F13&lt;1,0,ROUND($BO13/$G13,2))</f>
        <v>0</v>
      </c>
      <c r="BQ13" s="78">
        <f t="shared" si="14"/>
        <v>0</v>
      </c>
      <c r="BR13" s="80">
        <f>IF(BQ13&gt;0,IF(ISNA(VLOOKUP(BQ13,_32,1,0)),1502-MATCH(BQ13,_32,1),1503-MATCH(BQ13,_32,1)),0)</f>
        <v>0</v>
      </c>
      <c r="BS13" s="80">
        <f>IF(BQ13&gt;0,IF(ISNA(VLOOKUP(BQ13,_82,1,0)),1502-MATCH(BQ13,_82,1),1503-MATCH(BQ13,_82,1)),0)</f>
        <v>0</v>
      </c>
      <c r="BT13" s="82">
        <f>IF(BI13="F",BR13,BS13)</f>
        <v>0</v>
      </c>
    </row>
    <row r="14" spans="1:72" ht="17" customHeight="1" x14ac:dyDescent="0.15">
      <c r="A14" s="368" t="s">
        <v>147</v>
      </c>
      <c r="B14" s="165"/>
      <c r="C14" s="369"/>
      <c r="D14" s="369"/>
      <c r="E14" s="144"/>
      <c r="F14" s="370">
        <f>IF(ISBLANK(B14),0,ROUNDUP(($A$2-VALUE(RIGHT(B14,2))-1924)/5,0))</f>
        <v>0</v>
      </c>
      <c r="G14" s="371" t="str">
        <f>IF($F14&lt;1,"",IF($E14="F",INDEX(Coefficients!$A:$Z,11,$F14+8),INDEX(Coefficients!$A:$Z,41,$F14+8)))</f>
        <v/>
      </c>
      <c r="H14" s="254"/>
      <c r="I14" s="372" t="str">
        <f t="shared" si="9"/>
        <v/>
      </c>
      <c r="J14" s="373">
        <f>IF(E14="F",BD14,BE14)</f>
        <v>0</v>
      </c>
      <c r="K14" s="255"/>
      <c r="L14" s="374" t="str">
        <f t="shared" si="10"/>
        <v/>
      </c>
      <c r="M14" s="375">
        <f>IF($E14="F",BK14,BL14)</f>
        <v>0</v>
      </c>
      <c r="N14" s="256"/>
      <c r="O14" s="376" t="str">
        <f t="shared" si="11"/>
        <v/>
      </c>
      <c r="P14" s="377">
        <f>IF($E14="F",BR14,BS14)</f>
        <v>0</v>
      </c>
      <c r="Q14" s="188"/>
      <c r="R14" s="178"/>
      <c r="S14" s="178"/>
      <c r="T14" s="178"/>
      <c r="U14" s="178"/>
      <c r="V14" s="178"/>
      <c r="W14" s="178"/>
      <c r="X14" s="183"/>
      <c r="Y14" s="184"/>
      <c r="Z14" s="185"/>
      <c r="AA14" s="186"/>
      <c r="AB14" s="186"/>
      <c r="AC14" s="181"/>
      <c r="AD14" s="31"/>
      <c r="AE14" s="31"/>
      <c r="AF14" s="31"/>
      <c r="AG14" s="31"/>
      <c r="AH14" s="31"/>
      <c r="AI14" s="31"/>
      <c r="AJ14" s="33"/>
      <c r="BA14" s="49">
        <f t="shared" si="3"/>
        <v>0</v>
      </c>
      <c r="BB14" s="50">
        <f>IF($F14&lt;1,0,ROUND($BA14/$G14,2))</f>
        <v>0</v>
      </c>
      <c r="BC14" s="38">
        <f t="shared" si="12"/>
        <v>0</v>
      </c>
      <c r="BD14" s="52">
        <f>IF(BC14&gt;0,IF(ISNA(VLOOKUP(BC14,_11,1,0)),1502-MATCH(BC14,_11,1),1503-MATCH(BC14,_11,1)),0)</f>
        <v>0</v>
      </c>
      <c r="BE14" s="52">
        <f>IF(BC14&gt;0,IF(ISNA(VLOOKUP(BC14,_61,1,0)),1502-MATCH(BC14,_61,1),1503-MATCH(BC14,_61,1)),0)</f>
        <v>0</v>
      </c>
      <c r="BF14" s="36">
        <f>IF(AU14="F",BD14,BE14)</f>
        <v>0</v>
      </c>
      <c r="BH14" s="61">
        <f t="shared" si="5"/>
        <v>0</v>
      </c>
      <c r="BI14" s="62">
        <f>IF($F14&lt;1,0,ROUND($BH14/$G14,2))</f>
        <v>0</v>
      </c>
      <c r="BJ14" s="42">
        <f t="shared" si="13"/>
        <v>0</v>
      </c>
      <c r="BK14" s="63">
        <f>IF(BJ14&gt;0,IF(ISNA(VLOOKUP(BJ14,_11,1,0)),1502-MATCH(BJ14,_11,1),1503-MATCH(BJ14,_11,1)),0)</f>
        <v>0</v>
      </c>
      <c r="BL14" s="63">
        <f>IF(BJ14&gt;0,IF(ISNA(VLOOKUP(BJ14,_61,1,0)),1502-MATCH(BJ14,_61,1),1503-MATCH(BJ14,_61,1)),0)</f>
        <v>0</v>
      </c>
      <c r="BM14" s="40">
        <f>IF(BB14="F",BK14,BL14)</f>
        <v>0</v>
      </c>
      <c r="BO14" s="76">
        <f t="shared" si="7"/>
        <v>0</v>
      </c>
      <c r="BP14" s="77">
        <f>IF($F14&lt;1,0,ROUND($BO14/$G14,2))</f>
        <v>0</v>
      </c>
      <c r="BQ14" s="78">
        <f t="shared" si="14"/>
        <v>0</v>
      </c>
      <c r="BR14" s="80">
        <f>IF(BQ14&gt;0,IF(ISNA(VLOOKUP(BQ14,_11,1,0)),1502-MATCH(BQ14,_11,1),1503-MATCH(BQ14,_11,1)),0)</f>
        <v>0</v>
      </c>
      <c r="BS14" s="80">
        <f>IF(BQ14&gt;0,IF(ISNA(VLOOKUP(BQ14,_61,1,0)),1502-MATCH(BQ14,_61,1),1503-MATCH(BQ14,_61,1)),0)</f>
        <v>0</v>
      </c>
      <c r="BT14" s="82">
        <f>IF(BI14="F",BR14,BS14)</f>
        <v>0</v>
      </c>
    </row>
    <row r="15" spans="1:72" ht="17" customHeight="1" thickBot="1" x14ac:dyDescent="0.2">
      <c r="A15" s="368" t="s">
        <v>148</v>
      </c>
      <c r="B15" s="165"/>
      <c r="C15" s="369"/>
      <c r="D15" s="369"/>
      <c r="E15" s="144"/>
      <c r="F15" s="370">
        <f>IF(ISBLANK(B15),0,ROUNDUP(($A$2-VALUE(RIGHT(B15,2))-1924)/5,0))</f>
        <v>0</v>
      </c>
      <c r="G15" s="371" t="str">
        <f>IF($F15&lt;1,"",IF($E15="F",INDEX(Coefficients!$A:$Z,15,$F15+8),INDEX(Coefficients!$A:$Z,45,$F15+8)))</f>
        <v/>
      </c>
      <c r="H15" s="254"/>
      <c r="I15" s="372" t="str">
        <f t="shared" si="9"/>
        <v/>
      </c>
      <c r="J15" s="373">
        <f>IF(E15="F",BD15,BE15)</f>
        <v>0</v>
      </c>
      <c r="K15" s="255"/>
      <c r="L15" s="374" t="str">
        <f t="shared" si="10"/>
        <v/>
      </c>
      <c r="M15" s="375">
        <f>IF($E15="F",BK15,BL15)</f>
        <v>0</v>
      </c>
      <c r="N15" s="256"/>
      <c r="O15" s="376" t="str">
        <f t="shared" si="11"/>
        <v/>
      </c>
      <c r="P15" s="377">
        <f>IF($E15="F",BR15,BS15)</f>
        <v>0</v>
      </c>
      <c r="Q15" s="188"/>
      <c r="R15" s="178"/>
      <c r="S15" s="178"/>
      <c r="T15" s="178"/>
      <c r="U15" s="178"/>
      <c r="V15" s="178"/>
      <c r="W15" s="178"/>
      <c r="X15" s="183"/>
      <c r="Y15" s="184"/>
      <c r="Z15" s="185"/>
      <c r="AA15" s="186"/>
      <c r="AB15" s="186"/>
      <c r="AC15" s="181"/>
      <c r="AD15" s="31"/>
      <c r="AE15" s="31"/>
      <c r="AF15" s="31"/>
      <c r="AG15" s="31"/>
      <c r="AH15" s="31"/>
      <c r="AI15" s="31"/>
      <c r="AJ15" s="33"/>
      <c r="BA15" s="49">
        <f t="shared" si="3"/>
        <v>0</v>
      </c>
      <c r="BB15" s="50">
        <f>IF($F15&lt;1,0,ROUND($BA15/$G15,2))</f>
        <v>0</v>
      </c>
      <c r="BC15" s="38">
        <f t="shared" si="12"/>
        <v>0</v>
      </c>
      <c r="BD15" s="52">
        <f>IF(BC15&gt;0,IF(ISNA(VLOOKUP(BC15,_22,1,0)),1502-MATCH(BC15,_22,1),1503-MATCH(BC15,_22,1)),0)</f>
        <v>0</v>
      </c>
      <c r="BE15" s="52">
        <f>IF(BC15&gt;0,IF(ISNA(VLOOKUP(BC15,_72,1,0)),1502-MATCH(BC15,_72,1),1503-MATCH(BC15,_72,1)),0)</f>
        <v>0</v>
      </c>
      <c r="BF15" s="36">
        <f>IF(AU15="F",BD15,BE15)</f>
        <v>0</v>
      </c>
      <c r="BH15" s="61">
        <f t="shared" si="5"/>
        <v>0</v>
      </c>
      <c r="BI15" s="62">
        <f>IF($F15&lt;1,0,ROUND($BH15/$G15,2))</f>
        <v>0</v>
      </c>
      <c r="BJ15" s="42">
        <f t="shared" si="13"/>
        <v>0</v>
      </c>
      <c r="BK15" s="63">
        <f>IF(BJ15&gt;0,IF(ISNA(VLOOKUP(BJ15,_22,1,0)),1502-MATCH(BJ15,_22,1),1503-MATCH(BJ15,_22,1)),0)</f>
        <v>0</v>
      </c>
      <c r="BL15" s="63">
        <f>IF(BJ15&gt;0,IF(ISNA(VLOOKUP(BJ15,_72,1,0)),1502-MATCH(BJ15,_72,1),1503-MATCH(BJ15,_72,1)),0)</f>
        <v>0</v>
      </c>
      <c r="BM15" s="40">
        <f>IF(BB15="F",BK15,BL15)</f>
        <v>0</v>
      </c>
      <c r="BO15" s="76">
        <f t="shared" si="7"/>
        <v>0</v>
      </c>
      <c r="BP15" s="77">
        <f>IF($F15&lt;1,0,ROUND($BO15/$G15,2))</f>
        <v>0</v>
      </c>
      <c r="BQ15" s="78">
        <f t="shared" si="14"/>
        <v>0</v>
      </c>
      <c r="BR15" s="80">
        <f>IF(BQ15&gt;0,IF(ISNA(VLOOKUP(BQ15,_22,1,0)),1502-MATCH(BQ15,_22,1),1503-MATCH(BQ15,_22,1)),0)</f>
        <v>0</v>
      </c>
      <c r="BS15" s="80">
        <f>IF(BQ15&gt;0,IF(ISNA(VLOOKUP(BQ15,_72,1,0)),1502-MATCH(BQ15,_72,1),1503-MATCH(BQ15,_72,1)),0)</f>
        <v>0</v>
      </c>
      <c r="BT15" s="82">
        <f>IF(BI15="F",BR15,BS15)</f>
        <v>0</v>
      </c>
    </row>
    <row r="16" spans="1:72" ht="17" customHeight="1" thickBot="1" x14ac:dyDescent="0.2">
      <c r="A16" s="385" t="s">
        <v>1</v>
      </c>
      <c r="B16" s="258"/>
      <c r="C16" s="386"/>
      <c r="D16" s="386"/>
      <c r="E16" s="259"/>
      <c r="F16" s="387">
        <f>IF(ISBLANK(B16),0,ROUNDUP(($A$2-VALUE(RIGHT(B16,2))-1924)/5,0))</f>
        <v>0</v>
      </c>
      <c r="G16" s="388" t="str">
        <f>IF($F16&lt;1,"",IF($E16="F",INDEX(Coefficients!$A:$Z,4,$F16+8),INDEX(Coefficients!$A:$Z,34,$F16+8)))</f>
        <v/>
      </c>
      <c r="H16" s="260"/>
      <c r="I16" s="389" t="str">
        <f t="shared" si="9"/>
        <v/>
      </c>
      <c r="J16" s="390">
        <f>IF(E16="F",BD16,BE16)</f>
        <v>0</v>
      </c>
      <c r="K16" s="261"/>
      <c r="L16" s="391" t="str">
        <f t="shared" si="10"/>
        <v/>
      </c>
      <c r="M16" s="392">
        <f>IF($E16="F",BK16,BL16)</f>
        <v>0</v>
      </c>
      <c r="N16" s="262"/>
      <c r="O16" s="393" t="str">
        <f t="shared" si="11"/>
        <v/>
      </c>
      <c r="P16" s="394">
        <f>IF($E16="F",BR16,BS16)</f>
        <v>0</v>
      </c>
      <c r="Q16" s="182"/>
      <c r="R16" s="178"/>
      <c r="S16" s="178"/>
      <c r="T16" s="178"/>
      <c r="U16" s="178"/>
      <c r="V16" s="178"/>
      <c r="W16" s="178"/>
      <c r="X16" s="183"/>
      <c r="Y16" s="184"/>
      <c r="Z16" s="185"/>
      <c r="AA16" s="186"/>
      <c r="AB16" s="186"/>
      <c r="AC16" s="187"/>
      <c r="AD16" s="31"/>
      <c r="AE16" s="31"/>
      <c r="AF16" s="31"/>
      <c r="AG16" s="31"/>
      <c r="AH16" s="31"/>
      <c r="AI16" s="31"/>
      <c r="AJ16" s="33"/>
      <c r="BA16" s="49">
        <f t="shared" si="3"/>
        <v>0</v>
      </c>
      <c r="BB16" s="50">
        <f>IF($F16&lt;1,0,ROUND($BA16/$G16,2))</f>
        <v>0</v>
      </c>
      <c r="BC16" s="38">
        <f t="shared" si="12"/>
        <v>0</v>
      </c>
      <c r="BD16" s="52">
        <f>IF(BC16&gt;0,IF(ISNA(VLOOKUP(BC16,_01,1,0)),1502-MATCH(BC16,_01,1),1503-MATCH(BC16,_01,1)),0)</f>
        <v>0</v>
      </c>
      <c r="BE16" s="52">
        <f>IF(BC16&gt;0,IF(ISNA(VLOOKUP(BC16,_51,1,0)),1502-MATCH(BC16,_51,1),1503-MATCH(BC16,_51,1)),0)</f>
        <v>0</v>
      </c>
      <c r="BF16" s="36">
        <f>IF(AU16="F",BD16,BE16)</f>
        <v>0</v>
      </c>
      <c r="BH16" s="61">
        <f t="shared" si="5"/>
        <v>0</v>
      </c>
      <c r="BI16" s="62">
        <f>IF($F16&lt;1,0,ROUND($BH16/$G16,2))</f>
        <v>0</v>
      </c>
      <c r="BJ16" s="42">
        <f t="shared" si="13"/>
        <v>0</v>
      </c>
      <c r="BK16" s="63">
        <f>IF(BJ16&gt;0,IF(ISNA(VLOOKUP(BJ16,_01,1,0)),1502-MATCH(BJ16,_01,1),1503-MATCH(BJ16,_01,1)),0)</f>
        <v>0</v>
      </c>
      <c r="BL16" s="63">
        <f>IF(BJ16&gt;0,IF(ISNA(VLOOKUP(BJ16,_51,1,0)),1502-MATCH(BJ16,_51,1),1503-MATCH(BJ16,_51,1)),0)</f>
        <v>0</v>
      </c>
      <c r="BM16" s="40">
        <f>IF(BB16="F",BK16,BL16)</f>
        <v>0</v>
      </c>
      <c r="BO16" s="76">
        <f t="shared" si="7"/>
        <v>0</v>
      </c>
      <c r="BP16" s="77">
        <f>IF($F16&lt;1,0,ROUND($BO16/$G16,2))</f>
        <v>0</v>
      </c>
      <c r="BQ16" s="78">
        <f t="shared" si="14"/>
        <v>0</v>
      </c>
      <c r="BR16" s="79">
        <f>IF(BQ16&gt;0,IF(ISNA(VLOOKUP(BQ16,_01,1,0)),1502-MATCH(BQ16,_01,1),1503-MATCH(BQ16,_01,1)),0)</f>
        <v>0</v>
      </c>
      <c r="BS16" s="80">
        <f>IF(BQ16&gt;0,IF(ISNA(VLOOKUP(BQ16,_51,1,0)),1502-MATCH(BQ16,_51,1),1503-MATCH(BQ16,_51,1)),0)</f>
        <v>0</v>
      </c>
      <c r="BT16" s="81">
        <f>IF(BI16="F",BR16,BS16)</f>
        <v>0</v>
      </c>
    </row>
    <row r="17" spans="1:72" ht="17" customHeight="1" thickTop="1" thickBot="1" x14ac:dyDescent="0.2">
      <c r="A17" s="385" t="s">
        <v>171</v>
      </c>
      <c r="B17" s="146"/>
      <c r="C17" s="395"/>
      <c r="D17" s="395"/>
      <c r="E17" s="146"/>
      <c r="F17" s="146"/>
      <c r="G17" s="388" t="str">
        <f>IF(SUM(G23:G26)=0,"",AVERAGE($G23:$G26))</f>
        <v/>
      </c>
      <c r="H17" s="396">
        <f>H22</f>
        <v>0</v>
      </c>
      <c r="I17" s="389" t="str">
        <f t="shared" si="9"/>
        <v/>
      </c>
      <c r="J17" s="390" t="str">
        <f>IF(I17="","",IF(ISNA(VLOOKUP(I17,_98,1,0)),1502-MATCH(I17,_98,1),1503-MATCH(I17,_98,1)))</f>
        <v/>
      </c>
      <c r="K17" s="397">
        <f>K22</f>
        <v>0</v>
      </c>
      <c r="L17" s="391" t="str">
        <f t="shared" si="10"/>
        <v/>
      </c>
      <c r="M17" s="392" t="str">
        <f>IF(L17="","",IF(ISNA(VLOOKUP(L17,_98,1,0)),1502-MATCH(L17,_98,1),1503-MATCH(L17,_98,1)))</f>
        <v/>
      </c>
      <c r="N17" s="398">
        <f>N22</f>
        <v>0</v>
      </c>
      <c r="O17" s="393" t="str">
        <f t="shared" si="11"/>
        <v/>
      </c>
      <c r="P17" s="394" t="str">
        <f>IF(O17="","",IF(ISNA(VLOOKUP(O17,_98,1,0)),1502-MATCH(O17,_98,1),1503-MATCH(O17,_98,1)))</f>
        <v/>
      </c>
      <c r="Q17" s="188"/>
      <c r="R17" s="178"/>
      <c r="S17" s="178"/>
      <c r="T17" s="178"/>
      <c r="U17" s="178"/>
      <c r="V17" s="178"/>
      <c r="W17" s="178"/>
      <c r="X17" s="183"/>
      <c r="Y17" s="184"/>
      <c r="Z17" s="185"/>
      <c r="AA17" s="186"/>
      <c r="AB17" s="186"/>
      <c r="AC17" s="181"/>
      <c r="AD17" s="31"/>
      <c r="AE17" s="31"/>
      <c r="AF17" s="31"/>
      <c r="AG17" s="31"/>
      <c r="AH17" s="31"/>
      <c r="AI17" s="31"/>
      <c r="AJ17" s="33"/>
      <c r="BA17" s="49">
        <f>(($H17-INT($H17))*100)+INT($H17)*60</f>
        <v>0</v>
      </c>
      <c r="BB17" s="50" t="e">
        <f>ROUND($BA17/$G17,2)</f>
        <v>#VALUE!</v>
      </c>
      <c r="BC17" s="38" t="e">
        <f t="shared" si="12"/>
        <v>#VALUE!</v>
      </c>
      <c r="BD17" s="51"/>
      <c r="BE17" s="52" t="e">
        <f>IF(BC17&gt;0,IF(ISNA(VLOOKUP(BC17,_98,1,0)),1502-MATCH(BC17,_98,1),1503-MATCH(BC17,_98,1)),0)</f>
        <v>#VALUE!</v>
      </c>
      <c r="BF17" s="53" t="e">
        <f>BE17</f>
        <v>#VALUE!</v>
      </c>
      <c r="BH17" s="61">
        <f>(($K17-INT($K17))*100)+INT($K17)*60</f>
        <v>0</v>
      </c>
      <c r="BI17" s="62" t="e">
        <f>ROUND($BH17/$G17,2)</f>
        <v>#VALUE!</v>
      </c>
      <c r="BJ17" s="42" t="e">
        <f t="shared" si="13"/>
        <v>#VALUE!</v>
      </c>
      <c r="BK17" s="63"/>
      <c r="BL17" s="63" t="e">
        <f>IF(BJ17&gt;0,IF(ISNA(VLOOKUP(BJ17,_98,1,0)),1502-MATCH(BJ17,_98,1),1503-MATCH(BJ17,_98,1)),0)</f>
        <v>#VALUE!</v>
      </c>
      <c r="BM17" s="40" t="e">
        <f>BL17</f>
        <v>#VALUE!</v>
      </c>
      <c r="BO17" s="76">
        <f t="shared" si="7"/>
        <v>0</v>
      </c>
      <c r="BP17" s="77" t="e">
        <f>ROUND($BO17/$G17,2)</f>
        <v>#VALUE!</v>
      </c>
      <c r="BQ17" s="78" t="e">
        <f t="shared" si="14"/>
        <v>#VALUE!</v>
      </c>
      <c r="BR17" s="80"/>
      <c r="BS17" s="80" t="e">
        <f>IF(BQ17&gt;0,IF(ISNA(VLOOKUP(BQ17,_98,1,0)),1502-MATCH(BQ17,_98,1),1503-MATCH(BQ17,_98,1)),0)</f>
        <v>#VALUE!</v>
      </c>
      <c r="BT17" s="82" t="e">
        <f>BS17</f>
        <v>#VALUE!</v>
      </c>
    </row>
    <row r="18" spans="1:72" ht="18" customHeight="1" thickTop="1" thickBot="1" x14ac:dyDescent="0.25">
      <c r="A18" s="399" t="s">
        <v>153</v>
      </c>
      <c r="B18" s="253"/>
      <c r="C18" s="400"/>
      <c r="D18" s="400"/>
      <c r="E18" s="253"/>
      <c r="F18" s="253"/>
      <c r="G18" s="401"/>
      <c r="H18" s="402"/>
      <c r="I18" s="403"/>
      <c r="J18" s="404">
        <f>SUM(J11:J17)</f>
        <v>0</v>
      </c>
      <c r="K18" s="405"/>
      <c r="L18" s="406"/>
      <c r="M18" s="407">
        <f>SUM(M11:M17)</f>
        <v>0</v>
      </c>
      <c r="N18" s="408"/>
      <c r="O18" s="409"/>
      <c r="P18" s="410">
        <f>SUM(P11:P17)</f>
        <v>0</v>
      </c>
      <c r="Q18" s="178"/>
      <c r="R18" s="178"/>
      <c r="S18" s="178"/>
      <c r="T18" s="178"/>
      <c r="U18" s="178"/>
      <c r="V18" s="178"/>
      <c r="W18" s="178"/>
      <c r="X18" s="31"/>
      <c r="Y18" s="179"/>
      <c r="Z18" s="179"/>
      <c r="AA18" s="179"/>
      <c r="AB18" s="179"/>
      <c r="AC18" s="190"/>
      <c r="AD18" s="31"/>
      <c r="AE18" s="31"/>
      <c r="AF18" s="31"/>
      <c r="AG18" s="31"/>
      <c r="AH18" s="31"/>
      <c r="AI18" s="31"/>
      <c r="AJ18" s="33"/>
      <c r="BA18" s="45"/>
      <c r="BB18" s="46"/>
      <c r="BC18" s="46"/>
      <c r="BD18" s="46"/>
      <c r="BE18" s="46"/>
      <c r="BF18" s="47" t="e">
        <f>SUM(BF5:BF17)</f>
        <v>#VALUE!</v>
      </c>
      <c r="BH18" s="69"/>
      <c r="BI18" s="70"/>
      <c r="BJ18" s="70"/>
      <c r="BK18" s="70"/>
      <c r="BL18" s="70"/>
      <c r="BM18" s="71" t="e">
        <f>SUM(BM5:BM17)</f>
        <v>#VALUE!</v>
      </c>
      <c r="BO18" s="88"/>
      <c r="BP18" s="89"/>
      <c r="BQ18" s="89"/>
      <c r="BR18" s="89"/>
      <c r="BS18" s="89"/>
      <c r="BT18" s="90" t="e">
        <f>SUM(BT5:BT17)</f>
        <v>#VALUE!</v>
      </c>
    </row>
    <row r="19" spans="1:72" ht="18" customHeight="1" thickTop="1" thickBot="1" x14ac:dyDescent="0.2">
      <c r="A19" s="343"/>
      <c r="B19" s="344"/>
      <c r="C19" s="345"/>
      <c r="D19" s="345"/>
      <c r="E19" s="344"/>
      <c r="F19" s="344"/>
      <c r="G19" s="345"/>
      <c r="H19" s="345"/>
      <c r="I19" s="345"/>
      <c r="J19" s="345"/>
      <c r="K19" s="345"/>
      <c r="L19" s="345"/>
      <c r="M19" s="345"/>
      <c r="N19" s="345"/>
      <c r="O19" s="345"/>
      <c r="P19" s="346"/>
      <c r="Q19" s="178"/>
      <c r="R19" s="178"/>
      <c r="S19" s="178"/>
      <c r="T19" s="178"/>
      <c r="U19" s="178"/>
      <c r="V19" s="178"/>
      <c r="W19" s="178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3"/>
      <c r="BA19" s="45"/>
      <c r="BB19" s="45"/>
      <c r="BC19" s="45"/>
      <c r="BD19" s="45"/>
      <c r="BE19" s="45"/>
      <c r="BF19" s="45"/>
      <c r="BH19" s="69"/>
      <c r="BI19" s="69"/>
      <c r="BJ19" s="69"/>
      <c r="BK19" s="69"/>
      <c r="BL19" s="69"/>
      <c r="BM19" s="69"/>
      <c r="BO19" s="88"/>
      <c r="BP19" s="88"/>
      <c r="BQ19" s="88"/>
      <c r="BR19" s="88"/>
      <c r="BS19" s="88"/>
      <c r="BT19" s="88"/>
    </row>
    <row r="20" spans="1:72" ht="18" customHeight="1" thickTop="1" thickBot="1" x14ac:dyDescent="0.25">
      <c r="A20" s="332"/>
      <c r="B20" s="333"/>
      <c r="C20" s="334" t="s">
        <v>154</v>
      </c>
      <c r="D20" s="335"/>
      <c r="E20" s="333"/>
      <c r="F20" s="333"/>
      <c r="G20" s="335"/>
      <c r="H20" s="336" t="s">
        <v>163</v>
      </c>
      <c r="I20" s="337" t="s">
        <v>161</v>
      </c>
      <c r="J20" s="338"/>
      <c r="K20" s="339" t="s">
        <v>163</v>
      </c>
      <c r="L20" s="340" t="s">
        <v>161</v>
      </c>
      <c r="M20" s="179"/>
      <c r="N20" s="341" t="s">
        <v>163</v>
      </c>
      <c r="O20" s="342" t="s">
        <v>161</v>
      </c>
      <c r="P20" s="179"/>
      <c r="Q20" s="178"/>
      <c r="R20" s="178"/>
      <c r="S20" s="178"/>
      <c r="T20" s="178"/>
      <c r="U20" s="178"/>
      <c r="V20" s="178"/>
      <c r="W20" s="178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3"/>
      <c r="BA20" s="45"/>
      <c r="BB20" s="45"/>
      <c r="BC20" s="45"/>
      <c r="BD20" s="45"/>
      <c r="BE20" s="45"/>
      <c r="BF20" s="45"/>
      <c r="BH20" s="69"/>
      <c r="BI20" s="69"/>
      <c r="BJ20" s="69"/>
      <c r="BK20" s="69"/>
      <c r="BL20" s="69"/>
      <c r="BM20" s="69"/>
      <c r="BO20" s="88"/>
      <c r="BP20" s="88"/>
      <c r="BQ20" s="88"/>
      <c r="BR20" s="88"/>
      <c r="BS20" s="88"/>
      <c r="BT20" s="88"/>
    </row>
    <row r="21" spans="1:72" ht="17" customHeight="1" thickTop="1" thickBot="1" x14ac:dyDescent="0.2">
      <c r="A21" s="148" t="s">
        <v>166</v>
      </c>
      <c r="B21" s="150" t="s">
        <v>138</v>
      </c>
      <c r="C21" s="149" t="s">
        <v>139</v>
      </c>
      <c r="D21" s="149" t="s">
        <v>140</v>
      </c>
      <c r="E21" s="150" t="s">
        <v>141</v>
      </c>
      <c r="F21" s="150" t="s">
        <v>142</v>
      </c>
      <c r="G21" s="151"/>
      <c r="H21" s="132" t="s">
        <v>164</v>
      </c>
      <c r="I21" s="104" t="s">
        <v>162</v>
      </c>
      <c r="J21" s="196"/>
      <c r="K21" s="133" t="s">
        <v>164</v>
      </c>
      <c r="L21" s="113" t="s">
        <v>162</v>
      </c>
      <c r="M21" s="179"/>
      <c r="N21" s="134" t="s">
        <v>164</v>
      </c>
      <c r="O21" s="114" t="s">
        <v>162</v>
      </c>
      <c r="P21" s="179"/>
      <c r="Q21" s="178"/>
      <c r="R21" s="178"/>
      <c r="S21" s="178"/>
      <c r="T21" s="178"/>
      <c r="U21" s="178"/>
      <c r="V21" s="178"/>
      <c r="W21" s="178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3"/>
      <c r="BA21" s="45"/>
      <c r="BB21" s="45"/>
      <c r="BC21" s="45"/>
      <c r="BD21" s="45"/>
      <c r="BE21" s="45"/>
      <c r="BF21" s="45"/>
      <c r="BH21" s="69"/>
      <c r="BI21" s="69"/>
      <c r="BJ21" s="69"/>
      <c r="BK21" s="69"/>
      <c r="BL21" s="69"/>
      <c r="BM21" s="69"/>
      <c r="BO21" s="88"/>
      <c r="BP21" s="88"/>
      <c r="BQ21" s="88"/>
      <c r="BR21" s="88"/>
      <c r="BS21" s="88"/>
      <c r="BT21" s="88"/>
    </row>
    <row r="22" spans="1:72" ht="17" customHeight="1" thickTop="1" thickBot="1" x14ac:dyDescent="0.25">
      <c r="A22" s="143"/>
      <c r="B22" s="153"/>
      <c r="C22" s="135" t="s">
        <v>145</v>
      </c>
      <c r="D22" s="152"/>
      <c r="E22" s="153"/>
      <c r="F22" s="153"/>
      <c r="G22" s="154"/>
      <c r="H22" s="115">
        <f>((BA22-MOD(BA22,60))/60)+MOD(BA22,60)/100</f>
        <v>0</v>
      </c>
      <c r="I22" s="116"/>
      <c r="J22" s="176"/>
      <c r="K22" s="172">
        <f>((BH22-MOD(BH22,60))/60)+MOD(BH22,60)/100</f>
        <v>0</v>
      </c>
      <c r="L22" s="119"/>
      <c r="M22" s="176"/>
      <c r="N22" s="175">
        <f>((BO22-MOD(BO22,60))/60)+MOD(BO22,60)/100</f>
        <v>0</v>
      </c>
      <c r="O22" s="121"/>
      <c r="P22" s="176"/>
      <c r="Q22" s="178"/>
      <c r="R22" s="178"/>
      <c r="S22" s="178"/>
      <c r="T22" s="178"/>
      <c r="U22" s="178"/>
      <c r="V22" s="178"/>
      <c r="W22" s="178"/>
      <c r="X22" s="191"/>
      <c r="Y22" s="185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3"/>
      <c r="BA22" s="48">
        <f>SUM(BA23:BA26)</f>
        <v>0</v>
      </c>
      <c r="BB22" s="38" t="e">
        <f>ROUND(BA22/$G5,2)</f>
        <v>#VALUE!</v>
      </c>
      <c r="BC22" s="45"/>
      <c r="BD22" s="45"/>
      <c r="BE22" s="45"/>
      <c r="BF22" s="45"/>
      <c r="BH22" s="72">
        <f>SUM(BH23:BH26)</f>
        <v>0</v>
      </c>
      <c r="BI22" s="42" t="e">
        <f>ROUND(BH22/$G5,2)</f>
        <v>#VALUE!</v>
      </c>
      <c r="BJ22" s="69"/>
      <c r="BK22" s="69"/>
      <c r="BL22" s="69"/>
      <c r="BM22" s="69"/>
      <c r="BO22" s="91">
        <f>SUM(BO23:BO26)</f>
        <v>0</v>
      </c>
      <c r="BP22" s="78" t="e">
        <f>ROUND(BO22/$G5,2)</f>
        <v>#VALUE!</v>
      </c>
      <c r="BQ22" s="88"/>
      <c r="BR22" s="88"/>
      <c r="BS22" s="88"/>
      <c r="BT22" s="88"/>
    </row>
    <row r="23" spans="1:72" ht="17" customHeight="1" thickTop="1" thickBot="1" x14ac:dyDescent="0.2">
      <c r="A23" s="155"/>
      <c r="B23" s="156">
        <v>1</v>
      </c>
      <c r="C23" s="157" t="str">
        <f>IF(A23="","",VLOOKUP(A23,$L$51:$P$60,2,FALSE))</f>
        <v/>
      </c>
      <c r="D23" s="157" t="str">
        <f>IF(A23="","",VLOOKUP(A23,$L$51:$P$60,3,FALSE))</f>
        <v/>
      </c>
      <c r="E23" s="158" t="str">
        <f>IF(A23="","",VLOOKUP(A23,$L$51:$P$60,4,FALSE))</f>
        <v/>
      </c>
      <c r="F23" s="158" t="str">
        <f>IF(A23="","",VLOOKUP(A23,$L$51:$P$60,5,FALSE))</f>
        <v/>
      </c>
      <c r="G23" s="145" t="str">
        <f>IF($C23="","",IF($F23&lt;1,0,IF($E23="F",INDEX(Coefficients!$A:$Z,73,$F23+8),INDEX(Coefficients!$A:$Z,41,$F23+8))))</f>
        <v/>
      </c>
      <c r="H23" s="166"/>
      <c r="I23" s="123" t="str">
        <f>IF(A23="","",BB23/100)</f>
        <v/>
      </c>
      <c r="J23" s="185"/>
      <c r="K23" s="201"/>
      <c r="L23" s="126" t="str">
        <f>IF(D23="","",BI23/100)</f>
        <v/>
      </c>
      <c r="M23" s="185"/>
      <c r="N23" s="204"/>
      <c r="O23" s="129" t="str">
        <f>IF(G23="","",BP23/100)</f>
        <v/>
      </c>
      <c r="P23" s="185"/>
      <c r="Q23" s="178"/>
      <c r="R23" s="178"/>
      <c r="S23" s="178"/>
      <c r="T23" s="178"/>
      <c r="U23" s="178"/>
      <c r="V23" s="178"/>
      <c r="W23" s="178"/>
      <c r="X23" s="183"/>
      <c r="Y23" s="184"/>
      <c r="Z23" s="185"/>
      <c r="AA23" s="31"/>
      <c r="AB23" s="31"/>
      <c r="AC23" s="31"/>
      <c r="AD23" s="31"/>
      <c r="AE23" s="31"/>
      <c r="AF23" s="31"/>
      <c r="AG23" s="31"/>
      <c r="AH23" s="31"/>
      <c r="AI23" s="31"/>
      <c r="AJ23" s="33"/>
      <c r="BA23" s="58">
        <f>(($H23-INT($H23))*100)+INT($H23)*60</f>
        <v>0</v>
      </c>
      <c r="BB23" s="50" t="e">
        <f>IF($F23&lt;1,0,ROUND($BA23/$G23,2))</f>
        <v>#VALUE!</v>
      </c>
      <c r="BC23" s="38"/>
      <c r="BD23" s="45"/>
      <c r="BE23" s="45"/>
      <c r="BF23" s="45"/>
      <c r="BH23" s="73">
        <f>(($K23-INT($K23))*100)+INT($K23)*60</f>
        <v>0</v>
      </c>
      <c r="BI23" s="62" t="e">
        <f>IF($F23&lt;1,0,ROUND($BH23/$G23,2))</f>
        <v>#VALUE!</v>
      </c>
      <c r="BJ23" s="42"/>
      <c r="BK23" s="69"/>
      <c r="BL23" s="69"/>
      <c r="BM23" s="69"/>
      <c r="BO23" s="92">
        <f>(($N23-INT($N23))*100)+INT($N23)*60</f>
        <v>0</v>
      </c>
      <c r="BP23" s="77" t="e">
        <f>IF($F23&lt;1,0,ROUND($BO23/$G23,2))</f>
        <v>#VALUE!</v>
      </c>
      <c r="BQ23" s="78"/>
      <c r="BR23" s="88"/>
      <c r="BS23" s="88"/>
      <c r="BT23" s="88"/>
    </row>
    <row r="24" spans="1:72" ht="17" customHeight="1" thickBot="1" x14ac:dyDescent="0.2">
      <c r="A24" s="155"/>
      <c r="B24" s="156">
        <v>2</v>
      </c>
      <c r="C24" s="157" t="str">
        <f>IF(A24="","",VLOOKUP(A24,$L$51:$P$60,2,FALSE))</f>
        <v/>
      </c>
      <c r="D24" s="157" t="str">
        <f>IF(A24="","",VLOOKUP(A24,$L$51:$P$60,3,FALSE))</f>
        <v/>
      </c>
      <c r="E24" s="158" t="str">
        <f>IF(A24="","",VLOOKUP(A24,$L$51:$P$60,4,FALSE))</f>
        <v/>
      </c>
      <c r="F24" s="158" t="str">
        <f>IF(A24="","",VLOOKUP(A24,$L$51:$P$60,5,FALSE))</f>
        <v/>
      </c>
      <c r="G24" s="145" t="str">
        <f>IF($C24="","",IF($F24&lt;1,0,IF($E24="F",INDEX(Coefficients!$A:$Z,74,$F24+8),INDEX(Coefficients!$A:$Z,44,$F24+8))))</f>
        <v/>
      </c>
      <c r="H24" s="167"/>
      <c r="I24" s="124" t="str">
        <f>IF(A24="","",BB24/100)</f>
        <v/>
      </c>
      <c r="J24" s="185"/>
      <c r="K24" s="202"/>
      <c r="L24" s="127" t="str">
        <f>IF(D24="","",BI24/100)</f>
        <v/>
      </c>
      <c r="M24" s="185"/>
      <c r="N24" s="205"/>
      <c r="O24" s="130" t="str">
        <f>IF(G24="","",BP24/100)</f>
        <v/>
      </c>
      <c r="P24" s="185"/>
      <c r="Q24" s="178"/>
      <c r="R24" s="178"/>
      <c r="S24" s="178"/>
      <c r="T24" s="178"/>
      <c r="U24" s="178"/>
      <c r="V24" s="178"/>
      <c r="W24" s="178"/>
      <c r="X24" s="183"/>
      <c r="Y24" s="184"/>
      <c r="Z24" s="185"/>
      <c r="AA24" s="31"/>
      <c r="AB24" s="31"/>
      <c r="AC24" s="31"/>
      <c r="AD24" s="31"/>
      <c r="AE24" s="31"/>
      <c r="AF24" s="31"/>
      <c r="AG24" s="31"/>
      <c r="AH24" s="31"/>
      <c r="AI24" s="31"/>
      <c r="AJ24" s="33"/>
      <c r="BA24" s="58">
        <f t="shared" ref="BA24:BA37" si="15">(($H24-INT($H24))*100)+INT($H24)*60</f>
        <v>0</v>
      </c>
      <c r="BB24" s="50" t="e">
        <f>IF($F24&lt;1,0,ROUND($BA24/$G24,2))</f>
        <v>#VALUE!</v>
      </c>
      <c r="BC24" s="38"/>
      <c r="BD24" s="45"/>
      <c r="BE24" s="45"/>
      <c r="BF24" s="45"/>
      <c r="BH24" s="73">
        <f>(($K24-INT($K24))*100)+INT($K24)*60</f>
        <v>0</v>
      </c>
      <c r="BI24" s="62" t="e">
        <f>IF($F24&lt;1,0,ROUND($BH24/$G24,2))</f>
        <v>#VALUE!</v>
      </c>
      <c r="BJ24" s="42"/>
      <c r="BK24" s="69"/>
      <c r="BL24" s="69"/>
      <c r="BM24" s="69"/>
      <c r="BO24" s="92">
        <f>(($N24-INT($N24))*100)+INT($N24)*60</f>
        <v>0</v>
      </c>
      <c r="BP24" s="77" t="e">
        <f>IF($F24&lt;1,0,ROUND($BO24/$G24,2))</f>
        <v>#VALUE!</v>
      </c>
      <c r="BQ24" s="78"/>
      <c r="BR24" s="88"/>
      <c r="BS24" s="88"/>
      <c r="BT24" s="88"/>
    </row>
    <row r="25" spans="1:72" ht="17" customHeight="1" thickBot="1" x14ac:dyDescent="0.2">
      <c r="A25" s="155"/>
      <c r="B25" s="156">
        <v>3</v>
      </c>
      <c r="C25" s="157" t="str">
        <f>IF(A25="","",VLOOKUP(A25,$L$51:$P$60,2,FALSE))</f>
        <v/>
      </c>
      <c r="D25" s="157" t="str">
        <f>IF(A25="","",VLOOKUP(A25,$L$51:$P$60,3,FALSE))</f>
        <v/>
      </c>
      <c r="E25" s="158" t="str">
        <f>IF(A25="","",VLOOKUP(A25,$L$51:$P$60,4,FALSE))</f>
        <v/>
      </c>
      <c r="F25" s="158" t="str">
        <f>IF(A25="","",VLOOKUP(A25,$L$51:$P$60,5,FALSE))</f>
        <v/>
      </c>
      <c r="G25" s="145" t="str">
        <f>IF($C25="","",IF($F25&lt;1,0,IF($E25="F",INDEX(Coefficients!$A:$Z,75,$F25+8),INDEX(Coefficients!$A:$Z,47,$F25+8))))</f>
        <v/>
      </c>
      <c r="H25" s="167"/>
      <c r="I25" s="124" t="str">
        <f>IF(A25="","",BB25/100)</f>
        <v/>
      </c>
      <c r="J25" s="185"/>
      <c r="K25" s="202"/>
      <c r="L25" s="127" t="str">
        <f>IF(D25="","",BI25/100)</f>
        <v/>
      </c>
      <c r="M25" s="185"/>
      <c r="N25" s="205"/>
      <c r="O25" s="130" t="str">
        <f>IF(G25="","",BP25/100)</f>
        <v/>
      </c>
      <c r="P25" s="185"/>
      <c r="Q25" s="178"/>
      <c r="R25" s="178"/>
      <c r="S25" s="178"/>
      <c r="T25" s="178"/>
      <c r="U25" s="178"/>
      <c r="V25" s="178"/>
      <c r="W25" s="178"/>
      <c r="X25" s="183"/>
      <c r="Y25" s="184"/>
      <c r="Z25" s="185"/>
      <c r="AA25" s="31"/>
      <c r="AB25" s="31"/>
      <c r="AC25" s="31"/>
      <c r="AD25" s="31"/>
      <c r="AE25" s="31"/>
      <c r="AF25" s="31"/>
      <c r="AG25" s="31"/>
      <c r="AH25" s="31"/>
      <c r="AI25" s="31"/>
      <c r="AJ25" s="33"/>
      <c r="BA25" s="58">
        <f t="shared" si="15"/>
        <v>0</v>
      </c>
      <c r="BB25" s="50" t="e">
        <f>IF($F25&lt;1,0,ROUND($BA25/$G25,2))</f>
        <v>#VALUE!</v>
      </c>
      <c r="BC25" s="38"/>
      <c r="BD25" s="45"/>
      <c r="BE25" s="45"/>
      <c r="BF25" s="45"/>
      <c r="BH25" s="73">
        <f>(($K25-INT($K25))*100)+INT($K25)*60</f>
        <v>0</v>
      </c>
      <c r="BI25" s="62" t="e">
        <f>IF($F25&lt;1,0,ROUND($BH25/$G25,2))</f>
        <v>#VALUE!</v>
      </c>
      <c r="BJ25" s="42"/>
      <c r="BK25" s="69"/>
      <c r="BL25" s="69"/>
      <c r="BM25" s="69"/>
      <c r="BO25" s="92">
        <f>(($N25-INT($N25))*100)+INT($N25)*60</f>
        <v>0</v>
      </c>
      <c r="BP25" s="77" t="e">
        <f>IF($F25&lt;1,0,ROUND($BO25/$G25,2))</f>
        <v>#VALUE!</v>
      </c>
      <c r="BQ25" s="78"/>
      <c r="BR25" s="88"/>
      <c r="BS25" s="88"/>
      <c r="BT25" s="88"/>
    </row>
    <row r="26" spans="1:72" ht="17" customHeight="1" thickBot="1" x14ac:dyDescent="0.2">
      <c r="A26" s="155"/>
      <c r="B26" s="156">
        <v>4</v>
      </c>
      <c r="C26" s="157" t="str">
        <f>IF(A26="","",VLOOKUP(A26,$L$51:$P$60,2,FALSE))</f>
        <v/>
      </c>
      <c r="D26" s="157" t="str">
        <f>IF(A26="","",VLOOKUP(A26,$L$51:$P$60,3,FALSE))</f>
        <v/>
      </c>
      <c r="E26" s="158" t="str">
        <f>IF(A26="","",VLOOKUP(A26,$L$51:$P$60,4,FALSE))</f>
        <v/>
      </c>
      <c r="F26" s="158" t="str">
        <f>IF(A26="","",VLOOKUP(A26,$L$51:$P$60,5,FALSE))</f>
        <v/>
      </c>
      <c r="G26" s="145" t="str">
        <f>IF($C26="","",IF($F26&lt;1,0,IF($E26="F",INDEX(Coefficients!$A:$Z,72,$F26+8),INDEX(Coefficients!$A:$Z,34,$F26+8))))</f>
        <v/>
      </c>
      <c r="H26" s="168"/>
      <c r="I26" s="125" t="str">
        <f>IF(A26="","",BB26/100)</f>
        <v/>
      </c>
      <c r="J26" s="185"/>
      <c r="K26" s="203"/>
      <c r="L26" s="128" t="str">
        <f>IF(D26="","",BI26/100)</f>
        <v/>
      </c>
      <c r="M26" s="185"/>
      <c r="N26" s="206"/>
      <c r="O26" s="131" t="str">
        <f>IF(G26="","",BP26/100)</f>
        <v/>
      </c>
      <c r="P26" s="185"/>
      <c r="Q26" s="178"/>
      <c r="R26" s="178"/>
      <c r="S26" s="178"/>
      <c r="T26" s="178"/>
      <c r="U26" s="178"/>
      <c r="V26" s="178"/>
      <c r="W26" s="178"/>
      <c r="X26" s="183"/>
      <c r="Y26" s="184"/>
      <c r="Z26" s="185"/>
      <c r="AA26" s="31"/>
      <c r="AB26" s="31"/>
      <c r="AC26" s="31"/>
      <c r="AD26" s="31"/>
      <c r="AE26" s="31"/>
      <c r="AF26" s="31"/>
      <c r="AG26" s="31"/>
      <c r="AH26" s="31"/>
      <c r="AI26" s="31"/>
      <c r="AJ26" s="33"/>
      <c r="BA26" s="58">
        <f t="shared" si="15"/>
        <v>0</v>
      </c>
      <c r="BB26" s="50" t="e">
        <f>IF($F26&lt;1,0,ROUND($BA26/$G26,2))</f>
        <v>#VALUE!</v>
      </c>
      <c r="BC26" s="38"/>
      <c r="BD26" s="45"/>
      <c r="BE26" s="45"/>
      <c r="BF26" s="45"/>
      <c r="BH26" s="73">
        <f>(($K26-INT($K26))*100)+INT($K26)*60</f>
        <v>0</v>
      </c>
      <c r="BI26" s="62" t="e">
        <f>IF($F26&lt;1,0,ROUND($BH26/$G26,2))</f>
        <v>#VALUE!</v>
      </c>
      <c r="BJ26" s="42"/>
      <c r="BK26" s="69"/>
      <c r="BL26" s="69"/>
      <c r="BM26" s="69"/>
      <c r="BO26" s="92">
        <f>(($N26-INT($N26))*100)+INT($N26)*60</f>
        <v>0</v>
      </c>
      <c r="BP26" s="77" t="e">
        <f>IF($F26&lt;1,0,ROUND($BO26/$G26,2))</f>
        <v>#VALUE!</v>
      </c>
      <c r="BQ26" s="78"/>
      <c r="BR26" s="88"/>
      <c r="BS26" s="88"/>
      <c r="BT26" s="88"/>
    </row>
    <row r="27" spans="1:72" ht="17" customHeight="1" thickTop="1" thickBot="1" x14ac:dyDescent="0.25">
      <c r="A27" s="143"/>
      <c r="B27" s="153"/>
      <c r="C27" s="135" t="s">
        <v>159</v>
      </c>
      <c r="D27" s="152"/>
      <c r="E27" s="153"/>
      <c r="F27" s="153"/>
      <c r="G27" s="154"/>
      <c r="H27" s="117">
        <f>((BA27-MOD(BA27,60))/60)+MOD(BA27,60)/100</f>
        <v>0</v>
      </c>
      <c r="I27" s="118"/>
      <c r="J27" s="176"/>
      <c r="K27" s="173">
        <f>((BH27-MOD(BH27,60))/60)+MOD(BH27,60)/100</f>
        <v>0</v>
      </c>
      <c r="L27" s="120"/>
      <c r="M27" s="176"/>
      <c r="N27" s="174">
        <f>((BO27-MOD(BO27,60))/60)+MOD(BO27,60)/100</f>
        <v>0</v>
      </c>
      <c r="O27" s="122"/>
      <c r="P27" s="176"/>
      <c r="Q27" s="178"/>
      <c r="R27" s="178"/>
      <c r="S27" s="178"/>
      <c r="T27" s="178"/>
      <c r="U27" s="178"/>
      <c r="V27" s="178"/>
      <c r="W27" s="178"/>
      <c r="X27" s="191"/>
      <c r="Y27" s="185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3"/>
      <c r="BA27" s="48">
        <f>SUM(BA28:BA37)</f>
        <v>0</v>
      </c>
      <c r="BB27" s="50"/>
      <c r="BC27" s="45"/>
      <c r="BD27" s="45"/>
      <c r="BE27" s="45"/>
      <c r="BF27" s="45"/>
      <c r="BH27" s="72">
        <f>SUM(BH28:BH37)</f>
        <v>0</v>
      </c>
      <c r="BI27" s="62"/>
      <c r="BJ27" s="69"/>
      <c r="BK27" s="69"/>
      <c r="BL27" s="69"/>
      <c r="BM27" s="69"/>
      <c r="BO27" s="91">
        <f>SUM(BO28:BO37)</f>
        <v>0</v>
      </c>
      <c r="BP27" s="77"/>
      <c r="BQ27" s="88"/>
      <c r="BR27" s="88"/>
      <c r="BS27" s="88"/>
      <c r="BT27" s="88"/>
    </row>
    <row r="28" spans="1:72" ht="17" customHeight="1" thickTop="1" thickBot="1" x14ac:dyDescent="0.2">
      <c r="A28" s="155"/>
      <c r="B28" s="156">
        <v>1</v>
      </c>
      <c r="C28" s="157" t="str">
        <f t="shared" ref="C28:C37" si="16">IF(A28="","",VLOOKUP(A28,$L$51:$P$60,2,FALSE))</f>
        <v/>
      </c>
      <c r="D28" s="157" t="str">
        <f t="shared" ref="D28:D37" si="17">IF(A28="","",VLOOKUP(A28,$L$51:$P$60,3,FALSE))</f>
        <v/>
      </c>
      <c r="E28" s="158" t="str">
        <f t="shared" ref="E28:E37" si="18">IF(A28="","",VLOOKUP(A28,$L$51:$P$60,4,FALSE))</f>
        <v/>
      </c>
      <c r="F28" s="158" t="str">
        <f t="shared" ref="F28:F37" si="19">IF(A28="","",VLOOKUP(A28,$L$51:$P$60,5,FALSE))</f>
        <v/>
      </c>
      <c r="G28" s="145" t="str">
        <f>IF($C28="","",IF($F28&lt;1,0,IF($E28="F",INDEX(Coefficients!$A:$Z,72,$F28+8),INDEX(Coefficients!$A:$Z,34,$F28+8))))</f>
        <v/>
      </c>
      <c r="H28" s="166"/>
      <c r="I28" s="123" t="str">
        <f t="shared" ref="I28:I37" si="20">IF(A28="","",BB28/100)</f>
        <v/>
      </c>
      <c r="J28" s="185"/>
      <c r="K28" s="201"/>
      <c r="L28" s="126" t="str">
        <f t="shared" ref="L28:L37" si="21">IF(D28="","",BI28/100)</f>
        <v/>
      </c>
      <c r="M28" s="185"/>
      <c r="N28" s="204"/>
      <c r="O28" s="129" t="str">
        <f t="shared" ref="O28:O37" si="22">IF(G28="","",BP28/100)</f>
        <v/>
      </c>
      <c r="P28" s="185"/>
      <c r="Q28" s="178"/>
      <c r="R28" s="178"/>
      <c r="S28" s="178"/>
      <c r="T28" s="178"/>
      <c r="U28" s="178"/>
      <c r="V28" s="178"/>
      <c r="W28" s="178"/>
      <c r="X28" s="183"/>
      <c r="Y28" s="184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3"/>
      <c r="BA28" s="58">
        <f t="shared" si="15"/>
        <v>0</v>
      </c>
      <c r="BB28" s="50" t="e">
        <f t="shared" ref="BB28:BB37" si="23">IF($F28&lt;1,0,ROUND($BA28/$G28,2))</f>
        <v>#VALUE!</v>
      </c>
      <c r="BC28" s="45"/>
      <c r="BD28" s="45"/>
      <c r="BE28" s="45"/>
      <c r="BF28" s="45"/>
      <c r="BH28" s="73">
        <f t="shared" ref="BH28:BH37" si="24">(($K28-INT($K28))*100)+INT($K28)*60</f>
        <v>0</v>
      </c>
      <c r="BI28" s="62" t="e">
        <f t="shared" ref="BI28:BI37" si="25">IF($F28&lt;1,0,ROUND($BH28/$G28,2))</f>
        <v>#VALUE!</v>
      </c>
      <c r="BJ28" s="69"/>
      <c r="BK28" s="69"/>
      <c r="BL28" s="69"/>
      <c r="BM28" s="69"/>
      <c r="BO28" s="92">
        <f t="shared" ref="BO28:BO37" si="26">(($N28-INT($N28))*100)+INT($N28)*60</f>
        <v>0</v>
      </c>
      <c r="BP28" s="77" t="e">
        <f t="shared" ref="BP28:BP37" si="27">IF($F28&lt;1,0,ROUND($BO28/$G28,2))</f>
        <v>#VALUE!</v>
      </c>
      <c r="BQ28" s="88"/>
      <c r="BR28" s="88"/>
      <c r="BS28" s="88"/>
      <c r="BT28" s="88"/>
    </row>
    <row r="29" spans="1:72" ht="17" customHeight="1" thickBot="1" x14ac:dyDescent="0.2">
      <c r="A29" s="155"/>
      <c r="B29" s="156">
        <v>2</v>
      </c>
      <c r="C29" s="157" t="str">
        <f t="shared" si="16"/>
        <v/>
      </c>
      <c r="D29" s="157" t="str">
        <f t="shared" si="17"/>
        <v/>
      </c>
      <c r="E29" s="158" t="str">
        <f t="shared" si="18"/>
        <v/>
      </c>
      <c r="F29" s="158" t="str">
        <f t="shared" si="19"/>
        <v/>
      </c>
      <c r="G29" s="145" t="str">
        <f>IF($C29="","",IF($F29&lt;1,0,IF($E29="F",INDEX(Coefficients!$A:$Z,72,$F29+8),INDEX(Coefficients!$A:$Z,34,$F29+8))))</f>
        <v/>
      </c>
      <c r="H29" s="167"/>
      <c r="I29" s="124" t="str">
        <f t="shared" si="20"/>
        <v/>
      </c>
      <c r="J29" s="185"/>
      <c r="K29" s="202"/>
      <c r="L29" s="127" t="str">
        <f t="shared" si="21"/>
        <v/>
      </c>
      <c r="M29" s="185"/>
      <c r="N29" s="205"/>
      <c r="O29" s="130" t="str">
        <f t="shared" si="22"/>
        <v/>
      </c>
      <c r="P29" s="185"/>
      <c r="Q29" s="178"/>
      <c r="R29" s="178"/>
      <c r="S29" s="178"/>
      <c r="T29" s="178"/>
      <c r="U29" s="178"/>
      <c r="V29" s="178"/>
      <c r="W29" s="178"/>
      <c r="X29" s="183"/>
      <c r="Y29" s="184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3"/>
      <c r="BA29" s="58">
        <f t="shared" si="15"/>
        <v>0</v>
      </c>
      <c r="BB29" s="50" t="e">
        <f t="shared" si="23"/>
        <v>#VALUE!</v>
      </c>
      <c r="BC29" s="45"/>
      <c r="BD29" s="45"/>
      <c r="BE29" s="45"/>
      <c r="BF29" s="45"/>
      <c r="BH29" s="73">
        <f t="shared" si="24"/>
        <v>0</v>
      </c>
      <c r="BI29" s="62" t="e">
        <f t="shared" si="25"/>
        <v>#VALUE!</v>
      </c>
      <c r="BJ29" s="69"/>
      <c r="BK29" s="69"/>
      <c r="BL29" s="69"/>
      <c r="BM29" s="69"/>
      <c r="BO29" s="92">
        <f t="shared" si="26"/>
        <v>0</v>
      </c>
      <c r="BP29" s="77" t="e">
        <f t="shared" si="27"/>
        <v>#VALUE!</v>
      </c>
      <c r="BQ29" s="88"/>
      <c r="BR29" s="88"/>
      <c r="BS29" s="88"/>
      <c r="BT29" s="88"/>
    </row>
    <row r="30" spans="1:72" ht="17" customHeight="1" thickBot="1" x14ac:dyDescent="0.2">
      <c r="A30" s="155"/>
      <c r="B30" s="156">
        <v>3</v>
      </c>
      <c r="C30" s="157" t="str">
        <f t="shared" si="16"/>
        <v/>
      </c>
      <c r="D30" s="157" t="str">
        <f t="shared" si="17"/>
        <v/>
      </c>
      <c r="E30" s="158" t="str">
        <f t="shared" si="18"/>
        <v/>
      </c>
      <c r="F30" s="158" t="str">
        <f t="shared" si="19"/>
        <v/>
      </c>
      <c r="G30" s="145" t="str">
        <f>IF($C30="","",IF($F30&lt;1,0,IF($E30="F",INDEX(Coefficients!$A:$Z,72,$F30+8),INDEX(Coefficients!$A:$Z,34,$F30+8))))</f>
        <v/>
      </c>
      <c r="H30" s="167"/>
      <c r="I30" s="124" t="str">
        <f t="shared" si="20"/>
        <v/>
      </c>
      <c r="J30" s="185"/>
      <c r="K30" s="202"/>
      <c r="L30" s="127" t="str">
        <f t="shared" si="21"/>
        <v/>
      </c>
      <c r="M30" s="185"/>
      <c r="N30" s="205"/>
      <c r="O30" s="130" t="str">
        <f t="shared" si="22"/>
        <v/>
      </c>
      <c r="P30" s="185"/>
      <c r="Q30" s="178"/>
      <c r="R30" s="178"/>
      <c r="S30" s="178"/>
      <c r="T30" s="178"/>
      <c r="U30" s="178"/>
      <c r="V30" s="178"/>
      <c r="W30" s="178"/>
      <c r="X30" s="183"/>
      <c r="Y30" s="184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3"/>
      <c r="BA30" s="58">
        <f t="shared" si="15"/>
        <v>0</v>
      </c>
      <c r="BB30" s="50" t="e">
        <f t="shared" si="23"/>
        <v>#VALUE!</v>
      </c>
      <c r="BC30" s="45"/>
      <c r="BD30" s="45"/>
      <c r="BE30" s="45"/>
      <c r="BF30" s="45"/>
      <c r="BH30" s="73">
        <f t="shared" si="24"/>
        <v>0</v>
      </c>
      <c r="BI30" s="62" t="e">
        <f t="shared" si="25"/>
        <v>#VALUE!</v>
      </c>
      <c r="BJ30" s="69"/>
      <c r="BK30" s="69"/>
      <c r="BL30" s="69"/>
      <c r="BM30" s="69"/>
      <c r="BO30" s="92">
        <f t="shared" si="26"/>
        <v>0</v>
      </c>
      <c r="BP30" s="77" t="e">
        <f t="shared" si="27"/>
        <v>#VALUE!</v>
      </c>
      <c r="BQ30" s="88"/>
      <c r="BR30" s="88"/>
      <c r="BS30" s="88"/>
      <c r="BT30" s="88"/>
    </row>
    <row r="31" spans="1:72" ht="17" customHeight="1" thickBot="1" x14ac:dyDescent="0.2">
      <c r="A31" s="155"/>
      <c r="B31" s="156">
        <v>4</v>
      </c>
      <c r="C31" s="157" t="str">
        <f t="shared" si="16"/>
        <v/>
      </c>
      <c r="D31" s="157" t="str">
        <f t="shared" si="17"/>
        <v/>
      </c>
      <c r="E31" s="158" t="str">
        <f t="shared" si="18"/>
        <v/>
      </c>
      <c r="F31" s="158" t="str">
        <f t="shared" si="19"/>
        <v/>
      </c>
      <c r="G31" s="145" t="str">
        <f>IF($C31="","",IF($F31&lt;1,0,IF($E31="F",INDEX(Coefficients!$A:$Z,72,$F31+8),INDEX(Coefficients!$A:$Z,34,$F31+8))))</f>
        <v/>
      </c>
      <c r="H31" s="167"/>
      <c r="I31" s="124" t="str">
        <f t="shared" si="20"/>
        <v/>
      </c>
      <c r="J31" s="185"/>
      <c r="K31" s="202"/>
      <c r="L31" s="127" t="str">
        <f t="shared" si="21"/>
        <v/>
      </c>
      <c r="M31" s="185"/>
      <c r="N31" s="205"/>
      <c r="O31" s="130" t="str">
        <f t="shared" si="22"/>
        <v/>
      </c>
      <c r="P31" s="185"/>
      <c r="Q31" s="178"/>
      <c r="R31" s="178"/>
      <c r="S31" s="178"/>
      <c r="T31" s="178"/>
      <c r="U31" s="178"/>
      <c r="V31" s="178"/>
      <c r="W31" s="178"/>
      <c r="X31" s="183"/>
      <c r="Y31" s="184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3"/>
      <c r="BA31" s="58">
        <f t="shared" si="15"/>
        <v>0</v>
      </c>
      <c r="BB31" s="50" t="e">
        <f t="shared" si="23"/>
        <v>#VALUE!</v>
      </c>
      <c r="BC31" s="45"/>
      <c r="BD31" s="45"/>
      <c r="BE31" s="45"/>
      <c r="BF31" s="45"/>
      <c r="BH31" s="73">
        <f t="shared" si="24"/>
        <v>0</v>
      </c>
      <c r="BI31" s="62" t="e">
        <f t="shared" si="25"/>
        <v>#VALUE!</v>
      </c>
      <c r="BJ31" s="69"/>
      <c r="BK31" s="69"/>
      <c r="BL31" s="69"/>
      <c r="BM31" s="69"/>
      <c r="BO31" s="92">
        <f t="shared" si="26"/>
        <v>0</v>
      </c>
      <c r="BP31" s="77" t="e">
        <f t="shared" si="27"/>
        <v>#VALUE!</v>
      </c>
      <c r="BQ31" s="88"/>
      <c r="BR31" s="88"/>
      <c r="BS31" s="88"/>
      <c r="BT31" s="88"/>
    </row>
    <row r="32" spans="1:72" ht="17" customHeight="1" thickBot="1" x14ac:dyDescent="0.2">
      <c r="A32" s="155"/>
      <c r="B32" s="156">
        <v>5</v>
      </c>
      <c r="C32" s="157" t="str">
        <f t="shared" si="16"/>
        <v/>
      </c>
      <c r="D32" s="157" t="str">
        <f t="shared" si="17"/>
        <v/>
      </c>
      <c r="E32" s="158" t="str">
        <f t="shared" si="18"/>
        <v/>
      </c>
      <c r="F32" s="158" t="str">
        <f t="shared" si="19"/>
        <v/>
      </c>
      <c r="G32" s="145" t="str">
        <f>IF($C32="","",IF($F32&lt;1,0,IF($E32="F",INDEX(Coefficients!$A:$Z,72,$F32+8),INDEX(Coefficients!$A:$Z,34,$F32+8))))</f>
        <v/>
      </c>
      <c r="H32" s="167"/>
      <c r="I32" s="124" t="str">
        <f t="shared" si="20"/>
        <v/>
      </c>
      <c r="J32" s="185"/>
      <c r="K32" s="202"/>
      <c r="L32" s="127" t="str">
        <f t="shared" si="21"/>
        <v/>
      </c>
      <c r="M32" s="185"/>
      <c r="N32" s="205"/>
      <c r="O32" s="130" t="str">
        <f t="shared" si="22"/>
        <v/>
      </c>
      <c r="P32" s="185"/>
      <c r="Q32" s="178"/>
      <c r="R32" s="178"/>
      <c r="S32" s="178"/>
      <c r="T32" s="178"/>
      <c r="U32" s="178"/>
      <c r="V32" s="178"/>
      <c r="W32" s="178"/>
      <c r="X32" s="183"/>
      <c r="Y32" s="184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3"/>
      <c r="AY32" s="32"/>
      <c r="AZ32" s="32"/>
      <c r="BA32" s="58">
        <f t="shared" si="15"/>
        <v>0</v>
      </c>
      <c r="BB32" s="50" t="e">
        <f t="shared" si="23"/>
        <v>#VALUE!</v>
      </c>
      <c r="BC32" s="45"/>
      <c r="BD32" s="45"/>
      <c r="BE32" s="45"/>
      <c r="BF32" s="45"/>
      <c r="BH32" s="73">
        <f t="shared" si="24"/>
        <v>0</v>
      </c>
      <c r="BI32" s="62" t="e">
        <f t="shared" si="25"/>
        <v>#VALUE!</v>
      </c>
      <c r="BJ32" s="69"/>
      <c r="BK32" s="69"/>
      <c r="BL32" s="69"/>
      <c r="BM32" s="69"/>
      <c r="BO32" s="92">
        <f t="shared" si="26"/>
        <v>0</v>
      </c>
      <c r="BP32" s="77" t="e">
        <f t="shared" si="27"/>
        <v>#VALUE!</v>
      </c>
      <c r="BQ32" s="88"/>
      <c r="BR32" s="88"/>
      <c r="BS32" s="88"/>
      <c r="BT32" s="88"/>
    </row>
    <row r="33" spans="1:72" ht="17" customHeight="1" thickBot="1" x14ac:dyDescent="0.2">
      <c r="A33" s="155"/>
      <c r="B33" s="156">
        <v>6</v>
      </c>
      <c r="C33" s="157" t="str">
        <f t="shared" si="16"/>
        <v/>
      </c>
      <c r="D33" s="157" t="str">
        <f t="shared" si="17"/>
        <v/>
      </c>
      <c r="E33" s="158" t="str">
        <f t="shared" si="18"/>
        <v/>
      </c>
      <c r="F33" s="158" t="str">
        <f t="shared" si="19"/>
        <v/>
      </c>
      <c r="G33" s="145" t="str">
        <f>IF($C33="","",IF($F33&lt;1,0,IF($E33="F",INDEX(Coefficients!$A:$Z,72,$F33+8),INDEX(Coefficients!$A:$Z,34,$F33+8))))</f>
        <v/>
      </c>
      <c r="H33" s="167"/>
      <c r="I33" s="124" t="str">
        <f t="shared" si="20"/>
        <v/>
      </c>
      <c r="J33" s="185"/>
      <c r="K33" s="202"/>
      <c r="L33" s="127" t="str">
        <f t="shared" si="21"/>
        <v/>
      </c>
      <c r="M33" s="185"/>
      <c r="N33" s="205"/>
      <c r="O33" s="130" t="str">
        <f t="shared" si="22"/>
        <v/>
      </c>
      <c r="P33" s="185"/>
      <c r="Q33" s="178"/>
      <c r="R33" s="178"/>
      <c r="S33" s="178"/>
      <c r="T33" s="178"/>
      <c r="U33" s="178"/>
      <c r="V33" s="178"/>
      <c r="W33" s="178"/>
      <c r="X33" s="183"/>
      <c r="Y33" s="184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3"/>
      <c r="AY33" s="32"/>
      <c r="AZ33" s="32"/>
      <c r="BA33" s="58">
        <f t="shared" si="15"/>
        <v>0</v>
      </c>
      <c r="BB33" s="50" t="e">
        <f t="shared" si="23"/>
        <v>#VALUE!</v>
      </c>
      <c r="BC33" s="45"/>
      <c r="BD33" s="45"/>
      <c r="BE33" s="45"/>
      <c r="BF33" s="45"/>
      <c r="BH33" s="73">
        <f t="shared" si="24"/>
        <v>0</v>
      </c>
      <c r="BI33" s="62" t="e">
        <f t="shared" si="25"/>
        <v>#VALUE!</v>
      </c>
      <c r="BJ33" s="69"/>
      <c r="BK33" s="69"/>
      <c r="BL33" s="69"/>
      <c r="BM33" s="69"/>
      <c r="BO33" s="92">
        <f t="shared" si="26"/>
        <v>0</v>
      </c>
      <c r="BP33" s="77" t="e">
        <f t="shared" si="27"/>
        <v>#VALUE!</v>
      </c>
      <c r="BQ33" s="88"/>
      <c r="BR33" s="88"/>
      <c r="BS33" s="88"/>
      <c r="BT33" s="88"/>
    </row>
    <row r="34" spans="1:72" ht="17" customHeight="1" thickBot="1" x14ac:dyDescent="0.2">
      <c r="A34" s="155"/>
      <c r="B34" s="156">
        <v>7</v>
      </c>
      <c r="C34" s="157" t="str">
        <f t="shared" si="16"/>
        <v/>
      </c>
      <c r="D34" s="157" t="str">
        <f t="shared" si="17"/>
        <v/>
      </c>
      <c r="E34" s="158" t="str">
        <f t="shared" si="18"/>
        <v/>
      </c>
      <c r="F34" s="158" t="str">
        <f t="shared" si="19"/>
        <v/>
      </c>
      <c r="G34" s="145" t="str">
        <f>IF($C34="","",IF($F34&lt;1,0,IF($E34="F",INDEX(Coefficients!$A:$Z,72,$F34+8),INDEX(Coefficients!$A:$Z,34,$F34+8))))</f>
        <v/>
      </c>
      <c r="H34" s="167"/>
      <c r="I34" s="124" t="str">
        <f t="shared" si="20"/>
        <v/>
      </c>
      <c r="J34" s="185"/>
      <c r="K34" s="202"/>
      <c r="L34" s="127" t="str">
        <f t="shared" si="21"/>
        <v/>
      </c>
      <c r="M34" s="185"/>
      <c r="N34" s="205"/>
      <c r="O34" s="130" t="str">
        <f t="shared" si="22"/>
        <v/>
      </c>
      <c r="P34" s="185"/>
      <c r="Q34" s="178"/>
      <c r="R34" s="178"/>
      <c r="S34" s="178"/>
      <c r="T34" s="178"/>
      <c r="U34" s="178"/>
      <c r="V34" s="178"/>
      <c r="W34" s="178"/>
      <c r="X34" s="183"/>
      <c r="Y34" s="184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3"/>
      <c r="AY34" s="32"/>
      <c r="AZ34" s="32"/>
      <c r="BA34" s="58">
        <f t="shared" si="15"/>
        <v>0</v>
      </c>
      <c r="BB34" s="50" t="e">
        <f t="shared" si="23"/>
        <v>#VALUE!</v>
      </c>
      <c r="BC34" s="45"/>
      <c r="BD34" s="45"/>
      <c r="BE34" s="45"/>
      <c r="BF34" s="45"/>
      <c r="BH34" s="73">
        <f t="shared" si="24"/>
        <v>0</v>
      </c>
      <c r="BI34" s="62" t="e">
        <f t="shared" si="25"/>
        <v>#VALUE!</v>
      </c>
      <c r="BJ34" s="69"/>
      <c r="BK34" s="69"/>
      <c r="BL34" s="69"/>
      <c r="BM34" s="69"/>
      <c r="BO34" s="92">
        <f t="shared" si="26"/>
        <v>0</v>
      </c>
      <c r="BP34" s="77" t="e">
        <f t="shared" si="27"/>
        <v>#VALUE!</v>
      </c>
      <c r="BQ34" s="88"/>
      <c r="BR34" s="88"/>
      <c r="BS34" s="88"/>
      <c r="BT34" s="88"/>
    </row>
    <row r="35" spans="1:72" ht="17" customHeight="1" thickBot="1" x14ac:dyDescent="0.2">
      <c r="A35" s="155"/>
      <c r="B35" s="156">
        <v>8</v>
      </c>
      <c r="C35" s="157" t="str">
        <f t="shared" si="16"/>
        <v/>
      </c>
      <c r="D35" s="157" t="str">
        <f t="shared" si="17"/>
        <v/>
      </c>
      <c r="E35" s="158" t="str">
        <f t="shared" si="18"/>
        <v/>
      </c>
      <c r="F35" s="158" t="str">
        <f t="shared" si="19"/>
        <v/>
      </c>
      <c r="G35" s="145" t="str">
        <f>IF($C35="","",IF($F35&lt;1,0,IF($E35="F",INDEX(Coefficients!$A:$Z,72,$F35+8),INDEX(Coefficients!$A:$Z,34,$F35+8))))</f>
        <v/>
      </c>
      <c r="H35" s="167"/>
      <c r="I35" s="124" t="str">
        <f t="shared" si="20"/>
        <v/>
      </c>
      <c r="J35" s="185"/>
      <c r="K35" s="202"/>
      <c r="L35" s="127" t="str">
        <f t="shared" si="21"/>
        <v/>
      </c>
      <c r="M35" s="185"/>
      <c r="N35" s="205"/>
      <c r="O35" s="130" t="str">
        <f t="shared" si="22"/>
        <v/>
      </c>
      <c r="P35" s="185"/>
      <c r="Q35" s="178"/>
      <c r="R35" s="178"/>
      <c r="S35" s="178"/>
      <c r="T35" s="178"/>
      <c r="U35" s="178"/>
      <c r="V35" s="178"/>
      <c r="W35" s="178"/>
      <c r="X35" s="183"/>
      <c r="Y35" s="184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3"/>
      <c r="AY35" s="32"/>
      <c r="AZ35" s="32"/>
      <c r="BA35" s="58">
        <f t="shared" si="15"/>
        <v>0</v>
      </c>
      <c r="BB35" s="50" t="e">
        <f t="shared" si="23"/>
        <v>#VALUE!</v>
      </c>
      <c r="BC35" s="45"/>
      <c r="BD35" s="45"/>
      <c r="BE35" s="45"/>
      <c r="BF35" s="45"/>
      <c r="BH35" s="73">
        <f t="shared" si="24"/>
        <v>0</v>
      </c>
      <c r="BI35" s="62" t="e">
        <f t="shared" si="25"/>
        <v>#VALUE!</v>
      </c>
      <c r="BJ35" s="69"/>
      <c r="BK35" s="69"/>
      <c r="BL35" s="69"/>
      <c r="BM35" s="69"/>
      <c r="BO35" s="92">
        <f t="shared" si="26"/>
        <v>0</v>
      </c>
      <c r="BP35" s="77" t="e">
        <f t="shared" si="27"/>
        <v>#VALUE!</v>
      </c>
      <c r="BQ35" s="88"/>
      <c r="BR35" s="88"/>
      <c r="BS35" s="88"/>
      <c r="BT35" s="88"/>
    </row>
    <row r="36" spans="1:72" ht="17" customHeight="1" thickBot="1" x14ac:dyDescent="0.2">
      <c r="A36" s="155"/>
      <c r="B36" s="156">
        <v>9</v>
      </c>
      <c r="C36" s="157" t="str">
        <f t="shared" si="16"/>
        <v/>
      </c>
      <c r="D36" s="157" t="str">
        <f t="shared" si="17"/>
        <v/>
      </c>
      <c r="E36" s="158" t="str">
        <f t="shared" si="18"/>
        <v/>
      </c>
      <c r="F36" s="158" t="str">
        <f t="shared" si="19"/>
        <v/>
      </c>
      <c r="G36" s="145" t="str">
        <f>IF($C36="","",IF($F36&lt;1,0,IF($E36="F",INDEX(Coefficients!$A:$Z,72,$F36+8),INDEX(Coefficients!$A:$Z,34,$F36+8))))</f>
        <v/>
      </c>
      <c r="H36" s="167"/>
      <c r="I36" s="124" t="str">
        <f t="shared" si="20"/>
        <v/>
      </c>
      <c r="J36" s="185"/>
      <c r="K36" s="202"/>
      <c r="L36" s="127" t="str">
        <f t="shared" si="21"/>
        <v/>
      </c>
      <c r="M36" s="185"/>
      <c r="N36" s="205"/>
      <c r="O36" s="130" t="str">
        <f t="shared" si="22"/>
        <v/>
      </c>
      <c r="P36" s="185"/>
      <c r="Q36" s="178"/>
      <c r="R36" s="178"/>
      <c r="S36" s="178"/>
      <c r="T36" s="178"/>
      <c r="U36" s="178"/>
      <c r="V36" s="178"/>
      <c r="W36" s="178"/>
      <c r="X36" s="183"/>
      <c r="Y36" s="184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3"/>
      <c r="AY36" s="32"/>
      <c r="AZ36" s="32"/>
      <c r="BA36" s="58">
        <f t="shared" si="15"/>
        <v>0</v>
      </c>
      <c r="BB36" s="50" t="e">
        <f t="shared" si="23"/>
        <v>#VALUE!</v>
      </c>
      <c r="BC36" s="45"/>
      <c r="BD36" s="45"/>
      <c r="BE36" s="45"/>
      <c r="BF36" s="45"/>
      <c r="BH36" s="73">
        <f t="shared" si="24"/>
        <v>0</v>
      </c>
      <c r="BI36" s="62" t="e">
        <f t="shared" si="25"/>
        <v>#VALUE!</v>
      </c>
      <c r="BJ36" s="69"/>
      <c r="BK36" s="69"/>
      <c r="BL36" s="69"/>
      <c r="BM36" s="69"/>
      <c r="BO36" s="92">
        <f t="shared" si="26"/>
        <v>0</v>
      </c>
      <c r="BP36" s="77" t="e">
        <f t="shared" si="27"/>
        <v>#VALUE!</v>
      </c>
      <c r="BQ36" s="88"/>
      <c r="BR36" s="88"/>
      <c r="BS36" s="88"/>
      <c r="BT36" s="88"/>
    </row>
    <row r="37" spans="1:72" ht="17" customHeight="1" thickBot="1" x14ac:dyDescent="0.2">
      <c r="A37" s="159"/>
      <c r="B37" s="160">
        <v>10</v>
      </c>
      <c r="C37" s="161" t="str">
        <f t="shared" si="16"/>
        <v/>
      </c>
      <c r="D37" s="161" t="str">
        <f t="shared" si="17"/>
        <v/>
      </c>
      <c r="E37" s="162" t="str">
        <f t="shared" si="18"/>
        <v/>
      </c>
      <c r="F37" s="162" t="str">
        <f t="shared" si="19"/>
        <v/>
      </c>
      <c r="G37" s="147" t="str">
        <f>IF($C37="","",IF($F37&lt;1,0,IF($E37="F",INDEX(Coefficients!$A:$Z,72,$F37+8),INDEX(Coefficients!$A:$Z,34,$F37+8))))</f>
        <v/>
      </c>
      <c r="H37" s="168"/>
      <c r="I37" s="125" t="str">
        <f t="shared" si="20"/>
        <v/>
      </c>
      <c r="J37" s="185"/>
      <c r="K37" s="203"/>
      <c r="L37" s="128" t="str">
        <f t="shared" si="21"/>
        <v/>
      </c>
      <c r="M37" s="185"/>
      <c r="N37" s="206"/>
      <c r="O37" s="131" t="str">
        <f t="shared" si="22"/>
        <v/>
      </c>
      <c r="P37" s="185"/>
      <c r="Q37" s="178"/>
      <c r="R37" s="178"/>
      <c r="S37" s="178"/>
      <c r="T37" s="178"/>
      <c r="U37" s="178"/>
      <c r="V37" s="178"/>
      <c r="W37" s="178"/>
      <c r="X37" s="183"/>
      <c r="Y37" s="184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3"/>
      <c r="AY37" s="32"/>
      <c r="AZ37" s="32"/>
      <c r="BA37" s="58">
        <f t="shared" si="15"/>
        <v>0</v>
      </c>
      <c r="BB37" s="50" t="e">
        <f t="shared" si="23"/>
        <v>#VALUE!</v>
      </c>
      <c r="BC37" s="45"/>
      <c r="BD37" s="45"/>
      <c r="BE37" s="45"/>
      <c r="BF37" s="45"/>
      <c r="BH37" s="73">
        <f t="shared" si="24"/>
        <v>0</v>
      </c>
      <c r="BI37" s="62" t="e">
        <f t="shared" si="25"/>
        <v>#VALUE!</v>
      </c>
      <c r="BJ37" s="69"/>
      <c r="BK37" s="69"/>
      <c r="BL37" s="69"/>
      <c r="BM37" s="69"/>
      <c r="BO37" s="92">
        <f t="shared" si="26"/>
        <v>0</v>
      </c>
      <c r="BP37" s="77" t="e">
        <f t="shared" si="27"/>
        <v>#VALUE!</v>
      </c>
      <c r="BQ37" s="88"/>
      <c r="BR37" s="88"/>
      <c r="BS37" s="88"/>
      <c r="BT37" s="88"/>
    </row>
    <row r="38" spans="1:72" s="32" customFormat="1" ht="15" customHeight="1" thickTop="1" x14ac:dyDescent="0.15">
      <c r="A38" s="178"/>
      <c r="B38" s="177"/>
      <c r="C38" s="178"/>
      <c r="D38" s="178"/>
      <c r="E38" s="177"/>
      <c r="F38" s="177"/>
      <c r="G38" s="178"/>
      <c r="H38" s="177"/>
      <c r="I38" s="177"/>
      <c r="J38" s="177"/>
      <c r="K38" s="177"/>
      <c r="L38" s="177"/>
      <c r="M38" s="177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92"/>
      <c r="Y38" s="193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33"/>
      <c r="AK38" s="272"/>
      <c r="AL38" s="272"/>
      <c r="AM38" s="272"/>
      <c r="AN38" s="272"/>
      <c r="AO38" s="272"/>
      <c r="AP38" s="272"/>
      <c r="AQ38" s="269"/>
      <c r="AR38" s="269"/>
      <c r="BA38" s="211"/>
      <c r="BB38" s="212"/>
      <c r="BH38" s="211"/>
      <c r="BI38" s="212"/>
      <c r="BO38" s="211"/>
      <c r="BP38" s="212"/>
    </row>
    <row r="39" spans="1:72" s="32" customFormat="1" ht="15" customHeight="1" x14ac:dyDescent="0.15">
      <c r="A39" s="178"/>
      <c r="B39" s="177"/>
      <c r="C39" s="178"/>
      <c r="D39" s="178"/>
      <c r="E39" s="177"/>
      <c r="F39" s="177"/>
      <c r="G39" s="178"/>
      <c r="H39" s="177"/>
      <c r="I39" s="197"/>
      <c r="J39" s="177"/>
      <c r="K39" s="177"/>
      <c r="L39" s="177"/>
      <c r="M39" s="177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33"/>
      <c r="AK39" s="272"/>
      <c r="AL39" s="272"/>
      <c r="AM39" s="272"/>
      <c r="AN39" s="272"/>
      <c r="AO39" s="272"/>
      <c r="AP39" s="272"/>
      <c r="AQ39" s="269"/>
      <c r="AR39" s="269"/>
      <c r="AY39" s="99"/>
      <c r="AZ39" s="99"/>
    </row>
    <row r="40" spans="1:72" s="32" customFormat="1" ht="15" customHeight="1" x14ac:dyDescent="0.15">
      <c r="A40" s="178"/>
      <c r="B40" s="236"/>
      <c r="C40" s="237"/>
      <c r="D40" s="237"/>
      <c r="E40" s="238"/>
      <c r="F40" s="177"/>
      <c r="G40" s="178"/>
      <c r="H40" s="177"/>
      <c r="I40" s="197"/>
      <c r="J40" s="177"/>
      <c r="K40" s="177"/>
      <c r="L40" s="177"/>
      <c r="M40" s="177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33"/>
      <c r="AK40" s="272"/>
      <c r="AL40" s="272"/>
      <c r="AM40" s="272"/>
      <c r="AN40" s="272"/>
      <c r="AO40" s="272"/>
      <c r="AP40" s="272"/>
      <c r="AQ40" s="269"/>
      <c r="AR40" s="269"/>
      <c r="AY40" s="99"/>
      <c r="AZ40" s="99"/>
    </row>
    <row r="41" spans="1:72" s="32" customFormat="1" ht="15" customHeight="1" x14ac:dyDescent="0.15">
      <c r="A41" s="178"/>
      <c r="B41" s="177"/>
      <c r="C41" s="178"/>
      <c r="D41" s="178"/>
      <c r="E41" s="177"/>
      <c r="F41" s="177"/>
      <c r="G41" s="178"/>
      <c r="H41" s="177"/>
      <c r="I41" s="177"/>
      <c r="J41" s="177"/>
      <c r="K41" s="177"/>
      <c r="L41" s="177"/>
      <c r="M41" s="177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33"/>
      <c r="AK41" s="272"/>
      <c r="AL41" s="272"/>
      <c r="AM41" s="272"/>
      <c r="AN41" s="272"/>
      <c r="AO41" s="272"/>
      <c r="AP41" s="272"/>
      <c r="AQ41" s="269"/>
      <c r="AR41" s="269"/>
      <c r="AY41" s="99"/>
      <c r="AZ41" s="99"/>
    </row>
    <row r="42" spans="1:72" s="32" customFormat="1" ht="15" customHeight="1" x14ac:dyDescent="0.15">
      <c r="A42" s="178"/>
      <c r="B42" s="177"/>
      <c r="C42" s="178"/>
      <c r="D42" s="178"/>
      <c r="E42" s="177"/>
      <c r="F42" s="177"/>
      <c r="G42" s="178"/>
      <c r="H42" s="177"/>
      <c r="I42" s="177"/>
      <c r="J42" s="177"/>
      <c r="K42" s="177"/>
      <c r="L42" s="177"/>
      <c r="M42" s="177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33"/>
      <c r="AK42" s="272"/>
      <c r="AL42" s="272"/>
      <c r="AM42" s="272"/>
      <c r="AN42" s="272"/>
      <c r="AO42" s="272"/>
      <c r="AP42" s="272"/>
      <c r="AQ42" s="269"/>
      <c r="AR42" s="269"/>
      <c r="AY42" s="99"/>
      <c r="AZ42" s="99"/>
    </row>
    <row r="43" spans="1:72" s="32" customFormat="1" ht="15" customHeight="1" x14ac:dyDescent="0.15">
      <c r="A43" s="178"/>
      <c r="B43" s="177"/>
      <c r="C43" s="178"/>
      <c r="D43" s="178"/>
      <c r="E43" s="177"/>
      <c r="F43" s="177"/>
      <c r="G43" s="178"/>
      <c r="H43" s="177"/>
      <c r="I43" s="177"/>
      <c r="J43" s="177"/>
      <c r="K43" s="177"/>
      <c r="L43" s="177"/>
      <c r="M43" s="177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33"/>
      <c r="AK43" s="272"/>
      <c r="AL43" s="272"/>
      <c r="AM43" s="272"/>
      <c r="AN43" s="272"/>
      <c r="AO43" s="272"/>
      <c r="AP43" s="272"/>
      <c r="AQ43" s="269"/>
      <c r="AR43" s="269"/>
      <c r="AY43" s="99"/>
      <c r="AZ43" s="99"/>
    </row>
    <row r="44" spans="1:72" s="32" customFormat="1" ht="15" customHeight="1" x14ac:dyDescent="0.15">
      <c r="A44" s="178"/>
      <c r="B44" s="177"/>
      <c r="C44" s="178"/>
      <c r="D44" s="178"/>
      <c r="E44" s="177"/>
      <c r="F44" s="177"/>
      <c r="G44" s="178"/>
      <c r="H44" s="177"/>
      <c r="I44" s="177"/>
      <c r="J44" s="177"/>
      <c r="K44" s="177"/>
      <c r="L44" s="177"/>
      <c r="M44" s="177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33"/>
      <c r="AK44" s="272"/>
      <c r="AL44" s="272"/>
      <c r="AM44" s="272"/>
      <c r="AN44" s="272"/>
      <c r="AO44" s="272"/>
      <c r="AP44" s="272"/>
      <c r="AQ44" s="269"/>
      <c r="AR44" s="269"/>
      <c r="AY44" s="99"/>
      <c r="AZ44" s="99"/>
    </row>
    <row r="45" spans="1:72" s="99" customFormat="1" ht="15" customHeight="1" x14ac:dyDescent="0.15">
      <c r="A45" s="194"/>
      <c r="B45" s="195"/>
      <c r="C45" s="194"/>
      <c r="D45" s="194"/>
      <c r="E45" s="195"/>
      <c r="F45" s="195"/>
      <c r="G45" s="194"/>
      <c r="H45" s="195"/>
      <c r="I45" s="195"/>
      <c r="J45" s="195"/>
      <c r="K45" s="195"/>
      <c r="L45" s="195"/>
      <c r="M45" s="195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33"/>
      <c r="AK45" s="272"/>
      <c r="AL45" s="272"/>
      <c r="AM45" s="272"/>
      <c r="AN45" s="272"/>
      <c r="AO45" s="272"/>
      <c r="AP45" s="272"/>
      <c r="AQ45" s="269"/>
      <c r="AR45" s="269"/>
    </row>
    <row r="46" spans="1:72" s="99" customFormat="1" ht="15" customHeight="1" x14ac:dyDescent="0.15">
      <c r="A46" s="194"/>
      <c r="B46" s="195"/>
      <c r="C46" s="194"/>
      <c r="D46" s="194"/>
      <c r="E46" s="195"/>
      <c r="F46" s="195"/>
      <c r="G46" s="194"/>
      <c r="H46" s="195"/>
      <c r="I46" s="195"/>
      <c r="J46" s="195"/>
      <c r="K46" s="195"/>
      <c r="L46" s="195"/>
      <c r="M46" s="195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33"/>
      <c r="AK46" s="272"/>
      <c r="AL46" s="272"/>
      <c r="AM46" s="272"/>
      <c r="AN46" s="272"/>
      <c r="AO46" s="272"/>
      <c r="AP46" s="272"/>
      <c r="AQ46" s="269"/>
      <c r="AR46" s="269"/>
    </row>
    <row r="47" spans="1:72" s="99" customFormat="1" ht="15" customHeight="1" x14ac:dyDescent="0.15">
      <c r="A47" s="194"/>
      <c r="B47" s="195"/>
      <c r="C47" s="194"/>
      <c r="D47" s="194"/>
      <c r="E47" s="195"/>
      <c r="F47" s="195"/>
      <c r="G47" s="194"/>
      <c r="H47" s="195"/>
      <c r="I47" s="195"/>
      <c r="J47" s="195"/>
      <c r="K47" s="195"/>
      <c r="L47" s="195"/>
      <c r="M47" s="195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33"/>
      <c r="AK47" s="272"/>
      <c r="AL47" s="272"/>
      <c r="AM47" s="272"/>
      <c r="AN47" s="272"/>
      <c r="AO47" s="272"/>
      <c r="AP47" s="272"/>
      <c r="AQ47" s="269"/>
      <c r="AR47" s="269"/>
    </row>
    <row r="48" spans="1:72" s="99" customFormat="1" ht="15" customHeight="1" x14ac:dyDescent="0.15">
      <c r="A48" s="194"/>
      <c r="B48" s="195"/>
      <c r="C48" s="194"/>
      <c r="D48" s="194"/>
      <c r="E48" s="195"/>
      <c r="F48" s="195"/>
      <c r="G48" s="194"/>
      <c r="H48" s="195"/>
      <c r="I48" s="195"/>
      <c r="J48" s="195"/>
      <c r="K48" s="195"/>
      <c r="L48" s="195"/>
      <c r="M48" s="195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33"/>
      <c r="AK48" s="272"/>
      <c r="AL48" s="272"/>
      <c r="AM48" s="272"/>
      <c r="AN48" s="272"/>
      <c r="AO48" s="272"/>
      <c r="AP48" s="272"/>
      <c r="AQ48" s="269"/>
      <c r="AR48" s="269"/>
    </row>
    <row r="49" spans="1:63" s="99" customFormat="1" ht="15" customHeight="1" x14ac:dyDescent="0.15">
      <c r="A49" s="194"/>
      <c r="B49" s="195"/>
      <c r="C49" s="194"/>
      <c r="D49" s="194"/>
      <c r="E49" s="195"/>
      <c r="F49" s="195"/>
      <c r="G49" s="194"/>
      <c r="H49" s="195"/>
      <c r="I49" s="195"/>
      <c r="J49" s="195"/>
      <c r="K49" s="195"/>
      <c r="L49" s="195"/>
      <c r="M49" s="195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33"/>
      <c r="AK49" s="272"/>
      <c r="AL49" s="272"/>
      <c r="AM49" s="272"/>
      <c r="AN49" s="272"/>
      <c r="AO49" s="272"/>
      <c r="AP49" s="272"/>
      <c r="AQ49" s="269"/>
      <c r="AR49" s="269"/>
    </row>
    <row r="50" spans="1:63" s="99" customFormat="1" ht="15" customHeight="1" x14ac:dyDescent="0.15">
      <c r="A50" s="194"/>
      <c r="B50" s="195"/>
      <c r="C50" s="194"/>
      <c r="D50" s="194"/>
      <c r="E50" s="195"/>
      <c r="F50" s="195"/>
      <c r="G50" s="194"/>
      <c r="H50" s="195"/>
      <c r="I50" s="195"/>
      <c r="J50" s="195"/>
      <c r="K50" s="195"/>
      <c r="L50" s="195"/>
      <c r="M50" s="195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33"/>
      <c r="AK50" s="272"/>
      <c r="AL50" s="272"/>
      <c r="AM50" s="272"/>
      <c r="AN50" s="272"/>
      <c r="AO50" s="272"/>
      <c r="AP50" s="272"/>
      <c r="AQ50" s="269"/>
      <c r="AR50" s="269"/>
    </row>
    <row r="51" spans="1:63" s="99" customFormat="1" ht="15" hidden="1" customHeight="1" x14ac:dyDescent="0.15">
      <c r="A51" s="239"/>
      <c r="B51" s="240" t="e">
        <f>MATCH(A51,AQ:AQ,0)</f>
        <v>#N/A</v>
      </c>
      <c r="C51" s="240" t="str">
        <f>IF(ISNA(B51),"",YEAR(INDEX(AL:AQ,B51,4)))</f>
        <v/>
      </c>
      <c r="D51" s="240" t="str">
        <f>IF(ISNA(B51),"",INDEX(AL:AQ,B51,1))</f>
        <v/>
      </c>
      <c r="E51" s="240" t="str">
        <f>IF(ISNA(B51),"",INDEX(AL:AQ,B51,2))</f>
        <v/>
      </c>
      <c r="F51" s="240" t="str">
        <f>IF(ISNA(B51),"",INDEX(AL:AQ,B51,3))</f>
        <v/>
      </c>
      <c r="G51" s="241" t="b">
        <f>OR(A51=A$52,A51=A$53,A51=A$54,A51=A$55,A51=A$57,A51=A$58,A51=A$59,A51=A$60,A51=A$61)</f>
        <v>1</v>
      </c>
      <c r="H51" s="195">
        <f>IF(G51,1,0)</f>
        <v>1</v>
      </c>
      <c r="I51" s="195" t="b">
        <f>NOT(ISNA(B51))</f>
        <v>0</v>
      </c>
      <c r="J51" s="195"/>
      <c r="K51" s="195">
        <f>A61</f>
        <v>0</v>
      </c>
      <c r="L51" s="195" t="str">
        <f>CONCATENATE(C16," ",D16)</f>
        <v xml:space="preserve"> </v>
      </c>
      <c r="M51" s="195">
        <f>C16</f>
        <v>0</v>
      </c>
      <c r="N51" s="194">
        <f>D16</f>
        <v>0</v>
      </c>
      <c r="O51" s="242">
        <f>E16</f>
        <v>0</v>
      </c>
      <c r="P51" s="194">
        <f>F16</f>
        <v>0</v>
      </c>
      <c r="Q51" s="194">
        <f t="shared" ref="Q51:Q60" si="28">IF(OR(D65=A$23,D65=A$24,D65=A$25,D65=A$26),0,1)</f>
        <v>0</v>
      </c>
      <c r="R51" s="194">
        <v>1</v>
      </c>
      <c r="S51" s="194" t="str">
        <f>IF(Q51,D65,"")</f>
        <v/>
      </c>
      <c r="T51" s="194">
        <f>1*Q51</f>
        <v>0</v>
      </c>
      <c r="U51" s="194">
        <f>SMALL(X51:X60,1)</f>
        <v>11</v>
      </c>
      <c r="V51" s="194" t="str">
        <f t="shared" ref="V51:V56" si="29">IF(ISNA(IF(U51&gt;0,VLOOKUP(U51,$R$51:$S$60,2,FALSE),"")),"",VLOOKUP(U51,$R$51:$S$60,2,FALSE))</f>
        <v/>
      </c>
      <c r="W51" s="194"/>
      <c r="X51" s="239">
        <f>IF(Q51=0,11,Q51*R51)</f>
        <v>11</v>
      </c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33"/>
      <c r="AK51" s="272"/>
      <c r="AL51" s="272"/>
      <c r="AM51" s="272"/>
      <c r="AN51" s="272"/>
      <c r="AO51" s="272"/>
      <c r="AP51" s="272"/>
      <c r="AQ51" s="269"/>
      <c r="AR51" s="269"/>
      <c r="BK51" s="99">
        <v>0</v>
      </c>
    </row>
    <row r="52" spans="1:63" s="99" customFormat="1" ht="15" hidden="1" customHeight="1" x14ac:dyDescent="0.15">
      <c r="A52" s="194"/>
      <c r="B52" s="240" t="e">
        <f>MATCH(A52,AQ:AQ,0)</f>
        <v>#N/A</v>
      </c>
      <c r="C52" s="240" t="str">
        <f>IF(ISNA(B52),"",YEAR(INDEX(AL:AQ,B52,4)))</f>
        <v/>
      </c>
      <c r="D52" s="240" t="str">
        <f>IF(ISNA(B52),"",INDEX(AL:AQ,B52,1))</f>
        <v/>
      </c>
      <c r="E52" s="240" t="str">
        <f>IF(ISNA(B52),"",INDEX(AL:AQ,B52,2))</f>
        <v/>
      </c>
      <c r="F52" s="240" t="str">
        <f>IF(ISNA(B52),"",INDEX(AL:AQ,B52,3))</f>
        <v/>
      </c>
      <c r="G52" s="241" t="b">
        <f>OR(A52=A$51,A52=A$53,A52=A$54,A52=A$55,A52=A$57,A52=A$58,A52=A$59,A52=A$60,A52=A$61)</f>
        <v>1</v>
      </c>
      <c r="H52" s="195">
        <f t="shared" ref="H52:H61" si="30">IF(G52,1,0)</f>
        <v>1</v>
      </c>
      <c r="I52" s="195" t="b">
        <f>NOT(ISNA(B52))</f>
        <v>0</v>
      </c>
      <c r="J52" s="195"/>
      <c r="K52" s="195">
        <f>A60</f>
        <v>0</v>
      </c>
      <c r="L52" s="195" t="str">
        <f>CONCATENATE(C15," ",D15)</f>
        <v xml:space="preserve"> </v>
      </c>
      <c r="M52" s="195">
        <f>C15</f>
        <v>0</v>
      </c>
      <c r="N52" s="194">
        <f>D15</f>
        <v>0</v>
      </c>
      <c r="O52" s="242">
        <f>E15</f>
        <v>0</v>
      </c>
      <c r="P52" s="194">
        <f>F15</f>
        <v>0</v>
      </c>
      <c r="Q52" s="194">
        <f t="shared" si="28"/>
        <v>0</v>
      </c>
      <c r="R52" s="194">
        <v>2</v>
      </c>
      <c r="S52" s="194" t="str">
        <f t="shared" ref="S52:S60" si="31">IF(Q52,D66,"")</f>
        <v/>
      </c>
      <c r="T52" s="194">
        <f>2*Q52</f>
        <v>0</v>
      </c>
      <c r="U52" s="194">
        <f>SMALL(X51:X60,2)</f>
        <v>11</v>
      </c>
      <c r="V52" s="194" t="str">
        <f t="shared" si="29"/>
        <v/>
      </c>
      <c r="W52" s="194"/>
      <c r="X52" s="239">
        <f t="shared" ref="X52:X71" si="32">IF(Q52=0,11,Q52*R52)</f>
        <v>11</v>
      </c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33"/>
      <c r="AK52" s="272"/>
      <c r="AL52" s="272"/>
      <c r="AM52" s="272"/>
      <c r="AN52" s="272"/>
      <c r="AO52" s="272"/>
      <c r="AP52" s="272"/>
      <c r="AQ52" s="269"/>
      <c r="AR52" s="269"/>
      <c r="BK52" s="99">
        <v>0</v>
      </c>
    </row>
    <row r="53" spans="1:63" s="99" customFormat="1" ht="15" hidden="1" customHeight="1" x14ac:dyDescent="0.15">
      <c r="A53" s="194"/>
      <c r="B53" s="240" t="e">
        <f>MATCH(A53,AQ:AQ,0)</f>
        <v>#N/A</v>
      </c>
      <c r="C53" s="240" t="str">
        <f>IF(ISNA(B53),"",YEAR(INDEX(AL:AQ,B53,4)))</f>
        <v/>
      </c>
      <c r="D53" s="240" t="str">
        <f>IF(ISNA(B53),"",INDEX(AL:AQ,B53,1))</f>
        <v/>
      </c>
      <c r="E53" s="240" t="str">
        <f>IF(ISNA(B53),"",INDEX(AL:AQ,B53,2))</f>
        <v/>
      </c>
      <c r="F53" s="240" t="str">
        <f>IF(ISNA(B53),"",INDEX(AL:AQ,B53,3))</f>
        <v/>
      </c>
      <c r="G53" s="241" t="b">
        <f>OR(A53=A$51,A53=A$52,A53=A$54,A53=A$55,A53=A$57,A53=A$58,A53=A$59,A53=A$60,A53=A$61)</f>
        <v>1</v>
      </c>
      <c r="H53" s="195">
        <f t="shared" si="30"/>
        <v>1</v>
      </c>
      <c r="I53" s="195" t="b">
        <f>NOT(ISNA(B53))</f>
        <v>0</v>
      </c>
      <c r="J53" s="195"/>
      <c r="K53" s="195">
        <f>A59</f>
        <v>0</v>
      </c>
      <c r="L53" s="195" t="str">
        <f>CONCATENATE(C14," ",D14)</f>
        <v xml:space="preserve"> </v>
      </c>
      <c r="M53" s="195">
        <f>C14</f>
        <v>0</v>
      </c>
      <c r="N53" s="194">
        <f>D14</f>
        <v>0</v>
      </c>
      <c r="O53" s="242">
        <f>E14</f>
        <v>0</v>
      </c>
      <c r="P53" s="194">
        <f>F14</f>
        <v>0</v>
      </c>
      <c r="Q53" s="194">
        <f t="shared" si="28"/>
        <v>0</v>
      </c>
      <c r="R53" s="194">
        <v>3</v>
      </c>
      <c r="S53" s="194" t="str">
        <f t="shared" si="31"/>
        <v/>
      </c>
      <c r="T53" s="194">
        <f>3*Q53</f>
        <v>0</v>
      </c>
      <c r="U53" s="194">
        <f>SMALL(X51:X60,3)</f>
        <v>11</v>
      </c>
      <c r="V53" s="194" t="str">
        <f t="shared" si="29"/>
        <v/>
      </c>
      <c r="W53" s="194"/>
      <c r="X53" s="239">
        <f t="shared" si="32"/>
        <v>11</v>
      </c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33"/>
      <c r="AK53" s="272"/>
      <c r="AL53" s="272"/>
      <c r="AM53" s="272"/>
      <c r="AN53" s="272"/>
      <c r="AO53" s="272"/>
      <c r="AP53" s="272"/>
      <c r="AQ53" s="269"/>
      <c r="AR53" s="269"/>
      <c r="BK53" s="99">
        <v>0</v>
      </c>
    </row>
    <row r="54" spans="1:63" s="99" customFormat="1" ht="15" hidden="1" customHeight="1" x14ac:dyDescent="0.15">
      <c r="A54" s="194"/>
      <c r="B54" s="240" t="e">
        <f>MATCH(A54,AQ:AQ,0)</f>
        <v>#N/A</v>
      </c>
      <c r="C54" s="240" t="str">
        <f>IF(ISNA(B54),"",YEAR(INDEX(AL:AQ,B54,4)))</f>
        <v/>
      </c>
      <c r="D54" s="240" t="str">
        <f>IF(ISNA(B54),"",INDEX(AL:AQ,B54,1))</f>
        <v/>
      </c>
      <c r="E54" s="240" t="str">
        <f>IF(ISNA(B54),"",INDEX(AL:AQ,B54,2))</f>
        <v/>
      </c>
      <c r="F54" s="240" t="str">
        <f>IF(ISNA(B54),"",INDEX(AL:AQ,B54,3))</f>
        <v/>
      </c>
      <c r="G54" s="241" t="b">
        <f>OR(A54=A$51,A54=A$52,A54=A$53,A54=A$55,A54=A$57,A54=A$58,A54=A$59,A54=A$60,A54=A$61)</f>
        <v>1</v>
      </c>
      <c r="H54" s="195">
        <f t="shared" si="30"/>
        <v>1</v>
      </c>
      <c r="I54" s="195" t="b">
        <f>NOT(ISNA(B54))</f>
        <v>0</v>
      </c>
      <c r="J54" s="195"/>
      <c r="K54" s="195">
        <f>A58</f>
        <v>0</v>
      </c>
      <c r="L54" s="195" t="str">
        <f>CONCATENATE(C13," ",D13)</f>
        <v xml:space="preserve"> </v>
      </c>
      <c r="M54" s="195">
        <f>C13</f>
        <v>0</v>
      </c>
      <c r="N54" s="194">
        <f>D13</f>
        <v>0</v>
      </c>
      <c r="O54" s="242">
        <f>E13</f>
        <v>0</v>
      </c>
      <c r="P54" s="194">
        <f>F13</f>
        <v>0</v>
      </c>
      <c r="Q54" s="194">
        <f t="shared" si="28"/>
        <v>0</v>
      </c>
      <c r="R54" s="194">
        <v>4</v>
      </c>
      <c r="S54" s="194" t="str">
        <f t="shared" si="31"/>
        <v/>
      </c>
      <c r="T54" s="194">
        <f>4*Q54</f>
        <v>0</v>
      </c>
      <c r="U54" s="194">
        <f>SMALL(X51:X60,4)</f>
        <v>11</v>
      </c>
      <c r="V54" s="194" t="str">
        <f t="shared" si="29"/>
        <v/>
      </c>
      <c r="W54" s="194"/>
      <c r="X54" s="239">
        <f t="shared" si="32"/>
        <v>11</v>
      </c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33"/>
      <c r="AK54" s="272"/>
      <c r="AL54" s="272"/>
      <c r="AM54" s="272"/>
      <c r="AN54" s="272"/>
      <c r="AO54" s="272"/>
      <c r="AP54" s="272"/>
      <c r="AQ54" s="269"/>
      <c r="AR54" s="269"/>
      <c r="BK54" s="99">
        <v>0</v>
      </c>
    </row>
    <row r="55" spans="1:63" s="99" customFormat="1" ht="15" hidden="1" customHeight="1" x14ac:dyDescent="0.15">
      <c r="A55" s="194"/>
      <c r="B55" s="240" t="e">
        <f>MATCH(A55,AQ:AQ,0)</f>
        <v>#N/A</v>
      </c>
      <c r="C55" s="240" t="str">
        <f>IF(ISNA(B55),"",YEAR(INDEX(AL:AQ,B55,4)))</f>
        <v/>
      </c>
      <c r="D55" s="240" t="str">
        <f>IF(ISNA(B55),"",INDEX(AL:AQ,B55,1))</f>
        <v/>
      </c>
      <c r="E55" s="240" t="str">
        <f>IF(ISNA(B55),"",INDEX(AL:AQ,B55,2))</f>
        <v/>
      </c>
      <c r="F55" s="240" t="str">
        <f>IF(ISNA(B55),"",INDEX(AL:AQ,B55,3))</f>
        <v/>
      </c>
      <c r="G55" s="241" t="b">
        <f>OR(A55=A$51,A55=A$52,A55=A$53,A55=A$54,A55=A$57,A55=A$58,A55=A$59,A55=A$60,A55=A$61)</f>
        <v>1</v>
      </c>
      <c r="H55" s="195">
        <f t="shared" si="30"/>
        <v>1</v>
      </c>
      <c r="I55" s="195" t="b">
        <f>NOT(ISNA(B55))</f>
        <v>0</v>
      </c>
      <c r="J55" s="195"/>
      <c r="K55" s="195">
        <f>A57</f>
        <v>0</v>
      </c>
      <c r="L55" s="195" t="str">
        <f>CONCATENATE(C12," ",D12)</f>
        <v xml:space="preserve"> </v>
      </c>
      <c r="M55" s="195">
        <f>C12</f>
        <v>0</v>
      </c>
      <c r="N55" s="194">
        <f>D12</f>
        <v>0</v>
      </c>
      <c r="O55" s="242">
        <f>E12</f>
        <v>0</v>
      </c>
      <c r="P55" s="194">
        <f>F12</f>
        <v>0</v>
      </c>
      <c r="Q55" s="194">
        <f t="shared" si="28"/>
        <v>0</v>
      </c>
      <c r="R55" s="194">
        <v>5</v>
      </c>
      <c r="S55" s="194" t="str">
        <f t="shared" si="31"/>
        <v/>
      </c>
      <c r="T55" s="194">
        <f>5*Q55</f>
        <v>0</v>
      </c>
      <c r="U55" s="194">
        <f>SMALL(X51:X60,5)</f>
        <v>11</v>
      </c>
      <c r="V55" s="194" t="str">
        <f t="shared" si="29"/>
        <v/>
      </c>
      <c r="W55" s="194"/>
      <c r="X55" s="239">
        <f t="shared" si="32"/>
        <v>11</v>
      </c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33"/>
      <c r="AK55" s="272"/>
      <c r="AL55" s="272"/>
      <c r="AM55" s="272"/>
      <c r="AN55" s="272"/>
      <c r="AO55" s="272"/>
      <c r="AP55" s="272"/>
      <c r="AQ55" s="269"/>
      <c r="AR55" s="269"/>
      <c r="BK55" s="99">
        <v>0</v>
      </c>
    </row>
    <row r="56" spans="1:63" s="99" customFormat="1" ht="15" hidden="1" customHeight="1" x14ac:dyDescent="0.15">
      <c r="A56" s="194"/>
      <c r="B56" s="240"/>
      <c r="C56" s="240"/>
      <c r="D56" s="240"/>
      <c r="E56" s="240"/>
      <c r="F56" s="240"/>
      <c r="G56" s="241"/>
      <c r="H56" s="195"/>
      <c r="I56" s="195"/>
      <c r="J56" s="195"/>
      <c r="K56" s="195">
        <f>A55</f>
        <v>0</v>
      </c>
      <c r="L56" s="195" t="str">
        <f>CONCATENATE(C10," ",D10)</f>
        <v xml:space="preserve"> </v>
      </c>
      <c r="M56" s="195">
        <f>C10</f>
        <v>0</v>
      </c>
      <c r="N56" s="194">
        <f>D10</f>
        <v>0</v>
      </c>
      <c r="O56" s="242">
        <f>E10</f>
        <v>0</v>
      </c>
      <c r="P56" s="194">
        <f>F10</f>
        <v>0</v>
      </c>
      <c r="Q56" s="194">
        <f t="shared" si="28"/>
        <v>0</v>
      </c>
      <c r="R56" s="194">
        <v>6</v>
      </c>
      <c r="S56" s="194" t="str">
        <f t="shared" si="31"/>
        <v/>
      </c>
      <c r="T56" s="194">
        <f>6*Q56</f>
        <v>0</v>
      </c>
      <c r="U56" s="194">
        <f>SMALL(X51:X60,6)</f>
        <v>11</v>
      </c>
      <c r="V56" s="194" t="str">
        <f t="shared" si="29"/>
        <v/>
      </c>
      <c r="W56" s="194"/>
      <c r="X56" s="239">
        <f t="shared" si="32"/>
        <v>11</v>
      </c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33"/>
      <c r="AK56" s="272"/>
      <c r="AL56" s="272"/>
      <c r="AM56" s="272"/>
      <c r="AN56" s="272"/>
      <c r="AO56" s="272"/>
      <c r="AP56" s="272"/>
      <c r="AQ56" s="269"/>
      <c r="AR56" s="269"/>
    </row>
    <row r="57" spans="1:63" s="99" customFormat="1" ht="15" hidden="1" customHeight="1" x14ac:dyDescent="0.15">
      <c r="A57" s="194"/>
      <c r="B57" s="240" t="e">
        <f>MATCH(A57,AQ:AQ,0)</f>
        <v>#N/A</v>
      </c>
      <c r="C57" s="240" t="str">
        <f>IF(ISNA(B57),"",YEAR(INDEX(AL:AQ,B57,4)))</f>
        <v/>
      </c>
      <c r="D57" s="240" t="str">
        <f>IF(ISNA(B57),"",INDEX(AL:AQ,B57,1))</f>
        <v/>
      </c>
      <c r="E57" s="240" t="str">
        <f>IF(ISNA(B57),"",INDEX(AL:AQ,B57,2))</f>
        <v/>
      </c>
      <c r="F57" s="240" t="str">
        <f>IF(ISNA(B57),"",INDEX(AL:AQ,B57,3))</f>
        <v/>
      </c>
      <c r="G57" s="241" t="b">
        <f>OR(A57=A$51,A57=A$52,A57=A$53,A57=A$54,A57=A$55,A57=A$58,A57=A$59,A57=A$60,A57=A$61)</f>
        <v>1</v>
      </c>
      <c r="H57" s="195">
        <f t="shared" si="30"/>
        <v>1</v>
      </c>
      <c r="I57" s="195" t="b">
        <f>NOT(ISNA(B57))</f>
        <v>0</v>
      </c>
      <c r="J57" s="195"/>
      <c r="K57" s="195">
        <f>A54</f>
        <v>0</v>
      </c>
      <c r="L57" s="195" t="str">
        <f>CONCATENATE(C9," ",D9)</f>
        <v xml:space="preserve"> </v>
      </c>
      <c r="M57" s="195">
        <f>C9</f>
        <v>0</v>
      </c>
      <c r="N57" s="194">
        <f>D9</f>
        <v>0</v>
      </c>
      <c r="O57" s="242">
        <f>E9</f>
        <v>0</v>
      </c>
      <c r="P57" s="194">
        <f>F9</f>
        <v>0</v>
      </c>
      <c r="Q57" s="194">
        <f t="shared" si="28"/>
        <v>0</v>
      </c>
      <c r="R57" s="194">
        <v>7</v>
      </c>
      <c r="S57" s="194" t="str">
        <f t="shared" si="31"/>
        <v/>
      </c>
      <c r="T57" s="194">
        <f>7*Q57</f>
        <v>0</v>
      </c>
      <c r="U57" s="194">
        <f>SMALL(X51:X60,7)</f>
        <v>11</v>
      </c>
      <c r="V57" s="194" t="str">
        <f>IF(ISNA(IF(U57&gt;0,VLOOKUP(U57,$R$51:$S$60,2,FALSE),"")),"",VLOOKUP(U57,$R$51:$S$60,2,FALSE))</f>
        <v/>
      </c>
      <c r="W57" s="194"/>
      <c r="X57" s="239">
        <f t="shared" si="32"/>
        <v>11</v>
      </c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33"/>
      <c r="AK57" s="272"/>
      <c r="AL57" s="272"/>
      <c r="AM57" s="272"/>
      <c r="AN57" s="272"/>
      <c r="AO57" s="272"/>
      <c r="AP57" s="272"/>
      <c r="AQ57" s="269"/>
      <c r="AR57" s="269"/>
      <c r="BK57" s="99">
        <v>0</v>
      </c>
    </row>
    <row r="58" spans="1:63" s="99" customFormat="1" ht="15" hidden="1" customHeight="1" x14ac:dyDescent="0.15">
      <c r="A58" s="194"/>
      <c r="B58" s="240" t="e">
        <f>MATCH(A58,AQ:AQ,0)</f>
        <v>#N/A</v>
      </c>
      <c r="C58" s="240" t="str">
        <f>IF(ISNA(B58),"",YEAR(INDEX(AL:AQ,B58,4)))</f>
        <v/>
      </c>
      <c r="D58" s="240" t="str">
        <f>IF(ISNA(B58),"",INDEX(AL:AQ,B58,1))</f>
        <v/>
      </c>
      <c r="E58" s="240" t="str">
        <f>IF(ISNA(B58),"",INDEX(AL:AQ,B58,2))</f>
        <v/>
      </c>
      <c r="F58" s="240" t="str">
        <f>IF(ISNA(B58),"",INDEX(AL:AQ,B58,3))</f>
        <v/>
      </c>
      <c r="G58" s="241" t="b">
        <f>OR(A58=A$51,A58=A$52,A58=A$53,A58=A$54,A58=A$55,A58=A$57,A58=A$59,A58=A$60,A58=A$61)</f>
        <v>1</v>
      </c>
      <c r="H58" s="195">
        <f t="shared" si="30"/>
        <v>1</v>
      </c>
      <c r="I58" s="195" t="b">
        <f>NOT(ISNA(B58))</f>
        <v>0</v>
      </c>
      <c r="J58" s="195"/>
      <c r="K58" s="195">
        <f>A53</f>
        <v>0</v>
      </c>
      <c r="L58" s="195" t="str">
        <f>CONCATENATE(C8," ",D8)</f>
        <v xml:space="preserve"> </v>
      </c>
      <c r="M58" s="195">
        <f>C8</f>
        <v>0</v>
      </c>
      <c r="N58" s="194">
        <f>D8</f>
        <v>0</v>
      </c>
      <c r="O58" s="242">
        <f>E8</f>
        <v>0</v>
      </c>
      <c r="P58" s="194">
        <f>F8</f>
        <v>0</v>
      </c>
      <c r="Q58" s="194">
        <f t="shared" si="28"/>
        <v>0</v>
      </c>
      <c r="R58" s="194">
        <v>8</v>
      </c>
      <c r="S58" s="194" t="str">
        <f t="shared" si="31"/>
        <v/>
      </c>
      <c r="T58" s="194">
        <f>8*Q58</f>
        <v>0</v>
      </c>
      <c r="U58" s="194">
        <f>SMALL(X51:X60,8)</f>
        <v>11</v>
      </c>
      <c r="V58" s="194" t="str">
        <f>IF(ISNA(IF(U58&gt;0,VLOOKUP(U58,$R$51:$S$60,2,FALSE),"")),"",VLOOKUP(U58,$R$51:$S$60,2,FALSE))</f>
        <v/>
      </c>
      <c r="W58" s="194"/>
      <c r="X58" s="239">
        <f t="shared" si="32"/>
        <v>11</v>
      </c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33"/>
      <c r="AK58" s="272"/>
      <c r="AL58" s="272"/>
      <c r="AM58" s="272"/>
      <c r="AN58" s="272"/>
      <c r="AO58" s="272"/>
      <c r="AP58" s="272"/>
      <c r="AQ58" s="269"/>
      <c r="AR58" s="269"/>
      <c r="BK58" s="99">
        <v>0</v>
      </c>
    </row>
    <row r="59" spans="1:63" s="99" customFormat="1" ht="15" hidden="1" customHeight="1" x14ac:dyDescent="0.15">
      <c r="A59" s="194"/>
      <c r="B59" s="240" t="e">
        <f>MATCH(A59,AQ:AQ,0)</f>
        <v>#N/A</v>
      </c>
      <c r="C59" s="240" t="str">
        <f>IF(ISNA(B59),"",YEAR(INDEX(AL:AQ,B59,4)))</f>
        <v/>
      </c>
      <c r="D59" s="240" t="str">
        <f>IF(ISNA(B59),"",INDEX(AL:AQ,B59,1))</f>
        <v/>
      </c>
      <c r="E59" s="240" t="str">
        <f>IF(ISNA(B59),"",INDEX(AL:AQ,B59,2))</f>
        <v/>
      </c>
      <c r="F59" s="240" t="str">
        <f>IF(ISNA(B59),"",INDEX(AL:AQ,B59,3))</f>
        <v/>
      </c>
      <c r="G59" s="241" t="b">
        <f>OR(A59=A$51,A59=A$52,A59=A$53,A59=A$54,A59=A$55,A59=A$57,A59=A$58,A59=A$60,A59=A$61)</f>
        <v>1</v>
      </c>
      <c r="H59" s="195">
        <f t="shared" si="30"/>
        <v>1</v>
      </c>
      <c r="I59" s="195" t="b">
        <f>NOT(ISNA(B59))</f>
        <v>0</v>
      </c>
      <c r="J59" s="195"/>
      <c r="K59" s="195">
        <f>A52</f>
        <v>0</v>
      </c>
      <c r="L59" s="195" t="str">
        <f>CONCATENATE(C7," ",D7)</f>
        <v xml:space="preserve"> </v>
      </c>
      <c r="M59" s="195">
        <f>C7</f>
        <v>0</v>
      </c>
      <c r="N59" s="194">
        <f>D7</f>
        <v>0</v>
      </c>
      <c r="O59" s="242">
        <f>E7</f>
        <v>0</v>
      </c>
      <c r="P59" s="194">
        <f>F7</f>
        <v>0</v>
      </c>
      <c r="Q59" s="194">
        <f t="shared" si="28"/>
        <v>0</v>
      </c>
      <c r="R59" s="194">
        <v>9</v>
      </c>
      <c r="S59" s="194" t="str">
        <f t="shared" si="31"/>
        <v/>
      </c>
      <c r="T59" s="194">
        <f>9*Q59</f>
        <v>0</v>
      </c>
      <c r="U59" s="194">
        <f>SMALL(X51:X60,9)</f>
        <v>11</v>
      </c>
      <c r="V59" s="194" t="str">
        <f>IF(ISNA(IF(U59&gt;0,VLOOKUP(U59,$R$51:$S$60,2,FALSE),"")),"",VLOOKUP(U59,$R$51:$S$60,2,FALSE))</f>
        <v/>
      </c>
      <c r="W59" s="194"/>
      <c r="X59" s="239">
        <f t="shared" si="32"/>
        <v>11</v>
      </c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33"/>
      <c r="AK59" s="272"/>
      <c r="AL59" s="272"/>
      <c r="AM59" s="272"/>
      <c r="AN59" s="272"/>
      <c r="AO59" s="272"/>
      <c r="AP59" s="272"/>
      <c r="AQ59" s="269"/>
      <c r="AR59" s="269"/>
      <c r="BK59" s="99">
        <v>0</v>
      </c>
    </row>
    <row r="60" spans="1:63" s="99" customFormat="1" ht="15" hidden="1" customHeight="1" x14ac:dyDescent="0.15">
      <c r="A60" s="194"/>
      <c r="B60" s="240" t="e">
        <f>MATCH(A60,AQ:AQ,0)</f>
        <v>#N/A</v>
      </c>
      <c r="C60" s="240" t="str">
        <f>IF(ISNA(B60),"",YEAR(INDEX(AL:AQ,B60,4)))</f>
        <v/>
      </c>
      <c r="D60" s="240" t="str">
        <f>IF(ISNA(B60),"",INDEX(AL:AQ,B60,1))</f>
        <v/>
      </c>
      <c r="E60" s="240" t="str">
        <f>IF(ISNA(B60),"",INDEX(AL:AQ,B60,2))</f>
        <v/>
      </c>
      <c r="F60" s="240" t="str">
        <f>IF(ISNA(B60),"",INDEX(AL:AQ,B60,3))</f>
        <v/>
      </c>
      <c r="G60" s="241" t="b">
        <f>OR(A60=A$51,A60=A$52,A60=A$53,A60=A$54,A60=A$55,A60=A$57,A60=A$58,A60=A$59,A60=A$61)</f>
        <v>1</v>
      </c>
      <c r="H60" s="195">
        <f t="shared" si="30"/>
        <v>1</v>
      </c>
      <c r="I60" s="195" t="b">
        <f>NOT(ISNA(B60))</f>
        <v>0</v>
      </c>
      <c r="J60" s="195"/>
      <c r="K60" s="195">
        <f>A51</f>
        <v>0</v>
      </c>
      <c r="L60" s="195" t="str">
        <f>CONCATENATE(C6," ",D6)</f>
        <v xml:space="preserve"> </v>
      </c>
      <c r="M60" s="195">
        <f>C6</f>
        <v>0</v>
      </c>
      <c r="N60" s="194">
        <f>D6</f>
        <v>0</v>
      </c>
      <c r="O60" s="242">
        <f>E6</f>
        <v>0</v>
      </c>
      <c r="P60" s="194">
        <f>F6</f>
        <v>0</v>
      </c>
      <c r="Q60" s="194">
        <f t="shared" si="28"/>
        <v>0</v>
      </c>
      <c r="R60" s="194">
        <v>10</v>
      </c>
      <c r="S60" s="194" t="str">
        <f t="shared" si="31"/>
        <v/>
      </c>
      <c r="T60" s="194">
        <f>10*Q60</f>
        <v>0</v>
      </c>
      <c r="U60" s="194">
        <f>SMALL(X51:X60,10)</f>
        <v>11</v>
      </c>
      <c r="V60" s="194" t="str">
        <f>IF(ISNA(IF(U60&gt;0,VLOOKUP(U60,$R$51:$S$60,2,FALSE),"")),"",VLOOKUP(U60,$R$51:$S$60,2,FALSE))</f>
        <v/>
      </c>
      <c r="W60" s="194"/>
      <c r="X60" s="239">
        <f t="shared" si="32"/>
        <v>11</v>
      </c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33"/>
      <c r="AK60" s="272"/>
      <c r="AL60" s="272"/>
      <c r="AM60" s="272"/>
      <c r="AN60" s="272"/>
      <c r="AO60" s="272"/>
      <c r="AP60" s="272"/>
      <c r="AQ60" s="269"/>
      <c r="AR60" s="269"/>
      <c r="BK60" s="99">
        <v>0</v>
      </c>
    </row>
    <row r="61" spans="1:63" s="99" customFormat="1" ht="15" hidden="1" customHeight="1" x14ac:dyDescent="0.15">
      <c r="A61" s="194"/>
      <c r="B61" s="240" t="e">
        <f>MATCH(A61,AQ:AQ,0)</f>
        <v>#N/A</v>
      </c>
      <c r="C61" s="240" t="str">
        <f>IF(ISNA(B61),"",YEAR(INDEX(AL:AQ,B61,4)))</f>
        <v/>
      </c>
      <c r="D61" s="240" t="str">
        <f>IF(ISNA(B61),"",INDEX(AL:AQ,B61,1))</f>
        <v/>
      </c>
      <c r="E61" s="240" t="str">
        <f>IF(ISNA(B61),"",INDEX(AL:AQ,B61,2))</f>
        <v/>
      </c>
      <c r="F61" s="240" t="str">
        <f>IF(ISNA(B61),"",INDEX(AL:AQ,B61,3))</f>
        <v/>
      </c>
      <c r="G61" s="241" t="b">
        <f>OR(A61=A$51,A61=A$52,A61=A$53,A61=A$54,A61=A$55,A61=A$57,A61=A$58,A61=A$59,A61=A$60)</f>
        <v>1</v>
      </c>
      <c r="H61" s="195">
        <f t="shared" si="30"/>
        <v>1</v>
      </c>
      <c r="I61" s="195" t="b">
        <f>NOT(ISNA(B61))</f>
        <v>0</v>
      </c>
      <c r="J61" s="195"/>
      <c r="K61" s="195"/>
      <c r="L61" s="195"/>
      <c r="M61" s="243"/>
      <c r="N61" s="24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33"/>
      <c r="AK61" s="272"/>
      <c r="AL61" s="272"/>
      <c r="AM61" s="272"/>
      <c r="AN61" s="272"/>
      <c r="AO61" s="272"/>
      <c r="AP61" s="272"/>
      <c r="AQ61" s="269"/>
      <c r="AR61" s="269"/>
      <c r="BK61" s="99">
        <v>0</v>
      </c>
    </row>
    <row r="62" spans="1:63" s="99" customFormat="1" ht="15" hidden="1" customHeight="1" x14ac:dyDescent="0.15">
      <c r="A62" s="194"/>
      <c r="B62" s="240"/>
      <c r="C62" s="240"/>
      <c r="D62" s="240"/>
      <c r="E62" s="240"/>
      <c r="F62" s="240"/>
      <c r="G62" s="241"/>
      <c r="H62" s="195"/>
      <c r="I62" s="195"/>
      <c r="J62" s="195"/>
      <c r="K62" s="195"/>
      <c r="L62" s="195"/>
      <c r="M62" s="195"/>
      <c r="N62" s="194"/>
      <c r="O62" s="194"/>
      <c r="P62" s="194"/>
      <c r="Q62" s="194">
        <f t="shared" ref="Q62:Q71" si="33">IF(OR(D65=A$28,D65=A$29,D65=A$30,D65=A$31,D65=A$32,D65=A$33,D65=A$34,D65=A$35,D65=A$36,D65=A$37),0,1)</f>
        <v>0</v>
      </c>
      <c r="R62" s="194">
        <v>1</v>
      </c>
      <c r="S62" s="194" t="str">
        <f>IF(Q62,D65,"")</f>
        <v/>
      </c>
      <c r="T62" s="194">
        <f>1*Q62</f>
        <v>0</v>
      </c>
      <c r="U62" s="194">
        <f>SMALL(X62:X71,1)</f>
        <v>11</v>
      </c>
      <c r="V62" s="194" t="str">
        <f>IF(ISNA(IF(U62&gt;0,VLOOKUP(U62,$R$62:$S$71,2,0),"")),"",VLOOKUP(U62,$R$62:$S$71,2,0))</f>
        <v/>
      </c>
      <c r="W62" s="194"/>
      <c r="X62" s="239">
        <f t="shared" si="32"/>
        <v>11</v>
      </c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33"/>
      <c r="AK62" s="272"/>
      <c r="AL62" s="272"/>
      <c r="AM62" s="272"/>
      <c r="AN62" s="272"/>
      <c r="AO62" s="272"/>
      <c r="AP62" s="272"/>
      <c r="AQ62" s="269"/>
      <c r="AR62" s="269"/>
    </row>
    <row r="63" spans="1:63" s="99" customFormat="1" ht="15" hidden="1" customHeight="1" x14ac:dyDescent="0.15">
      <c r="A63" s="194"/>
      <c r="B63" s="240"/>
      <c r="C63" s="240"/>
      <c r="D63" s="240"/>
      <c r="E63" s="240"/>
      <c r="F63" s="240"/>
      <c r="G63" s="241"/>
      <c r="H63" s="195"/>
      <c r="I63" s="195"/>
      <c r="J63" s="195"/>
      <c r="K63" s="195"/>
      <c r="L63" s="195"/>
      <c r="M63" s="195"/>
      <c r="N63" s="194"/>
      <c r="O63" s="194"/>
      <c r="P63" s="194"/>
      <c r="Q63" s="194">
        <f t="shared" si="33"/>
        <v>0</v>
      </c>
      <c r="R63" s="194">
        <v>2</v>
      </c>
      <c r="S63" s="194" t="str">
        <f t="shared" ref="S63:S71" si="34">IF(Q63,D66,"")</f>
        <v/>
      </c>
      <c r="T63" s="194">
        <f>2*Q63</f>
        <v>0</v>
      </c>
      <c r="U63" s="194">
        <f>SMALL(X62:X71,2)</f>
        <v>11</v>
      </c>
      <c r="V63" s="194" t="str">
        <f t="shared" ref="V63:V71" si="35">IF(ISNA(IF(U63&gt;0,VLOOKUP(U63,$R$62:$S$71,2,0),"")),"",VLOOKUP(U63,$R$62:$S$71,2,0))</f>
        <v/>
      </c>
      <c r="W63" s="194"/>
      <c r="X63" s="239">
        <f t="shared" si="32"/>
        <v>11</v>
      </c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33"/>
      <c r="AK63" s="272"/>
      <c r="AL63" s="272"/>
      <c r="AM63" s="272"/>
      <c r="AN63" s="272"/>
      <c r="AO63" s="272"/>
      <c r="AP63" s="272"/>
      <c r="AQ63" s="269"/>
      <c r="AR63" s="269"/>
    </row>
    <row r="64" spans="1:63" s="99" customFormat="1" ht="15" hidden="1" customHeight="1" x14ac:dyDescent="0.15">
      <c r="A64" s="194"/>
      <c r="B64" s="240"/>
      <c r="C64" s="240"/>
      <c r="D64" s="240"/>
      <c r="E64" s="240"/>
      <c r="F64" s="240"/>
      <c r="G64" s="241"/>
      <c r="H64" s="195"/>
      <c r="I64" s="195"/>
      <c r="J64" s="195"/>
      <c r="K64" s="195"/>
      <c r="L64" s="195"/>
      <c r="M64" s="195"/>
      <c r="N64" s="194"/>
      <c r="O64" s="194"/>
      <c r="P64" s="194"/>
      <c r="Q64" s="194">
        <f t="shared" si="33"/>
        <v>0</v>
      </c>
      <c r="R64" s="194">
        <v>3</v>
      </c>
      <c r="S64" s="194" t="str">
        <f t="shared" si="34"/>
        <v/>
      </c>
      <c r="T64" s="194">
        <f>3*Q64</f>
        <v>0</v>
      </c>
      <c r="U64" s="194">
        <f>SMALL(X62:X71,3)</f>
        <v>11</v>
      </c>
      <c r="V64" s="194" t="str">
        <f t="shared" si="35"/>
        <v/>
      </c>
      <c r="W64" s="194"/>
      <c r="X64" s="239">
        <f t="shared" si="32"/>
        <v>11</v>
      </c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33"/>
      <c r="AK64" s="272"/>
      <c r="AL64" s="272"/>
      <c r="AM64" s="272"/>
      <c r="AN64" s="272"/>
      <c r="AO64" s="272"/>
      <c r="AP64" s="272"/>
      <c r="AQ64" s="269"/>
      <c r="AR64" s="269"/>
    </row>
    <row r="65" spans="1:52" s="99" customFormat="1" ht="15" hidden="1" customHeight="1" x14ac:dyDescent="0.15">
      <c r="A65" s="194"/>
      <c r="B65" s="240"/>
      <c r="C65" s="194"/>
      <c r="D65" s="194"/>
      <c r="E65" s="240"/>
      <c r="F65" s="240"/>
      <c r="G65" s="241"/>
      <c r="H65" s="195"/>
      <c r="I65" s="195"/>
      <c r="J65" s="195"/>
      <c r="K65" s="195"/>
      <c r="L65" s="195"/>
      <c r="M65" s="195"/>
      <c r="N65" s="194"/>
      <c r="O65" s="194"/>
      <c r="P65" s="194"/>
      <c r="Q65" s="194">
        <f t="shared" si="33"/>
        <v>0</v>
      </c>
      <c r="R65" s="194">
        <v>4</v>
      </c>
      <c r="S65" s="194" t="str">
        <f t="shared" si="34"/>
        <v/>
      </c>
      <c r="T65" s="194">
        <f>4*Q65</f>
        <v>0</v>
      </c>
      <c r="U65" s="194">
        <f>SMALL(X62:X71,4)</f>
        <v>11</v>
      </c>
      <c r="V65" s="194" t="str">
        <f t="shared" si="35"/>
        <v/>
      </c>
      <c r="W65" s="194"/>
      <c r="X65" s="239">
        <f t="shared" si="32"/>
        <v>11</v>
      </c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33"/>
      <c r="AK65" s="272"/>
      <c r="AL65" s="272"/>
      <c r="AM65" s="272"/>
      <c r="AN65" s="272"/>
      <c r="AO65" s="272"/>
      <c r="AP65" s="272"/>
      <c r="AQ65" s="269"/>
      <c r="AR65" s="269"/>
    </row>
    <row r="66" spans="1:52" s="99" customFormat="1" ht="15" hidden="1" customHeight="1" x14ac:dyDescent="0.15">
      <c r="A66" s="194"/>
      <c r="B66" s="195"/>
      <c r="C66" s="194"/>
      <c r="D66" s="194"/>
      <c r="E66" s="195"/>
      <c r="F66" s="195"/>
      <c r="G66" s="194"/>
      <c r="H66" s="195"/>
      <c r="I66" s="195"/>
      <c r="J66" s="195"/>
      <c r="K66" s="195"/>
      <c r="L66" s="195"/>
      <c r="M66" s="195"/>
      <c r="N66" s="194"/>
      <c r="O66" s="194"/>
      <c r="P66" s="194"/>
      <c r="Q66" s="194">
        <f t="shared" si="33"/>
        <v>0</v>
      </c>
      <c r="R66" s="194">
        <v>5</v>
      </c>
      <c r="S66" s="194" t="str">
        <f t="shared" si="34"/>
        <v/>
      </c>
      <c r="T66" s="194">
        <f>5*Q66</f>
        <v>0</v>
      </c>
      <c r="U66" s="194">
        <f>SMALL(X62:X71,5)</f>
        <v>11</v>
      </c>
      <c r="V66" s="194" t="str">
        <f t="shared" si="35"/>
        <v/>
      </c>
      <c r="W66" s="194"/>
      <c r="X66" s="239">
        <f t="shared" si="32"/>
        <v>11</v>
      </c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33"/>
      <c r="AK66" s="272"/>
      <c r="AL66" s="272"/>
      <c r="AM66" s="272"/>
      <c r="AN66" s="272"/>
      <c r="AO66" s="272"/>
      <c r="AP66" s="272"/>
      <c r="AQ66" s="269"/>
      <c r="AR66" s="269"/>
    </row>
    <row r="67" spans="1:52" s="99" customFormat="1" ht="15" hidden="1" customHeight="1" x14ac:dyDescent="0.15">
      <c r="A67" s="194"/>
      <c r="B67" s="195"/>
      <c r="C67" s="194"/>
      <c r="D67" s="194"/>
      <c r="E67" s="195"/>
      <c r="F67" s="195"/>
      <c r="G67" s="194"/>
      <c r="H67" s="195"/>
      <c r="I67" s="195"/>
      <c r="J67" s="195"/>
      <c r="K67" s="195"/>
      <c r="L67" s="195"/>
      <c r="M67" s="195"/>
      <c r="N67" s="194"/>
      <c r="O67" s="194"/>
      <c r="P67" s="194"/>
      <c r="Q67" s="194">
        <f t="shared" si="33"/>
        <v>0</v>
      </c>
      <c r="R67" s="194">
        <v>6</v>
      </c>
      <c r="S67" s="194" t="str">
        <f t="shared" si="34"/>
        <v/>
      </c>
      <c r="T67" s="194">
        <f>6*Q67</f>
        <v>0</v>
      </c>
      <c r="U67" s="194">
        <f>SMALL(X62:X71,6)</f>
        <v>11</v>
      </c>
      <c r="V67" s="194" t="str">
        <f t="shared" si="35"/>
        <v/>
      </c>
      <c r="W67" s="194"/>
      <c r="X67" s="239">
        <f t="shared" si="32"/>
        <v>11</v>
      </c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33"/>
      <c r="AK67" s="272"/>
      <c r="AL67" s="272"/>
      <c r="AM67" s="272"/>
      <c r="AN67" s="272"/>
      <c r="AO67" s="272"/>
      <c r="AP67" s="272"/>
      <c r="AQ67" s="269"/>
      <c r="AR67" s="269"/>
    </row>
    <row r="68" spans="1:52" s="99" customFormat="1" ht="15" hidden="1" customHeight="1" x14ac:dyDescent="0.15">
      <c r="A68" s="194"/>
      <c r="B68" s="195"/>
      <c r="C68" s="245"/>
      <c r="D68" s="194"/>
      <c r="E68" s="195"/>
      <c r="F68" s="195"/>
      <c r="G68" s="194"/>
      <c r="H68" s="195"/>
      <c r="I68" s="195"/>
      <c r="J68" s="195"/>
      <c r="K68" s="195"/>
      <c r="L68" s="195"/>
      <c r="M68" s="195"/>
      <c r="N68" s="194"/>
      <c r="O68" s="194"/>
      <c r="P68" s="194"/>
      <c r="Q68" s="194">
        <f t="shared" si="33"/>
        <v>0</v>
      </c>
      <c r="R68" s="194">
        <v>7</v>
      </c>
      <c r="S68" s="194" t="str">
        <f t="shared" si="34"/>
        <v/>
      </c>
      <c r="T68" s="194">
        <f>7*Q68</f>
        <v>0</v>
      </c>
      <c r="U68" s="194">
        <f>SMALL(X62:X71,7)</f>
        <v>11</v>
      </c>
      <c r="V68" s="194" t="str">
        <f t="shared" si="35"/>
        <v/>
      </c>
      <c r="W68" s="194"/>
      <c r="X68" s="239">
        <f t="shared" si="32"/>
        <v>11</v>
      </c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33"/>
      <c r="AK68" s="272"/>
      <c r="AL68" s="272"/>
      <c r="AM68" s="272"/>
      <c r="AN68" s="272"/>
      <c r="AO68" s="272"/>
      <c r="AP68" s="272"/>
      <c r="AQ68" s="269"/>
      <c r="AR68" s="269"/>
    </row>
    <row r="69" spans="1:52" s="99" customFormat="1" ht="15" hidden="1" customHeight="1" x14ac:dyDescent="0.15">
      <c r="A69" s="194"/>
      <c r="B69" s="195"/>
      <c r="C69" s="246"/>
      <c r="D69" s="194"/>
      <c r="E69" s="195"/>
      <c r="F69" s="195"/>
      <c r="G69" s="194"/>
      <c r="H69" s="195"/>
      <c r="I69" s="195"/>
      <c r="J69" s="195"/>
      <c r="K69" s="195"/>
      <c r="L69" s="195"/>
      <c r="M69" s="195"/>
      <c r="N69" s="194"/>
      <c r="O69" s="194"/>
      <c r="P69" s="194"/>
      <c r="Q69" s="194">
        <f t="shared" si="33"/>
        <v>0</v>
      </c>
      <c r="R69" s="194">
        <v>8</v>
      </c>
      <c r="S69" s="194" t="str">
        <f t="shared" si="34"/>
        <v/>
      </c>
      <c r="T69" s="194">
        <f>8*Q69</f>
        <v>0</v>
      </c>
      <c r="U69" s="194">
        <f>SMALL(X62:X71,8)</f>
        <v>11</v>
      </c>
      <c r="V69" s="194" t="str">
        <f t="shared" si="35"/>
        <v/>
      </c>
      <c r="W69" s="194"/>
      <c r="X69" s="239">
        <f t="shared" si="32"/>
        <v>11</v>
      </c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33"/>
      <c r="AK69" s="272"/>
      <c r="AL69" s="272"/>
      <c r="AM69" s="272"/>
      <c r="AN69" s="272"/>
      <c r="AO69" s="272"/>
      <c r="AP69" s="272"/>
      <c r="AQ69" s="269"/>
      <c r="AR69" s="269"/>
    </row>
    <row r="70" spans="1:52" s="99" customFormat="1" ht="15" hidden="1" customHeight="1" x14ac:dyDescent="0.15">
      <c r="A70" s="194"/>
      <c r="B70" s="195"/>
      <c r="C70" s="194"/>
      <c r="D70" s="194"/>
      <c r="E70" s="195"/>
      <c r="F70" s="195"/>
      <c r="G70" s="194"/>
      <c r="H70" s="195"/>
      <c r="I70" s="195"/>
      <c r="J70" s="195"/>
      <c r="K70" s="195"/>
      <c r="L70" s="195"/>
      <c r="M70" s="195"/>
      <c r="N70" s="194"/>
      <c r="O70" s="194"/>
      <c r="P70" s="194"/>
      <c r="Q70" s="194">
        <f t="shared" si="33"/>
        <v>0</v>
      </c>
      <c r="R70" s="194">
        <v>9</v>
      </c>
      <c r="S70" s="194" t="str">
        <f t="shared" si="34"/>
        <v/>
      </c>
      <c r="T70" s="194">
        <f>9*Q70</f>
        <v>0</v>
      </c>
      <c r="U70" s="194">
        <f>SMALL(X62:X71,9)</f>
        <v>11</v>
      </c>
      <c r="V70" s="194" t="str">
        <f t="shared" si="35"/>
        <v/>
      </c>
      <c r="W70" s="194"/>
      <c r="X70" s="239">
        <f t="shared" si="32"/>
        <v>11</v>
      </c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33"/>
      <c r="AK70" s="272"/>
      <c r="AL70" s="272"/>
      <c r="AM70" s="272"/>
      <c r="AN70" s="272"/>
      <c r="AO70" s="272"/>
      <c r="AP70" s="272"/>
      <c r="AQ70" s="269"/>
      <c r="AR70" s="269"/>
    </row>
    <row r="71" spans="1:52" s="99" customFormat="1" ht="15" hidden="1" customHeight="1" x14ac:dyDescent="0.15">
      <c r="A71" s="194"/>
      <c r="B71" s="195"/>
      <c r="C71" s="194"/>
      <c r="D71" s="244"/>
      <c r="E71" s="195"/>
      <c r="F71" s="195"/>
      <c r="G71" s="194"/>
      <c r="H71" s="195"/>
      <c r="I71" s="195"/>
      <c r="J71" s="195"/>
      <c r="K71" s="195"/>
      <c r="L71" s="195"/>
      <c r="M71" s="195"/>
      <c r="N71" s="194"/>
      <c r="O71" s="194"/>
      <c r="P71" s="194"/>
      <c r="Q71" s="194">
        <f t="shared" si="33"/>
        <v>0</v>
      </c>
      <c r="R71" s="194">
        <v>10</v>
      </c>
      <c r="S71" s="194" t="str">
        <f t="shared" si="34"/>
        <v/>
      </c>
      <c r="T71" s="194">
        <f>10*Q71</f>
        <v>0</v>
      </c>
      <c r="U71" s="194">
        <f>SMALL(X62:X71,10)</f>
        <v>11</v>
      </c>
      <c r="V71" s="194" t="str">
        <f t="shared" si="35"/>
        <v/>
      </c>
      <c r="W71" s="194"/>
      <c r="X71" s="239">
        <f t="shared" si="32"/>
        <v>11</v>
      </c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33"/>
      <c r="AK71" s="272"/>
      <c r="AL71" s="272"/>
      <c r="AM71" s="272"/>
      <c r="AN71" s="272"/>
      <c r="AO71" s="272"/>
      <c r="AP71" s="272"/>
      <c r="AQ71" s="269"/>
      <c r="AR71" s="269"/>
    </row>
    <row r="72" spans="1:52" s="99" customFormat="1" ht="15" hidden="1" customHeight="1" x14ac:dyDescent="0.15">
      <c r="A72" s="194"/>
      <c r="B72" s="195"/>
      <c r="C72" s="194"/>
      <c r="D72" s="194"/>
      <c r="E72" s="195"/>
      <c r="F72" s="195"/>
      <c r="G72" s="194"/>
      <c r="H72" s="195"/>
      <c r="I72" s="195"/>
      <c r="J72" s="195"/>
      <c r="K72" s="195"/>
      <c r="L72" s="195"/>
      <c r="M72" s="195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33"/>
      <c r="AK72" s="272"/>
      <c r="AL72" s="272"/>
      <c r="AM72" s="272"/>
      <c r="AN72" s="272"/>
      <c r="AO72" s="272"/>
      <c r="AP72" s="272"/>
      <c r="AQ72" s="269"/>
      <c r="AR72" s="269"/>
    </row>
    <row r="73" spans="1:52" s="99" customFormat="1" ht="15" hidden="1" customHeight="1" x14ac:dyDescent="0.15">
      <c r="A73" s="194"/>
      <c r="B73" s="195"/>
      <c r="C73" s="194"/>
      <c r="D73" s="194"/>
      <c r="E73" s="195"/>
      <c r="F73" s="195"/>
      <c r="G73" s="194"/>
      <c r="H73" s="195"/>
      <c r="I73" s="195"/>
      <c r="J73" s="195"/>
      <c r="K73" s="195"/>
      <c r="L73" s="195"/>
      <c r="M73" s="195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33"/>
      <c r="AK73" s="272"/>
      <c r="AL73" s="272"/>
      <c r="AM73" s="272"/>
      <c r="AN73" s="272"/>
      <c r="AO73" s="272"/>
      <c r="AP73" s="272"/>
      <c r="AQ73" s="269"/>
      <c r="AR73" s="269"/>
    </row>
    <row r="74" spans="1:52" s="99" customFormat="1" ht="15" hidden="1" customHeight="1" x14ac:dyDescent="0.15">
      <c r="A74" s="194"/>
      <c r="B74" s="195"/>
      <c r="C74" s="194"/>
      <c r="D74" s="194"/>
      <c r="E74" s="195"/>
      <c r="F74" s="195"/>
      <c r="G74" s="194"/>
      <c r="H74" s="195"/>
      <c r="I74" s="195"/>
      <c r="J74" s="195"/>
      <c r="K74" s="195"/>
      <c r="L74" s="195"/>
      <c r="M74" s="195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33"/>
      <c r="AK74" s="272"/>
      <c r="AL74" s="272"/>
      <c r="AM74" s="272"/>
      <c r="AN74" s="272"/>
      <c r="AO74" s="272"/>
      <c r="AP74" s="272"/>
      <c r="AQ74" s="269"/>
      <c r="AR74" s="269"/>
    </row>
    <row r="75" spans="1:52" s="99" customFormat="1" ht="15" hidden="1" customHeight="1" x14ac:dyDescent="0.15">
      <c r="A75" s="194"/>
      <c r="B75" s="195"/>
      <c r="C75" s="194"/>
      <c r="D75" s="194"/>
      <c r="E75" s="195"/>
      <c r="F75" s="195"/>
      <c r="G75" s="194"/>
      <c r="H75" s="195"/>
      <c r="I75" s="195"/>
      <c r="J75" s="195"/>
      <c r="K75" s="195"/>
      <c r="L75" s="195"/>
      <c r="M75" s="195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33"/>
      <c r="AK75" s="272"/>
      <c r="AL75" s="272"/>
      <c r="AM75" s="272"/>
      <c r="AN75" s="272"/>
      <c r="AO75" s="272"/>
      <c r="AP75" s="272"/>
      <c r="AQ75" s="269"/>
      <c r="AR75" s="269"/>
    </row>
    <row r="76" spans="1:52" s="99" customFormat="1" ht="15" hidden="1" customHeight="1" x14ac:dyDescent="0.15">
      <c r="A76" s="194"/>
      <c r="B76" s="195"/>
      <c r="C76" s="194"/>
      <c r="D76" s="194"/>
      <c r="E76" s="195"/>
      <c r="F76" s="195"/>
      <c r="G76" s="194"/>
      <c r="H76" s="195"/>
      <c r="I76" s="195"/>
      <c r="J76" s="195"/>
      <c r="K76" s="195"/>
      <c r="L76" s="195"/>
      <c r="M76" s="195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33"/>
      <c r="AK76" s="272"/>
      <c r="AL76" s="272"/>
      <c r="AM76" s="272"/>
      <c r="AN76" s="272"/>
      <c r="AO76" s="272"/>
      <c r="AP76" s="272"/>
      <c r="AQ76" s="269"/>
      <c r="AR76" s="269"/>
      <c r="AY76"/>
      <c r="AZ76"/>
    </row>
    <row r="77" spans="1:52" s="99" customFormat="1" ht="15" hidden="1" customHeight="1" x14ac:dyDescent="0.15">
      <c r="A77" s="194"/>
      <c r="B77" s="195"/>
      <c r="C77" s="194"/>
      <c r="D77" s="194"/>
      <c r="E77" s="195"/>
      <c r="F77" s="195"/>
      <c r="G77" s="194"/>
      <c r="H77" s="195"/>
      <c r="I77" s="195"/>
      <c r="J77" s="195"/>
      <c r="K77" s="195"/>
      <c r="L77" s="195"/>
      <c r="M77" s="195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33"/>
      <c r="AK77" s="272"/>
      <c r="AL77" s="272"/>
      <c r="AM77" s="272"/>
      <c r="AN77" s="272"/>
      <c r="AO77" s="272"/>
      <c r="AP77" s="272"/>
      <c r="AQ77" s="269"/>
      <c r="AR77" s="269"/>
      <c r="AY77"/>
      <c r="AZ77"/>
    </row>
    <row r="78" spans="1:52" s="99" customFormat="1" ht="15" hidden="1" customHeight="1" x14ac:dyDescent="0.15">
      <c r="A78" s="194"/>
      <c r="B78" s="195"/>
      <c r="C78" s="194"/>
      <c r="D78" s="194"/>
      <c r="E78" s="195"/>
      <c r="F78" s="195"/>
      <c r="G78" s="194"/>
      <c r="H78" s="195"/>
      <c r="I78" s="195"/>
      <c r="J78" s="195"/>
      <c r="K78" s="195"/>
      <c r="L78" s="195"/>
      <c r="M78" s="195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33"/>
      <c r="AK78" s="272"/>
      <c r="AL78" s="272"/>
      <c r="AM78" s="272"/>
      <c r="AN78" s="272"/>
      <c r="AO78" s="272"/>
      <c r="AP78" s="272"/>
      <c r="AQ78" s="269"/>
      <c r="AR78" s="269"/>
      <c r="AY78"/>
      <c r="AZ78"/>
    </row>
    <row r="79" spans="1:52" s="99" customFormat="1" ht="15" hidden="1" customHeight="1" x14ac:dyDescent="0.15">
      <c r="A79" s="194"/>
      <c r="B79" s="195"/>
      <c r="C79" s="194"/>
      <c r="D79" s="194"/>
      <c r="E79" s="195"/>
      <c r="F79" s="195"/>
      <c r="G79" s="194"/>
      <c r="H79" s="195"/>
      <c r="I79" s="195"/>
      <c r="J79" s="195"/>
      <c r="K79" s="195"/>
      <c r="L79" s="195"/>
      <c r="M79" s="195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33"/>
      <c r="AK79" s="272"/>
      <c r="AL79" s="272"/>
      <c r="AM79" s="272"/>
      <c r="AN79" s="272"/>
      <c r="AO79" s="272"/>
      <c r="AP79" s="272"/>
      <c r="AQ79" s="269"/>
      <c r="AR79" s="269"/>
      <c r="AY79"/>
      <c r="AZ79"/>
    </row>
    <row r="80" spans="1:52" s="99" customFormat="1" ht="15" customHeight="1" x14ac:dyDescent="0.15">
      <c r="A80" s="194"/>
      <c r="B80" s="195"/>
      <c r="C80" s="194"/>
      <c r="D80" s="194"/>
      <c r="E80" s="195"/>
      <c r="F80" s="195"/>
      <c r="G80" s="194"/>
      <c r="H80" s="195"/>
      <c r="I80" s="195"/>
      <c r="J80" s="195"/>
      <c r="K80" s="195"/>
      <c r="L80" s="195"/>
      <c r="M80" s="195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33"/>
      <c r="AK80" s="272"/>
      <c r="AL80" s="272"/>
      <c r="AM80" s="272"/>
      <c r="AN80" s="272"/>
      <c r="AO80" s="272"/>
      <c r="AP80" s="272"/>
      <c r="AQ80" s="269"/>
      <c r="AR80" s="269"/>
      <c r="AY80"/>
      <c r="AZ80"/>
    </row>
    <row r="81" spans="1:52" s="99" customFormat="1" ht="15" customHeight="1" x14ac:dyDescent="0.15">
      <c r="A81" s="194"/>
      <c r="B81" s="195"/>
      <c r="C81" s="194"/>
      <c r="D81" s="194"/>
      <c r="E81" s="195"/>
      <c r="F81" s="195"/>
      <c r="G81" s="194"/>
      <c r="H81" s="195"/>
      <c r="I81" s="195"/>
      <c r="J81" s="195"/>
      <c r="K81" s="195"/>
      <c r="L81" s="195"/>
      <c r="M81" s="195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33"/>
      <c r="AK81" s="272"/>
      <c r="AL81" s="272"/>
      <c r="AM81" s="272"/>
      <c r="AN81" s="272"/>
      <c r="AO81" s="272"/>
      <c r="AP81" s="272"/>
      <c r="AQ81" s="269"/>
      <c r="AR81" s="269"/>
      <c r="AY81"/>
      <c r="AZ81"/>
    </row>
    <row r="82" spans="1:52" ht="15" customHeight="1" x14ac:dyDescent="0.15">
      <c r="A82" s="31"/>
      <c r="B82" s="176"/>
      <c r="C82" s="31"/>
      <c r="D82" s="31"/>
      <c r="E82" s="176"/>
      <c r="F82" s="176"/>
      <c r="G82" s="31"/>
      <c r="H82" s="176"/>
      <c r="I82" s="176"/>
      <c r="J82" s="176"/>
      <c r="K82" s="177"/>
      <c r="L82" s="177"/>
      <c r="M82" s="177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3"/>
    </row>
    <row r="83" spans="1:52" x14ac:dyDescent="0.15">
      <c r="A83" s="31"/>
      <c r="B83" s="176"/>
      <c r="C83" s="31"/>
      <c r="D83" s="31"/>
      <c r="E83" s="176"/>
      <c r="F83" s="176"/>
      <c r="G83" s="31"/>
      <c r="H83" s="176"/>
      <c r="I83" s="176"/>
      <c r="J83" s="176"/>
      <c r="K83" s="177"/>
      <c r="L83" s="177"/>
      <c r="M83" s="177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3"/>
    </row>
    <row r="84" spans="1:52" x14ac:dyDescent="0.15">
      <c r="A84" s="31"/>
      <c r="B84" s="176"/>
      <c r="C84" s="31"/>
      <c r="D84" s="31"/>
      <c r="E84" s="176"/>
      <c r="F84" s="176"/>
      <c r="G84" s="31"/>
      <c r="H84" s="176"/>
      <c r="I84" s="176"/>
      <c r="J84" s="176"/>
      <c r="K84" s="177"/>
      <c r="L84" s="177"/>
      <c r="M84" s="177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3"/>
    </row>
    <row r="85" spans="1:52" x14ac:dyDescent="0.15">
      <c r="A85" s="31"/>
      <c r="B85" s="176"/>
      <c r="C85" s="31"/>
      <c r="D85" s="31"/>
      <c r="E85" s="176"/>
      <c r="F85" s="176"/>
      <c r="G85" s="31"/>
      <c r="H85" s="176"/>
      <c r="I85" s="176"/>
      <c r="J85" s="176"/>
      <c r="K85" s="177"/>
      <c r="L85" s="177"/>
      <c r="M85" s="177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3"/>
    </row>
    <row r="86" spans="1:52" x14ac:dyDescent="0.15">
      <c r="A86" s="31"/>
      <c r="B86" s="176"/>
      <c r="C86" s="31"/>
      <c r="D86" s="31"/>
      <c r="E86" s="176"/>
      <c r="F86" s="176"/>
      <c r="G86" s="31"/>
      <c r="H86" s="176"/>
      <c r="I86" s="176"/>
      <c r="J86" s="176"/>
      <c r="K86" s="177"/>
      <c r="L86" s="177"/>
      <c r="M86" s="177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3"/>
    </row>
    <row r="87" spans="1:52" x14ac:dyDescent="0.15">
      <c r="A87" s="31"/>
      <c r="B87" s="176"/>
      <c r="C87" s="31"/>
      <c r="D87" s="31"/>
      <c r="E87" s="176"/>
      <c r="F87" s="176"/>
      <c r="G87" s="31"/>
      <c r="H87" s="176"/>
      <c r="I87" s="176"/>
      <c r="J87" s="176"/>
      <c r="K87" s="177"/>
      <c r="L87" s="177"/>
      <c r="M87" s="177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3"/>
    </row>
    <row r="88" spans="1:52" x14ac:dyDescent="0.15">
      <c r="A88" s="31"/>
      <c r="B88" s="176"/>
      <c r="C88" s="31"/>
      <c r="D88" s="31"/>
      <c r="E88" s="176"/>
      <c r="F88" s="176"/>
      <c r="G88" s="31"/>
      <c r="H88" s="176"/>
      <c r="I88" s="176"/>
      <c r="J88" s="176"/>
      <c r="K88" s="177"/>
      <c r="L88" s="177"/>
      <c r="M88" s="177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3"/>
    </row>
    <row r="89" spans="1:52" x14ac:dyDescent="0.15">
      <c r="A89" s="31"/>
      <c r="B89" s="176"/>
      <c r="C89" s="31"/>
      <c r="D89" s="31"/>
      <c r="E89" s="176"/>
      <c r="F89" s="176"/>
      <c r="G89" s="31"/>
      <c r="H89" s="176"/>
      <c r="I89" s="176"/>
      <c r="J89" s="176"/>
      <c r="K89" s="177"/>
      <c r="L89" s="177"/>
      <c r="M89" s="177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3"/>
    </row>
    <row r="90" spans="1:52" x14ac:dyDescent="0.15">
      <c r="A90" s="31"/>
      <c r="B90" s="176"/>
      <c r="C90" s="31"/>
      <c r="D90" s="31"/>
      <c r="E90" s="176"/>
      <c r="F90" s="176"/>
      <c r="G90" s="31"/>
      <c r="H90" s="176"/>
      <c r="I90" s="176"/>
      <c r="J90" s="176"/>
      <c r="K90" s="177"/>
      <c r="L90" s="177"/>
      <c r="M90" s="177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3"/>
    </row>
    <row r="91" spans="1:52" x14ac:dyDescent="0.15">
      <c r="A91" s="31"/>
      <c r="B91" s="176"/>
      <c r="C91" s="31"/>
      <c r="D91" s="31"/>
      <c r="E91" s="176"/>
      <c r="F91" s="176"/>
      <c r="G91" s="31"/>
      <c r="H91" s="176"/>
      <c r="I91" s="176"/>
      <c r="J91" s="176"/>
      <c r="K91" s="177"/>
      <c r="L91" s="177"/>
      <c r="M91" s="177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3"/>
    </row>
    <row r="92" spans="1:52" x14ac:dyDescent="0.15">
      <c r="A92" s="31"/>
      <c r="B92" s="176"/>
      <c r="C92" s="31"/>
      <c r="D92" s="31"/>
      <c r="E92" s="176"/>
      <c r="F92" s="176"/>
      <c r="G92" s="31"/>
      <c r="H92" s="176"/>
      <c r="I92" s="176"/>
      <c r="J92" s="176"/>
      <c r="K92" s="177"/>
      <c r="L92" s="177"/>
      <c r="M92" s="177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3"/>
    </row>
    <row r="93" spans="1:52" x14ac:dyDescent="0.15">
      <c r="A93" s="31"/>
      <c r="B93" s="176"/>
      <c r="C93" s="31"/>
      <c r="D93" s="31"/>
      <c r="E93" s="176"/>
      <c r="F93" s="176"/>
      <c r="G93" s="31"/>
      <c r="H93" s="176"/>
      <c r="I93" s="176"/>
      <c r="J93" s="176"/>
      <c r="K93" s="177"/>
      <c r="L93" s="177"/>
      <c r="M93" s="177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3"/>
    </row>
    <row r="94" spans="1:52" x14ac:dyDescent="0.15">
      <c r="A94" s="31"/>
      <c r="B94" s="176"/>
      <c r="C94" s="31"/>
      <c r="D94" s="31"/>
      <c r="E94" s="176"/>
      <c r="F94" s="176"/>
      <c r="G94" s="31"/>
      <c r="H94" s="176"/>
      <c r="I94" s="176"/>
      <c r="J94" s="176"/>
      <c r="K94" s="177"/>
      <c r="L94" s="177"/>
      <c r="M94" s="177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3"/>
    </row>
    <row r="95" spans="1:52" x14ac:dyDescent="0.15">
      <c r="A95" s="31"/>
      <c r="B95" s="176"/>
      <c r="C95" s="31"/>
      <c r="D95" s="31"/>
      <c r="E95" s="176"/>
      <c r="F95" s="176"/>
      <c r="G95" s="31"/>
      <c r="H95" s="176"/>
      <c r="I95" s="176"/>
      <c r="J95" s="176"/>
      <c r="K95" s="177"/>
      <c r="L95" s="177"/>
      <c r="M95" s="177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3"/>
    </row>
    <row r="96" spans="1:52" x14ac:dyDescent="0.15">
      <c r="A96" s="31"/>
      <c r="B96" s="176"/>
      <c r="C96" s="31"/>
      <c r="D96" s="31"/>
      <c r="E96" s="176"/>
      <c r="F96" s="176"/>
      <c r="G96" s="31"/>
      <c r="H96" s="176"/>
      <c r="I96" s="176"/>
      <c r="J96" s="176"/>
      <c r="K96" s="177"/>
      <c r="L96" s="177"/>
      <c r="M96" s="177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3"/>
    </row>
    <row r="97" spans="1:72" x14ac:dyDescent="0.15">
      <c r="A97" s="31"/>
      <c r="B97" s="176"/>
      <c r="C97" s="31"/>
      <c r="D97" s="31"/>
      <c r="E97" s="176"/>
      <c r="F97" s="176"/>
      <c r="G97" s="31"/>
      <c r="H97" s="176"/>
      <c r="I97" s="176"/>
      <c r="J97" s="176"/>
      <c r="K97" s="177"/>
      <c r="L97" s="177"/>
      <c r="M97" s="177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3"/>
    </row>
    <row r="98" spans="1:72" x14ac:dyDescent="0.15">
      <c r="A98" s="31"/>
      <c r="B98" s="176"/>
      <c r="C98" s="31"/>
      <c r="D98" s="31"/>
      <c r="E98" s="176"/>
      <c r="F98" s="176"/>
      <c r="G98" s="31"/>
      <c r="H98" s="176"/>
      <c r="I98" s="176"/>
      <c r="J98" s="176"/>
      <c r="K98" s="177"/>
      <c r="L98" s="177"/>
      <c r="M98" s="177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3"/>
    </row>
    <row r="99" spans="1:72" x14ac:dyDescent="0.15">
      <c r="A99" s="31"/>
      <c r="B99" s="176"/>
      <c r="C99" s="31"/>
      <c r="D99" s="31"/>
      <c r="E99" s="176"/>
      <c r="F99" s="176"/>
      <c r="G99" s="31"/>
      <c r="H99" s="176"/>
      <c r="I99" s="176"/>
      <c r="J99" s="176"/>
      <c r="K99" s="177"/>
      <c r="L99" s="177"/>
      <c r="M99" s="177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3"/>
    </row>
    <row r="100" spans="1:72" ht="15" customHeight="1" x14ac:dyDescent="0.15">
      <c r="A100" s="247"/>
      <c r="B100" s="236"/>
      <c r="C100" s="237"/>
      <c r="D100" s="237"/>
      <c r="E100" s="238"/>
      <c r="F100" s="248"/>
      <c r="G100" s="249"/>
      <c r="H100" s="250"/>
      <c r="I100" s="251"/>
      <c r="J100" s="252"/>
      <c r="K100" s="250"/>
      <c r="L100" s="251"/>
      <c r="M100" s="181"/>
      <c r="N100" s="250"/>
      <c r="O100" s="251"/>
      <c r="P100" s="181"/>
      <c r="Q100" s="182"/>
      <c r="R100" s="178"/>
      <c r="S100" s="178"/>
      <c r="T100" s="178"/>
      <c r="U100" s="178"/>
      <c r="V100" s="178"/>
      <c r="W100" s="178"/>
      <c r="X100" s="183"/>
      <c r="Y100" s="184"/>
      <c r="Z100" s="185"/>
      <c r="AA100" s="186"/>
      <c r="AB100" s="186"/>
      <c r="AC100" s="187"/>
      <c r="AD100" s="31"/>
      <c r="AE100" s="31"/>
      <c r="AF100" s="31"/>
      <c r="AG100" s="31"/>
      <c r="AH100" s="31"/>
      <c r="AI100" s="31"/>
      <c r="AJ100" s="33"/>
      <c r="BA100" s="219"/>
      <c r="BB100" s="220"/>
      <c r="BC100" s="221"/>
      <c r="BD100" s="222"/>
      <c r="BE100" s="222"/>
      <c r="BF100" s="225"/>
      <c r="BH100" s="219"/>
      <c r="BI100" s="220"/>
      <c r="BJ100" s="221"/>
      <c r="BK100" s="222"/>
      <c r="BL100" s="222"/>
      <c r="BM100" s="225"/>
      <c r="BO100" s="219"/>
      <c r="BP100" s="220"/>
      <c r="BQ100" s="221"/>
      <c r="BR100" s="222"/>
      <c r="BS100" s="222"/>
      <c r="BT100" s="223"/>
    </row>
    <row r="101" spans="1:72" ht="15" customHeight="1" x14ac:dyDescent="0.15">
      <c r="A101" s="227"/>
      <c r="B101" s="213"/>
      <c r="C101" s="214"/>
      <c r="D101" s="214"/>
      <c r="E101" s="215"/>
      <c r="F101" s="228"/>
      <c r="G101" s="229"/>
      <c r="H101" s="230"/>
      <c r="I101" s="231"/>
      <c r="J101" s="232"/>
      <c r="K101" s="230"/>
      <c r="L101" s="231"/>
      <c r="M101" s="225"/>
      <c r="N101" s="230"/>
      <c r="O101" s="231"/>
      <c r="P101" s="225"/>
      <c r="Q101" s="224"/>
      <c r="X101" s="219"/>
      <c r="Y101" s="220"/>
      <c r="Z101" s="221"/>
      <c r="AA101" s="222"/>
      <c r="AB101" s="222"/>
      <c r="AC101" s="225"/>
      <c r="BA101" s="219"/>
      <c r="BB101" s="220"/>
      <c r="BC101" s="221"/>
      <c r="BD101" s="222"/>
      <c r="BE101" s="222"/>
      <c r="BF101" s="225"/>
      <c r="BH101" s="219"/>
      <c r="BI101" s="220"/>
      <c r="BJ101" s="221"/>
      <c r="BK101" s="222"/>
      <c r="BL101" s="222"/>
      <c r="BM101" s="225"/>
      <c r="BO101" s="219"/>
      <c r="BP101" s="220"/>
      <c r="BQ101" s="221"/>
      <c r="BR101" s="222"/>
      <c r="BS101" s="222"/>
      <c r="BT101" s="225"/>
    </row>
    <row r="102" spans="1:72" ht="15" customHeight="1" x14ac:dyDescent="0.15">
      <c r="A102" s="227"/>
      <c r="B102" s="213"/>
      <c r="C102" s="214"/>
      <c r="D102" s="214"/>
      <c r="E102" s="215"/>
      <c r="F102" s="228"/>
      <c r="G102" s="229"/>
      <c r="H102" s="230"/>
      <c r="I102" s="231"/>
      <c r="J102" s="232"/>
      <c r="K102" s="230"/>
      <c r="L102" s="231"/>
      <c r="M102" s="225"/>
      <c r="N102" s="230"/>
      <c r="O102" s="231"/>
      <c r="P102" s="225"/>
      <c r="Q102" s="224"/>
      <c r="X102" s="219"/>
      <c r="Y102" s="220"/>
      <c r="Z102" s="221"/>
      <c r="AA102" s="222"/>
      <c r="AB102" s="222"/>
      <c r="AC102" s="225"/>
      <c r="BA102" s="219"/>
      <c r="BB102" s="220"/>
      <c r="BC102" s="221"/>
      <c r="BD102" s="222"/>
      <c r="BE102" s="222"/>
      <c r="BF102" s="225"/>
      <c r="BH102" s="219"/>
      <c r="BI102" s="220"/>
      <c r="BJ102" s="221"/>
      <c r="BK102" s="222"/>
      <c r="BL102" s="222"/>
      <c r="BM102" s="225"/>
      <c r="BO102" s="219"/>
      <c r="BP102" s="220"/>
      <c r="BQ102" s="221"/>
      <c r="BR102" s="222"/>
      <c r="BS102" s="222"/>
      <c r="BT102" s="225"/>
    </row>
    <row r="103" spans="1:72" ht="15" customHeight="1" x14ac:dyDescent="0.15">
      <c r="A103" s="227"/>
      <c r="B103" s="213"/>
      <c r="C103" s="214"/>
      <c r="D103" s="214"/>
      <c r="E103" s="215"/>
      <c r="F103" s="228"/>
      <c r="G103" s="229"/>
      <c r="H103" s="230"/>
      <c r="I103" s="231"/>
      <c r="J103" s="232"/>
      <c r="K103" s="230"/>
      <c r="L103" s="231"/>
      <c r="M103" s="225"/>
      <c r="N103" s="230"/>
      <c r="O103" s="231"/>
      <c r="P103" s="225"/>
      <c r="Q103" s="224"/>
      <c r="X103" s="219"/>
      <c r="Y103" s="220"/>
      <c r="Z103" s="221"/>
      <c r="AA103" s="222"/>
      <c r="AB103" s="222"/>
      <c r="AC103" s="225"/>
      <c r="BA103" s="219"/>
      <c r="BB103" s="220"/>
      <c r="BC103" s="221"/>
      <c r="BD103" s="222"/>
      <c r="BE103" s="222"/>
      <c r="BF103" s="225"/>
      <c r="BH103" s="219"/>
      <c r="BI103" s="220"/>
      <c r="BJ103" s="221"/>
      <c r="BK103" s="222"/>
      <c r="BL103" s="222"/>
      <c r="BM103" s="225"/>
      <c r="BO103" s="219"/>
      <c r="BP103" s="220"/>
      <c r="BQ103" s="221"/>
      <c r="BR103" s="222"/>
      <c r="BS103" s="222"/>
      <c r="BT103" s="225"/>
    </row>
    <row r="104" spans="1:72" ht="15" customHeight="1" x14ac:dyDescent="0.15">
      <c r="A104" s="227"/>
      <c r="B104" s="213"/>
      <c r="C104" s="214"/>
      <c r="D104" s="214"/>
      <c r="E104" s="215"/>
      <c r="F104" s="228"/>
      <c r="G104" s="229"/>
      <c r="H104" s="230"/>
      <c r="I104" s="231"/>
      <c r="J104" s="232"/>
      <c r="K104" s="230"/>
      <c r="L104" s="231"/>
      <c r="M104" s="225"/>
      <c r="N104" s="230"/>
      <c r="O104" s="231"/>
      <c r="P104" s="225"/>
      <c r="Q104" s="224"/>
      <c r="X104" s="219"/>
      <c r="Y104" s="220"/>
      <c r="Z104" s="221"/>
      <c r="AA104" s="222"/>
      <c r="AB104" s="222"/>
      <c r="AC104" s="225"/>
      <c r="BA104" s="219"/>
      <c r="BB104" s="220"/>
      <c r="BC104" s="221"/>
      <c r="BD104" s="222"/>
      <c r="BE104" s="222"/>
      <c r="BF104" s="225"/>
      <c r="BH104" s="219"/>
      <c r="BI104" s="220"/>
      <c r="BJ104" s="221"/>
      <c r="BK104" s="222"/>
      <c r="BL104" s="222"/>
      <c r="BM104" s="225"/>
      <c r="BO104" s="219"/>
      <c r="BP104" s="220"/>
      <c r="BQ104" s="221"/>
      <c r="BR104" s="222"/>
      <c r="BS104" s="222"/>
      <c r="BT104" s="225"/>
    </row>
    <row r="105" spans="1:72" ht="15" customHeight="1" x14ac:dyDescent="0.15">
      <c r="A105" s="227"/>
      <c r="B105" s="9"/>
      <c r="C105" s="8"/>
      <c r="D105" s="8"/>
      <c r="E105" s="9"/>
      <c r="F105" s="9"/>
      <c r="G105" s="229"/>
      <c r="H105" s="233"/>
      <c r="I105" s="231"/>
      <c r="J105" s="232"/>
      <c r="K105" s="233"/>
      <c r="L105" s="231"/>
      <c r="M105" s="225"/>
      <c r="N105" s="233"/>
      <c r="O105" s="231"/>
      <c r="P105" s="225"/>
      <c r="Q105" s="224"/>
      <c r="X105" s="219"/>
      <c r="Y105" s="220"/>
      <c r="Z105" s="221"/>
      <c r="AA105" s="222"/>
      <c r="AB105" s="222"/>
      <c r="AC105" s="225"/>
      <c r="BA105" s="219"/>
      <c r="BB105" s="220"/>
      <c r="BC105" s="221"/>
      <c r="BD105" s="222"/>
      <c r="BE105" s="222"/>
      <c r="BF105" s="223"/>
      <c r="BH105" s="219"/>
      <c r="BI105" s="220"/>
      <c r="BJ105" s="221"/>
      <c r="BK105" s="222"/>
      <c r="BL105" s="222"/>
      <c r="BM105" s="225"/>
      <c r="BO105" s="219"/>
      <c r="BP105" s="220"/>
      <c r="BQ105" s="221"/>
      <c r="BR105" s="222"/>
      <c r="BS105" s="222"/>
      <c r="BT105" s="225"/>
    </row>
    <row r="106" spans="1:72" ht="15" customHeight="1" x14ac:dyDescent="0.15">
      <c r="A106" s="227"/>
      <c r="B106" s="9"/>
      <c r="C106" s="8"/>
      <c r="D106" s="8"/>
      <c r="E106" s="9"/>
      <c r="F106" s="9"/>
      <c r="G106" s="229"/>
      <c r="H106" s="226"/>
      <c r="I106" s="221"/>
      <c r="J106" s="234"/>
      <c r="K106" s="226"/>
      <c r="L106" s="221"/>
      <c r="M106" s="234"/>
      <c r="N106" s="226"/>
      <c r="O106" s="221"/>
      <c r="P106" s="234"/>
      <c r="Q106" s="226"/>
      <c r="X106" s="219"/>
      <c r="Y106" s="220"/>
      <c r="Z106" s="221"/>
      <c r="AA106" s="222"/>
      <c r="AB106" s="222"/>
      <c r="AC106" s="223"/>
      <c r="BA106" s="219"/>
      <c r="BB106" s="220"/>
      <c r="BC106" s="221"/>
      <c r="BD106" s="222"/>
      <c r="BE106" s="222"/>
      <c r="BF106" s="223"/>
      <c r="BH106" s="219"/>
      <c r="BI106" s="220"/>
      <c r="BJ106" s="221"/>
      <c r="BK106" s="222"/>
      <c r="BL106" s="222"/>
      <c r="BM106" s="223"/>
      <c r="BO106" s="219"/>
      <c r="BP106" s="220"/>
      <c r="BQ106" s="221"/>
      <c r="BR106" s="222"/>
      <c r="BS106" s="222"/>
      <c r="BT106" s="223"/>
    </row>
    <row r="107" spans="1:72" ht="15" customHeight="1" x14ac:dyDescent="0.15">
      <c r="A107" s="227"/>
      <c r="B107" s="213"/>
      <c r="C107" s="214"/>
      <c r="D107" s="214"/>
      <c r="E107" s="215"/>
      <c r="F107" s="228"/>
      <c r="G107" s="229"/>
      <c r="H107" s="230"/>
      <c r="I107" s="231"/>
      <c r="J107" s="232"/>
      <c r="K107" s="230"/>
      <c r="L107" s="231"/>
      <c r="M107" s="225"/>
      <c r="N107" s="230"/>
      <c r="O107" s="231"/>
      <c r="P107" s="225"/>
      <c r="Q107" s="224"/>
      <c r="X107" s="219"/>
      <c r="Y107" s="220"/>
      <c r="Z107" s="221"/>
      <c r="AA107" s="222"/>
      <c r="AB107" s="222"/>
      <c r="AC107" s="225"/>
      <c r="BA107" s="219"/>
      <c r="BB107" s="220"/>
      <c r="BC107" s="221"/>
      <c r="BD107" s="222"/>
      <c r="BE107" s="222"/>
      <c r="BF107" s="225"/>
      <c r="BH107" s="219"/>
      <c r="BI107" s="220"/>
      <c r="BJ107" s="221"/>
      <c r="BK107" s="222"/>
      <c r="BL107" s="222"/>
      <c r="BM107" s="225"/>
      <c r="BO107" s="219"/>
      <c r="BP107" s="220"/>
      <c r="BQ107" s="221"/>
      <c r="BR107" s="222"/>
      <c r="BS107" s="222"/>
      <c r="BT107" s="225"/>
    </row>
    <row r="108" spans="1:72" ht="15" customHeight="1" x14ac:dyDescent="0.15">
      <c r="A108" s="227"/>
      <c r="B108" s="213"/>
      <c r="C108" s="214"/>
      <c r="D108" s="214"/>
      <c r="E108" s="215"/>
      <c r="F108" s="228"/>
      <c r="G108" s="229"/>
      <c r="H108" s="230"/>
      <c r="I108" s="231"/>
      <c r="J108" s="232"/>
      <c r="K108" s="230"/>
      <c r="L108" s="231"/>
      <c r="M108" s="225"/>
      <c r="N108" s="230"/>
      <c r="O108" s="231"/>
      <c r="P108" s="225"/>
      <c r="Q108" s="224"/>
      <c r="X108" s="219"/>
      <c r="Y108" s="220"/>
      <c r="Z108" s="221"/>
      <c r="AA108" s="222"/>
      <c r="AB108" s="222"/>
      <c r="AC108" s="225"/>
      <c r="BA108" s="219"/>
      <c r="BB108" s="220"/>
      <c r="BC108" s="221"/>
      <c r="BD108" s="222"/>
      <c r="BE108" s="222"/>
      <c r="BF108" s="225"/>
      <c r="BH108" s="219"/>
      <c r="BI108" s="220"/>
      <c r="BJ108" s="221"/>
      <c r="BK108" s="222"/>
      <c r="BL108" s="222"/>
      <c r="BM108" s="225"/>
      <c r="BO108" s="219"/>
      <c r="BP108" s="220"/>
      <c r="BQ108" s="221"/>
      <c r="BR108" s="222"/>
      <c r="BS108" s="222"/>
      <c r="BT108" s="225"/>
    </row>
    <row r="109" spans="1:72" ht="15" customHeight="1" x14ac:dyDescent="0.15">
      <c r="A109" s="227"/>
      <c r="B109" s="213"/>
      <c r="C109" s="214"/>
      <c r="D109" s="214"/>
      <c r="E109" s="215"/>
      <c r="F109" s="228"/>
      <c r="G109" s="229"/>
      <c r="H109" s="230"/>
      <c r="I109" s="231"/>
      <c r="J109" s="232"/>
      <c r="K109" s="230"/>
      <c r="L109" s="231"/>
      <c r="M109" s="225"/>
      <c r="N109" s="230"/>
      <c r="O109" s="231"/>
      <c r="P109" s="225"/>
      <c r="Q109" s="224"/>
      <c r="X109" s="219"/>
      <c r="Y109" s="220"/>
      <c r="Z109" s="221"/>
      <c r="AA109" s="222"/>
      <c r="AB109" s="222"/>
      <c r="AC109" s="225"/>
      <c r="BA109" s="219"/>
      <c r="BB109" s="220"/>
      <c r="BC109" s="221"/>
      <c r="BD109" s="222"/>
      <c r="BE109" s="222"/>
      <c r="BF109" s="225"/>
      <c r="BH109" s="219"/>
      <c r="BI109" s="220"/>
      <c r="BJ109" s="221"/>
      <c r="BK109" s="222"/>
      <c r="BL109" s="222"/>
      <c r="BM109" s="225"/>
      <c r="BO109" s="219"/>
      <c r="BP109" s="220"/>
      <c r="BQ109" s="221"/>
      <c r="BR109" s="222"/>
      <c r="BS109" s="222"/>
      <c r="BT109" s="225"/>
    </row>
    <row r="110" spans="1:72" ht="15" customHeight="1" x14ac:dyDescent="0.15">
      <c r="A110" s="227"/>
      <c r="B110" s="213"/>
      <c r="C110" s="214"/>
      <c r="D110" s="214"/>
      <c r="E110" s="215"/>
      <c r="F110" s="228"/>
      <c r="G110" s="229"/>
      <c r="H110" s="230"/>
      <c r="I110" s="231"/>
      <c r="J110" s="232"/>
      <c r="K110" s="230"/>
      <c r="L110" s="231"/>
      <c r="M110" s="225"/>
      <c r="N110" s="230"/>
      <c r="O110" s="231"/>
      <c r="P110" s="225"/>
      <c r="Q110" s="224"/>
      <c r="X110" s="219"/>
      <c r="Y110" s="220"/>
      <c r="Z110" s="221"/>
      <c r="AA110" s="222"/>
      <c r="AB110" s="222"/>
      <c r="AC110" s="225"/>
      <c r="BA110" s="219"/>
      <c r="BB110" s="220"/>
      <c r="BC110" s="221"/>
      <c r="BD110" s="222"/>
      <c r="BE110" s="222"/>
      <c r="BF110" s="225"/>
      <c r="BH110" s="219"/>
      <c r="BI110" s="220"/>
      <c r="BJ110" s="221"/>
      <c r="BK110" s="222"/>
      <c r="BL110" s="222"/>
      <c r="BM110" s="225"/>
      <c r="BO110" s="219"/>
      <c r="BP110" s="220"/>
      <c r="BQ110" s="221"/>
      <c r="BR110" s="222"/>
      <c r="BS110" s="222"/>
      <c r="BT110" s="225"/>
    </row>
    <row r="111" spans="1:72" ht="15" customHeight="1" x14ac:dyDescent="0.15">
      <c r="A111" s="227"/>
      <c r="B111" s="213"/>
      <c r="C111" s="214"/>
      <c r="D111" s="214"/>
      <c r="E111" s="215"/>
      <c r="F111" s="228"/>
      <c r="G111" s="229"/>
      <c r="H111" s="230"/>
      <c r="I111" s="231"/>
      <c r="J111" s="232"/>
      <c r="K111" s="230"/>
      <c r="L111" s="231"/>
      <c r="M111" s="225"/>
      <c r="N111" s="230"/>
      <c r="O111" s="231"/>
      <c r="P111" s="225"/>
      <c r="Q111" s="224"/>
      <c r="X111" s="219"/>
      <c r="Y111" s="220"/>
      <c r="Z111" s="221"/>
      <c r="AA111" s="222"/>
      <c r="AB111" s="222"/>
      <c r="AC111" s="225"/>
      <c r="BA111" s="219"/>
      <c r="BB111" s="220"/>
      <c r="BC111" s="221"/>
      <c r="BD111" s="222"/>
      <c r="BE111" s="222"/>
      <c r="BF111" s="225"/>
      <c r="BH111" s="219"/>
      <c r="BI111" s="220"/>
      <c r="BJ111" s="221"/>
      <c r="BK111" s="222"/>
      <c r="BL111" s="222"/>
      <c r="BM111" s="225"/>
      <c r="BO111" s="219"/>
      <c r="BP111" s="220"/>
      <c r="BQ111" s="221"/>
      <c r="BR111" s="222"/>
      <c r="BS111" s="222"/>
      <c r="BT111" s="225"/>
    </row>
    <row r="112" spans="1:72" ht="15" customHeight="1" x14ac:dyDescent="0.15">
      <c r="A112" s="227"/>
      <c r="B112" s="9"/>
      <c r="C112" s="8"/>
      <c r="D112" s="8"/>
      <c r="E112" s="9"/>
      <c r="F112" s="9"/>
      <c r="G112" s="229"/>
      <c r="H112" s="233"/>
      <c r="I112" s="231"/>
      <c r="J112" s="235"/>
      <c r="K112" s="233"/>
      <c r="L112" s="231"/>
      <c r="M112" s="223"/>
      <c r="N112" s="233"/>
      <c r="O112" s="231"/>
      <c r="P112" s="223"/>
      <c r="Q112" s="218"/>
      <c r="X112" s="219"/>
      <c r="Y112" s="220"/>
      <c r="Z112" s="221"/>
      <c r="AA112" s="222"/>
      <c r="AB112" s="222"/>
      <c r="AC112" s="223"/>
      <c r="BA112" s="219"/>
      <c r="BB112" s="220"/>
      <c r="BC112" s="221"/>
      <c r="BD112" s="222"/>
      <c r="BE112" s="222"/>
      <c r="BF112" s="223"/>
      <c r="BH112" s="219"/>
      <c r="BI112" s="220"/>
      <c r="BJ112" s="221"/>
      <c r="BK112" s="222"/>
      <c r="BL112" s="222"/>
      <c r="BM112" s="223"/>
      <c r="BO112" s="219"/>
      <c r="BP112" s="220"/>
      <c r="BQ112" s="221"/>
      <c r="BR112" s="222"/>
      <c r="BS112" s="222"/>
      <c r="BT112" s="223"/>
    </row>
  </sheetData>
  <dataConsolidate/>
  <mergeCells count="3">
    <mergeCell ref="H2:J2"/>
    <mergeCell ref="K2:M2"/>
    <mergeCell ref="N2:P2"/>
  </mergeCells>
  <dataValidations count="7">
    <dataValidation type="list" errorStyle="warning" allowBlank="1" showErrorMessage="1" errorTitle="Mauvaise Saisie" error="Ces Noms et Prenoms ne sont pas dans l'equipe" promptTitle="Liste des nageurs" prompt="Choisissez un nageur dans la liste _x000a_Faire defiler si neccessaire les noms _x000a_avec la barre entre les 2 fleches" sqref="A29" xr:uid="{0EE0914B-25F2-4872-AF2A-CF750430E984}">
      <formula1>$V$62:$V$71</formula1>
    </dataValidation>
    <dataValidation type="whole" allowBlank="1" showInputMessage="1" showErrorMessage="1" errorTitle="Categories" error="Il n'y a pas de catégories supérieures à 14" sqref="F11 F106" xr:uid="{DB98726D-02E6-496E-A6A9-A9C78D976E88}">
      <formula1>1</formula1>
      <formula2>14</formula2>
    </dataValidation>
    <dataValidation type="decimal" allowBlank="1" showInputMessage="1" showErrorMessage="1" errorTitle="Probleme de saisie" error="Le nombre saisi n'est pas valide_x000a_le signe de decimal n'est peut etre pas le bon (virgule ou point)_x000a_pour les temps inferieurs à la minute mettre les secondes apres la decimale" sqref="N100:N104 Q101:Q105 Q107:Q111 H107:H111 K107:K111 N107:N111 H100:H104 K100:K104 N12:N16 K12:K16 H12:H16 K6:K10 Q6:Q10 N6:N10 H6:H10 Q12:Q15 Q17" xr:uid="{31FF3001-E732-4A52-948C-EF157182130E}">
      <formula1>0.22</formula1>
      <formula2>10</formula2>
    </dataValidation>
    <dataValidation type="list" allowBlank="1" showInputMessage="1" showErrorMessage="1" errorTitle="Faites un autre choix" error="F pour les Femmes_x000a_M pour les Messieurs" sqref="E40 E6:E10 E100:E104 E107:E111 E12:E16" xr:uid="{0E43C34F-2080-41A8-8CF6-7C6454B9F06F}">
      <formula1>$G$1:$G$2</formula1>
    </dataValidation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3:A26" xr:uid="{C6C6887C-AB0B-406C-BE99-AA08BAD2F022}">
      <formula1>$V$51:$V$60</formula1>
    </dataValidation>
    <dataValidation allowBlank="1" showInputMessage="1" showErrorMessage="1" errorTitle="Categories" error="Il n'y a pas de catégories supérieures à 14" sqref="F112:F65536 F105 F1:F5 F66:F99 F17:F50" xr:uid="{AD1A0BDE-08EA-48B6-B44E-037E2FD2D9F4}"/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8 A30:A37" xr:uid="{98BF7F64-D6FF-43A5-AADD-47D5D61588E4}">
      <formula1>$V$62:$V$71</formula1>
    </dataValidation>
  </dataValidations>
  <printOptions horizontalCentered="1" verticalCentered="1"/>
  <pageMargins left="0.39370078740157483" right="0.78740157480314965" top="0.59055118110236227" bottom="0.39370078740157483" header="0.51181102362204722" footer="0.59055118110236227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44AB2-34DB-430D-881C-94E418501F2C}">
  <sheetPr codeName="Feuil33">
    <pageSetUpPr fitToPage="1"/>
  </sheetPr>
  <dimension ref="A1:BZ112"/>
  <sheetViews>
    <sheetView zoomScale="75" workbookViewId="0"/>
  </sheetViews>
  <sheetFormatPr baseColWidth="10" defaultRowHeight="13" x14ac:dyDescent="0.15"/>
  <cols>
    <col min="1" max="1" width="24.1640625" customWidth="1"/>
    <col min="2" max="2" width="8.5" style="97" customWidth="1"/>
    <col min="3" max="4" width="22.1640625" customWidth="1"/>
    <col min="5" max="5" width="5.5" style="97" customWidth="1"/>
    <col min="6" max="6" width="5" style="97" customWidth="1"/>
    <col min="7" max="7" width="8" customWidth="1"/>
    <col min="8" max="8" width="11" style="97" customWidth="1"/>
    <col min="9" max="9" width="10.5" style="97" customWidth="1"/>
    <col min="10" max="10" width="11.6640625" style="97" customWidth="1"/>
    <col min="11" max="11" width="11.83203125" style="96" customWidth="1"/>
    <col min="12" max="13" width="11.5" style="96"/>
    <col min="14" max="21" width="11.5" style="32"/>
    <col min="22" max="22" width="17.1640625" style="32" customWidth="1"/>
    <col min="23" max="23" width="11.5" style="32"/>
    <col min="25" max="25" width="11.6640625" bestFit="1" customWidth="1"/>
    <col min="34" max="34" width="0" hidden="1" customWidth="1"/>
    <col min="35" max="36" width="15.6640625" hidden="1" customWidth="1"/>
    <col min="37" max="42" width="15.6640625" style="272" hidden="1" customWidth="1"/>
    <col min="43" max="44" width="15.6640625" style="269" hidden="1" customWidth="1"/>
    <col min="45" max="47" width="15.6640625" style="24" hidden="1" customWidth="1"/>
    <col min="48" max="78" width="15.6640625" hidden="1" customWidth="1"/>
    <col min="79" max="80" width="15.6640625" customWidth="1"/>
  </cols>
  <sheetData>
    <row r="1" spans="1:72" ht="32.25" customHeight="1" thickTop="1" thickBot="1" x14ac:dyDescent="0.25">
      <c r="A1" s="200" t="s">
        <v>170</v>
      </c>
      <c r="B1" s="324"/>
      <c r="C1" s="325" t="s">
        <v>136</v>
      </c>
      <c r="D1" s="331" t="str">
        <f>'FFN Licences'!Y2</f>
        <v>Nom du club</v>
      </c>
      <c r="E1" s="324"/>
      <c r="F1" s="324"/>
      <c r="G1" s="326" t="s">
        <v>155</v>
      </c>
      <c r="H1" s="176"/>
      <c r="I1" s="176"/>
      <c r="J1" s="176"/>
      <c r="K1" s="177"/>
      <c r="L1" s="177"/>
      <c r="M1" s="177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4">
        <f>COUNTA(AK:AK)</f>
        <v>0</v>
      </c>
    </row>
    <row r="2" spans="1:72" ht="24" customHeight="1" thickTop="1" thickBot="1" x14ac:dyDescent="0.25">
      <c r="A2" s="199">
        <f>'FFN Licences'!X1</f>
        <v>2025</v>
      </c>
      <c r="B2" s="327"/>
      <c r="C2" s="328" t="s">
        <v>137</v>
      </c>
      <c r="D2" s="329">
        <f>'FFN Licences'!W3</f>
        <v>9999</v>
      </c>
      <c r="E2" s="327"/>
      <c r="F2" s="327"/>
      <c r="G2" s="330" t="s">
        <v>150</v>
      </c>
      <c r="H2" s="411" t="s">
        <v>167</v>
      </c>
      <c r="I2" s="411"/>
      <c r="J2" s="412"/>
      <c r="K2" s="413" t="s">
        <v>169</v>
      </c>
      <c r="L2" s="414"/>
      <c r="M2" s="415"/>
      <c r="N2" s="416" t="s">
        <v>168</v>
      </c>
      <c r="O2" s="417"/>
      <c r="P2" s="418"/>
      <c r="Q2" s="178"/>
      <c r="R2" s="178"/>
      <c r="S2" s="178"/>
      <c r="T2" s="178"/>
      <c r="U2" s="178"/>
      <c r="V2" s="178"/>
      <c r="W2" s="178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3"/>
    </row>
    <row r="3" spans="1:72" s="93" customFormat="1" ht="15" thickTop="1" x14ac:dyDescent="0.15">
      <c r="A3" s="136" t="s">
        <v>143</v>
      </c>
      <c r="B3" s="163" t="s">
        <v>157</v>
      </c>
      <c r="C3" s="137" t="s">
        <v>139</v>
      </c>
      <c r="D3" s="137" t="s">
        <v>140</v>
      </c>
      <c r="E3" s="137" t="s">
        <v>141</v>
      </c>
      <c r="F3" s="137" t="s">
        <v>142</v>
      </c>
      <c r="G3" s="138" t="s">
        <v>9</v>
      </c>
      <c r="H3" s="100" t="s">
        <v>163</v>
      </c>
      <c r="I3" s="35" t="s">
        <v>163</v>
      </c>
      <c r="J3" s="101" t="s">
        <v>5</v>
      </c>
      <c r="K3" s="105" t="s">
        <v>163</v>
      </c>
      <c r="L3" s="39" t="s">
        <v>163</v>
      </c>
      <c r="M3" s="106" t="s">
        <v>5</v>
      </c>
      <c r="N3" s="109" t="s">
        <v>163</v>
      </c>
      <c r="O3" s="98" t="s">
        <v>163</v>
      </c>
      <c r="P3" s="110" t="s">
        <v>5</v>
      </c>
      <c r="Q3" s="179"/>
      <c r="R3" s="180"/>
      <c r="S3" s="180"/>
      <c r="T3" s="180"/>
      <c r="U3" s="180"/>
      <c r="V3" s="180"/>
      <c r="W3" s="180"/>
      <c r="X3" s="179"/>
      <c r="Y3" s="179"/>
      <c r="Z3" s="179"/>
      <c r="AA3" s="179"/>
      <c r="AB3" s="179"/>
      <c r="AC3" s="181"/>
      <c r="AD3" s="198"/>
      <c r="AE3" s="198"/>
      <c r="AF3" s="198"/>
      <c r="AG3" s="198"/>
      <c r="AH3" s="198"/>
      <c r="AI3" s="198"/>
      <c r="AJ3" s="94"/>
      <c r="AK3" s="273"/>
      <c r="AL3" s="273"/>
      <c r="AM3" s="273"/>
      <c r="AN3" s="273"/>
      <c r="AO3" s="273"/>
      <c r="AP3" s="273"/>
      <c r="AQ3" s="270"/>
      <c r="AR3" s="270"/>
      <c r="AS3" s="95"/>
      <c r="AT3" s="95"/>
      <c r="AU3" s="95"/>
      <c r="BA3" s="43" t="s">
        <v>2</v>
      </c>
      <c r="BB3" s="43" t="s">
        <v>3</v>
      </c>
      <c r="BC3" s="43" t="s">
        <v>3</v>
      </c>
      <c r="BD3" s="43" t="s">
        <v>4</v>
      </c>
      <c r="BE3" s="43" t="s">
        <v>4</v>
      </c>
      <c r="BF3" s="44" t="s">
        <v>5</v>
      </c>
      <c r="BH3" s="59" t="s">
        <v>2</v>
      </c>
      <c r="BI3" s="59" t="s">
        <v>3</v>
      </c>
      <c r="BJ3" s="59" t="s">
        <v>3</v>
      </c>
      <c r="BK3" s="59" t="s">
        <v>4</v>
      </c>
      <c r="BL3" s="59" t="s">
        <v>4</v>
      </c>
      <c r="BM3" s="60" t="s">
        <v>5</v>
      </c>
      <c r="BO3" s="74" t="s">
        <v>2</v>
      </c>
      <c r="BP3" s="74" t="s">
        <v>3</v>
      </c>
      <c r="BQ3" s="74" t="s">
        <v>3</v>
      </c>
      <c r="BR3" s="74" t="s">
        <v>4</v>
      </c>
      <c r="BS3" s="74" t="s">
        <v>4</v>
      </c>
      <c r="BT3" s="75" t="s">
        <v>5</v>
      </c>
    </row>
    <row r="4" spans="1:72" s="93" customFormat="1" ht="15" thickBot="1" x14ac:dyDescent="0.2">
      <c r="A4" s="139"/>
      <c r="B4" s="164" t="s">
        <v>158</v>
      </c>
      <c r="C4" s="140"/>
      <c r="D4" s="140"/>
      <c r="E4" s="141" t="s">
        <v>156</v>
      </c>
      <c r="F4" s="141"/>
      <c r="G4" s="142"/>
      <c r="H4" s="102" t="s">
        <v>164</v>
      </c>
      <c r="I4" s="169" t="s">
        <v>165</v>
      </c>
      <c r="J4" s="103" t="s">
        <v>8</v>
      </c>
      <c r="K4" s="107" t="s">
        <v>164</v>
      </c>
      <c r="L4" s="170" t="s">
        <v>165</v>
      </c>
      <c r="M4" s="108" t="s">
        <v>8</v>
      </c>
      <c r="N4" s="111" t="s">
        <v>164</v>
      </c>
      <c r="O4" s="171" t="s">
        <v>165</v>
      </c>
      <c r="P4" s="112" t="s">
        <v>8</v>
      </c>
      <c r="Q4" s="179"/>
      <c r="R4" s="180"/>
      <c r="S4" s="180"/>
      <c r="T4" s="180"/>
      <c r="U4" s="180"/>
      <c r="V4" s="180"/>
      <c r="W4" s="180"/>
      <c r="X4" s="179"/>
      <c r="Y4" s="179"/>
      <c r="Z4" s="179"/>
      <c r="AA4" s="179"/>
      <c r="AB4" s="179"/>
      <c r="AC4" s="181"/>
      <c r="AD4" s="198"/>
      <c r="AE4" s="198"/>
      <c r="AF4" s="198"/>
      <c r="AG4" s="198"/>
      <c r="AH4" s="198"/>
      <c r="AI4" s="198"/>
      <c r="AJ4" s="94"/>
      <c r="AK4" s="273"/>
      <c r="AL4" s="273"/>
      <c r="AM4" s="273"/>
      <c r="AN4" s="273"/>
      <c r="AO4" s="273"/>
      <c r="AP4" s="273"/>
      <c r="AQ4" s="270"/>
      <c r="AR4" s="270"/>
      <c r="AS4" s="95"/>
      <c r="AT4" s="95"/>
      <c r="AU4" s="95"/>
      <c r="BA4" s="43"/>
      <c r="BB4" s="43"/>
      <c r="BC4" s="43" t="s">
        <v>144</v>
      </c>
      <c r="BD4" s="43" t="s">
        <v>6</v>
      </c>
      <c r="BE4" s="43" t="s">
        <v>7</v>
      </c>
      <c r="BF4" s="44" t="s">
        <v>8</v>
      </c>
      <c r="BH4" s="59"/>
      <c r="BI4" s="59"/>
      <c r="BJ4" s="59" t="s">
        <v>144</v>
      </c>
      <c r="BK4" s="59" t="s">
        <v>6</v>
      </c>
      <c r="BL4" s="59" t="s">
        <v>7</v>
      </c>
      <c r="BM4" s="60" t="s">
        <v>8</v>
      </c>
      <c r="BO4" s="74"/>
      <c r="BP4" s="74"/>
      <c r="BQ4" s="74" t="s">
        <v>144</v>
      </c>
      <c r="BR4" s="74" t="s">
        <v>6</v>
      </c>
      <c r="BS4" s="74" t="s">
        <v>7</v>
      </c>
      <c r="BT4" s="75" t="s">
        <v>8</v>
      </c>
    </row>
    <row r="5" spans="1:72" ht="17" customHeight="1" thickTop="1" thickBot="1" x14ac:dyDescent="0.2">
      <c r="A5" s="351" t="s">
        <v>159</v>
      </c>
      <c r="B5" s="257"/>
      <c r="C5" s="352"/>
      <c r="D5" s="352"/>
      <c r="E5" s="257"/>
      <c r="F5" s="257"/>
      <c r="G5" s="353" t="str">
        <f>IF(SUM($G28:$G37)=0,"",AVERAGE($G28:$G37))</f>
        <v/>
      </c>
      <c r="H5" s="354">
        <f>H27</f>
        <v>0</v>
      </c>
      <c r="I5" s="355" t="str">
        <f t="shared" ref="I5:I10" si="0">IF(G5="","",BC5)</f>
        <v/>
      </c>
      <c r="J5" s="356" t="str">
        <f>IF(I5="","",IF(ISNA(VLOOKUP(I5,_99,1,0)),1502-MATCH(I5,_99,1),1503-MATCH(I5,_99,1)))</f>
        <v/>
      </c>
      <c r="K5" s="357">
        <f>K27</f>
        <v>0</v>
      </c>
      <c r="L5" s="358" t="str">
        <f t="shared" ref="L5:L10" si="1">IF($G5="","",BJ5)</f>
        <v/>
      </c>
      <c r="M5" s="359" t="str">
        <f>IF(L5="","",IF(ISNA(VLOOKUP(L5,_99,1,0)),1502-MATCH(L5,_99,1),1503-MATCH(L5,_99,1)))</f>
        <v/>
      </c>
      <c r="N5" s="360">
        <f>N27</f>
        <v>0</v>
      </c>
      <c r="O5" s="361" t="str">
        <f t="shared" ref="O5:O10" si="2">IF($G5="","",BQ5)</f>
        <v/>
      </c>
      <c r="P5" s="362" t="str">
        <f>IF(O5="","",IF(ISNA(VLOOKUP(O5,_99,1,0)),1502-MATCH(O5,_99,1),1503-MATCH(O5,_99,1)))</f>
        <v/>
      </c>
      <c r="Q5" s="182"/>
      <c r="R5" s="178"/>
      <c r="S5" s="178"/>
      <c r="T5" s="178"/>
      <c r="U5" s="178"/>
      <c r="V5" s="178"/>
      <c r="W5" s="178"/>
      <c r="X5" s="183"/>
      <c r="Y5" s="184"/>
      <c r="Z5" s="185"/>
      <c r="AA5" s="186"/>
      <c r="AB5" s="186"/>
      <c r="AC5" s="187"/>
      <c r="AD5" s="31"/>
      <c r="AE5" s="31"/>
      <c r="AF5" s="31"/>
      <c r="AG5" s="31"/>
      <c r="AH5" s="31"/>
      <c r="AI5" s="31"/>
      <c r="AJ5" s="33"/>
      <c r="BA5" s="49">
        <f t="shared" ref="BA5:BA16" si="3">(($H5-INT($H5))*100)+INT($H5)*60</f>
        <v>0</v>
      </c>
      <c r="BB5" s="50" t="e">
        <f>ROUND($BA5/$G5,2)</f>
        <v>#VALUE!</v>
      </c>
      <c r="BC5" s="38" t="e">
        <f t="shared" ref="BC5:BC10" si="4">((BB5-MOD(BB5,60))/60)+MOD(BB5,60)/100</f>
        <v>#VALUE!</v>
      </c>
      <c r="BD5" s="57"/>
      <c r="BE5" s="57" t="e">
        <f>IF(BC5&gt;0,IF(ISNA(VLOOKUP(BC5,_99,1,0)),1502-MATCH(BC5,_99,1),1503-MATCH(BC5,_99,1)),0)</f>
        <v>#VALUE!</v>
      </c>
      <c r="BF5" s="53" t="e">
        <f>BE5</f>
        <v>#VALUE!</v>
      </c>
      <c r="BH5" s="61">
        <f t="shared" ref="BH5:BH16" si="5">(($K5-INT($K5))*100)+INT($K5)*60</f>
        <v>0</v>
      </c>
      <c r="BI5" s="62" t="e">
        <f>ROUND($BH5/$G5,2)</f>
        <v>#VALUE!</v>
      </c>
      <c r="BJ5" s="42" t="e">
        <f t="shared" ref="BJ5:BJ10" si="6">((BI5-MOD(BI5,60))/60)+MOD(BI5,60)/100</f>
        <v>#VALUE!</v>
      </c>
      <c r="BK5" s="68"/>
      <c r="BL5" s="68" t="e">
        <f>IF(BJ5&gt;0,IF(ISNA(VLOOKUP(BJ5,_97,1,0)),1502-MATCH(BJ5,_97,1),1503-MATCH(BJ5,_97,1)),0)</f>
        <v>#VALUE!</v>
      </c>
      <c r="BM5" s="64" t="e">
        <f>BL5</f>
        <v>#VALUE!</v>
      </c>
      <c r="BO5" s="76">
        <f t="shared" ref="BO5:BO17" si="7">(($N5-INT($N5))*100)+INT($N5)*60</f>
        <v>0</v>
      </c>
      <c r="BP5" s="77" t="e">
        <f>ROUND($BO5/$G5,2)</f>
        <v>#VALUE!</v>
      </c>
      <c r="BQ5" s="78" t="e">
        <f t="shared" ref="BQ5:BQ10" si="8">((BP5-MOD(BP5,60))/60)+MOD(BP5,60)/100</f>
        <v>#VALUE!</v>
      </c>
      <c r="BR5" s="87"/>
      <c r="BS5" s="87" t="e">
        <f>IF(BQ5&gt;0,IF(ISNA(VLOOKUP(BQ5,_97,1,0)),1502-MATCH(BQ5,_97,1),1503-MATCH(BQ5,_97,1)),0)</f>
        <v>#VALUE!</v>
      </c>
      <c r="BT5" s="81" t="e">
        <f>BS5</f>
        <v>#VALUE!</v>
      </c>
    </row>
    <row r="6" spans="1:72" ht="17" customHeight="1" thickTop="1" x14ac:dyDescent="0.15">
      <c r="A6" s="351" t="s">
        <v>0</v>
      </c>
      <c r="B6" s="263"/>
      <c r="C6" s="363"/>
      <c r="D6" s="363"/>
      <c r="E6" s="264"/>
      <c r="F6" s="364">
        <f>IF(ISBLANK(B6),0,ROUNDUP(($A$2-VALUE(RIGHT(B6,2))-1924)/5,0))</f>
        <v>0</v>
      </c>
      <c r="G6" s="353" t="str">
        <f>IF($F6&lt;1,"",IF($E6="F",INDEX(Coefficients!$A:$Z,5,$F6+8),INDEX(Coefficients!$A:$Z,35,$F6+8)))</f>
        <v/>
      </c>
      <c r="H6" s="265"/>
      <c r="I6" s="355" t="str">
        <f t="shared" si="0"/>
        <v/>
      </c>
      <c r="J6" s="365">
        <f>IF(E6="F",BD6,BE6)</f>
        <v>0</v>
      </c>
      <c r="K6" s="266"/>
      <c r="L6" s="358" t="str">
        <f t="shared" si="1"/>
        <v/>
      </c>
      <c r="M6" s="366">
        <f>IF($E6="F",BK6,BL6)</f>
        <v>0</v>
      </c>
      <c r="N6" s="267"/>
      <c r="O6" s="361" t="str">
        <f t="shared" si="2"/>
        <v/>
      </c>
      <c r="P6" s="367">
        <f>IF($E6="F",BR6,BS6)</f>
        <v>0</v>
      </c>
      <c r="Q6" s="188"/>
      <c r="R6" s="178"/>
      <c r="S6" s="178"/>
      <c r="T6" s="178"/>
      <c r="U6" s="178"/>
      <c r="V6" s="178"/>
      <c r="W6" s="178"/>
      <c r="X6" s="183"/>
      <c r="Y6" s="184"/>
      <c r="Z6" s="185"/>
      <c r="AA6" s="186"/>
      <c r="AB6" s="186"/>
      <c r="AC6" s="181"/>
      <c r="AD6" s="31"/>
      <c r="AE6" s="31"/>
      <c r="AF6" s="31"/>
      <c r="AG6" s="31"/>
      <c r="AH6" s="31"/>
      <c r="AI6" s="31"/>
      <c r="AJ6" s="33"/>
      <c r="BA6" s="49">
        <f t="shared" si="3"/>
        <v>0</v>
      </c>
      <c r="BB6" s="50">
        <f>IF($F6&lt;1,0,ROUND($BA6/$G6,2))</f>
        <v>0</v>
      </c>
      <c r="BC6" s="38">
        <f t="shared" si="4"/>
        <v>0</v>
      </c>
      <c r="BD6" s="52">
        <f>IF(BC6&gt;0,IF(ISNA(VLOOKUP(BC6,_02,1,0)),1502-MATCH(BC6,_02,1),1503-MATCH(BC6,_02,1)),0)</f>
        <v>0</v>
      </c>
      <c r="BE6" s="52">
        <f>IF(BC6&gt;0,IF(ISNA(VLOOKUP(BC6,_52,1,0)),1502-MATCH(BC6,_52,1),1503-MATCH(BC6,_52,1)),0)</f>
        <v>0</v>
      </c>
      <c r="BF6" s="36">
        <f>IF(AU6="F",BD6,BE6)</f>
        <v>0</v>
      </c>
      <c r="BH6" s="61">
        <f t="shared" si="5"/>
        <v>0</v>
      </c>
      <c r="BI6" s="62">
        <f>IF($F6&lt;1,0,ROUND($BH6/$G6,2))</f>
        <v>0</v>
      </c>
      <c r="BJ6" s="42">
        <f t="shared" si="6"/>
        <v>0</v>
      </c>
      <c r="BK6" s="63">
        <f>IF(BJ6&gt;0,IF(ISNA(VLOOKUP(BJ6,_02,1,0)),1502-MATCH(BJ6,_02,1),1503-MATCH(BJ6,_02,1)),0)</f>
        <v>0</v>
      </c>
      <c r="BL6" s="63">
        <f>IF(BJ6&gt;0,IF(ISNA(VLOOKUP(BJ6,_52,1,0)),1502-MATCH(BJ6,_52,1),1503-MATCH(BJ6,_52,1)),0)</f>
        <v>0</v>
      </c>
      <c r="BM6" s="40">
        <f>IF(BB6="F",BK6,BL6)</f>
        <v>0</v>
      </c>
      <c r="BO6" s="76">
        <f t="shared" si="7"/>
        <v>0</v>
      </c>
      <c r="BP6" s="77">
        <f>IF($F6&lt;1,0,ROUND($BO6/$G6,2))</f>
        <v>0</v>
      </c>
      <c r="BQ6" s="78">
        <f t="shared" si="8"/>
        <v>0</v>
      </c>
      <c r="BR6" s="80">
        <f>IF(BQ6&gt;0,IF(ISNA(VLOOKUP(BQ6,_02,1,0)),1502-MATCH(BQ6,_02,1),1503-MATCH(BQ6,_02,1)),0)</f>
        <v>0</v>
      </c>
      <c r="BS6" s="80">
        <f>IF(BQ6&gt;0,IF(ISNA(VLOOKUP(BQ6,_52,1,0)),1502-MATCH(BQ6,_52,1),1503-MATCH(BQ6,_52,1)),0)</f>
        <v>0</v>
      </c>
      <c r="BT6" s="82">
        <f>IF(BI6="F",BR6,BS6)</f>
        <v>0</v>
      </c>
    </row>
    <row r="7" spans="1:72" ht="17" customHeight="1" x14ac:dyDescent="0.15">
      <c r="A7" s="368" t="s">
        <v>152</v>
      </c>
      <c r="B7" s="165"/>
      <c r="C7" s="369"/>
      <c r="D7" s="369"/>
      <c r="E7" s="144"/>
      <c r="F7" s="370">
        <f>IF(ISBLANK(B7),0,ROUNDUP(($A$2-VALUE(RIGHT(B7,2))-1924)/5,0))</f>
        <v>0</v>
      </c>
      <c r="G7" s="371" t="str">
        <f>IF($F7&lt;1,"",IF($E7="F",INDEX(Coefficients!$A:$Z,14,$F7+8),INDEX(Coefficients!$A:$Z,44,$F7+8)))</f>
        <v/>
      </c>
      <c r="H7" s="254"/>
      <c r="I7" s="372" t="str">
        <f t="shared" si="0"/>
        <v/>
      </c>
      <c r="J7" s="373">
        <f>IF(E7="F",BD7,BE7)</f>
        <v>0</v>
      </c>
      <c r="K7" s="255"/>
      <c r="L7" s="374" t="str">
        <f t="shared" si="1"/>
        <v/>
      </c>
      <c r="M7" s="375">
        <f>IF($E7="F",BK7,BL7)</f>
        <v>0</v>
      </c>
      <c r="N7" s="256"/>
      <c r="O7" s="376" t="str">
        <f t="shared" si="2"/>
        <v/>
      </c>
      <c r="P7" s="377">
        <f>IF($E7="F",BR7,BS7)</f>
        <v>0</v>
      </c>
      <c r="Q7" s="188"/>
      <c r="R7" s="178"/>
      <c r="S7" s="178"/>
      <c r="T7" s="178"/>
      <c r="U7" s="178"/>
      <c r="V7" s="178"/>
      <c r="W7" s="178"/>
      <c r="X7" s="183"/>
      <c r="Y7" s="184"/>
      <c r="Z7" s="185"/>
      <c r="AA7" s="186"/>
      <c r="AB7" s="186"/>
      <c r="AC7" s="181"/>
      <c r="AD7" s="31"/>
      <c r="AE7" s="31"/>
      <c r="AF7" s="31"/>
      <c r="AG7" s="31"/>
      <c r="AH7" s="31"/>
      <c r="AI7" s="31"/>
      <c r="AJ7" s="33"/>
      <c r="BA7" s="49">
        <f t="shared" si="3"/>
        <v>0</v>
      </c>
      <c r="BB7" s="50">
        <f>IF($F7&lt;1,0,ROUND($BA7/$G7,2))</f>
        <v>0</v>
      </c>
      <c r="BC7" s="38">
        <f t="shared" si="4"/>
        <v>0</v>
      </c>
      <c r="BD7" s="52">
        <f>IF(BC7&gt;0,IF(ISNA(VLOOKUP(BC7,_21,1,0)),1502-MATCH(BC7,_21,1),1503-MATCH(BC7,_21,1)),0)</f>
        <v>0</v>
      </c>
      <c r="BE7" s="52">
        <f>IF(BC7&gt;0,IF(ISNA(VLOOKUP(BC7,_71,1,0)),1502-MATCH(BC7,_71,1),1503-MATCH(BC7,_71,1)),0)</f>
        <v>0</v>
      </c>
      <c r="BF7" s="36">
        <f>IF(AU7="F",BD7,BE7)</f>
        <v>0</v>
      </c>
      <c r="BH7" s="61">
        <f t="shared" si="5"/>
        <v>0</v>
      </c>
      <c r="BI7" s="62">
        <f>IF($F7&lt;1,0,ROUND($BH7/$G7,2))</f>
        <v>0</v>
      </c>
      <c r="BJ7" s="42">
        <f t="shared" si="6"/>
        <v>0</v>
      </c>
      <c r="BK7" s="63">
        <f>IF(BJ7&gt;0,IF(ISNA(VLOOKUP(BJ7,_21,1,0)),1502-MATCH(BJ7,_21,1),1503-MATCH(BJ7,_21,1)),0)</f>
        <v>0</v>
      </c>
      <c r="BL7" s="63">
        <f>IF(BJ7&gt;0,IF(ISNA(VLOOKUP(BJ7,_71,1,0)),1502-MATCH(BJ7,_71,1),1503-MATCH(BJ7,_71,1)),0)</f>
        <v>0</v>
      </c>
      <c r="BM7" s="40">
        <f>IF(BB7="F",BK7,BL7)</f>
        <v>0</v>
      </c>
      <c r="BO7" s="76">
        <f t="shared" si="7"/>
        <v>0</v>
      </c>
      <c r="BP7" s="77">
        <f>IF($F7&lt;1,0,ROUND($BO7/$G7,2))</f>
        <v>0</v>
      </c>
      <c r="BQ7" s="78">
        <f t="shared" si="8"/>
        <v>0</v>
      </c>
      <c r="BR7" s="80">
        <f>IF(BQ7&gt;0,IF(ISNA(VLOOKUP(BQ7,_21,1,0)),1502-MATCH(BQ7,_21,1),1503-MATCH(BQ7,_21,1)),0)</f>
        <v>0</v>
      </c>
      <c r="BS7" s="80">
        <f>IF(BQ7&gt;0,IF(ISNA(VLOOKUP(BQ7,_71,1,0)),1502-MATCH(BQ7,_71,1),1503-MATCH(BQ7,_71,1)),0)</f>
        <v>0</v>
      </c>
      <c r="BT7" s="82">
        <f>IF(BI7="F",BR7,BS7)</f>
        <v>0</v>
      </c>
    </row>
    <row r="8" spans="1:72" ht="17" customHeight="1" x14ac:dyDescent="0.15">
      <c r="A8" s="368" t="s">
        <v>151</v>
      </c>
      <c r="B8" s="165"/>
      <c r="C8" s="369"/>
      <c r="D8" s="369"/>
      <c r="E8" s="144"/>
      <c r="F8" s="370">
        <f>IF(ISBLANK(B8),0,ROUNDUP(($A$2-VALUE(RIGHT(B8,2))-1924)/5,0))</f>
        <v>0</v>
      </c>
      <c r="G8" s="371" t="str">
        <f>IF($F8&lt;1,"",IF($E8="F",INDEX(Coefficients!$A:$Z,12,$F8+8),INDEX(Coefficients!$A:$Z,42,$F8+8)))</f>
        <v/>
      </c>
      <c r="H8" s="254"/>
      <c r="I8" s="372" t="str">
        <f t="shared" si="0"/>
        <v/>
      </c>
      <c r="J8" s="373">
        <f>IF(E8="F",BD8,BE8)</f>
        <v>0</v>
      </c>
      <c r="K8" s="255"/>
      <c r="L8" s="374" t="str">
        <f t="shared" si="1"/>
        <v/>
      </c>
      <c r="M8" s="375">
        <f>IF($E8="F",BK8,BL8)</f>
        <v>0</v>
      </c>
      <c r="N8" s="256"/>
      <c r="O8" s="376" t="str">
        <f t="shared" si="2"/>
        <v/>
      </c>
      <c r="P8" s="377">
        <f>IF($E8="F",BR8,BS8)</f>
        <v>0</v>
      </c>
      <c r="Q8" s="188"/>
      <c r="R8" s="178"/>
      <c r="S8" s="178"/>
      <c r="T8" s="178"/>
      <c r="U8" s="178"/>
      <c r="V8" s="178"/>
      <c r="W8" s="178"/>
      <c r="X8" s="183"/>
      <c r="Y8" s="184"/>
      <c r="Z8" s="185"/>
      <c r="AA8" s="186"/>
      <c r="AB8" s="186"/>
      <c r="AC8" s="181"/>
      <c r="AD8" s="31"/>
      <c r="AE8" s="31"/>
      <c r="AF8" s="31"/>
      <c r="AG8" s="31"/>
      <c r="AH8" s="31"/>
      <c r="AI8" s="31"/>
      <c r="AJ8" s="33"/>
      <c r="BA8" s="49">
        <f t="shared" si="3"/>
        <v>0</v>
      </c>
      <c r="BB8" s="50">
        <f>IF($F8&lt;1,0,ROUND($BA8/$G8,2))</f>
        <v>0</v>
      </c>
      <c r="BC8" s="38">
        <f t="shared" si="4"/>
        <v>0</v>
      </c>
      <c r="BD8" s="52">
        <f>IF(BC8&gt;0,IF(ISNA(VLOOKUP(BC8,_12,1,0)),1502-MATCH(BC8,_12,1),1503-MATCH(BC8,_12,1)),0)</f>
        <v>0</v>
      </c>
      <c r="BE8" s="52">
        <f>IF(BC8&gt;0,IF(ISNA(VLOOKUP(BC8,_62,1,0)),1502-MATCH(BC8,_62,1),1503-MATCH(BC8,_62,1)),0)</f>
        <v>0</v>
      </c>
      <c r="BF8" s="36">
        <f>IF(AU8="F",BD8,BE8)</f>
        <v>0</v>
      </c>
      <c r="BH8" s="61">
        <f t="shared" si="5"/>
        <v>0</v>
      </c>
      <c r="BI8" s="62">
        <f>IF($F8&lt;1,0,ROUND($BH8/$G8,2))</f>
        <v>0</v>
      </c>
      <c r="BJ8" s="42">
        <f t="shared" si="6"/>
        <v>0</v>
      </c>
      <c r="BK8" s="63">
        <f>IF(BJ8&gt;0,IF(ISNA(VLOOKUP(BJ8,_12,1,0)),1502-MATCH(BJ8,_12,1),1503-MATCH(BJ8,_12,1)),0)</f>
        <v>0</v>
      </c>
      <c r="BL8" s="63">
        <f>IF(BJ8&gt;0,IF(ISNA(VLOOKUP(BJ8,_62,1,0)),1502-MATCH(BJ8,_62,1),1503-MATCH(BJ8,_62,1)),0)</f>
        <v>0</v>
      </c>
      <c r="BM8" s="40">
        <f>IF(BB8="F",BK8,BL8)</f>
        <v>0</v>
      </c>
      <c r="BO8" s="76">
        <f t="shared" si="7"/>
        <v>0</v>
      </c>
      <c r="BP8" s="77">
        <f>IF($F8&lt;1,0,ROUND($BO8/$G8,2))</f>
        <v>0</v>
      </c>
      <c r="BQ8" s="78">
        <f t="shared" si="8"/>
        <v>0</v>
      </c>
      <c r="BR8" s="80">
        <f>IF(BQ8&gt;0,IF(ISNA(VLOOKUP(BQ8,_12,1,0)),1502-MATCH(BQ8,_12,1),1503-MATCH(BQ8,_12,1)),0)</f>
        <v>0</v>
      </c>
      <c r="BS8" s="80">
        <f>IF(BQ8&gt;0,IF(ISNA(VLOOKUP(BQ8,_62,1,0)),1502-MATCH(BQ8,_62,1),1503-MATCH(BQ8,_62,1)),0)</f>
        <v>0</v>
      </c>
      <c r="BT8" s="82">
        <f>IF(BI8="F",BR8,BS8)</f>
        <v>0</v>
      </c>
    </row>
    <row r="9" spans="1:72" ht="17" customHeight="1" x14ac:dyDescent="0.15">
      <c r="A9" s="368" t="s">
        <v>149</v>
      </c>
      <c r="B9" s="165"/>
      <c r="C9" s="369"/>
      <c r="D9" s="369"/>
      <c r="E9" s="144"/>
      <c r="F9" s="370">
        <f>IF(ISBLANK(B9),0,ROUNDUP(($A$2-VALUE(RIGHT(B9,2))-1924)/5,0))</f>
        <v>0</v>
      </c>
      <c r="G9" s="371" t="str">
        <f>IF($F9&lt;1,"",IF($E9="F",INDEX(Coefficients!$A:$Z,17,$F9+8),INDEX(Coefficients!$A:$Z,47,$F9+8)))</f>
        <v/>
      </c>
      <c r="H9" s="254"/>
      <c r="I9" s="372" t="str">
        <f t="shared" si="0"/>
        <v/>
      </c>
      <c r="J9" s="373">
        <f>IF(E9="F",BD9,BE9)</f>
        <v>0</v>
      </c>
      <c r="K9" s="255"/>
      <c r="L9" s="374" t="str">
        <f t="shared" si="1"/>
        <v/>
      </c>
      <c r="M9" s="375">
        <f>IF($E9="F",BK9,BL9)</f>
        <v>0</v>
      </c>
      <c r="N9" s="256"/>
      <c r="O9" s="376" t="str">
        <f t="shared" si="2"/>
        <v/>
      </c>
      <c r="P9" s="377">
        <f>IF($E9="F",BR9,BS9)</f>
        <v>0</v>
      </c>
      <c r="Q9" s="188"/>
      <c r="R9" s="178"/>
      <c r="S9" s="178"/>
      <c r="T9" s="178"/>
      <c r="U9" s="178"/>
      <c r="V9" s="178"/>
      <c r="W9" s="178"/>
      <c r="X9" s="183"/>
      <c r="Y9" s="184"/>
      <c r="Z9" s="185"/>
      <c r="AA9" s="186"/>
      <c r="AB9" s="186"/>
      <c r="AC9" s="181"/>
      <c r="AD9" s="31"/>
      <c r="AE9" s="31"/>
      <c r="AF9" s="31"/>
      <c r="AG9" s="31"/>
      <c r="AH9" s="31"/>
      <c r="AI9" s="31"/>
      <c r="AJ9" s="33"/>
      <c r="BA9" s="49">
        <f t="shared" si="3"/>
        <v>0</v>
      </c>
      <c r="BB9" s="50">
        <f>IF($F9&lt;1,0,ROUND($BA9/$G9,2))</f>
        <v>0</v>
      </c>
      <c r="BC9" s="38">
        <f t="shared" si="4"/>
        <v>0</v>
      </c>
      <c r="BD9" s="52">
        <f>IF(BC9&gt;0,IF(ISNA(VLOOKUP(BC9,_31,1,0)),1502-MATCH(BC9,_31,1),1503-MATCH(BC9,_31,1)),0)</f>
        <v>0</v>
      </c>
      <c r="BE9" s="52">
        <f>IF(BC9&gt;0,IF(ISNA(VLOOKUP(BC9,_81,1,0)),1502-MATCH(BC9,_81,1),1503-MATCH(BC9,_81,1)),0)</f>
        <v>0</v>
      </c>
      <c r="BF9" s="36">
        <f>IF(AU9="F",BD9,BE9)</f>
        <v>0</v>
      </c>
      <c r="BH9" s="61">
        <f t="shared" si="5"/>
        <v>0</v>
      </c>
      <c r="BI9" s="62">
        <f>IF($F9&lt;1,0,ROUND($BH9/$G9,2))</f>
        <v>0</v>
      </c>
      <c r="BJ9" s="42">
        <f t="shared" si="6"/>
        <v>0</v>
      </c>
      <c r="BK9" s="63">
        <f>IF(BJ9&gt;0,IF(ISNA(VLOOKUP(BJ9,_31,1,0)),1502-MATCH(BJ9,_31,1),1503-MATCH(BJ9,_31,1)),0)</f>
        <v>0</v>
      </c>
      <c r="BL9" s="63">
        <f>IF(BJ9&gt;0,IF(ISNA(VLOOKUP(BJ9,_81,1,0)),1502-MATCH(BJ9,_81,1),1503-MATCH(BJ9,_81,1)),0)</f>
        <v>0</v>
      </c>
      <c r="BM9" s="40">
        <f>IF(BB9="F",BK9,BL9)</f>
        <v>0</v>
      </c>
      <c r="BO9" s="76">
        <f t="shared" si="7"/>
        <v>0</v>
      </c>
      <c r="BP9" s="77">
        <f>IF($F9&lt;1,0,ROUND($BO9/$G9,2))</f>
        <v>0</v>
      </c>
      <c r="BQ9" s="78">
        <f t="shared" si="8"/>
        <v>0</v>
      </c>
      <c r="BR9" s="80">
        <f>IF(BQ9&gt;0,IF(ISNA(VLOOKUP(BQ9,_31,1,0)),1502-MATCH(BQ9,_31,1),1503-MATCH(BQ9,_31,1)),0)</f>
        <v>0</v>
      </c>
      <c r="BS9" s="80">
        <f>IF(BQ9&gt;0,IF(ISNA(VLOOKUP(BQ9,_81,1,0)),1502-MATCH(BQ9,_81,1),1503-MATCH(BQ9,_81,1)),0)</f>
        <v>0</v>
      </c>
      <c r="BT9" s="82">
        <f>IF(BI9="F",BR9,BS9)</f>
        <v>0</v>
      </c>
    </row>
    <row r="10" spans="1:72" ht="17" customHeight="1" thickBot="1" x14ac:dyDescent="0.2">
      <c r="A10" s="368" t="s">
        <v>261</v>
      </c>
      <c r="B10" s="165"/>
      <c r="C10" s="369"/>
      <c r="D10" s="369"/>
      <c r="E10" s="144"/>
      <c r="F10" s="370">
        <f>IF(ISBLANK(B10),0,ROUNDUP(($A$2-VALUE(RIGHT(B10,2))-1924)/5,0))</f>
        <v>0</v>
      </c>
      <c r="G10" s="371" t="str">
        <f>IF($F10&lt;1,"",IF($E10="F",INDEX(Coefficients!$A:$Z,7,$F10+8),INDEX(Coefficients!$A:$Z,37,$F10+8)))</f>
        <v/>
      </c>
      <c r="H10" s="254"/>
      <c r="I10" s="372" t="str">
        <f t="shared" si="0"/>
        <v/>
      </c>
      <c r="J10" s="373">
        <f>IF(E10="F",BD10,BE10)</f>
        <v>0</v>
      </c>
      <c r="K10" s="255"/>
      <c r="L10" s="374" t="str">
        <f t="shared" si="1"/>
        <v/>
      </c>
      <c r="M10" s="375">
        <f>IF($E10="F",BK10,BL10)</f>
        <v>0</v>
      </c>
      <c r="N10" s="256"/>
      <c r="O10" s="376" t="str">
        <f t="shared" si="2"/>
        <v/>
      </c>
      <c r="P10" s="377">
        <f>IF($E10="F",BR10,BS10)</f>
        <v>0</v>
      </c>
      <c r="Q10" s="188"/>
      <c r="R10" s="178"/>
      <c r="S10" s="178"/>
      <c r="T10" s="178"/>
      <c r="U10" s="178"/>
      <c r="V10" s="178"/>
      <c r="W10" s="178"/>
      <c r="X10" s="183"/>
      <c r="Y10" s="184"/>
      <c r="Z10" s="185"/>
      <c r="AA10" s="186"/>
      <c r="AB10" s="186"/>
      <c r="AC10" s="181"/>
      <c r="AD10" s="31"/>
      <c r="AE10" s="31"/>
      <c r="AF10" s="31"/>
      <c r="AG10" s="31"/>
      <c r="AH10" s="31"/>
      <c r="AI10" s="31"/>
      <c r="AJ10" s="33"/>
      <c r="BA10" s="49">
        <f t="shared" si="3"/>
        <v>0</v>
      </c>
      <c r="BB10" s="50">
        <f>IF($F10&lt;1,0,ROUND($BA10/$G10,2))</f>
        <v>0</v>
      </c>
      <c r="BC10" s="38">
        <f t="shared" si="4"/>
        <v>0</v>
      </c>
      <c r="BD10" s="52">
        <f>IF(BC10&gt;0,IF(ISNA(VLOOKUP(BC10,_04,1,0)),1502-MATCH(BC10,_04,1),1503-MATCH(BC10,_04,1)),0)</f>
        <v>0</v>
      </c>
      <c r="BE10" s="52">
        <f>IF(BC10&gt;0,IF(ISNA(VLOOKUP(BC10,_54,1,0)),1502-MATCH(BC10,_54,1),1503-MATCH(BC10,_54,1)),0)</f>
        <v>0</v>
      </c>
      <c r="BF10" s="36">
        <f>IF(AU10="F",BD10,BE10)</f>
        <v>0</v>
      </c>
      <c r="BH10" s="61">
        <f t="shared" si="5"/>
        <v>0</v>
      </c>
      <c r="BI10" s="62">
        <f>IF($F10&lt;1,0,ROUND($BH10/$G10,2))</f>
        <v>0</v>
      </c>
      <c r="BJ10" s="42">
        <f t="shared" si="6"/>
        <v>0</v>
      </c>
      <c r="BK10" s="63">
        <f>IF(BJ10&gt;0,IF(ISNA(VLOOKUP(BJ10,_04,1,0)),1502-MATCH(BJ10,_04,1),1503-MATCH(BJ10,_04,1)),0)</f>
        <v>0</v>
      </c>
      <c r="BL10" s="63">
        <f>IF(BJ10&gt;0,IF(ISNA(VLOOKUP(BJ10,_54,1,0)),1502-MATCH(BJ10,_54,1),1503-MATCH(BJ10,_54,1)),0)</f>
        <v>0</v>
      </c>
      <c r="BM10" s="40">
        <f>IF(BB10="F",BK10,BL10)</f>
        <v>0</v>
      </c>
      <c r="BO10" s="76">
        <f t="shared" si="7"/>
        <v>0</v>
      </c>
      <c r="BP10" s="77">
        <f>IF($F10&lt;1,0,ROUND($BO10/$G10,2))</f>
        <v>0</v>
      </c>
      <c r="BQ10" s="78">
        <f t="shared" si="8"/>
        <v>0</v>
      </c>
      <c r="BR10" s="80">
        <f>IF(BQ10&gt;0,IF(ISNA(VLOOKUP(BQ10,_04,1,0)),1502-MATCH(BQ10,_04,1),1503-MATCH(BQ10,_04,1)),0)</f>
        <v>0</v>
      </c>
      <c r="BS10" s="80">
        <f>IF(BQ10&gt;0,IF(ISNA(VLOOKUP(BQ10,_54,1,0)),1502-MATCH(BQ10,_54,1),1503-MATCH(BQ10,_54,1)),0)</f>
        <v>0</v>
      </c>
      <c r="BT10" s="82">
        <f>IF(BI10="F",BR10,BS10)</f>
        <v>0</v>
      </c>
    </row>
    <row r="11" spans="1:72" ht="17" customHeight="1" thickTop="1" thickBot="1" x14ac:dyDescent="0.2">
      <c r="A11" s="378" t="s">
        <v>160</v>
      </c>
      <c r="B11" s="207"/>
      <c r="C11" s="379"/>
      <c r="D11" s="379"/>
      <c r="E11" s="207"/>
      <c r="F11" s="208"/>
      <c r="G11" s="380"/>
      <c r="H11" s="381"/>
      <c r="I11" s="382"/>
      <c r="J11" s="383">
        <f>SUM(J5:J10)</f>
        <v>0</v>
      </c>
      <c r="K11" s="381"/>
      <c r="L11" s="382"/>
      <c r="M11" s="383">
        <f>SUM(M5:M10)</f>
        <v>0</v>
      </c>
      <c r="N11" s="381"/>
      <c r="O11" s="382"/>
      <c r="P11" s="384">
        <f>SUM(P5:P10)</f>
        <v>0</v>
      </c>
      <c r="Q11" s="189"/>
      <c r="R11" s="178"/>
      <c r="S11" s="178"/>
      <c r="T11" s="178"/>
      <c r="U11" s="178"/>
      <c r="V11" s="178"/>
      <c r="W11" s="178"/>
      <c r="X11" s="183"/>
      <c r="Y11" s="184"/>
      <c r="Z11" s="185"/>
      <c r="AA11" s="186"/>
      <c r="AB11" s="186"/>
      <c r="AC11" s="187"/>
      <c r="AD11" s="31"/>
      <c r="AE11" s="31"/>
      <c r="AF11" s="31"/>
      <c r="AG11" s="31"/>
      <c r="AH11" s="31"/>
      <c r="AI11" s="31"/>
      <c r="AJ11" s="33"/>
      <c r="BA11" s="49">
        <f t="shared" si="3"/>
        <v>0</v>
      </c>
      <c r="BB11" s="54"/>
      <c r="BC11" s="37"/>
      <c r="BD11" s="55"/>
      <c r="BE11" s="55"/>
      <c r="BF11" s="56"/>
      <c r="BH11" s="61">
        <f t="shared" si="5"/>
        <v>0</v>
      </c>
      <c r="BI11" s="65"/>
      <c r="BJ11" s="41"/>
      <c r="BK11" s="66"/>
      <c r="BL11" s="66"/>
      <c r="BM11" s="67"/>
      <c r="BO11" s="76">
        <f t="shared" si="7"/>
        <v>0</v>
      </c>
      <c r="BP11" s="83"/>
      <c r="BQ11" s="84"/>
      <c r="BR11" s="85"/>
      <c r="BS11" s="85"/>
      <c r="BT11" s="86"/>
    </row>
    <row r="12" spans="1:72" ht="17" customHeight="1" thickTop="1" x14ac:dyDescent="0.15">
      <c r="A12" s="368" t="s">
        <v>262</v>
      </c>
      <c r="B12" s="165"/>
      <c r="C12" s="369"/>
      <c r="D12" s="369"/>
      <c r="E12" s="144"/>
      <c r="F12" s="370">
        <f>IF(ISBLANK(B12),0,ROUNDUP(($A$2-VALUE(RIGHT(B12,2))-1924)/5,0))</f>
        <v>0</v>
      </c>
      <c r="G12" s="371" t="str">
        <f>IF($F12&lt;1,"",IF($E12="F",INDEX(Coefficients!$A:$Z,21,$F12+8),INDEX(Coefficients!$A:$Z,51,$F12+8)))</f>
        <v/>
      </c>
      <c r="H12" s="254"/>
      <c r="I12" s="372" t="str">
        <f t="shared" ref="I12:I17" si="9">IF(G12="","",BC12)</f>
        <v/>
      </c>
      <c r="J12" s="373">
        <f>IF(E12="F",BD12,BE12)</f>
        <v>0</v>
      </c>
      <c r="K12" s="255"/>
      <c r="L12" s="374" t="str">
        <f t="shared" ref="L12:L17" si="10">IF($G12="","",BJ12)</f>
        <v/>
      </c>
      <c r="M12" s="375">
        <f>IF($E12="F",BK12,BL12)</f>
        <v>0</v>
      </c>
      <c r="N12" s="256"/>
      <c r="O12" s="376" t="str">
        <f t="shared" ref="O12:O17" si="11">IF($G12="","",BQ12)</f>
        <v/>
      </c>
      <c r="P12" s="377">
        <f>IF($E12="F",BR12,BS12)</f>
        <v>0</v>
      </c>
      <c r="Q12" s="188"/>
      <c r="R12" s="178"/>
      <c r="S12" s="178"/>
      <c r="T12" s="178"/>
      <c r="U12" s="178"/>
      <c r="V12" s="178"/>
      <c r="W12" s="178"/>
      <c r="X12" s="183"/>
      <c r="Y12" s="184"/>
      <c r="Z12" s="185"/>
      <c r="AA12" s="186"/>
      <c r="AB12" s="186"/>
      <c r="AC12" s="181"/>
      <c r="AD12" s="31"/>
      <c r="AE12" s="31"/>
      <c r="AF12" s="31"/>
      <c r="AG12" s="31"/>
      <c r="AH12" s="31"/>
      <c r="AI12" s="31"/>
      <c r="AJ12" s="33"/>
      <c r="BA12" s="49">
        <f t="shared" si="3"/>
        <v>0</v>
      </c>
      <c r="BB12" s="50">
        <f>IF($F12&lt;1,0,ROUND($BA12/$G12,2))</f>
        <v>0</v>
      </c>
      <c r="BC12" s="38">
        <f t="shared" ref="BC12:BC17" si="12">((BB12-MOD(BB12,60))/60)+MOD(BB12,60)/100</f>
        <v>0</v>
      </c>
      <c r="BD12" s="52">
        <f>IF(BC12&gt;0,IF(ISNA(VLOOKUP(BC12,_41,1,0)),1502-MATCH(BC12,_41,1),1503-MATCH(BC12,_41,1)),0)</f>
        <v>0</v>
      </c>
      <c r="BE12" s="52">
        <f>IF(BC12&gt;0,IF(ISNA(VLOOKUP(BC12,_91,1,0)),1502-MATCH(BC12,_91,1),1503-MATCH(BC12,_91,1)),0)</f>
        <v>0</v>
      </c>
      <c r="BF12" s="36">
        <f>IF(AU12="F",BD12,BE12)</f>
        <v>0</v>
      </c>
      <c r="BH12" s="61">
        <f t="shared" si="5"/>
        <v>0</v>
      </c>
      <c r="BI12" s="62">
        <f>IF($F12&lt;1,0,ROUND($BH12/$G12,2))</f>
        <v>0</v>
      </c>
      <c r="BJ12" s="42">
        <f t="shared" ref="BJ12:BJ17" si="13">((BI12-MOD(BI12,60))/60)+MOD(BI12,60)/100</f>
        <v>0</v>
      </c>
      <c r="BK12" s="63">
        <f>IF(BJ12&gt;0,IF(ISNA(VLOOKUP(BJ12,_41,1,0)),1502-MATCH(BJ12,_41,1),1503-MATCH(BJ12,_41,1)),0)</f>
        <v>0</v>
      </c>
      <c r="BL12" s="63">
        <f>IF(BJ12&gt;0,IF(ISNA(VLOOKUP(BJ12,_91,1,0)),1502-MATCH(BJ12,_91,1),1503-MATCH(BJ12,_91,1)),0)</f>
        <v>0</v>
      </c>
      <c r="BM12" s="40">
        <f>IF(BB12="F",BK12,BL12)</f>
        <v>0</v>
      </c>
      <c r="BO12" s="76">
        <f t="shared" si="7"/>
        <v>0</v>
      </c>
      <c r="BP12" s="77">
        <f>IF($F12&lt;1,0,ROUND($BO12/$G12,2))</f>
        <v>0</v>
      </c>
      <c r="BQ12" s="78">
        <f t="shared" ref="BQ12:BQ17" si="14">((BP12-MOD(BP12,60))/60)+MOD(BP12,60)/100</f>
        <v>0</v>
      </c>
      <c r="BR12" s="80">
        <f>IF(BQ12&gt;0,IF(ISNA(VLOOKUP(BQ12,_41,1,0)),1502-MATCH(BQ12,_41,1),1503-MATCH(BQ12,_41,1)),0)</f>
        <v>0</v>
      </c>
      <c r="BS12" s="80">
        <f>IF(BQ12&gt;0,IF(ISNA(VLOOKUP(BQ12,_91,1,0)),1502-MATCH(BQ12,_91,1),1503-MATCH(BQ12,_91,1)),0)</f>
        <v>0</v>
      </c>
      <c r="BT12" s="82">
        <f>IF(BI12="F",BR12,BS12)</f>
        <v>0</v>
      </c>
    </row>
    <row r="13" spans="1:72" ht="17" customHeight="1" x14ac:dyDescent="0.15">
      <c r="A13" s="368" t="s">
        <v>146</v>
      </c>
      <c r="B13" s="165"/>
      <c r="C13" s="369"/>
      <c r="D13" s="369"/>
      <c r="E13" s="144"/>
      <c r="F13" s="370">
        <f>IF(ISBLANK(B13),0,ROUNDUP(($A$2-VALUE(RIGHT(B13,2))-1924)/5,0))</f>
        <v>0</v>
      </c>
      <c r="G13" s="371" t="str">
        <f>IF($F13&lt;1,"",IF($E13="F",INDEX(Coefficients!$A:$Z,18,$F13+8),INDEX(Coefficients!$A:$Z,48,$F13+8)))</f>
        <v/>
      </c>
      <c r="H13" s="254"/>
      <c r="I13" s="372" t="str">
        <f t="shared" si="9"/>
        <v/>
      </c>
      <c r="J13" s="373">
        <f>IF(E13="F",BD13,BE13)</f>
        <v>0</v>
      </c>
      <c r="K13" s="255"/>
      <c r="L13" s="374" t="str">
        <f t="shared" si="10"/>
        <v/>
      </c>
      <c r="M13" s="375">
        <f>IF($E13="F",BK13,BL13)</f>
        <v>0</v>
      </c>
      <c r="N13" s="256"/>
      <c r="O13" s="376" t="str">
        <f t="shared" si="11"/>
        <v/>
      </c>
      <c r="P13" s="377">
        <f>IF($E13="F",BR13,BS13)</f>
        <v>0</v>
      </c>
      <c r="Q13" s="188"/>
      <c r="R13" s="178"/>
      <c r="S13" s="178"/>
      <c r="T13" s="178"/>
      <c r="U13" s="178"/>
      <c r="V13" s="178"/>
      <c r="W13" s="178"/>
      <c r="X13" s="183"/>
      <c r="Y13" s="184"/>
      <c r="Z13" s="185"/>
      <c r="AA13" s="186"/>
      <c r="AB13" s="186"/>
      <c r="AC13" s="181"/>
      <c r="AD13" s="31"/>
      <c r="AE13" s="31"/>
      <c r="AF13" s="31"/>
      <c r="AG13" s="31"/>
      <c r="AH13" s="31"/>
      <c r="AI13" s="31"/>
      <c r="AJ13" s="33"/>
      <c r="BA13" s="49">
        <f t="shared" si="3"/>
        <v>0</v>
      </c>
      <c r="BB13" s="50">
        <f>IF($F13&lt;1,0,ROUND($BA13/$G13,2))</f>
        <v>0</v>
      </c>
      <c r="BC13" s="38">
        <f t="shared" si="12"/>
        <v>0</v>
      </c>
      <c r="BD13" s="52">
        <f>IF(BC13&gt;0,IF(ISNA(VLOOKUP(BC13,_32,1,0)),1502-MATCH(BC13,_32,1),1503-MATCH(BC13,_32,1)),0)</f>
        <v>0</v>
      </c>
      <c r="BE13" s="52">
        <f>IF(BC13&gt;0,IF(ISNA(VLOOKUP(BC13,_82,1,0)),1502-MATCH(BC13,_82,1),1503-MATCH(BC13,_82,1)),0)</f>
        <v>0</v>
      </c>
      <c r="BF13" s="36">
        <f>IF(AU13="F",BD13,BE13)</f>
        <v>0</v>
      </c>
      <c r="BH13" s="61">
        <f t="shared" si="5"/>
        <v>0</v>
      </c>
      <c r="BI13" s="62">
        <f>IF($F13&lt;1,0,ROUND($BH13/$G13,2))</f>
        <v>0</v>
      </c>
      <c r="BJ13" s="42">
        <f t="shared" si="13"/>
        <v>0</v>
      </c>
      <c r="BK13" s="63">
        <f>IF(BJ13&gt;0,IF(ISNA(VLOOKUP(BJ13,_32,1,0)),1502-MATCH(BJ13,_32,1),1503-MATCH(BJ13,_32,1)),0)</f>
        <v>0</v>
      </c>
      <c r="BL13" s="63">
        <f>IF(BJ13&gt;0,IF(ISNA(VLOOKUP(BJ13,_82,1,0)),1502-MATCH(BJ13,_82,1),1503-MATCH(BJ13,_82,1)),0)</f>
        <v>0</v>
      </c>
      <c r="BM13" s="40">
        <f>IF(BB13="F",BK13,BL13)</f>
        <v>0</v>
      </c>
      <c r="BO13" s="76">
        <f t="shared" si="7"/>
        <v>0</v>
      </c>
      <c r="BP13" s="77">
        <f>IF($F13&lt;1,0,ROUND($BO13/$G13,2))</f>
        <v>0</v>
      </c>
      <c r="BQ13" s="78">
        <f t="shared" si="14"/>
        <v>0</v>
      </c>
      <c r="BR13" s="80">
        <f>IF(BQ13&gt;0,IF(ISNA(VLOOKUP(BQ13,_32,1,0)),1502-MATCH(BQ13,_32,1),1503-MATCH(BQ13,_32,1)),0)</f>
        <v>0</v>
      </c>
      <c r="BS13" s="80">
        <f>IF(BQ13&gt;0,IF(ISNA(VLOOKUP(BQ13,_82,1,0)),1502-MATCH(BQ13,_82,1),1503-MATCH(BQ13,_82,1)),0)</f>
        <v>0</v>
      </c>
      <c r="BT13" s="82">
        <f>IF(BI13="F",BR13,BS13)</f>
        <v>0</v>
      </c>
    </row>
    <row r="14" spans="1:72" ht="17" customHeight="1" x14ac:dyDescent="0.15">
      <c r="A14" s="368" t="s">
        <v>147</v>
      </c>
      <c r="B14" s="165"/>
      <c r="C14" s="369"/>
      <c r="D14" s="369"/>
      <c r="E14" s="144"/>
      <c r="F14" s="370">
        <f>IF(ISBLANK(B14),0,ROUNDUP(($A$2-VALUE(RIGHT(B14,2))-1924)/5,0))</f>
        <v>0</v>
      </c>
      <c r="G14" s="371" t="str">
        <f>IF($F14&lt;1,"",IF($E14="F",INDEX(Coefficients!$A:$Z,11,$F14+8),INDEX(Coefficients!$A:$Z,41,$F14+8)))</f>
        <v/>
      </c>
      <c r="H14" s="254"/>
      <c r="I14" s="372" t="str">
        <f t="shared" si="9"/>
        <v/>
      </c>
      <c r="J14" s="373">
        <f>IF(E14="F",BD14,BE14)</f>
        <v>0</v>
      </c>
      <c r="K14" s="255"/>
      <c r="L14" s="374" t="str">
        <f t="shared" si="10"/>
        <v/>
      </c>
      <c r="M14" s="375">
        <f>IF($E14="F",BK14,BL14)</f>
        <v>0</v>
      </c>
      <c r="N14" s="256"/>
      <c r="O14" s="376" t="str">
        <f t="shared" si="11"/>
        <v/>
      </c>
      <c r="P14" s="377">
        <f>IF($E14="F",BR14,BS14)</f>
        <v>0</v>
      </c>
      <c r="Q14" s="188"/>
      <c r="R14" s="178"/>
      <c r="S14" s="178"/>
      <c r="T14" s="178"/>
      <c r="U14" s="178"/>
      <c r="V14" s="178"/>
      <c r="W14" s="178"/>
      <c r="X14" s="183"/>
      <c r="Y14" s="184"/>
      <c r="Z14" s="185"/>
      <c r="AA14" s="186"/>
      <c r="AB14" s="186"/>
      <c r="AC14" s="181"/>
      <c r="AD14" s="31"/>
      <c r="AE14" s="31"/>
      <c r="AF14" s="31"/>
      <c r="AG14" s="31"/>
      <c r="AH14" s="31"/>
      <c r="AI14" s="31"/>
      <c r="AJ14" s="33"/>
      <c r="BA14" s="49">
        <f t="shared" si="3"/>
        <v>0</v>
      </c>
      <c r="BB14" s="50">
        <f>IF($F14&lt;1,0,ROUND($BA14/$G14,2))</f>
        <v>0</v>
      </c>
      <c r="BC14" s="38">
        <f t="shared" si="12"/>
        <v>0</v>
      </c>
      <c r="BD14" s="52">
        <f>IF(BC14&gt;0,IF(ISNA(VLOOKUP(BC14,_11,1,0)),1502-MATCH(BC14,_11,1),1503-MATCH(BC14,_11,1)),0)</f>
        <v>0</v>
      </c>
      <c r="BE14" s="52">
        <f>IF(BC14&gt;0,IF(ISNA(VLOOKUP(BC14,_61,1,0)),1502-MATCH(BC14,_61,1),1503-MATCH(BC14,_61,1)),0)</f>
        <v>0</v>
      </c>
      <c r="BF14" s="36">
        <f>IF(AU14="F",BD14,BE14)</f>
        <v>0</v>
      </c>
      <c r="BH14" s="61">
        <f t="shared" si="5"/>
        <v>0</v>
      </c>
      <c r="BI14" s="62">
        <f>IF($F14&lt;1,0,ROUND($BH14/$G14,2))</f>
        <v>0</v>
      </c>
      <c r="BJ14" s="42">
        <f t="shared" si="13"/>
        <v>0</v>
      </c>
      <c r="BK14" s="63">
        <f>IF(BJ14&gt;0,IF(ISNA(VLOOKUP(BJ14,_11,1,0)),1502-MATCH(BJ14,_11,1),1503-MATCH(BJ14,_11,1)),0)</f>
        <v>0</v>
      </c>
      <c r="BL14" s="63">
        <f>IF(BJ14&gt;0,IF(ISNA(VLOOKUP(BJ14,_61,1,0)),1502-MATCH(BJ14,_61,1),1503-MATCH(BJ14,_61,1)),0)</f>
        <v>0</v>
      </c>
      <c r="BM14" s="40">
        <f>IF(BB14="F",BK14,BL14)</f>
        <v>0</v>
      </c>
      <c r="BO14" s="76">
        <f t="shared" si="7"/>
        <v>0</v>
      </c>
      <c r="BP14" s="77">
        <f>IF($F14&lt;1,0,ROUND($BO14/$G14,2))</f>
        <v>0</v>
      </c>
      <c r="BQ14" s="78">
        <f t="shared" si="14"/>
        <v>0</v>
      </c>
      <c r="BR14" s="80">
        <f>IF(BQ14&gt;0,IF(ISNA(VLOOKUP(BQ14,_11,1,0)),1502-MATCH(BQ14,_11,1),1503-MATCH(BQ14,_11,1)),0)</f>
        <v>0</v>
      </c>
      <c r="BS14" s="80">
        <f>IF(BQ14&gt;0,IF(ISNA(VLOOKUP(BQ14,_61,1,0)),1502-MATCH(BQ14,_61,1),1503-MATCH(BQ14,_61,1)),0)</f>
        <v>0</v>
      </c>
      <c r="BT14" s="82">
        <f>IF(BI14="F",BR14,BS14)</f>
        <v>0</v>
      </c>
    </row>
    <row r="15" spans="1:72" ht="17" customHeight="1" thickBot="1" x14ac:dyDescent="0.2">
      <c r="A15" s="368" t="s">
        <v>148</v>
      </c>
      <c r="B15" s="165"/>
      <c r="C15" s="369"/>
      <c r="D15" s="369"/>
      <c r="E15" s="144"/>
      <c r="F15" s="370">
        <f>IF(ISBLANK(B15),0,ROUNDUP(($A$2-VALUE(RIGHT(B15,2))-1924)/5,0))</f>
        <v>0</v>
      </c>
      <c r="G15" s="371" t="str">
        <f>IF($F15&lt;1,"",IF($E15="F",INDEX(Coefficients!$A:$Z,15,$F15+8),INDEX(Coefficients!$A:$Z,45,$F15+8)))</f>
        <v/>
      </c>
      <c r="H15" s="254"/>
      <c r="I15" s="372" t="str">
        <f t="shared" si="9"/>
        <v/>
      </c>
      <c r="J15" s="373">
        <f>IF(E15="F",BD15,BE15)</f>
        <v>0</v>
      </c>
      <c r="K15" s="255"/>
      <c r="L15" s="374" t="str">
        <f t="shared" si="10"/>
        <v/>
      </c>
      <c r="M15" s="375">
        <f>IF($E15="F",BK15,BL15)</f>
        <v>0</v>
      </c>
      <c r="N15" s="256"/>
      <c r="O15" s="376" t="str">
        <f t="shared" si="11"/>
        <v/>
      </c>
      <c r="P15" s="377">
        <f>IF($E15="F",BR15,BS15)</f>
        <v>0</v>
      </c>
      <c r="Q15" s="188"/>
      <c r="R15" s="178"/>
      <c r="S15" s="178"/>
      <c r="T15" s="178"/>
      <c r="U15" s="178"/>
      <c r="V15" s="178"/>
      <c r="W15" s="178"/>
      <c r="X15" s="183"/>
      <c r="Y15" s="184"/>
      <c r="Z15" s="185"/>
      <c r="AA15" s="186"/>
      <c r="AB15" s="186"/>
      <c r="AC15" s="181"/>
      <c r="AD15" s="31"/>
      <c r="AE15" s="31"/>
      <c r="AF15" s="31"/>
      <c r="AG15" s="31"/>
      <c r="AH15" s="31"/>
      <c r="AI15" s="31"/>
      <c r="AJ15" s="33"/>
      <c r="BA15" s="49">
        <f t="shared" si="3"/>
        <v>0</v>
      </c>
      <c r="BB15" s="50">
        <f>IF($F15&lt;1,0,ROUND($BA15/$G15,2))</f>
        <v>0</v>
      </c>
      <c r="BC15" s="38">
        <f t="shared" si="12"/>
        <v>0</v>
      </c>
      <c r="BD15" s="52">
        <f>IF(BC15&gt;0,IF(ISNA(VLOOKUP(BC15,_22,1,0)),1502-MATCH(BC15,_22,1),1503-MATCH(BC15,_22,1)),0)</f>
        <v>0</v>
      </c>
      <c r="BE15" s="52">
        <f>IF(BC15&gt;0,IF(ISNA(VLOOKUP(BC15,_72,1,0)),1502-MATCH(BC15,_72,1),1503-MATCH(BC15,_72,1)),0)</f>
        <v>0</v>
      </c>
      <c r="BF15" s="36">
        <f>IF(AU15="F",BD15,BE15)</f>
        <v>0</v>
      </c>
      <c r="BH15" s="61">
        <f t="shared" si="5"/>
        <v>0</v>
      </c>
      <c r="BI15" s="62">
        <f>IF($F15&lt;1,0,ROUND($BH15/$G15,2))</f>
        <v>0</v>
      </c>
      <c r="BJ15" s="42">
        <f t="shared" si="13"/>
        <v>0</v>
      </c>
      <c r="BK15" s="63">
        <f>IF(BJ15&gt;0,IF(ISNA(VLOOKUP(BJ15,_22,1,0)),1502-MATCH(BJ15,_22,1),1503-MATCH(BJ15,_22,1)),0)</f>
        <v>0</v>
      </c>
      <c r="BL15" s="63">
        <f>IF(BJ15&gt;0,IF(ISNA(VLOOKUP(BJ15,_72,1,0)),1502-MATCH(BJ15,_72,1),1503-MATCH(BJ15,_72,1)),0)</f>
        <v>0</v>
      </c>
      <c r="BM15" s="40">
        <f>IF(BB15="F",BK15,BL15)</f>
        <v>0</v>
      </c>
      <c r="BO15" s="76">
        <f t="shared" si="7"/>
        <v>0</v>
      </c>
      <c r="BP15" s="77">
        <f>IF($F15&lt;1,0,ROUND($BO15/$G15,2))</f>
        <v>0</v>
      </c>
      <c r="BQ15" s="78">
        <f t="shared" si="14"/>
        <v>0</v>
      </c>
      <c r="BR15" s="80">
        <f>IF(BQ15&gt;0,IF(ISNA(VLOOKUP(BQ15,_22,1,0)),1502-MATCH(BQ15,_22,1),1503-MATCH(BQ15,_22,1)),0)</f>
        <v>0</v>
      </c>
      <c r="BS15" s="80">
        <f>IF(BQ15&gt;0,IF(ISNA(VLOOKUP(BQ15,_72,1,0)),1502-MATCH(BQ15,_72,1),1503-MATCH(BQ15,_72,1)),0)</f>
        <v>0</v>
      </c>
      <c r="BT15" s="82">
        <f>IF(BI15="F",BR15,BS15)</f>
        <v>0</v>
      </c>
    </row>
    <row r="16" spans="1:72" ht="17" customHeight="1" thickBot="1" x14ac:dyDescent="0.2">
      <c r="A16" s="385" t="s">
        <v>1</v>
      </c>
      <c r="B16" s="258"/>
      <c r="C16" s="386"/>
      <c r="D16" s="386"/>
      <c r="E16" s="259"/>
      <c r="F16" s="387">
        <f>IF(ISBLANK(B16),0,ROUNDUP(($A$2-VALUE(RIGHT(B16,2))-1924)/5,0))</f>
        <v>0</v>
      </c>
      <c r="G16" s="388" t="str">
        <f>IF($F16&lt;1,"",IF($E16="F",INDEX(Coefficients!$A:$Z,4,$F16+8),INDEX(Coefficients!$A:$Z,34,$F16+8)))</f>
        <v/>
      </c>
      <c r="H16" s="260"/>
      <c r="I16" s="389" t="str">
        <f t="shared" si="9"/>
        <v/>
      </c>
      <c r="J16" s="390">
        <f>IF(E16="F",BD16,BE16)</f>
        <v>0</v>
      </c>
      <c r="K16" s="261"/>
      <c r="L16" s="391" t="str">
        <f t="shared" si="10"/>
        <v/>
      </c>
      <c r="M16" s="392">
        <f>IF($E16="F",BK16,BL16)</f>
        <v>0</v>
      </c>
      <c r="N16" s="262"/>
      <c r="O16" s="393" t="str">
        <f t="shared" si="11"/>
        <v/>
      </c>
      <c r="P16" s="394">
        <f>IF($E16="F",BR16,BS16)</f>
        <v>0</v>
      </c>
      <c r="Q16" s="182"/>
      <c r="R16" s="178"/>
      <c r="S16" s="178"/>
      <c r="T16" s="178"/>
      <c r="U16" s="178"/>
      <c r="V16" s="178"/>
      <c r="W16" s="178"/>
      <c r="X16" s="183"/>
      <c r="Y16" s="184"/>
      <c r="Z16" s="185"/>
      <c r="AA16" s="186"/>
      <c r="AB16" s="186"/>
      <c r="AC16" s="187"/>
      <c r="AD16" s="31"/>
      <c r="AE16" s="31"/>
      <c r="AF16" s="31"/>
      <c r="AG16" s="31"/>
      <c r="AH16" s="31"/>
      <c r="AI16" s="31"/>
      <c r="AJ16" s="33"/>
      <c r="BA16" s="49">
        <f t="shared" si="3"/>
        <v>0</v>
      </c>
      <c r="BB16" s="50">
        <f>IF($F16&lt;1,0,ROUND($BA16/$G16,2))</f>
        <v>0</v>
      </c>
      <c r="BC16" s="38">
        <f t="shared" si="12"/>
        <v>0</v>
      </c>
      <c r="BD16" s="52">
        <f>IF(BC16&gt;0,IF(ISNA(VLOOKUP(BC16,_01,1,0)),1502-MATCH(BC16,_01,1),1503-MATCH(BC16,_01,1)),0)</f>
        <v>0</v>
      </c>
      <c r="BE16" s="52">
        <f>IF(BC16&gt;0,IF(ISNA(VLOOKUP(BC16,_51,1,0)),1502-MATCH(BC16,_51,1),1503-MATCH(BC16,_51,1)),0)</f>
        <v>0</v>
      </c>
      <c r="BF16" s="36">
        <f>IF(AU16="F",BD16,BE16)</f>
        <v>0</v>
      </c>
      <c r="BH16" s="61">
        <f t="shared" si="5"/>
        <v>0</v>
      </c>
      <c r="BI16" s="62">
        <f>IF($F16&lt;1,0,ROUND($BH16/$G16,2))</f>
        <v>0</v>
      </c>
      <c r="BJ16" s="42">
        <f t="shared" si="13"/>
        <v>0</v>
      </c>
      <c r="BK16" s="63">
        <f>IF(BJ16&gt;0,IF(ISNA(VLOOKUP(BJ16,_01,1,0)),1502-MATCH(BJ16,_01,1),1503-MATCH(BJ16,_01,1)),0)</f>
        <v>0</v>
      </c>
      <c r="BL16" s="63">
        <f>IF(BJ16&gt;0,IF(ISNA(VLOOKUP(BJ16,_51,1,0)),1502-MATCH(BJ16,_51,1),1503-MATCH(BJ16,_51,1)),0)</f>
        <v>0</v>
      </c>
      <c r="BM16" s="40">
        <f>IF(BB16="F",BK16,BL16)</f>
        <v>0</v>
      </c>
      <c r="BO16" s="76">
        <f t="shared" si="7"/>
        <v>0</v>
      </c>
      <c r="BP16" s="77">
        <f>IF($F16&lt;1,0,ROUND($BO16/$G16,2))</f>
        <v>0</v>
      </c>
      <c r="BQ16" s="78">
        <f t="shared" si="14"/>
        <v>0</v>
      </c>
      <c r="BR16" s="79">
        <f>IF(BQ16&gt;0,IF(ISNA(VLOOKUP(BQ16,_01,1,0)),1502-MATCH(BQ16,_01,1),1503-MATCH(BQ16,_01,1)),0)</f>
        <v>0</v>
      </c>
      <c r="BS16" s="80">
        <f>IF(BQ16&gt;0,IF(ISNA(VLOOKUP(BQ16,_51,1,0)),1502-MATCH(BQ16,_51,1),1503-MATCH(BQ16,_51,1)),0)</f>
        <v>0</v>
      </c>
      <c r="BT16" s="81">
        <f>IF(BI16="F",BR16,BS16)</f>
        <v>0</v>
      </c>
    </row>
    <row r="17" spans="1:72" ht="17" customHeight="1" thickTop="1" thickBot="1" x14ac:dyDescent="0.2">
      <c r="A17" s="385" t="s">
        <v>171</v>
      </c>
      <c r="B17" s="146"/>
      <c r="C17" s="395"/>
      <c r="D17" s="395"/>
      <c r="E17" s="146"/>
      <c r="F17" s="146"/>
      <c r="G17" s="388" t="str">
        <f>IF(SUM(G23:G26)=0,"",AVERAGE($G23:$G26))</f>
        <v/>
      </c>
      <c r="H17" s="396">
        <f>H22</f>
        <v>0</v>
      </c>
      <c r="I17" s="389" t="str">
        <f t="shared" si="9"/>
        <v/>
      </c>
      <c r="J17" s="390" t="str">
        <f>IF(I17="","",IF(ISNA(VLOOKUP(I17,_98,1,0)),1502-MATCH(I17,_98,1),1503-MATCH(I17,_98,1)))</f>
        <v/>
      </c>
      <c r="K17" s="397">
        <f>K22</f>
        <v>0</v>
      </c>
      <c r="L17" s="391" t="str">
        <f t="shared" si="10"/>
        <v/>
      </c>
      <c r="M17" s="392" t="str">
        <f>IF(L17="","",IF(ISNA(VLOOKUP(L17,_98,1,0)),1502-MATCH(L17,_98,1),1503-MATCH(L17,_98,1)))</f>
        <v/>
      </c>
      <c r="N17" s="398">
        <f>N22</f>
        <v>0</v>
      </c>
      <c r="O17" s="393" t="str">
        <f t="shared" si="11"/>
        <v/>
      </c>
      <c r="P17" s="394" t="str">
        <f>IF(O17="","",IF(ISNA(VLOOKUP(O17,_98,1,0)),1502-MATCH(O17,_98,1),1503-MATCH(O17,_98,1)))</f>
        <v/>
      </c>
      <c r="Q17" s="188"/>
      <c r="R17" s="178"/>
      <c r="S17" s="178"/>
      <c r="T17" s="178"/>
      <c r="U17" s="178"/>
      <c r="V17" s="178"/>
      <c r="W17" s="178"/>
      <c r="X17" s="183"/>
      <c r="Y17" s="184"/>
      <c r="Z17" s="185"/>
      <c r="AA17" s="186"/>
      <c r="AB17" s="186"/>
      <c r="AC17" s="181"/>
      <c r="AD17" s="31"/>
      <c r="AE17" s="31"/>
      <c r="AF17" s="31"/>
      <c r="AG17" s="31"/>
      <c r="AH17" s="31"/>
      <c r="AI17" s="31"/>
      <c r="AJ17" s="33"/>
      <c r="BA17" s="49">
        <f>(($H17-INT($H17))*100)+INT($H17)*60</f>
        <v>0</v>
      </c>
      <c r="BB17" s="50" t="e">
        <f>ROUND($BA17/$G17,2)</f>
        <v>#VALUE!</v>
      </c>
      <c r="BC17" s="38" t="e">
        <f t="shared" si="12"/>
        <v>#VALUE!</v>
      </c>
      <c r="BD17" s="51"/>
      <c r="BE17" s="52" t="e">
        <f>IF(BC17&gt;0,IF(ISNA(VLOOKUP(BC17,_98,1,0)),1502-MATCH(BC17,_98,1),1503-MATCH(BC17,_98,1)),0)</f>
        <v>#VALUE!</v>
      </c>
      <c r="BF17" s="53" t="e">
        <f>BE17</f>
        <v>#VALUE!</v>
      </c>
      <c r="BH17" s="61">
        <f>(($K17-INT($K17))*100)+INT($K17)*60</f>
        <v>0</v>
      </c>
      <c r="BI17" s="62" t="e">
        <f>ROUND($BH17/$G17,2)</f>
        <v>#VALUE!</v>
      </c>
      <c r="BJ17" s="42" t="e">
        <f t="shared" si="13"/>
        <v>#VALUE!</v>
      </c>
      <c r="BK17" s="63"/>
      <c r="BL17" s="63" t="e">
        <f>IF(BJ17&gt;0,IF(ISNA(VLOOKUP(BJ17,_98,1,0)),1502-MATCH(BJ17,_98,1),1503-MATCH(BJ17,_98,1)),0)</f>
        <v>#VALUE!</v>
      </c>
      <c r="BM17" s="40" t="e">
        <f>BL17</f>
        <v>#VALUE!</v>
      </c>
      <c r="BO17" s="76">
        <f t="shared" si="7"/>
        <v>0</v>
      </c>
      <c r="BP17" s="77" t="e">
        <f>ROUND($BO17/$G17,2)</f>
        <v>#VALUE!</v>
      </c>
      <c r="BQ17" s="78" t="e">
        <f t="shared" si="14"/>
        <v>#VALUE!</v>
      </c>
      <c r="BR17" s="80"/>
      <c r="BS17" s="80" t="e">
        <f>IF(BQ17&gt;0,IF(ISNA(VLOOKUP(BQ17,_98,1,0)),1502-MATCH(BQ17,_98,1),1503-MATCH(BQ17,_98,1)),0)</f>
        <v>#VALUE!</v>
      </c>
      <c r="BT17" s="82" t="e">
        <f>BS17</f>
        <v>#VALUE!</v>
      </c>
    </row>
    <row r="18" spans="1:72" ht="18" customHeight="1" thickTop="1" thickBot="1" x14ac:dyDescent="0.25">
      <c r="A18" s="399" t="s">
        <v>153</v>
      </c>
      <c r="B18" s="253"/>
      <c r="C18" s="400"/>
      <c r="D18" s="400"/>
      <c r="E18" s="253"/>
      <c r="F18" s="253"/>
      <c r="G18" s="401"/>
      <c r="H18" s="402"/>
      <c r="I18" s="403"/>
      <c r="J18" s="404">
        <f>SUM(J11:J17)</f>
        <v>0</v>
      </c>
      <c r="K18" s="405"/>
      <c r="L18" s="406"/>
      <c r="M18" s="407">
        <f>SUM(M11:M17)</f>
        <v>0</v>
      </c>
      <c r="N18" s="408"/>
      <c r="O18" s="409"/>
      <c r="P18" s="410">
        <f>SUM(P11:P17)</f>
        <v>0</v>
      </c>
      <c r="Q18" s="178"/>
      <c r="R18" s="178"/>
      <c r="S18" s="178"/>
      <c r="T18" s="178"/>
      <c r="U18" s="178"/>
      <c r="V18" s="178"/>
      <c r="W18" s="178"/>
      <c r="X18" s="31"/>
      <c r="Y18" s="179"/>
      <c r="Z18" s="179"/>
      <c r="AA18" s="179"/>
      <c r="AB18" s="179"/>
      <c r="AC18" s="190"/>
      <c r="AD18" s="31"/>
      <c r="AE18" s="31"/>
      <c r="AF18" s="31"/>
      <c r="AG18" s="31"/>
      <c r="AH18" s="31"/>
      <c r="AI18" s="31"/>
      <c r="AJ18" s="33"/>
      <c r="BA18" s="45"/>
      <c r="BB18" s="46"/>
      <c r="BC18" s="46"/>
      <c r="BD18" s="46"/>
      <c r="BE18" s="46"/>
      <c r="BF18" s="47" t="e">
        <f>SUM(BF5:BF17)</f>
        <v>#VALUE!</v>
      </c>
      <c r="BH18" s="69"/>
      <c r="BI18" s="70"/>
      <c r="BJ18" s="70"/>
      <c r="BK18" s="70"/>
      <c r="BL18" s="70"/>
      <c r="BM18" s="71" t="e">
        <f>SUM(BM5:BM17)</f>
        <v>#VALUE!</v>
      </c>
      <c r="BO18" s="88"/>
      <c r="BP18" s="89"/>
      <c r="BQ18" s="89"/>
      <c r="BR18" s="89"/>
      <c r="BS18" s="89"/>
      <c r="BT18" s="90" t="e">
        <f>SUM(BT5:BT17)</f>
        <v>#VALUE!</v>
      </c>
    </row>
    <row r="19" spans="1:72" ht="18" customHeight="1" thickTop="1" thickBot="1" x14ac:dyDescent="0.2">
      <c r="A19" s="343"/>
      <c r="B19" s="344"/>
      <c r="C19" s="345"/>
      <c r="D19" s="345"/>
      <c r="E19" s="344"/>
      <c r="F19" s="344"/>
      <c r="G19" s="345"/>
      <c r="H19" s="345"/>
      <c r="I19" s="345"/>
      <c r="J19" s="345"/>
      <c r="K19" s="345"/>
      <c r="L19" s="345"/>
      <c r="M19" s="345"/>
      <c r="N19" s="345"/>
      <c r="O19" s="345"/>
      <c r="P19" s="346"/>
      <c r="Q19" s="178"/>
      <c r="R19" s="178"/>
      <c r="S19" s="178"/>
      <c r="T19" s="178"/>
      <c r="U19" s="178"/>
      <c r="V19" s="178"/>
      <c r="W19" s="178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3"/>
      <c r="BA19" s="45"/>
      <c r="BB19" s="45"/>
      <c r="BC19" s="45"/>
      <c r="BD19" s="45"/>
      <c r="BE19" s="45"/>
      <c r="BF19" s="45"/>
      <c r="BH19" s="69"/>
      <c r="BI19" s="69"/>
      <c r="BJ19" s="69"/>
      <c r="BK19" s="69"/>
      <c r="BL19" s="69"/>
      <c r="BM19" s="69"/>
      <c r="BO19" s="88"/>
      <c r="BP19" s="88"/>
      <c r="BQ19" s="88"/>
      <c r="BR19" s="88"/>
      <c r="BS19" s="88"/>
      <c r="BT19" s="88"/>
    </row>
    <row r="20" spans="1:72" ht="18" customHeight="1" thickTop="1" thickBot="1" x14ac:dyDescent="0.25">
      <c r="A20" s="332"/>
      <c r="B20" s="333"/>
      <c r="C20" s="334" t="s">
        <v>154</v>
      </c>
      <c r="D20" s="335"/>
      <c r="E20" s="333"/>
      <c r="F20" s="333"/>
      <c r="G20" s="335"/>
      <c r="H20" s="336" t="s">
        <v>163</v>
      </c>
      <c r="I20" s="337" t="s">
        <v>161</v>
      </c>
      <c r="J20" s="338"/>
      <c r="K20" s="339" t="s">
        <v>163</v>
      </c>
      <c r="L20" s="340" t="s">
        <v>161</v>
      </c>
      <c r="M20" s="179"/>
      <c r="N20" s="341" t="s">
        <v>163</v>
      </c>
      <c r="O20" s="342" t="s">
        <v>161</v>
      </c>
      <c r="P20" s="179"/>
      <c r="Q20" s="178"/>
      <c r="R20" s="178"/>
      <c r="S20" s="178"/>
      <c r="T20" s="178"/>
      <c r="U20" s="178"/>
      <c r="V20" s="178"/>
      <c r="W20" s="178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3"/>
      <c r="BA20" s="45"/>
      <c r="BB20" s="45"/>
      <c r="BC20" s="45"/>
      <c r="BD20" s="45"/>
      <c r="BE20" s="45"/>
      <c r="BF20" s="45"/>
      <c r="BH20" s="69"/>
      <c r="BI20" s="69"/>
      <c r="BJ20" s="69"/>
      <c r="BK20" s="69"/>
      <c r="BL20" s="69"/>
      <c r="BM20" s="69"/>
      <c r="BO20" s="88"/>
      <c r="BP20" s="88"/>
      <c r="BQ20" s="88"/>
      <c r="BR20" s="88"/>
      <c r="BS20" s="88"/>
      <c r="BT20" s="88"/>
    </row>
    <row r="21" spans="1:72" ht="17" customHeight="1" thickTop="1" thickBot="1" x14ac:dyDescent="0.2">
      <c r="A21" s="148" t="s">
        <v>166</v>
      </c>
      <c r="B21" s="150" t="s">
        <v>138</v>
      </c>
      <c r="C21" s="149" t="s">
        <v>139</v>
      </c>
      <c r="D21" s="149" t="s">
        <v>140</v>
      </c>
      <c r="E21" s="150" t="s">
        <v>141</v>
      </c>
      <c r="F21" s="150" t="s">
        <v>142</v>
      </c>
      <c r="G21" s="151"/>
      <c r="H21" s="132" t="s">
        <v>164</v>
      </c>
      <c r="I21" s="104" t="s">
        <v>162</v>
      </c>
      <c r="J21" s="196"/>
      <c r="K21" s="133" t="s">
        <v>164</v>
      </c>
      <c r="L21" s="113" t="s">
        <v>162</v>
      </c>
      <c r="M21" s="179"/>
      <c r="N21" s="134" t="s">
        <v>164</v>
      </c>
      <c r="O21" s="114" t="s">
        <v>162</v>
      </c>
      <c r="P21" s="179"/>
      <c r="Q21" s="178"/>
      <c r="R21" s="178"/>
      <c r="S21" s="178"/>
      <c r="T21" s="178"/>
      <c r="U21" s="178"/>
      <c r="V21" s="178"/>
      <c r="W21" s="178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3"/>
      <c r="BA21" s="45"/>
      <c r="BB21" s="45"/>
      <c r="BC21" s="45"/>
      <c r="BD21" s="45"/>
      <c r="BE21" s="45"/>
      <c r="BF21" s="45"/>
      <c r="BH21" s="69"/>
      <c r="BI21" s="69"/>
      <c r="BJ21" s="69"/>
      <c r="BK21" s="69"/>
      <c r="BL21" s="69"/>
      <c r="BM21" s="69"/>
      <c r="BO21" s="88"/>
      <c r="BP21" s="88"/>
      <c r="BQ21" s="88"/>
      <c r="BR21" s="88"/>
      <c r="BS21" s="88"/>
      <c r="BT21" s="88"/>
    </row>
    <row r="22" spans="1:72" ht="17" customHeight="1" thickTop="1" thickBot="1" x14ac:dyDescent="0.25">
      <c r="A22" s="143"/>
      <c r="B22" s="153"/>
      <c r="C22" s="135" t="s">
        <v>145</v>
      </c>
      <c r="D22" s="152"/>
      <c r="E22" s="153"/>
      <c r="F22" s="153"/>
      <c r="G22" s="154"/>
      <c r="H22" s="115">
        <f>((BA22-MOD(BA22,60))/60)+MOD(BA22,60)/100</f>
        <v>0</v>
      </c>
      <c r="I22" s="116"/>
      <c r="J22" s="176"/>
      <c r="K22" s="172">
        <f>((BH22-MOD(BH22,60))/60)+MOD(BH22,60)/100</f>
        <v>0</v>
      </c>
      <c r="L22" s="119"/>
      <c r="M22" s="176"/>
      <c r="N22" s="175">
        <f>((BO22-MOD(BO22,60))/60)+MOD(BO22,60)/100</f>
        <v>0</v>
      </c>
      <c r="O22" s="121"/>
      <c r="P22" s="176"/>
      <c r="Q22" s="178"/>
      <c r="R22" s="178"/>
      <c r="S22" s="178"/>
      <c r="T22" s="178"/>
      <c r="U22" s="178"/>
      <c r="V22" s="178"/>
      <c r="W22" s="178"/>
      <c r="X22" s="191"/>
      <c r="Y22" s="185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3"/>
      <c r="BA22" s="48">
        <f>SUM(BA23:BA26)</f>
        <v>0</v>
      </c>
      <c r="BB22" s="38" t="e">
        <f>ROUND(BA22/$G5,2)</f>
        <v>#VALUE!</v>
      </c>
      <c r="BC22" s="45"/>
      <c r="BD22" s="45"/>
      <c r="BE22" s="45"/>
      <c r="BF22" s="45"/>
      <c r="BH22" s="72">
        <f>SUM(BH23:BH26)</f>
        <v>0</v>
      </c>
      <c r="BI22" s="42" t="e">
        <f>ROUND(BH22/$G5,2)</f>
        <v>#VALUE!</v>
      </c>
      <c r="BJ22" s="69"/>
      <c r="BK22" s="69"/>
      <c r="BL22" s="69"/>
      <c r="BM22" s="69"/>
      <c r="BO22" s="91">
        <f>SUM(BO23:BO26)</f>
        <v>0</v>
      </c>
      <c r="BP22" s="78" t="e">
        <f>ROUND(BO22/$G5,2)</f>
        <v>#VALUE!</v>
      </c>
      <c r="BQ22" s="88"/>
      <c r="BR22" s="88"/>
      <c r="BS22" s="88"/>
      <c r="BT22" s="88"/>
    </row>
    <row r="23" spans="1:72" ht="17" customHeight="1" thickTop="1" thickBot="1" x14ac:dyDescent="0.2">
      <c r="A23" s="155"/>
      <c r="B23" s="156">
        <v>1</v>
      </c>
      <c r="C23" s="157" t="str">
        <f>IF(A23="","",VLOOKUP(A23,$L$51:$P$60,2,FALSE))</f>
        <v/>
      </c>
      <c r="D23" s="157" t="str">
        <f>IF(A23="","",VLOOKUP(A23,$L$51:$P$60,3,FALSE))</f>
        <v/>
      </c>
      <c r="E23" s="158" t="str">
        <f>IF(A23="","",VLOOKUP(A23,$L$51:$P$60,4,FALSE))</f>
        <v/>
      </c>
      <c r="F23" s="158" t="str">
        <f>IF(A23="","",VLOOKUP(A23,$L$51:$P$60,5,FALSE))</f>
        <v/>
      </c>
      <c r="G23" s="145" t="str">
        <f>IF($C23="","",IF($F23&lt;1,0,IF($E23="F",INDEX(Coefficients!$A:$Z,73,$F23+8),INDEX(Coefficients!$A:$Z,41,$F23+8))))</f>
        <v/>
      </c>
      <c r="H23" s="166"/>
      <c r="I23" s="123" t="str">
        <f>IF(A23="","",BB23/100)</f>
        <v/>
      </c>
      <c r="J23" s="185"/>
      <c r="K23" s="201"/>
      <c r="L23" s="126" t="str">
        <f>IF(D23="","",BI23/100)</f>
        <v/>
      </c>
      <c r="M23" s="185"/>
      <c r="N23" s="204"/>
      <c r="O23" s="129" t="str">
        <f>IF(G23="","",BP23/100)</f>
        <v/>
      </c>
      <c r="P23" s="185"/>
      <c r="Q23" s="178"/>
      <c r="R23" s="178"/>
      <c r="S23" s="178"/>
      <c r="T23" s="178"/>
      <c r="U23" s="178"/>
      <c r="V23" s="178"/>
      <c r="W23" s="178"/>
      <c r="X23" s="183"/>
      <c r="Y23" s="184"/>
      <c r="Z23" s="185"/>
      <c r="AA23" s="31"/>
      <c r="AB23" s="31"/>
      <c r="AC23" s="31"/>
      <c r="AD23" s="31"/>
      <c r="AE23" s="31"/>
      <c r="AF23" s="31"/>
      <c r="AG23" s="31"/>
      <c r="AH23" s="31"/>
      <c r="AI23" s="31"/>
      <c r="AJ23" s="33"/>
      <c r="BA23" s="58">
        <f>(($H23-INT($H23))*100)+INT($H23)*60</f>
        <v>0</v>
      </c>
      <c r="BB23" s="50" t="e">
        <f>IF($F23&lt;1,0,ROUND($BA23/$G23,2))</f>
        <v>#VALUE!</v>
      </c>
      <c r="BC23" s="38"/>
      <c r="BD23" s="45"/>
      <c r="BE23" s="45"/>
      <c r="BF23" s="45"/>
      <c r="BH23" s="73">
        <f>(($K23-INT($K23))*100)+INT($K23)*60</f>
        <v>0</v>
      </c>
      <c r="BI23" s="62" t="e">
        <f>IF($F23&lt;1,0,ROUND($BH23/$G23,2))</f>
        <v>#VALUE!</v>
      </c>
      <c r="BJ23" s="42"/>
      <c r="BK23" s="69"/>
      <c r="BL23" s="69"/>
      <c r="BM23" s="69"/>
      <c r="BO23" s="92">
        <f>(($N23-INT($N23))*100)+INT($N23)*60</f>
        <v>0</v>
      </c>
      <c r="BP23" s="77" t="e">
        <f>IF($F23&lt;1,0,ROUND($BO23/$G23,2))</f>
        <v>#VALUE!</v>
      </c>
      <c r="BQ23" s="78"/>
      <c r="BR23" s="88"/>
      <c r="BS23" s="88"/>
      <c r="BT23" s="88"/>
    </row>
    <row r="24" spans="1:72" ht="17" customHeight="1" thickBot="1" x14ac:dyDescent="0.2">
      <c r="A24" s="155"/>
      <c r="B24" s="156">
        <v>2</v>
      </c>
      <c r="C24" s="157" t="str">
        <f>IF(A24="","",VLOOKUP(A24,$L$51:$P$60,2,FALSE))</f>
        <v/>
      </c>
      <c r="D24" s="157" t="str">
        <f>IF(A24="","",VLOOKUP(A24,$L$51:$P$60,3,FALSE))</f>
        <v/>
      </c>
      <c r="E24" s="158" t="str">
        <f>IF(A24="","",VLOOKUP(A24,$L$51:$P$60,4,FALSE))</f>
        <v/>
      </c>
      <c r="F24" s="158" t="str">
        <f>IF(A24="","",VLOOKUP(A24,$L$51:$P$60,5,FALSE))</f>
        <v/>
      </c>
      <c r="G24" s="145" t="str">
        <f>IF($C24="","",IF($F24&lt;1,0,IF($E24="F",INDEX(Coefficients!$A:$Z,74,$F24+8),INDEX(Coefficients!$A:$Z,44,$F24+8))))</f>
        <v/>
      </c>
      <c r="H24" s="167"/>
      <c r="I24" s="124" t="str">
        <f>IF(A24="","",BB24/100)</f>
        <v/>
      </c>
      <c r="J24" s="185"/>
      <c r="K24" s="202"/>
      <c r="L24" s="127" t="str">
        <f>IF(D24="","",BI24/100)</f>
        <v/>
      </c>
      <c r="M24" s="185"/>
      <c r="N24" s="205"/>
      <c r="O24" s="130" t="str">
        <f>IF(G24="","",BP24/100)</f>
        <v/>
      </c>
      <c r="P24" s="185"/>
      <c r="Q24" s="178"/>
      <c r="R24" s="178"/>
      <c r="S24" s="178"/>
      <c r="T24" s="178"/>
      <c r="U24" s="178"/>
      <c r="V24" s="178"/>
      <c r="W24" s="178"/>
      <c r="X24" s="183"/>
      <c r="Y24" s="184"/>
      <c r="Z24" s="185"/>
      <c r="AA24" s="31"/>
      <c r="AB24" s="31"/>
      <c r="AC24" s="31"/>
      <c r="AD24" s="31"/>
      <c r="AE24" s="31"/>
      <c r="AF24" s="31"/>
      <c r="AG24" s="31"/>
      <c r="AH24" s="31"/>
      <c r="AI24" s="31"/>
      <c r="AJ24" s="33"/>
      <c r="BA24" s="58">
        <f t="shared" ref="BA24:BA37" si="15">(($H24-INT($H24))*100)+INT($H24)*60</f>
        <v>0</v>
      </c>
      <c r="BB24" s="50" t="e">
        <f>IF($F24&lt;1,0,ROUND($BA24/$G24,2))</f>
        <v>#VALUE!</v>
      </c>
      <c r="BC24" s="38"/>
      <c r="BD24" s="45"/>
      <c r="BE24" s="45"/>
      <c r="BF24" s="45"/>
      <c r="BH24" s="73">
        <f>(($K24-INT($K24))*100)+INT($K24)*60</f>
        <v>0</v>
      </c>
      <c r="BI24" s="62" t="e">
        <f>IF($F24&lt;1,0,ROUND($BH24/$G24,2))</f>
        <v>#VALUE!</v>
      </c>
      <c r="BJ24" s="42"/>
      <c r="BK24" s="69"/>
      <c r="BL24" s="69"/>
      <c r="BM24" s="69"/>
      <c r="BO24" s="92">
        <f>(($N24-INT($N24))*100)+INT($N24)*60</f>
        <v>0</v>
      </c>
      <c r="BP24" s="77" t="e">
        <f>IF($F24&lt;1,0,ROUND($BO24/$G24,2))</f>
        <v>#VALUE!</v>
      </c>
      <c r="BQ24" s="78"/>
      <c r="BR24" s="88"/>
      <c r="BS24" s="88"/>
      <c r="BT24" s="88"/>
    </row>
    <row r="25" spans="1:72" ht="17" customHeight="1" thickBot="1" x14ac:dyDescent="0.2">
      <c r="A25" s="155"/>
      <c r="B25" s="156">
        <v>3</v>
      </c>
      <c r="C25" s="157" t="str">
        <f>IF(A25="","",VLOOKUP(A25,$L$51:$P$60,2,FALSE))</f>
        <v/>
      </c>
      <c r="D25" s="157" t="str">
        <f>IF(A25="","",VLOOKUP(A25,$L$51:$P$60,3,FALSE))</f>
        <v/>
      </c>
      <c r="E25" s="158" t="str">
        <f>IF(A25="","",VLOOKUP(A25,$L$51:$P$60,4,FALSE))</f>
        <v/>
      </c>
      <c r="F25" s="158" t="str">
        <f>IF(A25="","",VLOOKUP(A25,$L$51:$P$60,5,FALSE))</f>
        <v/>
      </c>
      <c r="G25" s="145" t="str">
        <f>IF($C25="","",IF($F25&lt;1,0,IF($E25="F",INDEX(Coefficients!$A:$Z,75,$F25+8),INDEX(Coefficients!$A:$Z,47,$F25+8))))</f>
        <v/>
      </c>
      <c r="H25" s="167"/>
      <c r="I25" s="124" t="str">
        <f>IF(A25="","",BB25/100)</f>
        <v/>
      </c>
      <c r="J25" s="185"/>
      <c r="K25" s="202"/>
      <c r="L25" s="127" t="str">
        <f>IF(D25="","",BI25/100)</f>
        <v/>
      </c>
      <c r="M25" s="185"/>
      <c r="N25" s="205"/>
      <c r="O25" s="130" t="str">
        <f>IF(G25="","",BP25/100)</f>
        <v/>
      </c>
      <c r="P25" s="185"/>
      <c r="Q25" s="178"/>
      <c r="R25" s="178"/>
      <c r="S25" s="178"/>
      <c r="T25" s="178"/>
      <c r="U25" s="178"/>
      <c r="V25" s="178"/>
      <c r="W25" s="178"/>
      <c r="X25" s="183"/>
      <c r="Y25" s="184"/>
      <c r="Z25" s="185"/>
      <c r="AA25" s="31"/>
      <c r="AB25" s="31"/>
      <c r="AC25" s="31"/>
      <c r="AD25" s="31"/>
      <c r="AE25" s="31"/>
      <c r="AF25" s="31"/>
      <c r="AG25" s="31"/>
      <c r="AH25" s="31"/>
      <c r="AI25" s="31"/>
      <c r="AJ25" s="33"/>
      <c r="BA25" s="58">
        <f t="shared" si="15"/>
        <v>0</v>
      </c>
      <c r="BB25" s="50" t="e">
        <f>IF($F25&lt;1,0,ROUND($BA25/$G25,2))</f>
        <v>#VALUE!</v>
      </c>
      <c r="BC25" s="38"/>
      <c r="BD25" s="45"/>
      <c r="BE25" s="45"/>
      <c r="BF25" s="45"/>
      <c r="BH25" s="73">
        <f>(($K25-INT($K25))*100)+INT($K25)*60</f>
        <v>0</v>
      </c>
      <c r="BI25" s="62" t="e">
        <f>IF($F25&lt;1,0,ROUND($BH25/$G25,2))</f>
        <v>#VALUE!</v>
      </c>
      <c r="BJ25" s="42"/>
      <c r="BK25" s="69"/>
      <c r="BL25" s="69"/>
      <c r="BM25" s="69"/>
      <c r="BO25" s="92">
        <f>(($N25-INT($N25))*100)+INT($N25)*60</f>
        <v>0</v>
      </c>
      <c r="BP25" s="77" t="e">
        <f>IF($F25&lt;1,0,ROUND($BO25/$G25,2))</f>
        <v>#VALUE!</v>
      </c>
      <c r="BQ25" s="78"/>
      <c r="BR25" s="88"/>
      <c r="BS25" s="88"/>
      <c r="BT25" s="88"/>
    </row>
    <row r="26" spans="1:72" ht="17" customHeight="1" thickBot="1" x14ac:dyDescent="0.2">
      <c r="A26" s="155"/>
      <c r="B26" s="156">
        <v>4</v>
      </c>
      <c r="C26" s="157" t="str">
        <f>IF(A26="","",VLOOKUP(A26,$L$51:$P$60,2,FALSE))</f>
        <v/>
      </c>
      <c r="D26" s="157" t="str">
        <f>IF(A26="","",VLOOKUP(A26,$L$51:$P$60,3,FALSE))</f>
        <v/>
      </c>
      <c r="E26" s="158" t="str">
        <f>IF(A26="","",VLOOKUP(A26,$L$51:$P$60,4,FALSE))</f>
        <v/>
      </c>
      <c r="F26" s="158" t="str">
        <f>IF(A26="","",VLOOKUP(A26,$L$51:$P$60,5,FALSE))</f>
        <v/>
      </c>
      <c r="G26" s="145" t="str">
        <f>IF($C26="","",IF($F26&lt;1,0,IF($E26="F",INDEX(Coefficients!$A:$Z,72,$F26+8),INDEX(Coefficients!$A:$Z,34,$F26+8))))</f>
        <v/>
      </c>
      <c r="H26" s="168"/>
      <c r="I26" s="125" t="str">
        <f>IF(A26="","",BB26/100)</f>
        <v/>
      </c>
      <c r="J26" s="185"/>
      <c r="K26" s="203"/>
      <c r="L26" s="128" t="str">
        <f>IF(D26="","",BI26/100)</f>
        <v/>
      </c>
      <c r="M26" s="185"/>
      <c r="N26" s="206"/>
      <c r="O26" s="131" t="str">
        <f>IF(G26="","",BP26/100)</f>
        <v/>
      </c>
      <c r="P26" s="185"/>
      <c r="Q26" s="178"/>
      <c r="R26" s="178"/>
      <c r="S26" s="178"/>
      <c r="T26" s="178"/>
      <c r="U26" s="178"/>
      <c r="V26" s="178"/>
      <c r="W26" s="178"/>
      <c r="X26" s="183"/>
      <c r="Y26" s="184"/>
      <c r="Z26" s="185"/>
      <c r="AA26" s="31"/>
      <c r="AB26" s="31"/>
      <c r="AC26" s="31"/>
      <c r="AD26" s="31"/>
      <c r="AE26" s="31"/>
      <c r="AF26" s="31"/>
      <c r="AG26" s="31"/>
      <c r="AH26" s="31"/>
      <c r="AI26" s="31"/>
      <c r="AJ26" s="33"/>
      <c r="BA26" s="58">
        <f t="shared" si="15"/>
        <v>0</v>
      </c>
      <c r="BB26" s="50" t="e">
        <f>IF($F26&lt;1,0,ROUND($BA26/$G26,2))</f>
        <v>#VALUE!</v>
      </c>
      <c r="BC26" s="38"/>
      <c r="BD26" s="45"/>
      <c r="BE26" s="45"/>
      <c r="BF26" s="45"/>
      <c r="BH26" s="73">
        <f>(($K26-INT($K26))*100)+INT($K26)*60</f>
        <v>0</v>
      </c>
      <c r="BI26" s="62" t="e">
        <f>IF($F26&lt;1,0,ROUND($BH26/$G26,2))</f>
        <v>#VALUE!</v>
      </c>
      <c r="BJ26" s="42"/>
      <c r="BK26" s="69"/>
      <c r="BL26" s="69"/>
      <c r="BM26" s="69"/>
      <c r="BO26" s="92">
        <f>(($N26-INT($N26))*100)+INT($N26)*60</f>
        <v>0</v>
      </c>
      <c r="BP26" s="77" t="e">
        <f>IF($F26&lt;1,0,ROUND($BO26/$G26,2))</f>
        <v>#VALUE!</v>
      </c>
      <c r="BQ26" s="78"/>
      <c r="BR26" s="88"/>
      <c r="BS26" s="88"/>
      <c r="BT26" s="88"/>
    </row>
    <row r="27" spans="1:72" ht="17" customHeight="1" thickTop="1" thickBot="1" x14ac:dyDescent="0.25">
      <c r="A27" s="143"/>
      <c r="B27" s="153"/>
      <c r="C27" s="135" t="s">
        <v>159</v>
      </c>
      <c r="D27" s="152"/>
      <c r="E27" s="153"/>
      <c r="F27" s="153"/>
      <c r="G27" s="154"/>
      <c r="H27" s="117">
        <f>((BA27-MOD(BA27,60))/60)+MOD(BA27,60)/100</f>
        <v>0</v>
      </c>
      <c r="I27" s="118"/>
      <c r="J27" s="176"/>
      <c r="K27" s="173">
        <f>((BH27-MOD(BH27,60))/60)+MOD(BH27,60)/100</f>
        <v>0</v>
      </c>
      <c r="L27" s="120"/>
      <c r="M27" s="176"/>
      <c r="N27" s="174">
        <f>((BO27-MOD(BO27,60))/60)+MOD(BO27,60)/100</f>
        <v>0</v>
      </c>
      <c r="O27" s="122"/>
      <c r="P27" s="176"/>
      <c r="Q27" s="178"/>
      <c r="R27" s="178"/>
      <c r="S27" s="178"/>
      <c r="T27" s="178"/>
      <c r="U27" s="178"/>
      <c r="V27" s="178"/>
      <c r="W27" s="178"/>
      <c r="X27" s="191"/>
      <c r="Y27" s="185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3"/>
      <c r="BA27" s="48">
        <f>SUM(BA28:BA37)</f>
        <v>0</v>
      </c>
      <c r="BB27" s="50"/>
      <c r="BC27" s="45"/>
      <c r="BD27" s="45"/>
      <c r="BE27" s="45"/>
      <c r="BF27" s="45"/>
      <c r="BH27" s="72">
        <f>SUM(BH28:BH37)</f>
        <v>0</v>
      </c>
      <c r="BI27" s="62"/>
      <c r="BJ27" s="69"/>
      <c r="BK27" s="69"/>
      <c r="BL27" s="69"/>
      <c r="BM27" s="69"/>
      <c r="BO27" s="91">
        <f>SUM(BO28:BO37)</f>
        <v>0</v>
      </c>
      <c r="BP27" s="77"/>
      <c r="BQ27" s="88"/>
      <c r="BR27" s="88"/>
      <c r="BS27" s="88"/>
      <c r="BT27" s="88"/>
    </row>
    <row r="28" spans="1:72" ht="17" customHeight="1" thickTop="1" thickBot="1" x14ac:dyDescent="0.2">
      <c r="A28" s="155"/>
      <c r="B28" s="156">
        <v>1</v>
      </c>
      <c r="C28" s="157" t="str">
        <f t="shared" ref="C28:C37" si="16">IF(A28="","",VLOOKUP(A28,$L$51:$P$60,2,FALSE))</f>
        <v/>
      </c>
      <c r="D28" s="157" t="str">
        <f t="shared" ref="D28:D37" si="17">IF(A28="","",VLOOKUP(A28,$L$51:$P$60,3,FALSE))</f>
        <v/>
      </c>
      <c r="E28" s="158" t="str">
        <f t="shared" ref="E28:E37" si="18">IF(A28="","",VLOOKUP(A28,$L$51:$P$60,4,FALSE))</f>
        <v/>
      </c>
      <c r="F28" s="158" t="str">
        <f t="shared" ref="F28:F37" si="19">IF(A28="","",VLOOKUP(A28,$L$51:$P$60,5,FALSE))</f>
        <v/>
      </c>
      <c r="G28" s="145" t="str">
        <f>IF($C28="","",IF($F28&lt;1,0,IF($E28="F",INDEX(Coefficients!$A:$Z,72,$F28+8),INDEX(Coefficients!$A:$Z,34,$F28+8))))</f>
        <v/>
      </c>
      <c r="H28" s="166"/>
      <c r="I28" s="123" t="str">
        <f t="shared" ref="I28:I37" si="20">IF(A28="","",BB28/100)</f>
        <v/>
      </c>
      <c r="J28" s="185"/>
      <c r="K28" s="201"/>
      <c r="L28" s="126" t="str">
        <f t="shared" ref="L28:L37" si="21">IF(D28="","",BI28/100)</f>
        <v/>
      </c>
      <c r="M28" s="185"/>
      <c r="N28" s="204"/>
      <c r="O28" s="129" t="str">
        <f t="shared" ref="O28:O37" si="22">IF(G28="","",BP28/100)</f>
        <v/>
      </c>
      <c r="P28" s="185"/>
      <c r="Q28" s="178"/>
      <c r="R28" s="178"/>
      <c r="S28" s="178"/>
      <c r="T28" s="178"/>
      <c r="U28" s="178"/>
      <c r="V28" s="178"/>
      <c r="W28" s="178"/>
      <c r="X28" s="183"/>
      <c r="Y28" s="184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3"/>
      <c r="BA28" s="58">
        <f t="shared" si="15"/>
        <v>0</v>
      </c>
      <c r="BB28" s="50" t="e">
        <f t="shared" ref="BB28:BB37" si="23">IF($F28&lt;1,0,ROUND($BA28/$G28,2))</f>
        <v>#VALUE!</v>
      </c>
      <c r="BC28" s="45"/>
      <c r="BD28" s="45"/>
      <c r="BE28" s="45"/>
      <c r="BF28" s="45"/>
      <c r="BH28" s="73">
        <f t="shared" ref="BH28:BH37" si="24">(($K28-INT($K28))*100)+INT($K28)*60</f>
        <v>0</v>
      </c>
      <c r="BI28" s="62" t="e">
        <f t="shared" ref="BI28:BI37" si="25">IF($F28&lt;1,0,ROUND($BH28/$G28,2))</f>
        <v>#VALUE!</v>
      </c>
      <c r="BJ28" s="69"/>
      <c r="BK28" s="69"/>
      <c r="BL28" s="69"/>
      <c r="BM28" s="69"/>
      <c r="BO28" s="92">
        <f t="shared" ref="BO28:BO37" si="26">(($N28-INT($N28))*100)+INT($N28)*60</f>
        <v>0</v>
      </c>
      <c r="BP28" s="77" t="e">
        <f t="shared" ref="BP28:BP37" si="27">IF($F28&lt;1,0,ROUND($BO28/$G28,2))</f>
        <v>#VALUE!</v>
      </c>
      <c r="BQ28" s="88"/>
      <c r="BR28" s="88"/>
      <c r="BS28" s="88"/>
      <c r="BT28" s="88"/>
    </row>
    <row r="29" spans="1:72" ht="17" customHeight="1" thickBot="1" x14ac:dyDescent="0.2">
      <c r="A29" s="155"/>
      <c r="B29" s="156">
        <v>2</v>
      </c>
      <c r="C29" s="157" t="str">
        <f t="shared" si="16"/>
        <v/>
      </c>
      <c r="D29" s="157" t="str">
        <f t="shared" si="17"/>
        <v/>
      </c>
      <c r="E29" s="158" t="str">
        <f t="shared" si="18"/>
        <v/>
      </c>
      <c r="F29" s="158" t="str">
        <f t="shared" si="19"/>
        <v/>
      </c>
      <c r="G29" s="145" t="str">
        <f>IF($C29="","",IF($F29&lt;1,0,IF($E29="F",INDEX(Coefficients!$A:$Z,72,$F29+8),INDEX(Coefficients!$A:$Z,34,$F29+8))))</f>
        <v/>
      </c>
      <c r="H29" s="167"/>
      <c r="I29" s="124" t="str">
        <f t="shared" si="20"/>
        <v/>
      </c>
      <c r="J29" s="185"/>
      <c r="K29" s="202"/>
      <c r="L29" s="127" t="str">
        <f t="shared" si="21"/>
        <v/>
      </c>
      <c r="M29" s="185"/>
      <c r="N29" s="205"/>
      <c r="O29" s="130" t="str">
        <f t="shared" si="22"/>
        <v/>
      </c>
      <c r="P29" s="185"/>
      <c r="Q29" s="178"/>
      <c r="R29" s="178"/>
      <c r="S29" s="178"/>
      <c r="T29" s="178"/>
      <c r="U29" s="178"/>
      <c r="V29" s="178"/>
      <c r="W29" s="178"/>
      <c r="X29" s="183"/>
      <c r="Y29" s="184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3"/>
      <c r="BA29" s="58">
        <f t="shared" si="15"/>
        <v>0</v>
      </c>
      <c r="BB29" s="50" t="e">
        <f t="shared" si="23"/>
        <v>#VALUE!</v>
      </c>
      <c r="BC29" s="45"/>
      <c r="BD29" s="45"/>
      <c r="BE29" s="45"/>
      <c r="BF29" s="45"/>
      <c r="BH29" s="73">
        <f t="shared" si="24"/>
        <v>0</v>
      </c>
      <c r="BI29" s="62" t="e">
        <f t="shared" si="25"/>
        <v>#VALUE!</v>
      </c>
      <c r="BJ29" s="69"/>
      <c r="BK29" s="69"/>
      <c r="BL29" s="69"/>
      <c r="BM29" s="69"/>
      <c r="BO29" s="92">
        <f t="shared" si="26"/>
        <v>0</v>
      </c>
      <c r="BP29" s="77" t="e">
        <f t="shared" si="27"/>
        <v>#VALUE!</v>
      </c>
      <c r="BQ29" s="88"/>
      <c r="BR29" s="88"/>
      <c r="BS29" s="88"/>
      <c r="BT29" s="88"/>
    </row>
    <row r="30" spans="1:72" ht="17" customHeight="1" thickBot="1" x14ac:dyDescent="0.2">
      <c r="A30" s="155"/>
      <c r="B30" s="156">
        <v>3</v>
      </c>
      <c r="C30" s="157" t="str">
        <f t="shared" si="16"/>
        <v/>
      </c>
      <c r="D30" s="157" t="str">
        <f t="shared" si="17"/>
        <v/>
      </c>
      <c r="E30" s="158" t="str">
        <f t="shared" si="18"/>
        <v/>
      </c>
      <c r="F30" s="158" t="str">
        <f t="shared" si="19"/>
        <v/>
      </c>
      <c r="G30" s="145" t="str">
        <f>IF($C30="","",IF($F30&lt;1,0,IF($E30="F",INDEX(Coefficients!$A:$Z,72,$F30+8),INDEX(Coefficients!$A:$Z,34,$F30+8))))</f>
        <v/>
      </c>
      <c r="H30" s="167"/>
      <c r="I30" s="124" t="str">
        <f t="shared" si="20"/>
        <v/>
      </c>
      <c r="J30" s="185"/>
      <c r="K30" s="202"/>
      <c r="L30" s="127" t="str">
        <f t="shared" si="21"/>
        <v/>
      </c>
      <c r="M30" s="185"/>
      <c r="N30" s="205"/>
      <c r="O30" s="130" t="str">
        <f t="shared" si="22"/>
        <v/>
      </c>
      <c r="P30" s="185"/>
      <c r="Q30" s="178"/>
      <c r="R30" s="178"/>
      <c r="S30" s="178"/>
      <c r="T30" s="178"/>
      <c r="U30" s="178"/>
      <c r="V30" s="178"/>
      <c r="W30" s="178"/>
      <c r="X30" s="183"/>
      <c r="Y30" s="184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3"/>
      <c r="BA30" s="58">
        <f t="shared" si="15"/>
        <v>0</v>
      </c>
      <c r="BB30" s="50" t="e">
        <f t="shared" si="23"/>
        <v>#VALUE!</v>
      </c>
      <c r="BC30" s="45"/>
      <c r="BD30" s="45"/>
      <c r="BE30" s="45"/>
      <c r="BF30" s="45"/>
      <c r="BH30" s="73">
        <f t="shared" si="24"/>
        <v>0</v>
      </c>
      <c r="BI30" s="62" t="e">
        <f t="shared" si="25"/>
        <v>#VALUE!</v>
      </c>
      <c r="BJ30" s="69"/>
      <c r="BK30" s="69"/>
      <c r="BL30" s="69"/>
      <c r="BM30" s="69"/>
      <c r="BO30" s="92">
        <f t="shared" si="26"/>
        <v>0</v>
      </c>
      <c r="BP30" s="77" t="e">
        <f t="shared" si="27"/>
        <v>#VALUE!</v>
      </c>
      <c r="BQ30" s="88"/>
      <c r="BR30" s="88"/>
      <c r="BS30" s="88"/>
      <c r="BT30" s="88"/>
    </row>
    <row r="31" spans="1:72" ht="17" customHeight="1" thickBot="1" x14ac:dyDescent="0.2">
      <c r="A31" s="155"/>
      <c r="B31" s="156">
        <v>4</v>
      </c>
      <c r="C31" s="157" t="str">
        <f t="shared" si="16"/>
        <v/>
      </c>
      <c r="D31" s="157" t="str">
        <f t="shared" si="17"/>
        <v/>
      </c>
      <c r="E31" s="158" t="str">
        <f t="shared" si="18"/>
        <v/>
      </c>
      <c r="F31" s="158" t="str">
        <f t="shared" si="19"/>
        <v/>
      </c>
      <c r="G31" s="145" t="str">
        <f>IF($C31="","",IF($F31&lt;1,0,IF($E31="F",INDEX(Coefficients!$A:$Z,72,$F31+8),INDEX(Coefficients!$A:$Z,34,$F31+8))))</f>
        <v/>
      </c>
      <c r="H31" s="167"/>
      <c r="I31" s="124" t="str">
        <f t="shared" si="20"/>
        <v/>
      </c>
      <c r="J31" s="185"/>
      <c r="K31" s="202"/>
      <c r="L31" s="127" t="str">
        <f t="shared" si="21"/>
        <v/>
      </c>
      <c r="M31" s="185"/>
      <c r="N31" s="205"/>
      <c r="O31" s="130" t="str">
        <f t="shared" si="22"/>
        <v/>
      </c>
      <c r="P31" s="185"/>
      <c r="Q31" s="178"/>
      <c r="R31" s="178"/>
      <c r="S31" s="178"/>
      <c r="T31" s="178"/>
      <c r="U31" s="178"/>
      <c r="V31" s="178"/>
      <c r="W31" s="178"/>
      <c r="X31" s="183"/>
      <c r="Y31" s="184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3"/>
      <c r="BA31" s="58">
        <f t="shared" si="15"/>
        <v>0</v>
      </c>
      <c r="BB31" s="50" t="e">
        <f t="shared" si="23"/>
        <v>#VALUE!</v>
      </c>
      <c r="BC31" s="45"/>
      <c r="BD31" s="45"/>
      <c r="BE31" s="45"/>
      <c r="BF31" s="45"/>
      <c r="BH31" s="73">
        <f t="shared" si="24"/>
        <v>0</v>
      </c>
      <c r="BI31" s="62" t="e">
        <f t="shared" si="25"/>
        <v>#VALUE!</v>
      </c>
      <c r="BJ31" s="69"/>
      <c r="BK31" s="69"/>
      <c r="BL31" s="69"/>
      <c r="BM31" s="69"/>
      <c r="BO31" s="92">
        <f t="shared" si="26"/>
        <v>0</v>
      </c>
      <c r="BP31" s="77" t="e">
        <f t="shared" si="27"/>
        <v>#VALUE!</v>
      </c>
      <c r="BQ31" s="88"/>
      <c r="BR31" s="88"/>
      <c r="BS31" s="88"/>
      <c r="BT31" s="88"/>
    </row>
    <row r="32" spans="1:72" ht="17" customHeight="1" thickBot="1" x14ac:dyDescent="0.2">
      <c r="A32" s="155"/>
      <c r="B32" s="156">
        <v>5</v>
      </c>
      <c r="C32" s="157" t="str">
        <f t="shared" si="16"/>
        <v/>
      </c>
      <c r="D32" s="157" t="str">
        <f t="shared" si="17"/>
        <v/>
      </c>
      <c r="E32" s="158" t="str">
        <f t="shared" si="18"/>
        <v/>
      </c>
      <c r="F32" s="158" t="str">
        <f t="shared" si="19"/>
        <v/>
      </c>
      <c r="G32" s="145" t="str">
        <f>IF($C32="","",IF($F32&lt;1,0,IF($E32="F",INDEX(Coefficients!$A:$Z,72,$F32+8),INDEX(Coefficients!$A:$Z,34,$F32+8))))</f>
        <v/>
      </c>
      <c r="H32" s="167"/>
      <c r="I32" s="124" t="str">
        <f t="shared" si="20"/>
        <v/>
      </c>
      <c r="J32" s="185"/>
      <c r="K32" s="202"/>
      <c r="L32" s="127" t="str">
        <f t="shared" si="21"/>
        <v/>
      </c>
      <c r="M32" s="185"/>
      <c r="N32" s="205"/>
      <c r="O32" s="130" t="str">
        <f t="shared" si="22"/>
        <v/>
      </c>
      <c r="P32" s="185"/>
      <c r="Q32" s="178"/>
      <c r="R32" s="178"/>
      <c r="S32" s="178"/>
      <c r="T32" s="178"/>
      <c r="U32" s="178"/>
      <c r="V32" s="178"/>
      <c r="W32" s="178"/>
      <c r="X32" s="183"/>
      <c r="Y32" s="184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3"/>
      <c r="AY32" s="32"/>
      <c r="AZ32" s="32"/>
      <c r="BA32" s="58">
        <f t="shared" si="15"/>
        <v>0</v>
      </c>
      <c r="BB32" s="50" t="e">
        <f t="shared" si="23"/>
        <v>#VALUE!</v>
      </c>
      <c r="BC32" s="45"/>
      <c r="BD32" s="45"/>
      <c r="BE32" s="45"/>
      <c r="BF32" s="45"/>
      <c r="BH32" s="73">
        <f t="shared" si="24"/>
        <v>0</v>
      </c>
      <c r="BI32" s="62" t="e">
        <f t="shared" si="25"/>
        <v>#VALUE!</v>
      </c>
      <c r="BJ32" s="69"/>
      <c r="BK32" s="69"/>
      <c r="BL32" s="69"/>
      <c r="BM32" s="69"/>
      <c r="BO32" s="92">
        <f t="shared" si="26"/>
        <v>0</v>
      </c>
      <c r="BP32" s="77" t="e">
        <f t="shared" si="27"/>
        <v>#VALUE!</v>
      </c>
      <c r="BQ32" s="88"/>
      <c r="BR32" s="88"/>
      <c r="BS32" s="88"/>
      <c r="BT32" s="88"/>
    </row>
    <row r="33" spans="1:72" ht="17" customHeight="1" thickBot="1" x14ac:dyDescent="0.2">
      <c r="A33" s="155"/>
      <c r="B33" s="156">
        <v>6</v>
      </c>
      <c r="C33" s="157" t="str">
        <f t="shared" si="16"/>
        <v/>
      </c>
      <c r="D33" s="157" t="str">
        <f t="shared" si="17"/>
        <v/>
      </c>
      <c r="E33" s="158" t="str">
        <f t="shared" si="18"/>
        <v/>
      </c>
      <c r="F33" s="158" t="str">
        <f t="shared" si="19"/>
        <v/>
      </c>
      <c r="G33" s="145" t="str">
        <f>IF($C33="","",IF($F33&lt;1,0,IF($E33="F",INDEX(Coefficients!$A:$Z,72,$F33+8),INDEX(Coefficients!$A:$Z,34,$F33+8))))</f>
        <v/>
      </c>
      <c r="H33" s="167"/>
      <c r="I33" s="124" t="str">
        <f t="shared" si="20"/>
        <v/>
      </c>
      <c r="J33" s="185"/>
      <c r="K33" s="202"/>
      <c r="L33" s="127" t="str">
        <f t="shared" si="21"/>
        <v/>
      </c>
      <c r="M33" s="185"/>
      <c r="N33" s="205"/>
      <c r="O33" s="130" t="str">
        <f t="shared" si="22"/>
        <v/>
      </c>
      <c r="P33" s="185"/>
      <c r="Q33" s="178"/>
      <c r="R33" s="178"/>
      <c r="S33" s="178"/>
      <c r="T33" s="178"/>
      <c r="U33" s="178"/>
      <c r="V33" s="178"/>
      <c r="W33" s="178"/>
      <c r="X33" s="183"/>
      <c r="Y33" s="184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3"/>
      <c r="AY33" s="32"/>
      <c r="AZ33" s="32"/>
      <c r="BA33" s="58">
        <f t="shared" si="15"/>
        <v>0</v>
      </c>
      <c r="BB33" s="50" t="e">
        <f t="shared" si="23"/>
        <v>#VALUE!</v>
      </c>
      <c r="BC33" s="45"/>
      <c r="BD33" s="45"/>
      <c r="BE33" s="45"/>
      <c r="BF33" s="45"/>
      <c r="BH33" s="73">
        <f t="shared" si="24"/>
        <v>0</v>
      </c>
      <c r="BI33" s="62" t="e">
        <f t="shared" si="25"/>
        <v>#VALUE!</v>
      </c>
      <c r="BJ33" s="69"/>
      <c r="BK33" s="69"/>
      <c r="BL33" s="69"/>
      <c r="BM33" s="69"/>
      <c r="BO33" s="92">
        <f t="shared" si="26"/>
        <v>0</v>
      </c>
      <c r="BP33" s="77" t="e">
        <f t="shared" si="27"/>
        <v>#VALUE!</v>
      </c>
      <c r="BQ33" s="88"/>
      <c r="BR33" s="88"/>
      <c r="BS33" s="88"/>
      <c r="BT33" s="88"/>
    </row>
    <row r="34" spans="1:72" ht="17" customHeight="1" thickBot="1" x14ac:dyDescent="0.2">
      <c r="A34" s="155"/>
      <c r="B34" s="156">
        <v>7</v>
      </c>
      <c r="C34" s="157" t="str">
        <f t="shared" si="16"/>
        <v/>
      </c>
      <c r="D34" s="157" t="str">
        <f t="shared" si="17"/>
        <v/>
      </c>
      <c r="E34" s="158" t="str">
        <f t="shared" si="18"/>
        <v/>
      </c>
      <c r="F34" s="158" t="str">
        <f t="shared" si="19"/>
        <v/>
      </c>
      <c r="G34" s="145" t="str">
        <f>IF($C34="","",IF($F34&lt;1,0,IF($E34="F",INDEX(Coefficients!$A:$Z,72,$F34+8),INDEX(Coefficients!$A:$Z,34,$F34+8))))</f>
        <v/>
      </c>
      <c r="H34" s="167"/>
      <c r="I34" s="124" t="str">
        <f t="shared" si="20"/>
        <v/>
      </c>
      <c r="J34" s="185"/>
      <c r="K34" s="202"/>
      <c r="L34" s="127" t="str">
        <f t="shared" si="21"/>
        <v/>
      </c>
      <c r="M34" s="185"/>
      <c r="N34" s="205"/>
      <c r="O34" s="130" t="str">
        <f t="shared" si="22"/>
        <v/>
      </c>
      <c r="P34" s="185"/>
      <c r="Q34" s="178"/>
      <c r="R34" s="178"/>
      <c r="S34" s="178"/>
      <c r="T34" s="178"/>
      <c r="U34" s="178"/>
      <c r="V34" s="178"/>
      <c r="W34" s="178"/>
      <c r="X34" s="183"/>
      <c r="Y34" s="184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3"/>
      <c r="AY34" s="32"/>
      <c r="AZ34" s="32"/>
      <c r="BA34" s="58">
        <f t="shared" si="15"/>
        <v>0</v>
      </c>
      <c r="BB34" s="50" t="e">
        <f t="shared" si="23"/>
        <v>#VALUE!</v>
      </c>
      <c r="BC34" s="45"/>
      <c r="BD34" s="45"/>
      <c r="BE34" s="45"/>
      <c r="BF34" s="45"/>
      <c r="BH34" s="73">
        <f t="shared" si="24"/>
        <v>0</v>
      </c>
      <c r="BI34" s="62" t="e">
        <f t="shared" si="25"/>
        <v>#VALUE!</v>
      </c>
      <c r="BJ34" s="69"/>
      <c r="BK34" s="69"/>
      <c r="BL34" s="69"/>
      <c r="BM34" s="69"/>
      <c r="BO34" s="92">
        <f t="shared" si="26"/>
        <v>0</v>
      </c>
      <c r="BP34" s="77" t="e">
        <f t="shared" si="27"/>
        <v>#VALUE!</v>
      </c>
      <c r="BQ34" s="88"/>
      <c r="BR34" s="88"/>
      <c r="BS34" s="88"/>
      <c r="BT34" s="88"/>
    </row>
    <row r="35" spans="1:72" ht="17" customHeight="1" thickBot="1" x14ac:dyDescent="0.2">
      <c r="A35" s="155"/>
      <c r="B35" s="156">
        <v>8</v>
      </c>
      <c r="C35" s="157" t="str">
        <f t="shared" si="16"/>
        <v/>
      </c>
      <c r="D35" s="157" t="str">
        <f t="shared" si="17"/>
        <v/>
      </c>
      <c r="E35" s="158" t="str">
        <f t="shared" si="18"/>
        <v/>
      </c>
      <c r="F35" s="158" t="str">
        <f t="shared" si="19"/>
        <v/>
      </c>
      <c r="G35" s="145" t="str">
        <f>IF($C35="","",IF($F35&lt;1,0,IF($E35="F",INDEX(Coefficients!$A:$Z,72,$F35+8),INDEX(Coefficients!$A:$Z,34,$F35+8))))</f>
        <v/>
      </c>
      <c r="H35" s="167"/>
      <c r="I35" s="124" t="str">
        <f t="shared" si="20"/>
        <v/>
      </c>
      <c r="J35" s="185"/>
      <c r="K35" s="202"/>
      <c r="L35" s="127" t="str">
        <f t="shared" si="21"/>
        <v/>
      </c>
      <c r="M35" s="185"/>
      <c r="N35" s="205"/>
      <c r="O35" s="130" t="str">
        <f t="shared" si="22"/>
        <v/>
      </c>
      <c r="P35" s="185"/>
      <c r="Q35" s="178"/>
      <c r="R35" s="178"/>
      <c r="S35" s="178"/>
      <c r="T35" s="178"/>
      <c r="U35" s="178"/>
      <c r="V35" s="178"/>
      <c r="W35" s="178"/>
      <c r="X35" s="183"/>
      <c r="Y35" s="184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3"/>
      <c r="AY35" s="32"/>
      <c r="AZ35" s="32"/>
      <c r="BA35" s="58">
        <f t="shared" si="15"/>
        <v>0</v>
      </c>
      <c r="BB35" s="50" t="e">
        <f t="shared" si="23"/>
        <v>#VALUE!</v>
      </c>
      <c r="BC35" s="45"/>
      <c r="BD35" s="45"/>
      <c r="BE35" s="45"/>
      <c r="BF35" s="45"/>
      <c r="BH35" s="73">
        <f t="shared" si="24"/>
        <v>0</v>
      </c>
      <c r="BI35" s="62" t="e">
        <f t="shared" si="25"/>
        <v>#VALUE!</v>
      </c>
      <c r="BJ35" s="69"/>
      <c r="BK35" s="69"/>
      <c r="BL35" s="69"/>
      <c r="BM35" s="69"/>
      <c r="BO35" s="92">
        <f t="shared" si="26"/>
        <v>0</v>
      </c>
      <c r="BP35" s="77" t="e">
        <f t="shared" si="27"/>
        <v>#VALUE!</v>
      </c>
      <c r="BQ35" s="88"/>
      <c r="BR35" s="88"/>
      <c r="BS35" s="88"/>
      <c r="BT35" s="88"/>
    </row>
    <row r="36" spans="1:72" ht="17" customHeight="1" thickBot="1" x14ac:dyDescent="0.2">
      <c r="A36" s="155"/>
      <c r="B36" s="156">
        <v>9</v>
      </c>
      <c r="C36" s="157" t="str">
        <f t="shared" si="16"/>
        <v/>
      </c>
      <c r="D36" s="157" t="str">
        <f t="shared" si="17"/>
        <v/>
      </c>
      <c r="E36" s="158" t="str">
        <f t="shared" si="18"/>
        <v/>
      </c>
      <c r="F36" s="158" t="str">
        <f t="shared" si="19"/>
        <v/>
      </c>
      <c r="G36" s="145" t="str">
        <f>IF($C36="","",IF($F36&lt;1,0,IF($E36="F",INDEX(Coefficients!$A:$Z,72,$F36+8),INDEX(Coefficients!$A:$Z,34,$F36+8))))</f>
        <v/>
      </c>
      <c r="H36" s="167"/>
      <c r="I36" s="124" t="str">
        <f t="shared" si="20"/>
        <v/>
      </c>
      <c r="J36" s="185"/>
      <c r="K36" s="202"/>
      <c r="L36" s="127" t="str">
        <f t="shared" si="21"/>
        <v/>
      </c>
      <c r="M36" s="185"/>
      <c r="N36" s="205"/>
      <c r="O36" s="130" t="str">
        <f t="shared" si="22"/>
        <v/>
      </c>
      <c r="P36" s="185"/>
      <c r="Q36" s="178"/>
      <c r="R36" s="178"/>
      <c r="S36" s="178"/>
      <c r="T36" s="178"/>
      <c r="U36" s="178"/>
      <c r="V36" s="178"/>
      <c r="W36" s="178"/>
      <c r="X36" s="183"/>
      <c r="Y36" s="184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3"/>
      <c r="AY36" s="32"/>
      <c r="AZ36" s="32"/>
      <c r="BA36" s="58">
        <f t="shared" si="15"/>
        <v>0</v>
      </c>
      <c r="BB36" s="50" t="e">
        <f t="shared" si="23"/>
        <v>#VALUE!</v>
      </c>
      <c r="BC36" s="45"/>
      <c r="BD36" s="45"/>
      <c r="BE36" s="45"/>
      <c r="BF36" s="45"/>
      <c r="BH36" s="73">
        <f t="shared" si="24"/>
        <v>0</v>
      </c>
      <c r="BI36" s="62" t="e">
        <f t="shared" si="25"/>
        <v>#VALUE!</v>
      </c>
      <c r="BJ36" s="69"/>
      <c r="BK36" s="69"/>
      <c r="BL36" s="69"/>
      <c r="BM36" s="69"/>
      <c r="BO36" s="92">
        <f t="shared" si="26"/>
        <v>0</v>
      </c>
      <c r="BP36" s="77" t="e">
        <f t="shared" si="27"/>
        <v>#VALUE!</v>
      </c>
      <c r="BQ36" s="88"/>
      <c r="BR36" s="88"/>
      <c r="BS36" s="88"/>
      <c r="BT36" s="88"/>
    </row>
    <row r="37" spans="1:72" ht="17" customHeight="1" thickBot="1" x14ac:dyDescent="0.2">
      <c r="A37" s="159"/>
      <c r="B37" s="160">
        <v>10</v>
      </c>
      <c r="C37" s="161" t="str">
        <f t="shared" si="16"/>
        <v/>
      </c>
      <c r="D37" s="161" t="str">
        <f t="shared" si="17"/>
        <v/>
      </c>
      <c r="E37" s="162" t="str">
        <f t="shared" si="18"/>
        <v/>
      </c>
      <c r="F37" s="162" t="str">
        <f t="shared" si="19"/>
        <v/>
      </c>
      <c r="G37" s="147" t="str">
        <f>IF($C37="","",IF($F37&lt;1,0,IF($E37="F",INDEX(Coefficients!$A:$Z,72,$F37+8),INDEX(Coefficients!$A:$Z,34,$F37+8))))</f>
        <v/>
      </c>
      <c r="H37" s="168"/>
      <c r="I37" s="125" t="str">
        <f t="shared" si="20"/>
        <v/>
      </c>
      <c r="J37" s="185"/>
      <c r="K37" s="203"/>
      <c r="L37" s="128" t="str">
        <f t="shared" si="21"/>
        <v/>
      </c>
      <c r="M37" s="185"/>
      <c r="N37" s="206"/>
      <c r="O37" s="131" t="str">
        <f t="shared" si="22"/>
        <v/>
      </c>
      <c r="P37" s="185"/>
      <c r="Q37" s="178"/>
      <c r="R37" s="178"/>
      <c r="S37" s="178"/>
      <c r="T37" s="178"/>
      <c r="U37" s="178"/>
      <c r="V37" s="178"/>
      <c r="W37" s="178"/>
      <c r="X37" s="183"/>
      <c r="Y37" s="184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3"/>
      <c r="AY37" s="32"/>
      <c r="AZ37" s="32"/>
      <c r="BA37" s="58">
        <f t="shared" si="15"/>
        <v>0</v>
      </c>
      <c r="BB37" s="50" t="e">
        <f t="shared" si="23"/>
        <v>#VALUE!</v>
      </c>
      <c r="BC37" s="45"/>
      <c r="BD37" s="45"/>
      <c r="BE37" s="45"/>
      <c r="BF37" s="45"/>
      <c r="BH37" s="73">
        <f t="shared" si="24"/>
        <v>0</v>
      </c>
      <c r="BI37" s="62" t="e">
        <f t="shared" si="25"/>
        <v>#VALUE!</v>
      </c>
      <c r="BJ37" s="69"/>
      <c r="BK37" s="69"/>
      <c r="BL37" s="69"/>
      <c r="BM37" s="69"/>
      <c r="BO37" s="92">
        <f t="shared" si="26"/>
        <v>0</v>
      </c>
      <c r="BP37" s="77" t="e">
        <f t="shared" si="27"/>
        <v>#VALUE!</v>
      </c>
      <c r="BQ37" s="88"/>
      <c r="BR37" s="88"/>
      <c r="BS37" s="88"/>
      <c r="BT37" s="88"/>
    </row>
    <row r="38" spans="1:72" s="32" customFormat="1" ht="15" customHeight="1" thickTop="1" x14ac:dyDescent="0.15">
      <c r="A38" s="178"/>
      <c r="B38" s="177"/>
      <c r="C38" s="178"/>
      <c r="D38" s="178"/>
      <c r="E38" s="177"/>
      <c r="F38" s="177"/>
      <c r="G38" s="178"/>
      <c r="H38" s="177"/>
      <c r="I38" s="177"/>
      <c r="J38" s="177"/>
      <c r="K38" s="177"/>
      <c r="L38" s="177"/>
      <c r="M38" s="177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92"/>
      <c r="Y38" s="193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33"/>
      <c r="AK38" s="272"/>
      <c r="AL38" s="272"/>
      <c r="AM38" s="272"/>
      <c r="AN38" s="272"/>
      <c r="AO38" s="272"/>
      <c r="AP38" s="272"/>
      <c r="AQ38" s="269"/>
      <c r="AR38" s="269"/>
      <c r="BA38" s="211"/>
      <c r="BB38" s="212"/>
      <c r="BH38" s="211"/>
      <c r="BI38" s="212"/>
      <c r="BO38" s="211"/>
      <c r="BP38" s="212"/>
    </row>
    <row r="39" spans="1:72" s="32" customFormat="1" ht="15" customHeight="1" x14ac:dyDescent="0.15">
      <c r="A39" s="178"/>
      <c r="B39" s="177"/>
      <c r="C39" s="178"/>
      <c r="D39" s="178"/>
      <c r="E39" s="177"/>
      <c r="F39" s="177"/>
      <c r="G39" s="178"/>
      <c r="H39" s="177"/>
      <c r="I39" s="197"/>
      <c r="J39" s="177"/>
      <c r="K39" s="177"/>
      <c r="L39" s="177"/>
      <c r="M39" s="177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33"/>
      <c r="AK39" s="272"/>
      <c r="AL39" s="272"/>
      <c r="AM39" s="272"/>
      <c r="AN39" s="272"/>
      <c r="AO39" s="272"/>
      <c r="AP39" s="272"/>
      <c r="AQ39" s="269"/>
      <c r="AR39" s="269"/>
      <c r="AY39" s="99"/>
      <c r="AZ39" s="99"/>
    </row>
    <row r="40" spans="1:72" s="32" customFormat="1" ht="15" customHeight="1" x14ac:dyDescent="0.15">
      <c r="A40" s="178"/>
      <c r="B40" s="236"/>
      <c r="C40" s="237"/>
      <c r="D40" s="237"/>
      <c r="E40" s="238"/>
      <c r="F40" s="177"/>
      <c r="G40" s="178"/>
      <c r="H40" s="177"/>
      <c r="I40" s="197"/>
      <c r="J40" s="177"/>
      <c r="K40" s="177"/>
      <c r="L40" s="177"/>
      <c r="M40" s="177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33"/>
      <c r="AK40" s="272"/>
      <c r="AL40" s="272"/>
      <c r="AM40" s="272"/>
      <c r="AN40" s="272"/>
      <c r="AO40" s="272"/>
      <c r="AP40" s="272"/>
      <c r="AQ40" s="269"/>
      <c r="AR40" s="269"/>
      <c r="AY40" s="99"/>
      <c r="AZ40" s="99"/>
    </row>
    <row r="41" spans="1:72" s="32" customFormat="1" ht="15" customHeight="1" x14ac:dyDescent="0.15">
      <c r="A41" s="178"/>
      <c r="B41" s="177"/>
      <c r="C41" s="178"/>
      <c r="D41" s="178"/>
      <c r="E41" s="177"/>
      <c r="F41" s="177"/>
      <c r="G41" s="178"/>
      <c r="H41" s="177"/>
      <c r="I41" s="177"/>
      <c r="J41" s="177"/>
      <c r="K41" s="177"/>
      <c r="L41" s="177"/>
      <c r="M41" s="177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33"/>
      <c r="AK41" s="272"/>
      <c r="AL41" s="272"/>
      <c r="AM41" s="272"/>
      <c r="AN41" s="272"/>
      <c r="AO41" s="272"/>
      <c r="AP41" s="272"/>
      <c r="AQ41" s="269"/>
      <c r="AR41" s="269"/>
      <c r="AY41" s="99"/>
      <c r="AZ41" s="99"/>
    </row>
    <row r="42" spans="1:72" s="32" customFormat="1" ht="15" customHeight="1" x14ac:dyDescent="0.15">
      <c r="A42" s="178"/>
      <c r="B42" s="177"/>
      <c r="C42" s="178"/>
      <c r="D42" s="178"/>
      <c r="E42" s="177"/>
      <c r="F42" s="177"/>
      <c r="G42" s="178"/>
      <c r="H42" s="177"/>
      <c r="I42" s="177"/>
      <c r="J42" s="177"/>
      <c r="K42" s="177"/>
      <c r="L42" s="177"/>
      <c r="M42" s="177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33"/>
      <c r="AK42" s="272"/>
      <c r="AL42" s="272"/>
      <c r="AM42" s="272"/>
      <c r="AN42" s="272"/>
      <c r="AO42" s="272"/>
      <c r="AP42" s="272"/>
      <c r="AQ42" s="269"/>
      <c r="AR42" s="269"/>
      <c r="AY42" s="99"/>
      <c r="AZ42" s="99"/>
    </row>
    <row r="43" spans="1:72" s="32" customFormat="1" ht="15" customHeight="1" x14ac:dyDescent="0.15">
      <c r="A43" s="178"/>
      <c r="B43" s="177"/>
      <c r="C43" s="178"/>
      <c r="D43" s="178"/>
      <c r="E43" s="177"/>
      <c r="F43" s="177"/>
      <c r="G43" s="178"/>
      <c r="H43" s="177"/>
      <c r="I43" s="177"/>
      <c r="J43" s="177"/>
      <c r="K43" s="177"/>
      <c r="L43" s="177"/>
      <c r="M43" s="177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33"/>
      <c r="AK43" s="272"/>
      <c r="AL43" s="272"/>
      <c r="AM43" s="272"/>
      <c r="AN43" s="272"/>
      <c r="AO43" s="272"/>
      <c r="AP43" s="272"/>
      <c r="AQ43" s="269"/>
      <c r="AR43" s="269"/>
      <c r="AY43" s="99"/>
      <c r="AZ43" s="99"/>
    </row>
    <row r="44" spans="1:72" s="32" customFormat="1" ht="15" customHeight="1" x14ac:dyDescent="0.15">
      <c r="A44" s="178"/>
      <c r="B44" s="177"/>
      <c r="C44" s="178"/>
      <c r="D44" s="178"/>
      <c r="E44" s="177"/>
      <c r="F44" s="177"/>
      <c r="G44" s="178"/>
      <c r="H44" s="177"/>
      <c r="I44" s="177"/>
      <c r="J44" s="177"/>
      <c r="K44" s="177"/>
      <c r="L44" s="177"/>
      <c r="M44" s="177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33"/>
      <c r="AK44" s="272"/>
      <c r="AL44" s="272"/>
      <c r="AM44" s="272"/>
      <c r="AN44" s="272"/>
      <c r="AO44" s="272"/>
      <c r="AP44" s="272"/>
      <c r="AQ44" s="269"/>
      <c r="AR44" s="269"/>
      <c r="AY44" s="99"/>
      <c r="AZ44" s="99"/>
    </row>
    <row r="45" spans="1:72" s="99" customFormat="1" ht="15" customHeight="1" x14ac:dyDescent="0.15">
      <c r="A45" s="194"/>
      <c r="B45" s="195"/>
      <c r="C45" s="194"/>
      <c r="D45" s="194"/>
      <c r="E45" s="195"/>
      <c r="F45" s="195"/>
      <c r="G45" s="194"/>
      <c r="H45" s="195"/>
      <c r="I45" s="195"/>
      <c r="J45" s="195"/>
      <c r="K45" s="195"/>
      <c r="L45" s="195"/>
      <c r="M45" s="195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33"/>
      <c r="AK45" s="272"/>
      <c r="AL45" s="272"/>
      <c r="AM45" s="272"/>
      <c r="AN45" s="272"/>
      <c r="AO45" s="272"/>
      <c r="AP45" s="272"/>
      <c r="AQ45" s="269"/>
      <c r="AR45" s="269"/>
    </row>
    <row r="46" spans="1:72" s="99" customFormat="1" ht="15" customHeight="1" x14ac:dyDescent="0.15">
      <c r="A46" s="194"/>
      <c r="B46" s="195"/>
      <c r="C46" s="194"/>
      <c r="D46" s="194"/>
      <c r="E46" s="195"/>
      <c r="F46" s="195"/>
      <c r="G46" s="194"/>
      <c r="H46" s="195"/>
      <c r="I46" s="195"/>
      <c r="J46" s="195"/>
      <c r="K46" s="195"/>
      <c r="L46" s="195"/>
      <c r="M46" s="195"/>
      <c r="N46" s="194"/>
      <c r="O46" s="194"/>
      <c r="P46" s="194"/>
      <c r="Q46" s="194"/>
      <c r="R46" s="194"/>
      <c r="S46" s="194"/>
      <c r="T46" s="194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33"/>
      <c r="AK46" s="272"/>
      <c r="AL46" s="272"/>
      <c r="AM46" s="272"/>
      <c r="AN46" s="272"/>
      <c r="AO46" s="272"/>
      <c r="AP46" s="272"/>
      <c r="AQ46" s="269"/>
      <c r="AR46" s="269"/>
    </row>
    <row r="47" spans="1:72" s="99" customFormat="1" ht="15" customHeight="1" x14ac:dyDescent="0.15">
      <c r="A47" s="194"/>
      <c r="B47" s="195"/>
      <c r="C47" s="194"/>
      <c r="D47" s="194"/>
      <c r="E47" s="195"/>
      <c r="F47" s="195"/>
      <c r="G47" s="194"/>
      <c r="H47" s="195"/>
      <c r="I47" s="195"/>
      <c r="J47" s="195"/>
      <c r="K47" s="195"/>
      <c r="L47" s="195"/>
      <c r="M47" s="195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33"/>
      <c r="AK47" s="272"/>
      <c r="AL47" s="272"/>
      <c r="AM47" s="272"/>
      <c r="AN47" s="272"/>
      <c r="AO47" s="272"/>
      <c r="AP47" s="272"/>
      <c r="AQ47" s="269"/>
      <c r="AR47" s="269"/>
    </row>
    <row r="48" spans="1:72" s="99" customFormat="1" ht="15" customHeight="1" x14ac:dyDescent="0.15">
      <c r="A48" s="194"/>
      <c r="B48" s="195"/>
      <c r="C48" s="194"/>
      <c r="D48" s="194"/>
      <c r="E48" s="195"/>
      <c r="F48" s="195"/>
      <c r="G48" s="194"/>
      <c r="H48" s="195"/>
      <c r="I48" s="195"/>
      <c r="J48" s="195"/>
      <c r="K48" s="195"/>
      <c r="L48" s="195"/>
      <c r="M48" s="195"/>
      <c r="N48" s="194"/>
      <c r="O48" s="194"/>
      <c r="P48" s="194"/>
      <c r="Q48" s="194"/>
      <c r="R48" s="194"/>
      <c r="S48" s="194"/>
      <c r="T48" s="194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33"/>
      <c r="AK48" s="272"/>
      <c r="AL48" s="272"/>
      <c r="AM48" s="272"/>
      <c r="AN48" s="272"/>
      <c r="AO48" s="272"/>
      <c r="AP48" s="272"/>
      <c r="AQ48" s="269"/>
      <c r="AR48" s="269"/>
    </row>
    <row r="49" spans="1:63" s="99" customFormat="1" ht="15" customHeight="1" x14ac:dyDescent="0.15">
      <c r="A49" s="194"/>
      <c r="B49" s="195"/>
      <c r="C49" s="194"/>
      <c r="D49" s="194"/>
      <c r="E49" s="195"/>
      <c r="F49" s="195"/>
      <c r="G49" s="194"/>
      <c r="H49" s="195"/>
      <c r="I49" s="195"/>
      <c r="J49" s="195"/>
      <c r="K49" s="195"/>
      <c r="L49" s="195"/>
      <c r="M49" s="195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33"/>
      <c r="AK49" s="272"/>
      <c r="AL49" s="272"/>
      <c r="AM49" s="272"/>
      <c r="AN49" s="272"/>
      <c r="AO49" s="272"/>
      <c r="AP49" s="272"/>
      <c r="AQ49" s="269"/>
      <c r="AR49" s="269"/>
    </row>
    <row r="50" spans="1:63" s="99" customFormat="1" ht="15" customHeight="1" x14ac:dyDescent="0.15">
      <c r="A50" s="194"/>
      <c r="B50" s="195"/>
      <c r="C50" s="194"/>
      <c r="D50" s="194"/>
      <c r="E50" s="195"/>
      <c r="F50" s="195"/>
      <c r="G50" s="194"/>
      <c r="H50" s="195"/>
      <c r="I50" s="195"/>
      <c r="J50" s="195"/>
      <c r="K50" s="195"/>
      <c r="L50" s="195"/>
      <c r="M50" s="195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  <c r="AH50" s="194"/>
      <c r="AI50" s="194"/>
      <c r="AJ50" s="33"/>
      <c r="AK50" s="272"/>
      <c r="AL50" s="272"/>
      <c r="AM50" s="272"/>
      <c r="AN50" s="272"/>
      <c r="AO50" s="272"/>
      <c r="AP50" s="272"/>
      <c r="AQ50" s="269"/>
      <c r="AR50" s="269"/>
    </row>
    <row r="51" spans="1:63" s="99" customFormat="1" ht="15" hidden="1" customHeight="1" x14ac:dyDescent="0.15">
      <c r="A51" s="239"/>
      <c r="B51" s="240" t="e">
        <f>MATCH(A51,AQ:AQ,0)</f>
        <v>#N/A</v>
      </c>
      <c r="C51" s="240" t="str">
        <f>IF(ISNA(B51),"",YEAR(INDEX(AL:AQ,B51,4)))</f>
        <v/>
      </c>
      <c r="D51" s="240" t="str">
        <f>IF(ISNA(B51),"",INDEX(AL:AQ,B51,1))</f>
        <v/>
      </c>
      <c r="E51" s="240" t="str">
        <f>IF(ISNA(B51),"",INDEX(AL:AQ,B51,2))</f>
        <v/>
      </c>
      <c r="F51" s="240" t="str">
        <f>IF(ISNA(B51),"",INDEX(AL:AQ,B51,3))</f>
        <v/>
      </c>
      <c r="G51" s="241" t="b">
        <f>OR(A51=A$52,A51=A$53,A51=A$54,A51=A$55,A51=A$57,A51=A$58,A51=A$59,A51=A$60,A51=A$61)</f>
        <v>1</v>
      </c>
      <c r="H51" s="195">
        <f>IF(G51,1,0)</f>
        <v>1</v>
      </c>
      <c r="I51" s="195" t="b">
        <f>NOT(ISNA(B51))</f>
        <v>0</v>
      </c>
      <c r="J51" s="195"/>
      <c r="K51" s="195">
        <f>A61</f>
        <v>0</v>
      </c>
      <c r="L51" s="195" t="str">
        <f>CONCATENATE(C16," ",D16)</f>
        <v xml:space="preserve"> </v>
      </c>
      <c r="M51" s="195">
        <f>C16</f>
        <v>0</v>
      </c>
      <c r="N51" s="194">
        <f>D16</f>
        <v>0</v>
      </c>
      <c r="O51" s="242">
        <f>E16</f>
        <v>0</v>
      </c>
      <c r="P51" s="194">
        <f>F16</f>
        <v>0</v>
      </c>
      <c r="Q51" s="194">
        <f t="shared" ref="Q51:Q60" si="28">IF(OR(D65=A$23,D65=A$24,D65=A$25,D65=A$26),0,1)</f>
        <v>0</v>
      </c>
      <c r="R51" s="194">
        <v>1</v>
      </c>
      <c r="S51" s="194" t="str">
        <f>IF(Q51,D65,"")</f>
        <v/>
      </c>
      <c r="T51" s="194">
        <f>1*Q51</f>
        <v>0</v>
      </c>
      <c r="U51" s="194">
        <f>SMALL(X51:X60,1)</f>
        <v>11</v>
      </c>
      <c r="V51" s="194" t="str">
        <f t="shared" ref="V51:V56" si="29">IF(ISNA(IF(U51&gt;0,VLOOKUP(U51,$R$51:$S$60,2,FALSE),"")),"",VLOOKUP(U51,$R$51:$S$60,2,FALSE))</f>
        <v/>
      </c>
      <c r="W51" s="194"/>
      <c r="X51" s="239">
        <f>IF(Q51=0,11,Q51*R51)</f>
        <v>11</v>
      </c>
      <c r="Y51" s="194"/>
      <c r="Z51" s="194"/>
      <c r="AA51" s="194"/>
      <c r="AB51" s="194"/>
      <c r="AC51" s="194"/>
      <c r="AD51" s="194"/>
      <c r="AE51" s="194"/>
      <c r="AF51" s="194"/>
      <c r="AG51" s="194"/>
      <c r="AH51" s="194"/>
      <c r="AI51" s="194"/>
      <c r="AJ51" s="33"/>
      <c r="AK51" s="272"/>
      <c r="AL51" s="272"/>
      <c r="AM51" s="272"/>
      <c r="AN51" s="272"/>
      <c r="AO51" s="272"/>
      <c r="AP51" s="272"/>
      <c r="AQ51" s="269"/>
      <c r="AR51" s="269"/>
      <c r="BK51" s="99">
        <v>0</v>
      </c>
    </row>
    <row r="52" spans="1:63" s="99" customFormat="1" ht="15" hidden="1" customHeight="1" x14ac:dyDescent="0.15">
      <c r="A52" s="194"/>
      <c r="B52" s="240" t="e">
        <f>MATCH(A52,AQ:AQ,0)</f>
        <v>#N/A</v>
      </c>
      <c r="C52" s="240" t="str">
        <f>IF(ISNA(B52),"",YEAR(INDEX(AL:AQ,B52,4)))</f>
        <v/>
      </c>
      <c r="D52" s="240" t="str">
        <f>IF(ISNA(B52),"",INDEX(AL:AQ,B52,1))</f>
        <v/>
      </c>
      <c r="E52" s="240" t="str">
        <f>IF(ISNA(B52),"",INDEX(AL:AQ,B52,2))</f>
        <v/>
      </c>
      <c r="F52" s="240" t="str">
        <f>IF(ISNA(B52),"",INDEX(AL:AQ,B52,3))</f>
        <v/>
      </c>
      <c r="G52" s="241" t="b">
        <f>OR(A52=A$51,A52=A$53,A52=A$54,A52=A$55,A52=A$57,A52=A$58,A52=A$59,A52=A$60,A52=A$61)</f>
        <v>1</v>
      </c>
      <c r="H52" s="195">
        <f t="shared" ref="H52:H61" si="30">IF(G52,1,0)</f>
        <v>1</v>
      </c>
      <c r="I52" s="195" t="b">
        <f>NOT(ISNA(B52))</f>
        <v>0</v>
      </c>
      <c r="J52" s="195"/>
      <c r="K52" s="195">
        <f>A60</f>
        <v>0</v>
      </c>
      <c r="L52" s="195" t="str">
        <f>CONCATENATE(C15," ",D15)</f>
        <v xml:space="preserve"> </v>
      </c>
      <c r="M52" s="195">
        <f>C15</f>
        <v>0</v>
      </c>
      <c r="N52" s="194">
        <f>D15</f>
        <v>0</v>
      </c>
      <c r="O52" s="242">
        <f>E15</f>
        <v>0</v>
      </c>
      <c r="P52" s="194">
        <f>F15</f>
        <v>0</v>
      </c>
      <c r="Q52" s="194">
        <f t="shared" si="28"/>
        <v>0</v>
      </c>
      <c r="R52" s="194">
        <v>2</v>
      </c>
      <c r="S52" s="194" t="str">
        <f t="shared" ref="S52:S60" si="31">IF(Q52,D66,"")</f>
        <v/>
      </c>
      <c r="T52" s="194">
        <f>2*Q52</f>
        <v>0</v>
      </c>
      <c r="U52" s="194">
        <f>SMALL(X51:X60,2)</f>
        <v>11</v>
      </c>
      <c r="V52" s="194" t="str">
        <f t="shared" si="29"/>
        <v/>
      </c>
      <c r="W52" s="194"/>
      <c r="X52" s="239">
        <f t="shared" ref="X52:X71" si="32">IF(Q52=0,11,Q52*R52)</f>
        <v>11</v>
      </c>
      <c r="Y52" s="194"/>
      <c r="Z52" s="194"/>
      <c r="AA52" s="194"/>
      <c r="AB52" s="194"/>
      <c r="AC52" s="194"/>
      <c r="AD52" s="194"/>
      <c r="AE52" s="194"/>
      <c r="AF52" s="194"/>
      <c r="AG52" s="194"/>
      <c r="AH52" s="194"/>
      <c r="AI52" s="194"/>
      <c r="AJ52" s="33"/>
      <c r="AK52" s="272"/>
      <c r="AL52" s="272"/>
      <c r="AM52" s="272"/>
      <c r="AN52" s="272"/>
      <c r="AO52" s="272"/>
      <c r="AP52" s="272"/>
      <c r="AQ52" s="269"/>
      <c r="AR52" s="269"/>
      <c r="BK52" s="99">
        <v>0</v>
      </c>
    </row>
    <row r="53" spans="1:63" s="99" customFormat="1" ht="15" hidden="1" customHeight="1" x14ac:dyDescent="0.15">
      <c r="A53" s="194"/>
      <c r="B53" s="240" t="e">
        <f>MATCH(A53,AQ:AQ,0)</f>
        <v>#N/A</v>
      </c>
      <c r="C53" s="240" t="str">
        <f>IF(ISNA(B53),"",YEAR(INDEX(AL:AQ,B53,4)))</f>
        <v/>
      </c>
      <c r="D53" s="240" t="str">
        <f>IF(ISNA(B53),"",INDEX(AL:AQ,B53,1))</f>
        <v/>
      </c>
      <c r="E53" s="240" t="str">
        <f>IF(ISNA(B53),"",INDEX(AL:AQ,B53,2))</f>
        <v/>
      </c>
      <c r="F53" s="240" t="str">
        <f>IF(ISNA(B53),"",INDEX(AL:AQ,B53,3))</f>
        <v/>
      </c>
      <c r="G53" s="241" t="b">
        <f>OR(A53=A$51,A53=A$52,A53=A$54,A53=A$55,A53=A$57,A53=A$58,A53=A$59,A53=A$60,A53=A$61)</f>
        <v>1</v>
      </c>
      <c r="H53" s="195">
        <f t="shared" si="30"/>
        <v>1</v>
      </c>
      <c r="I53" s="195" t="b">
        <f>NOT(ISNA(B53))</f>
        <v>0</v>
      </c>
      <c r="J53" s="195"/>
      <c r="K53" s="195">
        <f>A59</f>
        <v>0</v>
      </c>
      <c r="L53" s="195" t="str">
        <f>CONCATENATE(C14," ",D14)</f>
        <v xml:space="preserve"> </v>
      </c>
      <c r="M53" s="195">
        <f>C14</f>
        <v>0</v>
      </c>
      <c r="N53" s="194">
        <f>D14</f>
        <v>0</v>
      </c>
      <c r="O53" s="242">
        <f>E14</f>
        <v>0</v>
      </c>
      <c r="P53" s="194">
        <f>F14</f>
        <v>0</v>
      </c>
      <c r="Q53" s="194">
        <f t="shared" si="28"/>
        <v>0</v>
      </c>
      <c r="R53" s="194">
        <v>3</v>
      </c>
      <c r="S53" s="194" t="str">
        <f t="shared" si="31"/>
        <v/>
      </c>
      <c r="T53" s="194">
        <f>3*Q53</f>
        <v>0</v>
      </c>
      <c r="U53" s="194">
        <f>SMALL(X51:X60,3)</f>
        <v>11</v>
      </c>
      <c r="V53" s="194" t="str">
        <f t="shared" si="29"/>
        <v/>
      </c>
      <c r="W53" s="194"/>
      <c r="X53" s="239">
        <f t="shared" si="32"/>
        <v>11</v>
      </c>
      <c r="Y53" s="194"/>
      <c r="Z53" s="194"/>
      <c r="AA53" s="194"/>
      <c r="AB53" s="194"/>
      <c r="AC53" s="194"/>
      <c r="AD53" s="194"/>
      <c r="AE53" s="194"/>
      <c r="AF53" s="194"/>
      <c r="AG53" s="194"/>
      <c r="AH53" s="194"/>
      <c r="AI53" s="194"/>
      <c r="AJ53" s="33"/>
      <c r="AK53" s="272"/>
      <c r="AL53" s="272"/>
      <c r="AM53" s="272"/>
      <c r="AN53" s="272"/>
      <c r="AO53" s="272"/>
      <c r="AP53" s="272"/>
      <c r="AQ53" s="269"/>
      <c r="AR53" s="269"/>
      <c r="BK53" s="99">
        <v>0</v>
      </c>
    </row>
    <row r="54" spans="1:63" s="99" customFormat="1" ht="15" hidden="1" customHeight="1" x14ac:dyDescent="0.15">
      <c r="A54" s="194"/>
      <c r="B54" s="240" t="e">
        <f>MATCH(A54,AQ:AQ,0)</f>
        <v>#N/A</v>
      </c>
      <c r="C54" s="240" t="str">
        <f>IF(ISNA(B54),"",YEAR(INDEX(AL:AQ,B54,4)))</f>
        <v/>
      </c>
      <c r="D54" s="240" t="str">
        <f>IF(ISNA(B54),"",INDEX(AL:AQ,B54,1))</f>
        <v/>
      </c>
      <c r="E54" s="240" t="str">
        <f>IF(ISNA(B54),"",INDEX(AL:AQ,B54,2))</f>
        <v/>
      </c>
      <c r="F54" s="240" t="str">
        <f>IF(ISNA(B54),"",INDEX(AL:AQ,B54,3))</f>
        <v/>
      </c>
      <c r="G54" s="241" t="b">
        <f>OR(A54=A$51,A54=A$52,A54=A$53,A54=A$55,A54=A$57,A54=A$58,A54=A$59,A54=A$60,A54=A$61)</f>
        <v>1</v>
      </c>
      <c r="H54" s="195">
        <f t="shared" si="30"/>
        <v>1</v>
      </c>
      <c r="I54" s="195" t="b">
        <f>NOT(ISNA(B54))</f>
        <v>0</v>
      </c>
      <c r="J54" s="195"/>
      <c r="K54" s="195">
        <f>A58</f>
        <v>0</v>
      </c>
      <c r="L54" s="195" t="str">
        <f>CONCATENATE(C13," ",D13)</f>
        <v xml:space="preserve"> </v>
      </c>
      <c r="M54" s="195">
        <f>C13</f>
        <v>0</v>
      </c>
      <c r="N54" s="194">
        <f>D13</f>
        <v>0</v>
      </c>
      <c r="O54" s="242">
        <f>E13</f>
        <v>0</v>
      </c>
      <c r="P54" s="194">
        <f>F13</f>
        <v>0</v>
      </c>
      <c r="Q54" s="194">
        <f t="shared" si="28"/>
        <v>0</v>
      </c>
      <c r="R54" s="194">
        <v>4</v>
      </c>
      <c r="S54" s="194" t="str">
        <f t="shared" si="31"/>
        <v/>
      </c>
      <c r="T54" s="194">
        <f>4*Q54</f>
        <v>0</v>
      </c>
      <c r="U54" s="194">
        <f>SMALL(X51:X60,4)</f>
        <v>11</v>
      </c>
      <c r="V54" s="194" t="str">
        <f t="shared" si="29"/>
        <v/>
      </c>
      <c r="W54" s="194"/>
      <c r="X54" s="239">
        <f t="shared" si="32"/>
        <v>11</v>
      </c>
      <c r="Y54" s="194"/>
      <c r="Z54" s="194"/>
      <c r="AA54" s="194"/>
      <c r="AB54" s="194"/>
      <c r="AC54" s="194"/>
      <c r="AD54" s="194"/>
      <c r="AE54" s="194"/>
      <c r="AF54" s="194"/>
      <c r="AG54" s="194"/>
      <c r="AH54" s="194"/>
      <c r="AI54" s="194"/>
      <c r="AJ54" s="33"/>
      <c r="AK54" s="272"/>
      <c r="AL54" s="272"/>
      <c r="AM54" s="272"/>
      <c r="AN54" s="272"/>
      <c r="AO54" s="272"/>
      <c r="AP54" s="272"/>
      <c r="AQ54" s="269"/>
      <c r="AR54" s="269"/>
      <c r="BK54" s="99">
        <v>0</v>
      </c>
    </row>
    <row r="55" spans="1:63" s="99" customFormat="1" ht="15" hidden="1" customHeight="1" x14ac:dyDescent="0.15">
      <c r="A55" s="194"/>
      <c r="B55" s="240" t="e">
        <f>MATCH(A55,AQ:AQ,0)</f>
        <v>#N/A</v>
      </c>
      <c r="C55" s="240" t="str">
        <f>IF(ISNA(B55),"",YEAR(INDEX(AL:AQ,B55,4)))</f>
        <v/>
      </c>
      <c r="D55" s="240" t="str">
        <f>IF(ISNA(B55),"",INDEX(AL:AQ,B55,1))</f>
        <v/>
      </c>
      <c r="E55" s="240" t="str">
        <f>IF(ISNA(B55),"",INDEX(AL:AQ,B55,2))</f>
        <v/>
      </c>
      <c r="F55" s="240" t="str">
        <f>IF(ISNA(B55),"",INDEX(AL:AQ,B55,3))</f>
        <v/>
      </c>
      <c r="G55" s="241" t="b">
        <f>OR(A55=A$51,A55=A$52,A55=A$53,A55=A$54,A55=A$57,A55=A$58,A55=A$59,A55=A$60,A55=A$61)</f>
        <v>1</v>
      </c>
      <c r="H55" s="195">
        <f t="shared" si="30"/>
        <v>1</v>
      </c>
      <c r="I55" s="195" t="b">
        <f>NOT(ISNA(B55))</f>
        <v>0</v>
      </c>
      <c r="J55" s="195"/>
      <c r="K55" s="195">
        <f>A57</f>
        <v>0</v>
      </c>
      <c r="L55" s="195" t="str">
        <f>CONCATENATE(C12," ",D12)</f>
        <v xml:space="preserve"> </v>
      </c>
      <c r="M55" s="195">
        <f>C12</f>
        <v>0</v>
      </c>
      <c r="N55" s="194">
        <f>D12</f>
        <v>0</v>
      </c>
      <c r="O55" s="242">
        <f>E12</f>
        <v>0</v>
      </c>
      <c r="P55" s="194">
        <f>F12</f>
        <v>0</v>
      </c>
      <c r="Q55" s="194">
        <f t="shared" si="28"/>
        <v>0</v>
      </c>
      <c r="R55" s="194">
        <v>5</v>
      </c>
      <c r="S55" s="194" t="str">
        <f t="shared" si="31"/>
        <v/>
      </c>
      <c r="T55" s="194">
        <f>5*Q55</f>
        <v>0</v>
      </c>
      <c r="U55" s="194">
        <f>SMALL(X51:X60,5)</f>
        <v>11</v>
      </c>
      <c r="V55" s="194" t="str">
        <f t="shared" si="29"/>
        <v/>
      </c>
      <c r="W55" s="194"/>
      <c r="X55" s="239">
        <f t="shared" si="32"/>
        <v>11</v>
      </c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33"/>
      <c r="AK55" s="272"/>
      <c r="AL55" s="272"/>
      <c r="AM55" s="272"/>
      <c r="AN55" s="272"/>
      <c r="AO55" s="272"/>
      <c r="AP55" s="272"/>
      <c r="AQ55" s="269"/>
      <c r="AR55" s="269"/>
      <c r="BK55" s="99">
        <v>0</v>
      </c>
    </row>
    <row r="56" spans="1:63" s="99" customFormat="1" ht="15" hidden="1" customHeight="1" x14ac:dyDescent="0.15">
      <c r="A56" s="194"/>
      <c r="B56" s="240"/>
      <c r="C56" s="240"/>
      <c r="D56" s="240"/>
      <c r="E56" s="240"/>
      <c r="F56" s="240"/>
      <c r="G56" s="241"/>
      <c r="H56" s="195"/>
      <c r="I56" s="195"/>
      <c r="J56" s="195"/>
      <c r="K56" s="195">
        <f>A55</f>
        <v>0</v>
      </c>
      <c r="L56" s="195" t="str">
        <f>CONCATENATE(C10," ",D10)</f>
        <v xml:space="preserve"> </v>
      </c>
      <c r="M56" s="195">
        <f>C10</f>
        <v>0</v>
      </c>
      <c r="N56" s="194">
        <f>D10</f>
        <v>0</v>
      </c>
      <c r="O56" s="242">
        <f>E10</f>
        <v>0</v>
      </c>
      <c r="P56" s="194">
        <f>F10</f>
        <v>0</v>
      </c>
      <c r="Q56" s="194">
        <f t="shared" si="28"/>
        <v>0</v>
      </c>
      <c r="R56" s="194">
        <v>6</v>
      </c>
      <c r="S56" s="194" t="str">
        <f t="shared" si="31"/>
        <v/>
      </c>
      <c r="T56" s="194">
        <f>6*Q56</f>
        <v>0</v>
      </c>
      <c r="U56" s="194">
        <f>SMALL(X51:X60,6)</f>
        <v>11</v>
      </c>
      <c r="V56" s="194" t="str">
        <f t="shared" si="29"/>
        <v/>
      </c>
      <c r="W56" s="194"/>
      <c r="X56" s="239">
        <f t="shared" si="32"/>
        <v>11</v>
      </c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33"/>
      <c r="AK56" s="272"/>
      <c r="AL56" s="272"/>
      <c r="AM56" s="272"/>
      <c r="AN56" s="272"/>
      <c r="AO56" s="272"/>
      <c r="AP56" s="272"/>
      <c r="AQ56" s="269"/>
      <c r="AR56" s="269"/>
    </row>
    <row r="57" spans="1:63" s="99" customFormat="1" ht="15" hidden="1" customHeight="1" x14ac:dyDescent="0.15">
      <c r="A57" s="194"/>
      <c r="B57" s="240" t="e">
        <f>MATCH(A57,AQ:AQ,0)</f>
        <v>#N/A</v>
      </c>
      <c r="C57" s="240" t="str">
        <f>IF(ISNA(B57),"",YEAR(INDEX(AL:AQ,B57,4)))</f>
        <v/>
      </c>
      <c r="D57" s="240" t="str">
        <f>IF(ISNA(B57),"",INDEX(AL:AQ,B57,1))</f>
        <v/>
      </c>
      <c r="E57" s="240" t="str">
        <f>IF(ISNA(B57),"",INDEX(AL:AQ,B57,2))</f>
        <v/>
      </c>
      <c r="F57" s="240" t="str">
        <f>IF(ISNA(B57),"",INDEX(AL:AQ,B57,3))</f>
        <v/>
      </c>
      <c r="G57" s="241" t="b">
        <f>OR(A57=A$51,A57=A$52,A57=A$53,A57=A$54,A57=A$55,A57=A$58,A57=A$59,A57=A$60,A57=A$61)</f>
        <v>1</v>
      </c>
      <c r="H57" s="195">
        <f t="shared" si="30"/>
        <v>1</v>
      </c>
      <c r="I57" s="195" t="b">
        <f>NOT(ISNA(B57))</f>
        <v>0</v>
      </c>
      <c r="J57" s="195"/>
      <c r="K57" s="195">
        <f>A54</f>
        <v>0</v>
      </c>
      <c r="L57" s="195" t="str">
        <f>CONCATENATE(C9," ",D9)</f>
        <v xml:space="preserve"> </v>
      </c>
      <c r="M57" s="195">
        <f>C9</f>
        <v>0</v>
      </c>
      <c r="N57" s="194">
        <f>D9</f>
        <v>0</v>
      </c>
      <c r="O57" s="242">
        <f>E9</f>
        <v>0</v>
      </c>
      <c r="P57" s="194">
        <f>F9</f>
        <v>0</v>
      </c>
      <c r="Q57" s="194">
        <f t="shared" si="28"/>
        <v>0</v>
      </c>
      <c r="R57" s="194">
        <v>7</v>
      </c>
      <c r="S57" s="194" t="str">
        <f t="shared" si="31"/>
        <v/>
      </c>
      <c r="T57" s="194">
        <f>7*Q57</f>
        <v>0</v>
      </c>
      <c r="U57" s="194">
        <f>SMALL(X51:X60,7)</f>
        <v>11</v>
      </c>
      <c r="V57" s="194" t="str">
        <f>IF(ISNA(IF(U57&gt;0,VLOOKUP(U57,$R$51:$S$60,2,FALSE),"")),"",VLOOKUP(U57,$R$51:$S$60,2,FALSE))</f>
        <v/>
      </c>
      <c r="W57" s="194"/>
      <c r="X57" s="239">
        <f t="shared" si="32"/>
        <v>11</v>
      </c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33"/>
      <c r="AK57" s="272"/>
      <c r="AL57" s="272"/>
      <c r="AM57" s="272"/>
      <c r="AN57" s="272"/>
      <c r="AO57" s="272"/>
      <c r="AP57" s="272"/>
      <c r="AQ57" s="269"/>
      <c r="AR57" s="269"/>
      <c r="BK57" s="99">
        <v>0</v>
      </c>
    </row>
    <row r="58" spans="1:63" s="99" customFormat="1" ht="15" hidden="1" customHeight="1" x14ac:dyDescent="0.15">
      <c r="A58" s="194"/>
      <c r="B58" s="240" t="e">
        <f>MATCH(A58,AQ:AQ,0)</f>
        <v>#N/A</v>
      </c>
      <c r="C58" s="240" t="str">
        <f>IF(ISNA(B58),"",YEAR(INDEX(AL:AQ,B58,4)))</f>
        <v/>
      </c>
      <c r="D58" s="240" t="str">
        <f>IF(ISNA(B58),"",INDEX(AL:AQ,B58,1))</f>
        <v/>
      </c>
      <c r="E58" s="240" t="str">
        <f>IF(ISNA(B58),"",INDEX(AL:AQ,B58,2))</f>
        <v/>
      </c>
      <c r="F58" s="240" t="str">
        <f>IF(ISNA(B58),"",INDEX(AL:AQ,B58,3))</f>
        <v/>
      </c>
      <c r="G58" s="241" t="b">
        <f>OR(A58=A$51,A58=A$52,A58=A$53,A58=A$54,A58=A$55,A58=A$57,A58=A$59,A58=A$60,A58=A$61)</f>
        <v>1</v>
      </c>
      <c r="H58" s="195">
        <f t="shared" si="30"/>
        <v>1</v>
      </c>
      <c r="I58" s="195" t="b">
        <f>NOT(ISNA(B58))</f>
        <v>0</v>
      </c>
      <c r="J58" s="195"/>
      <c r="K58" s="195">
        <f>A53</f>
        <v>0</v>
      </c>
      <c r="L58" s="195" t="str">
        <f>CONCATENATE(C8," ",D8)</f>
        <v xml:space="preserve"> </v>
      </c>
      <c r="M58" s="195">
        <f>C8</f>
        <v>0</v>
      </c>
      <c r="N58" s="194">
        <f>D8</f>
        <v>0</v>
      </c>
      <c r="O58" s="242">
        <f>E8</f>
        <v>0</v>
      </c>
      <c r="P58" s="194">
        <f>F8</f>
        <v>0</v>
      </c>
      <c r="Q58" s="194">
        <f t="shared" si="28"/>
        <v>0</v>
      </c>
      <c r="R58" s="194">
        <v>8</v>
      </c>
      <c r="S58" s="194" t="str">
        <f t="shared" si="31"/>
        <v/>
      </c>
      <c r="T58" s="194">
        <f>8*Q58</f>
        <v>0</v>
      </c>
      <c r="U58" s="194">
        <f>SMALL(X51:X60,8)</f>
        <v>11</v>
      </c>
      <c r="V58" s="194" t="str">
        <f>IF(ISNA(IF(U58&gt;0,VLOOKUP(U58,$R$51:$S$60,2,FALSE),"")),"",VLOOKUP(U58,$R$51:$S$60,2,FALSE))</f>
        <v/>
      </c>
      <c r="W58" s="194"/>
      <c r="X58" s="239">
        <f t="shared" si="32"/>
        <v>11</v>
      </c>
      <c r="Y58" s="194"/>
      <c r="Z58" s="194"/>
      <c r="AA58" s="194"/>
      <c r="AB58" s="194"/>
      <c r="AC58" s="194"/>
      <c r="AD58" s="194"/>
      <c r="AE58" s="194"/>
      <c r="AF58" s="194"/>
      <c r="AG58" s="194"/>
      <c r="AH58" s="194"/>
      <c r="AI58" s="194"/>
      <c r="AJ58" s="33"/>
      <c r="AK58" s="272"/>
      <c r="AL58" s="272"/>
      <c r="AM58" s="272"/>
      <c r="AN58" s="272"/>
      <c r="AO58" s="272"/>
      <c r="AP58" s="272"/>
      <c r="AQ58" s="269"/>
      <c r="AR58" s="269"/>
      <c r="BK58" s="99">
        <v>0</v>
      </c>
    </row>
    <row r="59" spans="1:63" s="99" customFormat="1" ht="15" hidden="1" customHeight="1" x14ac:dyDescent="0.15">
      <c r="A59" s="194"/>
      <c r="B59" s="240" t="e">
        <f>MATCH(A59,AQ:AQ,0)</f>
        <v>#N/A</v>
      </c>
      <c r="C59" s="240" t="str">
        <f>IF(ISNA(B59),"",YEAR(INDEX(AL:AQ,B59,4)))</f>
        <v/>
      </c>
      <c r="D59" s="240" t="str">
        <f>IF(ISNA(B59),"",INDEX(AL:AQ,B59,1))</f>
        <v/>
      </c>
      <c r="E59" s="240" t="str">
        <f>IF(ISNA(B59),"",INDEX(AL:AQ,B59,2))</f>
        <v/>
      </c>
      <c r="F59" s="240" t="str">
        <f>IF(ISNA(B59),"",INDEX(AL:AQ,B59,3))</f>
        <v/>
      </c>
      <c r="G59" s="241" t="b">
        <f>OR(A59=A$51,A59=A$52,A59=A$53,A59=A$54,A59=A$55,A59=A$57,A59=A$58,A59=A$60,A59=A$61)</f>
        <v>1</v>
      </c>
      <c r="H59" s="195">
        <f t="shared" si="30"/>
        <v>1</v>
      </c>
      <c r="I59" s="195" t="b">
        <f>NOT(ISNA(B59))</f>
        <v>0</v>
      </c>
      <c r="J59" s="195"/>
      <c r="K59" s="195">
        <f>A52</f>
        <v>0</v>
      </c>
      <c r="L59" s="195" t="str">
        <f>CONCATENATE(C7," ",D7)</f>
        <v xml:space="preserve"> </v>
      </c>
      <c r="M59" s="195">
        <f>C7</f>
        <v>0</v>
      </c>
      <c r="N59" s="194">
        <f>D7</f>
        <v>0</v>
      </c>
      <c r="O59" s="242">
        <f>E7</f>
        <v>0</v>
      </c>
      <c r="P59" s="194">
        <f>F7</f>
        <v>0</v>
      </c>
      <c r="Q59" s="194">
        <f t="shared" si="28"/>
        <v>0</v>
      </c>
      <c r="R59" s="194">
        <v>9</v>
      </c>
      <c r="S59" s="194" t="str">
        <f t="shared" si="31"/>
        <v/>
      </c>
      <c r="T59" s="194">
        <f>9*Q59</f>
        <v>0</v>
      </c>
      <c r="U59" s="194">
        <f>SMALL(X51:X60,9)</f>
        <v>11</v>
      </c>
      <c r="V59" s="194" t="str">
        <f>IF(ISNA(IF(U59&gt;0,VLOOKUP(U59,$R$51:$S$60,2,FALSE),"")),"",VLOOKUP(U59,$R$51:$S$60,2,FALSE))</f>
        <v/>
      </c>
      <c r="W59" s="194"/>
      <c r="X59" s="239">
        <f t="shared" si="32"/>
        <v>11</v>
      </c>
      <c r="Y59" s="194"/>
      <c r="Z59" s="194"/>
      <c r="AA59" s="194"/>
      <c r="AB59" s="194"/>
      <c r="AC59" s="194"/>
      <c r="AD59" s="194"/>
      <c r="AE59" s="194"/>
      <c r="AF59" s="194"/>
      <c r="AG59" s="194"/>
      <c r="AH59" s="194"/>
      <c r="AI59" s="194"/>
      <c r="AJ59" s="33"/>
      <c r="AK59" s="272"/>
      <c r="AL59" s="272"/>
      <c r="AM59" s="272"/>
      <c r="AN59" s="272"/>
      <c r="AO59" s="272"/>
      <c r="AP59" s="272"/>
      <c r="AQ59" s="269"/>
      <c r="AR59" s="269"/>
      <c r="BK59" s="99">
        <v>0</v>
      </c>
    </row>
    <row r="60" spans="1:63" s="99" customFormat="1" ht="15" hidden="1" customHeight="1" x14ac:dyDescent="0.15">
      <c r="A60" s="194"/>
      <c r="B60" s="240" t="e">
        <f>MATCH(A60,AQ:AQ,0)</f>
        <v>#N/A</v>
      </c>
      <c r="C60" s="240" t="str">
        <f>IF(ISNA(B60),"",YEAR(INDEX(AL:AQ,B60,4)))</f>
        <v/>
      </c>
      <c r="D60" s="240" t="str">
        <f>IF(ISNA(B60),"",INDEX(AL:AQ,B60,1))</f>
        <v/>
      </c>
      <c r="E60" s="240" t="str">
        <f>IF(ISNA(B60),"",INDEX(AL:AQ,B60,2))</f>
        <v/>
      </c>
      <c r="F60" s="240" t="str">
        <f>IF(ISNA(B60),"",INDEX(AL:AQ,B60,3))</f>
        <v/>
      </c>
      <c r="G60" s="241" t="b">
        <f>OR(A60=A$51,A60=A$52,A60=A$53,A60=A$54,A60=A$55,A60=A$57,A60=A$58,A60=A$59,A60=A$61)</f>
        <v>1</v>
      </c>
      <c r="H60" s="195">
        <f t="shared" si="30"/>
        <v>1</v>
      </c>
      <c r="I60" s="195" t="b">
        <f>NOT(ISNA(B60))</f>
        <v>0</v>
      </c>
      <c r="J60" s="195"/>
      <c r="K60" s="195">
        <f>A51</f>
        <v>0</v>
      </c>
      <c r="L60" s="195" t="str">
        <f>CONCATENATE(C6," ",D6)</f>
        <v xml:space="preserve"> </v>
      </c>
      <c r="M60" s="195">
        <f>C6</f>
        <v>0</v>
      </c>
      <c r="N60" s="194">
        <f>D6</f>
        <v>0</v>
      </c>
      <c r="O60" s="242">
        <f>E6</f>
        <v>0</v>
      </c>
      <c r="P60" s="194">
        <f>F6</f>
        <v>0</v>
      </c>
      <c r="Q60" s="194">
        <f t="shared" si="28"/>
        <v>0</v>
      </c>
      <c r="R60" s="194">
        <v>10</v>
      </c>
      <c r="S60" s="194" t="str">
        <f t="shared" si="31"/>
        <v/>
      </c>
      <c r="T60" s="194">
        <f>10*Q60</f>
        <v>0</v>
      </c>
      <c r="U60" s="194">
        <f>SMALL(X51:X60,10)</f>
        <v>11</v>
      </c>
      <c r="V60" s="194" t="str">
        <f>IF(ISNA(IF(U60&gt;0,VLOOKUP(U60,$R$51:$S$60,2,FALSE),"")),"",VLOOKUP(U60,$R$51:$S$60,2,FALSE))</f>
        <v/>
      </c>
      <c r="W60" s="194"/>
      <c r="X60" s="239">
        <f t="shared" si="32"/>
        <v>11</v>
      </c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33"/>
      <c r="AK60" s="272"/>
      <c r="AL60" s="272"/>
      <c r="AM60" s="272"/>
      <c r="AN60" s="272"/>
      <c r="AO60" s="272"/>
      <c r="AP60" s="272"/>
      <c r="AQ60" s="269"/>
      <c r="AR60" s="269"/>
      <c r="BK60" s="99">
        <v>0</v>
      </c>
    </row>
    <row r="61" spans="1:63" s="99" customFormat="1" ht="15" hidden="1" customHeight="1" x14ac:dyDescent="0.15">
      <c r="A61" s="194"/>
      <c r="B61" s="240" t="e">
        <f>MATCH(A61,AQ:AQ,0)</f>
        <v>#N/A</v>
      </c>
      <c r="C61" s="240" t="str">
        <f>IF(ISNA(B61),"",YEAR(INDEX(AL:AQ,B61,4)))</f>
        <v/>
      </c>
      <c r="D61" s="240" t="str">
        <f>IF(ISNA(B61),"",INDEX(AL:AQ,B61,1))</f>
        <v/>
      </c>
      <c r="E61" s="240" t="str">
        <f>IF(ISNA(B61),"",INDEX(AL:AQ,B61,2))</f>
        <v/>
      </c>
      <c r="F61" s="240" t="str">
        <f>IF(ISNA(B61),"",INDEX(AL:AQ,B61,3))</f>
        <v/>
      </c>
      <c r="G61" s="241" t="b">
        <f>OR(A61=A$51,A61=A$52,A61=A$53,A61=A$54,A61=A$55,A61=A$57,A61=A$58,A61=A$59,A61=A$60)</f>
        <v>1</v>
      </c>
      <c r="H61" s="195">
        <f t="shared" si="30"/>
        <v>1</v>
      </c>
      <c r="I61" s="195" t="b">
        <f>NOT(ISNA(B61))</f>
        <v>0</v>
      </c>
      <c r="J61" s="195"/>
      <c r="K61" s="195"/>
      <c r="L61" s="195"/>
      <c r="M61" s="243"/>
      <c r="N61" s="244"/>
      <c r="O61" s="194"/>
      <c r="P61" s="194"/>
      <c r="Q61" s="194"/>
      <c r="R61" s="194"/>
      <c r="S61" s="194"/>
      <c r="T61" s="194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  <c r="AH61" s="194"/>
      <c r="AI61" s="194"/>
      <c r="AJ61" s="33"/>
      <c r="AK61" s="272"/>
      <c r="AL61" s="272"/>
      <c r="AM61" s="272"/>
      <c r="AN61" s="272"/>
      <c r="AO61" s="272"/>
      <c r="AP61" s="272"/>
      <c r="AQ61" s="269"/>
      <c r="AR61" s="269"/>
      <c r="BK61" s="99">
        <v>0</v>
      </c>
    </row>
    <row r="62" spans="1:63" s="99" customFormat="1" ht="15" hidden="1" customHeight="1" x14ac:dyDescent="0.15">
      <c r="A62" s="194"/>
      <c r="B62" s="240"/>
      <c r="C62" s="240"/>
      <c r="D62" s="240"/>
      <c r="E62" s="240"/>
      <c r="F62" s="240"/>
      <c r="G62" s="241"/>
      <c r="H62" s="195"/>
      <c r="I62" s="195"/>
      <c r="J62" s="195"/>
      <c r="K62" s="195"/>
      <c r="L62" s="195"/>
      <c r="M62" s="195"/>
      <c r="N62" s="194"/>
      <c r="O62" s="194"/>
      <c r="P62" s="194"/>
      <c r="Q62" s="194">
        <f t="shared" ref="Q62:Q71" si="33">IF(OR(D65=A$28,D65=A$29,D65=A$30,D65=A$31,D65=A$32,D65=A$33,D65=A$34,D65=A$35,D65=A$36,D65=A$37),0,1)</f>
        <v>0</v>
      </c>
      <c r="R62" s="194">
        <v>1</v>
      </c>
      <c r="S62" s="194" t="str">
        <f>IF(Q62,D65,"")</f>
        <v/>
      </c>
      <c r="T62" s="194">
        <f>1*Q62</f>
        <v>0</v>
      </c>
      <c r="U62" s="194">
        <f>SMALL(X62:X71,1)</f>
        <v>11</v>
      </c>
      <c r="V62" s="194" t="str">
        <f>IF(ISNA(IF(U62&gt;0,VLOOKUP(U62,$R$62:$S$71,2,0),"")),"",VLOOKUP(U62,$R$62:$S$71,2,0))</f>
        <v/>
      </c>
      <c r="W62" s="194"/>
      <c r="X62" s="239">
        <f t="shared" si="32"/>
        <v>11</v>
      </c>
      <c r="Y62" s="194"/>
      <c r="Z62" s="194"/>
      <c r="AA62" s="194"/>
      <c r="AB62" s="194"/>
      <c r="AC62" s="194"/>
      <c r="AD62" s="194"/>
      <c r="AE62" s="194"/>
      <c r="AF62" s="194"/>
      <c r="AG62" s="194"/>
      <c r="AH62" s="194"/>
      <c r="AI62" s="194"/>
      <c r="AJ62" s="33"/>
      <c r="AK62" s="272"/>
      <c r="AL62" s="272"/>
      <c r="AM62" s="272"/>
      <c r="AN62" s="272"/>
      <c r="AO62" s="272"/>
      <c r="AP62" s="272"/>
      <c r="AQ62" s="269"/>
      <c r="AR62" s="269"/>
    </row>
    <row r="63" spans="1:63" s="99" customFormat="1" ht="15" hidden="1" customHeight="1" x14ac:dyDescent="0.15">
      <c r="A63" s="194"/>
      <c r="B63" s="240"/>
      <c r="C63" s="240"/>
      <c r="D63" s="240"/>
      <c r="E63" s="240"/>
      <c r="F63" s="240"/>
      <c r="G63" s="241"/>
      <c r="H63" s="195"/>
      <c r="I63" s="195"/>
      <c r="J63" s="195"/>
      <c r="K63" s="195"/>
      <c r="L63" s="195"/>
      <c r="M63" s="195"/>
      <c r="N63" s="194"/>
      <c r="O63" s="194"/>
      <c r="P63" s="194"/>
      <c r="Q63" s="194">
        <f t="shared" si="33"/>
        <v>0</v>
      </c>
      <c r="R63" s="194">
        <v>2</v>
      </c>
      <c r="S63" s="194" t="str">
        <f t="shared" ref="S63:S71" si="34">IF(Q63,D66,"")</f>
        <v/>
      </c>
      <c r="T63" s="194">
        <f>2*Q63</f>
        <v>0</v>
      </c>
      <c r="U63" s="194">
        <f>SMALL(X62:X71,2)</f>
        <v>11</v>
      </c>
      <c r="V63" s="194" t="str">
        <f t="shared" ref="V63:V71" si="35">IF(ISNA(IF(U63&gt;0,VLOOKUP(U63,$R$62:$S$71,2,0),"")),"",VLOOKUP(U63,$R$62:$S$71,2,0))</f>
        <v/>
      </c>
      <c r="W63" s="194"/>
      <c r="X63" s="239">
        <f t="shared" si="32"/>
        <v>11</v>
      </c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33"/>
      <c r="AK63" s="272"/>
      <c r="AL63" s="272"/>
      <c r="AM63" s="272"/>
      <c r="AN63" s="272"/>
      <c r="AO63" s="272"/>
      <c r="AP63" s="272"/>
      <c r="AQ63" s="269"/>
      <c r="AR63" s="269"/>
    </row>
    <row r="64" spans="1:63" s="99" customFormat="1" ht="15" hidden="1" customHeight="1" x14ac:dyDescent="0.15">
      <c r="A64" s="194"/>
      <c r="B64" s="240"/>
      <c r="C64" s="240"/>
      <c r="D64" s="240"/>
      <c r="E64" s="240"/>
      <c r="F64" s="240"/>
      <c r="G64" s="241"/>
      <c r="H64" s="195"/>
      <c r="I64" s="195"/>
      <c r="J64" s="195"/>
      <c r="K64" s="195"/>
      <c r="L64" s="195"/>
      <c r="M64" s="195"/>
      <c r="N64" s="194"/>
      <c r="O64" s="194"/>
      <c r="P64" s="194"/>
      <c r="Q64" s="194">
        <f t="shared" si="33"/>
        <v>0</v>
      </c>
      <c r="R64" s="194">
        <v>3</v>
      </c>
      <c r="S64" s="194" t="str">
        <f t="shared" si="34"/>
        <v/>
      </c>
      <c r="T64" s="194">
        <f>3*Q64</f>
        <v>0</v>
      </c>
      <c r="U64" s="194">
        <f>SMALL(X62:X71,3)</f>
        <v>11</v>
      </c>
      <c r="V64" s="194" t="str">
        <f t="shared" si="35"/>
        <v/>
      </c>
      <c r="W64" s="194"/>
      <c r="X64" s="239">
        <f t="shared" si="32"/>
        <v>11</v>
      </c>
      <c r="Y64" s="194"/>
      <c r="Z64" s="194"/>
      <c r="AA64" s="194"/>
      <c r="AB64" s="194"/>
      <c r="AC64" s="194"/>
      <c r="AD64" s="194"/>
      <c r="AE64" s="194"/>
      <c r="AF64" s="194"/>
      <c r="AG64" s="194"/>
      <c r="AH64" s="194"/>
      <c r="AI64" s="194"/>
      <c r="AJ64" s="33"/>
      <c r="AK64" s="272"/>
      <c r="AL64" s="272"/>
      <c r="AM64" s="272"/>
      <c r="AN64" s="272"/>
      <c r="AO64" s="272"/>
      <c r="AP64" s="272"/>
      <c r="AQ64" s="269"/>
      <c r="AR64" s="269"/>
    </row>
    <row r="65" spans="1:52" s="99" customFormat="1" ht="15" hidden="1" customHeight="1" x14ac:dyDescent="0.15">
      <c r="A65" s="194"/>
      <c r="B65" s="240"/>
      <c r="C65" s="194"/>
      <c r="D65" s="194"/>
      <c r="E65" s="240"/>
      <c r="F65" s="240"/>
      <c r="G65" s="241"/>
      <c r="H65" s="195"/>
      <c r="I65" s="195"/>
      <c r="J65" s="195"/>
      <c r="K65" s="195"/>
      <c r="L65" s="195"/>
      <c r="M65" s="195"/>
      <c r="N65" s="194"/>
      <c r="O65" s="194"/>
      <c r="P65" s="194"/>
      <c r="Q65" s="194">
        <f t="shared" si="33"/>
        <v>0</v>
      </c>
      <c r="R65" s="194">
        <v>4</v>
      </c>
      <c r="S65" s="194" t="str">
        <f t="shared" si="34"/>
        <v/>
      </c>
      <c r="T65" s="194">
        <f>4*Q65</f>
        <v>0</v>
      </c>
      <c r="U65" s="194">
        <f>SMALL(X62:X71,4)</f>
        <v>11</v>
      </c>
      <c r="V65" s="194" t="str">
        <f t="shared" si="35"/>
        <v/>
      </c>
      <c r="W65" s="194"/>
      <c r="X65" s="239">
        <f t="shared" si="32"/>
        <v>11</v>
      </c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33"/>
      <c r="AK65" s="272"/>
      <c r="AL65" s="272"/>
      <c r="AM65" s="272"/>
      <c r="AN65" s="272"/>
      <c r="AO65" s="272"/>
      <c r="AP65" s="272"/>
      <c r="AQ65" s="269"/>
      <c r="AR65" s="269"/>
    </row>
    <row r="66" spans="1:52" s="99" customFormat="1" ht="15" hidden="1" customHeight="1" x14ac:dyDescent="0.15">
      <c r="A66" s="194"/>
      <c r="B66" s="195"/>
      <c r="C66" s="194"/>
      <c r="D66" s="194"/>
      <c r="E66" s="195"/>
      <c r="F66" s="195"/>
      <c r="G66" s="194"/>
      <c r="H66" s="195"/>
      <c r="I66" s="195"/>
      <c r="J66" s="195"/>
      <c r="K66" s="195"/>
      <c r="L66" s="195"/>
      <c r="M66" s="195"/>
      <c r="N66" s="194"/>
      <c r="O66" s="194"/>
      <c r="P66" s="194"/>
      <c r="Q66" s="194">
        <f t="shared" si="33"/>
        <v>0</v>
      </c>
      <c r="R66" s="194">
        <v>5</v>
      </c>
      <c r="S66" s="194" t="str">
        <f t="shared" si="34"/>
        <v/>
      </c>
      <c r="T66" s="194">
        <f>5*Q66</f>
        <v>0</v>
      </c>
      <c r="U66" s="194">
        <f>SMALL(X62:X71,5)</f>
        <v>11</v>
      </c>
      <c r="V66" s="194" t="str">
        <f t="shared" si="35"/>
        <v/>
      </c>
      <c r="W66" s="194"/>
      <c r="X66" s="239">
        <f t="shared" si="32"/>
        <v>11</v>
      </c>
      <c r="Y66" s="194"/>
      <c r="Z66" s="194"/>
      <c r="AA66" s="194"/>
      <c r="AB66" s="194"/>
      <c r="AC66" s="194"/>
      <c r="AD66" s="194"/>
      <c r="AE66" s="194"/>
      <c r="AF66" s="194"/>
      <c r="AG66" s="194"/>
      <c r="AH66" s="194"/>
      <c r="AI66" s="194"/>
      <c r="AJ66" s="33"/>
      <c r="AK66" s="272"/>
      <c r="AL66" s="272"/>
      <c r="AM66" s="272"/>
      <c r="AN66" s="272"/>
      <c r="AO66" s="272"/>
      <c r="AP66" s="272"/>
      <c r="AQ66" s="269"/>
      <c r="AR66" s="269"/>
    </row>
    <row r="67" spans="1:52" s="99" customFormat="1" ht="15" hidden="1" customHeight="1" x14ac:dyDescent="0.15">
      <c r="A67" s="194"/>
      <c r="B67" s="195"/>
      <c r="C67" s="194"/>
      <c r="D67" s="194"/>
      <c r="E67" s="195"/>
      <c r="F67" s="195"/>
      <c r="G67" s="194"/>
      <c r="H67" s="195"/>
      <c r="I67" s="195"/>
      <c r="J67" s="195"/>
      <c r="K67" s="195"/>
      <c r="L67" s="195"/>
      <c r="M67" s="195"/>
      <c r="N67" s="194"/>
      <c r="O67" s="194"/>
      <c r="P67" s="194"/>
      <c r="Q67" s="194">
        <f t="shared" si="33"/>
        <v>0</v>
      </c>
      <c r="R67" s="194">
        <v>6</v>
      </c>
      <c r="S67" s="194" t="str">
        <f t="shared" si="34"/>
        <v/>
      </c>
      <c r="T67" s="194">
        <f>6*Q67</f>
        <v>0</v>
      </c>
      <c r="U67" s="194">
        <f>SMALL(X62:X71,6)</f>
        <v>11</v>
      </c>
      <c r="V67" s="194" t="str">
        <f t="shared" si="35"/>
        <v/>
      </c>
      <c r="W67" s="194"/>
      <c r="X67" s="239">
        <f t="shared" si="32"/>
        <v>11</v>
      </c>
      <c r="Y67" s="194"/>
      <c r="Z67" s="194"/>
      <c r="AA67" s="194"/>
      <c r="AB67" s="194"/>
      <c r="AC67" s="194"/>
      <c r="AD67" s="194"/>
      <c r="AE67" s="194"/>
      <c r="AF67" s="194"/>
      <c r="AG67" s="194"/>
      <c r="AH67" s="194"/>
      <c r="AI67" s="194"/>
      <c r="AJ67" s="33"/>
      <c r="AK67" s="272"/>
      <c r="AL67" s="272"/>
      <c r="AM67" s="272"/>
      <c r="AN67" s="272"/>
      <c r="AO67" s="272"/>
      <c r="AP67" s="272"/>
      <c r="AQ67" s="269"/>
      <c r="AR67" s="269"/>
    </row>
    <row r="68" spans="1:52" s="99" customFormat="1" ht="15" hidden="1" customHeight="1" x14ac:dyDescent="0.15">
      <c r="A68" s="194"/>
      <c r="B68" s="195"/>
      <c r="C68" s="245"/>
      <c r="D68" s="194"/>
      <c r="E68" s="195"/>
      <c r="F68" s="195"/>
      <c r="G68" s="194"/>
      <c r="H68" s="195"/>
      <c r="I68" s="195"/>
      <c r="J68" s="195"/>
      <c r="K68" s="195"/>
      <c r="L68" s="195"/>
      <c r="M68" s="195"/>
      <c r="N68" s="194"/>
      <c r="O68" s="194"/>
      <c r="P68" s="194"/>
      <c r="Q68" s="194">
        <f t="shared" si="33"/>
        <v>0</v>
      </c>
      <c r="R68" s="194">
        <v>7</v>
      </c>
      <c r="S68" s="194" t="str">
        <f t="shared" si="34"/>
        <v/>
      </c>
      <c r="T68" s="194">
        <f>7*Q68</f>
        <v>0</v>
      </c>
      <c r="U68" s="194">
        <f>SMALL(X62:X71,7)</f>
        <v>11</v>
      </c>
      <c r="V68" s="194" t="str">
        <f t="shared" si="35"/>
        <v/>
      </c>
      <c r="W68" s="194"/>
      <c r="X68" s="239">
        <f t="shared" si="32"/>
        <v>11</v>
      </c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33"/>
      <c r="AK68" s="272"/>
      <c r="AL68" s="272"/>
      <c r="AM68" s="272"/>
      <c r="AN68" s="272"/>
      <c r="AO68" s="272"/>
      <c r="AP68" s="272"/>
      <c r="AQ68" s="269"/>
      <c r="AR68" s="269"/>
    </row>
    <row r="69" spans="1:52" s="99" customFormat="1" ht="15" hidden="1" customHeight="1" x14ac:dyDescent="0.15">
      <c r="A69" s="194"/>
      <c r="B69" s="195"/>
      <c r="C69" s="246"/>
      <c r="D69" s="194"/>
      <c r="E69" s="195"/>
      <c r="F69" s="195"/>
      <c r="G69" s="194"/>
      <c r="H69" s="195"/>
      <c r="I69" s="195"/>
      <c r="J69" s="195"/>
      <c r="K69" s="195"/>
      <c r="L69" s="195"/>
      <c r="M69" s="195"/>
      <c r="N69" s="194"/>
      <c r="O69" s="194"/>
      <c r="P69" s="194"/>
      <c r="Q69" s="194">
        <f t="shared" si="33"/>
        <v>0</v>
      </c>
      <c r="R69" s="194">
        <v>8</v>
      </c>
      <c r="S69" s="194" t="str">
        <f t="shared" si="34"/>
        <v/>
      </c>
      <c r="T69" s="194">
        <f>8*Q69</f>
        <v>0</v>
      </c>
      <c r="U69" s="194">
        <f>SMALL(X62:X71,8)</f>
        <v>11</v>
      </c>
      <c r="V69" s="194" t="str">
        <f t="shared" si="35"/>
        <v/>
      </c>
      <c r="W69" s="194"/>
      <c r="X69" s="239">
        <f t="shared" si="32"/>
        <v>11</v>
      </c>
      <c r="Y69" s="194"/>
      <c r="Z69" s="194"/>
      <c r="AA69" s="194"/>
      <c r="AB69" s="194"/>
      <c r="AC69" s="194"/>
      <c r="AD69" s="194"/>
      <c r="AE69" s="194"/>
      <c r="AF69" s="194"/>
      <c r="AG69" s="194"/>
      <c r="AH69" s="194"/>
      <c r="AI69" s="194"/>
      <c r="AJ69" s="33"/>
      <c r="AK69" s="272"/>
      <c r="AL69" s="272"/>
      <c r="AM69" s="272"/>
      <c r="AN69" s="272"/>
      <c r="AO69" s="272"/>
      <c r="AP69" s="272"/>
      <c r="AQ69" s="269"/>
      <c r="AR69" s="269"/>
    </row>
    <row r="70" spans="1:52" s="99" customFormat="1" ht="15" hidden="1" customHeight="1" x14ac:dyDescent="0.15">
      <c r="A70" s="194"/>
      <c r="B70" s="195"/>
      <c r="C70" s="194"/>
      <c r="D70" s="194"/>
      <c r="E70" s="195"/>
      <c r="F70" s="195"/>
      <c r="G70" s="194"/>
      <c r="H70" s="195"/>
      <c r="I70" s="195"/>
      <c r="J70" s="195"/>
      <c r="K70" s="195"/>
      <c r="L70" s="195"/>
      <c r="M70" s="195"/>
      <c r="N70" s="194"/>
      <c r="O70" s="194"/>
      <c r="P70" s="194"/>
      <c r="Q70" s="194">
        <f t="shared" si="33"/>
        <v>0</v>
      </c>
      <c r="R70" s="194">
        <v>9</v>
      </c>
      <c r="S70" s="194" t="str">
        <f t="shared" si="34"/>
        <v/>
      </c>
      <c r="T70" s="194">
        <f>9*Q70</f>
        <v>0</v>
      </c>
      <c r="U70" s="194">
        <f>SMALL(X62:X71,9)</f>
        <v>11</v>
      </c>
      <c r="V70" s="194" t="str">
        <f t="shared" si="35"/>
        <v/>
      </c>
      <c r="W70" s="194"/>
      <c r="X70" s="239">
        <f t="shared" si="32"/>
        <v>11</v>
      </c>
      <c r="Y70" s="194"/>
      <c r="Z70" s="194"/>
      <c r="AA70" s="194"/>
      <c r="AB70" s="194"/>
      <c r="AC70" s="194"/>
      <c r="AD70" s="194"/>
      <c r="AE70" s="194"/>
      <c r="AF70" s="194"/>
      <c r="AG70" s="194"/>
      <c r="AH70" s="194"/>
      <c r="AI70" s="194"/>
      <c r="AJ70" s="33"/>
      <c r="AK70" s="272"/>
      <c r="AL70" s="272"/>
      <c r="AM70" s="272"/>
      <c r="AN70" s="272"/>
      <c r="AO70" s="272"/>
      <c r="AP70" s="272"/>
      <c r="AQ70" s="269"/>
      <c r="AR70" s="269"/>
    </row>
    <row r="71" spans="1:52" s="99" customFormat="1" ht="15" hidden="1" customHeight="1" x14ac:dyDescent="0.15">
      <c r="A71" s="194"/>
      <c r="B71" s="195"/>
      <c r="C71" s="194"/>
      <c r="D71" s="244"/>
      <c r="E71" s="195"/>
      <c r="F71" s="195"/>
      <c r="G71" s="194"/>
      <c r="H71" s="195"/>
      <c r="I71" s="195"/>
      <c r="J71" s="195"/>
      <c r="K71" s="195"/>
      <c r="L71" s="195"/>
      <c r="M71" s="195"/>
      <c r="N71" s="194"/>
      <c r="O71" s="194"/>
      <c r="P71" s="194"/>
      <c r="Q71" s="194">
        <f t="shared" si="33"/>
        <v>0</v>
      </c>
      <c r="R71" s="194">
        <v>10</v>
      </c>
      <c r="S71" s="194" t="str">
        <f t="shared" si="34"/>
        <v/>
      </c>
      <c r="T71" s="194">
        <f>10*Q71</f>
        <v>0</v>
      </c>
      <c r="U71" s="194">
        <f>SMALL(X62:X71,10)</f>
        <v>11</v>
      </c>
      <c r="V71" s="194" t="str">
        <f t="shared" si="35"/>
        <v/>
      </c>
      <c r="W71" s="194"/>
      <c r="X71" s="239">
        <f t="shared" si="32"/>
        <v>11</v>
      </c>
      <c r="Y71" s="194"/>
      <c r="Z71" s="194"/>
      <c r="AA71" s="194"/>
      <c r="AB71" s="194"/>
      <c r="AC71" s="194"/>
      <c r="AD71" s="194"/>
      <c r="AE71" s="194"/>
      <c r="AF71" s="194"/>
      <c r="AG71" s="194"/>
      <c r="AH71" s="194"/>
      <c r="AI71" s="194"/>
      <c r="AJ71" s="33"/>
      <c r="AK71" s="272"/>
      <c r="AL71" s="272"/>
      <c r="AM71" s="272"/>
      <c r="AN71" s="272"/>
      <c r="AO71" s="272"/>
      <c r="AP71" s="272"/>
      <c r="AQ71" s="269"/>
      <c r="AR71" s="269"/>
    </row>
    <row r="72" spans="1:52" s="99" customFormat="1" ht="15" hidden="1" customHeight="1" x14ac:dyDescent="0.15">
      <c r="A72" s="194"/>
      <c r="B72" s="195"/>
      <c r="C72" s="194"/>
      <c r="D72" s="194"/>
      <c r="E72" s="195"/>
      <c r="F72" s="195"/>
      <c r="G72" s="194"/>
      <c r="H72" s="195"/>
      <c r="I72" s="195"/>
      <c r="J72" s="195"/>
      <c r="K72" s="195"/>
      <c r="L72" s="195"/>
      <c r="M72" s="195"/>
      <c r="N72" s="194"/>
      <c r="O72" s="194"/>
      <c r="P72" s="194"/>
      <c r="Q72" s="194"/>
      <c r="R72" s="194"/>
      <c r="S72" s="194"/>
      <c r="T72" s="194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  <c r="AH72" s="194"/>
      <c r="AI72" s="194"/>
      <c r="AJ72" s="33"/>
      <c r="AK72" s="272"/>
      <c r="AL72" s="272"/>
      <c r="AM72" s="272"/>
      <c r="AN72" s="272"/>
      <c r="AO72" s="272"/>
      <c r="AP72" s="272"/>
      <c r="AQ72" s="269"/>
      <c r="AR72" s="269"/>
    </row>
    <row r="73" spans="1:52" s="99" customFormat="1" ht="15" hidden="1" customHeight="1" x14ac:dyDescent="0.15">
      <c r="A73" s="194"/>
      <c r="B73" s="195"/>
      <c r="C73" s="194"/>
      <c r="D73" s="194"/>
      <c r="E73" s="195"/>
      <c r="F73" s="195"/>
      <c r="G73" s="194"/>
      <c r="H73" s="195"/>
      <c r="I73" s="195"/>
      <c r="J73" s="195"/>
      <c r="K73" s="195"/>
      <c r="L73" s="195"/>
      <c r="M73" s="195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33"/>
      <c r="AK73" s="272"/>
      <c r="AL73" s="272"/>
      <c r="AM73" s="272"/>
      <c r="AN73" s="272"/>
      <c r="AO73" s="272"/>
      <c r="AP73" s="272"/>
      <c r="AQ73" s="269"/>
      <c r="AR73" s="269"/>
    </row>
    <row r="74" spans="1:52" s="99" customFormat="1" ht="15" hidden="1" customHeight="1" x14ac:dyDescent="0.15">
      <c r="A74" s="194"/>
      <c r="B74" s="195"/>
      <c r="C74" s="194"/>
      <c r="D74" s="194"/>
      <c r="E74" s="195"/>
      <c r="F74" s="195"/>
      <c r="G74" s="194"/>
      <c r="H74" s="195"/>
      <c r="I74" s="195"/>
      <c r="J74" s="195"/>
      <c r="K74" s="195"/>
      <c r="L74" s="195"/>
      <c r="M74" s="195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33"/>
      <c r="AK74" s="272"/>
      <c r="AL74" s="272"/>
      <c r="AM74" s="272"/>
      <c r="AN74" s="272"/>
      <c r="AO74" s="272"/>
      <c r="AP74" s="272"/>
      <c r="AQ74" s="269"/>
      <c r="AR74" s="269"/>
    </row>
    <row r="75" spans="1:52" s="99" customFormat="1" ht="15" hidden="1" customHeight="1" x14ac:dyDescent="0.15">
      <c r="A75" s="194"/>
      <c r="B75" s="195"/>
      <c r="C75" s="194"/>
      <c r="D75" s="194"/>
      <c r="E75" s="195"/>
      <c r="F75" s="195"/>
      <c r="G75" s="194"/>
      <c r="H75" s="195"/>
      <c r="I75" s="195"/>
      <c r="J75" s="195"/>
      <c r="K75" s="195"/>
      <c r="L75" s="195"/>
      <c r="M75" s="195"/>
      <c r="N75" s="194"/>
      <c r="O75" s="194"/>
      <c r="P75" s="194"/>
      <c r="Q75" s="194"/>
      <c r="R75" s="194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33"/>
      <c r="AK75" s="272"/>
      <c r="AL75" s="272"/>
      <c r="AM75" s="272"/>
      <c r="AN75" s="272"/>
      <c r="AO75" s="272"/>
      <c r="AP75" s="272"/>
      <c r="AQ75" s="269"/>
      <c r="AR75" s="269"/>
    </row>
    <row r="76" spans="1:52" s="99" customFormat="1" ht="15" hidden="1" customHeight="1" x14ac:dyDescent="0.15">
      <c r="A76" s="194"/>
      <c r="B76" s="195"/>
      <c r="C76" s="194"/>
      <c r="D76" s="194"/>
      <c r="E76" s="195"/>
      <c r="F76" s="195"/>
      <c r="G76" s="194"/>
      <c r="H76" s="195"/>
      <c r="I76" s="195"/>
      <c r="J76" s="195"/>
      <c r="K76" s="195"/>
      <c r="L76" s="195"/>
      <c r="M76" s="195"/>
      <c r="N76" s="194"/>
      <c r="O76" s="194"/>
      <c r="P76" s="194"/>
      <c r="Q76" s="194"/>
      <c r="R76" s="194"/>
      <c r="S76" s="194"/>
      <c r="T76" s="194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  <c r="AH76" s="194"/>
      <c r="AI76" s="194"/>
      <c r="AJ76" s="33"/>
      <c r="AK76" s="272"/>
      <c r="AL76" s="272"/>
      <c r="AM76" s="272"/>
      <c r="AN76" s="272"/>
      <c r="AO76" s="272"/>
      <c r="AP76" s="272"/>
      <c r="AQ76" s="269"/>
      <c r="AR76" s="269"/>
      <c r="AY76"/>
      <c r="AZ76"/>
    </row>
    <row r="77" spans="1:52" s="99" customFormat="1" ht="15" hidden="1" customHeight="1" x14ac:dyDescent="0.15">
      <c r="A77" s="194"/>
      <c r="B77" s="195"/>
      <c r="C77" s="194"/>
      <c r="D77" s="194"/>
      <c r="E77" s="195"/>
      <c r="F77" s="195"/>
      <c r="G77" s="194"/>
      <c r="H77" s="195"/>
      <c r="I77" s="195"/>
      <c r="J77" s="195"/>
      <c r="K77" s="195"/>
      <c r="L77" s="195"/>
      <c r="M77" s="195"/>
      <c r="N77" s="194"/>
      <c r="O77" s="194"/>
      <c r="P77" s="194"/>
      <c r="Q77" s="194"/>
      <c r="R77" s="194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33"/>
      <c r="AK77" s="272"/>
      <c r="AL77" s="272"/>
      <c r="AM77" s="272"/>
      <c r="AN77" s="272"/>
      <c r="AO77" s="272"/>
      <c r="AP77" s="272"/>
      <c r="AQ77" s="269"/>
      <c r="AR77" s="269"/>
      <c r="AY77"/>
      <c r="AZ77"/>
    </row>
    <row r="78" spans="1:52" s="99" customFormat="1" ht="15" hidden="1" customHeight="1" x14ac:dyDescent="0.15">
      <c r="A78" s="194"/>
      <c r="B78" s="195"/>
      <c r="C78" s="194"/>
      <c r="D78" s="194"/>
      <c r="E78" s="195"/>
      <c r="F78" s="195"/>
      <c r="G78" s="194"/>
      <c r="H78" s="195"/>
      <c r="I78" s="195"/>
      <c r="J78" s="195"/>
      <c r="K78" s="195"/>
      <c r="L78" s="195"/>
      <c r="M78" s="195"/>
      <c r="N78" s="194"/>
      <c r="O78" s="194"/>
      <c r="P78" s="194"/>
      <c r="Q78" s="194"/>
      <c r="R78" s="194"/>
      <c r="S78" s="194"/>
      <c r="T78" s="194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  <c r="AH78" s="194"/>
      <c r="AI78" s="194"/>
      <c r="AJ78" s="33"/>
      <c r="AK78" s="272"/>
      <c r="AL78" s="272"/>
      <c r="AM78" s="272"/>
      <c r="AN78" s="272"/>
      <c r="AO78" s="272"/>
      <c r="AP78" s="272"/>
      <c r="AQ78" s="269"/>
      <c r="AR78" s="269"/>
      <c r="AY78"/>
      <c r="AZ78"/>
    </row>
    <row r="79" spans="1:52" s="99" customFormat="1" ht="15" hidden="1" customHeight="1" x14ac:dyDescent="0.15">
      <c r="A79" s="194"/>
      <c r="B79" s="195"/>
      <c r="C79" s="194"/>
      <c r="D79" s="194"/>
      <c r="E79" s="195"/>
      <c r="F79" s="195"/>
      <c r="G79" s="194"/>
      <c r="H79" s="195"/>
      <c r="I79" s="195"/>
      <c r="J79" s="195"/>
      <c r="K79" s="195"/>
      <c r="L79" s="195"/>
      <c r="M79" s="195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33"/>
      <c r="AK79" s="272"/>
      <c r="AL79" s="272"/>
      <c r="AM79" s="272"/>
      <c r="AN79" s="272"/>
      <c r="AO79" s="272"/>
      <c r="AP79" s="272"/>
      <c r="AQ79" s="269"/>
      <c r="AR79" s="269"/>
      <c r="AY79"/>
      <c r="AZ79"/>
    </row>
    <row r="80" spans="1:52" s="99" customFormat="1" ht="15" customHeight="1" x14ac:dyDescent="0.15">
      <c r="A80" s="194"/>
      <c r="B80" s="195"/>
      <c r="C80" s="194"/>
      <c r="D80" s="194"/>
      <c r="E80" s="195"/>
      <c r="F80" s="195"/>
      <c r="G80" s="194"/>
      <c r="H80" s="195"/>
      <c r="I80" s="195"/>
      <c r="J80" s="195"/>
      <c r="K80" s="195"/>
      <c r="L80" s="195"/>
      <c r="M80" s="195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33"/>
      <c r="AK80" s="272"/>
      <c r="AL80" s="272"/>
      <c r="AM80" s="272"/>
      <c r="AN80" s="272"/>
      <c r="AO80" s="272"/>
      <c r="AP80" s="272"/>
      <c r="AQ80" s="269"/>
      <c r="AR80" s="269"/>
      <c r="AY80"/>
      <c r="AZ80"/>
    </row>
    <row r="81" spans="1:52" s="99" customFormat="1" ht="15" customHeight="1" x14ac:dyDescent="0.15">
      <c r="A81" s="194"/>
      <c r="B81" s="195"/>
      <c r="C81" s="194"/>
      <c r="D81" s="194"/>
      <c r="E81" s="195"/>
      <c r="F81" s="195"/>
      <c r="G81" s="194"/>
      <c r="H81" s="195"/>
      <c r="I81" s="195"/>
      <c r="J81" s="195"/>
      <c r="K81" s="195"/>
      <c r="L81" s="195"/>
      <c r="M81" s="195"/>
      <c r="N81" s="194"/>
      <c r="O81" s="194"/>
      <c r="P81" s="194"/>
      <c r="Q81" s="194"/>
      <c r="R81" s="194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33"/>
      <c r="AK81" s="272"/>
      <c r="AL81" s="272"/>
      <c r="AM81" s="272"/>
      <c r="AN81" s="272"/>
      <c r="AO81" s="272"/>
      <c r="AP81" s="272"/>
      <c r="AQ81" s="269"/>
      <c r="AR81" s="269"/>
      <c r="AY81"/>
      <c r="AZ81"/>
    </row>
    <row r="82" spans="1:52" ht="15" customHeight="1" x14ac:dyDescent="0.15">
      <c r="A82" s="31"/>
      <c r="B82" s="176"/>
      <c r="C82" s="31"/>
      <c r="D82" s="31"/>
      <c r="E82" s="176"/>
      <c r="F82" s="176"/>
      <c r="G82" s="31"/>
      <c r="H82" s="176"/>
      <c r="I82" s="176"/>
      <c r="J82" s="176"/>
      <c r="K82" s="177"/>
      <c r="L82" s="177"/>
      <c r="M82" s="177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3"/>
    </row>
    <row r="83" spans="1:52" x14ac:dyDescent="0.15">
      <c r="A83" s="31"/>
      <c r="B83" s="176"/>
      <c r="C83" s="31"/>
      <c r="D83" s="31"/>
      <c r="E83" s="176"/>
      <c r="F83" s="176"/>
      <c r="G83" s="31"/>
      <c r="H83" s="176"/>
      <c r="I83" s="176"/>
      <c r="J83" s="176"/>
      <c r="K83" s="177"/>
      <c r="L83" s="177"/>
      <c r="M83" s="177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3"/>
    </row>
    <row r="84" spans="1:52" x14ac:dyDescent="0.15">
      <c r="A84" s="31"/>
      <c r="B84" s="176"/>
      <c r="C84" s="31"/>
      <c r="D84" s="31"/>
      <c r="E84" s="176"/>
      <c r="F84" s="176"/>
      <c r="G84" s="31"/>
      <c r="H84" s="176"/>
      <c r="I84" s="176"/>
      <c r="J84" s="176"/>
      <c r="K84" s="177"/>
      <c r="L84" s="177"/>
      <c r="M84" s="177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3"/>
    </row>
    <row r="85" spans="1:52" x14ac:dyDescent="0.15">
      <c r="A85" s="31"/>
      <c r="B85" s="176"/>
      <c r="C85" s="31"/>
      <c r="D85" s="31"/>
      <c r="E85" s="176"/>
      <c r="F85" s="176"/>
      <c r="G85" s="31"/>
      <c r="H85" s="176"/>
      <c r="I85" s="176"/>
      <c r="J85" s="176"/>
      <c r="K85" s="177"/>
      <c r="L85" s="177"/>
      <c r="M85" s="177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3"/>
    </row>
    <row r="86" spans="1:52" x14ac:dyDescent="0.15">
      <c r="A86" s="31"/>
      <c r="B86" s="176"/>
      <c r="C86" s="31"/>
      <c r="D86" s="31"/>
      <c r="E86" s="176"/>
      <c r="F86" s="176"/>
      <c r="G86" s="31"/>
      <c r="H86" s="176"/>
      <c r="I86" s="176"/>
      <c r="J86" s="176"/>
      <c r="K86" s="177"/>
      <c r="L86" s="177"/>
      <c r="M86" s="177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3"/>
    </row>
    <row r="87" spans="1:52" x14ac:dyDescent="0.15">
      <c r="A87" s="31"/>
      <c r="B87" s="176"/>
      <c r="C87" s="31"/>
      <c r="D87" s="31"/>
      <c r="E87" s="176"/>
      <c r="F87" s="176"/>
      <c r="G87" s="31"/>
      <c r="H87" s="176"/>
      <c r="I87" s="176"/>
      <c r="J87" s="176"/>
      <c r="K87" s="177"/>
      <c r="L87" s="177"/>
      <c r="M87" s="177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3"/>
    </row>
    <row r="88" spans="1:52" x14ac:dyDescent="0.15">
      <c r="A88" s="31"/>
      <c r="B88" s="176"/>
      <c r="C88" s="31"/>
      <c r="D88" s="31"/>
      <c r="E88" s="176"/>
      <c r="F88" s="176"/>
      <c r="G88" s="31"/>
      <c r="H88" s="176"/>
      <c r="I88" s="176"/>
      <c r="J88" s="176"/>
      <c r="K88" s="177"/>
      <c r="L88" s="177"/>
      <c r="M88" s="177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3"/>
    </row>
    <row r="89" spans="1:52" x14ac:dyDescent="0.15">
      <c r="A89" s="31"/>
      <c r="B89" s="176"/>
      <c r="C89" s="31"/>
      <c r="D89" s="31"/>
      <c r="E89" s="176"/>
      <c r="F89" s="176"/>
      <c r="G89" s="31"/>
      <c r="H89" s="176"/>
      <c r="I89" s="176"/>
      <c r="J89" s="176"/>
      <c r="K89" s="177"/>
      <c r="L89" s="177"/>
      <c r="M89" s="177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3"/>
    </row>
    <row r="90" spans="1:52" x14ac:dyDescent="0.15">
      <c r="A90" s="31"/>
      <c r="B90" s="176"/>
      <c r="C90" s="31"/>
      <c r="D90" s="31"/>
      <c r="E90" s="176"/>
      <c r="F90" s="176"/>
      <c r="G90" s="31"/>
      <c r="H90" s="176"/>
      <c r="I90" s="176"/>
      <c r="J90" s="176"/>
      <c r="K90" s="177"/>
      <c r="L90" s="177"/>
      <c r="M90" s="177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3"/>
    </row>
    <row r="91" spans="1:52" x14ac:dyDescent="0.15">
      <c r="A91" s="31"/>
      <c r="B91" s="176"/>
      <c r="C91" s="31"/>
      <c r="D91" s="31"/>
      <c r="E91" s="176"/>
      <c r="F91" s="176"/>
      <c r="G91" s="31"/>
      <c r="H91" s="176"/>
      <c r="I91" s="176"/>
      <c r="J91" s="176"/>
      <c r="K91" s="177"/>
      <c r="L91" s="177"/>
      <c r="M91" s="177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3"/>
    </row>
    <row r="92" spans="1:52" x14ac:dyDescent="0.15">
      <c r="A92" s="31"/>
      <c r="B92" s="176"/>
      <c r="C92" s="31"/>
      <c r="D92" s="31"/>
      <c r="E92" s="176"/>
      <c r="F92" s="176"/>
      <c r="G92" s="31"/>
      <c r="H92" s="176"/>
      <c r="I92" s="176"/>
      <c r="J92" s="176"/>
      <c r="K92" s="177"/>
      <c r="L92" s="177"/>
      <c r="M92" s="177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3"/>
    </row>
    <row r="93" spans="1:52" x14ac:dyDescent="0.15">
      <c r="A93" s="31"/>
      <c r="B93" s="176"/>
      <c r="C93" s="31"/>
      <c r="D93" s="31"/>
      <c r="E93" s="176"/>
      <c r="F93" s="176"/>
      <c r="G93" s="31"/>
      <c r="H93" s="176"/>
      <c r="I93" s="176"/>
      <c r="J93" s="176"/>
      <c r="K93" s="177"/>
      <c r="L93" s="177"/>
      <c r="M93" s="177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3"/>
    </row>
    <row r="94" spans="1:52" x14ac:dyDescent="0.15">
      <c r="A94" s="31"/>
      <c r="B94" s="176"/>
      <c r="C94" s="31"/>
      <c r="D94" s="31"/>
      <c r="E94" s="176"/>
      <c r="F94" s="176"/>
      <c r="G94" s="31"/>
      <c r="H94" s="176"/>
      <c r="I94" s="176"/>
      <c r="J94" s="176"/>
      <c r="K94" s="177"/>
      <c r="L94" s="177"/>
      <c r="M94" s="177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3"/>
    </row>
    <row r="95" spans="1:52" x14ac:dyDescent="0.15">
      <c r="A95" s="31"/>
      <c r="B95" s="176"/>
      <c r="C95" s="31"/>
      <c r="D95" s="31"/>
      <c r="E95" s="176"/>
      <c r="F95" s="176"/>
      <c r="G95" s="31"/>
      <c r="H95" s="176"/>
      <c r="I95" s="176"/>
      <c r="J95" s="176"/>
      <c r="K95" s="177"/>
      <c r="L95" s="177"/>
      <c r="M95" s="177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3"/>
    </row>
    <row r="96" spans="1:52" x14ac:dyDescent="0.15">
      <c r="A96" s="31"/>
      <c r="B96" s="176"/>
      <c r="C96" s="31"/>
      <c r="D96" s="31"/>
      <c r="E96" s="176"/>
      <c r="F96" s="176"/>
      <c r="G96" s="31"/>
      <c r="H96" s="176"/>
      <c r="I96" s="176"/>
      <c r="J96" s="176"/>
      <c r="K96" s="177"/>
      <c r="L96" s="177"/>
      <c r="M96" s="177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3"/>
    </row>
    <row r="97" spans="1:72" x14ac:dyDescent="0.15">
      <c r="A97" s="31"/>
      <c r="B97" s="176"/>
      <c r="C97" s="31"/>
      <c r="D97" s="31"/>
      <c r="E97" s="176"/>
      <c r="F97" s="176"/>
      <c r="G97" s="31"/>
      <c r="H97" s="176"/>
      <c r="I97" s="176"/>
      <c r="J97" s="176"/>
      <c r="K97" s="177"/>
      <c r="L97" s="177"/>
      <c r="M97" s="177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3"/>
    </row>
    <row r="98" spans="1:72" x14ac:dyDescent="0.15">
      <c r="A98" s="31"/>
      <c r="B98" s="176"/>
      <c r="C98" s="31"/>
      <c r="D98" s="31"/>
      <c r="E98" s="176"/>
      <c r="F98" s="176"/>
      <c r="G98" s="31"/>
      <c r="H98" s="176"/>
      <c r="I98" s="176"/>
      <c r="J98" s="176"/>
      <c r="K98" s="177"/>
      <c r="L98" s="177"/>
      <c r="M98" s="177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3"/>
    </row>
    <row r="99" spans="1:72" x14ac:dyDescent="0.15">
      <c r="A99" s="31"/>
      <c r="B99" s="176"/>
      <c r="C99" s="31"/>
      <c r="D99" s="31"/>
      <c r="E99" s="176"/>
      <c r="F99" s="176"/>
      <c r="G99" s="31"/>
      <c r="H99" s="176"/>
      <c r="I99" s="176"/>
      <c r="J99" s="176"/>
      <c r="K99" s="177"/>
      <c r="L99" s="177"/>
      <c r="M99" s="177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3"/>
    </row>
    <row r="100" spans="1:72" ht="15" customHeight="1" x14ac:dyDescent="0.15">
      <c r="A100" s="247"/>
      <c r="B100" s="236"/>
      <c r="C100" s="237"/>
      <c r="D100" s="237"/>
      <c r="E100" s="238"/>
      <c r="F100" s="248"/>
      <c r="G100" s="249"/>
      <c r="H100" s="250"/>
      <c r="I100" s="251"/>
      <c r="J100" s="252"/>
      <c r="K100" s="250"/>
      <c r="L100" s="251"/>
      <c r="M100" s="181"/>
      <c r="N100" s="250"/>
      <c r="O100" s="251"/>
      <c r="P100" s="181"/>
      <c r="Q100" s="182"/>
      <c r="R100" s="178"/>
      <c r="S100" s="178"/>
      <c r="T100" s="178"/>
      <c r="U100" s="178"/>
      <c r="V100" s="178"/>
      <c r="W100" s="178"/>
      <c r="X100" s="183"/>
      <c r="Y100" s="184"/>
      <c r="Z100" s="185"/>
      <c r="AA100" s="186"/>
      <c r="AB100" s="186"/>
      <c r="AC100" s="187"/>
      <c r="AD100" s="31"/>
      <c r="AE100" s="31"/>
      <c r="AF100" s="31"/>
      <c r="AG100" s="31"/>
      <c r="AH100" s="31"/>
      <c r="AI100" s="31"/>
      <c r="AJ100" s="33"/>
      <c r="BA100" s="219"/>
      <c r="BB100" s="220"/>
      <c r="BC100" s="221"/>
      <c r="BD100" s="222"/>
      <c r="BE100" s="222"/>
      <c r="BF100" s="225"/>
      <c r="BH100" s="219"/>
      <c r="BI100" s="220"/>
      <c r="BJ100" s="221"/>
      <c r="BK100" s="222"/>
      <c r="BL100" s="222"/>
      <c r="BM100" s="225"/>
      <c r="BO100" s="219"/>
      <c r="BP100" s="220"/>
      <c r="BQ100" s="221"/>
      <c r="BR100" s="222"/>
      <c r="BS100" s="222"/>
      <c r="BT100" s="223"/>
    </row>
    <row r="101" spans="1:72" ht="15" customHeight="1" x14ac:dyDescent="0.15">
      <c r="A101" s="227"/>
      <c r="B101" s="213"/>
      <c r="C101" s="214"/>
      <c r="D101" s="214"/>
      <c r="E101" s="215"/>
      <c r="F101" s="228"/>
      <c r="G101" s="229"/>
      <c r="H101" s="230"/>
      <c r="I101" s="231"/>
      <c r="J101" s="232"/>
      <c r="K101" s="230"/>
      <c r="L101" s="231"/>
      <c r="M101" s="225"/>
      <c r="N101" s="230"/>
      <c r="O101" s="231"/>
      <c r="P101" s="225"/>
      <c r="Q101" s="224"/>
      <c r="X101" s="219"/>
      <c r="Y101" s="220"/>
      <c r="Z101" s="221"/>
      <c r="AA101" s="222"/>
      <c r="AB101" s="222"/>
      <c r="AC101" s="225"/>
      <c r="BA101" s="219"/>
      <c r="BB101" s="220"/>
      <c r="BC101" s="221"/>
      <c r="BD101" s="222"/>
      <c r="BE101" s="222"/>
      <c r="BF101" s="225"/>
      <c r="BH101" s="219"/>
      <c r="BI101" s="220"/>
      <c r="BJ101" s="221"/>
      <c r="BK101" s="222"/>
      <c r="BL101" s="222"/>
      <c r="BM101" s="225"/>
      <c r="BO101" s="219"/>
      <c r="BP101" s="220"/>
      <c r="BQ101" s="221"/>
      <c r="BR101" s="222"/>
      <c r="BS101" s="222"/>
      <c r="BT101" s="225"/>
    </row>
    <row r="102" spans="1:72" ht="15" customHeight="1" x14ac:dyDescent="0.15">
      <c r="A102" s="227"/>
      <c r="B102" s="213"/>
      <c r="C102" s="214"/>
      <c r="D102" s="214"/>
      <c r="E102" s="215"/>
      <c r="F102" s="228"/>
      <c r="G102" s="229"/>
      <c r="H102" s="230"/>
      <c r="I102" s="231"/>
      <c r="J102" s="232"/>
      <c r="K102" s="230"/>
      <c r="L102" s="231"/>
      <c r="M102" s="225"/>
      <c r="N102" s="230"/>
      <c r="O102" s="231"/>
      <c r="P102" s="225"/>
      <c r="Q102" s="224"/>
      <c r="X102" s="219"/>
      <c r="Y102" s="220"/>
      <c r="Z102" s="221"/>
      <c r="AA102" s="222"/>
      <c r="AB102" s="222"/>
      <c r="AC102" s="225"/>
      <c r="BA102" s="219"/>
      <c r="BB102" s="220"/>
      <c r="BC102" s="221"/>
      <c r="BD102" s="222"/>
      <c r="BE102" s="222"/>
      <c r="BF102" s="225"/>
      <c r="BH102" s="219"/>
      <c r="BI102" s="220"/>
      <c r="BJ102" s="221"/>
      <c r="BK102" s="222"/>
      <c r="BL102" s="222"/>
      <c r="BM102" s="225"/>
      <c r="BO102" s="219"/>
      <c r="BP102" s="220"/>
      <c r="BQ102" s="221"/>
      <c r="BR102" s="222"/>
      <c r="BS102" s="222"/>
      <c r="BT102" s="225"/>
    </row>
    <row r="103" spans="1:72" ht="15" customHeight="1" x14ac:dyDescent="0.15">
      <c r="A103" s="227"/>
      <c r="B103" s="213"/>
      <c r="C103" s="214"/>
      <c r="D103" s="214"/>
      <c r="E103" s="215"/>
      <c r="F103" s="228"/>
      <c r="G103" s="229"/>
      <c r="H103" s="230"/>
      <c r="I103" s="231"/>
      <c r="J103" s="232"/>
      <c r="K103" s="230"/>
      <c r="L103" s="231"/>
      <c r="M103" s="225"/>
      <c r="N103" s="230"/>
      <c r="O103" s="231"/>
      <c r="P103" s="225"/>
      <c r="Q103" s="224"/>
      <c r="X103" s="219"/>
      <c r="Y103" s="220"/>
      <c r="Z103" s="221"/>
      <c r="AA103" s="222"/>
      <c r="AB103" s="222"/>
      <c r="AC103" s="225"/>
      <c r="BA103" s="219"/>
      <c r="BB103" s="220"/>
      <c r="BC103" s="221"/>
      <c r="BD103" s="222"/>
      <c r="BE103" s="222"/>
      <c r="BF103" s="225"/>
      <c r="BH103" s="219"/>
      <c r="BI103" s="220"/>
      <c r="BJ103" s="221"/>
      <c r="BK103" s="222"/>
      <c r="BL103" s="222"/>
      <c r="BM103" s="225"/>
      <c r="BO103" s="219"/>
      <c r="BP103" s="220"/>
      <c r="BQ103" s="221"/>
      <c r="BR103" s="222"/>
      <c r="BS103" s="222"/>
      <c r="BT103" s="225"/>
    </row>
    <row r="104" spans="1:72" ht="15" customHeight="1" x14ac:dyDescent="0.15">
      <c r="A104" s="227"/>
      <c r="B104" s="213"/>
      <c r="C104" s="214"/>
      <c r="D104" s="214"/>
      <c r="E104" s="215"/>
      <c r="F104" s="228"/>
      <c r="G104" s="229"/>
      <c r="H104" s="230"/>
      <c r="I104" s="231"/>
      <c r="J104" s="232"/>
      <c r="K104" s="230"/>
      <c r="L104" s="231"/>
      <c r="M104" s="225"/>
      <c r="N104" s="230"/>
      <c r="O104" s="231"/>
      <c r="P104" s="225"/>
      <c r="Q104" s="224"/>
      <c r="X104" s="219"/>
      <c r="Y104" s="220"/>
      <c r="Z104" s="221"/>
      <c r="AA104" s="222"/>
      <c r="AB104" s="222"/>
      <c r="AC104" s="225"/>
      <c r="BA104" s="219"/>
      <c r="BB104" s="220"/>
      <c r="BC104" s="221"/>
      <c r="BD104" s="222"/>
      <c r="BE104" s="222"/>
      <c r="BF104" s="225"/>
      <c r="BH104" s="219"/>
      <c r="BI104" s="220"/>
      <c r="BJ104" s="221"/>
      <c r="BK104" s="222"/>
      <c r="BL104" s="222"/>
      <c r="BM104" s="225"/>
      <c r="BO104" s="219"/>
      <c r="BP104" s="220"/>
      <c r="BQ104" s="221"/>
      <c r="BR104" s="222"/>
      <c r="BS104" s="222"/>
      <c r="BT104" s="225"/>
    </row>
    <row r="105" spans="1:72" ht="15" customHeight="1" x14ac:dyDescent="0.15">
      <c r="A105" s="227"/>
      <c r="B105" s="9"/>
      <c r="C105" s="8"/>
      <c r="D105" s="8"/>
      <c r="E105" s="9"/>
      <c r="F105" s="9"/>
      <c r="G105" s="229"/>
      <c r="H105" s="233"/>
      <c r="I105" s="231"/>
      <c r="J105" s="232"/>
      <c r="K105" s="233"/>
      <c r="L105" s="231"/>
      <c r="M105" s="225"/>
      <c r="N105" s="233"/>
      <c r="O105" s="231"/>
      <c r="P105" s="225"/>
      <c r="Q105" s="224"/>
      <c r="X105" s="219"/>
      <c r="Y105" s="220"/>
      <c r="Z105" s="221"/>
      <c r="AA105" s="222"/>
      <c r="AB105" s="222"/>
      <c r="AC105" s="225"/>
      <c r="BA105" s="219"/>
      <c r="BB105" s="220"/>
      <c r="BC105" s="221"/>
      <c r="BD105" s="222"/>
      <c r="BE105" s="222"/>
      <c r="BF105" s="223"/>
      <c r="BH105" s="219"/>
      <c r="BI105" s="220"/>
      <c r="BJ105" s="221"/>
      <c r="BK105" s="222"/>
      <c r="BL105" s="222"/>
      <c r="BM105" s="225"/>
      <c r="BO105" s="219"/>
      <c r="BP105" s="220"/>
      <c r="BQ105" s="221"/>
      <c r="BR105" s="222"/>
      <c r="BS105" s="222"/>
      <c r="BT105" s="225"/>
    </row>
    <row r="106" spans="1:72" ht="15" customHeight="1" x14ac:dyDescent="0.15">
      <c r="A106" s="227"/>
      <c r="B106" s="9"/>
      <c r="C106" s="8"/>
      <c r="D106" s="8"/>
      <c r="E106" s="9"/>
      <c r="F106" s="9"/>
      <c r="G106" s="229"/>
      <c r="H106" s="226"/>
      <c r="I106" s="221"/>
      <c r="J106" s="234"/>
      <c r="K106" s="226"/>
      <c r="L106" s="221"/>
      <c r="M106" s="234"/>
      <c r="N106" s="226"/>
      <c r="O106" s="221"/>
      <c r="P106" s="234"/>
      <c r="Q106" s="226"/>
      <c r="X106" s="219"/>
      <c r="Y106" s="220"/>
      <c r="Z106" s="221"/>
      <c r="AA106" s="222"/>
      <c r="AB106" s="222"/>
      <c r="AC106" s="223"/>
      <c r="BA106" s="219"/>
      <c r="BB106" s="220"/>
      <c r="BC106" s="221"/>
      <c r="BD106" s="222"/>
      <c r="BE106" s="222"/>
      <c r="BF106" s="223"/>
      <c r="BH106" s="219"/>
      <c r="BI106" s="220"/>
      <c r="BJ106" s="221"/>
      <c r="BK106" s="222"/>
      <c r="BL106" s="222"/>
      <c r="BM106" s="223"/>
      <c r="BO106" s="219"/>
      <c r="BP106" s="220"/>
      <c r="BQ106" s="221"/>
      <c r="BR106" s="222"/>
      <c r="BS106" s="222"/>
      <c r="BT106" s="223"/>
    </row>
    <row r="107" spans="1:72" ht="15" customHeight="1" x14ac:dyDescent="0.15">
      <c r="A107" s="227"/>
      <c r="B107" s="213"/>
      <c r="C107" s="214"/>
      <c r="D107" s="214"/>
      <c r="E107" s="215"/>
      <c r="F107" s="228"/>
      <c r="G107" s="229"/>
      <c r="H107" s="230"/>
      <c r="I107" s="231"/>
      <c r="J107" s="232"/>
      <c r="K107" s="230"/>
      <c r="L107" s="231"/>
      <c r="M107" s="225"/>
      <c r="N107" s="230"/>
      <c r="O107" s="231"/>
      <c r="P107" s="225"/>
      <c r="Q107" s="224"/>
      <c r="X107" s="219"/>
      <c r="Y107" s="220"/>
      <c r="Z107" s="221"/>
      <c r="AA107" s="222"/>
      <c r="AB107" s="222"/>
      <c r="AC107" s="225"/>
      <c r="BA107" s="219"/>
      <c r="BB107" s="220"/>
      <c r="BC107" s="221"/>
      <c r="BD107" s="222"/>
      <c r="BE107" s="222"/>
      <c r="BF107" s="225"/>
      <c r="BH107" s="219"/>
      <c r="BI107" s="220"/>
      <c r="BJ107" s="221"/>
      <c r="BK107" s="222"/>
      <c r="BL107" s="222"/>
      <c r="BM107" s="225"/>
      <c r="BO107" s="219"/>
      <c r="BP107" s="220"/>
      <c r="BQ107" s="221"/>
      <c r="BR107" s="222"/>
      <c r="BS107" s="222"/>
      <c r="BT107" s="225"/>
    </row>
    <row r="108" spans="1:72" ht="15" customHeight="1" x14ac:dyDescent="0.15">
      <c r="A108" s="227"/>
      <c r="B108" s="213"/>
      <c r="C108" s="214"/>
      <c r="D108" s="214"/>
      <c r="E108" s="215"/>
      <c r="F108" s="228"/>
      <c r="G108" s="229"/>
      <c r="H108" s="230"/>
      <c r="I108" s="231"/>
      <c r="J108" s="232"/>
      <c r="K108" s="230"/>
      <c r="L108" s="231"/>
      <c r="M108" s="225"/>
      <c r="N108" s="230"/>
      <c r="O108" s="231"/>
      <c r="P108" s="225"/>
      <c r="Q108" s="224"/>
      <c r="X108" s="219"/>
      <c r="Y108" s="220"/>
      <c r="Z108" s="221"/>
      <c r="AA108" s="222"/>
      <c r="AB108" s="222"/>
      <c r="AC108" s="225"/>
      <c r="BA108" s="219"/>
      <c r="BB108" s="220"/>
      <c r="BC108" s="221"/>
      <c r="BD108" s="222"/>
      <c r="BE108" s="222"/>
      <c r="BF108" s="225"/>
      <c r="BH108" s="219"/>
      <c r="BI108" s="220"/>
      <c r="BJ108" s="221"/>
      <c r="BK108" s="222"/>
      <c r="BL108" s="222"/>
      <c r="BM108" s="225"/>
      <c r="BO108" s="219"/>
      <c r="BP108" s="220"/>
      <c r="BQ108" s="221"/>
      <c r="BR108" s="222"/>
      <c r="BS108" s="222"/>
      <c r="BT108" s="225"/>
    </row>
    <row r="109" spans="1:72" ht="15" customHeight="1" x14ac:dyDescent="0.15">
      <c r="A109" s="227"/>
      <c r="B109" s="213"/>
      <c r="C109" s="214"/>
      <c r="D109" s="214"/>
      <c r="E109" s="215"/>
      <c r="F109" s="228"/>
      <c r="G109" s="229"/>
      <c r="H109" s="230"/>
      <c r="I109" s="231"/>
      <c r="J109" s="232"/>
      <c r="K109" s="230"/>
      <c r="L109" s="231"/>
      <c r="M109" s="225"/>
      <c r="N109" s="230"/>
      <c r="O109" s="231"/>
      <c r="P109" s="225"/>
      <c r="Q109" s="224"/>
      <c r="X109" s="219"/>
      <c r="Y109" s="220"/>
      <c r="Z109" s="221"/>
      <c r="AA109" s="222"/>
      <c r="AB109" s="222"/>
      <c r="AC109" s="225"/>
      <c r="BA109" s="219"/>
      <c r="BB109" s="220"/>
      <c r="BC109" s="221"/>
      <c r="BD109" s="222"/>
      <c r="BE109" s="222"/>
      <c r="BF109" s="225"/>
      <c r="BH109" s="219"/>
      <c r="BI109" s="220"/>
      <c r="BJ109" s="221"/>
      <c r="BK109" s="222"/>
      <c r="BL109" s="222"/>
      <c r="BM109" s="225"/>
      <c r="BO109" s="219"/>
      <c r="BP109" s="220"/>
      <c r="BQ109" s="221"/>
      <c r="BR109" s="222"/>
      <c r="BS109" s="222"/>
      <c r="BT109" s="225"/>
    </row>
    <row r="110" spans="1:72" ht="15" customHeight="1" x14ac:dyDescent="0.15">
      <c r="A110" s="227"/>
      <c r="B110" s="213"/>
      <c r="C110" s="214"/>
      <c r="D110" s="214"/>
      <c r="E110" s="215"/>
      <c r="F110" s="228"/>
      <c r="G110" s="229"/>
      <c r="H110" s="230"/>
      <c r="I110" s="231"/>
      <c r="J110" s="232"/>
      <c r="K110" s="230"/>
      <c r="L110" s="231"/>
      <c r="M110" s="225"/>
      <c r="N110" s="230"/>
      <c r="O110" s="231"/>
      <c r="P110" s="225"/>
      <c r="Q110" s="224"/>
      <c r="X110" s="219"/>
      <c r="Y110" s="220"/>
      <c r="Z110" s="221"/>
      <c r="AA110" s="222"/>
      <c r="AB110" s="222"/>
      <c r="AC110" s="225"/>
      <c r="BA110" s="219"/>
      <c r="BB110" s="220"/>
      <c r="BC110" s="221"/>
      <c r="BD110" s="222"/>
      <c r="BE110" s="222"/>
      <c r="BF110" s="225"/>
      <c r="BH110" s="219"/>
      <c r="BI110" s="220"/>
      <c r="BJ110" s="221"/>
      <c r="BK110" s="222"/>
      <c r="BL110" s="222"/>
      <c r="BM110" s="225"/>
      <c r="BO110" s="219"/>
      <c r="BP110" s="220"/>
      <c r="BQ110" s="221"/>
      <c r="BR110" s="222"/>
      <c r="BS110" s="222"/>
      <c r="BT110" s="225"/>
    </row>
    <row r="111" spans="1:72" ht="15" customHeight="1" x14ac:dyDescent="0.15">
      <c r="A111" s="227"/>
      <c r="B111" s="213"/>
      <c r="C111" s="214"/>
      <c r="D111" s="214"/>
      <c r="E111" s="215"/>
      <c r="F111" s="228"/>
      <c r="G111" s="229"/>
      <c r="H111" s="230"/>
      <c r="I111" s="231"/>
      <c r="J111" s="232"/>
      <c r="K111" s="230"/>
      <c r="L111" s="231"/>
      <c r="M111" s="225"/>
      <c r="N111" s="230"/>
      <c r="O111" s="231"/>
      <c r="P111" s="225"/>
      <c r="Q111" s="224"/>
      <c r="X111" s="219"/>
      <c r="Y111" s="220"/>
      <c r="Z111" s="221"/>
      <c r="AA111" s="222"/>
      <c r="AB111" s="222"/>
      <c r="AC111" s="225"/>
      <c r="BA111" s="219"/>
      <c r="BB111" s="220"/>
      <c r="BC111" s="221"/>
      <c r="BD111" s="222"/>
      <c r="BE111" s="222"/>
      <c r="BF111" s="225"/>
      <c r="BH111" s="219"/>
      <c r="BI111" s="220"/>
      <c r="BJ111" s="221"/>
      <c r="BK111" s="222"/>
      <c r="BL111" s="222"/>
      <c r="BM111" s="225"/>
      <c r="BO111" s="219"/>
      <c r="BP111" s="220"/>
      <c r="BQ111" s="221"/>
      <c r="BR111" s="222"/>
      <c r="BS111" s="222"/>
      <c r="BT111" s="225"/>
    </row>
    <row r="112" spans="1:72" ht="15" customHeight="1" x14ac:dyDescent="0.15">
      <c r="A112" s="227"/>
      <c r="B112" s="9"/>
      <c r="C112" s="8"/>
      <c r="D112" s="8"/>
      <c r="E112" s="9"/>
      <c r="F112" s="9"/>
      <c r="G112" s="229"/>
      <c r="H112" s="233"/>
      <c r="I112" s="231"/>
      <c r="J112" s="235"/>
      <c r="K112" s="233"/>
      <c r="L112" s="231"/>
      <c r="M112" s="223"/>
      <c r="N112" s="233"/>
      <c r="O112" s="231"/>
      <c r="P112" s="223"/>
      <c r="Q112" s="218"/>
      <c r="X112" s="219"/>
      <c r="Y112" s="220"/>
      <c r="Z112" s="221"/>
      <c r="AA112" s="222"/>
      <c r="AB112" s="222"/>
      <c r="AC112" s="223"/>
      <c r="BA112" s="219"/>
      <c r="BB112" s="220"/>
      <c r="BC112" s="221"/>
      <c r="BD112" s="222"/>
      <c r="BE112" s="222"/>
      <c r="BF112" s="223"/>
      <c r="BH112" s="219"/>
      <c r="BI112" s="220"/>
      <c r="BJ112" s="221"/>
      <c r="BK112" s="222"/>
      <c r="BL112" s="222"/>
      <c r="BM112" s="223"/>
      <c r="BO112" s="219"/>
      <c r="BP112" s="220"/>
      <c r="BQ112" s="221"/>
      <c r="BR112" s="222"/>
      <c r="BS112" s="222"/>
      <c r="BT112" s="223"/>
    </row>
  </sheetData>
  <dataConsolidate/>
  <mergeCells count="3">
    <mergeCell ref="H2:J2"/>
    <mergeCell ref="K2:M2"/>
    <mergeCell ref="N2:P2"/>
  </mergeCells>
  <dataValidations count="7"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8 A30:A37" xr:uid="{39BF9054-C213-4861-8D4D-D8AAE0D0BC4D}">
      <formula1>$V$62:$V$71</formula1>
    </dataValidation>
    <dataValidation allowBlank="1" showInputMessage="1" showErrorMessage="1" errorTitle="Categories" error="Il n'y a pas de catégories supérieures à 14" sqref="F112:F65536 F105 F1:F5 F66:F99 F17:F50" xr:uid="{21FAD8AD-BF8E-420B-963C-1A0CF5D4C783}"/>
    <dataValidation type="list" errorStyle="warning" showErrorMessage="1" errorTitle="Mauvaise Saisie" error="Ces Noms et Prenoms ne sont pas dans l'equipe" promptTitle="Liste des nageurs" prompt="Choisissez un nageur dans la liste _x000a_Faire defiler si neccessaire les noms _x000a_avec la barre entre les 2 fleches" sqref="A23:A26" xr:uid="{D078074F-A5B7-4DD6-A536-CA34A51D0991}">
      <formula1>$V$51:$V$60</formula1>
    </dataValidation>
    <dataValidation type="list" allowBlank="1" showInputMessage="1" showErrorMessage="1" errorTitle="Faites un autre choix" error="F pour les Femmes_x000a_M pour les Messieurs" sqref="E40 E6:E10 E100:E104 E107:E111 E12:E16" xr:uid="{B26D44EC-EB86-465F-B8E9-03A631404FD4}">
      <formula1>$G$1:$G$2</formula1>
    </dataValidation>
    <dataValidation type="decimal" allowBlank="1" showInputMessage="1" showErrorMessage="1" errorTitle="Probleme de saisie" error="Le nombre saisi n'est pas valide_x000a_le signe de decimal n'est peut etre pas le bon (virgule ou point)_x000a_pour les temps inferieurs à la minute mettre les secondes apres la decimale" sqref="N100:N104 Q101:Q105 Q107:Q111 H107:H111 K107:K111 N107:N111 H100:H104 K100:K104 N12:N16 K12:K16 H12:H16 K6:K10 Q6:Q10 N6:N10 H6:H10 Q12:Q15 Q17" xr:uid="{46D87ECA-351C-42C5-94AD-B2377CE3C869}">
      <formula1>0.22</formula1>
      <formula2>10</formula2>
    </dataValidation>
    <dataValidation type="whole" allowBlank="1" showInputMessage="1" showErrorMessage="1" errorTitle="Categories" error="Il n'y a pas de catégories supérieures à 14" sqref="F11 F106" xr:uid="{88FE9F14-E373-403A-902A-383D705C5100}">
      <formula1>1</formula1>
      <formula2>14</formula2>
    </dataValidation>
    <dataValidation type="list" errorStyle="warning" allowBlank="1" showErrorMessage="1" errorTitle="Mauvaise Saisie" error="Ces Noms et Prenoms ne sont pas dans l'equipe" promptTitle="Liste des nageurs" prompt="Choisissez un nageur dans la liste _x000a_Faire defiler si neccessaire les noms _x000a_avec la barre entre les 2 fleches" sqref="A29" xr:uid="{4C29BBFC-F1F8-4F8C-940C-C710F051E107}">
      <formula1>$V$62:$V$71</formula1>
    </dataValidation>
  </dataValidations>
  <printOptions horizontalCentered="1" verticalCentered="1"/>
  <pageMargins left="0.39370078740157483" right="0.78740157480314965" top="0.59055118110236227" bottom="0.39370078740157483" header="0.51181102362204722" footer="0.59055118110236227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9"/>
  <dimension ref="A1:AE77"/>
  <sheetViews>
    <sheetView topLeftCell="A24" workbookViewId="0">
      <selection activeCell="O34" sqref="O34"/>
    </sheetView>
  </sheetViews>
  <sheetFormatPr baseColWidth="10" defaultColWidth="11.5" defaultRowHeight="13" x14ac:dyDescent="0.15"/>
  <cols>
    <col min="1" max="1" width="3.33203125" style="8" bestFit="1" customWidth="1"/>
    <col min="2" max="2" width="23.6640625" style="8" bestFit="1" customWidth="1"/>
    <col min="3" max="3" width="3.5" style="8" customWidth="1"/>
    <col min="4" max="4" width="9.5" style="9" bestFit="1" customWidth="1"/>
    <col min="5" max="5" width="2.1640625" style="8" customWidth="1"/>
    <col min="6" max="6" width="8.5" style="8" customWidth="1"/>
    <col min="7" max="7" width="10.5" style="8" bestFit="1" customWidth="1"/>
    <col min="8" max="8" width="1.83203125" style="8" customWidth="1"/>
    <col min="9" max="9" width="5.5" style="8" customWidth="1"/>
    <col min="10" max="10" width="5.1640625" style="8" bestFit="1" customWidth="1"/>
    <col min="11" max="13" width="5.33203125" style="8" bestFit="1" customWidth="1"/>
    <col min="14" max="15" width="5.1640625" style="8" bestFit="1" customWidth="1"/>
    <col min="16" max="20" width="5.33203125" style="8" bestFit="1" customWidth="1"/>
    <col min="21" max="22" width="5.5" style="8" bestFit="1" customWidth="1"/>
    <col min="23" max="23" width="7.5" style="8" bestFit="1" customWidth="1"/>
    <col min="24" max="24" width="6" style="8" customWidth="1"/>
    <col min="25" max="25" width="11.5" style="8"/>
    <col min="26" max="26" width="7" style="10" customWidth="1"/>
    <col min="27" max="16384" width="11.5" style="8"/>
  </cols>
  <sheetData>
    <row r="1" spans="1:26" x14ac:dyDescent="0.15">
      <c r="F1" s="8" t="s">
        <v>59</v>
      </c>
      <c r="I1" s="8" t="s">
        <v>60</v>
      </c>
    </row>
    <row r="2" spans="1:26" x14ac:dyDescent="0.15">
      <c r="D2" s="9" t="s">
        <v>61</v>
      </c>
      <c r="F2" s="8" t="s">
        <v>62</v>
      </c>
      <c r="G2" s="8" t="s">
        <v>63</v>
      </c>
      <c r="H2" s="8">
        <v>0</v>
      </c>
      <c r="I2" s="8">
        <v>1</v>
      </c>
      <c r="J2" s="8">
        <v>2</v>
      </c>
      <c r="K2" s="8">
        <v>3</v>
      </c>
      <c r="L2" s="8">
        <v>4</v>
      </c>
      <c r="M2" s="8">
        <v>5</v>
      </c>
      <c r="N2" s="8">
        <v>6</v>
      </c>
      <c r="O2" s="8">
        <v>7</v>
      </c>
      <c r="P2" s="8">
        <v>8</v>
      </c>
      <c r="Q2" s="8">
        <v>9</v>
      </c>
      <c r="R2" s="8">
        <v>10</v>
      </c>
      <c r="S2" s="8">
        <v>11</v>
      </c>
      <c r="T2" s="8">
        <v>12</v>
      </c>
      <c r="U2" s="8">
        <v>13</v>
      </c>
      <c r="V2" s="8">
        <v>14</v>
      </c>
      <c r="W2" s="8">
        <v>15</v>
      </c>
      <c r="X2" s="8">
        <v>16</v>
      </c>
    </row>
    <row r="3" spans="1:26" ht="14" thickBot="1" x14ac:dyDescent="0.2"/>
    <row r="4" spans="1:26" ht="14" thickTop="1" x14ac:dyDescent="0.15">
      <c r="A4" s="11">
        <v>1</v>
      </c>
      <c r="B4" s="12" t="s">
        <v>64</v>
      </c>
      <c r="D4" s="9" t="str">
        <f>TEXT(A4,"00")</f>
        <v>01</v>
      </c>
      <c r="F4" s="8">
        <v>231</v>
      </c>
      <c r="G4" s="8">
        <v>10</v>
      </c>
      <c r="H4" s="8">
        <v>0</v>
      </c>
      <c r="I4" s="26">
        <v>1</v>
      </c>
      <c r="J4" s="26">
        <v>1.028</v>
      </c>
      <c r="K4" s="26">
        <v>1.0409999999999999</v>
      </c>
      <c r="L4" s="26">
        <v>1.0469999999999999</v>
      </c>
      <c r="M4" s="26">
        <v>1.0720000000000001</v>
      </c>
      <c r="N4" s="26">
        <v>1.1180000000000001</v>
      </c>
      <c r="O4" s="26">
        <v>1.167</v>
      </c>
      <c r="P4" s="26">
        <v>1.2090000000000001</v>
      </c>
      <c r="Q4" s="26">
        <v>1.28</v>
      </c>
      <c r="R4" s="26">
        <v>1.421</v>
      </c>
      <c r="S4" s="26">
        <v>1.6639999999999999</v>
      </c>
      <c r="T4" s="26">
        <v>2.0920000000000001</v>
      </c>
      <c r="U4" s="26">
        <v>2.2000000000000002</v>
      </c>
      <c r="V4" s="26">
        <v>2.35</v>
      </c>
      <c r="W4" s="26">
        <v>2.5019999999999998</v>
      </c>
      <c r="X4" s="26">
        <v>3.0059999999999998</v>
      </c>
      <c r="Z4" s="10">
        <f>POWER(((F4*F4)-(25*25))/((F4*F4)-((95+G4)*(95+G4))),95/25)/(((F4*F4)-(25*25))/((F4*F4)-((25+G4)*(25+G4))))</f>
        <v>2.2779306720955232</v>
      </c>
    </row>
    <row r="5" spans="1:26" x14ac:dyDescent="0.15">
      <c r="A5" s="13">
        <v>2</v>
      </c>
      <c r="B5" s="14" t="s">
        <v>65</v>
      </c>
      <c r="D5" s="9" t="str">
        <f t="shared" ref="D5:D59" si="0">TEXT(A5,"00")</f>
        <v>02</v>
      </c>
      <c r="F5" s="8">
        <v>217</v>
      </c>
      <c r="G5" s="8">
        <v>10</v>
      </c>
      <c r="H5" s="8">
        <v>0</v>
      </c>
      <c r="I5" s="26">
        <v>1</v>
      </c>
      <c r="J5" s="26">
        <v>1.0209999999999999</v>
      </c>
      <c r="K5" s="26">
        <v>1.0409999999999999</v>
      </c>
      <c r="L5" s="26">
        <v>1.05</v>
      </c>
      <c r="M5" s="26">
        <v>1.081</v>
      </c>
      <c r="N5" s="26">
        <v>1.123</v>
      </c>
      <c r="O5" s="26">
        <v>1.1890000000000001</v>
      </c>
      <c r="P5" s="26">
        <v>1.248</v>
      </c>
      <c r="Q5" s="26">
        <v>1.339</v>
      </c>
      <c r="R5" s="26">
        <v>1.4570000000000001</v>
      </c>
      <c r="S5" s="26">
        <v>1.7849999999999999</v>
      </c>
      <c r="T5" s="26">
        <v>2.165</v>
      </c>
      <c r="U5" s="26">
        <v>2.2000000000000002</v>
      </c>
      <c r="V5" s="26">
        <v>2.3370000000000002</v>
      </c>
      <c r="W5" s="26">
        <v>2.7770000000000001</v>
      </c>
      <c r="X5" s="26">
        <v>3.3849999999999998</v>
      </c>
      <c r="Z5" s="10">
        <f t="shared" ref="Z5:Z52" si="1">POWER(((F5*F5)-(25*25))/((F5*F5)-((95+G5)*(95+G5))),95/25)/(((F5*F5)-(25*25))/((F5*F5)-((25+G5)*(25+G5))))</f>
        <v>2.585339581580488</v>
      </c>
    </row>
    <row r="6" spans="1:26" x14ac:dyDescent="0.15">
      <c r="A6" s="13">
        <v>3</v>
      </c>
      <c r="B6" s="14" t="s">
        <v>66</v>
      </c>
      <c r="D6" s="9" t="str">
        <f t="shared" si="0"/>
        <v>03</v>
      </c>
      <c r="F6" s="8">
        <v>226</v>
      </c>
      <c r="G6" s="8">
        <v>16</v>
      </c>
      <c r="H6" s="8">
        <v>0</v>
      </c>
      <c r="I6" s="26">
        <v>1</v>
      </c>
      <c r="J6" s="26">
        <v>1.0249999999999999</v>
      </c>
      <c r="K6" s="26">
        <v>1.0289999999999999</v>
      </c>
      <c r="L6" s="26">
        <v>1.0529999999999999</v>
      </c>
      <c r="M6" s="26">
        <v>1.083</v>
      </c>
      <c r="N6" s="26">
        <v>1.1200000000000001</v>
      </c>
      <c r="O6" s="26">
        <v>1.149</v>
      </c>
      <c r="P6" s="26">
        <v>1.2470000000000001</v>
      </c>
      <c r="Q6" s="26">
        <v>1.3240000000000001</v>
      </c>
      <c r="R6" s="26">
        <v>1.466</v>
      </c>
      <c r="S6" s="26">
        <v>1.8129999999999999</v>
      </c>
      <c r="T6" s="26">
        <v>2.327</v>
      </c>
      <c r="U6" s="26">
        <v>2.4500000000000002</v>
      </c>
      <c r="V6" s="26">
        <v>2.6</v>
      </c>
      <c r="W6" s="26">
        <v>2.95</v>
      </c>
      <c r="X6" s="26">
        <v>3.6429999999999998</v>
      </c>
      <c r="Z6" s="10">
        <f t="shared" si="1"/>
        <v>2.667306688744826</v>
      </c>
    </row>
    <row r="7" spans="1:26" x14ac:dyDescent="0.15">
      <c r="A7" s="13">
        <v>4</v>
      </c>
      <c r="B7" s="14" t="s">
        <v>67</v>
      </c>
      <c r="D7" s="9" t="str">
        <f t="shared" si="0"/>
        <v>04</v>
      </c>
      <c r="F7" s="8">
        <v>233</v>
      </c>
      <c r="G7" s="8">
        <v>21</v>
      </c>
      <c r="H7" s="8">
        <v>0</v>
      </c>
      <c r="I7" s="26">
        <v>1</v>
      </c>
      <c r="J7" s="26">
        <v>1.0109999999999999</v>
      </c>
      <c r="K7" s="26">
        <v>1.0349999999999999</v>
      </c>
      <c r="L7" s="26">
        <v>1.0549999999999999</v>
      </c>
      <c r="M7" s="26">
        <v>1.0760000000000001</v>
      </c>
      <c r="N7" s="26">
        <v>1.095</v>
      </c>
      <c r="O7" s="26">
        <v>1.137</v>
      </c>
      <c r="P7" s="26">
        <v>1.2390000000000001</v>
      </c>
      <c r="Q7" s="26">
        <v>1.33</v>
      </c>
      <c r="R7" s="26">
        <v>1.4810000000000001</v>
      </c>
      <c r="S7" s="26">
        <v>1.78</v>
      </c>
      <c r="T7" s="26">
        <v>2.1659999999999999</v>
      </c>
      <c r="U7" s="26">
        <v>2.35</v>
      </c>
      <c r="V7" s="26">
        <v>2.5310000000000001</v>
      </c>
      <c r="W7" s="26">
        <v>3.0720000000000001</v>
      </c>
      <c r="X7" s="26">
        <v>3.839</v>
      </c>
      <c r="Z7" s="10">
        <f t="shared" si="1"/>
        <v>2.746094177534899</v>
      </c>
    </row>
    <row r="8" spans="1:26" x14ac:dyDescent="0.15">
      <c r="A8" s="13">
        <v>5</v>
      </c>
      <c r="B8" s="14" t="s">
        <v>68</v>
      </c>
      <c r="D8" s="9" t="str">
        <f t="shared" si="0"/>
        <v>05</v>
      </c>
      <c r="F8" s="8">
        <v>219</v>
      </c>
      <c r="G8" s="8">
        <v>14</v>
      </c>
      <c r="H8" s="8">
        <v>0</v>
      </c>
      <c r="I8" s="26">
        <v>1</v>
      </c>
      <c r="J8" s="26">
        <v>1.02</v>
      </c>
      <c r="K8" s="26">
        <v>1.042</v>
      </c>
      <c r="L8" s="26">
        <v>1.0469999999999999</v>
      </c>
      <c r="M8" s="26">
        <v>1.0840000000000001</v>
      </c>
      <c r="N8" s="26">
        <v>1.0920000000000001</v>
      </c>
      <c r="O8" s="26">
        <v>1.1439999999999999</v>
      </c>
      <c r="P8" s="26">
        <v>1.238</v>
      </c>
      <c r="Q8" s="26">
        <v>1.343</v>
      </c>
      <c r="R8" s="26">
        <v>1.4710000000000001</v>
      </c>
      <c r="S8" s="26">
        <v>1.754</v>
      </c>
      <c r="T8" s="26">
        <v>2.2410000000000001</v>
      </c>
      <c r="U8" s="26">
        <v>2.2999999999999998</v>
      </c>
      <c r="V8" s="26">
        <v>2.4239999999999999</v>
      </c>
      <c r="W8" s="26">
        <v>2.8759999999999999</v>
      </c>
      <c r="X8" s="26">
        <v>3.4940000000000002</v>
      </c>
      <c r="Z8" s="10">
        <f t="shared" si="1"/>
        <v>2.75306052255866</v>
      </c>
    </row>
    <row r="9" spans="1:26" x14ac:dyDescent="0.15">
      <c r="A9" s="13">
        <v>6</v>
      </c>
      <c r="B9" s="14" t="s">
        <v>69</v>
      </c>
      <c r="D9" s="9" t="str">
        <f t="shared" si="0"/>
        <v>06</v>
      </c>
      <c r="F9" s="8">
        <v>247</v>
      </c>
      <c r="G9" s="8">
        <v>27</v>
      </c>
      <c r="H9" s="8">
        <v>0</v>
      </c>
      <c r="I9" s="26">
        <v>1</v>
      </c>
      <c r="J9" s="26">
        <v>1.0009999999999999</v>
      </c>
      <c r="K9" s="26">
        <v>1.002</v>
      </c>
      <c r="L9" s="26">
        <v>1.0189999999999999</v>
      </c>
      <c r="M9" s="26">
        <v>1.0329999999999999</v>
      </c>
      <c r="N9" s="26">
        <v>1.048</v>
      </c>
      <c r="O9" s="26">
        <v>1.1220000000000001</v>
      </c>
      <c r="P9" s="26">
        <v>1.218</v>
      </c>
      <c r="Q9" s="26">
        <v>1.3009999999999999</v>
      </c>
      <c r="R9" s="26">
        <v>1.45</v>
      </c>
      <c r="S9" s="26">
        <v>1.7509999999999999</v>
      </c>
      <c r="T9" s="26">
        <v>1.9710000000000001</v>
      </c>
      <c r="U9" s="26">
        <v>2.1579999999999999</v>
      </c>
      <c r="V9" s="26">
        <v>2.5209999999999999</v>
      </c>
      <c r="W9" s="26">
        <v>3.01</v>
      </c>
      <c r="X9" s="26">
        <v>3.6819999999999999</v>
      </c>
      <c r="Z9" s="10">
        <f t="shared" si="1"/>
        <v>2.6873783779752172</v>
      </c>
    </row>
    <row r="10" spans="1:26" x14ac:dyDescent="0.15">
      <c r="A10" s="13">
        <v>7</v>
      </c>
      <c r="B10" s="14" t="s">
        <v>70</v>
      </c>
      <c r="D10" s="9" t="str">
        <f t="shared" si="0"/>
        <v>07</v>
      </c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6" x14ac:dyDescent="0.15">
      <c r="A11" s="13">
        <v>11</v>
      </c>
      <c r="B11" s="14" t="s">
        <v>71</v>
      </c>
      <c r="D11" s="9" t="str">
        <f t="shared" si="0"/>
        <v>11</v>
      </c>
      <c r="F11" s="8">
        <v>268</v>
      </c>
      <c r="G11" s="8">
        <v>29</v>
      </c>
      <c r="H11" s="8">
        <v>0</v>
      </c>
      <c r="I11" s="26">
        <v>1</v>
      </c>
      <c r="J11" s="26">
        <v>1.0129999999999999</v>
      </c>
      <c r="K11" s="26">
        <v>1.028</v>
      </c>
      <c r="L11" s="26">
        <v>1.0409999999999999</v>
      </c>
      <c r="M11" s="26">
        <v>1.1040000000000001</v>
      </c>
      <c r="N11" s="26">
        <v>1.1279999999999999</v>
      </c>
      <c r="O11" s="26">
        <v>1.196</v>
      </c>
      <c r="P11" s="26">
        <v>1.2509999999999999</v>
      </c>
      <c r="Q11" s="26">
        <v>1.345</v>
      </c>
      <c r="R11" s="26">
        <v>1.5580000000000001</v>
      </c>
      <c r="S11" s="26">
        <v>1.8169999999999999</v>
      </c>
      <c r="T11" s="26">
        <v>2.0419999999999998</v>
      </c>
      <c r="U11" s="26">
        <v>2.2000000000000002</v>
      </c>
      <c r="V11" s="26">
        <v>2.4</v>
      </c>
      <c r="W11" s="26">
        <v>2.6669999999999998</v>
      </c>
      <c r="X11" s="26">
        <v>3.1970000000000001</v>
      </c>
      <c r="Z11" s="10">
        <f t="shared" si="1"/>
        <v>2.3384711884338576</v>
      </c>
    </row>
    <row r="12" spans="1:26" x14ac:dyDescent="0.15">
      <c r="A12" s="13">
        <v>12</v>
      </c>
      <c r="B12" s="14" t="s">
        <v>72</v>
      </c>
      <c r="D12" s="9" t="str">
        <f t="shared" si="0"/>
        <v>12</v>
      </c>
      <c r="F12" s="8">
        <v>240</v>
      </c>
      <c r="G12" s="8">
        <v>24</v>
      </c>
      <c r="H12" s="8">
        <v>0</v>
      </c>
      <c r="I12" s="26">
        <v>1</v>
      </c>
      <c r="J12" s="26">
        <v>1.0249999999999999</v>
      </c>
      <c r="K12" s="26">
        <v>1.026</v>
      </c>
      <c r="L12" s="26">
        <v>1.0449999999999999</v>
      </c>
      <c r="M12" s="26">
        <v>1.1000000000000001</v>
      </c>
      <c r="N12" s="26">
        <v>1.1459999999999999</v>
      </c>
      <c r="O12" s="26">
        <v>1.2310000000000001</v>
      </c>
      <c r="P12" s="26">
        <v>1.276</v>
      </c>
      <c r="Q12" s="26">
        <v>1.375</v>
      </c>
      <c r="R12" s="26">
        <v>1.6020000000000001</v>
      </c>
      <c r="S12" s="26">
        <v>1.8939999999999999</v>
      </c>
      <c r="T12" s="26">
        <v>2.1640000000000001</v>
      </c>
      <c r="U12" s="26">
        <v>2.2999999999999998</v>
      </c>
      <c r="V12" s="26">
        <v>2.448</v>
      </c>
      <c r="W12" s="26">
        <v>2.9079999999999999</v>
      </c>
      <c r="X12" s="26">
        <v>3.5369999999999999</v>
      </c>
      <c r="Z12" s="10">
        <f t="shared" si="1"/>
        <v>2.7158390775805508</v>
      </c>
    </row>
    <row r="13" spans="1:26" x14ac:dyDescent="0.15">
      <c r="A13" s="13">
        <v>13</v>
      </c>
      <c r="B13" s="14" t="s">
        <v>73</v>
      </c>
      <c r="D13" s="9" t="str">
        <f t="shared" si="0"/>
        <v>13</v>
      </c>
      <c r="F13" s="8">
        <v>286</v>
      </c>
      <c r="G13" s="8">
        <v>46</v>
      </c>
      <c r="H13" s="8">
        <v>0</v>
      </c>
      <c r="I13" s="26">
        <v>1</v>
      </c>
      <c r="J13" s="26">
        <v>1.034</v>
      </c>
      <c r="K13" s="26">
        <v>1.0349999999999999</v>
      </c>
      <c r="L13" s="26">
        <v>1.07</v>
      </c>
      <c r="M13" s="26">
        <v>1.105</v>
      </c>
      <c r="N13" s="26">
        <v>1.145</v>
      </c>
      <c r="O13" s="26">
        <v>1.2150000000000001</v>
      </c>
      <c r="P13" s="26">
        <v>1.266</v>
      </c>
      <c r="Q13" s="26">
        <v>1.3660000000000001</v>
      </c>
      <c r="R13" s="26">
        <v>1.609</v>
      </c>
      <c r="S13" s="26">
        <v>1.8520000000000001</v>
      </c>
      <c r="T13" s="26">
        <v>2.19</v>
      </c>
      <c r="U13" s="26">
        <v>2.2999999999999998</v>
      </c>
      <c r="V13" s="26">
        <v>2.52</v>
      </c>
      <c r="W13" s="26">
        <v>3.012</v>
      </c>
      <c r="X13" s="26">
        <v>3.69</v>
      </c>
      <c r="Z13" s="10">
        <f t="shared" si="1"/>
        <v>2.646091466796856</v>
      </c>
    </row>
    <row r="14" spans="1:26" x14ac:dyDescent="0.15">
      <c r="A14" s="13">
        <v>21</v>
      </c>
      <c r="B14" s="14" t="s">
        <v>74</v>
      </c>
      <c r="D14" s="9" t="str">
        <f t="shared" si="0"/>
        <v>21</v>
      </c>
      <c r="F14" s="8">
        <v>231</v>
      </c>
      <c r="G14" s="8">
        <v>13</v>
      </c>
      <c r="H14" s="8">
        <v>0</v>
      </c>
      <c r="I14" s="26">
        <v>1</v>
      </c>
      <c r="J14" s="26">
        <v>1.004</v>
      </c>
      <c r="K14" s="26">
        <v>1.024</v>
      </c>
      <c r="L14" s="26">
        <v>1.054</v>
      </c>
      <c r="M14" s="26">
        <v>1.091</v>
      </c>
      <c r="N14" s="26">
        <v>1.129</v>
      </c>
      <c r="O14" s="26">
        <v>1.181</v>
      </c>
      <c r="P14" s="26">
        <v>1.2250000000000001</v>
      </c>
      <c r="Q14" s="26">
        <v>1.3120000000000001</v>
      </c>
      <c r="R14" s="26">
        <v>1.4490000000000001</v>
      </c>
      <c r="S14" s="26">
        <v>1.6180000000000001</v>
      </c>
      <c r="T14" s="26">
        <v>1.89</v>
      </c>
      <c r="U14" s="26">
        <v>1.962</v>
      </c>
      <c r="V14" s="26">
        <v>2.254</v>
      </c>
      <c r="W14" s="26">
        <v>2.64</v>
      </c>
      <c r="X14" s="26">
        <v>3.1589999999999998</v>
      </c>
      <c r="Z14" s="10">
        <f t="shared" si="1"/>
        <v>2.4033190685605379</v>
      </c>
    </row>
    <row r="15" spans="1:26" x14ac:dyDescent="0.15">
      <c r="A15" s="13">
        <v>22</v>
      </c>
      <c r="B15" s="14" t="s">
        <v>75</v>
      </c>
      <c r="D15" s="9" t="str">
        <f t="shared" si="0"/>
        <v>22</v>
      </c>
      <c r="F15" s="8">
        <v>222</v>
      </c>
      <c r="G15" s="8">
        <v>12</v>
      </c>
      <c r="H15" s="8">
        <v>0</v>
      </c>
      <c r="I15" s="26">
        <v>1</v>
      </c>
      <c r="J15" s="26">
        <v>1.0029999999999999</v>
      </c>
      <c r="K15" s="26">
        <v>1.03</v>
      </c>
      <c r="L15" s="26">
        <v>1.07</v>
      </c>
      <c r="M15" s="26">
        <v>1.1020000000000001</v>
      </c>
      <c r="N15" s="26">
        <v>1.137</v>
      </c>
      <c r="O15" s="26">
        <v>1.1879999999999999</v>
      </c>
      <c r="P15" s="26">
        <v>1.268</v>
      </c>
      <c r="Q15" s="26">
        <v>1.337</v>
      </c>
      <c r="R15" s="26">
        <v>1.4950000000000001</v>
      </c>
      <c r="S15" s="26">
        <v>1.665</v>
      </c>
      <c r="T15" s="26">
        <v>2.0489999999999999</v>
      </c>
      <c r="U15" s="26">
        <v>2.19</v>
      </c>
      <c r="V15" s="26">
        <v>2.3119999999999998</v>
      </c>
      <c r="W15" s="26">
        <v>2.7229999999999999</v>
      </c>
      <c r="X15" s="26">
        <v>3.2789999999999999</v>
      </c>
      <c r="Z15" s="10">
        <f t="shared" si="1"/>
        <v>2.5617231284494126</v>
      </c>
    </row>
    <row r="16" spans="1:26" x14ac:dyDescent="0.15">
      <c r="A16" s="13">
        <v>23</v>
      </c>
      <c r="B16" s="14" t="s">
        <v>76</v>
      </c>
      <c r="D16" s="9" t="str">
        <f t="shared" si="0"/>
        <v>23</v>
      </c>
      <c r="F16" s="8">
        <v>187</v>
      </c>
      <c r="G16" s="8">
        <v>-1</v>
      </c>
      <c r="H16" s="8">
        <v>0</v>
      </c>
      <c r="I16" s="26">
        <v>1</v>
      </c>
      <c r="J16" s="26">
        <v>1.0009999999999999</v>
      </c>
      <c r="K16" s="26">
        <v>1.028</v>
      </c>
      <c r="L16" s="26">
        <v>1.07</v>
      </c>
      <c r="M16" s="26">
        <v>1.093</v>
      </c>
      <c r="N16" s="26">
        <v>1.137</v>
      </c>
      <c r="O16" s="26">
        <v>1.1879999999999999</v>
      </c>
      <c r="P16" s="26">
        <v>1.2689999999999999</v>
      </c>
      <c r="Q16" s="26">
        <v>1.3440000000000001</v>
      </c>
      <c r="R16" s="26">
        <v>1.47</v>
      </c>
      <c r="S16" s="26">
        <v>1.66</v>
      </c>
      <c r="T16" s="26">
        <v>2.0960000000000001</v>
      </c>
      <c r="U16" s="26">
        <v>2.2000000000000002</v>
      </c>
      <c r="V16" s="26">
        <v>2.3730000000000002</v>
      </c>
      <c r="W16" s="26">
        <v>2.8119999999999998</v>
      </c>
      <c r="X16" s="26">
        <v>3.4140000000000001</v>
      </c>
      <c r="Z16" s="10">
        <f t="shared" si="1"/>
        <v>2.8283509101968325</v>
      </c>
    </row>
    <row r="17" spans="1:26" x14ac:dyDescent="0.15">
      <c r="A17" s="13">
        <v>31</v>
      </c>
      <c r="B17" s="14" t="s">
        <v>77</v>
      </c>
      <c r="D17" s="9" t="str">
        <f t="shared" si="0"/>
        <v>31</v>
      </c>
      <c r="F17" s="8">
        <v>168</v>
      </c>
      <c r="G17" s="8">
        <v>1</v>
      </c>
      <c r="H17" s="8">
        <v>0</v>
      </c>
      <c r="I17" s="26">
        <v>1</v>
      </c>
      <c r="J17" s="26">
        <v>1.024</v>
      </c>
      <c r="K17" s="26">
        <v>1.052</v>
      </c>
      <c r="L17" s="26">
        <v>1.0529999999999999</v>
      </c>
      <c r="M17" s="26">
        <v>1.1080000000000001</v>
      </c>
      <c r="N17" s="26">
        <v>1.1619999999999999</v>
      </c>
      <c r="O17" s="26">
        <v>1.21</v>
      </c>
      <c r="P17" s="26">
        <v>1.296</v>
      </c>
      <c r="Q17" s="26">
        <v>1.4139999999999999</v>
      </c>
      <c r="R17" s="26">
        <v>1.5780000000000001</v>
      </c>
      <c r="S17" s="26">
        <v>2.0939999999999999</v>
      </c>
      <c r="T17" s="26">
        <v>2.9929999999999999</v>
      </c>
      <c r="U17" s="26">
        <v>3</v>
      </c>
      <c r="V17" s="26">
        <v>3.1</v>
      </c>
      <c r="W17" s="26">
        <v>3.282</v>
      </c>
      <c r="X17" s="26">
        <v>4.1349999999999998</v>
      </c>
      <c r="Z17" s="10">
        <f t="shared" si="1"/>
        <v>4.1174945774180474</v>
      </c>
    </row>
    <row r="18" spans="1:26" x14ac:dyDescent="0.15">
      <c r="A18" s="13">
        <v>32</v>
      </c>
      <c r="B18" s="14" t="s">
        <v>78</v>
      </c>
      <c r="D18" s="9" t="str">
        <f t="shared" si="0"/>
        <v>32</v>
      </c>
      <c r="F18" s="8">
        <v>182</v>
      </c>
      <c r="G18" s="8">
        <v>7</v>
      </c>
      <c r="H18" s="8">
        <v>0</v>
      </c>
      <c r="I18" s="26">
        <v>1</v>
      </c>
      <c r="J18" s="26">
        <v>1.022</v>
      </c>
      <c r="K18" s="26">
        <v>1.0409999999999999</v>
      </c>
      <c r="L18" s="26">
        <v>1.08</v>
      </c>
      <c r="M18" s="26">
        <v>1.139</v>
      </c>
      <c r="N18" s="26">
        <v>1.1659999999999999</v>
      </c>
      <c r="O18" s="26">
        <v>1.246</v>
      </c>
      <c r="P18" s="26">
        <v>1.3660000000000001</v>
      </c>
      <c r="Q18" s="26">
        <v>1.5149999999999999</v>
      </c>
      <c r="R18" s="26">
        <v>1.786</v>
      </c>
      <c r="S18" s="26">
        <v>2.1509999999999998</v>
      </c>
      <c r="T18" s="26">
        <v>2.78</v>
      </c>
      <c r="U18" s="26">
        <v>2.99</v>
      </c>
      <c r="V18" s="26">
        <v>3.294</v>
      </c>
      <c r="W18" s="26">
        <v>4.2240000000000002</v>
      </c>
      <c r="X18" s="26">
        <v>5.6360000000000001</v>
      </c>
      <c r="Z18" s="10">
        <f t="shared" si="1"/>
        <v>3.8493675745777969</v>
      </c>
    </row>
    <row r="19" spans="1:26" x14ac:dyDescent="0.15">
      <c r="A19" s="13">
        <v>33</v>
      </c>
      <c r="B19" s="14" t="s">
        <v>79</v>
      </c>
      <c r="D19" s="9" t="str">
        <f t="shared" si="0"/>
        <v>33</v>
      </c>
      <c r="F19" s="8">
        <v>227</v>
      </c>
      <c r="G19" s="8">
        <v>30</v>
      </c>
      <c r="H19" s="8">
        <v>0</v>
      </c>
      <c r="I19" s="26">
        <v>1</v>
      </c>
      <c r="J19" s="26">
        <v>1.0209999999999999</v>
      </c>
      <c r="K19" s="26">
        <v>1.0449999999999999</v>
      </c>
      <c r="L19" s="26">
        <v>1.071</v>
      </c>
      <c r="M19" s="26">
        <v>1.125</v>
      </c>
      <c r="N19" s="26">
        <v>1.1970000000000001</v>
      </c>
      <c r="O19" s="26">
        <v>1.3049999999999999</v>
      </c>
      <c r="P19" s="26">
        <v>1.3959999999999999</v>
      </c>
      <c r="Q19" s="26">
        <v>1.5349999999999999</v>
      </c>
      <c r="R19" s="26">
        <v>1.7989999999999999</v>
      </c>
      <c r="S19" s="26">
        <v>2.117</v>
      </c>
      <c r="T19" s="26">
        <v>2.6829999999999998</v>
      </c>
      <c r="U19" s="26">
        <v>2.83</v>
      </c>
      <c r="V19" s="26">
        <v>3.544</v>
      </c>
      <c r="W19" s="26">
        <v>4.5999999999999996</v>
      </c>
      <c r="X19" s="26">
        <v>6.2210000000000001</v>
      </c>
      <c r="Z19" s="10">
        <f t="shared" si="1"/>
        <v>3.5903776349213854</v>
      </c>
    </row>
    <row r="20" spans="1:26" x14ac:dyDescent="0.15">
      <c r="A20" s="13">
        <v>40</v>
      </c>
      <c r="B20" s="14" t="s">
        <v>80</v>
      </c>
      <c r="D20" s="9" t="str">
        <f t="shared" si="0"/>
        <v>40</v>
      </c>
      <c r="F20" s="8">
        <v>175</v>
      </c>
      <c r="G20" s="8">
        <v>-3</v>
      </c>
      <c r="H20" s="8">
        <v>0</v>
      </c>
      <c r="I20" s="26">
        <v>1</v>
      </c>
      <c r="J20" s="26">
        <v>1.0049999999999999</v>
      </c>
      <c r="K20" s="26">
        <v>1.0229999999999999</v>
      </c>
      <c r="L20" s="26">
        <v>1.0489999999999999</v>
      </c>
      <c r="M20" s="26">
        <v>1.0940000000000001</v>
      </c>
      <c r="N20" s="26">
        <v>1.145</v>
      </c>
      <c r="O20" s="26">
        <v>1.1930000000000001</v>
      </c>
      <c r="P20" s="26">
        <v>1.288</v>
      </c>
      <c r="Q20" s="26">
        <v>1.365</v>
      </c>
      <c r="R20" s="26">
        <v>1.5109999999999999</v>
      </c>
      <c r="S20" s="26">
        <v>1.837</v>
      </c>
      <c r="T20" s="26">
        <v>2.2850000000000001</v>
      </c>
      <c r="U20" s="26">
        <v>2.4</v>
      </c>
      <c r="V20" s="26">
        <v>2.512</v>
      </c>
      <c r="W20" s="26">
        <v>3.0230000000000001</v>
      </c>
      <c r="X20" s="26">
        <v>3.7360000000000002</v>
      </c>
      <c r="Z20" s="10">
        <f t="shared" si="1"/>
        <v>3.1758327721275985</v>
      </c>
    </row>
    <row r="21" spans="1:26" x14ac:dyDescent="0.15">
      <c r="A21" s="13">
        <v>41</v>
      </c>
      <c r="B21" s="14" t="s">
        <v>81</v>
      </c>
      <c r="D21" s="9" t="str">
        <f t="shared" si="0"/>
        <v>41</v>
      </c>
      <c r="F21" s="8">
        <v>185</v>
      </c>
      <c r="G21" s="8">
        <v>3</v>
      </c>
      <c r="H21" s="8">
        <v>0</v>
      </c>
      <c r="I21" s="26">
        <v>1</v>
      </c>
      <c r="J21" s="26">
        <v>1.0009999999999999</v>
      </c>
      <c r="K21" s="26">
        <v>1.0289999999999999</v>
      </c>
      <c r="L21" s="26">
        <v>1.0640000000000001</v>
      </c>
      <c r="M21" s="26">
        <v>1.099</v>
      </c>
      <c r="N21" s="26">
        <v>1.1339999999999999</v>
      </c>
      <c r="O21" s="26">
        <v>1.1870000000000001</v>
      </c>
      <c r="P21" s="26">
        <v>1.3180000000000001</v>
      </c>
      <c r="Q21" s="26">
        <v>1.419</v>
      </c>
      <c r="R21" s="26">
        <v>1.601</v>
      </c>
      <c r="S21" s="26">
        <v>1.946</v>
      </c>
      <c r="T21" s="26">
        <v>2.3330000000000002</v>
      </c>
      <c r="U21" s="26">
        <v>2.4</v>
      </c>
      <c r="V21" s="26">
        <v>2.6840000000000002</v>
      </c>
      <c r="W21" s="26">
        <v>3.2770000000000001</v>
      </c>
      <c r="X21" s="26">
        <v>4.1219999999999999</v>
      </c>
      <c r="Z21" s="10">
        <f t="shared" si="1"/>
        <v>3.2439011942490619</v>
      </c>
    </row>
    <row r="22" spans="1:26" x14ac:dyDescent="0.15">
      <c r="A22" s="13">
        <v>42</v>
      </c>
      <c r="B22" s="14" t="s">
        <v>82</v>
      </c>
      <c r="D22" s="9" t="str">
        <f t="shared" si="0"/>
        <v>42</v>
      </c>
      <c r="F22" s="8">
        <v>184</v>
      </c>
      <c r="G22" s="8">
        <v>4</v>
      </c>
      <c r="H22" s="8">
        <v>0</v>
      </c>
      <c r="I22" s="26">
        <v>1</v>
      </c>
      <c r="J22" s="26">
        <v>1.0029999999999999</v>
      </c>
      <c r="K22" s="26">
        <v>1.0349999999999999</v>
      </c>
      <c r="L22" s="26">
        <v>1.0569999999999999</v>
      </c>
      <c r="M22" s="26">
        <v>1.091</v>
      </c>
      <c r="N22" s="26">
        <v>1.127</v>
      </c>
      <c r="O22" s="26">
        <v>1.2190000000000001</v>
      </c>
      <c r="P22" s="26">
        <v>1.3080000000000001</v>
      </c>
      <c r="Q22" s="26">
        <v>1.377</v>
      </c>
      <c r="R22" s="26">
        <v>1.7370000000000001</v>
      </c>
      <c r="S22" s="26">
        <v>1.7829999999999999</v>
      </c>
      <c r="T22" s="26">
        <v>2.5950000000000002</v>
      </c>
      <c r="U22" s="26">
        <v>2.75</v>
      </c>
      <c r="V22" s="26">
        <v>2.859</v>
      </c>
      <c r="W22" s="26">
        <v>3.5649999999999999</v>
      </c>
      <c r="X22" s="26">
        <v>4.5999999999999996</v>
      </c>
      <c r="Z22" s="10">
        <f t="shared" si="1"/>
        <v>3.3919737145089082</v>
      </c>
    </row>
    <row r="23" spans="1:26" x14ac:dyDescent="0.15">
      <c r="A23" s="13">
        <v>43</v>
      </c>
      <c r="B23" s="14" t="s">
        <v>83</v>
      </c>
      <c r="D23" s="9" t="str">
        <f t="shared" si="0"/>
        <v>43</v>
      </c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6" x14ac:dyDescent="0.15">
      <c r="A24" s="13">
        <v>44</v>
      </c>
      <c r="B24" s="14" t="s">
        <v>84</v>
      </c>
      <c r="D24" s="9" t="str">
        <f t="shared" si="0"/>
        <v>44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</row>
    <row r="25" spans="1:26" x14ac:dyDescent="0.15">
      <c r="A25" s="13">
        <v>45</v>
      </c>
      <c r="B25" s="14" t="s">
        <v>85</v>
      </c>
      <c r="D25" s="9" t="str">
        <f t="shared" si="0"/>
        <v>45</v>
      </c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</row>
    <row r="26" spans="1:26" x14ac:dyDescent="0.15">
      <c r="A26" s="13">
        <v>46</v>
      </c>
      <c r="B26" s="14" t="s">
        <v>86</v>
      </c>
      <c r="D26" s="9" t="str">
        <f t="shared" si="0"/>
        <v>46</v>
      </c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</row>
    <row r="27" spans="1:26" x14ac:dyDescent="0.15">
      <c r="A27" s="13">
        <v>47</v>
      </c>
      <c r="B27" s="14" t="s">
        <v>87</v>
      </c>
      <c r="D27" s="9" t="str">
        <f t="shared" si="0"/>
        <v>47</v>
      </c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</row>
    <row r="28" spans="1:26" x14ac:dyDescent="0.15">
      <c r="A28" s="13">
        <v>48</v>
      </c>
      <c r="B28" s="14" t="s">
        <v>88</v>
      </c>
      <c r="D28" s="9" t="str">
        <f t="shared" si="0"/>
        <v>48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</row>
    <row r="29" spans="1:26" x14ac:dyDescent="0.15">
      <c r="A29" s="15">
        <v>49</v>
      </c>
      <c r="B29" s="16" t="s">
        <v>89</v>
      </c>
      <c r="D29" s="9" t="str">
        <f t="shared" si="0"/>
        <v>49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</row>
    <row r="30" spans="1:26" x14ac:dyDescent="0.15">
      <c r="A30" s="13"/>
      <c r="B30" s="14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</row>
    <row r="31" spans="1:26" x14ac:dyDescent="0.15">
      <c r="A31" s="13"/>
      <c r="B31" s="14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6" x14ac:dyDescent="0.15">
      <c r="A32" s="13"/>
      <c r="B32" s="14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</row>
    <row r="33" spans="1:26" x14ac:dyDescent="0.15">
      <c r="A33" s="13"/>
      <c r="B33" s="14"/>
      <c r="I33" s="21" t="s">
        <v>117</v>
      </c>
      <c r="J33" s="21" t="s">
        <v>118</v>
      </c>
      <c r="K33" s="21" t="s">
        <v>119</v>
      </c>
      <c r="L33" s="21" t="s">
        <v>120</v>
      </c>
      <c r="M33" s="21" t="s">
        <v>121</v>
      </c>
      <c r="N33" s="21" t="s">
        <v>122</v>
      </c>
      <c r="O33" s="21" t="s">
        <v>123</v>
      </c>
      <c r="P33" s="21" t="s">
        <v>124</v>
      </c>
      <c r="Q33" s="21" t="s">
        <v>125</v>
      </c>
      <c r="R33" s="21" t="s">
        <v>126</v>
      </c>
      <c r="S33" s="21" t="s">
        <v>127</v>
      </c>
      <c r="T33" s="21" t="s">
        <v>128</v>
      </c>
      <c r="U33" s="21" t="s">
        <v>129</v>
      </c>
      <c r="V33" s="22" t="s">
        <v>130</v>
      </c>
      <c r="W33" s="22" t="s">
        <v>131</v>
      </c>
      <c r="X33" s="22" t="s">
        <v>132</v>
      </c>
    </row>
    <row r="34" spans="1:26" x14ac:dyDescent="0.15">
      <c r="A34" s="17">
        <v>51</v>
      </c>
      <c r="B34" s="18" t="s">
        <v>90</v>
      </c>
      <c r="D34" s="9" t="str">
        <f t="shared" si="0"/>
        <v>51</v>
      </c>
      <c r="F34" s="8">
        <v>228</v>
      </c>
      <c r="G34" s="8">
        <v>2</v>
      </c>
      <c r="I34" s="27">
        <v>1</v>
      </c>
      <c r="J34" s="27">
        <v>1.0089999999999999</v>
      </c>
      <c r="K34" s="27">
        <v>1.0429999999999999</v>
      </c>
      <c r="L34" s="27">
        <v>1.0609999999999999</v>
      </c>
      <c r="M34" s="27">
        <v>1.0680000000000001</v>
      </c>
      <c r="N34" s="27">
        <v>1.093</v>
      </c>
      <c r="O34" s="27">
        <v>1.143</v>
      </c>
      <c r="P34" s="27">
        <v>1.171</v>
      </c>
      <c r="Q34" s="27">
        <v>1.218</v>
      </c>
      <c r="R34" s="27">
        <v>1.3</v>
      </c>
      <c r="S34" s="27">
        <v>1.397</v>
      </c>
      <c r="T34" s="27">
        <v>1.593</v>
      </c>
      <c r="U34" s="27">
        <v>2.0150000000000001</v>
      </c>
      <c r="V34" s="27">
        <v>2.1</v>
      </c>
      <c r="W34" s="27">
        <v>2.2000000000000002</v>
      </c>
      <c r="X34" s="27">
        <v>2.423</v>
      </c>
      <c r="Z34" s="10">
        <f t="shared" si="1"/>
        <v>2.0355178167958137</v>
      </c>
    </row>
    <row r="35" spans="1:26" x14ac:dyDescent="0.15">
      <c r="A35" s="17">
        <v>52</v>
      </c>
      <c r="B35" s="18" t="s">
        <v>91</v>
      </c>
      <c r="D35" s="9" t="str">
        <f t="shared" si="0"/>
        <v>52</v>
      </c>
      <c r="F35" s="8">
        <v>210</v>
      </c>
      <c r="G35" s="8">
        <v>0</v>
      </c>
      <c r="I35" s="27">
        <v>1</v>
      </c>
      <c r="J35" s="27">
        <v>1.0149999999999999</v>
      </c>
      <c r="K35" s="27">
        <v>1.0449999999999999</v>
      </c>
      <c r="L35" s="27">
        <v>1.0649999999999999</v>
      </c>
      <c r="M35" s="27">
        <v>1.0669999999999999</v>
      </c>
      <c r="N35" s="27">
        <v>1.0920000000000001</v>
      </c>
      <c r="O35" s="27">
        <v>1.131</v>
      </c>
      <c r="P35" s="27">
        <v>1.171</v>
      </c>
      <c r="Q35" s="27">
        <v>1.248</v>
      </c>
      <c r="R35" s="27">
        <v>1.3660000000000001</v>
      </c>
      <c r="S35" s="27">
        <v>1.508</v>
      </c>
      <c r="T35" s="27">
        <v>1.762</v>
      </c>
      <c r="U35" s="27">
        <v>2.1850000000000001</v>
      </c>
      <c r="V35" s="27">
        <v>2.2999999999999998</v>
      </c>
      <c r="W35" s="27">
        <v>2.4</v>
      </c>
      <c r="X35" s="27">
        <v>2.6970000000000001</v>
      </c>
      <c r="Z35" s="10">
        <f t="shared" si="1"/>
        <v>2.2610973536587831</v>
      </c>
    </row>
    <row r="36" spans="1:26" x14ac:dyDescent="0.15">
      <c r="A36" s="17">
        <v>53</v>
      </c>
      <c r="B36" s="18" t="s">
        <v>92</v>
      </c>
      <c r="D36" s="9" t="str">
        <f t="shared" si="0"/>
        <v>53</v>
      </c>
      <c r="F36" s="8">
        <v>203</v>
      </c>
      <c r="G36" s="8">
        <v>1</v>
      </c>
      <c r="I36" s="27">
        <v>1</v>
      </c>
      <c r="J36" s="27">
        <v>1.0129999999999999</v>
      </c>
      <c r="K36" s="27">
        <v>1.032</v>
      </c>
      <c r="L36" s="27">
        <v>1.0569999999999999</v>
      </c>
      <c r="M36" s="27">
        <v>1.06</v>
      </c>
      <c r="N36" s="27">
        <v>1.0920000000000001</v>
      </c>
      <c r="O36" s="27">
        <v>1.127</v>
      </c>
      <c r="P36" s="27">
        <v>1.1910000000000001</v>
      </c>
      <c r="Q36" s="27">
        <v>1.266</v>
      </c>
      <c r="R36" s="27">
        <v>1.39</v>
      </c>
      <c r="S36" s="27">
        <v>1.5620000000000001</v>
      </c>
      <c r="T36" s="27">
        <v>1.7669999999999999</v>
      </c>
      <c r="U36" s="27">
        <v>2.3849999999999998</v>
      </c>
      <c r="V36" s="27">
        <v>2.4</v>
      </c>
      <c r="W36" s="27">
        <v>2.5430000000000001</v>
      </c>
      <c r="X36" s="27">
        <v>3.0659999999999998</v>
      </c>
      <c r="Z36" s="10">
        <f t="shared" si="1"/>
        <v>2.4660021785549686</v>
      </c>
    </row>
    <row r="37" spans="1:26" x14ac:dyDescent="0.15">
      <c r="A37" s="17">
        <v>54</v>
      </c>
      <c r="B37" s="18" t="s">
        <v>93</v>
      </c>
      <c r="D37" s="9" t="str">
        <f t="shared" si="0"/>
        <v>54</v>
      </c>
      <c r="F37" s="8">
        <v>201</v>
      </c>
      <c r="G37" s="8">
        <v>1</v>
      </c>
      <c r="I37" s="27">
        <v>1</v>
      </c>
      <c r="J37" s="27">
        <v>1.0049999999999999</v>
      </c>
      <c r="K37" s="27">
        <v>1.024</v>
      </c>
      <c r="L37" s="27">
        <v>1.0449999999999999</v>
      </c>
      <c r="M37" s="27">
        <v>1.0609999999999999</v>
      </c>
      <c r="N37" s="27">
        <v>1.0880000000000001</v>
      </c>
      <c r="O37" s="27">
        <v>1.1339999999999999</v>
      </c>
      <c r="P37" s="27">
        <v>1.1819999999999999</v>
      </c>
      <c r="Q37" s="27">
        <v>1.258</v>
      </c>
      <c r="R37" s="27">
        <v>1.391</v>
      </c>
      <c r="S37" s="27">
        <v>1.577</v>
      </c>
      <c r="T37" s="27">
        <v>1.875</v>
      </c>
      <c r="U37" s="27">
        <v>2.4449999999999998</v>
      </c>
      <c r="V37" s="27">
        <v>2.5</v>
      </c>
      <c r="W37" s="27">
        <v>2.6</v>
      </c>
      <c r="X37" s="27">
        <v>3.0649999999999999</v>
      </c>
      <c r="Z37" s="10">
        <f t="shared" si="1"/>
        <v>2.5177300390529269</v>
      </c>
    </row>
    <row r="38" spans="1:26" x14ac:dyDescent="0.15">
      <c r="A38" s="17">
        <v>55</v>
      </c>
      <c r="B38" s="18" t="s">
        <v>94</v>
      </c>
      <c r="D38" s="9" t="str">
        <f t="shared" si="0"/>
        <v>55</v>
      </c>
      <c r="F38" s="8">
        <v>189</v>
      </c>
      <c r="G38" s="8">
        <v>-4</v>
      </c>
      <c r="I38" s="27">
        <v>1</v>
      </c>
      <c r="J38" s="27">
        <v>1</v>
      </c>
      <c r="K38" s="27">
        <v>1.002</v>
      </c>
      <c r="L38" s="27">
        <v>1.032</v>
      </c>
      <c r="M38" s="27">
        <v>1.046</v>
      </c>
      <c r="N38" s="27">
        <v>1.0669999999999999</v>
      </c>
      <c r="O38" s="27">
        <v>1.113</v>
      </c>
      <c r="P38" s="27">
        <v>1.163</v>
      </c>
      <c r="Q38" s="27">
        <v>1.23</v>
      </c>
      <c r="R38" s="27">
        <v>1.387</v>
      </c>
      <c r="S38" s="27">
        <v>1.5740000000000001</v>
      </c>
      <c r="T38" s="27">
        <v>2.0449999999999999</v>
      </c>
      <c r="U38" s="27">
        <v>2.351</v>
      </c>
      <c r="V38" s="27">
        <v>2.6</v>
      </c>
      <c r="W38" s="27">
        <v>2.7</v>
      </c>
      <c r="X38" s="27">
        <v>3.1930000000000001</v>
      </c>
      <c r="Z38" s="10">
        <f t="shared" si="1"/>
        <v>2.5608863757677973</v>
      </c>
    </row>
    <row r="39" spans="1:26" x14ac:dyDescent="0.15">
      <c r="A39" s="17">
        <v>56</v>
      </c>
      <c r="B39" s="18" t="s">
        <v>95</v>
      </c>
      <c r="D39" s="9" t="str">
        <f t="shared" si="0"/>
        <v>56</v>
      </c>
      <c r="F39" s="8">
        <v>177</v>
      </c>
      <c r="G39" s="8">
        <v>-9</v>
      </c>
      <c r="I39" s="27">
        <v>1</v>
      </c>
      <c r="J39" s="27">
        <v>1.0009999999999999</v>
      </c>
      <c r="K39" s="27">
        <v>1.002</v>
      </c>
      <c r="L39" s="27">
        <v>1.024</v>
      </c>
      <c r="M39" s="27">
        <v>1.0369999999999999</v>
      </c>
      <c r="N39" s="27">
        <v>1.0740000000000001</v>
      </c>
      <c r="O39" s="27">
        <v>1.107</v>
      </c>
      <c r="P39" s="27">
        <v>1.181</v>
      </c>
      <c r="Q39" s="27">
        <v>1.248</v>
      </c>
      <c r="R39" s="27">
        <v>1.4359999999999999</v>
      </c>
      <c r="S39" s="27">
        <v>1.619</v>
      </c>
      <c r="T39" s="27">
        <v>2.0190000000000001</v>
      </c>
      <c r="U39" s="27">
        <v>2.1459999999999999</v>
      </c>
      <c r="V39" s="27">
        <v>2.65</v>
      </c>
      <c r="W39" s="27">
        <v>2.75</v>
      </c>
      <c r="X39" s="27">
        <v>3.3450000000000002</v>
      </c>
      <c r="Z39" s="10">
        <f t="shared" si="1"/>
        <v>2.6081942351073781</v>
      </c>
    </row>
    <row r="40" spans="1:26" x14ac:dyDescent="0.15">
      <c r="A40" s="17">
        <v>57</v>
      </c>
      <c r="B40" s="18" t="s">
        <v>96</v>
      </c>
      <c r="D40" s="9" t="str">
        <f t="shared" si="0"/>
        <v>57</v>
      </c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</row>
    <row r="41" spans="1:26" x14ac:dyDescent="0.15">
      <c r="A41" s="17">
        <v>61</v>
      </c>
      <c r="B41" s="18" t="s">
        <v>97</v>
      </c>
      <c r="D41" s="9" t="str">
        <f t="shared" si="0"/>
        <v>61</v>
      </c>
      <c r="F41" s="8">
        <v>378</v>
      </c>
      <c r="G41" s="8">
        <v>69</v>
      </c>
      <c r="I41" s="27">
        <v>1</v>
      </c>
      <c r="J41" s="27">
        <v>1.0109999999999999</v>
      </c>
      <c r="K41" s="27">
        <v>1.0409999999999999</v>
      </c>
      <c r="L41" s="27">
        <v>1.075</v>
      </c>
      <c r="M41" s="27">
        <v>1.087</v>
      </c>
      <c r="N41" s="27">
        <v>1.113</v>
      </c>
      <c r="O41" s="27">
        <v>1.157</v>
      </c>
      <c r="P41" s="27">
        <v>1.2050000000000001</v>
      </c>
      <c r="Q41" s="28">
        <v>1.244</v>
      </c>
      <c r="R41" s="28">
        <v>1.371</v>
      </c>
      <c r="S41" s="28">
        <v>1.5589999999999999</v>
      </c>
      <c r="T41" s="28">
        <v>1.8240000000000001</v>
      </c>
      <c r="U41" s="28">
        <v>2.2530000000000001</v>
      </c>
      <c r="V41" s="28">
        <v>2.2999999999999998</v>
      </c>
      <c r="W41" s="28">
        <v>2.423</v>
      </c>
      <c r="X41" s="28">
        <v>2.8420000000000001</v>
      </c>
      <c r="Z41" s="10">
        <f t="shared" si="1"/>
        <v>2.0469819606419688</v>
      </c>
    </row>
    <row r="42" spans="1:26" x14ac:dyDescent="0.15">
      <c r="A42" s="17">
        <v>62</v>
      </c>
      <c r="B42" s="18" t="s">
        <v>98</v>
      </c>
      <c r="D42" s="9" t="str">
        <f t="shared" si="0"/>
        <v>62</v>
      </c>
      <c r="F42" s="8">
        <v>332</v>
      </c>
      <c r="G42" s="8">
        <v>56</v>
      </c>
      <c r="I42" s="27">
        <v>1</v>
      </c>
      <c r="J42" s="27">
        <v>1.0089999999999999</v>
      </c>
      <c r="K42" s="27">
        <v>1.0389999999999999</v>
      </c>
      <c r="L42" s="27">
        <v>1.077</v>
      </c>
      <c r="M42" s="27">
        <v>1.0900000000000001</v>
      </c>
      <c r="N42" s="27">
        <v>1.1299999999999999</v>
      </c>
      <c r="O42" s="27">
        <v>1.181</v>
      </c>
      <c r="P42" s="27">
        <v>1.248</v>
      </c>
      <c r="Q42" s="27">
        <v>1.3009999999999999</v>
      </c>
      <c r="R42" s="27">
        <v>1.423</v>
      </c>
      <c r="S42" s="27">
        <v>1.659</v>
      </c>
      <c r="T42" s="27">
        <v>1.9750000000000001</v>
      </c>
      <c r="U42" s="27">
        <v>2.4590000000000001</v>
      </c>
      <c r="V42" s="27">
        <v>2.5</v>
      </c>
      <c r="W42" s="27">
        <v>2.6070000000000002</v>
      </c>
      <c r="X42" s="27">
        <v>3.0950000000000002</v>
      </c>
      <c r="Z42" s="10">
        <f t="shared" si="1"/>
        <v>2.2330813692604168</v>
      </c>
    </row>
    <row r="43" spans="1:26" x14ac:dyDescent="0.15">
      <c r="A43" s="17">
        <v>63</v>
      </c>
      <c r="B43" s="18" t="s">
        <v>99</v>
      </c>
      <c r="D43" s="9" t="str">
        <f t="shared" si="0"/>
        <v>63</v>
      </c>
      <c r="F43" s="8">
        <v>285</v>
      </c>
      <c r="G43" s="8">
        <v>38</v>
      </c>
      <c r="I43" s="27">
        <v>1</v>
      </c>
      <c r="J43" s="27">
        <v>1.0189999999999999</v>
      </c>
      <c r="K43" s="27">
        <v>1.046</v>
      </c>
      <c r="L43" s="27">
        <v>1.07</v>
      </c>
      <c r="M43" s="27">
        <v>1.0940000000000001</v>
      </c>
      <c r="N43" s="27">
        <v>1.1220000000000001</v>
      </c>
      <c r="O43" s="27">
        <v>1.1859999999999999</v>
      </c>
      <c r="P43" s="27">
        <v>1.2430000000000001</v>
      </c>
      <c r="Q43" s="27">
        <v>1.33</v>
      </c>
      <c r="R43" s="27">
        <v>1.4470000000000001</v>
      </c>
      <c r="S43" s="27">
        <v>1.716</v>
      </c>
      <c r="T43" s="27">
        <v>2.0430000000000001</v>
      </c>
      <c r="U43" s="27">
        <v>2.4420000000000002</v>
      </c>
      <c r="V43" s="27">
        <v>2.6</v>
      </c>
      <c r="W43" s="27">
        <v>2.7</v>
      </c>
      <c r="X43" s="27">
        <v>3.2109999999999999</v>
      </c>
      <c r="Z43" s="10">
        <f t="shared" si="1"/>
        <v>2.3669813199232079</v>
      </c>
    </row>
    <row r="44" spans="1:26" x14ac:dyDescent="0.15">
      <c r="A44" s="17">
        <v>71</v>
      </c>
      <c r="B44" s="18" t="s">
        <v>100</v>
      </c>
      <c r="D44" s="9" t="str">
        <f t="shared" si="0"/>
        <v>71</v>
      </c>
      <c r="F44" s="8">
        <v>267</v>
      </c>
      <c r="G44" s="8">
        <v>20</v>
      </c>
      <c r="I44" s="27">
        <v>1</v>
      </c>
      <c r="J44" s="27">
        <v>1.0109999999999999</v>
      </c>
      <c r="K44" s="27">
        <v>1.034</v>
      </c>
      <c r="L44" s="27">
        <v>1.048</v>
      </c>
      <c r="M44" s="27">
        <v>1.0609999999999999</v>
      </c>
      <c r="N44" s="27">
        <v>1.0900000000000001</v>
      </c>
      <c r="O44" s="27">
        <v>1.147</v>
      </c>
      <c r="P44" s="27">
        <v>1.1870000000000001</v>
      </c>
      <c r="Q44" s="27">
        <v>1.2430000000000001</v>
      </c>
      <c r="R44" s="27">
        <v>1.349</v>
      </c>
      <c r="S44" s="27">
        <v>1.4430000000000001</v>
      </c>
      <c r="T44" s="27">
        <v>1.6259999999999999</v>
      </c>
      <c r="U44" s="27">
        <v>2.0339999999999998</v>
      </c>
      <c r="V44" s="27">
        <v>2.1</v>
      </c>
      <c r="W44" s="27">
        <v>2.3940000000000001</v>
      </c>
      <c r="X44" s="27">
        <v>2.8479999999999999</v>
      </c>
      <c r="Z44" s="10">
        <f t="shared" si="1"/>
        <v>2.0673602612296902</v>
      </c>
    </row>
    <row r="45" spans="1:26" x14ac:dyDescent="0.15">
      <c r="A45" s="17">
        <v>72</v>
      </c>
      <c r="B45" s="18" t="s">
        <v>101</v>
      </c>
      <c r="D45" s="9" t="str">
        <f t="shared" si="0"/>
        <v>72</v>
      </c>
      <c r="F45" s="8">
        <v>277</v>
      </c>
      <c r="G45" s="8">
        <v>29</v>
      </c>
      <c r="I45" s="27">
        <v>1</v>
      </c>
      <c r="J45" s="27">
        <v>1.012</v>
      </c>
      <c r="K45" s="27">
        <v>1.034</v>
      </c>
      <c r="L45" s="27">
        <v>1.0529999999999999</v>
      </c>
      <c r="M45" s="27">
        <v>1.069</v>
      </c>
      <c r="N45" s="27">
        <v>1.1020000000000001</v>
      </c>
      <c r="O45" s="27">
        <v>1.155</v>
      </c>
      <c r="P45" s="27">
        <v>1.2230000000000001</v>
      </c>
      <c r="Q45" s="27">
        <v>1.2849999999999999</v>
      </c>
      <c r="R45" s="27">
        <v>1.409</v>
      </c>
      <c r="S45" s="27">
        <v>1.498</v>
      </c>
      <c r="T45" s="27">
        <v>1.782</v>
      </c>
      <c r="U45" s="27">
        <v>2.2490000000000001</v>
      </c>
      <c r="V45" s="27">
        <v>2.2999999999999998</v>
      </c>
      <c r="W45" s="27">
        <v>2.625</v>
      </c>
      <c r="X45" s="27">
        <v>3.1920000000000002</v>
      </c>
      <c r="Z45" s="10">
        <f t="shared" si="1"/>
        <v>2.1993672722211133</v>
      </c>
    </row>
    <row r="46" spans="1:26" x14ac:dyDescent="0.15">
      <c r="A46" s="17">
        <v>73</v>
      </c>
      <c r="B46" s="18" t="s">
        <v>102</v>
      </c>
      <c r="D46" s="9" t="str">
        <f t="shared" si="0"/>
        <v>73</v>
      </c>
      <c r="F46" s="8">
        <v>234</v>
      </c>
      <c r="G46" s="8">
        <v>14</v>
      </c>
      <c r="I46" s="27">
        <v>1</v>
      </c>
      <c r="J46" s="27">
        <v>1.008</v>
      </c>
      <c r="K46" s="27">
        <v>1.0249999999999999</v>
      </c>
      <c r="L46" s="27">
        <v>1.0449999999999999</v>
      </c>
      <c r="M46" s="27">
        <v>1.0669999999999999</v>
      </c>
      <c r="N46" s="27">
        <v>1.1000000000000001</v>
      </c>
      <c r="O46" s="27">
        <v>1.1659999999999999</v>
      </c>
      <c r="P46" s="27">
        <v>1.228</v>
      </c>
      <c r="Q46" s="27">
        <v>1.2989999999999999</v>
      </c>
      <c r="R46" s="27">
        <v>1.425</v>
      </c>
      <c r="S46" s="27">
        <v>1.5209999999999999</v>
      </c>
      <c r="T46" s="27">
        <v>1.804</v>
      </c>
      <c r="U46" s="27">
        <v>2.4529999999999998</v>
      </c>
      <c r="V46" s="27">
        <v>2.5</v>
      </c>
      <c r="W46" s="27">
        <v>2.6669999999999998</v>
      </c>
      <c r="X46" s="27">
        <v>3.2309999999999999</v>
      </c>
      <c r="Z46" s="10">
        <f t="shared" si="1"/>
        <v>2.3849017559774039</v>
      </c>
    </row>
    <row r="47" spans="1:26" x14ac:dyDescent="0.15">
      <c r="A47" s="17">
        <v>81</v>
      </c>
      <c r="B47" s="18" t="s">
        <v>103</v>
      </c>
      <c r="D47" s="9" t="str">
        <f t="shared" si="0"/>
        <v>81</v>
      </c>
      <c r="F47" s="8">
        <v>169</v>
      </c>
      <c r="G47" s="8">
        <v>-12</v>
      </c>
      <c r="I47" s="27">
        <v>1</v>
      </c>
      <c r="J47" s="27">
        <v>1.004</v>
      </c>
      <c r="K47" s="27">
        <v>1.026</v>
      </c>
      <c r="L47" s="27">
        <v>1.05</v>
      </c>
      <c r="M47" s="27">
        <v>1.069</v>
      </c>
      <c r="N47" s="27">
        <v>1.0880000000000001</v>
      </c>
      <c r="O47" s="27">
        <v>1.1419999999999999</v>
      </c>
      <c r="P47" s="27">
        <v>1.181</v>
      </c>
      <c r="Q47" s="27">
        <v>1.2450000000000001</v>
      </c>
      <c r="R47" s="27">
        <v>1.397</v>
      </c>
      <c r="S47" s="27">
        <v>1.5669999999999999</v>
      </c>
      <c r="T47" s="27">
        <v>2.1480000000000001</v>
      </c>
      <c r="U47" s="27">
        <v>3.0139999999999998</v>
      </c>
      <c r="V47" s="27">
        <v>3.1</v>
      </c>
      <c r="W47" s="27">
        <v>3.2</v>
      </c>
      <c r="X47" s="27">
        <v>3.875</v>
      </c>
      <c r="Z47" s="10">
        <f t="shared" si="1"/>
        <v>2.6671020814048081</v>
      </c>
    </row>
    <row r="48" spans="1:26" x14ac:dyDescent="0.15">
      <c r="A48" s="17">
        <v>82</v>
      </c>
      <c r="B48" s="18" t="s">
        <v>104</v>
      </c>
      <c r="D48" s="9" t="str">
        <f t="shared" si="0"/>
        <v>82</v>
      </c>
      <c r="F48" s="8">
        <v>165</v>
      </c>
      <c r="G48" s="8">
        <v>-5</v>
      </c>
      <c r="I48" s="27">
        <v>1</v>
      </c>
      <c r="J48" s="27">
        <v>1.014</v>
      </c>
      <c r="K48" s="27">
        <v>1.0249999999999999</v>
      </c>
      <c r="L48" s="27">
        <v>1.0609999999999999</v>
      </c>
      <c r="M48" s="27">
        <v>1.07</v>
      </c>
      <c r="N48" s="27">
        <v>1.101</v>
      </c>
      <c r="O48" s="27">
        <v>1.149</v>
      </c>
      <c r="P48" s="27">
        <v>1.2490000000000001</v>
      </c>
      <c r="Q48" s="27">
        <v>1.3380000000000001</v>
      </c>
      <c r="R48" s="27">
        <v>1.5149999999999999</v>
      </c>
      <c r="S48" s="27">
        <v>1.778</v>
      </c>
      <c r="T48" s="27">
        <v>2.4820000000000002</v>
      </c>
      <c r="U48" s="27">
        <v>3.4060000000000001</v>
      </c>
      <c r="V48" s="27">
        <v>3.5</v>
      </c>
      <c r="W48" s="27">
        <v>4.41</v>
      </c>
      <c r="X48" s="27">
        <v>6.3869999999999996</v>
      </c>
      <c r="Z48" s="10">
        <f t="shared" si="1"/>
        <v>3.5328307077741514</v>
      </c>
    </row>
    <row r="49" spans="1:26" x14ac:dyDescent="0.15">
      <c r="A49" s="17">
        <v>83</v>
      </c>
      <c r="B49" s="18" t="s">
        <v>105</v>
      </c>
      <c r="D49" s="9" t="str">
        <f t="shared" si="0"/>
        <v>83</v>
      </c>
      <c r="F49" s="8">
        <v>195</v>
      </c>
      <c r="G49" s="8">
        <v>11</v>
      </c>
      <c r="I49" s="27">
        <v>1</v>
      </c>
      <c r="J49" s="27">
        <v>1.016</v>
      </c>
      <c r="K49" s="27">
        <v>1.0309999999999999</v>
      </c>
      <c r="L49" s="27">
        <v>1.0509999999999999</v>
      </c>
      <c r="M49" s="27">
        <v>1.0880000000000001</v>
      </c>
      <c r="N49" s="27">
        <v>1.1040000000000001</v>
      </c>
      <c r="O49" s="27">
        <v>1.1910000000000001</v>
      </c>
      <c r="P49" s="27">
        <v>1.2729999999999999</v>
      </c>
      <c r="Q49" s="27">
        <v>1.4470000000000001</v>
      </c>
      <c r="R49" s="27">
        <v>1.611</v>
      </c>
      <c r="S49" s="27">
        <v>2.0680000000000001</v>
      </c>
      <c r="T49" s="27">
        <v>2.335</v>
      </c>
      <c r="U49" s="27">
        <v>3.5059999999999998</v>
      </c>
      <c r="V49" s="27">
        <v>3.6</v>
      </c>
      <c r="W49" s="27">
        <v>4.2089999999999996</v>
      </c>
      <c r="X49" s="27">
        <v>5.74</v>
      </c>
      <c r="Z49" s="10">
        <f t="shared" si="1"/>
        <v>3.4899152604336248</v>
      </c>
    </row>
    <row r="50" spans="1:26" x14ac:dyDescent="0.15">
      <c r="A50" s="17">
        <v>90</v>
      </c>
      <c r="B50" s="18" t="s">
        <v>106</v>
      </c>
      <c r="D50" s="9" t="str">
        <f t="shared" si="0"/>
        <v>90</v>
      </c>
      <c r="F50" s="8">
        <v>234</v>
      </c>
      <c r="G50" s="8">
        <v>15</v>
      </c>
      <c r="I50" s="27">
        <v>1</v>
      </c>
      <c r="J50" s="27">
        <v>1.014</v>
      </c>
      <c r="K50" s="27">
        <v>1.034</v>
      </c>
      <c r="L50" s="27">
        <v>1.0589999999999999</v>
      </c>
      <c r="M50" s="27">
        <v>1.0669999999999999</v>
      </c>
      <c r="N50" s="27">
        <v>1.0920000000000001</v>
      </c>
      <c r="O50" s="27">
        <v>1.145</v>
      </c>
      <c r="P50" s="27">
        <v>1.2</v>
      </c>
      <c r="Q50" s="27">
        <v>1.266</v>
      </c>
      <c r="R50" s="27">
        <v>1.391</v>
      </c>
      <c r="S50" s="27">
        <v>1.56</v>
      </c>
      <c r="T50" s="27">
        <v>1.9179999999999999</v>
      </c>
      <c r="U50" s="27">
        <v>2.6459999999999999</v>
      </c>
      <c r="V50" s="27">
        <v>2.8</v>
      </c>
      <c r="W50" s="27">
        <v>2.9</v>
      </c>
      <c r="X50" s="27">
        <v>3.03</v>
      </c>
      <c r="Z50" s="10">
        <f t="shared" si="1"/>
        <v>2.4281569101905061</v>
      </c>
    </row>
    <row r="51" spans="1:26" x14ac:dyDescent="0.15">
      <c r="A51" s="17">
        <v>91</v>
      </c>
      <c r="B51" s="18" t="s">
        <v>107</v>
      </c>
      <c r="D51" s="9" t="str">
        <f t="shared" si="0"/>
        <v>91</v>
      </c>
      <c r="F51" s="8">
        <v>218</v>
      </c>
      <c r="G51" s="8">
        <v>12</v>
      </c>
      <c r="I51" s="27">
        <v>1</v>
      </c>
      <c r="J51" s="27">
        <v>1.0329999999999999</v>
      </c>
      <c r="K51" s="27">
        <v>1.0449999999999999</v>
      </c>
      <c r="L51" s="27">
        <v>1.069</v>
      </c>
      <c r="M51" s="27">
        <v>1.08</v>
      </c>
      <c r="N51" s="27">
        <v>1.1040000000000001</v>
      </c>
      <c r="O51" s="27">
        <v>1.167</v>
      </c>
      <c r="P51" s="27">
        <v>1.2390000000000001</v>
      </c>
      <c r="Q51" s="27">
        <v>1.34</v>
      </c>
      <c r="R51" s="27">
        <v>1.464</v>
      </c>
      <c r="S51" s="27">
        <v>1.6910000000000001</v>
      </c>
      <c r="T51" s="27">
        <v>2.468</v>
      </c>
      <c r="U51" s="27">
        <v>2.6840000000000002</v>
      </c>
      <c r="V51" s="27">
        <v>2.8</v>
      </c>
      <c r="W51" s="27">
        <v>2.9729999999999999</v>
      </c>
      <c r="X51" s="27">
        <v>3.7069999999999999</v>
      </c>
      <c r="Z51" s="10">
        <f t="shared" si="1"/>
        <v>2.6674279376014933</v>
      </c>
    </row>
    <row r="52" spans="1:26" x14ac:dyDescent="0.15">
      <c r="A52" s="17">
        <v>92</v>
      </c>
      <c r="B52" s="18" t="s">
        <v>108</v>
      </c>
      <c r="D52" s="9" t="str">
        <f t="shared" si="0"/>
        <v>92</v>
      </c>
      <c r="F52" s="8">
        <v>257</v>
      </c>
      <c r="G52" s="8">
        <v>31</v>
      </c>
      <c r="I52" s="27">
        <v>1</v>
      </c>
      <c r="J52" s="27">
        <v>1.018</v>
      </c>
      <c r="K52" s="27">
        <v>1.03</v>
      </c>
      <c r="L52" s="27">
        <v>1.0389999999999999</v>
      </c>
      <c r="M52" s="27">
        <v>1.0660000000000001</v>
      </c>
      <c r="N52" s="27">
        <v>1.081</v>
      </c>
      <c r="O52" s="27">
        <v>1.1539999999999999</v>
      </c>
      <c r="P52" s="27">
        <v>1.224</v>
      </c>
      <c r="Q52" s="27">
        <v>1.3180000000000001</v>
      </c>
      <c r="R52" s="27">
        <v>1.45</v>
      </c>
      <c r="S52" s="27">
        <v>1.7070000000000001</v>
      </c>
      <c r="T52" s="27">
        <v>2.069</v>
      </c>
      <c r="U52" s="27">
        <v>3.0049999999999999</v>
      </c>
      <c r="V52" s="27">
        <v>3.1</v>
      </c>
      <c r="W52" s="27">
        <v>3.2</v>
      </c>
      <c r="X52" s="27">
        <v>3.8250000000000002</v>
      </c>
      <c r="Z52" s="10">
        <f t="shared" si="1"/>
        <v>2.636440602571434</v>
      </c>
    </row>
    <row r="53" spans="1:26" x14ac:dyDescent="0.15">
      <c r="A53" s="17">
        <v>93</v>
      </c>
      <c r="B53" s="18" t="s">
        <v>109</v>
      </c>
      <c r="D53" s="9" t="str">
        <f t="shared" si="0"/>
        <v>93</v>
      </c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</row>
    <row r="54" spans="1:26" x14ac:dyDescent="0.15">
      <c r="A54" s="17">
        <v>94</v>
      </c>
      <c r="B54" s="18" t="s">
        <v>110</v>
      </c>
      <c r="D54" s="9" t="str">
        <f t="shared" si="0"/>
        <v>94</v>
      </c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</row>
    <row r="55" spans="1:26" x14ac:dyDescent="0.15">
      <c r="A55" s="17">
        <v>95</v>
      </c>
      <c r="B55" s="18" t="s">
        <v>111</v>
      </c>
      <c r="D55" s="9" t="str">
        <f t="shared" si="0"/>
        <v>95</v>
      </c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</row>
    <row r="56" spans="1:26" x14ac:dyDescent="0.15">
      <c r="A56" s="17">
        <v>96</v>
      </c>
      <c r="B56" s="18" t="s">
        <v>112</v>
      </c>
      <c r="D56" s="9" t="str">
        <f t="shared" si="0"/>
        <v>96</v>
      </c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</row>
    <row r="57" spans="1:26" x14ac:dyDescent="0.15">
      <c r="A57" s="17">
        <v>97</v>
      </c>
      <c r="B57" s="18" t="s">
        <v>113</v>
      </c>
      <c r="D57" s="9" t="str">
        <f t="shared" si="0"/>
        <v>97</v>
      </c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</row>
    <row r="58" spans="1:26" x14ac:dyDescent="0.15">
      <c r="A58" s="17">
        <v>98</v>
      </c>
      <c r="B58" s="18" t="s">
        <v>114</v>
      </c>
      <c r="D58" s="9" t="str">
        <f t="shared" si="0"/>
        <v>98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</row>
    <row r="59" spans="1:26" ht="14" thickBot="1" x14ac:dyDescent="0.2">
      <c r="A59" s="19">
        <v>99</v>
      </c>
      <c r="B59" s="20" t="s">
        <v>115</v>
      </c>
      <c r="D59" s="9" t="str">
        <f t="shared" si="0"/>
        <v>99</v>
      </c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</row>
    <row r="60" spans="1:26" ht="14" thickTop="1" x14ac:dyDescent="0.15"/>
    <row r="70" spans="2:31" x14ac:dyDescent="0.15">
      <c r="B70" s="8" t="s">
        <v>116</v>
      </c>
      <c r="D70" s="8"/>
      <c r="I70" s="21" t="s">
        <v>117</v>
      </c>
      <c r="J70" s="21" t="s">
        <v>118</v>
      </c>
      <c r="K70" s="21" t="s">
        <v>119</v>
      </c>
      <c r="L70" s="21" t="s">
        <v>120</v>
      </c>
      <c r="M70" s="21" t="s">
        <v>121</v>
      </c>
      <c r="N70" s="21" t="s">
        <v>122</v>
      </c>
      <c r="O70" s="21" t="s">
        <v>123</v>
      </c>
      <c r="P70" s="21" t="s">
        <v>124</v>
      </c>
      <c r="Q70" s="21" t="s">
        <v>125</v>
      </c>
      <c r="R70" s="21" t="s">
        <v>126</v>
      </c>
      <c r="S70" s="21" t="s">
        <v>127</v>
      </c>
      <c r="T70" s="21" t="s">
        <v>128</v>
      </c>
      <c r="U70" s="21" t="s">
        <v>129</v>
      </c>
      <c r="V70" s="22" t="s">
        <v>130</v>
      </c>
      <c r="W70" s="22" t="s">
        <v>131</v>
      </c>
      <c r="X70" s="22" t="s">
        <v>132</v>
      </c>
      <c r="Z70" s="8"/>
      <c r="AE70" s="10"/>
    </row>
    <row r="71" spans="2:31" x14ac:dyDescent="0.15">
      <c r="D71" s="8"/>
      <c r="I71" s="21">
        <v>25</v>
      </c>
      <c r="J71" s="21">
        <v>30</v>
      </c>
      <c r="K71" s="21">
        <v>35</v>
      </c>
      <c r="L71" s="21">
        <v>40</v>
      </c>
      <c r="M71" s="21">
        <v>45</v>
      </c>
      <c r="N71" s="21">
        <v>50</v>
      </c>
      <c r="O71" s="21">
        <v>55</v>
      </c>
      <c r="P71" s="21">
        <v>60</v>
      </c>
      <c r="Q71" s="21">
        <v>65</v>
      </c>
      <c r="R71" s="21">
        <v>70</v>
      </c>
      <c r="S71" s="21">
        <v>75</v>
      </c>
      <c r="T71" s="21">
        <v>80</v>
      </c>
      <c r="U71" s="21">
        <v>85</v>
      </c>
      <c r="V71" s="22">
        <v>90</v>
      </c>
      <c r="W71" s="22">
        <v>95</v>
      </c>
      <c r="X71" s="21">
        <v>100</v>
      </c>
      <c r="Z71" s="8"/>
      <c r="AE71" s="10"/>
    </row>
    <row r="72" spans="2:31" x14ac:dyDescent="0.15">
      <c r="B72" s="23" t="s">
        <v>133</v>
      </c>
      <c r="D72" s="8"/>
      <c r="I72" s="29">
        <v>1.149</v>
      </c>
      <c r="J72" s="29">
        <v>1.181</v>
      </c>
      <c r="K72" s="29">
        <v>1.1970000000000001</v>
      </c>
      <c r="L72" s="29">
        <v>1.2030000000000001</v>
      </c>
      <c r="M72" s="29">
        <v>1.2330000000000001</v>
      </c>
      <c r="N72" s="29">
        <v>1.2849999999999999</v>
      </c>
      <c r="O72" s="29">
        <v>1.341</v>
      </c>
      <c r="P72" s="29">
        <v>1.389</v>
      </c>
      <c r="Q72" s="29">
        <v>1.4710000000000001</v>
      </c>
      <c r="R72" s="29">
        <v>1.6339999999999999</v>
      </c>
      <c r="S72" s="29">
        <v>1.9119999999999999</v>
      </c>
      <c r="T72" s="29">
        <v>2.4049999999999998</v>
      </c>
      <c r="U72" s="29">
        <v>2.5300000000000002</v>
      </c>
      <c r="V72" s="29">
        <v>2.79</v>
      </c>
      <c r="W72" s="29">
        <v>3.0519999999999996</v>
      </c>
      <c r="X72" s="29">
        <v>3.6659999999999999</v>
      </c>
      <c r="Z72" s="8"/>
      <c r="AE72" s="10"/>
    </row>
    <row r="73" spans="2:31" x14ac:dyDescent="0.15">
      <c r="B73" s="23" t="s">
        <v>147</v>
      </c>
      <c r="D73" s="8"/>
      <c r="I73" s="29">
        <v>1.143</v>
      </c>
      <c r="J73" s="29">
        <v>1.1579999999999999</v>
      </c>
      <c r="K73" s="29">
        <v>1.175</v>
      </c>
      <c r="L73" s="29">
        <v>1.19</v>
      </c>
      <c r="M73" s="29">
        <v>1.2609999999999999</v>
      </c>
      <c r="N73" s="29">
        <v>1.2889999999999999</v>
      </c>
      <c r="O73" s="29">
        <v>1.367</v>
      </c>
      <c r="P73" s="29">
        <v>1.43</v>
      </c>
      <c r="Q73" s="29">
        <v>1.5369999999999999</v>
      </c>
      <c r="R73" s="29">
        <v>1.7809999999999999</v>
      </c>
      <c r="S73" s="29">
        <v>2.077</v>
      </c>
      <c r="T73" s="29">
        <v>2.3340000000000001</v>
      </c>
      <c r="U73" s="29">
        <v>2.5300000000000002</v>
      </c>
      <c r="V73" s="29">
        <v>2.84</v>
      </c>
      <c r="W73" s="29">
        <v>3.2169999999999996</v>
      </c>
      <c r="X73" s="29">
        <v>3.8570000000000002</v>
      </c>
      <c r="Z73" s="8"/>
      <c r="AE73" s="10"/>
    </row>
    <row r="74" spans="2:31" x14ac:dyDescent="0.15">
      <c r="B74" s="23" t="s">
        <v>152</v>
      </c>
      <c r="D74" s="8"/>
      <c r="I74" s="29">
        <v>1.159</v>
      </c>
      <c r="J74" s="29">
        <v>1.1639999999999999</v>
      </c>
      <c r="K74" s="29">
        <v>1.1870000000000001</v>
      </c>
      <c r="L74" s="29">
        <v>1.222</v>
      </c>
      <c r="M74" s="29">
        <v>1.2649999999999999</v>
      </c>
      <c r="N74" s="29">
        <v>1.3080000000000001</v>
      </c>
      <c r="O74" s="29">
        <v>1.369</v>
      </c>
      <c r="P74" s="29">
        <v>1.42</v>
      </c>
      <c r="Q74" s="29">
        <v>1.5209999999999999</v>
      </c>
      <c r="R74" s="29">
        <v>1.679</v>
      </c>
      <c r="S74" s="29">
        <v>1.8759999999999999</v>
      </c>
      <c r="T74" s="29">
        <v>2.1909999999999998</v>
      </c>
      <c r="U74" s="29">
        <v>2.2919999999999998</v>
      </c>
      <c r="V74" s="29">
        <v>2.694</v>
      </c>
      <c r="W74" s="29">
        <v>3.1900000000000004</v>
      </c>
      <c r="X74" s="29">
        <v>3.819</v>
      </c>
      <c r="Z74" s="8"/>
      <c r="AE74" s="10"/>
    </row>
    <row r="75" spans="2:31" x14ac:dyDescent="0.15">
      <c r="B75" s="23" t="s">
        <v>134</v>
      </c>
      <c r="D75" s="8"/>
      <c r="I75" s="29">
        <v>1.1240000000000001</v>
      </c>
      <c r="J75" s="29">
        <v>1.151</v>
      </c>
      <c r="K75" s="29">
        <v>1.1830000000000001</v>
      </c>
      <c r="L75" s="29">
        <v>1.1839999999999999</v>
      </c>
      <c r="M75" s="29">
        <v>1.246</v>
      </c>
      <c r="N75" s="29">
        <v>1.306</v>
      </c>
      <c r="O75" s="29">
        <v>1.36</v>
      </c>
      <c r="P75" s="29">
        <v>1.4570000000000001</v>
      </c>
      <c r="Q75" s="29">
        <v>1.59</v>
      </c>
      <c r="R75" s="29">
        <v>1.774</v>
      </c>
      <c r="S75" s="29">
        <v>2.355</v>
      </c>
      <c r="T75" s="29">
        <v>3.3650000000000002</v>
      </c>
      <c r="U75" s="29">
        <v>3.33</v>
      </c>
      <c r="V75" s="29">
        <v>3.54</v>
      </c>
      <c r="W75" s="29">
        <v>3.8319999999999999</v>
      </c>
      <c r="X75" s="29">
        <v>4.7949999999999999</v>
      </c>
      <c r="Z75" s="8"/>
      <c r="AE75" s="10"/>
    </row>
    <row r="76" spans="2:31" x14ac:dyDescent="0.15">
      <c r="B76" s="23" t="s">
        <v>135</v>
      </c>
      <c r="D76" s="8"/>
      <c r="I76" s="10">
        <v>1.1419999999999999</v>
      </c>
      <c r="J76" s="10">
        <v>1.1659999999999999</v>
      </c>
      <c r="K76" s="10">
        <v>1.1890000000000001</v>
      </c>
      <c r="L76" s="10">
        <v>1.1990000000000001</v>
      </c>
      <c r="M76" s="10">
        <v>1.234</v>
      </c>
      <c r="N76" s="10">
        <v>1.282</v>
      </c>
      <c r="O76" s="10">
        <v>1.357</v>
      </c>
      <c r="P76" s="10">
        <v>1.4239999999999999</v>
      </c>
      <c r="Q76" s="10">
        <v>1.5289999999999999</v>
      </c>
      <c r="R76" s="10">
        <v>1.663</v>
      </c>
      <c r="S76" s="10">
        <v>2.0379999999999998</v>
      </c>
      <c r="T76" s="10">
        <v>2.472</v>
      </c>
      <c r="U76" s="10">
        <v>2.5300000000000002</v>
      </c>
      <c r="V76" s="10">
        <v>2.7770000000000001</v>
      </c>
      <c r="W76" s="10">
        <v>3.327</v>
      </c>
      <c r="X76" s="10">
        <v>4.0449999999999999</v>
      </c>
      <c r="Z76" s="8"/>
      <c r="AE76" s="10"/>
    </row>
    <row r="77" spans="2:31" x14ac:dyDescent="0.15">
      <c r="D77" s="8"/>
    </row>
  </sheetData>
  <phoneticPr fontId="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0"/>
  <dimension ref="A1:BA1502"/>
  <sheetViews>
    <sheetView workbookViewId="0">
      <pane ySplit="1" topLeftCell="A1478" activePane="bottomLeft" state="frozen"/>
      <selection pane="bottomLeft" activeCell="AD1502" sqref="AD1502"/>
    </sheetView>
  </sheetViews>
  <sheetFormatPr baseColWidth="10" defaultColWidth="11.5" defaultRowHeight="13" x14ac:dyDescent="0.15"/>
  <cols>
    <col min="1" max="25" width="7.5" style="7" bestFit="1" customWidth="1"/>
    <col min="26" max="26" width="11.5" style="7"/>
    <col min="27" max="41" width="7.5" style="7" bestFit="1" customWidth="1"/>
    <col min="42" max="42" width="7.5" bestFit="1" customWidth="1"/>
    <col min="43" max="48" width="7.5" style="7" bestFit="1" customWidth="1"/>
    <col min="49" max="49" width="9.83203125" style="7" bestFit="1" customWidth="1"/>
    <col min="50" max="50" width="9" style="7" customWidth="1"/>
    <col min="51" max="51" width="7.5" style="7" bestFit="1" customWidth="1"/>
    <col min="52" max="52" width="8.33203125" style="25" customWidth="1"/>
    <col min="53" max="16384" width="11.5" style="7"/>
  </cols>
  <sheetData>
    <row r="1" spans="1:53" s="2" customFormat="1" x14ac:dyDescent="0.15">
      <c r="A1" s="1" t="s">
        <v>10</v>
      </c>
      <c r="B1" s="1" t="s">
        <v>11</v>
      </c>
      <c r="C1" s="2" t="s">
        <v>12</v>
      </c>
      <c r="D1" s="3" t="s">
        <v>13</v>
      </c>
      <c r="E1" s="2" t="s">
        <v>14</v>
      </c>
      <c r="F1" s="2" t="s">
        <v>15</v>
      </c>
      <c r="G1" s="2" t="s">
        <v>16</v>
      </c>
      <c r="H1" s="1" t="s">
        <v>17</v>
      </c>
      <c r="I1" s="1" t="s">
        <v>18</v>
      </c>
      <c r="J1" s="2" t="s">
        <v>19</v>
      </c>
      <c r="K1" s="1" t="s">
        <v>20</v>
      </c>
      <c r="L1" s="1" t="s">
        <v>21</v>
      </c>
      <c r="M1" s="1" t="s">
        <v>22</v>
      </c>
      <c r="N1" s="1" t="s">
        <v>23</v>
      </c>
      <c r="O1" s="1" t="s">
        <v>24</v>
      </c>
      <c r="P1" s="2" t="s">
        <v>25</v>
      </c>
      <c r="Q1" s="217" t="s">
        <v>26</v>
      </c>
      <c r="R1" s="1" t="s">
        <v>27</v>
      </c>
      <c r="S1" s="2" t="s">
        <v>28</v>
      </c>
      <c r="T1" s="2" t="s">
        <v>29</v>
      </c>
      <c r="U1" s="2" t="s">
        <v>30</v>
      </c>
      <c r="V1" s="2" t="s">
        <v>31</v>
      </c>
      <c r="W1" s="2" t="s">
        <v>32</v>
      </c>
      <c r="X1" s="2" t="s">
        <v>33</v>
      </c>
      <c r="Y1" s="2" t="s">
        <v>34</v>
      </c>
      <c r="AA1" s="4">
        <v>51</v>
      </c>
      <c r="AB1" s="4" t="s">
        <v>35</v>
      </c>
      <c r="AC1" s="4" t="s">
        <v>36</v>
      </c>
      <c r="AD1" s="5" t="s">
        <v>37</v>
      </c>
      <c r="AE1" s="6" t="s">
        <v>38</v>
      </c>
      <c r="AF1" s="6" t="s">
        <v>39</v>
      </c>
      <c r="AG1" s="6" t="s">
        <v>40</v>
      </c>
      <c r="AH1" s="4" t="s">
        <v>41</v>
      </c>
      <c r="AI1" s="4" t="s">
        <v>42</v>
      </c>
      <c r="AJ1" s="6" t="s">
        <v>43</v>
      </c>
      <c r="AK1" s="4" t="s">
        <v>44</v>
      </c>
      <c r="AL1" s="4" t="s">
        <v>45</v>
      </c>
      <c r="AM1" s="6" t="s">
        <v>46</v>
      </c>
      <c r="AN1" s="4" t="s">
        <v>47</v>
      </c>
      <c r="AO1" s="4" t="s">
        <v>48</v>
      </c>
      <c r="AP1" s="4" t="s">
        <v>49</v>
      </c>
      <c r="AQ1" s="216" t="s">
        <v>50</v>
      </c>
      <c r="AR1" s="4" t="s">
        <v>51</v>
      </c>
      <c r="AS1" s="6" t="s">
        <v>52</v>
      </c>
      <c r="AT1" s="6" t="s">
        <v>53</v>
      </c>
      <c r="AU1" s="6" t="s">
        <v>54</v>
      </c>
      <c r="AV1" s="6" t="s">
        <v>55</v>
      </c>
      <c r="AW1" s="6" t="s">
        <v>56</v>
      </c>
      <c r="AX1" s="6" t="s">
        <v>57</v>
      </c>
      <c r="AY1" s="6" t="s">
        <v>58</v>
      </c>
      <c r="AZ1" s="30">
        <v>99</v>
      </c>
    </row>
    <row r="2" spans="1:53" x14ac:dyDescent="0.15">
      <c r="A2" s="7">
        <v>1E-3</v>
      </c>
      <c r="B2" s="7">
        <v>1E-3</v>
      </c>
      <c r="C2" s="7">
        <v>1E-3</v>
      </c>
      <c r="D2" s="7">
        <v>1E-3</v>
      </c>
      <c r="E2" s="210" t="s">
        <v>172</v>
      </c>
      <c r="F2" s="210" t="s">
        <v>173</v>
      </c>
      <c r="G2" s="210" t="s">
        <v>174</v>
      </c>
      <c r="H2" s="7">
        <v>1E-3</v>
      </c>
      <c r="I2" s="7">
        <v>1E-3</v>
      </c>
      <c r="J2" s="210" t="s">
        <v>175</v>
      </c>
      <c r="K2" s="7">
        <v>1E-3</v>
      </c>
      <c r="L2" s="7">
        <v>1E-3</v>
      </c>
      <c r="M2" s="210" t="s">
        <v>176</v>
      </c>
      <c r="N2" s="7">
        <v>1E-3</v>
      </c>
      <c r="O2" s="7">
        <v>1E-3</v>
      </c>
      <c r="P2" s="210" t="s">
        <v>177</v>
      </c>
      <c r="Q2" s="210" t="s">
        <v>178</v>
      </c>
      <c r="R2" s="7">
        <v>1E-3</v>
      </c>
      <c r="S2" s="210" t="s">
        <v>179</v>
      </c>
      <c r="AA2" s="7">
        <v>1E-3</v>
      </c>
      <c r="AB2" s="7">
        <v>1E-3</v>
      </c>
      <c r="AC2" s="7">
        <v>1E-3</v>
      </c>
      <c r="AD2" s="7">
        <v>1E-3</v>
      </c>
      <c r="AE2" s="210" t="s">
        <v>172</v>
      </c>
      <c r="AF2" s="210" t="s">
        <v>173</v>
      </c>
      <c r="AG2" s="210" t="s">
        <v>174</v>
      </c>
      <c r="AH2" s="7">
        <v>1E-3</v>
      </c>
      <c r="AI2" s="7">
        <v>1E-3</v>
      </c>
      <c r="AJ2" s="7">
        <v>1E-3</v>
      </c>
      <c r="AK2" s="7">
        <v>1E-3</v>
      </c>
      <c r="AL2" s="7">
        <v>1E-3</v>
      </c>
      <c r="AM2" s="210" t="s">
        <v>180</v>
      </c>
      <c r="AN2" s="7">
        <v>1E-3</v>
      </c>
      <c r="AO2" s="7">
        <v>1E-3</v>
      </c>
      <c r="AP2" s="210" t="s">
        <v>181</v>
      </c>
      <c r="AQ2" s="210" t="s">
        <v>182</v>
      </c>
      <c r="AR2" s="7">
        <v>1E-3</v>
      </c>
      <c r="AS2" s="210" t="s">
        <v>183</v>
      </c>
      <c r="AY2" s="7">
        <v>1E-3</v>
      </c>
      <c r="AZ2" s="7">
        <v>1E-4</v>
      </c>
      <c r="BA2" s="7">
        <v>1E-4</v>
      </c>
    </row>
    <row r="3" spans="1:53" s="209" customFormat="1" x14ac:dyDescent="0.15">
      <c r="A3" s="7">
        <v>0.22550000000000001</v>
      </c>
      <c r="B3" s="7">
        <v>0.49590000000000001</v>
      </c>
      <c r="C3" s="7">
        <v>1.4776</v>
      </c>
      <c r="D3" s="7">
        <v>3.4796</v>
      </c>
      <c r="E3" s="7"/>
      <c r="F3" s="7"/>
      <c r="G3" s="7"/>
      <c r="H3" s="7">
        <v>0.248</v>
      </c>
      <c r="I3" s="7">
        <v>0.53359999999999996</v>
      </c>
      <c r="J3" s="7"/>
      <c r="K3" s="7">
        <v>0.27950000000000003</v>
      </c>
      <c r="L3" s="7">
        <v>1.0041</v>
      </c>
      <c r="M3" s="7"/>
      <c r="N3" s="7">
        <v>0.23860000000000001</v>
      </c>
      <c r="O3" s="7">
        <v>0.53110000000000002</v>
      </c>
      <c r="P3" s="7"/>
      <c r="Q3" s="7">
        <v>0.55659999999999998</v>
      </c>
      <c r="R3" s="7">
        <v>1.5931</v>
      </c>
      <c r="S3" s="7"/>
      <c r="T3" s="7"/>
      <c r="U3" s="7"/>
      <c r="V3" s="7"/>
      <c r="W3" s="7"/>
      <c r="X3" s="7"/>
      <c r="Y3" s="7"/>
      <c r="Z3" s="7"/>
      <c r="AA3" s="7">
        <v>0.1968</v>
      </c>
      <c r="AB3" s="7">
        <v>0.43530000000000002</v>
      </c>
      <c r="AC3" s="7">
        <v>1.37</v>
      </c>
      <c r="AD3" s="7">
        <v>3.2751000000000001</v>
      </c>
      <c r="AE3" s="7"/>
      <c r="AF3" s="7"/>
      <c r="AG3" s="7"/>
      <c r="AH3" s="7">
        <v>0.21809999999999999</v>
      </c>
      <c r="AI3" s="7">
        <v>0.46989999999999998</v>
      </c>
      <c r="AJ3" s="7"/>
      <c r="AK3" s="7">
        <v>0.23799999999999999</v>
      </c>
      <c r="AL3" s="7">
        <v>0.54100000000000004</v>
      </c>
      <c r="AM3" s="7"/>
      <c r="AN3" s="7">
        <v>0.21199999999999999</v>
      </c>
      <c r="AO3" s="7">
        <v>0.46960000000000002</v>
      </c>
      <c r="AP3" s="7"/>
      <c r="AQ3" s="7">
        <v>0.48909999999999998</v>
      </c>
      <c r="AR3" s="7">
        <v>1.4729000000000001</v>
      </c>
      <c r="AS3" s="7"/>
      <c r="AT3" s="7"/>
      <c r="AU3" s="7"/>
      <c r="AV3" s="7"/>
      <c r="AW3" s="7"/>
      <c r="AX3" s="7"/>
      <c r="AY3" s="7">
        <v>1.2746</v>
      </c>
      <c r="AZ3" s="7">
        <v>3.2075999999999998</v>
      </c>
      <c r="BA3" s="7">
        <v>3.2075999999999998</v>
      </c>
    </row>
    <row r="4" spans="1:53" s="209" customFormat="1" x14ac:dyDescent="0.15">
      <c r="A4" s="7">
        <v>0.22559999999999999</v>
      </c>
      <c r="B4" s="7">
        <v>0.49609999999999999</v>
      </c>
      <c r="C4" s="7">
        <v>1.4779</v>
      </c>
      <c r="D4" s="7">
        <v>3.4802</v>
      </c>
      <c r="E4" s="7"/>
      <c r="F4" s="7"/>
      <c r="G4" s="7"/>
      <c r="H4" s="7">
        <v>0.24809999999999999</v>
      </c>
      <c r="I4" s="7">
        <v>0.53380000000000005</v>
      </c>
      <c r="J4" s="7"/>
      <c r="K4" s="7">
        <v>0.27960000000000002</v>
      </c>
      <c r="L4" s="7">
        <v>1.0043</v>
      </c>
      <c r="M4" s="7"/>
      <c r="N4" s="7">
        <v>0.2387</v>
      </c>
      <c r="O4" s="7">
        <v>0.53129999999999999</v>
      </c>
      <c r="P4" s="7"/>
      <c r="Q4" s="7">
        <v>0.55679999999999996</v>
      </c>
      <c r="R4" s="7">
        <v>1.5934999999999999</v>
      </c>
      <c r="S4" s="7"/>
      <c r="T4" s="7"/>
      <c r="U4" s="7"/>
      <c r="V4" s="7"/>
      <c r="W4" s="7"/>
      <c r="X4" s="7"/>
      <c r="Y4" s="7"/>
      <c r="Z4" s="7"/>
      <c r="AA4" s="7">
        <v>0.19689999999999999</v>
      </c>
      <c r="AB4" s="7">
        <v>0.4355</v>
      </c>
      <c r="AC4" s="7">
        <v>1.3703000000000001</v>
      </c>
      <c r="AD4" s="7">
        <v>3.2757000000000001</v>
      </c>
      <c r="AE4" s="7"/>
      <c r="AF4" s="7"/>
      <c r="AG4" s="7"/>
      <c r="AH4" s="7">
        <v>0.21820000000000001</v>
      </c>
      <c r="AI4" s="7">
        <v>0.47010000000000002</v>
      </c>
      <c r="AJ4" s="7"/>
      <c r="AK4" s="7">
        <v>0.23810000000000001</v>
      </c>
      <c r="AL4" s="7">
        <v>0.54120000000000001</v>
      </c>
      <c r="AM4" s="7"/>
      <c r="AN4" s="7">
        <v>0.21210000000000001</v>
      </c>
      <c r="AO4" s="7">
        <v>0.4698</v>
      </c>
      <c r="AP4" s="7"/>
      <c r="AQ4" s="7">
        <v>0.48930000000000001</v>
      </c>
      <c r="AR4" s="7">
        <v>1.4732000000000001</v>
      </c>
      <c r="AS4" s="7"/>
      <c r="AT4" s="7"/>
      <c r="AU4" s="7"/>
      <c r="AV4" s="7"/>
      <c r="AW4" s="7"/>
      <c r="AX4" s="7"/>
      <c r="AY4" s="7">
        <v>1.2749999999999999</v>
      </c>
      <c r="AZ4" s="7">
        <v>3.2084000000000001</v>
      </c>
      <c r="BA4" s="7">
        <v>3.2084000000000001</v>
      </c>
    </row>
    <row r="5" spans="1:53" s="209" customFormat="1" x14ac:dyDescent="0.15">
      <c r="A5" s="7">
        <v>0.22570000000000001</v>
      </c>
      <c r="B5" s="7">
        <v>0.49630000000000002</v>
      </c>
      <c r="C5" s="7">
        <v>1.4784999999999999</v>
      </c>
      <c r="D5" s="7">
        <v>3.4813999999999998</v>
      </c>
      <c r="E5" s="7"/>
      <c r="F5" s="7"/>
      <c r="G5" s="7"/>
      <c r="H5" s="7">
        <v>0.24829999999999999</v>
      </c>
      <c r="I5" s="7">
        <v>0.53410000000000002</v>
      </c>
      <c r="J5" s="7"/>
      <c r="K5" s="7">
        <v>0.27979999999999999</v>
      </c>
      <c r="L5" s="7">
        <v>1.0046999999999999</v>
      </c>
      <c r="M5" s="7"/>
      <c r="N5" s="7">
        <v>0.2389</v>
      </c>
      <c r="O5" s="7">
        <v>0.53159999999999996</v>
      </c>
      <c r="P5" s="7"/>
      <c r="Q5" s="7">
        <v>0.55710000000000004</v>
      </c>
      <c r="R5" s="7">
        <v>1.5941000000000001</v>
      </c>
      <c r="S5" s="7"/>
      <c r="T5" s="7"/>
      <c r="U5" s="7"/>
      <c r="V5" s="7"/>
      <c r="W5" s="7"/>
      <c r="X5" s="7"/>
      <c r="Y5" s="7"/>
      <c r="Z5" s="7"/>
      <c r="AA5" s="7">
        <v>0.19700000000000001</v>
      </c>
      <c r="AB5" s="7">
        <v>0.43569999999999998</v>
      </c>
      <c r="AC5" s="7">
        <v>1.3708</v>
      </c>
      <c r="AD5" s="7">
        <v>3.2766999999999999</v>
      </c>
      <c r="AE5" s="7"/>
      <c r="AF5" s="7"/>
      <c r="AG5" s="7"/>
      <c r="AH5" s="7">
        <v>0.21840000000000001</v>
      </c>
      <c r="AI5" s="7">
        <v>0.47039999999999998</v>
      </c>
      <c r="AJ5" s="7"/>
      <c r="AK5" s="7">
        <v>0.23830000000000001</v>
      </c>
      <c r="AL5" s="7">
        <v>0.54149999999999998</v>
      </c>
      <c r="AM5" s="7"/>
      <c r="AN5" s="7">
        <v>0.2122</v>
      </c>
      <c r="AO5" s="7">
        <v>0.47010000000000002</v>
      </c>
      <c r="AP5" s="7"/>
      <c r="AQ5" s="7">
        <v>0.48959999999999998</v>
      </c>
      <c r="AR5" s="7">
        <v>1.4738</v>
      </c>
      <c r="AS5" s="7"/>
      <c r="AT5" s="7"/>
      <c r="AU5" s="7"/>
      <c r="AV5" s="7"/>
      <c r="AW5" s="7"/>
      <c r="AX5" s="7"/>
      <c r="AY5" s="7">
        <v>1.2757000000000001</v>
      </c>
      <c r="AZ5" s="7">
        <v>3.2098</v>
      </c>
      <c r="BA5" s="7">
        <v>3.2098</v>
      </c>
    </row>
    <row r="6" spans="1:53" s="209" customFormat="1" x14ac:dyDescent="0.15">
      <c r="A6" s="7">
        <v>0.22589999999999999</v>
      </c>
      <c r="B6" s="7">
        <v>0.49659999999999999</v>
      </c>
      <c r="C6" s="7">
        <v>1.4791000000000001</v>
      </c>
      <c r="D6" s="7">
        <v>3.4824999999999999</v>
      </c>
      <c r="E6" s="7"/>
      <c r="F6" s="7"/>
      <c r="G6" s="7"/>
      <c r="H6" s="7">
        <v>0.24840000000000001</v>
      </c>
      <c r="I6" s="7">
        <v>0.53449999999999998</v>
      </c>
      <c r="J6" s="7"/>
      <c r="K6" s="7">
        <v>0.28000000000000003</v>
      </c>
      <c r="L6" s="7">
        <v>1.0051000000000001</v>
      </c>
      <c r="M6" s="7"/>
      <c r="N6" s="7">
        <v>0.23899999999999999</v>
      </c>
      <c r="O6" s="7">
        <v>0.53190000000000004</v>
      </c>
      <c r="P6" s="7"/>
      <c r="Q6" s="7">
        <v>0.55740000000000001</v>
      </c>
      <c r="R6" s="7">
        <v>1.5947</v>
      </c>
      <c r="S6" s="7"/>
      <c r="T6" s="7"/>
      <c r="U6" s="7"/>
      <c r="V6" s="7"/>
      <c r="W6" s="7"/>
      <c r="X6" s="7"/>
      <c r="Y6" s="7"/>
      <c r="Z6" s="7"/>
      <c r="AA6" s="7">
        <v>0.19719999999999999</v>
      </c>
      <c r="AB6" s="7">
        <v>0.436</v>
      </c>
      <c r="AC6" s="7">
        <v>1.3713</v>
      </c>
      <c r="AD6" s="7">
        <v>3.2778</v>
      </c>
      <c r="AE6" s="7"/>
      <c r="AF6" s="7"/>
      <c r="AG6" s="7"/>
      <c r="AH6" s="7">
        <v>0.2185</v>
      </c>
      <c r="AI6" s="7">
        <v>0.47070000000000001</v>
      </c>
      <c r="AJ6" s="7"/>
      <c r="AK6" s="7">
        <v>0.23849999999999999</v>
      </c>
      <c r="AL6" s="7">
        <v>0.54190000000000005</v>
      </c>
      <c r="AM6" s="7"/>
      <c r="AN6" s="7">
        <v>0.21240000000000001</v>
      </c>
      <c r="AO6" s="7">
        <v>0.47039999999999998</v>
      </c>
      <c r="AP6" s="7"/>
      <c r="AQ6" s="7">
        <v>0.4899</v>
      </c>
      <c r="AR6" s="7">
        <v>1.4743999999999999</v>
      </c>
      <c r="AS6" s="7"/>
      <c r="AT6" s="7"/>
      <c r="AU6" s="7"/>
      <c r="AV6" s="7"/>
      <c r="AW6" s="7"/>
      <c r="AX6" s="7"/>
      <c r="AY6" s="7">
        <v>1.2763</v>
      </c>
      <c r="AZ6" s="7">
        <v>3.2111999999999998</v>
      </c>
      <c r="BA6" s="7">
        <v>3.2111999999999998</v>
      </c>
    </row>
    <row r="7" spans="1:53" s="209" customFormat="1" x14ac:dyDescent="0.15">
      <c r="A7" s="7">
        <v>0.22600000000000001</v>
      </c>
      <c r="B7" s="7">
        <v>0.49680000000000002</v>
      </c>
      <c r="C7" s="7">
        <v>1.4796</v>
      </c>
      <c r="D7" s="7">
        <v>3.4836</v>
      </c>
      <c r="E7" s="7"/>
      <c r="F7" s="7"/>
      <c r="G7" s="7"/>
      <c r="H7" s="7">
        <v>0.24859999999999999</v>
      </c>
      <c r="I7" s="7">
        <v>0.53480000000000005</v>
      </c>
      <c r="J7" s="7"/>
      <c r="K7" s="7">
        <v>0.28010000000000002</v>
      </c>
      <c r="L7" s="7">
        <v>1.0055000000000001</v>
      </c>
      <c r="M7" s="7"/>
      <c r="N7" s="7">
        <v>0.23910000000000001</v>
      </c>
      <c r="O7" s="7">
        <v>0.53220000000000001</v>
      </c>
      <c r="P7" s="7"/>
      <c r="Q7" s="7">
        <v>0.55769999999999997</v>
      </c>
      <c r="R7" s="7">
        <v>1.5952999999999999</v>
      </c>
      <c r="S7" s="7"/>
      <c r="T7" s="7"/>
      <c r="U7" s="7"/>
      <c r="V7" s="7"/>
      <c r="W7" s="7"/>
      <c r="X7" s="7"/>
      <c r="Y7" s="7"/>
      <c r="Z7" s="7"/>
      <c r="AA7" s="7">
        <v>0.1973</v>
      </c>
      <c r="AB7" s="7">
        <v>0.43630000000000002</v>
      </c>
      <c r="AC7" s="7">
        <v>1.3718999999999999</v>
      </c>
      <c r="AD7" s="7">
        <v>3.2787999999999999</v>
      </c>
      <c r="AE7" s="7"/>
      <c r="AF7" s="7"/>
      <c r="AG7" s="7"/>
      <c r="AH7" s="7">
        <v>0.21870000000000001</v>
      </c>
      <c r="AI7" s="7">
        <v>0.47099999999999997</v>
      </c>
      <c r="AJ7" s="7"/>
      <c r="AK7" s="7">
        <v>0.23860000000000001</v>
      </c>
      <c r="AL7" s="7">
        <v>0.54220000000000002</v>
      </c>
      <c r="AM7" s="7"/>
      <c r="AN7" s="7">
        <v>0.21249999999999999</v>
      </c>
      <c r="AO7" s="7">
        <v>0.47070000000000001</v>
      </c>
      <c r="AP7" s="7"/>
      <c r="AQ7" s="7">
        <v>0.49020000000000002</v>
      </c>
      <c r="AR7" s="7">
        <v>1.4750000000000001</v>
      </c>
      <c r="AS7" s="7"/>
      <c r="AT7" s="7"/>
      <c r="AU7" s="7"/>
      <c r="AV7" s="7"/>
      <c r="AW7" s="7"/>
      <c r="AX7" s="7"/>
      <c r="AY7" s="7">
        <v>1.2769999999999999</v>
      </c>
      <c r="AZ7" s="7">
        <v>3.2126999999999999</v>
      </c>
      <c r="BA7" s="7">
        <v>3.2126999999999999</v>
      </c>
    </row>
    <row r="8" spans="1:53" s="209" customFormat="1" x14ac:dyDescent="0.15">
      <c r="A8" s="7">
        <v>0.2261</v>
      </c>
      <c r="B8" s="7">
        <v>0.49709999999999999</v>
      </c>
      <c r="C8" s="7">
        <v>1.4802</v>
      </c>
      <c r="D8" s="7">
        <v>3.4847999999999999</v>
      </c>
      <c r="E8" s="7"/>
      <c r="F8" s="7"/>
      <c r="G8" s="7"/>
      <c r="H8" s="7">
        <v>0.24879999999999999</v>
      </c>
      <c r="I8" s="7">
        <v>0.53510000000000002</v>
      </c>
      <c r="J8" s="7"/>
      <c r="K8" s="7">
        <v>0.28029999999999999</v>
      </c>
      <c r="L8" s="7">
        <v>1.0058</v>
      </c>
      <c r="M8" s="7"/>
      <c r="N8" s="7">
        <v>0.23930000000000001</v>
      </c>
      <c r="O8" s="7">
        <v>0.53249999999999997</v>
      </c>
      <c r="P8" s="7"/>
      <c r="Q8" s="7">
        <v>0.55800000000000005</v>
      </c>
      <c r="R8" s="7">
        <v>1.5959000000000001</v>
      </c>
      <c r="S8" s="7"/>
      <c r="T8" s="7"/>
      <c r="U8" s="7"/>
      <c r="V8" s="7"/>
      <c r="W8" s="7"/>
      <c r="X8" s="7"/>
      <c r="Y8" s="7"/>
      <c r="Z8" s="7"/>
      <c r="AA8" s="7">
        <v>0.19739999999999999</v>
      </c>
      <c r="AB8" s="7">
        <v>0.4365</v>
      </c>
      <c r="AC8" s="7">
        <v>1.3724000000000001</v>
      </c>
      <c r="AD8" s="7">
        <v>3.2797999999999998</v>
      </c>
      <c r="AE8" s="7"/>
      <c r="AF8" s="7"/>
      <c r="AG8" s="7"/>
      <c r="AH8" s="7">
        <v>0.21879999999999999</v>
      </c>
      <c r="AI8" s="7">
        <v>0.4713</v>
      </c>
      <c r="AJ8" s="7"/>
      <c r="AK8" s="7">
        <v>0.23880000000000001</v>
      </c>
      <c r="AL8" s="7">
        <v>0.54249999999999998</v>
      </c>
      <c r="AM8" s="7"/>
      <c r="AN8" s="7">
        <v>0.21260000000000001</v>
      </c>
      <c r="AO8" s="7">
        <v>0.47099999999999997</v>
      </c>
      <c r="AP8" s="7"/>
      <c r="AQ8" s="7">
        <v>0.49049999999999999</v>
      </c>
      <c r="AR8" s="7">
        <v>1.4756</v>
      </c>
      <c r="AS8" s="7"/>
      <c r="AT8" s="7"/>
      <c r="AU8" s="7"/>
      <c r="AV8" s="7"/>
      <c r="AW8" s="7"/>
      <c r="AX8" s="7"/>
      <c r="AY8" s="7">
        <v>1.2777000000000001</v>
      </c>
      <c r="AZ8" s="7">
        <v>3.2141000000000002</v>
      </c>
      <c r="BA8" s="7">
        <v>3.2141000000000002</v>
      </c>
    </row>
    <row r="9" spans="1:53" s="209" customFormat="1" x14ac:dyDescent="0.15">
      <c r="A9" s="7">
        <v>0.22620000000000001</v>
      </c>
      <c r="B9" s="7">
        <v>0.49730000000000002</v>
      </c>
      <c r="C9" s="7">
        <v>1.4806999999999999</v>
      </c>
      <c r="D9" s="7">
        <v>3.4859</v>
      </c>
      <c r="E9" s="7"/>
      <c r="F9" s="7"/>
      <c r="G9" s="7"/>
      <c r="H9" s="7">
        <v>0.24890000000000001</v>
      </c>
      <c r="I9" s="7">
        <v>0.53539999999999999</v>
      </c>
      <c r="J9" s="7"/>
      <c r="K9" s="7">
        <v>0.28039999999999998</v>
      </c>
      <c r="L9" s="7">
        <v>1.0062</v>
      </c>
      <c r="M9" s="7"/>
      <c r="N9" s="7">
        <v>0.2394</v>
      </c>
      <c r="O9" s="7">
        <v>0.53290000000000004</v>
      </c>
      <c r="P9" s="7"/>
      <c r="Q9" s="7">
        <v>0.55830000000000002</v>
      </c>
      <c r="R9" s="7">
        <v>1.5965</v>
      </c>
      <c r="S9" s="7"/>
      <c r="T9" s="7"/>
      <c r="U9" s="7"/>
      <c r="V9" s="7"/>
      <c r="W9" s="7"/>
      <c r="X9" s="7"/>
      <c r="Y9" s="7"/>
      <c r="Z9" s="7"/>
      <c r="AA9" s="7">
        <v>0.19750000000000001</v>
      </c>
      <c r="AB9" s="7">
        <v>0.43680000000000002</v>
      </c>
      <c r="AC9" s="7">
        <v>1.3729</v>
      </c>
      <c r="AD9" s="7">
        <v>3.2808999999999999</v>
      </c>
      <c r="AE9" s="7"/>
      <c r="AF9" s="7"/>
      <c r="AG9" s="7"/>
      <c r="AH9" s="7">
        <v>0.219</v>
      </c>
      <c r="AI9" s="7">
        <v>0.47160000000000002</v>
      </c>
      <c r="AJ9" s="7"/>
      <c r="AK9" s="7">
        <v>0.23899999999999999</v>
      </c>
      <c r="AL9" s="7">
        <v>0.54290000000000005</v>
      </c>
      <c r="AM9" s="7"/>
      <c r="AN9" s="7">
        <v>0.21279999999999999</v>
      </c>
      <c r="AO9" s="7">
        <v>0.4713</v>
      </c>
      <c r="AP9" s="7"/>
      <c r="AQ9" s="7">
        <v>0.49070000000000003</v>
      </c>
      <c r="AR9" s="7">
        <v>1.4762</v>
      </c>
      <c r="AS9" s="7"/>
      <c r="AT9" s="7"/>
      <c r="AU9" s="7"/>
      <c r="AV9" s="7"/>
      <c r="AW9" s="7"/>
      <c r="AX9" s="7"/>
      <c r="AY9" s="7">
        <v>1.2783</v>
      </c>
      <c r="AZ9" s="7">
        <v>3.2155</v>
      </c>
      <c r="BA9" s="7">
        <v>3.2155</v>
      </c>
    </row>
    <row r="10" spans="1:53" s="209" customFormat="1" x14ac:dyDescent="0.15">
      <c r="A10" s="7">
        <v>0.2263</v>
      </c>
      <c r="B10" s="7">
        <v>0.49759999999999999</v>
      </c>
      <c r="C10" s="7">
        <v>1.4813000000000001</v>
      </c>
      <c r="D10" s="7">
        <v>3.4870000000000001</v>
      </c>
      <c r="E10" s="7"/>
      <c r="F10" s="7"/>
      <c r="G10" s="7"/>
      <c r="H10" s="7">
        <v>0.24909999999999999</v>
      </c>
      <c r="I10" s="7">
        <v>0.53569999999999995</v>
      </c>
      <c r="J10" s="7"/>
      <c r="K10" s="7">
        <v>0.28060000000000002</v>
      </c>
      <c r="L10" s="7">
        <v>1.0065999999999999</v>
      </c>
      <c r="M10" s="7"/>
      <c r="N10" s="7">
        <v>0.23949999999999999</v>
      </c>
      <c r="O10" s="7">
        <v>0.53320000000000001</v>
      </c>
      <c r="P10" s="7"/>
      <c r="Q10" s="7">
        <v>0.55869999999999997</v>
      </c>
      <c r="R10" s="7">
        <v>1.5972</v>
      </c>
      <c r="S10" s="7"/>
      <c r="T10" s="7"/>
      <c r="U10" s="7"/>
      <c r="V10" s="7"/>
      <c r="W10" s="7"/>
      <c r="X10" s="7"/>
      <c r="Y10" s="7"/>
      <c r="Z10" s="7"/>
      <c r="AA10" s="7">
        <v>0.19769999999999999</v>
      </c>
      <c r="AB10" s="7">
        <v>0.437</v>
      </c>
      <c r="AC10" s="7">
        <v>1.3734</v>
      </c>
      <c r="AD10" s="7">
        <v>3.2818999999999998</v>
      </c>
      <c r="AE10" s="7"/>
      <c r="AF10" s="7"/>
      <c r="AG10" s="7"/>
      <c r="AH10" s="7">
        <v>0.21909999999999999</v>
      </c>
      <c r="AI10" s="7">
        <v>0.47189999999999999</v>
      </c>
      <c r="AJ10" s="7"/>
      <c r="AK10" s="7">
        <v>0.23910000000000001</v>
      </c>
      <c r="AL10" s="7">
        <v>0.54320000000000002</v>
      </c>
      <c r="AM10" s="7"/>
      <c r="AN10" s="7">
        <v>0.21290000000000001</v>
      </c>
      <c r="AO10" s="7">
        <v>0.47160000000000002</v>
      </c>
      <c r="AP10" s="7"/>
      <c r="AQ10" s="7">
        <v>0.49099999999999999</v>
      </c>
      <c r="AR10" s="7">
        <v>1.4766999999999999</v>
      </c>
      <c r="AS10" s="7"/>
      <c r="AT10" s="7"/>
      <c r="AU10" s="7"/>
      <c r="AV10" s="7"/>
      <c r="AW10" s="7"/>
      <c r="AX10" s="7"/>
      <c r="AY10" s="7">
        <v>1.2789999999999999</v>
      </c>
      <c r="AZ10" s="7">
        <v>3.2170000000000001</v>
      </c>
      <c r="BA10" s="7">
        <v>3.2170000000000001</v>
      </c>
    </row>
    <row r="11" spans="1:53" s="209" customFormat="1" x14ac:dyDescent="0.15">
      <c r="A11" s="7">
        <v>0.22650000000000001</v>
      </c>
      <c r="B11" s="7">
        <v>0.49780000000000002</v>
      </c>
      <c r="C11" s="7">
        <v>1.4819</v>
      </c>
      <c r="D11" s="7">
        <v>3.4882</v>
      </c>
      <c r="E11" s="7"/>
      <c r="F11" s="7"/>
      <c r="G11" s="7"/>
      <c r="H11" s="7">
        <v>0.2492</v>
      </c>
      <c r="I11" s="7">
        <v>0.53610000000000002</v>
      </c>
      <c r="J11" s="7"/>
      <c r="K11" s="7">
        <v>0.28079999999999999</v>
      </c>
      <c r="L11" s="7">
        <v>1.0068999999999999</v>
      </c>
      <c r="M11" s="7"/>
      <c r="N11" s="7">
        <v>0.2397</v>
      </c>
      <c r="O11" s="7">
        <v>0.53349999999999997</v>
      </c>
      <c r="P11" s="7"/>
      <c r="Q11" s="7">
        <v>0.55900000000000005</v>
      </c>
      <c r="R11" s="7">
        <v>1.5978000000000001</v>
      </c>
      <c r="S11" s="7"/>
      <c r="T11" s="7"/>
      <c r="U11" s="7"/>
      <c r="V11" s="7"/>
      <c r="W11" s="7"/>
      <c r="X11" s="7"/>
      <c r="Y11" s="7"/>
      <c r="Z11" s="7"/>
      <c r="AA11" s="7">
        <v>0.1978</v>
      </c>
      <c r="AB11" s="7">
        <v>0.43730000000000002</v>
      </c>
      <c r="AC11" s="7">
        <v>1.3738999999999999</v>
      </c>
      <c r="AD11" s="7">
        <v>3.2829999999999999</v>
      </c>
      <c r="AE11" s="7"/>
      <c r="AF11" s="7"/>
      <c r="AG11" s="7"/>
      <c r="AH11" s="7">
        <v>0.21929999999999999</v>
      </c>
      <c r="AI11" s="7">
        <v>0.4723</v>
      </c>
      <c r="AJ11" s="7"/>
      <c r="AK11" s="7">
        <v>0.23930000000000001</v>
      </c>
      <c r="AL11" s="7">
        <v>0.54349999999999998</v>
      </c>
      <c r="AM11" s="7"/>
      <c r="AN11" s="7">
        <v>0.21299999999999999</v>
      </c>
      <c r="AO11" s="7">
        <v>0.47189999999999999</v>
      </c>
      <c r="AP11" s="7"/>
      <c r="AQ11" s="7">
        <v>0.49130000000000001</v>
      </c>
      <c r="AR11" s="7">
        <v>1.4773000000000001</v>
      </c>
      <c r="AS11" s="7"/>
      <c r="AT11" s="7"/>
      <c r="AU11" s="7"/>
      <c r="AV11" s="7"/>
      <c r="AW11" s="7"/>
      <c r="AX11" s="7"/>
      <c r="AY11" s="7">
        <v>1.2797000000000001</v>
      </c>
      <c r="AZ11" s="7">
        <v>3.2183999999999999</v>
      </c>
      <c r="BA11" s="7">
        <v>3.2183999999999999</v>
      </c>
    </row>
    <row r="12" spans="1:53" s="209" customFormat="1" x14ac:dyDescent="0.15">
      <c r="A12" s="7">
        <v>0.2266</v>
      </c>
      <c r="B12" s="7">
        <v>0.49809999999999999</v>
      </c>
      <c r="C12" s="7">
        <v>1.4823999999999999</v>
      </c>
      <c r="D12" s="7">
        <v>3.4893000000000001</v>
      </c>
      <c r="E12" s="7"/>
      <c r="F12" s="7"/>
      <c r="G12" s="7"/>
      <c r="H12" s="7">
        <v>0.24940000000000001</v>
      </c>
      <c r="I12" s="7">
        <v>0.53639999999999999</v>
      </c>
      <c r="J12" s="7"/>
      <c r="K12" s="7">
        <v>0.28089999999999998</v>
      </c>
      <c r="L12" s="7">
        <v>1.0073000000000001</v>
      </c>
      <c r="M12" s="7"/>
      <c r="N12" s="7">
        <v>0.23980000000000001</v>
      </c>
      <c r="O12" s="7">
        <v>0.53380000000000005</v>
      </c>
      <c r="P12" s="7"/>
      <c r="Q12" s="7">
        <v>0.55930000000000002</v>
      </c>
      <c r="R12" s="7">
        <v>1.5984</v>
      </c>
      <c r="S12" s="7"/>
      <c r="T12" s="7"/>
      <c r="U12" s="7"/>
      <c r="V12" s="7"/>
      <c r="W12" s="7"/>
      <c r="X12" s="7"/>
      <c r="Y12" s="7"/>
      <c r="Z12" s="7"/>
      <c r="AA12" s="7">
        <v>0.19789999999999999</v>
      </c>
      <c r="AB12" s="7">
        <v>0.4375</v>
      </c>
      <c r="AC12" s="7">
        <v>1.3745000000000001</v>
      </c>
      <c r="AD12" s="7">
        <v>3.2839999999999998</v>
      </c>
      <c r="AE12" s="7"/>
      <c r="AF12" s="7"/>
      <c r="AG12" s="7"/>
      <c r="AH12" s="7">
        <v>0.21940000000000001</v>
      </c>
      <c r="AI12" s="7">
        <v>0.47260000000000002</v>
      </c>
      <c r="AJ12" s="7"/>
      <c r="AK12" s="7">
        <v>0.2394</v>
      </c>
      <c r="AL12" s="7">
        <v>0.54390000000000005</v>
      </c>
      <c r="AM12" s="7"/>
      <c r="AN12" s="7">
        <v>0.2132</v>
      </c>
      <c r="AO12" s="7">
        <v>0.47220000000000001</v>
      </c>
      <c r="AP12" s="7"/>
      <c r="AQ12" s="7">
        <v>0.49159999999999998</v>
      </c>
      <c r="AR12" s="7">
        <v>1.4779</v>
      </c>
      <c r="AS12" s="7"/>
      <c r="AT12" s="7"/>
      <c r="AU12" s="7"/>
      <c r="AV12" s="7"/>
      <c r="AW12" s="7"/>
      <c r="AX12" s="7"/>
      <c r="AY12" s="7">
        <v>1.2803</v>
      </c>
      <c r="AZ12" s="7">
        <v>3.2198000000000002</v>
      </c>
      <c r="BA12" s="7">
        <v>3.2198000000000002</v>
      </c>
    </row>
    <row r="13" spans="1:53" s="209" customFormat="1" x14ac:dyDescent="0.15">
      <c r="A13" s="7">
        <v>0.22670000000000001</v>
      </c>
      <c r="B13" s="7">
        <v>0.49830000000000002</v>
      </c>
      <c r="C13" s="7">
        <v>1.4830000000000001</v>
      </c>
      <c r="D13" s="7">
        <v>3.4904000000000002</v>
      </c>
      <c r="E13" s="7"/>
      <c r="F13" s="7"/>
      <c r="G13" s="7"/>
      <c r="H13" s="7">
        <v>0.2495</v>
      </c>
      <c r="I13" s="7">
        <v>0.53669999999999995</v>
      </c>
      <c r="J13" s="7"/>
      <c r="K13" s="7">
        <v>0.28110000000000002</v>
      </c>
      <c r="L13" s="7">
        <v>1.0077</v>
      </c>
      <c r="M13" s="7"/>
      <c r="N13" s="7">
        <v>0.2399</v>
      </c>
      <c r="O13" s="7">
        <v>0.53410000000000002</v>
      </c>
      <c r="P13" s="7"/>
      <c r="Q13" s="7">
        <v>0.55959999999999999</v>
      </c>
      <c r="R13" s="7">
        <v>1.599</v>
      </c>
      <c r="S13" s="7"/>
      <c r="T13" s="7"/>
      <c r="U13" s="7"/>
      <c r="V13" s="7"/>
      <c r="W13" s="7"/>
      <c r="X13" s="7"/>
      <c r="Y13" s="7"/>
      <c r="Z13" s="7"/>
      <c r="AA13" s="7">
        <v>0.19800000000000001</v>
      </c>
      <c r="AB13" s="7">
        <v>0.43780000000000002</v>
      </c>
      <c r="AC13" s="7">
        <v>1.375</v>
      </c>
      <c r="AD13" s="7">
        <v>3.2850999999999999</v>
      </c>
      <c r="AE13" s="7"/>
      <c r="AF13" s="7"/>
      <c r="AG13" s="7"/>
      <c r="AH13" s="7">
        <v>0.21959999999999999</v>
      </c>
      <c r="AI13" s="7">
        <v>0.47289999999999999</v>
      </c>
      <c r="AJ13" s="7"/>
      <c r="AK13" s="7">
        <v>0.23960000000000001</v>
      </c>
      <c r="AL13" s="7">
        <v>0.54420000000000002</v>
      </c>
      <c r="AM13" s="7"/>
      <c r="AN13" s="7">
        <v>0.21329999999999999</v>
      </c>
      <c r="AO13" s="7">
        <v>0.47249999999999998</v>
      </c>
      <c r="AP13" s="7"/>
      <c r="AQ13" s="7">
        <v>0.4919</v>
      </c>
      <c r="AR13" s="7">
        <v>1.4784999999999999</v>
      </c>
      <c r="AS13" s="7"/>
      <c r="AT13" s="7"/>
      <c r="AU13" s="7"/>
      <c r="AV13" s="7"/>
      <c r="AW13" s="7"/>
      <c r="AX13" s="7"/>
      <c r="AY13" s="7">
        <v>1.2809999999999999</v>
      </c>
      <c r="AZ13" s="7">
        <v>3.2212999999999998</v>
      </c>
      <c r="BA13" s="7">
        <v>3.2212999999999998</v>
      </c>
    </row>
    <row r="14" spans="1:53" s="209" customFormat="1" x14ac:dyDescent="0.15">
      <c r="A14" s="7">
        <v>0.2268</v>
      </c>
      <c r="B14" s="7">
        <v>0.49859999999999999</v>
      </c>
      <c r="C14" s="7">
        <v>1.4836</v>
      </c>
      <c r="D14" s="7">
        <v>3.4916</v>
      </c>
      <c r="E14" s="7"/>
      <c r="F14" s="7"/>
      <c r="G14" s="7"/>
      <c r="H14" s="7">
        <v>0.24970000000000001</v>
      </c>
      <c r="I14" s="7">
        <v>0.53700000000000003</v>
      </c>
      <c r="J14" s="7"/>
      <c r="K14" s="7">
        <v>0.28129999999999999</v>
      </c>
      <c r="L14" s="7">
        <v>1.0081</v>
      </c>
      <c r="M14" s="7"/>
      <c r="N14" s="7">
        <v>0.24010000000000001</v>
      </c>
      <c r="O14" s="7">
        <v>0.53439999999999999</v>
      </c>
      <c r="P14" s="7"/>
      <c r="Q14" s="7">
        <v>0.55989999999999995</v>
      </c>
      <c r="R14" s="7">
        <v>1.5995999999999999</v>
      </c>
      <c r="S14" s="7"/>
      <c r="T14" s="7"/>
      <c r="U14" s="7"/>
      <c r="V14" s="7"/>
      <c r="W14" s="7"/>
      <c r="X14" s="7"/>
      <c r="Y14" s="7"/>
      <c r="Z14" s="7"/>
      <c r="AA14" s="7">
        <v>0.19819999999999999</v>
      </c>
      <c r="AB14" s="7">
        <v>0.43809999999999999</v>
      </c>
      <c r="AC14" s="7">
        <v>1.3754999999999999</v>
      </c>
      <c r="AD14" s="7">
        <v>3.2860999999999998</v>
      </c>
      <c r="AE14" s="7"/>
      <c r="AF14" s="7"/>
      <c r="AG14" s="7"/>
      <c r="AH14" s="7">
        <v>0.21970000000000001</v>
      </c>
      <c r="AI14" s="7">
        <v>0.47320000000000001</v>
      </c>
      <c r="AJ14" s="7"/>
      <c r="AK14" s="7">
        <v>0.23980000000000001</v>
      </c>
      <c r="AL14" s="7">
        <v>0.54449999999999998</v>
      </c>
      <c r="AM14" s="7"/>
      <c r="AN14" s="7">
        <v>0.21340000000000001</v>
      </c>
      <c r="AO14" s="7">
        <v>0.4728</v>
      </c>
      <c r="AP14" s="7"/>
      <c r="AQ14" s="7">
        <v>0.49220000000000003</v>
      </c>
      <c r="AR14" s="7">
        <v>1.4791000000000001</v>
      </c>
      <c r="AS14" s="7"/>
      <c r="AT14" s="7"/>
      <c r="AU14" s="7"/>
      <c r="AV14" s="7"/>
      <c r="AW14" s="7"/>
      <c r="AX14" s="7"/>
      <c r="AY14" s="7">
        <v>1.2817000000000001</v>
      </c>
      <c r="AZ14" s="7">
        <v>3.2227000000000001</v>
      </c>
      <c r="BA14" s="7">
        <v>3.2227000000000001</v>
      </c>
    </row>
    <row r="15" spans="1:53" s="209" customFormat="1" x14ac:dyDescent="0.15">
      <c r="A15" s="7">
        <v>0.22700000000000001</v>
      </c>
      <c r="B15" s="7">
        <v>0.49880000000000002</v>
      </c>
      <c r="C15" s="7">
        <v>1.4841</v>
      </c>
      <c r="D15" s="7">
        <v>3.4927000000000001</v>
      </c>
      <c r="E15" s="7"/>
      <c r="F15" s="7"/>
      <c r="G15" s="7"/>
      <c r="H15" s="7">
        <v>0.24990000000000001</v>
      </c>
      <c r="I15" s="7">
        <v>0.53739999999999999</v>
      </c>
      <c r="J15" s="7"/>
      <c r="K15" s="7">
        <v>0.28139999999999998</v>
      </c>
      <c r="L15" s="7">
        <v>1.0084</v>
      </c>
      <c r="M15" s="7"/>
      <c r="N15" s="7">
        <v>0.2402</v>
      </c>
      <c r="O15" s="7">
        <v>0.53469999999999995</v>
      </c>
      <c r="P15" s="7"/>
      <c r="Q15" s="7">
        <v>0.56020000000000003</v>
      </c>
      <c r="R15" s="7">
        <v>2.0002</v>
      </c>
      <c r="S15" s="7"/>
      <c r="T15" s="7"/>
      <c r="U15" s="7"/>
      <c r="V15" s="7"/>
      <c r="W15" s="7"/>
      <c r="X15" s="7"/>
      <c r="Y15" s="7"/>
      <c r="Z15" s="7"/>
      <c r="AA15" s="7">
        <v>0.1983</v>
      </c>
      <c r="AB15" s="7">
        <v>0.43830000000000002</v>
      </c>
      <c r="AC15" s="7">
        <v>1.3759999999999999</v>
      </c>
      <c r="AD15" s="7">
        <v>3.2871999999999999</v>
      </c>
      <c r="AE15" s="7"/>
      <c r="AF15" s="7"/>
      <c r="AG15" s="7"/>
      <c r="AH15" s="7">
        <v>0.2198</v>
      </c>
      <c r="AI15" s="7">
        <v>0.47349999999999998</v>
      </c>
      <c r="AJ15" s="7"/>
      <c r="AK15" s="7">
        <v>0.2399</v>
      </c>
      <c r="AL15" s="7">
        <v>0.54490000000000005</v>
      </c>
      <c r="AM15" s="7"/>
      <c r="AN15" s="7">
        <v>0.2135</v>
      </c>
      <c r="AO15" s="7">
        <v>0.47310000000000002</v>
      </c>
      <c r="AP15" s="7"/>
      <c r="AQ15" s="7">
        <v>0.49249999999999999</v>
      </c>
      <c r="AR15" s="7">
        <v>1.4797</v>
      </c>
      <c r="AS15" s="7"/>
      <c r="AT15" s="7"/>
      <c r="AU15" s="7"/>
      <c r="AV15" s="7"/>
      <c r="AW15" s="7"/>
      <c r="AX15" s="7"/>
      <c r="AY15" s="7">
        <v>1.2824</v>
      </c>
      <c r="AZ15" s="7">
        <v>3.2241</v>
      </c>
      <c r="BA15" s="7">
        <v>3.2241</v>
      </c>
    </row>
    <row r="16" spans="1:53" s="209" customFormat="1" x14ac:dyDescent="0.15">
      <c r="A16" s="7">
        <v>0.2271</v>
      </c>
      <c r="B16" s="7">
        <v>0.49909999999999999</v>
      </c>
      <c r="C16" s="7">
        <v>1.4846999999999999</v>
      </c>
      <c r="D16" s="7">
        <v>3.4939</v>
      </c>
      <c r="E16" s="7"/>
      <c r="F16" s="7"/>
      <c r="G16" s="7"/>
      <c r="H16" s="7">
        <v>0.25</v>
      </c>
      <c r="I16" s="7">
        <v>0.53769999999999996</v>
      </c>
      <c r="J16" s="7"/>
      <c r="K16" s="7">
        <v>0.28160000000000002</v>
      </c>
      <c r="L16" s="7">
        <v>1.0087999999999999</v>
      </c>
      <c r="M16" s="7"/>
      <c r="N16" s="7">
        <v>0.2404</v>
      </c>
      <c r="O16" s="7">
        <v>0.53500000000000003</v>
      </c>
      <c r="P16" s="7"/>
      <c r="Q16" s="7">
        <v>0.5605</v>
      </c>
      <c r="R16" s="7">
        <v>2.0009000000000001</v>
      </c>
      <c r="S16" s="7"/>
      <c r="T16" s="7"/>
      <c r="U16" s="7"/>
      <c r="V16" s="7"/>
      <c r="W16" s="7"/>
      <c r="X16" s="7"/>
      <c r="Y16" s="7"/>
      <c r="Z16" s="7"/>
      <c r="AA16" s="7">
        <v>0.19839999999999999</v>
      </c>
      <c r="AB16" s="7">
        <v>0.43859999999999999</v>
      </c>
      <c r="AC16" s="7">
        <v>1.3765000000000001</v>
      </c>
      <c r="AD16" s="7">
        <v>3.2881999999999998</v>
      </c>
      <c r="AE16" s="7"/>
      <c r="AF16" s="7"/>
      <c r="AG16" s="7"/>
      <c r="AH16" s="7">
        <v>0.22</v>
      </c>
      <c r="AI16" s="7">
        <v>0.4738</v>
      </c>
      <c r="AJ16" s="7"/>
      <c r="AK16" s="7">
        <v>0.24010000000000001</v>
      </c>
      <c r="AL16" s="7">
        <v>0.54520000000000002</v>
      </c>
      <c r="AM16" s="7"/>
      <c r="AN16" s="7">
        <v>0.2137</v>
      </c>
      <c r="AO16" s="7">
        <v>0.47339999999999999</v>
      </c>
      <c r="AP16" s="7"/>
      <c r="AQ16" s="7">
        <v>0.49280000000000002</v>
      </c>
      <c r="AR16" s="7">
        <v>1.4802</v>
      </c>
      <c r="AS16" s="7"/>
      <c r="AT16" s="7"/>
      <c r="AU16" s="7"/>
      <c r="AV16" s="7"/>
      <c r="AW16" s="7"/>
      <c r="AX16" s="7"/>
      <c r="AY16" s="7">
        <v>1.2829999999999999</v>
      </c>
      <c r="AZ16" s="7">
        <v>3.2256</v>
      </c>
      <c r="BA16" s="7">
        <v>3.2256</v>
      </c>
    </row>
    <row r="17" spans="1:53" s="209" customFormat="1" x14ac:dyDescent="0.15">
      <c r="A17" s="7">
        <v>0.22720000000000001</v>
      </c>
      <c r="B17" s="7">
        <v>0.49930000000000002</v>
      </c>
      <c r="C17" s="7">
        <v>1.4852000000000001</v>
      </c>
      <c r="D17" s="7">
        <v>3.4950000000000001</v>
      </c>
      <c r="E17" s="7"/>
      <c r="F17" s="7"/>
      <c r="G17" s="7"/>
      <c r="H17" s="7">
        <v>0.25019999999999998</v>
      </c>
      <c r="I17" s="7">
        <v>0.53800000000000003</v>
      </c>
      <c r="J17" s="7"/>
      <c r="K17" s="7">
        <v>0.28179999999999999</v>
      </c>
      <c r="L17" s="7">
        <v>1.0092000000000001</v>
      </c>
      <c r="M17" s="7"/>
      <c r="N17" s="7">
        <v>0.24049999999999999</v>
      </c>
      <c r="O17" s="7">
        <v>0.5353</v>
      </c>
      <c r="P17" s="7"/>
      <c r="Q17" s="7">
        <v>0.56079999999999997</v>
      </c>
      <c r="R17" s="7">
        <v>2.0015000000000001</v>
      </c>
      <c r="S17" s="7"/>
      <c r="T17" s="7"/>
      <c r="U17" s="7"/>
      <c r="V17" s="7"/>
      <c r="W17" s="7"/>
      <c r="X17" s="7"/>
      <c r="Y17" s="7"/>
      <c r="Z17" s="7"/>
      <c r="AA17" s="7">
        <v>0.19850000000000001</v>
      </c>
      <c r="AB17" s="7">
        <v>0.43880000000000002</v>
      </c>
      <c r="AC17" s="7">
        <v>1.377</v>
      </c>
      <c r="AD17" s="7">
        <v>3.2892999999999999</v>
      </c>
      <c r="AE17" s="7"/>
      <c r="AF17" s="7"/>
      <c r="AG17" s="7"/>
      <c r="AH17" s="7">
        <v>0.22009999999999999</v>
      </c>
      <c r="AI17" s="7">
        <v>0.47410000000000002</v>
      </c>
      <c r="AJ17" s="7"/>
      <c r="AK17" s="7">
        <v>0.24030000000000001</v>
      </c>
      <c r="AL17" s="7">
        <v>0.54549999999999998</v>
      </c>
      <c r="AM17" s="7"/>
      <c r="AN17" s="7">
        <v>0.21379999999999999</v>
      </c>
      <c r="AO17" s="7">
        <v>0.47370000000000001</v>
      </c>
      <c r="AP17" s="7"/>
      <c r="AQ17" s="7">
        <v>0.49309999999999998</v>
      </c>
      <c r="AR17" s="7">
        <v>1.4807999999999999</v>
      </c>
      <c r="AS17" s="7"/>
      <c r="AT17" s="7"/>
      <c r="AU17" s="7"/>
      <c r="AV17" s="7"/>
      <c r="AW17" s="7"/>
      <c r="AX17" s="7"/>
      <c r="AY17" s="7">
        <v>1.2837000000000001</v>
      </c>
      <c r="AZ17" s="7">
        <v>3.2269999999999999</v>
      </c>
      <c r="BA17" s="7">
        <v>3.2269999999999999</v>
      </c>
    </row>
    <row r="18" spans="1:53" s="209" customFormat="1" x14ac:dyDescent="0.15">
      <c r="A18" s="7">
        <v>0.2273</v>
      </c>
      <c r="B18" s="7">
        <v>0.49959999999999999</v>
      </c>
      <c r="C18" s="7">
        <v>1.4858</v>
      </c>
      <c r="D18" s="7">
        <v>3.4961000000000002</v>
      </c>
      <c r="E18" s="7"/>
      <c r="F18" s="7"/>
      <c r="G18" s="7"/>
      <c r="H18" s="7">
        <v>0.25030000000000002</v>
      </c>
      <c r="I18" s="7">
        <v>0.5383</v>
      </c>
      <c r="J18" s="7"/>
      <c r="K18" s="7">
        <v>0.28189999999999998</v>
      </c>
      <c r="L18" s="7">
        <v>1.0096000000000001</v>
      </c>
      <c r="M18" s="7"/>
      <c r="N18" s="7">
        <v>0.24060000000000001</v>
      </c>
      <c r="O18" s="7">
        <v>0.53569999999999995</v>
      </c>
      <c r="P18" s="7"/>
      <c r="Q18" s="7">
        <v>0.56110000000000004</v>
      </c>
      <c r="R18" s="7">
        <v>2.0021</v>
      </c>
      <c r="S18" s="7"/>
      <c r="T18" s="7"/>
      <c r="U18" s="7"/>
      <c r="V18" s="7"/>
      <c r="W18" s="7"/>
      <c r="X18" s="7"/>
      <c r="Y18" s="7"/>
      <c r="Z18" s="7"/>
      <c r="AA18" s="7">
        <v>0.19869999999999999</v>
      </c>
      <c r="AB18" s="7">
        <v>0.43909999999999999</v>
      </c>
      <c r="AC18" s="7">
        <v>1.3775999999999999</v>
      </c>
      <c r="AD18" s="7">
        <v>3.2902999999999998</v>
      </c>
      <c r="AE18" s="7"/>
      <c r="AF18" s="7"/>
      <c r="AG18" s="7"/>
      <c r="AH18" s="7">
        <v>0.2203</v>
      </c>
      <c r="AI18" s="7">
        <v>0.47439999999999999</v>
      </c>
      <c r="AJ18" s="7"/>
      <c r="AK18" s="7">
        <v>0.2404</v>
      </c>
      <c r="AL18" s="7">
        <v>0.54579999999999995</v>
      </c>
      <c r="AM18" s="7"/>
      <c r="AN18" s="7">
        <v>0.21390000000000001</v>
      </c>
      <c r="AO18" s="7">
        <v>0.47399999999999998</v>
      </c>
      <c r="AP18" s="7"/>
      <c r="AQ18" s="7">
        <v>0.49340000000000001</v>
      </c>
      <c r="AR18" s="7">
        <v>1.4814000000000001</v>
      </c>
      <c r="AS18" s="7"/>
      <c r="AT18" s="7"/>
      <c r="AU18" s="7"/>
      <c r="AV18" s="7"/>
      <c r="AW18" s="7"/>
      <c r="AX18" s="7"/>
      <c r="AY18" s="7">
        <v>1.2844</v>
      </c>
      <c r="AZ18" s="7">
        <v>3.2284999999999999</v>
      </c>
      <c r="BA18" s="7">
        <v>3.2284999999999999</v>
      </c>
    </row>
    <row r="19" spans="1:53" s="209" customFormat="1" x14ac:dyDescent="0.15">
      <c r="A19" s="7">
        <v>0.22739999999999999</v>
      </c>
      <c r="B19" s="7">
        <v>0.49980000000000002</v>
      </c>
      <c r="C19" s="7">
        <v>1.4863999999999999</v>
      </c>
      <c r="D19" s="7">
        <v>3.4973000000000001</v>
      </c>
      <c r="E19" s="7"/>
      <c r="F19" s="7"/>
      <c r="G19" s="7"/>
      <c r="H19" s="7">
        <v>0.2505</v>
      </c>
      <c r="I19" s="7">
        <v>0.53869999999999996</v>
      </c>
      <c r="J19" s="7"/>
      <c r="K19" s="7">
        <v>0.28210000000000002</v>
      </c>
      <c r="L19" s="7">
        <v>1.0099</v>
      </c>
      <c r="M19" s="7"/>
      <c r="N19" s="7">
        <v>0.24079999999999999</v>
      </c>
      <c r="O19" s="7">
        <v>0.53600000000000003</v>
      </c>
      <c r="P19" s="7"/>
      <c r="Q19" s="7">
        <v>0.56140000000000001</v>
      </c>
      <c r="R19" s="7">
        <v>2.0026999999999999</v>
      </c>
      <c r="S19" s="7"/>
      <c r="T19" s="7"/>
      <c r="U19" s="7"/>
      <c r="V19" s="7"/>
      <c r="W19" s="7"/>
      <c r="X19" s="7"/>
      <c r="Y19" s="7"/>
      <c r="Z19" s="7"/>
      <c r="AA19" s="7">
        <v>0.1988</v>
      </c>
      <c r="AB19" s="7">
        <v>0.43940000000000001</v>
      </c>
      <c r="AC19" s="7">
        <v>1.3781000000000001</v>
      </c>
      <c r="AD19" s="7">
        <v>3.2913000000000001</v>
      </c>
      <c r="AE19" s="7"/>
      <c r="AF19" s="7"/>
      <c r="AG19" s="7"/>
      <c r="AH19" s="7">
        <v>0.22040000000000001</v>
      </c>
      <c r="AI19" s="7">
        <v>0.47470000000000001</v>
      </c>
      <c r="AJ19" s="7"/>
      <c r="AK19" s="7">
        <v>0.24060000000000001</v>
      </c>
      <c r="AL19" s="7">
        <v>0.54620000000000002</v>
      </c>
      <c r="AM19" s="7"/>
      <c r="AN19" s="7">
        <v>0.21410000000000001</v>
      </c>
      <c r="AO19" s="7">
        <v>0.4743</v>
      </c>
      <c r="AP19" s="7"/>
      <c r="AQ19" s="7">
        <v>0.49370000000000003</v>
      </c>
      <c r="AR19" s="7">
        <v>1.482</v>
      </c>
      <c r="AS19" s="7"/>
      <c r="AT19" s="7"/>
      <c r="AU19" s="7"/>
      <c r="AV19" s="7"/>
      <c r="AW19" s="7"/>
      <c r="AX19" s="7"/>
      <c r="AY19" s="7">
        <v>1.2849999999999999</v>
      </c>
      <c r="AZ19" s="7">
        <v>3.2299000000000002</v>
      </c>
      <c r="BA19" s="7">
        <v>3.2299000000000002</v>
      </c>
    </row>
    <row r="20" spans="1:53" s="209" customFormat="1" x14ac:dyDescent="0.15">
      <c r="A20" s="7">
        <v>0.2276</v>
      </c>
      <c r="B20" s="7">
        <v>0.50009999999999999</v>
      </c>
      <c r="C20" s="7">
        <v>1.4869000000000001</v>
      </c>
      <c r="D20" s="7">
        <v>3.4984000000000002</v>
      </c>
      <c r="E20" s="7"/>
      <c r="F20" s="7"/>
      <c r="G20" s="7"/>
      <c r="H20" s="7">
        <v>0.25069999999999998</v>
      </c>
      <c r="I20" s="7">
        <v>0.53900000000000003</v>
      </c>
      <c r="J20" s="7"/>
      <c r="K20" s="7">
        <v>0.28220000000000001</v>
      </c>
      <c r="L20" s="7">
        <v>1.0103</v>
      </c>
      <c r="M20" s="7"/>
      <c r="N20" s="7">
        <v>0.2409</v>
      </c>
      <c r="O20" s="7">
        <v>0.5363</v>
      </c>
      <c r="P20" s="7"/>
      <c r="Q20" s="7">
        <v>0.56169999999999998</v>
      </c>
      <c r="R20" s="7">
        <v>2.0032999999999999</v>
      </c>
      <c r="S20" s="7"/>
      <c r="T20" s="7"/>
      <c r="U20" s="7"/>
      <c r="V20" s="7"/>
      <c r="W20" s="7"/>
      <c r="X20" s="7"/>
      <c r="Y20" s="7"/>
      <c r="Z20" s="7"/>
      <c r="AA20" s="7">
        <v>0.19889999999999999</v>
      </c>
      <c r="AB20" s="7">
        <v>0.43959999999999999</v>
      </c>
      <c r="AC20" s="7">
        <v>1.3786</v>
      </c>
      <c r="AD20" s="7">
        <v>3.2924000000000002</v>
      </c>
      <c r="AE20" s="7"/>
      <c r="AF20" s="7"/>
      <c r="AG20" s="7"/>
      <c r="AH20" s="7">
        <v>0.22059999999999999</v>
      </c>
      <c r="AI20" s="7">
        <v>0.47499999999999998</v>
      </c>
      <c r="AJ20" s="7"/>
      <c r="AK20" s="7">
        <v>0.24079999999999999</v>
      </c>
      <c r="AL20" s="7">
        <v>0.54649999999999999</v>
      </c>
      <c r="AM20" s="7"/>
      <c r="AN20" s="7">
        <v>0.2142</v>
      </c>
      <c r="AO20" s="7">
        <v>0.47460000000000002</v>
      </c>
      <c r="AP20" s="7"/>
      <c r="AQ20" s="7">
        <v>0.49399999999999999</v>
      </c>
      <c r="AR20" s="7">
        <v>1.4825999999999999</v>
      </c>
      <c r="AS20" s="7"/>
      <c r="AT20" s="7"/>
      <c r="AU20" s="7"/>
      <c r="AV20" s="7"/>
      <c r="AW20" s="7"/>
      <c r="AX20" s="7"/>
      <c r="AY20" s="7">
        <v>1.2857000000000001</v>
      </c>
      <c r="AZ20" s="7">
        <v>3.2313000000000001</v>
      </c>
      <c r="BA20" s="7">
        <v>3.2313000000000001</v>
      </c>
    </row>
    <row r="21" spans="1:53" s="209" customFormat="1" x14ac:dyDescent="0.15">
      <c r="A21" s="7">
        <v>0.22770000000000001</v>
      </c>
      <c r="B21" s="7">
        <v>0.50029999999999997</v>
      </c>
      <c r="C21" s="7">
        <v>1.4875</v>
      </c>
      <c r="D21" s="7">
        <v>3.4996</v>
      </c>
      <c r="E21" s="7"/>
      <c r="F21" s="7"/>
      <c r="G21" s="7"/>
      <c r="H21" s="7">
        <v>0.25080000000000002</v>
      </c>
      <c r="I21" s="7">
        <v>0.5393</v>
      </c>
      <c r="J21" s="7"/>
      <c r="K21" s="7">
        <v>0.28239999999999998</v>
      </c>
      <c r="L21" s="7">
        <v>1.0106999999999999</v>
      </c>
      <c r="M21" s="7"/>
      <c r="N21" s="7">
        <v>0.24099999999999999</v>
      </c>
      <c r="O21" s="7">
        <v>0.53659999999999997</v>
      </c>
      <c r="P21" s="7"/>
      <c r="Q21" s="7">
        <v>0.56210000000000004</v>
      </c>
      <c r="R21" s="7">
        <v>2.004</v>
      </c>
      <c r="S21" s="7"/>
      <c r="T21" s="7"/>
      <c r="U21" s="7"/>
      <c r="V21" s="7"/>
      <c r="W21" s="7"/>
      <c r="X21" s="7"/>
      <c r="Y21" s="7"/>
      <c r="Z21" s="7"/>
      <c r="AA21" s="7">
        <v>0.19900000000000001</v>
      </c>
      <c r="AB21" s="7">
        <v>0.43990000000000001</v>
      </c>
      <c r="AC21" s="7">
        <v>1.3791</v>
      </c>
      <c r="AD21" s="7">
        <v>3.2934000000000001</v>
      </c>
      <c r="AE21" s="7"/>
      <c r="AF21" s="7"/>
      <c r="AG21" s="7"/>
      <c r="AH21" s="7">
        <v>0.22070000000000001</v>
      </c>
      <c r="AI21" s="7">
        <v>0.4753</v>
      </c>
      <c r="AJ21" s="7"/>
      <c r="AK21" s="7">
        <v>0.2409</v>
      </c>
      <c r="AL21" s="7">
        <v>0.54679999999999995</v>
      </c>
      <c r="AM21" s="7"/>
      <c r="AN21" s="7">
        <v>0.21429999999999999</v>
      </c>
      <c r="AO21" s="7">
        <v>0.47489999999999999</v>
      </c>
      <c r="AP21" s="7"/>
      <c r="AQ21" s="7">
        <v>0.49419999999999997</v>
      </c>
      <c r="AR21" s="7">
        <v>1.4832000000000001</v>
      </c>
      <c r="AS21" s="7"/>
      <c r="AT21" s="7"/>
      <c r="AU21" s="7"/>
      <c r="AV21" s="7"/>
      <c r="AW21" s="7"/>
      <c r="AX21" s="7"/>
      <c r="AY21" s="7">
        <v>1.2864</v>
      </c>
      <c r="AZ21" s="7">
        <v>3.2328000000000001</v>
      </c>
      <c r="BA21" s="7">
        <v>3.2328000000000001</v>
      </c>
    </row>
    <row r="22" spans="1:53" s="209" customFormat="1" x14ac:dyDescent="0.15">
      <c r="A22" s="7">
        <v>0.2278</v>
      </c>
      <c r="B22" s="7">
        <v>0.50060000000000004</v>
      </c>
      <c r="C22" s="7">
        <v>1.4881</v>
      </c>
      <c r="D22" s="7">
        <v>3.5007000000000001</v>
      </c>
      <c r="E22" s="7"/>
      <c r="F22" s="7"/>
      <c r="G22" s="7"/>
      <c r="H22" s="7">
        <v>0.251</v>
      </c>
      <c r="I22" s="7">
        <v>0.53959999999999997</v>
      </c>
      <c r="J22" s="7"/>
      <c r="K22" s="7">
        <v>0.28260000000000002</v>
      </c>
      <c r="L22" s="7">
        <v>1.0111000000000001</v>
      </c>
      <c r="M22" s="7"/>
      <c r="N22" s="7">
        <v>0.2412</v>
      </c>
      <c r="O22" s="7">
        <v>0.53690000000000004</v>
      </c>
      <c r="P22" s="7"/>
      <c r="Q22" s="7">
        <v>0.56240000000000001</v>
      </c>
      <c r="R22" s="7">
        <v>2.0045999999999999</v>
      </c>
      <c r="S22" s="7"/>
      <c r="T22" s="7"/>
      <c r="U22" s="7"/>
      <c r="V22" s="7"/>
      <c r="W22" s="7"/>
      <c r="X22" s="7"/>
      <c r="Y22" s="7"/>
      <c r="Z22" s="7"/>
      <c r="AA22" s="7">
        <v>0.19919999999999999</v>
      </c>
      <c r="AB22" s="7">
        <v>0.44009999999999999</v>
      </c>
      <c r="AC22" s="7">
        <v>1.3795999999999999</v>
      </c>
      <c r="AD22" s="7">
        <v>3.2945000000000002</v>
      </c>
      <c r="AE22" s="7"/>
      <c r="AF22" s="7"/>
      <c r="AG22" s="7"/>
      <c r="AH22" s="7">
        <v>0.22090000000000001</v>
      </c>
      <c r="AI22" s="7">
        <v>0.47560000000000002</v>
      </c>
      <c r="AJ22" s="7"/>
      <c r="AK22" s="7">
        <v>0.24110000000000001</v>
      </c>
      <c r="AL22" s="7">
        <v>0.54720000000000002</v>
      </c>
      <c r="AM22" s="7"/>
      <c r="AN22" s="7">
        <v>0.2145</v>
      </c>
      <c r="AO22" s="7">
        <v>0.47520000000000001</v>
      </c>
      <c r="AP22" s="7"/>
      <c r="AQ22" s="7">
        <v>0.4945</v>
      </c>
      <c r="AR22" s="7">
        <v>1.4838</v>
      </c>
      <c r="AS22" s="7"/>
      <c r="AT22" s="7"/>
      <c r="AU22" s="7"/>
      <c r="AV22" s="7"/>
      <c r="AW22" s="7"/>
      <c r="AX22" s="7"/>
      <c r="AY22" s="7">
        <v>1.2870999999999999</v>
      </c>
      <c r="AZ22" s="7">
        <v>3.2342</v>
      </c>
      <c r="BA22" s="7">
        <v>3.2342</v>
      </c>
    </row>
    <row r="23" spans="1:53" s="209" customFormat="1" x14ac:dyDescent="0.15">
      <c r="A23" s="7">
        <v>0.22789999999999999</v>
      </c>
      <c r="B23" s="7">
        <v>0.50080000000000002</v>
      </c>
      <c r="C23" s="7">
        <v>1.4885999999999999</v>
      </c>
      <c r="D23" s="7">
        <v>3.5017999999999998</v>
      </c>
      <c r="E23" s="7"/>
      <c r="F23" s="7"/>
      <c r="G23" s="7"/>
      <c r="H23" s="7">
        <v>0.25109999999999999</v>
      </c>
      <c r="I23" s="7">
        <v>0.54</v>
      </c>
      <c r="J23" s="7"/>
      <c r="K23" s="7">
        <v>0.28270000000000001</v>
      </c>
      <c r="L23" s="7">
        <v>1.0114000000000001</v>
      </c>
      <c r="M23" s="7"/>
      <c r="N23" s="7">
        <v>0.24129999999999999</v>
      </c>
      <c r="O23" s="7">
        <v>0.53720000000000001</v>
      </c>
      <c r="P23" s="7"/>
      <c r="Q23" s="7">
        <v>0.56269999999999998</v>
      </c>
      <c r="R23" s="7">
        <v>2.0051999999999999</v>
      </c>
      <c r="S23" s="7"/>
      <c r="T23" s="7"/>
      <c r="U23" s="7"/>
      <c r="V23" s="7"/>
      <c r="W23" s="7"/>
      <c r="X23" s="7"/>
      <c r="Y23" s="7"/>
      <c r="Z23" s="7"/>
      <c r="AA23" s="7">
        <v>0.1993</v>
      </c>
      <c r="AB23" s="7">
        <v>0.44040000000000001</v>
      </c>
      <c r="AC23" s="7">
        <v>1.3802000000000001</v>
      </c>
      <c r="AD23" s="7">
        <v>3.2955000000000001</v>
      </c>
      <c r="AE23" s="7"/>
      <c r="AF23" s="7"/>
      <c r="AG23" s="7"/>
      <c r="AH23" s="7">
        <v>0.221</v>
      </c>
      <c r="AI23" s="7">
        <v>0.47599999999999998</v>
      </c>
      <c r="AJ23" s="7"/>
      <c r="AK23" s="7">
        <v>0.24129999999999999</v>
      </c>
      <c r="AL23" s="7">
        <v>0.54749999999999999</v>
      </c>
      <c r="AM23" s="7"/>
      <c r="AN23" s="7">
        <v>0.21460000000000001</v>
      </c>
      <c r="AO23" s="7">
        <v>0.47549999999999998</v>
      </c>
      <c r="AP23" s="7"/>
      <c r="AQ23" s="7">
        <v>0.49480000000000002</v>
      </c>
      <c r="AR23" s="7">
        <v>1.4843999999999999</v>
      </c>
      <c r="AS23" s="7"/>
      <c r="AT23" s="7"/>
      <c r="AU23" s="7"/>
      <c r="AV23" s="7"/>
      <c r="AW23" s="7"/>
      <c r="AX23" s="7"/>
      <c r="AY23" s="7">
        <v>1.2877000000000001</v>
      </c>
      <c r="AZ23" s="7">
        <v>3.2357</v>
      </c>
      <c r="BA23" s="7">
        <v>3.2357</v>
      </c>
    </row>
    <row r="24" spans="1:53" s="209" customFormat="1" x14ac:dyDescent="0.15">
      <c r="A24" s="7">
        <v>0.2281</v>
      </c>
      <c r="B24" s="7">
        <v>0.50109999999999999</v>
      </c>
      <c r="C24" s="7">
        <v>1.4892000000000001</v>
      </c>
      <c r="D24" s="7">
        <v>3.5030000000000001</v>
      </c>
      <c r="E24" s="7"/>
      <c r="F24" s="7"/>
      <c r="G24" s="7"/>
      <c r="H24" s="7">
        <v>0.25130000000000002</v>
      </c>
      <c r="I24" s="7">
        <v>0.5403</v>
      </c>
      <c r="J24" s="7"/>
      <c r="K24" s="7">
        <v>0.28289999999999998</v>
      </c>
      <c r="L24" s="7">
        <v>1.0118</v>
      </c>
      <c r="M24" s="7"/>
      <c r="N24" s="7">
        <v>0.24149999999999999</v>
      </c>
      <c r="O24" s="7">
        <v>0.53749999999999998</v>
      </c>
      <c r="P24" s="7"/>
      <c r="Q24" s="7">
        <v>0.56299999999999994</v>
      </c>
      <c r="R24" s="7">
        <v>2.0057999999999998</v>
      </c>
      <c r="S24" s="7"/>
      <c r="T24" s="7"/>
      <c r="U24" s="7"/>
      <c r="V24" s="7"/>
      <c r="W24" s="7"/>
      <c r="X24" s="7"/>
      <c r="Y24" s="7"/>
      <c r="Z24" s="7"/>
      <c r="AA24" s="7">
        <v>0.19939999999999999</v>
      </c>
      <c r="AB24" s="7">
        <v>0.44069999999999998</v>
      </c>
      <c r="AC24" s="7">
        <v>1.3807</v>
      </c>
      <c r="AD24" s="7">
        <v>3.2966000000000002</v>
      </c>
      <c r="AE24" s="7"/>
      <c r="AF24" s="7"/>
      <c r="AG24" s="7"/>
      <c r="AH24" s="7">
        <v>0.22120000000000001</v>
      </c>
      <c r="AI24" s="7">
        <v>0.4763</v>
      </c>
      <c r="AJ24" s="7"/>
      <c r="AK24" s="7">
        <v>0.2414</v>
      </c>
      <c r="AL24" s="7">
        <v>0.54779999999999995</v>
      </c>
      <c r="AM24" s="7"/>
      <c r="AN24" s="7">
        <v>0.2147</v>
      </c>
      <c r="AO24" s="7">
        <v>0.4758</v>
      </c>
      <c r="AP24" s="7"/>
      <c r="AQ24" s="7">
        <v>0.49509999999999998</v>
      </c>
      <c r="AR24" s="7">
        <v>1.4849000000000001</v>
      </c>
      <c r="AS24" s="7"/>
      <c r="AT24" s="7"/>
      <c r="AU24" s="7"/>
      <c r="AV24" s="7"/>
      <c r="AW24" s="7"/>
      <c r="AX24" s="7"/>
      <c r="AY24" s="7">
        <v>1.2884</v>
      </c>
      <c r="AZ24" s="7">
        <v>3.2370999999999999</v>
      </c>
      <c r="BA24" s="7">
        <v>3.2370999999999999</v>
      </c>
    </row>
    <row r="25" spans="1:53" s="209" customFormat="1" x14ac:dyDescent="0.15">
      <c r="A25" s="7">
        <v>0.22819999999999999</v>
      </c>
      <c r="B25" s="7">
        <v>0.50129999999999997</v>
      </c>
      <c r="C25" s="7">
        <v>1.4898</v>
      </c>
      <c r="D25" s="7">
        <v>3.5041000000000002</v>
      </c>
      <c r="E25" s="7"/>
      <c r="F25" s="7"/>
      <c r="G25" s="7"/>
      <c r="H25" s="7">
        <v>0.25140000000000001</v>
      </c>
      <c r="I25" s="7">
        <v>0.54059999999999997</v>
      </c>
      <c r="J25" s="7"/>
      <c r="K25" s="7">
        <v>0.28310000000000002</v>
      </c>
      <c r="L25" s="7">
        <v>1.0122</v>
      </c>
      <c r="M25" s="7"/>
      <c r="N25" s="7">
        <v>0.24160000000000001</v>
      </c>
      <c r="O25" s="7">
        <v>0.53779999999999994</v>
      </c>
      <c r="P25" s="7"/>
      <c r="Q25" s="7">
        <v>0.56330000000000002</v>
      </c>
      <c r="R25" s="7">
        <v>2.0064000000000002</v>
      </c>
      <c r="S25" s="7"/>
      <c r="T25" s="7"/>
      <c r="U25" s="7"/>
      <c r="V25" s="7"/>
      <c r="W25" s="7"/>
      <c r="X25" s="7"/>
      <c r="Y25" s="7"/>
      <c r="Z25" s="7"/>
      <c r="AA25" s="7">
        <v>0.19950000000000001</v>
      </c>
      <c r="AB25" s="7">
        <v>0.44090000000000001</v>
      </c>
      <c r="AC25" s="7">
        <v>1.3812</v>
      </c>
      <c r="AD25" s="7">
        <v>3.2976000000000001</v>
      </c>
      <c r="AE25" s="7"/>
      <c r="AF25" s="7"/>
      <c r="AG25" s="7"/>
      <c r="AH25" s="7">
        <v>0.2213</v>
      </c>
      <c r="AI25" s="7">
        <v>0.47660000000000002</v>
      </c>
      <c r="AJ25" s="7"/>
      <c r="AK25" s="7">
        <v>0.24160000000000001</v>
      </c>
      <c r="AL25" s="7">
        <v>0.54820000000000002</v>
      </c>
      <c r="AM25" s="7"/>
      <c r="AN25" s="7">
        <v>0.21490000000000001</v>
      </c>
      <c r="AO25" s="7">
        <v>0.47610000000000002</v>
      </c>
      <c r="AP25" s="7"/>
      <c r="AQ25" s="7">
        <v>0.49540000000000001</v>
      </c>
      <c r="AR25" s="7">
        <v>1.4855</v>
      </c>
      <c r="AS25" s="7"/>
      <c r="AT25" s="7"/>
      <c r="AU25" s="7"/>
      <c r="AV25" s="7"/>
      <c r="AW25" s="7"/>
      <c r="AX25" s="7"/>
      <c r="AY25" s="7">
        <v>1.2890999999999999</v>
      </c>
      <c r="AZ25" s="7">
        <v>3.2385000000000002</v>
      </c>
      <c r="BA25" s="7">
        <v>3.2385000000000002</v>
      </c>
    </row>
    <row r="26" spans="1:53" s="209" customFormat="1" x14ac:dyDescent="0.15">
      <c r="A26" s="7">
        <v>0.2283</v>
      </c>
      <c r="B26" s="7">
        <v>0.50160000000000005</v>
      </c>
      <c r="C26" s="7">
        <v>1.4903</v>
      </c>
      <c r="D26" s="7">
        <v>3.5053000000000001</v>
      </c>
      <c r="E26" s="7"/>
      <c r="F26" s="7"/>
      <c r="G26" s="7"/>
      <c r="H26" s="7">
        <v>0.25159999999999999</v>
      </c>
      <c r="I26" s="7">
        <v>0.54090000000000005</v>
      </c>
      <c r="J26" s="7"/>
      <c r="K26" s="7">
        <v>0.28320000000000001</v>
      </c>
      <c r="L26" s="7">
        <v>1.0125999999999999</v>
      </c>
      <c r="M26" s="7"/>
      <c r="N26" s="7">
        <v>0.2417</v>
      </c>
      <c r="O26" s="7">
        <v>0.53810000000000002</v>
      </c>
      <c r="P26" s="7"/>
      <c r="Q26" s="7">
        <v>0.56359999999999999</v>
      </c>
      <c r="R26" s="7">
        <v>2.0070999999999999</v>
      </c>
      <c r="S26" s="7"/>
      <c r="T26" s="7"/>
      <c r="U26" s="7"/>
      <c r="V26" s="7"/>
      <c r="W26" s="7"/>
      <c r="X26" s="7"/>
      <c r="Y26" s="7"/>
      <c r="Z26" s="7"/>
      <c r="AA26" s="7">
        <v>0.19969999999999999</v>
      </c>
      <c r="AB26" s="7">
        <v>0.44119999999999998</v>
      </c>
      <c r="AC26" s="7">
        <v>1.3816999999999999</v>
      </c>
      <c r="AD26" s="7">
        <v>3.2987000000000002</v>
      </c>
      <c r="AE26" s="7"/>
      <c r="AF26" s="7"/>
      <c r="AG26" s="7"/>
      <c r="AH26" s="7">
        <v>0.2215</v>
      </c>
      <c r="AI26" s="7">
        <v>0.47689999999999999</v>
      </c>
      <c r="AJ26" s="7"/>
      <c r="AK26" s="7">
        <v>0.24179999999999999</v>
      </c>
      <c r="AL26" s="7">
        <v>0.54849999999999999</v>
      </c>
      <c r="AM26" s="7"/>
      <c r="AN26" s="7">
        <v>0.215</v>
      </c>
      <c r="AO26" s="7">
        <v>0.47639999999999999</v>
      </c>
      <c r="AP26" s="7"/>
      <c r="AQ26" s="7">
        <v>0.49569999999999997</v>
      </c>
      <c r="AR26" s="7">
        <v>1.4861</v>
      </c>
      <c r="AS26" s="7"/>
      <c r="AT26" s="7"/>
      <c r="AU26" s="7"/>
      <c r="AV26" s="7"/>
      <c r="AW26" s="7"/>
      <c r="AX26" s="7"/>
      <c r="AY26" s="7">
        <v>1.2898000000000001</v>
      </c>
      <c r="AZ26" s="7">
        <v>3.24</v>
      </c>
      <c r="BA26" s="7">
        <v>3.24</v>
      </c>
    </row>
    <row r="27" spans="1:53" s="209" customFormat="1" x14ac:dyDescent="0.15">
      <c r="A27" s="7">
        <v>0.22839999999999999</v>
      </c>
      <c r="B27" s="7">
        <v>0.50180000000000002</v>
      </c>
      <c r="C27" s="7">
        <v>1.4908999999999999</v>
      </c>
      <c r="D27" s="7">
        <v>3.5064000000000002</v>
      </c>
      <c r="E27" s="7"/>
      <c r="F27" s="7"/>
      <c r="G27" s="7"/>
      <c r="H27" s="7">
        <v>0.25180000000000002</v>
      </c>
      <c r="I27" s="7">
        <v>0.5413</v>
      </c>
      <c r="J27" s="7"/>
      <c r="K27" s="7">
        <v>0.28339999999999999</v>
      </c>
      <c r="L27" s="7">
        <v>1.0128999999999999</v>
      </c>
      <c r="M27" s="7"/>
      <c r="N27" s="7">
        <v>0.2419</v>
      </c>
      <c r="O27" s="7">
        <v>0.53849999999999998</v>
      </c>
      <c r="P27" s="7"/>
      <c r="Q27" s="7">
        <v>0.56389999999999996</v>
      </c>
      <c r="R27" s="7">
        <v>2.0076999999999998</v>
      </c>
      <c r="S27" s="7"/>
      <c r="T27" s="7"/>
      <c r="U27" s="7"/>
      <c r="V27" s="7"/>
      <c r="W27" s="7"/>
      <c r="X27" s="7"/>
      <c r="Y27" s="7"/>
      <c r="Z27" s="7"/>
      <c r="AA27" s="7">
        <v>0.19980000000000001</v>
      </c>
      <c r="AB27" s="7">
        <v>0.44140000000000001</v>
      </c>
      <c r="AC27" s="7">
        <v>1.3822000000000001</v>
      </c>
      <c r="AD27" s="7">
        <v>3.2997000000000001</v>
      </c>
      <c r="AE27" s="7"/>
      <c r="AF27" s="7"/>
      <c r="AG27" s="7"/>
      <c r="AH27" s="7">
        <v>0.22159999999999999</v>
      </c>
      <c r="AI27" s="7">
        <v>0.47720000000000001</v>
      </c>
      <c r="AJ27" s="7"/>
      <c r="AK27" s="7">
        <v>0.2419</v>
      </c>
      <c r="AL27" s="7">
        <v>0.54879999999999995</v>
      </c>
      <c r="AM27" s="7"/>
      <c r="AN27" s="7">
        <v>0.21510000000000001</v>
      </c>
      <c r="AO27" s="7">
        <v>0.47670000000000001</v>
      </c>
      <c r="AP27" s="7"/>
      <c r="AQ27" s="7">
        <v>0.496</v>
      </c>
      <c r="AR27" s="7">
        <v>1.4866999999999999</v>
      </c>
      <c r="AS27" s="7"/>
      <c r="AT27" s="7"/>
      <c r="AU27" s="7"/>
      <c r="AV27" s="7"/>
      <c r="AW27" s="7"/>
      <c r="AX27" s="7"/>
      <c r="AY27" s="7">
        <v>1.2904</v>
      </c>
      <c r="AZ27" s="7">
        <v>3.2414000000000001</v>
      </c>
      <c r="BA27" s="7">
        <v>3.2414000000000001</v>
      </c>
    </row>
    <row r="28" spans="1:53" s="209" customFormat="1" x14ac:dyDescent="0.15">
      <c r="A28" s="7">
        <v>0.2286</v>
      </c>
      <c r="B28" s="7">
        <v>0.50209999999999999</v>
      </c>
      <c r="C28" s="7">
        <v>1.4915</v>
      </c>
      <c r="D28" s="7">
        <v>3.5076000000000001</v>
      </c>
      <c r="E28" s="7"/>
      <c r="F28" s="7"/>
      <c r="G28" s="7"/>
      <c r="H28" s="7">
        <v>0.25190000000000001</v>
      </c>
      <c r="I28" s="7">
        <v>0.54159999999999997</v>
      </c>
      <c r="J28" s="7"/>
      <c r="K28" s="7">
        <v>0.28360000000000002</v>
      </c>
      <c r="L28" s="7">
        <v>1.0133000000000001</v>
      </c>
      <c r="M28" s="7"/>
      <c r="N28" s="7">
        <v>0.24199999999999999</v>
      </c>
      <c r="O28" s="7">
        <v>0.53879999999999995</v>
      </c>
      <c r="P28" s="7"/>
      <c r="Q28" s="7">
        <v>0.56420000000000003</v>
      </c>
      <c r="R28" s="7">
        <v>2.0083000000000002</v>
      </c>
      <c r="S28" s="7"/>
      <c r="T28" s="7"/>
      <c r="U28" s="7"/>
      <c r="V28" s="7"/>
      <c r="W28" s="7"/>
      <c r="X28" s="7"/>
      <c r="Y28" s="7"/>
      <c r="Z28" s="7"/>
      <c r="AA28" s="7">
        <v>0.19989999999999999</v>
      </c>
      <c r="AB28" s="7">
        <v>0.44169999999999998</v>
      </c>
      <c r="AC28" s="7">
        <v>1.3828</v>
      </c>
      <c r="AD28" s="7">
        <v>3.3008000000000002</v>
      </c>
      <c r="AE28" s="7"/>
      <c r="AF28" s="7"/>
      <c r="AG28" s="7"/>
      <c r="AH28" s="7">
        <v>0.2218</v>
      </c>
      <c r="AI28" s="7">
        <v>0.47749999999999998</v>
      </c>
      <c r="AJ28" s="7"/>
      <c r="AK28" s="7">
        <v>0.24210000000000001</v>
      </c>
      <c r="AL28" s="7">
        <v>0.54920000000000002</v>
      </c>
      <c r="AM28" s="7"/>
      <c r="AN28" s="7">
        <v>0.2152</v>
      </c>
      <c r="AO28" s="7">
        <v>0.47699999999999998</v>
      </c>
      <c r="AP28" s="7"/>
      <c r="AQ28" s="7">
        <v>0.49630000000000002</v>
      </c>
      <c r="AR28" s="7">
        <v>1.4873000000000001</v>
      </c>
      <c r="AS28" s="7"/>
      <c r="AT28" s="7"/>
      <c r="AU28" s="7"/>
      <c r="AV28" s="7"/>
      <c r="AW28" s="7"/>
      <c r="AX28" s="7"/>
      <c r="AY28" s="7">
        <v>1.2910999999999999</v>
      </c>
      <c r="AZ28" s="7">
        <v>3.2429000000000001</v>
      </c>
      <c r="BA28" s="7">
        <v>3.2429000000000001</v>
      </c>
    </row>
    <row r="29" spans="1:53" s="209" customFormat="1" x14ac:dyDescent="0.15">
      <c r="A29" s="7">
        <v>0.22869999999999999</v>
      </c>
      <c r="B29" s="7">
        <v>0.50229999999999997</v>
      </c>
      <c r="C29" s="7">
        <v>1.492</v>
      </c>
      <c r="D29" s="7">
        <v>3.5087000000000002</v>
      </c>
      <c r="E29" s="7"/>
      <c r="F29" s="7"/>
      <c r="G29" s="7"/>
      <c r="H29" s="7">
        <v>0.25209999999999999</v>
      </c>
      <c r="I29" s="7">
        <v>0.54190000000000005</v>
      </c>
      <c r="J29" s="7"/>
      <c r="K29" s="7">
        <v>0.28370000000000001</v>
      </c>
      <c r="L29" s="7">
        <v>1.0137</v>
      </c>
      <c r="M29" s="7"/>
      <c r="N29" s="7">
        <v>0.24210000000000001</v>
      </c>
      <c r="O29" s="7">
        <v>0.53910000000000002</v>
      </c>
      <c r="P29" s="7"/>
      <c r="Q29" s="7">
        <v>0.5645</v>
      </c>
      <c r="R29" s="7">
        <v>2.0089000000000001</v>
      </c>
      <c r="S29" s="7"/>
      <c r="T29" s="7"/>
      <c r="U29" s="7"/>
      <c r="V29" s="7"/>
      <c r="W29" s="7"/>
      <c r="X29" s="7"/>
      <c r="Y29" s="7"/>
      <c r="Z29" s="7"/>
      <c r="AA29" s="7">
        <v>0.2</v>
      </c>
      <c r="AB29" s="7">
        <v>0.442</v>
      </c>
      <c r="AC29" s="7">
        <v>1.3833</v>
      </c>
      <c r="AD29" s="7">
        <v>3.3018000000000001</v>
      </c>
      <c r="AE29" s="7"/>
      <c r="AF29" s="7"/>
      <c r="AG29" s="7"/>
      <c r="AH29" s="7">
        <v>0.22189999999999999</v>
      </c>
      <c r="AI29" s="7">
        <v>0.4778</v>
      </c>
      <c r="AJ29" s="7"/>
      <c r="AK29" s="7">
        <v>0.24229999999999999</v>
      </c>
      <c r="AL29" s="7">
        <v>0.54949999999999999</v>
      </c>
      <c r="AM29" s="7"/>
      <c r="AN29" s="7">
        <v>0.21540000000000001</v>
      </c>
      <c r="AO29" s="7">
        <v>0.4773</v>
      </c>
      <c r="AP29" s="7"/>
      <c r="AQ29" s="7">
        <v>0.49659999999999999</v>
      </c>
      <c r="AR29" s="7">
        <v>1.4879</v>
      </c>
      <c r="AS29" s="7"/>
      <c r="AT29" s="7"/>
      <c r="AU29" s="7"/>
      <c r="AV29" s="7"/>
      <c r="AW29" s="7"/>
      <c r="AX29" s="7"/>
      <c r="AY29" s="7">
        <v>1.2918000000000001</v>
      </c>
      <c r="AZ29" s="7">
        <v>3.2443</v>
      </c>
      <c r="BA29" s="7">
        <v>3.2443</v>
      </c>
    </row>
    <row r="30" spans="1:53" s="209" customFormat="1" x14ac:dyDescent="0.15">
      <c r="A30" s="7">
        <v>0.2288</v>
      </c>
      <c r="B30" s="7">
        <v>0.50260000000000005</v>
      </c>
      <c r="C30" s="7">
        <v>1.4925999999999999</v>
      </c>
      <c r="D30" s="7">
        <v>3.5097999999999998</v>
      </c>
      <c r="E30" s="7"/>
      <c r="F30" s="7"/>
      <c r="G30" s="7"/>
      <c r="H30" s="7">
        <v>0.25219999999999998</v>
      </c>
      <c r="I30" s="7">
        <v>0.54220000000000002</v>
      </c>
      <c r="J30" s="7"/>
      <c r="K30" s="7">
        <v>0.28389999999999999</v>
      </c>
      <c r="L30" s="7">
        <v>1.0141</v>
      </c>
      <c r="M30" s="7"/>
      <c r="N30" s="7">
        <v>0.24229999999999999</v>
      </c>
      <c r="O30" s="7">
        <v>0.53939999999999999</v>
      </c>
      <c r="P30" s="7"/>
      <c r="Q30" s="7">
        <v>0.56479999999999997</v>
      </c>
      <c r="R30" s="7">
        <v>2.0095000000000001</v>
      </c>
      <c r="S30" s="7"/>
      <c r="T30" s="7"/>
      <c r="U30" s="7"/>
      <c r="V30" s="7"/>
      <c r="W30" s="7"/>
      <c r="X30" s="7"/>
      <c r="Y30" s="7"/>
      <c r="Z30" s="7"/>
      <c r="AA30" s="7">
        <v>0.20019999999999999</v>
      </c>
      <c r="AB30" s="7">
        <v>0.44219999999999998</v>
      </c>
      <c r="AC30" s="7">
        <v>1.3837999999999999</v>
      </c>
      <c r="AD30" s="7">
        <v>3.3029000000000002</v>
      </c>
      <c r="AE30" s="7"/>
      <c r="AF30" s="7"/>
      <c r="AG30" s="7"/>
      <c r="AH30" s="7">
        <v>0.22209999999999999</v>
      </c>
      <c r="AI30" s="7">
        <v>0.47810000000000002</v>
      </c>
      <c r="AJ30" s="7"/>
      <c r="AK30" s="7">
        <v>0.2424</v>
      </c>
      <c r="AL30" s="7">
        <v>0.54979999999999996</v>
      </c>
      <c r="AM30" s="7"/>
      <c r="AN30" s="7">
        <v>0.2155</v>
      </c>
      <c r="AO30" s="7">
        <v>0.47760000000000002</v>
      </c>
      <c r="AP30" s="7"/>
      <c r="AQ30" s="7">
        <v>0.49690000000000001</v>
      </c>
      <c r="AR30" s="7">
        <v>1.4884999999999999</v>
      </c>
      <c r="AS30" s="7"/>
      <c r="AT30" s="7"/>
      <c r="AU30" s="7"/>
      <c r="AV30" s="7"/>
      <c r="AW30" s="7"/>
      <c r="AX30" s="7"/>
      <c r="AY30" s="7">
        <v>1.2925</v>
      </c>
      <c r="AZ30" s="7">
        <v>3.2458</v>
      </c>
      <c r="BA30" s="7">
        <v>3.2458</v>
      </c>
    </row>
    <row r="31" spans="1:53" s="209" customFormat="1" x14ac:dyDescent="0.15">
      <c r="A31" s="7">
        <v>0.22889999999999999</v>
      </c>
      <c r="B31" s="7">
        <v>0.50280000000000002</v>
      </c>
      <c r="C31" s="7">
        <v>1.4932000000000001</v>
      </c>
      <c r="D31" s="7">
        <v>3.5110000000000001</v>
      </c>
      <c r="E31" s="7"/>
      <c r="F31" s="7"/>
      <c r="G31" s="7"/>
      <c r="H31" s="7">
        <v>0.25240000000000001</v>
      </c>
      <c r="I31" s="7">
        <v>0.54259999999999997</v>
      </c>
      <c r="J31" s="7"/>
      <c r="K31" s="7">
        <v>0.28410000000000002</v>
      </c>
      <c r="L31" s="7">
        <v>1.0144</v>
      </c>
      <c r="M31" s="7"/>
      <c r="N31" s="7">
        <v>0.2424</v>
      </c>
      <c r="O31" s="7">
        <v>0.53969999999999996</v>
      </c>
      <c r="P31" s="7"/>
      <c r="Q31" s="7">
        <v>0.56520000000000004</v>
      </c>
      <c r="R31" s="7">
        <v>2.0102000000000002</v>
      </c>
      <c r="S31" s="7"/>
      <c r="T31" s="7"/>
      <c r="U31" s="7"/>
      <c r="V31" s="7"/>
      <c r="W31" s="7"/>
      <c r="X31" s="7"/>
      <c r="Y31" s="7"/>
      <c r="Z31" s="7"/>
      <c r="AA31" s="7">
        <v>0.20030000000000001</v>
      </c>
      <c r="AB31" s="7">
        <v>0.4425</v>
      </c>
      <c r="AC31" s="7">
        <v>1.3843000000000001</v>
      </c>
      <c r="AD31" s="7">
        <v>3.3039000000000001</v>
      </c>
      <c r="AE31" s="7"/>
      <c r="AF31" s="7"/>
      <c r="AG31" s="7"/>
      <c r="AH31" s="7">
        <v>0.22220000000000001</v>
      </c>
      <c r="AI31" s="7">
        <v>0.47839999999999999</v>
      </c>
      <c r="AJ31" s="7"/>
      <c r="AK31" s="7">
        <v>0.24260000000000001</v>
      </c>
      <c r="AL31" s="7">
        <v>0.55020000000000002</v>
      </c>
      <c r="AM31" s="7"/>
      <c r="AN31" s="7">
        <v>0.21560000000000001</v>
      </c>
      <c r="AO31" s="7">
        <v>0.47789999999999999</v>
      </c>
      <c r="AP31" s="7"/>
      <c r="AQ31" s="7">
        <v>0.49719999999999998</v>
      </c>
      <c r="AR31" s="7">
        <v>1.4890000000000001</v>
      </c>
      <c r="AS31" s="7"/>
      <c r="AT31" s="7"/>
      <c r="AU31" s="7"/>
      <c r="AV31" s="7"/>
      <c r="AW31" s="7"/>
      <c r="AX31" s="7"/>
      <c r="AY31" s="7">
        <v>1.2930999999999999</v>
      </c>
      <c r="AZ31" s="7">
        <v>3.2471999999999999</v>
      </c>
      <c r="BA31" s="7">
        <v>3.2471999999999999</v>
      </c>
    </row>
    <row r="32" spans="1:53" s="209" customFormat="1" x14ac:dyDescent="0.15">
      <c r="A32" s="7">
        <v>0.2291</v>
      </c>
      <c r="B32" s="7">
        <v>0.50309999999999999</v>
      </c>
      <c r="C32" s="7">
        <v>1.4937</v>
      </c>
      <c r="D32" s="7">
        <v>3.5121000000000002</v>
      </c>
      <c r="E32" s="7"/>
      <c r="F32" s="7"/>
      <c r="G32" s="7"/>
      <c r="H32" s="7">
        <v>0.25259999999999999</v>
      </c>
      <c r="I32" s="7">
        <v>0.54290000000000005</v>
      </c>
      <c r="J32" s="7"/>
      <c r="K32" s="7">
        <v>0.28420000000000001</v>
      </c>
      <c r="L32" s="7">
        <v>1.0147999999999999</v>
      </c>
      <c r="M32" s="7"/>
      <c r="N32" s="7">
        <v>0.24260000000000001</v>
      </c>
      <c r="O32" s="7">
        <v>0.54</v>
      </c>
      <c r="P32" s="7"/>
      <c r="Q32" s="7">
        <v>0.5655</v>
      </c>
      <c r="R32" s="7">
        <v>2.0108000000000001</v>
      </c>
      <c r="S32" s="7"/>
      <c r="T32" s="7"/>
      <c r="U32" s="7"/>
      <c r="V32" s="7"/>
      <c r="W32" s="7"/>
      <c r="X32" s="7"/>
      <c r="Y32" s="7"/>
      <c r="Z32" s="7"/>
      <c r="AA32" s="7">
        <v>0.20039999999999999</v>
      </c>
      <c r="AB32" s="7">
        <v>0.44269999999999998</v>
      </c>
      <c r="AC32" s="7">
        <v>1.3849</v>
      </c>
      <c r="AD32" s="7">
        <v>3.3050000000000002</v>
      </c>
      <c r="AE32" s="7"/>
      <c r="AF32" s="7"/>
      <c r="AG32" s="7"/>
      <c r="AH32" s="7">
        <v>0.22239999999999999</v>
      </c>
      <c r="AI32" s="7">
        <v>0.47870000000000001</v>
      </c>
      <c r="AJ32" s="7"/>
      <c r="AK32" s="7">
        <v>0.2427</v>
      </c>
      <c r="AL32" s="7">
        <v>0.55049999999999999</v>
      </c>
      <c r="AM32" s="7"/>
      <c r="AN32" s="7">
        <v>0.21579999999999999</v>
      </c>
      <c r="AO32" s="7">
        <v>0.4783</v>
      </c>
      <c r="AP32" s="7"/>
      <c r="AQ32" s="7">
        <v>0.4975</v>
      </c>
      <c r="AR32" s="7">
        <v>1.4896</v>
      </c>
      <c r="AS32" s="7"/>
      <c r="AT32" s="7"/>
      <c r="AU32" s="7"/>
      <c r="AV32" s="7"/>
      <c r="AW32" s="7"/>
      <c r="AX32" s="7"/>
      <c r="AY32" s="7">
        <v>1.2938000000000001</v>
      </c>
      <c r="AZ32" s="7">
        <v>3.2486999999999999</v>
      </c>
      <c r="BA32" s="7">
        <v>3.2486999999999999</v>
      </c>
    </row>
    <row r="33" spans="1:53" s="209" customFormat="1" x14ac:dyDescent="0.15">
      <c r="A33" s="7">
        <v>0.22919999999999999</v>
      </c>
      <c r="B33" s="7">
        <v>0.50329999999999997</v>
      </c>
      <c r="C33" s="7">
        <v>1.4943</v>
      </c>
      <c r="D33" s="7">
        <v>3.5133000000000001</v>
      </c>
      <c r="E33" s="7"/>
      <c r="F33" s="7"/>
      <c r="G33" s="7"/>
      <c r="H33" s="7">
        <v>0.25269999999999998</v>
      </c>
      <c r="I33" s="7">
        <v>0.54320000000000002</v>
      </c>
      <c r="J33" s="7"/>
      <c r="K33" s="7">
        <v>0.28439999999999999</v>
      </c>
      <c r="L33" s="7">
        <v>1.0152000000000001</v>
      </c>
      <c r="M33" s="7"/>
      <c r="N33" s="7">
        <v>0.2427</v>
      </c>
      <c r="O33" s="7">
        <v>0.5403</v>
      </c>
      <c r="P33" s="7"/>
      <c r="Q33" s="7">
        <v>0.56579999999999997</v>
      </c>
      <c r="R33" s="7">
        <v>2.0114000000000001</v>
      </c>
      <c r="S33" s="7"/>
      <c r="T33" s="7"/>
      <c r="U33" s="7"/>
      <c r="V33" s="7"/>
      <c r="W33" s="7"/>
      <c r="X33" s="7"/>
      <c r="Y33" s="7"/>
      <c r="Z33" s="7"/>
      <c r="AA33" s="7">
        <v>0.20050000000000001</v>
      </c>
      <c r="AB33" s="7">
        <v>0.443</v>
      </c>
      <c r="AC33" s="7">
        <v>1.3854</v>
      </c>
      <c r="AD33" s="7">
        <v>3.3060999999999998</v>
      </c>
      <c r="AE33" s="7"/>
      <c r="AF33" s="7"/>
      <c r="AG33" s="7"/>
      <c r="AH33" s="7">
        <v>0.2225</v>
      </c>
      <c r="AI33" s="7">
        <v>0.47899999999999998</v>
      </c>
      <c r="AJ33" s="7"/>
      <c r="AK33" s="7">
        <v>0.2429</v>
      </c>
      <c r="AL33" s="7">
        <v>0.55079999999999996</v>
      </c>
      <c r="AM33" s="7"/>
      <c r="AN33" s="7">
        <v>0.21590000000000001</v>
      </c>
      <c r="AO33" s="7">
        <v>0.47860000000000003</v>
      </c>
      <c r="AP33" s="7"/>
      <c r="AQ33" s="7">
        <v>0.49780000000000002</v>
      </c>
      <c r="AR33" s="7">
        <v>1.4902</v>
      </c>
      <c r="AS33" s="7"/>
      <c r="AT33" s="7"/>
      <c r="AU33" s="7"/>
      <c r="AV33" s="7"/>
      <c r="AW33" s="7"/>
      <c r="AX33" s="7"/>
      <c r="AY33" s="7">
        <v>1.2945</v>
      </c>
      <c r="AZ33" s="7">
        <v>3.2501000000000002</v>
      </c>
      <c r="BA33" s="7">
        <v>3.2501000000000002</v>
      </c>
    </row>
    <row r="34" spans="1:53" s="209" customFormat="1" x14ac:dyDescent="0.15">
      <c r="A34" s="7">
        <v>0.2293</v>
      </c>
      <c r="B34" s="7">
        <v>0.50360000000000005</v>
      </c>
      <c r="C34" s="7">
        <v>1.4948999999999999</v>
      </c>
      <c r="D34" s="7">
        <v>3.5144000000000002</v>
      </c>
      <c r="E34" s="7"/>
      <c r="F34" s="7"/>
      <c r="G34" s="7"/>
      <c r="H34" s="7">
        <v>0.25290000000000001</v>
      </c>
      <c r="I34" s="7">
        <v>0.54349999999999998</v>
      </c>
      <c r="J34" s="7"/>
      <c r="K34" s="7">
        <v>0.28449999999999998</v>
      </c>
      <c r="L34" s="7">
        <v>1.0156000000000001</v>
      </c>
      <c r="M34" s="7"/>
      <c r="N34" s="7">
        <v>0.24279999999999999</v>
      </c>
      <c r="O34" s="7">
        <v>0.54059999999999997</v>
      </c>
      <c r="P34" s="7"/>
      <c r="Q34" s="7">
        <v>0.56610000000000005</v>
      </c>
      <c r="R34" s="7">
        <v>2.012</v>
      </c>
      <c r="S34" s="7"/>
      <c r="T34" s="7"/>
      <c r="U34" s="7"/>
      <c r="V34" s="7"/>
      <c r="W34" s="7"/>
      <c r="X34" s="7"/>
      <c r="Y34" s="7"/>
      <c r="Z34" s="7"/>
      <c r="AA34" s="7">
        <v>0.20069999999999999</v>
      </c>
      <c r="AB34" s="7">
        <v>0.44330000000000003</v>
      </c>
      <c r="AC34" s="7">
        <v>1.3858999999999999</v>
      </c>
      <c r="AD34" s="7">
        <v>3.3071000000000002</v>
      </c>
      <c r="AE34" s="7"/>
      <c r="AF34" s="7"/>
      <c r="AG34" s="7"/>
      <c r="AH34" s="7">
        <v>0.22270000000000001</v>
      </c>
      <c r="AI34" s="7">
        <v>0.47939999999999999</v>
      </c>
      <c r="AJ34" s="7"/>
      <c r="AK34" s="7">
        <v>0.24310000000000001</v>
      </c>
      <c r="AL34" s="7">
        <v>0.55120000000000002</v>
      </c>
      <c r="AM34" s="7"/>
      <c r="AN34" s="7">
        <v>0.216</v>
      </c>
      <c r="AO34" s="7">
        <v>0.47889999999999999</v>
      </c>
      <c r="AP34" s="7"/>
      <c r="AQ34" s="7">
        <v>0.49809999999999999</v>
      </c>
      <c r="AR34" s="7">
        <v>1.4907999999999999</v>
      </c>
      <c r="AS34" s="7"/>
      <c r="AT34" s="7"/>
      <c r="AU34" s="7"/>
      <c r="AV34" s="7"/>
      <c r="AW34" s="7"/>
      <c r="AX34" s="7"/>
      <c r="AY34" s="7">
        <v>1.2951999999999999</v>
      </c>
      <c r="AZ34" s="7">
        <v>3.2515000000000001</v>
      </c>
      <c r="BA34" s="7">
        <v>3.2515000000000001</v>
      </c>
    </row>
    <row r="35" spans="1:53" s="209" customFormat="1" x14ac:dyDescent="0.15">
      <c r="A35" s="7">
        <v>0.22939999999999999</v>
      </c>
      <c r="B35" s="7">
        <v>0.50380000000000003</v>
      </c>
      <c r="C35" s="7">
        <v>1.4954000000000001</v>
      </c>
      <c r="D35" s="7">
        <v>3.5156000000000001</v>
      </c>
      <c r="E35" s="7"/>
      <c r="F35" s="7"/>
      <c r="G35" s="7"/>
      <c r="H35" s="7">
        <v>0.253</v>
      </c>
      <c r="I35" s="7">
        <v>0.54390000000000005</v>
      </c>
      <c r="J35" s="7"/>
      <c r="K35" s="7">
        <v>0.28470000000000001</v>
      </c>
      <c r="L35" s="7">
        <v>1.0159</v>
      </c>
      <c r="M35" s="7"/>
      <c r="N35" s="7">
        <v>0.24299999999999999</v>
      </c>
      <c r="O35" s="7">
        <v>0.54100000000000004</v>
      </c>
      <c r="P35" s="7"/>
      <c r="Q35" s="7">
        <v>0.56640000000000001</v>
      </c>
      <c r="R35" s="7">
        <v>2.0127000000000002</v>
      </c>
      <c r="S35" s="7"/>
      <c r="T35" s="7"/>
      <c r="U35" s="7"/>
      <c r="V35" s="7"/>
      <c r="W35" s="7"/>
      <c r="X35" s="7"/>
      <c r="Y35" s="7"/>
      <c r="Z35" s="7"/>
      <c r="AA35" s="7">
        <v>0.20080000000000001</v>
      </c>
      <c r="AB35" s="7">
        <v>0.44350000000000001</v>
      </c>
      <c r="AC35" s="7">
        <v>1.3864000000000001</v>
      </c>
      <c r="AD35" s="7">
        <v>3.3081999999999998</v>
      </c>
      <c r="AE35" s="7"/>
      <c r="AF35" s="7"/>
      <c r="AG35" s="7"/>
      <c r="AH35" s="7">
        <v>0.2228</v>
      </c>
      <c r="AI35" s="7">
        <v>0.47970000000000002</v>
      </c>
      <c r="AJ35" s="7"/>
      <c r="AK35" s="7">
        <v>0.2432</v>
      </c>
      <c r="AL35" s="7">
        <v>0.55149999999999999</v>
      </c>
      <c r="AM35" s="7"/>
      <c r="AN35" s="7">
        <v>0.2162</v>
      </c>
      <c r="AO35" s="7">
        <v>0.47920000000000001</v>
      </c>
      <c r="AP35" s="7"/>
      <c r="AQ35" s="7">
        <v>0.49830000000000002</v>
      </c>
      <c r="AR35" s="7">
        <v>1.4914000000000001</v>
      </c>
      <c r="AS35" s="7"/>
      <c r="AT35" s="7"/>
      <c r="AU35" s="7"/>
      <c r="AV35" s="7"/>
      <c r="AW35" s="7"/>
      <c r="AX35" s="7"/>
      <c r="AY35" s="7">
        <v>1.2958000000000001</v>
      </c>
      <c r="AZ35" s="7">
        <v>3.2530000000000001</v>
      </c>
      <c r="BA35" s="7">
        <v>3.2530000000000001</v>
      </c>
    </row>
    <row r="36" spans="1:53" s="209" customFormat="1" x14ac:dyDescent="0.15">
      <c r="A36" s="7">
        <v>0.22950000000000001</v>
      </c>
      <c r="B36" s="7">
        <v>0.50409999999999999</v>
      </c>
      <c r="C36" s="7">
        <v>1.496</v>
      </c>
      <c r="D36" s="7">
        <v>3.5167000000000002</v>
      </c>
      <c r="E36" s="7"/>
      <c r="F36" s="7"/>
      <c r="G36" s="7"/>
      <c r="H36" s="7">
        <v>0.25319999999999998</v>
      </c>
      <c r="I36" s="7">
        <v>0.54420000000000002</v>
      </c>
      <c r="J36" s="7"/>
      <c r="K36" s="7">
        <v>0.28489999999999999</v>
      </c>
      <c r="L36" s="7">
        <v>1.0163</v>
      </c>
      <c r="M36" s="7"/>
      <c r="N36" s="7">
        <v>0.24310000000000001</v>
      </c>
      <c r="O36" s="7">
        <v>0.5413</v>
      </c>
      <c r="P36" s="7"/>
      <c r="Q36" s="7">
        <v>0.56669999999999998</v>
      </c>
      <c r="R36" s="7">
        <v>2.0133000000000001</v>
      </c>
      <c r="S36" s="7"/>
      <c r="T36" s="7"/>
      <c r="U36" s="7"/>
      <c r="V36" s="7"/>
      <c r="W36" s="7"/>
      <c r="X36" s="7"/>
      <c r="Y36" s="7"/>
      <c r="Z36" s="7"/>
      <c r="AA36" s="7">
        <v>0.2009</v>
      </c>
      <c r="AB36" s="7">
        <v>0.44379999999999997</v>
      </c>
      <c r="AC36" s="7">
        <v>1.3869</v>
      </c>
      <c r="AD36" s="7">
        <v>3.3092000000000001</v>
      </c>
      <c r="AE36" s="7"/>
      <c r="AF36" s="7"/>
      <c r="AG36" s="7"/>
      <c r="AH36" s="7">
        <v>0.223</v>
      </c>
      <c r="AI36" s="7">
        <v>0.48</v>
      </c>
      <c r="AJ36" s="7"/>
      <c r="AK36" s="7">
        <v>0.24340000000000001</v>
      </c>
      <c r="AL36" s="7">
        <v>0.55179999999999996</v>
      </c>
      <c r="AM36" s="7"/>
      <c r="AN36" s="7">
        <v>0.21629999999999999</v>
      </c>
      <c r="AO36" s="7">
        <v>0.47949999999999998</v>
      </c>
      <c r="AP36" s="7"/>
      <c r="AQ36" s="7">
        <v>0.49859999999999999</v>
      </c>
      <c r="AR36" s="7">
        <v>1.492</v>
      </c>
      <c r="AS36" s="7"/>
      <c r="AT36" s="7"/>
      <c r="AU36" s="7"/>
      <c r="AV36" s="7"/>
      <c r="AW36" s="7"/>
      <c r="AX36" s="7"/>
      <c r="AY36" s="7">
        <v>1.2965</v>
      </c>
      <c r="AZ36" s="7">
        <v>3.2544</v>
      </c>
      <c r="BA36" s="7">
        <v>3.2544</v>
      </c>
    </row>
    <row r="37" spans="1:53" s="209" customFormat="1" x14ac:dyDescent="0.15">
      <c r="A37" s="7">
        <v>0.22969999999999999</v>
      </c>
      <c r="B37" s="7">
        <v>0.50429999999999997</v>
      </c>
      <c r="C37" s="7">
        <v>1.4965999999999999</v>
      </c>
      <c r="D37" s="7">
        <v>3.5179</v>
      </c>
      <c r="E37" s="7"/>
      <c r="F37" s="7"/>
      <c r="G37" s="7"/>
      <c r="H37" s="7">
        <v>0.25340000000000001</v>
      </c>
      <c r="I37" s="7">
        <v>0.54449999999999998</v>
      </c>
      <c r="J37" s="7"/>
      <c r="K37" s="7">
        <v>0.28499999999999998</v>
      </c>
      <c r="L37" s="7">
        <v>1.0166999999999999</v>
      </c>
      <c r="M37" s="7"/>
      <c r="N37" s="7">
        <v>0.2432</v>
      </c>
      <c r="O37" s="7">
        <v>0.54159999999999997</v>
      </c>
      <c r="P37" s="7"/>
      <c r="Q37" s="7">
        <v>0.56699999999999995</v>
      </c>
      <c r="R37" s="7">
        <v>2.0139</v>
      </c>
      <c r="S37" s="7"/>
      <c r="T37" s="7"/>
      <c r="U37" s="7"/>
      <c r="V37" s="7"/>
      <c r="W37" s="7"/>
      <c r="X37" s="7"/>
      <c r="Y37" s="7"/>
      <c r="Z37" s="7"/>
      <c r="AA37" s="7">
        <v>0.20100000000000001</v>
      </c>
      <c r="AB37" s="7">
        <v>0.44409999999999999</v>
      </c>
      <c r="AC37" s="7">
        <v>1.3875</v>
      </c>
      <c r="AD37" s="7">
        <v>3.3102999999999998</v>
      </c>
      <c r="AE37" s="7"/>
      <c r="AF37" s="7"/>
      <c r="AG37" s="7"/>
      <c r="AH37" s="7">
        <v>0.22309999999999999</v>
      </c>
      <c r="AI37" s="7">
        <v>0.4803</v>
      </c>
      <c r="AJ37" s="7"/>
      <c r="AK37" s="7">
        <v>0.24360000000000001</v>
      </c>
      <c r="AL37" s="7">
        <v>0.55220000000000002</v>
      </c>
      <c r="AM37" s="7"/>
      <c r="AN37" s="7">
        <v>0.21640000000000001</v>
      </c>
      <c r="AO37" s="7">
        <v>0.4798</v>
      </c>
      <c r="AP37" s="7"/>
      <c r="AQ37" s="7">
        <v>0.49890000000000001</v>
      </c>
      <c r="AR37" s="7">
        <v>1.4925999999999999</v>
      </c>
      <c r="AS37" s="7"/>
      <c r="AT37" s="7"/>
      <c r="AU37" s="7"/>
      <c r="AV37" s="7"/>
      <c r="AW37" s="7"/>
      <c r="AX37" s="7"/>
      <c r="AY37" s="7">
        <v>1.2971999999999999</v>
      </c>
      <c r="AZ37" s="7">
        <v>3.2559</v>
      </c>
      <c r="BA37" s="7">
        <v>3.2559</v>
      </c>
    </row>
    <row r="38" spans="1:53" s="209" customFormat="1" x14ac:dyDescent="0.15">
      <c r="A38" s="7">
        <v>0.2298</v>
      </c>
      <c r="B38" s="7">
        <v>0.50460000000000005</v>
      </c>
      <c r="C38" s="7">
        <v>1.4971000000000001</v>
      </c>
      <c r="D38" s="7">
        <v>3.5190000000000001</v>
      </c>
      <c r="E38" s="7"/>
      <c r="F38" s="7"/>
      <c r="G38" s="7"/>
      <c r="H38" s="7">
        <v>0.2535</v>
      </c>
      <c r="I38" s="7">
        <v>0.54479999999999995</v>
      </c>
      <c r="J38" s="7"/>
      <c r="K38" s="7">
        <v>0.28520000000000001</v>
      </c>
      <c r="L38" s="7">
        <v>1.0170999999999999</v>
      </c>
      <c r="M38" s="7"/>
      <c r="N38" s="7">
        <v>0.24340000000000001</v>
      </c>
      <c r="O38" s="7">
        <v>0.54190000000000005</v>
      </c>
      <c r="P38" s="7"/>
      <c r="Q38" s="7">
        <v>0.56730000000000003</v>
      </c>
      <c r="R38" s="7">
        <v>2.0145</v>
      </c>
      <c r="S38" s="7"/>
      <c r="T38" s="7"/>
      <c r="U38" s="7"/>
      <c r="V38" s="7"/>
      <c r="W38" s="7"/>
      <c r="X38" s="7"/>
      <c r="Y38" s="7"/>
      <c r="Z38" s="7"/>
      <c r="AA38" s="7">
        <v>0.20119999999999999</v>
      </c>
      <c r="AB38" s="7">
        <v>0.44429999999999997</v>
      </c>
      <c r="AC38" s="7">
        <v>1.3879999999999999</v>
      </c>
      <c r="AD38" s="7">
        <v>3.3113000000000001</v>
      </c>
      <c r="AE38" s="7"/>
      <c r="AF38" s="7"/>
      <c r="AG38" s="7"/>
      <c r="AH38" s="7">
        <v>0.2233</v>
      </c>
      <c r="AI38" s="7">
        <v>0.48060000000000003</v>
      </c>
      <c r="AJ38" s="7"/>
      <c r="AK38" s="7">
        <v>0.2437</v>
      </c>
      <c r="AL38" s="7">
        <v>0.55249999999999999</v>
      </c>
      <c r="AM38" s="7"/>
      <c r="AN38" s="7">
        <v>0.21659999999999999</v>
      </c>
      <c r="AO38" s="7">
        <v>0.48010000000000003</v>
      </c>
      <c r="AP38" s="7"/>
      <c r="AQ38" s="7">
        <v>0.49919999999999998</v>
      </c>
      <c r="AR38" s="7">
        <v>1.4932000000000001</v>
      </c>
      <c r="AS38" s="7"/>
      <c r="AT38" s="7"/>
      <c r="AU38" s="7"/>
      <c r="AV38" s="7"/>
      <c r="AW38" s="7"/>
      <c r="AX38" s="7"/>
      <c r="AY38" s="7">
        <v>1.2979000000000001</v>
      </c>
      <c r="AZ38" s="7">
        <v>3.2572999999999999</v>
      </c>
      <c r="BA38" s="7">
        <v>3.2572999999999999</v>
      </c>
    </row>
    <row r="39" spans="1:53" s="209" customFormat="1" x14ac:dyDescent="0.15">
      <c r="A39" s="7">
        <v>0.22989999999999999</v>
      </c>
      <c r="B39" s="7">
        <v>0.50480000000000003</v>
      </c>
      <c r="C39" s="7">
        <v>1.4977</v>
      </c>
      <c r="D39" s="7">
        <v>3.5202</v>
      </c>
      <c r="E39" s="7"/>
      <c r="F39" s="7"/>
      <c r="G39" s="7"/>
      <c r="H39" s="7">
        <v>0.25369999999999998</v>
      </c>
      <c r="I39" s="7">
        <v>0.54520000000000002</v>
      </c>
      <c r="J39" s="7"/>
      <c r="K39" s="7">
        <v>0.28539999999999999</v>
      </c>
      <c r="L39" s="7">
        <v>1.0174000000000001</v>
      </c>
      <c r="M39" s="7"/>
      <c r="N39" s="7">
        <v>0.24349999999999999</v>
      </c>
      <c r="O39" s="7">
        <v>0.54220000000000002</v>
      </c>
      <c r="P39" s="7"/>
      <c r="Q39" s="7">
        <v>0.56759999999999999</v>
      </c>
      <c r="R39" s="7">
        <v>2.0152000000000001</v>
      </c>
      <c r="S39" s="7"/>
      <c r="T39" s="7"/>
      <c r="U39" s="7"/>
      <c r="V39" s="7"/>
      <c r="W39" s="7"/>
      <c r="X39" s="7"/>
      <c r="Y39" s="7"/>
      <c r="Z39" s="7"/>
      <c r="AA39" s="7">
        <v>0.20130000000000001</v>
      </c>
      <c r="AB39" s="7">
        <v>0.4446</v>
      </c>
      <c r="AC39" s="7">
        <v>1.3885000000000001</v>
      </c>
      <c r="AD39" s="7">
        <v>3.3123999999999998</v>
      </c>
      <c r="AE39" s="7"/>
      <c r="AF39" s="7"/>
      <c r="AG39" s="7"/>
      <c r="AH39" s="7">
        <v>0.22339999999999999</v>
      </c>
      <c r="AI39" s="7">
        <v>0.48089999999999999</v>
      </c>
      <c r="AJ39" s="7"/>
      <c r="AK39" s="7">
        <v>0.24390000000000001</v>
      </c>
      <c r="AL39" s="7">
        <v>0.55279999999999996</v>
      </c>
      <c r="AM39" s="7"/>
      <c r="AN39" s="7">
        <v>0.2167</v>
      </c>
      <c r="AO39" s="7">
        <v>0.48039999999999999</v>
      </c>
      <c r="AP39" s="7"/>
      <c r="AQ39" s="7">
        <v>0.4995</v>
      </c>
      <c r="AR39" s="7">
        <v>1.4938</v>
      </c>
      <c r="AS39" s="7"/>
      <c r="AT39" s="7"/>
      <c r="AU39" s="7"/>
      <c r="AV39" s="7"/>
      <c r="AW39" s="7"/>
      <c r="AX39" s="7"/>
      <c r="AY39" s="7">
        <v>1.2985</v>
      </c>
      <c r="AZ39" s="7">
        <v>3.2587999999999999</v>
      </c>
      <c r="BA39" s="7">
        <v>3.2587999999999999</v>
      </c>
    </row>
    <row r="40" spans="1:53" s="209" customFormat="1" x14ac:dyDescent="0.15">
      <c r="A40" s="7">
        <v>0.23</v>
      </c>
      <c r="B40" s="7">
        <v>0.50509999999999999</v>
      </c>
      <c r="C40" s="7">
        <v>1.4983</v>
      </c>
      <c r="D40" s="7">
        <v>3.5213000000000001</v>
      </c>
      <c r="E40" s="7"/>
      <c r="F40" s="7"/>
      <c r="G40" s="7"/>
      <c r="H40" s="7">
        <v>0.25380000000000003</v>
      </c>
      <c r="I40" s="7">
        <v>0.54549999999999998</v>
      </c>
      <c r="J40" s="7"/>
      <c r="K40" s="7">
        <v>0.28549999999999998</v>
      </c>
      <c r="L40" s="7">
        <v>1.0178</v>
      </c>
      <c r="M40" s="7"/>
      <c r="N40" s="7">
        <v>0.2437</v>
      </c>
      <c r="O40" s="7">
        <v>0.54249999999999998</v>
      </c>
      <c r="P40" s="7"/>
      <c r="Q40" s="7">
        <v>0.56799999999999995</v>
      </c>
      <c r="R40" s="7">
        <v>2.0158</v>
      </c>
      <c r="S40" s="7"/>
      <c r="T40" s="7"/>
      <c r="U40" s="7"/>
      <c r="V40" s="7"/>
      <c r="W40" s="7"/>
      <c r="X40" s="7"/>
      <c r="Y40" s="7"/>
      <c r="Z40" s="7"/>
      <c r="AA40" s="7">
        <v>0.2014</v>
      </c>
      <c r="AB40" s="7">
        <v>0.44479999999999997</v>
      </c>
      <c r="AC40" s="7">
        <v>1.389</v>
      </c>
      <c r="AD40" s="7">
        <v>3.3134000000000001</v>
      </c>
      <c r="AE40" s="7"/>
      <c r="AF40" s="7"/>
      <c r="AG40" s="7"/>
      <c r="AH40" s="7">
        <v>0.22359999999999999</v>
      </c>
      <c r="AI40" s="7">
        <v>0.48120000000000002</v>
      </c>
      <c r="AJ40" s="7"/>
      <c r="AK40" s="7">
        <v>0.24410000000000001</v>
      </c>
      <c r="AL40" s="7">
        <v>0.55320000000000003</v>
      </c>
      <c r="AM40" s="7"/>
      <c r="AN40" s="7">
        <v>0.21679999999999999</v>
      </c>
      <c r="AO40" s="7">
        <v>0.48070000000000002</v>
      </c>
      <c r="AP40" s="7"/>
      <c r="AQ40" s="7">
        <v>0.49980000000000002</v>
      </c>
      <c r="AR40" s="7">
        <v>1.4944</v>
      </c>
      <c r="AS40" s="7"/>
      <c r="AT40" s="7"/>
      <c r="AU40" s="7"/>
      <c r="AV40" s="7"/>
      <c r="AW40" s="7"/>
      <c r="AX40" s="7"/>
      <c r="AY40" s="7">
        <v>1.2991999999999999</v>
      </c>
      <c r="AZ40" s="7">
        <v>3.2602000000000002</v>
      </c>
      <c r="BA40" s="7">
        <v>3.2602000000000002</v>
      </c>
    </row>
    <row r="41" spans="1:53" s="209" customFormat="1" x14ac:dyDescent="0.15">
      <c r="A41" s="7">
        <v>0.23019999999999999</v>
      </c>
      <c r="B41" s="7">
        <v>0.50529999999999997</v>
      </c>
      <c r="C41" s="7">
        <v>1.4987999999999999</v>
      </c>
      <c r="D41" s="7">
        <v>3.5225</v>
      </c>
      <c r="E41" s="7"/>
      <c r="F41" s="7"/>
      <c r="G41" s="7"/>
      <c r="H41" s="7">
        <v>0.254</v>
      </c>
      <c r="I41" s="7">
        <v>0.54579999999999995</v>
      </c>
      <c r="J41" s="7"/>
      <c r="K41" s="7">
        <v>0.28570000000000001</v>
      </c>
      <c r="L41" s="7">
        <v>1.0182</v>
      </c>
      <c r="M41" s="7"/>
      <c r="N41" s="7">
        <v>0.24379999999999999</v>
      </c>
      <c r="O41" s="7">
        <v>0.54279999999999995</v>
      </c>
      <c r="P41" s="7"/>
      <c r="Q41" s="7">
        <v>0.56830000000000003</v>
      </c>
      <c r="R41" s="7">
        <v>2.0164</v>
      </c>
      <c r="S41" s="7"/>
      <c r="T41" s="7"/>
      <c r="U41" s="7"/>
      <c r="V41" s="7"/>
      <c r="W41" s="7"/>
      <c r="X41" s="7"/>
      <c r="Y41" s="7"/>
      <c r="Z41" s="7"/>
      <c r="AA41" s="7">
        <v>0.20150000000000001</v>
      </c>
      <c r="AB41" s="7">
        <v>0.4451</v>
      </c>
      <c r="AC41" s="7">
        <v>1.3895999999999999</v>
      </c>
      <c r="AD41" s="7">
        <v>3.3144999999999998</v>
      </c>
      <c r="AE41" s="7"/>
      <c r="AF41" s="7"/>
      <c r="AG41" s="7"/>
      <c r="AH41" s="7">
        <v>0.22370000000000001</v>
      </c>
      <c r="AI41" s="7">
        <v>0.48149999999999998</v>
      </c>
      <c r="AJ41" s="7"/>
      <c r="AK41" s="7">
        <v>0.2442</v>
      </c>
      <c r="AL41" s="7">
        <v>0.55349999999999999</v>
      </c>
      <c r="AM41" s="7"/>
      <c r="AN41" s="7">
        <v>0.21690000000000001</v>
      </c>
      <c r="AO41" s="7">
        <v>0.48099999999999998</v>
      </c>
      <c r="AP41" s="7"/>
      <c r="AQ41" s="7">
        <v>0.50009999999999999</v>
      </c>
      <c r="AR41" s="7">
        <v>1.4948999999999999</v>
      </c>
      <c r="AS41" s="7"/>
      <c r="AT41" s="7"/>
      <c r="AU41" s="7"/>
      <c r="AV41" s="7"/>
      <c r="AW41" s="7"/>
      <c r="AX41" s="7"/>
      <c r="AY41" s="7">
        <v>1.2999000000000001</v>
      </c>
      <c r="AZ41" s="7">
        <v>3.2616999999999998</v>
      </c>
      <c r="BA41" s="7">
        <v>3.2616999999999998</v>
      </c>
    </row>
    <row r="42" spans="1:53" s="209" customFormat="1" x14ac:dyDescent="0.15">
      <c r="A42" s="7">
        <v>0.2303</v>
      </c>
      <c r="B42" s="7">
        <v>0.50560000000000005</v>
      </c>
      <c r="C42" s="7">
        <v>1.4994000000000001</v>
      </c>
      <c r="D42" s="7">
        <v>3.5236000000000001</v>
      </c>
      <c r="E42" s="7"/>
      <c r="F42" s="7"/>
      <c r="G42" s="7"/>
      <c r="H42" s="7">
        <v>0.25419999999999998</v>
      </c>
      <c r="I42" s="7">
        <v>0.54610000000000003</v>
      </c>
      <c r="J42" s="7"/>
      <c r="K42" s="7">
        <v>0.28589999999999999</v>
      </c>
      <c r="L42" s="7">
        <v>1.0185999999999999</v>
      </c>
      <c r="M42" s="7"/>
      <c r="N42" s="7">
        <v>0.24390000000000001</v>
      </c>
      <c r="O42" s="7">
        <v>0.54320000000000002</v>
      </c>
      <c r="P42" s="7"/>
      <c r="Q42" s="7">
        <v>0.56859999999999999</v>
      </c>
      <c r="R42" s="7">
        <v>2.0169999999999999</v>
      </c>
      <c r="S42" s="7"/>
      <c r="T42" s="7"/>
      <c r="U42" s="7"/>
      <c r="V42" s="7"/>
      <c r="W42" s="7"/>
      <c r="X42" s="7"/>
      <c r="Y42" s="7"/>
      <c r="Z42" s="7"/>
      <c r="AA42" s="7">
        <v>0.20169999999999999</v>
      </c>
      <c r="AB42" s="7">
        <v>0.44540000000000002</v>
      </c>
      <c r="AC42" s="7">
        <v>1.3900999999999999</v>
      </c>
      <c r="AD42" s="7">
        <v>3.3155000000000001</v>
      </c>
      <c r="AE42" s="7"/>
      <c r="AF42" s="7"/>
      <c r="AG42" s="7"/>
      <c r="AH42" s="7">
        <v>0.22389999999999999</v>
      </c>
      <c r="AI42" s="7">
        <v>0.48180000000000001</v>
      </c>
      <c r="AJ42" s="7"/>
      <c r="AK42" s="7">
        <v>0.24440000000000001</v>
      </c>
      <c r="AL42" s="7">
        <v>0.55379999999999996</v>
      </c>
      <c r="AM42" s="7"/>
      <c r="AN42" s="7">
        <v>0.21709999999999999</v>
      </c>
      <c r="AO42" s="7">
        <v>0.48130000000000001</v>
      </c>
      <c r="AP42" s="7"/>
      <c r="AQ42" s="7">
        <v>0.50039999999999996</v>
      </c>
      <c r="AR42" s="7">
        <v>1.4955000000000001</v>
      </c>
      <c r="AS42" s="7"/>
      <c r="AT42" s="7"/>
      <c r="AU42" s="7"/>
      <c r="AV42" s="7"/>
      <c r="AW42" s="7"/>
      <c r="AX42" s="7"/>
      <c r="AY42" s="7">
        <v>1.3006</v>
      </c>
      <c r="AZ42" s="7">
        <v>3.2631000000000001</v>
      </c>
      <c r="BA42" s="7">
        <v>3.2631000000000001</v>
      </c>
    </row>
    <row r="43" spans="1:53" s="209" customFormat="1" x14ac:dyDescent="0.15">
      <c r="A43" s="7">
        <v>0.23039999999999999</v>
      </c>
      <c r="B43" s="7">
        <v>0.50580000000000003</v>
      </c>
      <c r="C43" s="7">
        <v>1.5</v>
      </c>
      <c r="D43" s="7">
        <v>3.5247999999999999</v>
      </c>
      <c r="E43" s="7"/>
      <c r="F43" s="7"/>
      <c r="G43" s="7"/>
      <c r="H43" s="7">
        <v>0.25430000000000003</v>
      </c>
      <c r="I43" s="7">
        <v>0.54649999999999999</v>
      </c>
      <c r="J43" s="7"/>
      <c r="K43" s="7">
        <v>0.28599999999999998</v>
      </c>
      <c r="L43" s="7">
        <v>1.0189999999999999</v>
      </c>
      <c r="M43" s="7"/>
      <c r="N43" s="7">
        <v>0.24410000000000001</v>
      </c>
      <c r="O43" s="7">
        <v>0.54349999999999998</v>
      </c>
      <c r="P43" s="7"/>
      <c r="Q43" s="7">
        <v>0.56889999999999996</v>
      </c>
      <c r="R43" s="7">
        <v>2.0175999999999998</v>
      </c>
      <c r="S43" s="7"/>
      <c r="T43" s="7"/>
      <c r="U43" s="7"/>
      <c r="V43" s="7"/>
      <c r="W43" s="7"/>
      <c r="X43" s="7"/>
      <c r="Y43" s="7"/>
      <c r="Z43" s="7"/>
      <c r="AA43" s="7">
        <v>0.20180000000000001</v>
      </c>
      <c r="AB43" s="7">
        <v>0.4456</v>
      </c>
      <c r="AC43" s="7">
        <v>1.3906000000000001</v>
      </c>
      <c r="AD43" s="7">
        <v>3.3166000000000002</v>
      </c>
      <c r="AE43" s="7"/>
      <c r="AF43" s="7"/>
      <c r="AG43" s="7"/>
      <c r="AH43" s="7">
        <v>0.224</v>
      </c>
      <c r="AI43" s="7">
        <v>0.48220000000000002</v>
      </c>
      <c r="AJ43" s="7"/>
      <c r="AK43" s="7">
        <v>0.24460000000000001</v>
      </c>
      <c r="AL43" s="7">
        <v>0.55420000000000003</v>
      </c>
      <c r="AM43" s="7"/>
      <c r="AN43" s="7">
        <v>0.2172</v>
      </c>
      <c r="AO43" s="7">
        <v>0.48159999999999997</v>
      </c>
      <c r="AP43" s="7"/>
      <c r="AQ43" s="7">
        <v>0.50070000000000003</v>
      </c>
      <c r="AR43" s="7">
        <v>1.4961</v>
      </c>
      <c r="AS43" s="7"/>
      <c r="AT43" s="7"/>
      <c r="AU43" s="7"/>
      <c r="AV43" s="7"/>
      <c r="AW43" s="7"/>
      <c r="AX43" s="7"/>
      <c r="AY43" s="7">
        <v>1.3011999999999999</v>
      </c>
      <c r="AZ43" s="7">
        <v>3.2646000000000002</v>
      </c>
      <c r="BA43" s="7">
        <v>3.2646000000000002</v>
      </c>
    </row>
    <row r="44" spans="1:53" s="209" customFormat="1" x14ac:dyDescent="0.15">
      <c r="A44" s="7">
        <v>0.23050000000000001</v>
      </c>
      <c r="B44" s="7">
        <v>0.50609999999999999</v>
      </c>
      <c r="C44" s="7">
        <v>1.5004999999999999</v>
      </c>
      <c r="D44" s="7">
        <v>3.5259</v>
      </c>
      <c r="E44" s="7"/>
      <c r="F44" s="7"/>
      <c r="G44" s="7"/>
      <c r="H44" s="7">
        <v>0.2545</v>
      </c>
      <c r="I44" s="7">
        <v>0.54679999999999995</v>
      </c>
      <c r="J44" s="7"/>
      <c r="K44" s="7">
        <v>0.28620000000000001</v>
      </c>
      <c r="L44" s="7">
        <v>1.0193000000000001</v>
      </c>
      <c r="M44" s="7"/>
      <c r="N44" s="7">
        <v>0.2442</v>
      </c>
      <c r="O44" s="7">
        <v>0.54379999999999995</v>
      </c>
      <c r="P44" s="7"/>
      <c r="Q44" s="7">
        <v>0.56920000000000004</v>
      </c>
      <c r="R44" s="7">
        <v>2.0183</v>
      </c>
      <c r="S44" s="7"/>
      <c r="T44" s="7"/>
      <c r="U44" s="7"/>
      <c r="V44" s="7"/>
      <c r="W44" s="7"/>
      <c r="X44" s="7"/>
      <c r="Y44" s="7"/>
      <c r="Z44" s="7"/>
      <c r="AA44" s="7">
        <v>0.2019</v>
      </c>
      <c r="AB44" s="7">
        <v>0.44590000000000002</v>
      </c>
      <c r="AC44" s="7">
        <v>1.3911</v>
      </c>
      <c r="AD44" s="7">
        <v>3.3176999999999999</v>
      </c>
      <c r="AE44" s="7"/>
      <c r="AF44" s="7"/>
      <c r="AG44" s="7"/>
      <c r="AH44" s="7">
        <v>0.22420000000000001</v>
      </c>
      <c r="AI44" s="7">
        <v>0.48249999999999998</v>
      </c>
      <c r="AJ44" s="7"/>
      <c r="AK44" s="7">
        <v>0.2447</v>
      </c>
      <c r="AL44" s="7">
        <v>0.55449999999999999</v>
      </c>
      <c r="AM44" s="7"/>
      <c r="AN44" s="7">
        <v>0.21729999999999999</v>
      </c>
      <c r="AO44" s="7">
        <v>0.4819</v>
      </c>
      <c r="AP44" s="7"/>
      <c r="AQ44" s="7">
        <v>0.501</v>
      </c>
      <c r="AR44" s="7">
        <v>1.4966999999999999</v>
      </c>
      <c r="AS44" s="7"/>
      <c r="AT44" s="7"/>
      <c r="AU44" s="7"/>
      <c r="AV44" s="7"/>
      <c r="AW44" s="7"/>
      <c r="AX44" s="7"/>
      <c r="AY44" s="7">
        <v>1.3019000000000001</v>
      </c>
      <c r="AZ44" s="7">
        <v>3.266</v>
      </c>
      <c r="BA44" s="7">
        <v>3.266</v>
      </c>
    </row>
    <row r="45" spans="1:53" s="209" customFormat="1" x14ac:dyDescent="0.15">
      <c r="A45" s="7">
        <v>0.23069999999999999</v>
      </c>
      <c r="B45" s="7">
        <v>0.50629999999999997</v>
      </c>
      <c r="C45" s="7">
        <v>1.5011000000000001</v>
      </c>
      <c r="D45" s="7">
        <v>3.5270999999999999</v>
      </c>
      <c r="E45" s="7"/>
      <c r="F45" s="7"/>
      <c r="G45" s="7"/>
      <c r="H45" s="7">
        <v>0.25459999999999999</v>
      </c>
      <c r="I45" s="7">
        <v>0.54710000000000003</v>
      </c>
      <c r="J45" s="7"/>
      <c r="K45" s="7">
        <v>0.28639999999999999</v>
      </c>
      <c r="L45" s="7">
        <v>1.0197000000000001</v>
      </c>
      <c r="M45" s="7"/>
      <c r="N45" s="7">
        <v>0.24429999999999999</v>
      </c>
      <c r="O45" s="7">
        <v>0.54410000000000003</v>
      </c>
      <c r="P45" s="7"/>
      <c r="Q45" s="7">
        <v>0.56950000000000001</v>
      </c>
      <c r="R45" s="7">
        <v>2.0188999999999999</v>
      </c>
      <c r="S45" s="7"/>
      <c r="T45" s="7"/>
      <c r="U45" s="7"/>
      <c r="V45" s="7"/>
      <c r="W45" s="7"/>
      <c r="X45" s="7"/>
      <c r="Y45" s="7"/>
      <c r="Z45" s="7"/>
      <c r="AA45" s="7">
        <v>0.2021</v>
      </c>
      <c r="AB45" s="7">
        <v>0.4461</v>
      </c>
      <c r="AC45" s="7">
        <v>1.3916999999999999</v>
      </c>
      <c r="AD45" s="7">
        <v>3.3187000000000002</v>
      </c>
      <c r="AE45" s="7"/>
      <c r="AF45" s="7"/>
      <c r="AG45" s="7"/>
      <c r="AH45" s="7">
        <v>0.2243</v>
      </c>
      <c r="AI45" s="7">
        <v>0.48280000000000001</v>
      </c>
      <c r="AJ45" s="7"/>
      <c r="AK45" s="7">
        <v>0.24490000000000001</v>
      </c>
      <c r="AL45" s="7">
        <v>0.55479999999999996</v>
      </c>
      <c r="AM45" s="7"/>
      <c r="AN45" s="7">
        <v>0.2175</v>
      </c>
      <c r="AO45" s="7">
        <v>0.48220000000000002</v>
      </c>
      <c r="AP45" s="7"/>
      <c r="AQ45" s="7">
        <v>0.50129999999999997</v>
      </c>
      <c r="AR45" s="7">
        <v>1.4973000000000001</v>
      </c>
      <c r="AS45" s="7"/>
      <c r="AT45" s="7"/>
      <c r="AU45" s="7"/>
      <c r="AV45" s="7"/>
      <c r="AW45" s="7"/>
      <c r="AX45" s="7"/>
      <c r="AY45" s="7">
        <v>1.3026</v>
      </c>
      <c r="AZ45" s="7">
        <v>3.2675000000000001</v>
      </c>
      <c r="BA45" s="7">
        <v>3.2675000000000001</v>
      </c>
    </row>
    <row r="46" spans="1:53" s="209" customFormat="1" x14ac:dyDescent="0.15">
      <c r="A46" s="7">
        <v>0.23080000000000001</v>
      </c>
      <c r="B46" s="7">
        <v>0.50660000000000005</v>
      </c>
      <c r="C46" s="7">
        <v>1.5017</v>
      </c>
      <c r="D46" s="7">
        <v>3.5282</v>
      </c>
      <c r="E46" s="7"/>
      <c r="F46" s="7"/>
      <c r="G46" s="7"/>
      <c r="H46" s="7">
        <v>0.25480000000000003</v>
      </c>
      <c r="I46" s="7">
        <v>0.5474</v>
      </c>
      <c r="J46" s="7"/>
      <c r="K46" s="7">
        <v>0.28649999999999998</v>
      </c>
      <c r="L46" s="7">
        <v>1.0201</v>
      </c>
      <c r="M46" s="7"/>
      <c r="N46" s="7">
        <v>0.2445</v>
      </c>
      <c r="O46" s="7">
        <v>0.5444</v>
      </c>
      <c r="P46" s="7"/>
      <c r="Q46" s="7">
        <v>0.56979999999999997</v>
      </c>
      <c r="R46" s="7">
        <v>2.0194999999999999</v>
      </c>
      <c r="S46" s="7"/>
      <c r="T46" s="7"/>
      <c r="U46" s="7"/>
      <c r="V46" s="7"/>
      <c r="W46" s="7"/>
      <c r="X46" s="7"/>
      <c r="Y46" s="7"/>
      <c r="Z46" s="7"/>
      <c r="AA46" s="7">
        <v>0.20219999999999999</v>
      </c>
      <c r="AB46" s="7">
        <v>0.44640000000000002</v>
      </c>
      <c r="AC46" s="7">
        <v>1.3922000000000001</v>
      </c>
      <c r="AD46" s="7">
        <v>3.3197999999999999</v>
      </c>
      <c r="AE46" s="7"/>
      <c r="AF46" s="7"/>
      <c r="AG46" s="7"/>
      <c r="AH46" s="7">
        <v>0.22450000000000001</v>
      </c>
      <c r="AI46" s="7">
        <v>0.48309999999999997</v>
      </c>
      <c r="AJ46" s="7"/>
      <c r="AK46" s="7">
        <v>0.24510000000000001</v>
      </c>
      <c r="AL46" s="7">
        <v>0.55520000000000003</v>
      </c>
      <c r="AM46" s="7"/>
      <c r="AN46" s="7">
        <v>0.21759999999999999</v>
      </c>
      <c r="AO46" s="7">
        <v>0.48249999999999998</v>
      </c>
      <c r="AP46" s="7"/>
      <c r="AQ46" s="7">
        <v>0.50160000000000005</v>
      </c>
      <c r="AR46" s="7">
        <v>1.4979</v>
      </c>
      <c r="AS46" s="7"/>
      <c r="AT46" s="7"/>
      <c r="AU46" s="7"/>
      <c r="AV46" s="7"/>
      <c r="AW46" s="7"/>
      <c r="AX46" s="7"/>
      <c r="AY46" s="7">
        <v>1.3032999999999999</v>
      </c>
      <c r="AZ46" s="7">
        <v>3.2688999999999999</v>
      </c>
      <c r="BA46" s="7">
        <v>3.2688999999999999</v>
      </c>
    </row>
    <row r="47" spans="1:53" s="209" customFormat="1" x14ac:dyDescent="0.15">
      <c r="A47" s="7">
        <v>0.23089999999999999</v>
      </c>
      <c r="B47" s="7">
        <v>0.50680000000000003</v>
      </c>
      <c r="C47" s="7">
        <v>1.5022</v>
      </c>
      <c r="D47" s="7">
        <v>3.5293999999999999</v>
      </c>
      <c r="E47" s="7"/>
      <c r="F47" s="7"/>
      <c r="G47" s="7"/>
      <c r="H47" s="7">
        <v>0.25490000000000002</v>
      </c>
      <c r="I47" s="7">
        <v>0.54779999999999995</v>
      </c>
      <c r="J47" s="7"/>
      <c r="K47" s="7">
        <v>0.28670000000000001</v>
      </c>
      <c r="L47" s="7">
        <v>1.0205</v>
      </c>
      <c r="M47" s="7"/>
      <c r="N47" s="7">
        <v>0.24460000000000001</v>
      </c>
      <c r="O47" s="7">
        <v>0.54469999999999996</v>
      </c>
      <c r="P47" s="7"/>
      <c r="Q47" s="7">
        <v>0.57010000000000005</v>
      </c>
      <c r="R47" s="7">
        <v>2.0200999999999998</v>
      </c>
      <c r="S47" s="7"/>
      <c r="T47" s="7"/>
      <c r="U47" s="7"/>
      <c r="V47" s="7"/>
      <c r="W47" s="7"/>
      <c r="X47" s="7"/>
      <c r="Y47" s="7"/>
      <c r="Z47" s="7"/>
      <c r="AA47" s="7">
        <v>0.20230000000000001</v>
      </c>
      <c r="AB47" s="7">
        <v>0.44669999999999999</v>
      </c>
      <c r="AC47" s="7">
        <v>1.3927</v>
      </c>
      <c r="AD47" s="7">
        <v>3.3208000000000002</v>
      </c>
      <c r="AE47" s="7"/>
      <c r="AF47" s="7"/>
      <c r="AG47" s="7"/>
      <c r="AH47" s="7">
        <v>0.22459999999999999</v>
      </c>
      <c r="AI47" s="7">
        <v>0.4834</v>
      </c>
      <c r="AJ47" s="7"/>
      <c r="AK47" s="7">
        <v>0.2452</v>
      </c>
      <c r="AL47" s="7">
        <v>0.55549999999999999</v>
      </c>
      <c r="AM47" s="7"/>
      <c r="AN47" s="7">
        <v>0.2177</v>
      </c>
      <c r="AO47" s="7">
        <v>0.48280000000000001</v>
      </c>
      <c r="AP47" s="7"/>
      <c r="AQ47" s="7">
        <v>0.50190000000000001</v>
      </c>
      <c r="AR47" s="7">
        <v>1.4984999999999999</v>
      </c>
      <c r="AS47" s="7"/>
      <c r="AT47" s="7"/>
      <c r="AU47" s="7"/>
      <c r="AV47" s="7"/>
      <c r="AW47" s="7"/>
      <c r="AX47" s="7"/>
      <c r="AY47" s="7">
        <v>1.304</v>
      </c>
      <c r="AZ47" s="7">
        <v>3.2704</v>
      </c>
      <c r="BA47" s="7">
        <v>3.2704</v>
      </c>
    </row>
    <row r="48" spans="1:53" s="209" customFormat="1" x14ac:dyDescent="0.15">
      <c r="A48" s="7">
        <v>0.23100000000000001</v>
      </c>
      <c r="B48" s="7">
        <v>0.5071</v>
      </c>
      <c r="C48" s="7">
        <v>1.5027999999999999</v>
      </c>
      <c r="D48" s="7">
        <v>3.5305</v>
      </c>
      <c r="E48" s="7"/>
      <c r="F48" s="7"/>
      <c r="G48" s="7"/>
      <c r="H48" s="7">
        <v>0.25509999999999999</v>
      </c>
      <c r="I48" s="7">
        <v>0.54810000000000003</v>
      </c>
      <c r="J48" s="7"/>
      <c r="K48" s="7">
        <v>0.28689999999999999</v>
      </c>
      <c r="L48" s="7">
        <v>1.0207999999999999</v>
      </c>
      <c r="M48" s="7"/>
      <c r="N48" s="7">
        <v>0.24479999999999999</v>
      </c>
      <c r="O48" s="7">
        <v>0.54500000000000004</v>
      </c>
      <c r="P48" s="7"/>
      <c r="Q48" s="7">
        <v>0.57050000000000001</v>
      </c>
      <c r="R48" s="7">
        <v>2.0207999999999999</v>
      </c>
      <c r="S48" s="7"/>
      <c r="T48" s="7"/>
      <c r="U48" s="7"/>
      <c r="V48" s="7"/>
      <c r="W48" s="7"/>
      <c r="X48" s="7"/>
      <c r="Y48" s="7"/>
      <c r="Z48" s="7"/>
      <c r="AA48" s="7">
        <v>0.2024</v>
      </c>
      <c r="AB48" s="7">
        <v>0.44690000000000002</v>
      </c>
      <c r="AC48" s="7">
        <v>1.3932</v>
      </c>
      <c r="AD48" s="7">
        <v>3.3218999999999999</v>
      </c>
      <c r="AE48" s="7"/>
      <c r="AF48" s="7"/>
      <c r="AG48" s="7"/>
      <c r="AH48" s="7">
        <v>0.2248</v>
      </c>
      <c r="AI48" s="7">
        <v>0.48370000000000002</v>
      </c>
      <c r="AJ48" s="7"/>
      <c r="AK48" s="7">
        <v>0.24540000000000001</v>
      </c>
      <c r="AL48" s="7">
        <v>0.55579999999999996</v>
      </c>
      <c r="AM48" s="7"/>
      <c r="AN48" s="7">
        <v>0.21790000000000001</v>
      </c>
      <c r="AO48" s="7">
        <v>0.48309999999999997</v>
      </c>
      <c r="AP48" s="7"/>
      <c r="AQ48" s="7">
        <v>0.50219999999999998</v>
      </c>
      <c r="AR48" s="7">
        <v>1.4991000000000001</v>
      </c>
      <c r="AS48" s="7"/>
      <c r="AT48" s="7"/>
      <c r="AU48" s="7"/>
      <c r="AV48" s="7"/>
      <c r="AW48" s="7"/>
      <c r="AX48" s="7"/>
      <c r="AY48" s="7">
        <v>1.3046</v>
      </c>
      <c r="AZ48" s="7">
        <v>3.2717999999999998</v>
      </c>
      <c r="BA48" s="7">
        <v>3.2717999999999998</v>
      </c>
    </row>
    <row r="49" spans="1:53" s="209" customFormat="1" x14ac:dyDescent="0.15">
      <c r="A49" s="7">
        <v>0.23119999999999999</v>
      </c>
      <c r="B49" s="7">
        <v>0.50729999999999997</v>
      </c>
      <c r="C49" s="7">
        <v>1.5034000000000001</v>
      </c>
      <c r="D49" s="7">
        <v>3.5316999999999998</v>
      </c>
      <c r="E49" s="7"/>
      <c r="F49" s="7"/>
      <c r="G49" s="7"/>
      <c r="H49" s="7">
        <v>0.25530000000000003</v>
      </c>
      <c r="I49" s="7">
        <v>0.5484</v>
      </c>
      <c r="J49" s="7"/>
      <c r="K49" s="7">
        <v>0.28699999999999998</v>
      </c>
      <c r="L49" s="7">
        <v>1.0212000000000001</v>
      </c>
      <c r="M49" s="7"/>
      <c r="N49" s="7">
        <v>0.24490000000000001</v>
      </c>
      <c r="O49" s="7">
        <v>0.5454</v>
      </c>
      <c r="P49" s="7"/>
      <c r="Q49" s="7">
        <v>0.57079999999999997</v>
      </c>
      <c r="R49" s="7">
        <v>2.0213999999999999</v>
      </c>
      <c r="S49" s="7"/>
      <c r="T49" s="7"/>
      <c r="U49" s="7"/>
      <c r="V49" s="7"/>
      <c r="W49" s="7"/>
      <c r="X49" s="7"/>
      <c r="Y49" s="7"/>
      <c r="Z49" s="7"/>
      <c r="AA49" s="7">
        <v>0.2026</v>
      </c>
      <c r="AB49" s="7">
        <v>0.44719999999999999</v>
      </c>
      <c r="AC49" s="7">
        <v>1.3937999999999999</v>
      </c>
      <c r="AD49" s="7">
        <v>3.3229000000000002</v>
      </c>
      <c r="AE49" s="7"/>
      <c r="AF49" s="7"/>
      <c r="AG49" s="7"/>
      <c r="AH49" s="7">
        <v>0.22489999999999999</v>
      </c>
      <c r="AI49" s="7">
        <v>0.48399999999999999</v>
      </c>
      <c r="AJ49" s="7"/>
      <c r="AK49" s="7">
        <v>0.24560000000000001</v>
      </c>
      <c r="AL49" s="7">
        <v>0.55620000000000003</v>
      </c>
      <c r="AM49" s="7"/>
      <c r="AN49" s="7">
        <v>0.218</v>
      </c>
      <c r="AO49" s="7">
        <v>0.4834</v>
      </c>
      <c r="AP49" s="7"/>
      <c r="AQ49" s="7">
        <v>0.50249999999999995</v>
      </c>
      <c r="AR49" s="7">
        <v>1.4997</v>
      </c>
      <c r="AS49" s="7"/>
      <c r="AT49" s="7"/>
      <c r="AU49" s="7"/>
      <c r="AV49" s="7"/>
      <c r="AW49" s="7"/>
      <c r="AX49" s="7"/>
      <c r="AY49" s="7">
        <v>1.3052999999999999</v>
      </c>
      <c r="AZ49" s="7">
        <v>3.2732999999999999</v>
      </c>
      <c r="BA49" s="7">
        <v>3.2732999999999999</v>
      </c>
    </row>
    <row r="50" spans="1:53" s="209" customFormat="1" x14ac:dyDescent="0.15">
      <c r="A50" s="7">
        <v>0.23130000000000001</v>
      </c>
      <c r="B50" s="7">
        <v>0.50760000000000005</v>
      </c>
      <c r="C50" s="7">
        <v>1.5039</v>
      </c>
      <c r="D50" s="7">
        <v>3.5327999999999999</v>
      </c>
      <c r="E50" s="7"/>
      <c r="F50" s="7"/>
      <c r="G50" s="7"/>
      <c r="H50" s="7">
        <v>0.25540000000000002</v>
      </c>
      <c r="I50" s="7">
        <v>0.54879999999999995</v>
      </c>
      <c r="J50" s="7"/>
      <c r="K50" s="7">
        <v>0.28720000000000001</v>
      </c>
      <c r="L50" s="7">
        <v>1.0216000000000001</v>
      </c>
      <c r="M50" s="7"/>
      <c r="N50" s="7">
        <v>0.245</v>
      </c>
      <c r="O50" s="7">
        <v>0.54569999999999996</v>
      </c>
      <c r="P50" s="7"/>
      <c r="Q50" s="7">
        <v>0.57110000000000005</v>
      </c>
      <c r="R50" s="7">
        <v>2.0219999999999998</v>
      </c>
      <c r="S50" s="7"/>
      <c r="T50" s="7"/>
      <c r="U50" s="7"/>
      <c r="V50" s="7"/>
      <c r="W50" s="7"/>
      <c r="X50" s="7"/>
      <c r="Y50" s="7"/>
      <c r="Z50" s="7"/>
      <c r="AA50" s="7">
        <v>0.20269999999999999</v>
      </c>
      <c r="AB50" s="7">
        <v>0.44750000000000001</v>
      </c>
      <c r="AC50" s="7">
        <v>1.3943000000000001</v>
      </c>
      <c r="AD50" s="7">
        <v>3.3239999999999998</v>
      </c>
      <c r="AE50" s="7"/>
      <c r="AF50" s="7"/>
      <c r="AG50" s="7"/>
      <c r="AH50" s="7">
        <v>0.22509999999999999</v>
      </c>
      <c r="AI50" s="7">
        <v>0.48430000000000001</v>
      </c>
      <c r="AJ50" s="7"/>
      <c r="AK50" s="7">
        <v>0.2457</v>
      </c>
      <c r="AL50" s="7">
        <v>0.55649999999999999</v>
      </c>
      <c r="AM50" s="7"/>
      <c r="AN50" s="7">
        <v>0.21809999999999999</v>
      </c>
      <c r="AO50" s="7">
        <v>0.48370000000000002</v>
      </c>
      <c r="AP50" s="7"/>
      <c r="AQ50" s="7">
        <v>0.50280000000000002</v>
      </c>
      <c r="AR50" s="7">
        <v>1.5003</v>
      </c>
      <c r="AS50" s="7"/>
      <c r="AT50" s="7"/>
      <c r="AU50" s="7"/>
      <c r="AV50" s="7"/>
      <c r="AW50" s="7"/>
      <c r="AX50" s="7"/>
      <c r="AY50" s="7">
        <v>1.306</v>
      </c>
      <c r="AZ50" s="7">
        <v>3.2747999999999999</v>
      </c>
      <c r="BA50" s="7">
        <v>3.2747999999999999</v>
      </c>
    </row>
    <row r="51" spans="1:53" s="209" customFormat="1" x14ac:dyDescent="0.15">
      <c r="A51" s="7">
        <v>0.23139999999999999</v>
      </c>
      <c r="B51" s="7">
        <v>0.50780000000000003</v>
      </c>
      <c r="C51" s="7">
        <v>1.5044999999999999</v>
      </c>
      <c r="D51" s="7">
        <v>3.5339999999999998</v>
      </c>
      <c r="E51" s="7"/>
      <c r="F51" s="7"/>
      <c r="G51" s="7"/>
      <c r="H51" s="7">
        <v>0.25559999999999999</v>
      </c>
      <c r="I51" s="7">
        <v>0.54910000000000003</v>
      </c>
      <c r="J51" s="7"/>
      <c r="K51" s="7">
        <v>0.2873</v>
      </c>
      <c r="L51" s="7">
        <v>1.022</v>
      </c>
      <c r="M51" s="7"/>
      <c r="N51" s="7">
        <v>0.2452</v>
      </c>
      <c r="O51" s="7">
        <v>0.54600000000000004</v>
      </c>
      <c r="P51" s="7"/>
      <c r="Q51" s="7">
        <v>0.57140000000000002</v>
      </c>
      <c r="R51" s="7">
        <v>2.0226000000000002</v>
      </c>
      <c r="S51" s="7"/>
      <c r="T51" s="7"/>
      <c r="U51" s="7"/>
      <c r="V51" s="7"/>
      <c r="W51" s="7"/>
      <c r="X51" s="7"/>
      <c r="Y51" s="7"/>
      <c r="Z51" s="7"/>
      <c r="AA51" s="7">
        <v>0.20280000000000001</v>
      </c>
      <c r="AB51" s="7">
        <v>0.44769999999999999</v>
      </c>
      <c r="AC51" s="7">
        <v>1.3948</v>
      </c>
      <c r="AD51" s="7">
        <v>3.3250999999999999</v>
      </c>
      <c r="AE51" s="7"/>
      <c r="AF51" s="7"/>
      <c r="AG51" s="7"/>
      <c r="AH51" s="7">
        <v>0.22520000000000001</v>
      </c>
      <c r="AI51" s="7">
        <v>0.48459999999999998</v>
      </c>
      <c r="AJ51" s="7"/>
      <c r="AK51" s="7">
        <v>0.24590000000000001</v>
      </c>
      <c r="AL51" s="7">
        <v>0.55679999999999996</v>
      </c>
      <c r="AM51" s="7"/>
      <c r="AN51" s="7">
        <v>0.21829999999999999</v>
      </c>
      <c r="AO51" s="7">
        <v>0.48399999999999999</v>
      </c>
      <c r="AP51" s="7"/>
      <c r="AQ51" s="7">
        <v>0.50309999999999999</v>
      </c>
      <c r="AR51" s="7">
        <v>1.5008999999999999</v>
      </c>
      <c r="AS51" s="7"/>
      <c r="AT51" s="7"/>
      <c r="AU51" s="7"/>
      <c r="AV51" s="7"/>
      <c r="AW51" s="7"/>
      <c r="AX51" s="7"/>
      <c r="AY51" s="7">
        <v>1.3067</v>
      </c>
      <c r="AZ51" s="7">
        <v>3.2761999999999998</v>
      </c>
      <c r="BA51" s="7">
        <v>3.2761999999999998</v>
      </c>
    </row>
    <row r="52" spans="1:53" s="209" customFormat="1" x14ac:dyDescent="0.15">
      <c r="A52" s="7">
        <v>0.23150000000000001</v>
      </c>
      <c r="B52" s="7">
        <v>0.5081</v>
      </c>
      <c r="C52" s="7">
        <v>1.5051000000000001</v>
      </c>
      <c r="D52" s="7">
        <v>3.5350999999999999</v>
      </c>
      <c r="E52" s="7"/>
      <c r="F52" s="7"/>
      <c r="G52" s="7"/>
      <c r="H52" s="7">
        <v>0.25569999999999998</v>
      </c>
      <c r="I52" s="7">
        <v>0.5494</v>
      </c>
      <c r="J52" s="7"/>
      <c r="K52" s="7">
        <v>0.28749999999999998</v>
      </c>
      <c r="L52" s="7">
        <v>1.0224</v>
      </c>
      <c r="M52" s="7"/>
      <c r="N52" s="7">
        <v>0.24529999999999999</v>
      </c>
      <c r="O52" s="7">
        <v>0.54630000000000001</v>
      </c>
      <c r="P52" s="7"/>
      <c r="Q52" s="7">
        <v>0.57169999999999999</v>
      </c>
      <c r="R52" s="7">
        <v>2.0232999999999999</v>
      </c>
      <c r="S52" s="7"/>
      <c r="T52" s="7"/>
      <c r="U52" s="7"/>
      <c r="V52" s="7"/>
      <c r="W52" s="7"/>
      <c r="X52" s="7"/>
      <c r="Y52" s="7"/>
      <c r="Z52" s="7"/>
      <c r="AA52" s="7">
        <v>0.2029</v>
      </c>
      <c r="AB52" s="7">
        <v>0.44800000000000001</v>
      </c>
      <c r="AC52" s="7">
        <v>1.3953</v>
      </c>
      <c r="AD52" s="7">
        <v>3.3260999999999998</v>
      </c>
      <c r="AE52" s="7"/>
      <c r="AF52" s="7"/>
      <c r="AG52" s="7"/>
      <c r="AH52" s="7">
        <v>0.22539999999999999</v>
      </c>
      <c r="AI52" s="7">
        <v>0.48499999999999999</v>
      </c>
      <c r="AJ52" s="7"/>
      <c r="AK52" s="7">
        <v>0.24610000000000001</v>
      </c>
      <c r="AL52" s="7">
        <v>0.55720000000000003</v>
      </c>
      <c r="AM52" s="7"/>
      <c r="AN52" s="7">
        <v>0.21840000000000001</v>
      </c>
      <c r="AO52" s="7">
        <v>0.48430000000000001</v>
      </c>
      <c r="AP52" s="7"/>
      <c r="AQ52" s="7">
        <v>0.50339999999999996</v>
      </c>
      <c r="AR52" s="7">
        <v>1.5014000000000001</v>
      </c>
      <c r="AS52" s="7"/>
      <c r="AT52" s="7"/>
      <c r="AU52" s="7"/>
      <c r="AV52" s="7"/>
      <c r="AW52" s="7"/>
      <c r="AX52" s="7"/>
      <c r="AY52" s="7">
        <v>1.3073999999999999</v>
      </c>
      <c r="AZ52" s="7">
        <v>3.2776999999999998</v>
      </c>
      <c r="BA52" s="7">
        <v>3.2776999999999998</v>
      </c>
    </row>
    <row r="53" spans="1:53" x14ac:dyDescent="0.15">
      <c r="A53" s="7">
        <v>0.23169999999999999</v>
      </c>
      <c r="B53" s="7">
        <v>0.50829999999999997</v>
      </c>
      <c r="C53" s="7">
        <v>1.5057</v>
      </c>
      <c r="D53" s="7">
        <v>3.5363000000000002</v>
      </c>
      <c r="H53" s="7">
        <v>0.25590000000000002</v>
      </c>
      <c r="I53" s="7">
        <v>0.54969999999999997</v>
      </c>
      <c r="K53" s="7">
        <v>0.28770000000000001</v>
      </c>
      <c r="L53" s="7">
        <v>1.0226999999999999</v>
      </c>
      <c r="N53" s="7">
        <v>0.2455</v>
      </c>
      <c r="O53" s="7">
        <v>0.54659999999999997</v>
      </c>
      <c r="Q53" s="7">
        <v>0.57199999999999995</v>
      </c>
      <c r="R53" s="7">
        <v>2.0238999999999998</v>
      </c>
      <c r="AA53" s="7">
        <v>0.2031</v>
      </c>
      <c r="AB53" s="7">
        <v>0.44819999999999999</v>
      </c>
      <c r="AC53" s="7">
        <v>1.3958999999999999</v>
      </c>
      <c r="AD53" s="7">
        <v>3.3271999999999999</v>
      </c>
      <c r="AH53" s="7">
        <v>0.22550000000000001</v>
      </c>
      <c r="AI53" s="7">
        <v>0.48530000000000001</v>
      </c>
      <c r="AK53" s="7">
        <v>0.2462</v>
      </c>
      <c r="AL53" s="7">
        <v>0.5575</v>
      </c>
      <c r="AN53" s="7">
        <v>0.2185</v>
      </c>
      <c r="AO53" s="7">
        <v>0.48459999999999998</v>
      </c>
      <c r="AP53" s="7"/>
      <c r="AQ53" s="7">
        <v>0.50360000000000005</v>
      </c>
      <c r="AR53" s="7">
        <v>1.502</v>
      </c>
      <c r="AY53" s="7">
        <v>1.3080000000000001</v>
      </c>
      <c r="AZ53" s="7">
        <v>3.2791000000000001</v>
      </c>
      <c r="BA53" s="7">
        <v>3.2791000000000001</v>
      </c>
    </row>
    <row r="54" spans="1:53" x14ac:dyDescent="0.15">
      <c r="A54" s="7">
        <v>0.23180000000000001</v>
      </c>
      <c r="B54" s="7">
        <v>0.50860000000000005</v>
      </c>
      <c r="C54" s="7">
        <v>1.5062</v>
      </c>
      <c r="D54" s="7">
        <v>3.5373999999999999</v>
      </c>
      <c r="H54" s="7">
        <v>0.25609999999999999</v>
      </c>
      <c r="I54" s="7">
        <v>0.55010000000000003</v>
      </c>
      <c r="K54" s="7">
        <v>0.2878</v>
      </c>
      <c r="L54" s="7">
        <v>1.0230999999999999</v>
      </c>
      <c r="N54" s="7">
        <v>0.24560000000000001</v>
      </c>
      <c r="O54" s="7">
        <v>0.54690000000000005</v>
      </c>
      <c r="Q54" s="7">
        <v>0.57230000000000003</v>
      </c>
      <c r="R54" s="7">
        <v>2.0245000000000002</v>
      </c>
      <c r="AA54" s="7">
        <v>0.20319999999999999</v>
      </c>
      <c r="AB54" s="7">
        <v>0.44850000000000001</v>
      </c>
      <c r="AC54" s="7">
        <v>1.3964000000000001</v>
      </c>
      <c r="AD54" s="7">
        <v>3.3281999999999998</v>
      </c>
      <c r="AH54" s="7">
        <v>0.22570000000000001</v>
      </c>
      <c r="AI54" s="7">
        <v>0.48559999999999998</v>
      </c>
      <c r="AK54" s="7">
        <v>0.24640000000000001</v>
      </c>
      <c r="AL54" s="7">
        <v>0.55789999999999995</v>
      </c>
      <c r="AN54" s="7">
        <v>0.21870000000000001</v>
      </c>
      <c r="AO54" s="7">
        <v>0.4849</v>
      </c>
      <c r="AP54" s="7"/>
      <c r="AQ54" s="7">
        <v>0.50390000000000001</v>
      </c>
      <c r="AR54" s="7">
        <v>1.5025999999999999</v>
      </c>
      <c r="AY54" s="7">
        <v>1.3087</v>
      </c>
      <c r="AZ54" s="7">
        <v>3.2806000000000002</v>
      </c>
      <c r="BA54" s="7">
        <v>3.2806000000000002</v>
      </c>
    </row>
    <row r="55" spans="1:53" x14ac:dyDescent="0.15">
      <c r="A55" s="7">
        <v>0.2319</v>
      </c>
      <c r="B55" s="7">
        <v>0.50880000000000003</v>
      </c>
      <c r="C55" s="7">
        <v>1.5067999999999999</v>
      </c>
      <c r="D55" s="7">
        <v>3.5386000000000002</v>
      </c>
      <c r="H55" s="7">
        <v>0.25619999999999998</v>
      </c>
      <c r="I55" s="7">
        <v>0.5504</v>
      </c>
      <c r="K55" s="7">
        <v>0.28799999999999998</v>
      </c>
      <c r="L55" s="7">
        <v>1.0235000000000001</v>
      </c>
      <c r="N55" s="7">
        <v>0.2457</v>
      </c>
      <c r="O55" s="7">
        <v>0.54720000000000002</v>
      </c>
      <c r="Q55" s="7">
        <v>0.57269999999999999</v>
      </c>
      <c r="R55" s="7">
        <v>2.0251999999999999</v>
      </c>
      <c r="AA55" s="7">
        <v>0.20330000000000001</v>
      </c>
      <c r="AB55" s="7">
        <v>0.44879999999999998</v>
      </c>
      <c r="AC55" s="7">
        <v>1.3969</v>
      </c>
      <c r="AD55" s="7">
        <v>3.3292999999999999</v>
      </c>
      <c r="AH55" s="7">
        <v>0.2258</v>
      </c>
      <c r="AI55" s="7">
        <v>0.4859</v>
      </c>
      <c r="AK55" s="7">
        <v>0.24660000000000001</v>
      </c>
      <c r="AL55" s="7">
        <v>0.55820000000000003</v>
      </c>
      <c r="AN55" s="7">
        <v>0.21879999999999999</v>
      </c>
      <c r="AO55" s="7">
        <v>0.48530000000000001</v>
      </c>
      <c r="AP55" s="7"/>
      <c r="AQ55" s="7">
        <v>0.50419999999999998</v>
      </c>
      <c r="AR55" s="7">
        <v>1.5032000000000001</v>
      </c>
      <c r="AY55" s="7">
        <v>1.3093999999999999</v>
      </c>
      <c r="AZ55" s="7">
        <v>3.282</v>
      </c>
      <c r="BA55" s="7">
        <v>3.282</v>
      </c>
    </row>
    <row r="56" spans="1:53" x14ac:dyDescent="0.15">
      <c r="A56" s="7">
        <v>0.23200000000000001</v>
      </c>
      <c r="B56" s="7">
        <v>0.5091</v>
      </c>
      <c r="C56" s="7">
        <v>1.5074000000000001</v>
      </c>
      <c r="D56" s="7">
        <v>3.5396999999999998</v>
      </c>
      <c r="H56" s="7">
        <v>0.25640000000000002</v>
      </c>
      <c r="I56" s="7">
        <v>0.55069999999999997</v>
      </c>
      <c r="K56" s="7">
        <v>0.28820000000000001</v>
      </c>
      <c r="L56" s="7">
        <v>1.0239</v>
      </c>
      <c r="N56" s="7">
        <v>0.24590000000000001</v>
      </c>
      <c r="O56" s="7">
        <v>0.54759999999999998</v>
      </c>
      <c r="Q56" s="7">
        <v>0.57299999999999995</v>
      </c>
      <c r="R56" s="7">
        <v>2.0257999999999998</v>
      </c>
      <c r="AA56" s="7">
        <v>0.2034</v>
      </c>
      <c r="AB56" s="7">
        <v>0.44900000000000001</v>
      </c>
      <c r="AC56" s="7">
        <v>1.3974</v>
      </c>
      <c r="AD56" s="7">
        <v>3.3304</v>
      </c>
      <c r="AH56" s="7">
        <v>0.22600000000000001</v>
      </c>
      <c r="AI56" s="7">
        <v>0.48620000000000002</v>
      </c>
      <c r="AK56" s="7">
        <v>0.2467</v>
      </c>
      <c r="AL56" s="7">
        <v>0.5585</v>
      </c>
      <c r="AN56" s="7">
        <v>0.21890000000000001</v>
      </c>
      <c r="AO56" s="7">
        <v>0.48559999999999998</v>
      </c>
      <c r="AP56" s="7"/>
      <c r="AQ56" s="7">
        <v>0.50449999999999995</v>
      </c>
      <c r="AR56" s="7">
        <v>1.5038</v>
      </c>
      <c r="AY56" s="7">
        <v>1.3101</v>
      </c>
      <c r="AZ56" s="7">
        <v>3.2835000000000001</v>
      </c>
      <c r="BA56" s="7">
        <v>3.2835000000000001</v>
      </c>
    </row>
    <row r="57" spans="1:53" x14ac:dyDescent="0.15">
      <c r="A57" s="7">
        <v>0.2321</v>
      </c>
      <c r="B57" s="7">
        <v>0.50929999999999997</v>
      </c>
      <c r="C57" s="7">
        <v>1.5079</v>
      </c>
      <c r="D57" s="7">
        <v>3.5409000000000002</v>
      </c>
      <c r="H57" s="7">
        <v>0.25650000000000001</v>
      </c>
      <c r="I57" s="7">
        <v>0.55110000000000003</v>
      </c>
      <c r="K57" s="7">
        <v>0.2883</v>
      </c>
      <c r="L57" s="7">
        <v>1.0242</v>
      </c>
      <c r="N57" s="7">
        <v>0.246</v>
      </c>
      <c r="O57" s="7">
        <v>0.54790000000000005</v>
      </c>
      <c r="Q57" s="7">
        <v>0.57330000000000003</v>
      </c>
      <c r="R57" s="7">
        <v>2.0264000000000002</v>
      </c>
      <c r="AA57" s="7">
        <v>0.2036</v>
      </c>
      <c r="AB57" s="7">
        <v>0.44929999999999998</v>
      </c>
      <c r="AC57" s="7">
        <v>1.3979999999999999</v>
      </c>
      <c r="AD57" s="7">
        <v>3.3313999999999999</v>
      </c>
      <c r="AH57" s="7">
        <v>0.2261</v>
      </c>
      <c r="AI57" s="7">
        <v>0.48649999999999999</v>
      </c>
      <c r="AK57" s="7">
        <v>0.24690000000000001</v>
      </c>
      <c r="AL57" s="7">
        <v>0.55889999999999995</v>
      </c>
      <c r="AN57" s="7">
        <v>0.21909999999999999</v>
      </c>
      <c r="AO57" s="7">
        <v>0.4859</v>
      </c>
      <c r="AP57" s="7"/>
      <c r="AQ57" s="7">
        <v>0.50480000000000003</v>
      </c>
      <c r="AR57" s="7">
        <v>1.5044</v>
      </c>
      <c r="AY57" s="7">
        <v>1.3108</v>
      </c>
      <c r="AZ57" s="7">
        <v>3.2848999999999999</v>
      </c>
      <c r="BA57" s="7">
        <v>3.2848999999999999</v>
      </c>
    </row>
    <row r="58" spans="1:53" x14ac:dyDescent="0.15">
      <c r="A58" s="7">
        <v>0.23230000000000001</v>
      </c>
      <c r="B58" s="7">
        <v>0.50960000000000005</v>
      </c>
      <c r="C58" s="7">
        <v>1.5085</v>
      </c>
      <c r="D58" s="7">
        <v>3.5419999999999998</v>
      </c>
      <c r="H58" s="7">
        <v>0.25669999999999998</v>
      </c>
      <c r="I58" s="7">
        <v>0.5514</v>
      </c>
      <c r="K58" s="7">
        <v>0.28849999999999998</v>
      </c>
      <c r="L58" s="7">
        <v>1.0246</v>
      </c>
      <c r="N58" s="7">
        <v>0.2462</v>
      </c>
      <c r="O58" s="7">
        <v>0.54820000000000002</v>
      </c>
      <c r="Q58" s="7">
        <v>0.5736</v>
      </c>
      <c r="R58" s="7">
        <v>2.0270000000000001</v>
      </c>
      <c r="AA58" s="7">
        <v>0.20369999999999999</v>
      </c>
      <c r="AB58" s="7">
        <v>0.4496</v>
      </c>
      <c r="AC58" s="7">
        <v>1.3985000000000001</v>
      </c>
      <c r="AD58" s="7">
        <v>3.3325</v>
      </c>
      <c r="AH58" s="7">
        <v>0.2263</v>
      </c>
      <c r="AI58" s="7">
        <v>0.48680000000000001</v>
      </c>
      <c r="AK58" s="7">
        <v>0.24709999999999999</v>
      </c>
      <c r="AL58" s="7">
        <v>0.55920000000000003</v>
      </c>
      <c r="AN58" s="7">
        <v>0.21920000000000001</v>
      </c>
      <c r="AO58" s="7">
        <v>0.48620000000000002</v>
      </c>
      <c r="AP58" s="7"/>
      <c r="AQ58" s="7">
        <v>0.50509999999999999</v>
      </c>
      <c r="AR58" s="7">
        <v>1.5049999999999999</v>
      </c>
      <c r="AY58" s="7">
        <v>1.3113999999999999</v>
      </c>
      <c r="AZ58" s="7">
        <v>3.2864</v>
      </c>
      <c r="BA58" s="7">
        <v>3.2864</v>
      </c>
    </row>
    <row r="59" spans="1:53" x14ac:dyDescent="0.15">
      <c r="A59" s="7">
        <v>0.2324</v>
      </c>
      <c r="B59" s="7">
        <v>0.50980000000000003</v>
      </c>
      <c r="C59" s="7">
        <v>1.5091000000000001</v>
      </c>
      <c r="D59" s="7">
        <v>3.5432000000000001</v>
      </c>
      <c r="H59" s="7">
        <v>0.25690000000000002</v>
      </c>
      <c r="I59" s="7">
        <v>0.55169999999999997</v>
      </c>
      <c r="K59" s="7">
        <v>0.28870000000000001</v>
      </c>
      <c r="L59" s="7">
        <v>1.0249999999999999</v>
      </c>
      <c r="N59" s="7">
        <v>0.24629999999999999</v>
      </c>
      <c r="O59" s="7">
        <v>0.54849999999999999</v>
      </c>
      <c r="Q59" s="7">
        <v>0.57389999999999997</v>
      </c>
      <c r="R59" s="7">
        <v>2.0276999999999998</v>
      </c>
      <c r="AA59" s="7">
        <v>0.20380000000000001</v>
      </c>
      <c r="AB59" s="7">
        <v>0.44979999999999998</v>
      </c>
      <c r="AC59" s="7">
        <v>1.399</v>
      </c>
      <c r="AD59" s="7">
        <v>3.3334999999999999</v>
      </c>
      <c r="AH59" s="7">
        <v>0.22639999999999999</v>
      </c>
      <c r="AI59" s="7">
        <v>0.48709999999999998</v>
      </c>
      <c r="AK59" s="7">
        <v>0.2472</v>
      </c>
      <c r="AL59" s="7">
        <v>0.5595</v>
      </c>
      <c r="AN59" s="7">
        <v>0.21929999999999999</v>
      </c>
      <c r="AO59" s="7">
        <v>0.48649999999999999</v>
      </c>
      <c r="AP59" s="7"/>
      <c r="AQ59" s="7">
        <v>0.50539999999999996</v>
      </c>
      <c r="AR59" s="7">
        <v>1.5056</v>
      </c>
      <c r="AY59" s="7">
        <v>1.3121</v>
      </c>
      <c r="AZ59" s="7">
        <v>3.2879</v>
      </c>
      <c r="BA59" s="7">
        <v>3.2879</v>
      </c>
    </row>
    <row r="60" spans="1:53" x14ac:dyDescent="0.15">
      <c r="A60" s="7">
        <v>0.23250000000000001</v>
      </c>
      <c r="B60" s="7">
        <v>0.5101</v>
      </c>
      <c r="C60" s="7">
        <v>1.5097</v>
      </c>
      <c r="D60" s="7">
        <v>3.5442999999999998</v>
      </c>
      <c r="H60" s="7">
        <v>0.25700000000000001</v>
      </c>
      <c r="I60" s="7">
        <v>0.55200000000000005</v>
      </c>
      <c r="K60" s="7">
        <v>0.2888</v>
      </c>
      <c r="L60" s="7">
        <v>1.0254000000000001</v>
      </c>
      <c r="N60" s="7">
        <v>0.24640000000000001</v>
      </c>
      <c r="O60" s="7">
        <v>0.54879999999999995</v>
      </c>
      <c r="Q60" s="7">
        <v>0.57420000000000004</v>
      </c>
      <c r="R60" s="7">
        <v>2.0283000000000002</v>
      </c>
      <c r="AA60" s="7">
        <v>0.20399999999999999</v>
      </c>
      <c r="AB60" s="7">
        <v>0.4501</v>
      </c>
      <c r="AC60" s="7">
        <v>1.3995</v>
      </c>
      <c r="AD60" s="7">
        <v>3.3346</v>
      </c>
      <c r="AH60" s="7">
        <v>0.2266</v>
      </c>
      <c r="AI60" s="7">
        <v>0.48749999999999999</v>
      </c>
      <c r="AK60" s="7">
        <v>0.24740000000000001</v>
      </c>
      <c r="AL60" s="7">
        <v>0.55989999999999995</v>
      </c>
      <c r="AN60" s="7">
        <v>0.2195</v>
      </c>
      <c r="AO60" s="7">
        <v>0.48680000000000001</v>
      </c>
      <c r="AP60" s="7"/>
      <c r="AQ60" s="7">
        <v>0.50570000000000004</v>
      </c>
      <c r="AR60" s="7">
        <v>1.5062</v>
      </c>
      <c r="AY60" s="7">
        <v>1.3128</v>
      </c>
      <c r="AZ60" s="7">
        <v>3.2892999999999999</v>
      </c>
      <c r="BA60" s="7">
        <v>3.2892999999999999</v>
      </c>
    </row>
    <row r="61" spans="1:53" x14ac:dyDescent="0.15">
      <c r="A61" s="7">
        <v>0.2326</v>
      </c>
      <c r="B61" s="7">
        <v>0.51039999999999996</v>
      </c>
      <c r="C61" s="7">
        <v>1.5102</v>
      </c>
      <c r="D61" s="7">
        <v>3.5455000000000001</v>
      </c>
      <c r="H61" s="7">
        <v>0.25719999999999998</v>
      </c>
      <c r="I61" s="7">
        <v>0.5524</v>
      </c>
      <c r="K61" s="7">
        <v>0.28899999999999998</v>
      </c>
      <c r="L61" s="7">
        <v>1.0258</v>
      </c>
      <c r="N61" s="7">
        <v>0.24660000000000001</v>
      </c>
      <c r="O61" s="7">
        <v>0.54910000000000003</v>
      </c>
      <c r="Q61" s="7">
        <v>0.57450000000000001</v>
      </c>
      <c r="R61" s="7">
        <v>2.0289000000000001</v>
      </c>
      <c r="AA61" s="7">
        <v>0.2041</v>
      </c>
      <c r="AB61" s="7">
        <v>0.45040000000000002</v>
      </c>
      <c r="AC61" s="7">
        <v>1.4000999999999999</v>
      </c>
      <c r="AD61" s="7">
        <v>3.3357000000000001</v>
      </c>
      <c r="AH61" s="7">
        <v>0.22670000000000001</v>
      </c>
      <c r="AI61" s="7">
        <v>0.48780000000000001</v>
      </c>
      <c r="AK61" s="7">
        <v>0.24759999999999999</v>
      </c>
      <c r="AL61" s="7">
        <v>0.56020000000000003</v>
      </c>
      <c r="AN61" s="7">
        <v>0.21959999999999999</v>
      </c>
      <c r="AO61" s="7">
        <v>0.48709999999999998</v>
      </c>
      <c r="AP61" s="7"/>
      <c r="AQ61" s="7">
        <v>0.50600000000000001</v>
      </c>
      <c r="AR61" s="7">
        <v>1.5067999999999999</v>
      </c>
      <c r="AY61" s="7">
        <v>1.3134999999999999</v>
      </c>
      <c r="AZ61" s="7">
        <v>3.2907999999999999</v>
      </c>
      <c r="BA61" s="7">
        <v>3.2907999999999999</v>
      </c>
    </row>
    <row r="62" spans="1:53" x14ac:dyDescent="0.15">
      <c r="A62" s="7">
        <v>0.23280000000000001</v>
      </c>
      <c r="B62" s="7">
        <v>0.51060000000000005</v>
      </c>
      <c r="C62" s="7">
        <v>1.5107999999999999</v>
      </c>
      <c r="D62" s="7">
        <v>3.5467</v>
      </c>
      <c r="H62" s="7">
        <v>0.25740000000000002</v>
      </c>
      <c r="I62" s="7">
        <v>0.55269999999999997</v>
      </c>
      <c r="K62" s="7">
        <v>0.28920000000000001</v>
      </c>
      <c r="L62" s="7">
        <v>1.0261</v>
      </c>
      <c r="N62" s="7">
        <v>0.2467</v>
      </c>
      <c r="O62" s="7">
        <v>0.54949999999999999</v>
      </c>
      <c r="Q62" s="7">
        <v>0.57479999999999998</v>
      </c>
      <c r="R62" s="7">
        <v>2.0295000000000001</v>
      </c>
      <c r="AA62" s="7">
        <v>0.20419999999999999</v>
      </c>
      <c r="AB62" s="7">
        <v>0.4506</v>
      </c>
      <c r="AC62" s="7">
        <v>1.4006000000000001</v>
      </c>
      <c r="AD62" s="7">
        <v>3.3367</v>
      </c>
      <c r="AH62" s="7">
        <v>0.22689999999999999</v>
      </c>
      <c r="AI62" s="7">
        <v>0.48809999999999998</v>
      </c>
      <c r="AK62" s="7">
        <v>0.2477</v>
      </c>
      <c r="AL62" s="7">
        <v>0.5605</v>
      </c>
      <c r="AN62" s="7">
        <v>0.21970000000000001</v>
      </c>
      <c r="AO62" s="7">
        <v>0.4874</v>
      </c>
      <c r="AP62" s="7"/>
      <c r="AQ62" s="7">
        <v>0.50629999999999997</v>
      </c>
      <c r="AR62" s="7">
        <v>1.5074000000000001</v>
      </c>
      <c r="AY62" s="7">
        <v>1.3142</v>
      </c>
      <c r="AZ62" s="7">
        <v>3.2921999999999998</v>
      </c>
      <c r="BA62" s="7">
        <v>3.2921999999999998</v>
      </c>
    </row>
    <row r="63" spans="1:53" x14ac:dyDescent="0.15">
      <c r="A63" s="7">
        <v>0.2329</v>
      </c>
      <c r="B63" s="7">
        <v>0.51090000000000002</v>
      </c>
      <c r="C63" s="7">
        <v>1.5114000000000001</v>
      </c>
      <c r="D63" s="7">
        <v>3.5478000000000001</v>
      </c>
      <c r="H63" s="7">
        <v>0.25750000000000001</v>
      </c>
      <c r="I63" s="7">
        <v>0.55300000000000005</v>
      </c>
      <c r="K63" s="7">
        <v>0.2893</v>
      </c>
      <c r="L63" s="7">
        <v>1.0265</v>
      </c>
      <c r="N63" s="7">
        <v>0.24679999999999999</v>
      </c>
      <c r="O63" s="7">
        <v>0.54979999999999996</v>
      </c>
      <c r="Q63" s="7">
        <v>0.57520000000000004</v>
      </c>
      <c r="R63" s="7">
        <v>2.0301999999999998</v>
      </c>
      <c r="AA63" s="7">
        <v>0.20430000000000001</v>
      </c>
      <c r="AB63" s="7">
        <v>0.45090000000000002</v>
      </c>
      <c r="AC63" s="7">
        <v>1.4011</v>
      </c>
      <c r="AD63" s="7">
        <v>3.3378000000000001</v>
      </c>
      <c r="AH63" s="7">
        <v>0.22700000000000001</v>
      </c>
      <c r="AI63" s="7">
        <v>0.4884</v>
      </c>
      <c r="AK63" s="7">
        <v>0.24790000000000001</v>
      </c>
      <c r="AL63" s="7">
        <v>0.56089999999999995</v>
      </c>
      <c r="AN63" s="7">
        <v>0.21990000000000001</v>
      </c>
      <c r="AO63" s="7">
        <v>0.48770000000000002</v>
      </c>
      <c r="AP63" s="7"/>
      <c r="AQ63" s="7">
        <v>0.50660000000000005</v>
      </c>
      <c r="AR63" s="7">
        <v>1.508</v>
      </c>
      <c r="AY63" s="7">
        <v>1.3149</v>
      </c>
      <c r="AZ63" s="7">
        <v>3.2936999999999999</v>
      </c>
      <c r="BA63" s="7">
        <v>3.2936999999999999</v>
      </c>
    </row>
    <row r="64" spans="1:53" x14ac:dyDescent="0.15">
      <c r="A64" s="7">
        <v>0.23300000000000001</v>
      </c>
      <c r="B64" s="7">
        <v>0.5111</v>
      </c>
      <c r="C64" s="7">
        <v>1.5119</v>
      </c>
      <c r="D64" s="7">
        <v>3.5489999999999999</v>
      </c>
      <c r="H64" s="7">
        <v>0.25769999999999998</v>
      </c>
      <c r="I64" s="7">
        <v>0.5534</v>
      </c>
      <c r="K64" s="7">
        <v>0.28949999999999998</v>
      </c>
      <c r="L64" s="7">
        <v>1.0268999999999999</v>
      </c>
      <c r="N64" s="7">
        <v>0.247</v>
      </c>
      <c r="O64" s="7">
        <v>0.55010000000000003</v>
      </c>
      <c r="Q64" s="7">
        <v>0.57550000000000001</v>
      </c>
      <c r="R64" s="7">
        <v>2.0308000000000002</v>
      </c>
      <c r="AA64" s="7">
        <v>0.20449999999999999</v>
      </c>
      <c r="AB64" s="7">
        <v>0.4511</v>
      </c>
      <c r="AC64" s="7">
        <v>1.4016999999999999</v>
      </c>
      <c r="AD64" s="7">
        <v>3.3389000000000002</v>
      </c>
      <c r="AH64" s="7">
        <v>0.22720000000000001</v>
      </c>
      <c r="AI64" s="7">
        <v>0.48870000000000002</v>
      </c>
      <c r="AK64" s="7">
        <v>0.24809999999999999</v>
      </c>
      <c r="AL64" s="7">
        <v>0.56120000000000003</v>
      </c>
      <c r="AN64" s="7">
        <v>0.22</v>
      </c>
      <c r="AO64" s="7">
        <v>0.48799999999999999</v>
      </c>
      <c r="AP64" s="7"/>
      <c r="AQ64" s="7">
        <v>0.50690000000000002</v>
      </c>
      <c r="AR64" s="7">
        <v>1.5085999999999999</v>
      </c>
      <c r="AY64" s="7">
        <v>1.3154999999999999</v>
      </c>
      <c r="AZ64" s="7">
        <v>3.2951999999999999</v>
      </c>
      <c r="BA64" s="7">
        <v>3.2951999999999999</v>
      </c>
    </row>
    <row r="65" spans="1:53" x14ac:dyDescent="0.15">
      <c r="A65" s="7">
        <v>0.2331</v>
      </c>
      <c r="B65" s="7">
        <v>0.51139999999999997</v>
      </c>
      <c r="C65" s="7">
        <v>1.5125</v>
      </c>
      <c r="D65" s="7">
        <v>3.5501</v>
      </c>
      <c r="H65" s="7">
        <v>0.25779999999999997</v>
      </c>
      <c r="I65" s="7">
        <v>0.55369999999999997</v>
      </c>
      <c r="K65" s="7">
        <v>0.28970000000000001</v>
      </c>
      <c r="L65" s="7">
        <v>1.0273000000000001</v>
      </c>
      <c r="N65" s="7">
        <v>0.24709999999999999</v>
      </c>
      <c r="O65" s="7">
        <v>0.5504</v>
      </c>
      <c r="Q65" s="7">
        <v>0.57579999999999998</v>
      </c>
      <c r="R65" s="7">
        <v>2.0314000000000001</v>
      </c>
      <c r="AA65" s="7">
        <v>0.2046</v>
      </c>
      <c r="AB65" s="7">
        <v>0.45140000000000002</v>
      </c>
      <c r="AC65" s="7">
        <v>1.4021999999999999</v>
      </c>
      <c r="AD65" s="7">
        <v>3.3399000000000001</v>
      </c>
      <c r="AH65" s="7">
        <v>0.2273</v>
      </c>
      <c r="AI65" s="7">
        <v>0.48899999999999999</v>
      </c>
      <c r="AK65" s="7">
        <v>0.2482</v>
      </c>
      <c r="AL65" s="7">
        <v>0.5615</v>
      </c>
      <c r="AN65" s="7">
        <v>0.22009999999999999</v>
      </c>
      <c r="AO65" s="7">
        <v>0.48830000000000001</v>
      </c>
      <c r="AP65" s="7"/>
      <c r="AQ65" s="7">
        <v>0.50719999999999998</v>
      </c>
      <c r="AR65" s="7">
        <v>1.5092000000000001</v>
      </c>
      <c r="AY65" s="7">
        <v>1.3162</v>
      </c>
      <c r="AZ65" s="7">
        <v>3.2966000000000002</v>
      </c>
      <c r="BA65" s="7">
        <v>3.2966000000000002</v>
      </c>
    </row>
    <row r="66" spans="1:53" x14ac:dyDescent="0.15">
      <c r="A66" s="7">
        <v>0.23330000000000001</v>
      </c>
      <c r="B66" s="7">
        <v>0.51160000000000005</v>
      </c>
      <c r="C66" s="7">
        <v>1.5130999999999999</v>
      </c>
      <c r="D66" s="7">
        <v>3.5512999999999999</v>
      </c>
      <c r="H66" s="7">
        <v>0.25800000000000001</v>
      </c>
      <c r="I66" s="7">
        <v>0.55400000000000005</v>
      </c>
      <c r="K66" s="7">
        <v>0.2898</v>
      </c>
      <c r="L66" s="7">
        <v>1.0277000000000001</v>
      </c>
      <c r="N66" s="7">
        <v>0.24729999999999999</v>
      </c>
      <c r="O66" s="7">
        <v>0.55069999999999997</v>
      </c>
      <c r="Q66" s="7">
        <v>0.57609999999999995</v>
      </c>
      <c r="R66" s="7">
        <v>2.0320999999999998</v>
      </c>
      <c r="AA66" s="7">
        <v>0.20469999999999999</v>
      </c>
      <c r="AB66" s="7">
        <v>0.45169999999999999</v>
      </c>
      <c r="AC66" s="7">
        <v>1.4027000000000001</v>
      </c>
      <c r="AD66" s="7">
        <v>3.3410000000000002</v>
      </c>
      <c r="AH66" s="7">
        <v>0.22750000000000001</v>
      </c>
      <c r="AI66" s="7">
        <v>0.48930000000000001</v>
      </c>
      <c r="AK66" s="7">
        <v>0.24840000000000001</v>
      </c>
      <c r="AL66" s="7">
        <v>0.56189999999999996</v>
      </c>
      <c r="AN66" s="7">
        <v>0.2203</v>
      </c>
      <c r="AO66" s="7">
        <v>0.48859999999999998</v>
      </c>
      <c r="AP66" s="7"/>
      <c r="AQ66" s="7">
        <v>0.50749999999999995</v>
      </c>
      <c r="AR66" s="7">
        <v>1.5098</v>
      </c>
      <c r="AY66" s="7">
        <v>1.3169</v>
      </c>
      <c r="AZ66" s="7">
        <v>3.2980999999999998</v>
      </c>
      <c r="BA66" s="7">
        <v>3.2980999999999998</v>
      </c>
    </row>
    <row r="67" spans="1:53" x14ac:dyDescent="0.15">
      <c r="A67" s="7">
        <v>0.2334</v>
      </c>
      <c r="B67" s="7">
        <v>0.51190000000000002</v>
      </c>
      <c r="C67" s="7">
        <v>1.5137</v>
      </c>
      <c r="D67" s="7">
        <v>3.5525000000000002</v>
      </c>
      <c r="H67" s="7">
        <v>0.25819999999999999</v>
      </c>
      <c r="I67" s="7">
        <v>0.55430000000000001</v>
      </c>
      <c r="K67" s="7">
        <v>0.28999999999999998</v>
      </c>
      <c r="L67" s="7">
        <v>1.028</v>
      </c>
      <c r="N67" s="7">
        <v>0.24740000000000001</v>
      </c>
      <c r="O67" s="7">
        <v>0.55100000000000005</v>
      </c>
      <c r="Q67" s="7">
        <v>0.57640000000000002</v>
      </c>
      <c r="R67" s="7">
        <v>2.0327000000000002</v>
      </c>
      <c r="AA67" s="7">
        <v>0.20480000000000001</v>
      </c>
      <c r="AB67" s="7">
        <v>0.45190000000000002</v>
      </c>
      <c r="AC67" s="7">
        <v>1.4032</v>
      </c>
      <c r="AD67" s="7">
        <v>3.3420999999999998</v>
      </c>
      <c r="AH67" s="7">
        <v>0.2276</v>
      </c>
      <c r="AI67" s="7">
        <v>0.48970000000000002</v>
      </c>
      <c r="AK67" s="7">
        <v>0.24859999999999999</v>
      </c>
      <c r="AL67" s="7">
        <v>0.56220000000000003</v>
      </c>
      <c r="AN67" s="7">
        <v>0.22040000000000001</v>
      </c>
      <c r="AO67" s="7">
        <v>0.4889</v>
      </c>
      <c r="AP67" s="7"/>
      <c r="AQ67" s="7">
        <v>0.50780000000000003</v>
      </c>
      <c r="AR67" s="7">
        <v>1.5104</v>
      </c>
      <c r="AY67" s="7">
        <v>1.3176000000000001</v>
      </c>
      <c r="AZ67" s="7">
        <v>3.2995999999999999</v>
      </c>
      <c r="BA67" s="7">
        <v>3.2995999999999999</v>
      </c>
    </row>
    <row r="68" spans="1:53" x14ac:dyDescent="0.15">
      <c r="A68" s="7">
        <v>0.23350000000000001</v>
      </c>
      <c r="B68" s="7">
        <v>0.5121</v>
      </c>
      <c r="C68" s="7">
        <v>1.5142</v>
      </c>
      <c r="D68" s="7">
        <v>3.5535999999999999</v>
      </c>
      <c r="H68" s="7">
        <v>0.25829999999999997</v>
      </c>
      <c r="I68" s="7">
        <v>0.55469999999999997</v>
      </c>
      <c r="K68" s="7">
        <v>0.29020000000000001</v>
      </c>
      <c r="L68" s="7">
        <v>1.0284</v>
      </c>
      <c r="N68" s="7">
        <v>0.2475</v>
      </c>
      <c r="O68" s="7">
        <v>0.5514</v>
      </c>
      <c r="Q68" s="7">
        <v>0.57669999999999999</v>
      </c>
      <c r="R68" s="7">
        <v>2.0333000000000001</v>
      </c>
      <c r="AA68" s="7">
        <v>0.20499999999999999</v>
      </c>
      <c r="AB68" s="7">
        <v>0.45219999999999999</v>
      </c>
      <c r="AC68" s="7">
        <v>1.4037999999999999</v>
      </c>
      <c r="AD68" s="7">
        <v>3.3431000000000002</v>
      </c>
      <c r="AH68" s="7">
        <v>0.2278</v>
      </c>
      <c r="AI68" s="7">
        <v>0.49</v>
      </c>
      <c r="AK68" s="7">
        <v>0.24879999999999999</v>
      </c>
      <c r="AL68" s="7">
        <v>0.56259999999999999</v>
      </c>
      <c r="AN68" s="7">
        <v>0.2205</v>
      </c>
      <c r="AO68" s="7">
        <v>0.48920000000000002</v>
      </c>
      <c r="AP68" s="7"/>
      <c r="AQ68" s="7">
        <v>0.5081</v>
      </c>
      <c r="AR68" s="7">
        <v>1.5109999999999999</v>
      </c>
      <c r="AY68" s="7">
        <v>1.3183</v>
      </c>
      <c r="AZ68" s="7">
        <v>3.3010000000000002</v>
      </c>
      <c r="BA68" s="7">
        <v>3.3010000000000002</v>
      </c>
    </row>
    <row r="69" spans="1:53" x14ac:dyDescent="0.15">
      <c r="A69" s="7">
        <v>0.2336</v>
      </c>
      <c r="B69" s="7">
        <v>0.51239999999999997</v>
      </c>
      <c r="C69" s="7">
        <v>1.5147999999999999</v>
      </c>
      <c r="D69" s="7">
        <v>3.5548000000000002</v>
      </c>
      <c r="H69" s="7">
        <v>0.25850000000000001</v>
      </c>
      <c r="I69" s="7">
        <v>0.55500000000000005</v>
      </c>
      <c r="K69" s="7">
        <v>0.2903</v>
      </c>
      <c r="L69" s="7">
        <v>1.0287999999999999</v>
      </c>
      <c r="N69" s="7">
        <v>0.2477</v>
      </c>
      <c r="O69" s="7">
        <v>0.55169999999999997</v>
      </c>
      <c r="Q69" s="7">
        <v>0.57709999999999995</v>
      </c>
      <c r="R69" s="7">
        <v>2.0339999999999998</v>
      </c>
      <c r="AA69" s="7">
        <v>0.2051</v>
      </c>
      <c r="AB69" s="7">
        <v>0.45250000000000001</v>
      </c>
      <c r="AC69" s="7">
        <v>1.4043000000000001</v>
      </c>
      <c r="AD69" s="7">
        <v>3.3441999999999998</v>
      </c>
      <c r="AH69" s="7">
        <v>0.22789999999999999</v>
      </c>
      <c r="AI69" s="7">
        <v>0.49030000000000001</v>
      </c>
      <c r="AK69" s="7">
        <v>0.24890000000000001</v>
      </c>
      <c r="AL69" s="7">
        <v>0.56289999999999996</v>
      </c>
      <c r="AN69" s="7">
        <v>0.22059999999999999</v>
      </c>
      <c r="AO69" s="7">
        <v>0.48949999999999999</v>
      </c>
      <c r="AP69" s="7"/>
      <c r="AQ69" s="7">
        <v>0.50839999999999996</v>
      </c>
      <c r="AR69" s="7">
        <v>1.5115000000000001</v>
      </c>
      <c r="AY69" s="7">
        <v>1.319</v>
      </c>
      <c r="AZ69" s="7">
        <v>3.3025000000000002</v>
      </c>
      <c r="BA69" s="7">
        <v>3.3025000000000002</v>
      </c>
    </row>
    <row r="70" spans="1:53" x14ac:dyDescent="0.15">
      <c r="A70" s="7">
        <v>0.23380000000000001</v>
      </c>
      <c r="B70" s="7">
        <v>0.51259999999999994</v>
      </c>
      <c r="C70" s="7">
        <v>1.5154000000000001</v>
      </c>
      <c r="D70" s="7">
        <v>3.5558999999999998</v>
      </c>
      <c r="H70" s="7">
        <v>0.2586</v>
      </c>
      <c r="I70" s="7">
        <v>0.55530000000000002</v>
      </c>
      <c r="K70" s="7">
        <v>0.29049999999999998</v>
      </c>
      <c r="L70" s="7">
        <v>1.0291999999999999</v>
      </c>
      <c r="N70" s="7">
        <v>0.24779999999999999</v>
      </c>
      <c r="O70" s="7">
        <v>0.55200000000000005</v>
      </c>
      <c r="Q70" s="7">
        <v>0.57740000000000002</v>
      </c>
      <c r="R70" s="7">
        <v>2.0346000000000002</v>
      </c>
      <c r="AA70" s="7">
        <v>0.20519999999999999</v>
      </c>
      <c r="AB70" s="7">
        <v>0.45269999999999999</v>
      </c>
      <c r="AC70" s="7">
        <v>1.4048</v>
      </c>
      <c r="AD70" s="7">
        <v>3.3452999999999999</v>
      </c>
      <c r="AH70" s="7">
        <v>0.2281</v>
      </c>
      <c r="AI70" s="7">
        <v>0.49059999999999998</v>
      </c>
      <c r="AK70" s="7">
        <v>0.24909999999999999</v>
      </c>
      <c r="AL70" s="7">
        <v>0.56320000000000003</v>
      </c>
      <c r="AN70" s="7">
        <v>0.2208</v>
      </c>
      <c r="AO70" s="7">
        <v>0.48980000000000001</v>
      </c>
      <c r="AP70" s="7"/>
      <c r="AQ70" s="7">
        <v>0.50870000000000004</v>
      </c>
      <c r="AR70" s="7">
        <v>1.5121</v>
      </c>
      <c r="AY70" s="7">
        <v>1.3196000000000001</v>
      </c>
      <c r="AZ70" s="7">
        <v>3.3039000000000001</v>
      </c>
      <c r="BA70" s="7">
        <v>3.3039000000000001</v>
      </c>
    </row>
    <row r="71" spans="1:53" x14ac:dyDescent="0.15">
      <c r="A71" s="7">
        <v>0.2339</v>
      </c>
      <c r="B71" s="7">
        <v>0.51290000000000002</v>
      </c>
      <c r="C71" s="7">
        <v>1.516</v>
      </c>
      <c r="D71" s="7">
        <v>3.5571000000000002</v>
      </c>
      <c r="H71" s="7">
        <v>0.25879999999999997</v>
      </c>
      <c r="I71" s="7">
        <v>0.55569999999999997</v>
      </c>
      <c r="K71" s="7">
        <v>0.29070000000000001</v>
      </c>
      <c r="L71" s="7">
        <v>1.0296000000000001</v>
      </c>
      <c r="N71" s="7">
        <v>0.248</v>
      </c>
      <c r="O71" s="7">
        <v>0.55230000000000001</v>
      </c>
      <c r="Q71" s="7">
        <v>0.57769999999999999</v>
      </c>
      <c r="R71" s="7">
        <v>2.0352000000000001</v>
      </c>
      <c r="AA71" s="7">
        <v>0.20530000000000001</v>
      </c>
      <c r="AB71" s="7">
        <v>0.45300000000000001</v>
      </c>
      <c r="AC71" s="7">
        <v>1.4054</v>
      </c>
      <c r="AD71" s="7">
        <v>3.3462999999999998</v>
      </c>
      <c r="AH71" s="7">
        <v>0.22819999999999999</v>
      </c>
      <c r="AI71" s="7">
        <v>0.4909</v>
      </c>
      <c r="AK71" s="7">
        <v>0.24929999999999999</v>
      </c>
      <c r="AL71" s="7">
        <v>0.56359999999999999</v>
      </c>
      <c r="AN71" s="7">
        <v>0.22090000000000001</v>
      </c>
      <c r="AO71" s="7">
        <v>0.49020000000000002</v>
      </c>
      <c r="AP71" s="7"/>
      <c r="AQ71" s="7">
        <v>0.50900000000000001</v>
      </c>
      <c r="AR71" s="7">
        <v>1.5126999999999999</v>
      </c>
      <c r="AY71" s="7">
        <v>1.3203</v>
      </c>
      <c r="AZ71" s="7">
        <v>3.3054000000000001</v>
      </c>
      <c r="BA71" s="7">
        <v>3.3054000000000001</v>
      </c>
    </row>
    <row r="72" spans="1:53" x14ac:dyDescent="0.15">
      <c r="A72" s="7">
        <v>0.23400000000000001</v>
      </c>
      <c r="B72" s="7">
        <v>0.5131</v>
      </c>
      <c r="C72" s="7">
        <v>1.5165</v>
      </c>
      <c r="D72" s="7">
        <v>3.5583</v>
      </c>
      <c r="H72" s="7">
        <v>0.25900000000000001</v>
      </c>
      <c r="I72" s="7">
        <v>0.55600000000000005</v>
      </c>
      <c r="K72" s="7">
        <v>0.2908</v>
      </c>
      <c r="L72" s="7">
        <v>1.0299</v>
      </c>
      <c r="N72" s="7">
        <v>0.24809999999999999</v>
      </c>
      <c r="O72" s="7">
        <v>0.55259999999999998</v>
      </c>
      <c r="Q72" s="7">
        <v>0.57799999999999996</v>
      </c>
      <c r="R72" s="7">
        <v>2.0358000000000001</v>
      </c>
      <c r="AA72" s="7">
        <v>0.20549999999999999</v>
      </c>
      <c r="AB72" s="7">
        <v>0.45329999999999998</v>
      </c>
      <c r="AC72" s="7">
        <v>1.4058999999999999</v>
      </c>
      <c r="AD72" s="7">
        <v>3.3473999999999999</v>
      </c>
      <c r="AH72" s="7">
        <v>0.22839999999999999</v>
      </c>
      <c r="AI72" s="7">
        <v>0.49120000000000003</v>
      </c>
      <c r="AK72" s="7">
        <v>0.24940000000000001</v>
      </c>
      <c r="AL72" s="7">
        <v>0.56389999999999996</v>
      </c>
      <c r="AN72" s="7">
        <v>0.221</v>
      </c>
      <c r="AO72" s="7">
        <v>0.49049999999999999</v>
      </c>
      <c r="AP72" s="7"/>
      <c r="AQ72" s="7">
        <v>0.50929999999999997</v>
      </c>
      <c r="AR72" s="7">
        <v>1.5133000000000001</v>
      </c>
      <c r="AY72" s="7">
        <v>1.321</v>
      </c>
      <c r="AZ72" s="7">
        <v>3.3069000000000002</v>
      </c>
      <c r="BA72" s="7">
        <v>3.3069000000000002</v>
      </c>
    </row>
    <row r="73" spans="1:53" x14ac:dyDescent="0.15">
      <c r="A73" s="7">
        <v>0.2341</v>
      </c>
      <c r="B73" s="7">
        <v>0.51339999999999997</v>
      </c>
      <c r="C73" s="7">
        <v>1.5170999999999999</v>
      </c>
      <c r="D73" s="7">
        <v>3.5594000000000001</v>
      </c>
      <c r="H73" s="7">
        <v>0.2591</v>
      </c>
      <c r="I73" s="7">
        <v>0.55630000000000002</v>
      </c>
      <c r="K73" s="7">
        <v>0.29099999999999998</v>
      </c>
      <c r="L73" s="7">
        <v>1.0303</v>
      </c>
      <c r="N73" s="7">
        <v>0.2482</v>
      </c>
      <c r="O73" s="7">
        <v>0.55289999999999995</v>
      </c>
      <c r="Q73" s="7">
        <v>0.57830000000000004</v>
      </c>
      <c r="R73" s="7">
        <v>2.0365000000000002</v>
      </c>
      <c r="AA73" s="7">
        <v>0.2056</v>
      </c>
      <c r="AB73" s="7">
        <v>0.45350000000000001</v>
      </c>
      <c r="AC73" s="7">
        <v>1.4064000000000001</v>
      </c>
      <c r="AD73" s="7">
        <v>3.3485</v>
      </c>
      <c r="AH73" s="7">
        <v>0.22850000000000001</v>
      </c>
      <c r="AI73" s="7">
        <v>0.49149999999999999</v>
      </c>
      <c r="AK73" s="7">
        <v>0.24959999999999999</v>
      </c>
      <c r="AL73" s="7">
        <v>0.56420000000000003</v>
      </c>
      <c r="AN73" s="7">
        <v>0.22120000000000001</v>
      </c>
      <c r="AO73" s="7">
        <v>0.49080000000000001</v>
      </c>
      <c r="AP73" s="7"/>
      <c r="AQ73" s="7">
        <v>0.50960000000000005</v>
      </c>
      <c r="AR73" s="7">
        <v>1.5139</v>
      </c>
      <c r="AY73" s="7">
        <v>1.3217000000000001</v>
      </c>
      <c r="AZ73" s="7">
        <v>3.3083</v>
      </c>
      <c r="BA73" s="7">
        <v>3.3083</v>
      </c>
    </row>
    <row r="74" spans="1:53" x14ac:dyDescent="0.15">
      <c r="A74" s="7">
        <v>0.23430000000000001</v>
      </c>
      <c r="B74" s="7">
        <v>0.51359999999999995</v>
      </c>
      <c r="C74" s="7">
        <v>1.5177</v>
      </c>
      <c r="D74" s="7">
        <v>3.5606</v>
      </c>
      <c r="H74" s="7">
        <v>0.25929999999999997</v>
      </c>
      <c r="I74" s="7">
        <v>0.55669999999999997</v>
      </c>
      <c r="K74" s="7">
        <v>0.29120000000000001</v>
      </c>
      <c r="L74" s="7">
        <v>1.0306999999999999</v>
      </c>
      <c r="N74" s="7">
        <v>0.24840000000000001</v>
      </c>
      <c r="O74" s="7">
        <v>0.55330000000000001</v>
      </c>
      <c r="Q74" s="7">
        <v>0.5786</v>
      </c>
      <c r="R74" s="7">
        <v>2.0371000000000001</v>
      </c>
      <c r="AA74" s="7">
        <v>0.20569999999999999</v>
      </c>
      <c r="AB74" s="7">
        <v>0.45379999999999998</v>
      </c>
      <c r="AC74" s="7">
        <v>1.4069</v>
      </c>
      <c r="AD74" s="7">
        <v>3.3494999999999999</v>
      </c>
      <c r="AH74" s="7">
        <v>0.22869999999999999</v>
      </c>
      <c r="AI74" s="7">
        <v>0.49180000000000001</v>
      </c>
      <c r="AK74" s="7">
        <v>0.24979999999999999</v>
      </c>
      <c r="AL74" s="7">
        <v>0.56459999999999999</v>
      </c>
      <c r="AN74" s="7">
        <v>0.2213</v>
      </c>
      <c r="AO74" s="7">
        <v>0.49109999999999998</v>
      </c>
      <c r="AP74" s="7"/>
      <c r="AQ74" s="7">
        <v>0.50990000000000002</v>
      </c>
      <c r="AR74" s="7">
        <v>1.5145</v>
      </c>
      <c r="AY74" s="7">
        <v>1.3224</v>
      </c>
      <c r="AZ74" s="7">
        <v>3.3098000000000001</v>
      </c>
      <c r="BA74" s="7">
        <v>3.3098000000000001</v>
      </c>
    </row>
    <row r="75" spans="1:53" x14ac:dyDescent="0.15">
      <c r="A75" s="7">
        <v>0.2344</v>
      </c>
      <c r="B75" s="7">
        <v>0.51390000000000002</v>
      </c>
      <c r="C75" s="7">
        <v>1.5183</v>
      </c>
      <c r="D75" s="7">
        <v>3.5617000000000001</v>
      </c>
      <c r="H75" s="7">
        <v>0.25940000000000002</v>
      </c>
      <c r="I75" s="7">
        <v>0.55700000000000005</v>
      </c>
      <c r="K75" s="7">
        <v>0.2913</v>
      </c>
      <c r="L75" s="7">
        <v>1.0310999999999999</v>
      </c>
      <c r="N75" s="7">
        <v>0.2485</v>
      </c>
      <c r="O75" s="7">
        <v>0.55359999999999998</v>
      </c>
      <c r="Q75" s="7">
        <v>0.57889999999999997</v>
      </c>
      <c r="R75" s="7">
        <v>2.0377000000000001</v>
      </c>
      <c r="AA75" s="7">
        <v>0.2059</v>
      </c>
      <c r="AB75" s="7">
        <v>0.4541</v>
      </c>
      <c r="AC75" s="7">
        <v>1.4075</v>
      </c>
      <c r="AD75" s="7">
        <v>3.3506</v>
      </c>
      <c r="AH75" s="7">
        <v>0.2288</v>
      </c>
      <c r="AI75" s="7">
        <v>0.49220000000000003</v>
      </c>
      <c r="AK75" s="7">
        <v>0.24990000000000001</v>
      </c>
      <c r="AL75" s="7">
        <v>0.56489999999999996</v>
      </c>
      <c r="AN75" s="7">
        <v>0.22140000000000001</v>
      </c>
      <c r="AO75" s="7">
        <v>0.4914</v>
      </c>
      <c r="AP75" s="7"/>
      <c r="AQ75" s="7">
        <v>0.51019999999999999</v>
      </c>
      <c r="AR75" s="7">
        <v>1.5150999999999999</v>
      </c>
      <c r="AY75" s="7">
        <v>1.3230999999999999</v>
      </c>
      <c r="AZ75" s="7">
        <v>3.3113000000000001</v>
      </c>
      <c r="BA75" s="7">
        <v>3.3113000000000001</v>
      </c>
    </row>
    <row r="76" spans="1:53" x14ac:dyDescent="0.15">
      <c r="A76" s="7">
        <v>0.23449999999999999</v>
      </c>
      <c r="B76" s="7">
        <v>0.51419999999999999</v>
      </c>
      <c r="C76" s="7">
        <v>1.5187999999999999</v>
      </c>
      <c r="D76" s="7">
        <v>3.5629</v>
      </c>
      <c r="H76" s="7">
        <v>0.2596</v>
      </c>
      <c r="I76" s="7">
        <v>0.55730000000000002</v>
      </c>
      <c r="K76" s="7">
        <v>0.29149999999999998</v>
      </c>
      <c r="L76" s="7">
        <v>1.0315000000000001</v>
      </c>
      <c r="N76" s="7">
        <v>0.2487</v>
      </c>
      <c r="O76" s="7">
        <v>0.55389999999999995</v>
      </c>
      <c r="Q76" s="7">
        <v>0.57930000000000004</v>
      </c>
      <c r="R76" s="7">
        <v>2.0384000000000002</v>
      </c>
      <c r="AA76" s="7">
        <v>0.20599999999999999</v>
      </c>
      <c r="AB76" s="7">
        <v>0.45429999999999998</v>
      </c>
      <c r="AC76" s="7">
        <v>1.4079999999999999</v>
      </c>
      <c r="AD76" s="7">
        <v>3.3517000000000001</v>
      </c>
      <c r="AH76" s="7">
        <v>0.22900000000000001</v>
      </c>
      <c r="AI76" s="7">
        <v>0.49249999999999999</v>
      </c>
      <c r="AK76" s="7">
        <v>0.25009999999999999</v>
      </c>
      <c r="AL76" s="7">
        <v>0.56530000000000002</v>
      </c>
      <c r="AN76" s="7">
        <v>0.22159999999999999</v>
      </c>
      <c r="AO76" s="7">
        <v>0.49170000000000003</v>
      </c>
      <c r="AP76" s="7"/>
      <c r="AQ76" s="7">
        <v>0.51049999999999995</v>
      </c>
      <c r="AR76" s="7">
        <v>1.5157</v>
      </c>
      <c r="AY76" s="7">
        <v>1.3237000000000001</v>
      </c>
      <c r="AZ76" s="7">
        <v>3.3127</v>
      </c>
      <c r="BA76" s="7">
        <v>3.3127</v>
      </c>
    </row>
    <row r="77" spans="1:53" x14ac:dyDescent="0.15">
      <c r="A77" s="7">
        <v>0.2346</v>
      </c>
      <c r="B77" s="7">
        <v>0.51439999999999997</v>
      </c>
      <c r="C77" s="7">
        <v>1.5194000000000001</v>
      </c>
      <c r="D77" s="7">
        <v>3.5640999999999998</v>
      </c>
      <c r="H77" s="7">
        <v>0.25979999999999998</v>
      </c>
      <c r="I77" s="7">
        <v>0.55759999999999998</v>
      </c>
      <c r="K77" s="7">
        <v>0.29170000000000001</v>
      </c>
      <c r="L77" s="7">
        <v>1.0319</v>
      </c>
      <c r="N77" s="7">
        <v>0.24879999999999999</v>
      </c>
      <c r="O77" s="7">
        <v>0.55420000000000003</v>
      </c>
      <c r="Q77" s="7">
        <v>0.5796</v>
      </c>
      <c r="R77" s="7">
        <v>2.0390000000000001</v>
      </c>
      <c r="AA77" s="7">
        <v>0.20610000000000001</v>
      </c>
      <c r="AB77" s="7">
        <v>0.4546</v>
      </c>
      <c r="AC77" s="7">
        <v>1.4085000000000001</v>
      </c>
      <c r="AD77" s="7">
        <v>3.3527</v>
      </c>
      <c r="AH77" s="7">
        <v>0.2291</v>
      </c>
      <c r="AI77" s="7">
        <v>0.49280000000000002</v>
      </c>
      <c r="AK77" s="7">
        <v>0.25030000000000002</v>
      </c>
      <c r="AL77" s="7">
        <v>0.56559999999999999</v>
      </c>
      <c r="AN77" s="7">
        <v>0.22170000000000001</v>
      </c>
      <c r="AO77" s="7">
        <v>0.49199999999999999</v>
      </c>
      <c r="AP77" s="7"/>
      <c r="AQ77" s="7">
        <v>0.51080000000000003</v>
      </c>
      <c r="AR77" s="7">
        <v>1.5163</v>
      </c>
      <c r="AY77" s="7">
        <v>1.3244</v>
      </c>
      <c r="AZ77" s="7">
        <v>3.3142</v>
      </c>
      <c r="BA77" s="7">
        <v>3.3142</v>
      </c>
    </row>
    <row r="78" spans="1:53" x14ac:dyDescent="0.15">
      <c r="A78" s="7">
        <v>0.23480000000000001</v>
      </c>
      <c r="B78" s="7">
        <v>0.51470000000000005</v>
      </c>
      <c r="C78" s="7">
        <v>1.52</v>
      </c>
      <c r="D78" s="7">
        <v>3.5651999999999999</v>
      </c>
      <c r="H78" s="7">
        <v>0.25990000000000002</v>
      </c>
      <c r="I78" s="7">
        <v>0.55800000000000005</v>
      </c>
      <c r="K78" s="7">
        <v>0.2918</v>
      </c>
      <c r="L78" s="7">
        <v>1.0322</v>
      </c>
      <c r="N78" s="7">
        <v>0.24890000000000001</v>
      </c>
      <c r="O78" s="7">
        <v>0.55449999999999999</v>
      </c>
      <c r="Q78" s="7">
        <v>0.57989999999999997</v>
      </c>
      <c r="R78" s="7">
        <v>2.0396000000000001</v>
      </c>
      <c r="AA78" s="7">
        <v>0.20619999999999999</v>
      </c>
      <c r="AB78" s="7">
        <v>0.45479999999999998</v>
      </c>
      <c r="AC78" s="7">
        <v>1.4091</v>
      </c>
      <c r="AD78" s="7">
        <v>3.3538000000000001</v>
      </c>
      <c r="AH78" s="7">
        <v>0.2293</v>
      </c>
      <c r="AI78" s="7">
        <v>0.49309999999999998</v>
      </c>
      <c r="AK78" s="7">
        <v>0.25040000000000001</v>
      </c>
      <c r="AL78" s="7">
        <v>0.56589999999999996</v>
      </c>
      <c r="AN78" s="7">
        <v>0.2218</v>
      </c>
      <c r="AO78" s="7">
        <v>0.49230000000000002</v>
      </c>
      <c r="AP78" s="7"/>
      <c r="AQ78" s="7">
        <v>0.5111</v>
      </c>
      <c r="AR78" s="7">
        <v>1.5168999999999999</v>
      </c>
      <c r="AY78" s="7">
        <v>1.3250999999999999</v>
      </c>
      <c r="AZ78" s="7">
        <v>3.3157000000000001</v>
      </c>
      <c r="BA78" s="7">
        <v>3.3157000000000001</v>
      </c>
    </row>
    <row r="79" spans="1:53" x14ac:dyDescent="0.15">
      <c r="A79" s="7">
        <v>0.2349</v>
      </c>
      <c r="B79" s="7">
        <v>0.51490000000000002</v>
      </c>
      <c r="C79" s="7">
        <v>1.5206</v>
      </c>
      <c r="D79" s="7">
        <v>3.5663999999999998</v>
      </c>
      <c r="H79" s="7">
        <v>0.2601</v>
      </c>
      <c r="I79" s="7">
        <v>0.55830000000000002</v>
      </c>
      <c r="K79" s="7">
        <v>0.29199999999999998</v>
      </c>
      <c r="L79" s="7">
        <v>1.0326</v>
      </c>
      <c r="N79" s="7">
        <v>0.24909999999999999</v>
      </c>
      <c r="O79" s="7">
        <v>0.55479999999999996</v>
      </c>
      <c r="Q79" s="7">
        <v>0.58020000000000005</v>
      </c>
      <c r="R79" s="7">
        <v>2.0402999999999998</v>
      </c>
      <c r="AA79" s="7">
        <v>0.2064</v>
      </c>
      <c r="AB79" s="7">
        <v>0.4551</v>
      </c>
      <c r="AC79" s="7">
        <v>1.4096</v>
      </c>
      <c r="AD79" s="7">
        <v>3.3549000000000002</v>
      </c>
      <c r="AH79" s="7">
        <v>0.22939999999999999</v>
      </c>
      <c r="AI79" s="7">
        <v>0.49340000000000001</v>
      </c>
      <c r="AK79" s="7">
        <v>0.25059999999999999</v>
      </c>
      <c r="AL79" s="7">
        <v>0.56630000000000003</v>
      </c>
      <c r="AN79" s="7">
        <v>0.222</v>
      </c>
      <c r="AO79" s="7">
        <v>0.49259999999999998</v>
      </c>
      <c r="AP79" s="7"/>
      <c r="AQ79" s="7">
        <v>0.51139999999999997</v>
      </c>
      <c r="AR79" s="7">
        <v>1.5175000000000001</v>
      </c>
      <c r="AY79" s="7">
        <v>1.3258000000000001</v>
      </c>
      <c r="AZ79" s="7">
        <v>3.3170999999999999</v>
      </c>
      <c r="BA79" s="7">
        <v>3.3170999999999999</v>
      </c>
    </row>
    <row r="80" spans="1:53" x14ac:dyDescent="0.15">
      <c r="A80" s="7">
        <v>0.23499999999999999</v>
      </c>
      <c r="B80" s="7">
        <v>0.51519999999999999</v>
      </c>
      <c r="C80" s="7">
        <v>1.5210999999999999</v>
      </c>
      <c r="D80" s="7">
        <v>3.5676000000000001</v>
      </c>
      <c r="H80" s="7">
        <v>0.26029999999999998</v>
      </c>
      <c r="I80" s="7">
        <v>0.55859999999999999</v>
      </c>
      <c r="K80" s="7">
        <v>0.29220000000000002</v>
      </c>
      <c r="L80" s="7">
        <v>1.0329999999999999</v>
      </c>
      <c r="N80" s="7">
        <v>0.2492</v>
      </c>
      <c r="O80" s="7">
        <v>0.55520000000000003</v>
      </c>
      <c r="Q80" s="7">
        <v>0.58050000000000002</v>
      </c>
      <c r="R80" s="7">
        <v>2.0409000000000002</v>
      </c>
      <c r="AA80" s="7">
        <v>0.20649999999999999</v>
      </c>
      <c r="AB80" s="7">
        <v>0.45540000000000003</v>
      </c>
      <c r="AC80" s="7">
        <v>1.4100999999999999</v>
      </c>
      <c r="AD80" s="7">
        <v>3.3559000000000001</v>
      </c>
      <c r="AH80" s="7">
        <v>0.2296</v>
      </c>
      <c r="AI80" s="7">
        <v>0.49370000000000003</v>
      </c>
      <c r="AK80" s="7">
        <v>0.25080000000000002</v>
      </c>
      <c r="AL80" s="7">
        <v>0.56659999999999999</v>
      </c>
      <c r="AN80" s="7">
        <v>0.22209999999999999</v>
      </c>
      <c r="AO80" s="7">
        <v>0.4929</v>
      </c>
      <c r="AP80" s="7"/>
      <c r="AQ80" s="7">
        <v>0.51170000000000004</v>
      </c>
      <c r="AR80" s="7">
        <v>1.5181</v>
      </c>
      <c r="AY80" s="7">
        <v>1.3265</v>
      </c>
      <c r="AZ80" s="7">
        <v>3.3186</v>
      </c>
      <c r="BA80" s="7">
        <v>3.3186</v>
      </c>
    </row>
    <row r="81" spans="1:53" x14ac:dyDescent="0.15">
      <c r="A81" s="7">
        <v>0.2351</v>
      </c>
      <c r="B81" s="7">
        <v>0.51539999999999997</v>
      </c>
      <c r="C81" s="7">
        <v>1.5217000000000001</v>
      </c>
      <c r="D81" s="7">
        <v>3.5687000000000002</v>
      </c>
      <c r="H81" s="7">
        <v>0.26040000000000002</v>
      </c>
      <c r="I81" s="7">
        <v>0.55900000000000005</v>
      </c>
      <c r="K81" s="7">
        <v>0.2923</v>
      </c>
      <c r="L81" s="7">
        <v>1.0334000000000001</v>
      </c>
      <c r="N81" s="7">
        <v>0.24940000000000001</v>
      </c>
      <c r="O81" s="7">
        <v>0.55549999999999999</v>
      </c>
      <c r="Q81" s="7">
        <v>0.58079999999999998</v>
      </c>
      <c r="R81" s="7">
        <v>2.0415000000000001</v>
      </c>
      <c r="AA81" s="7">
        <v>0.20660000000000001</v>
      </c>
      <c r="AB81" s="7">
        <v>0.4556</v>
      </c>
      <c r="AC81" s="7">
        <v>1.4107000000000001</v>
      </c>
      <c r="AD81" s="7">
        <v>3.3570000000000002</v>
      </c>
      <c r="AH81" s="7">
        <v>0.22969999999999999</v>
      </c>
      <c r="AI81" s="7">
        <v>0.49409999999999998</v>
      </c>
      <c r="AK81" s="7">
        <v>0.25090000000000001</v>
      </c>
      <c r="AL81" s="7">
        <v>0.56699999999999995</v>
      </c>
      <c r="AN81" s="7">
        <v>0.22220000000000001</v>
      </c>
      <c r="AO81" s="7">
        <v>0.49320000000000003</v>
      </c>
      <c r="AP81" s="7"/>
      <c r="AQ81" s="7">
        <v>0.51200000000000001</v>
      </c>
      <c r="AR81" s="7">
        <v>1.5186999999999999</v>
      </c>
      <c r="AY81" s="7">
        <v>1.3271999999999999</v>
      </c>
      <c r="AZ81" s="7">
        <v>3.3201000000000001</v>
      </c>
      <c r="BA81" s="7">
        <v>3.3201000000000001</v>
      </c>
    </row>
    <row r="82" spans="1:53" x14ac:dyDescent="0.15">
      <c r="A82" s="7">
        <v>0.23530000000000001</v>
      </c>
      <c r="B82" s="7">
        <v>0.51570000000000005</v>
      </c>
      <c r="C82" s="7">
        <v>1.5223</v>
      </c>
      <c r="D82" s="7">
        <v>3.5699000000000001</v>
      </c>
      <c r="H82" s="7">
        <v>0.2606</v>
      </c>
      <c r="I82" s="7">
        <v>0.55930000000000002</v>
      </c>
      <c r="K82" s="7">
        <v>0.29249999999999998</v>
      </c>
      <c r="L82" s="7">
        <v>1.0338000000000001</v>
      </c>
      <c r="N82" s="7">
        <v>0.2495</v>
      </c>
      <c r="O82" s="7">
        <v>0.55579999999999996</v>
      </c>
      <c r="Q82" s="7">
        <v>0.58120000000000005</v>
      </c>
      <c r="R82" s="7">
        <v>2.0421999999999998</v>
      </c>
      <c r="AA82" s="7">
        <v>0.20680000000000001</v>
      </c>
      <c r="AB82" s="7">
        <v>0.45590000000000003</v>
      </c>
      <c r="AC82" s="7">
        <v>1.4112</v>
      </c>
      <c r="AD82" s="7">
        <v>3.3580999999999999</v>
      </c>
      <c r="AH82" s="7">
        <v>0.22989999999999999</v>
      </c>
      <c r="AI82" s="7">
        <v>0.49440000000000001</v>
      </c>
      <c r="AK82" s="7">
        <v>0.25109999999999999</v>
      </c>
      <c r="AL82" s="7">
        <v>0.56730000000000003</v>
      </c>
      <c r="AN82" s="7">
        <v>0.22239999999999999</v>
      </c>
      <c r="AO82" s="7">
        <v>0.49349999999999999</v>
      </c>
      <c r="AP82" s="7"/>
      <c r="AQ82" s="7">
        <v>0.51229999999999998</v>
      </c>
      <c r="AR82" s="7">
        <v>1.5193000000000001</v>
      </c>
      <c r="AY82" s="7">
        <v>1.3279000000000001</v>
      </c>
      <c r="AZ82" s="7">
        <v>3.3216000000000001</v>
      </c>
      <c r="BA82" s="7">
        <v>3.3216000000000001</v>
      </c>
    </row>
    <row r="83" spans="1:53" x14ac:dyDescent="0.15">
      <c r="A83" s="7">
        <v>0.2354</v>
      </c>
      <c r="B83" s="7">
        <v>0.51590000000000003</v>
      </c>
      <c r="C83" s="7">
        <v>1.5228999999999999</v>
      </c>
      <c r="D83" s="7">
        <v>3.5710999999999999</v>
      </c>
      <c r="H83" s="7">
        <v>0.26069999999999999</v>
      </c>
      <c r="I83" s="7">
        <v>0.55959999999999999</v>
      </c>
      <c r="K83" s="7">
        <v>0.29270000000000002</v>
      </c>
      <c r="L83" s="7">
        <v>1.0341</v>
      </c>
      <c r="N83" s="7">
        <v>0.24959999999999999</v>
      </c>
      <c r="O83" s="7">
        <v>0.55610000000000004</v>
      </c>
      <c r="Q83" s="7">
        <v>0.58150000000000002</v>
      </c>
      <c r="R83" s="7">
        <v>2.0428000000000002</v>
      </c>
      <c r="AA83" s="7">
        <v>0.2069</v>
      </c>
      <c r="AB83" s="7">
        <v>0.45619999999999999</v>
      </c>
      <c r="AC83" s="7">
        <v>1.4117</v>
      </c>
      <c r="AD83" s="7">
        <v>3.3591000000000002</v>
      </c>
      <c r="AH83" s="7">
        <v>0.23</v>
      </c>
      <c r="AI83" s="7">
        <v>0.49469999999999997</v>
      </c>
      <c r="AK83" s="7">
        <v>0.25130000000000002</v>
      </c>
      <c r="AL83" s="7">
        <v>0.56759999999999999</v>
      </c>
      <c r="AN83" s="7">
        <v>0.2225</v>
      </c>
      <c r="AO83" s="7">
        <v>0.49390000000000001</v>
      </c>
      <c r="AP83" s="7"/>
      <c r="AQ83" s="7">
        <v>0.51259999999999994</v>
      </c>
      <c r="AR83" s="7">
        <v>1.5199</v>
      </c>
      <c r="AY83" s="7">
        <v>1.3286</v>
      </c>
      <c r="AZ83" s="7">
        <v>3.323</v>
      </c>
      <c r="BA83" s="7">
        <v>3.323</v>
      </c>
    </row>
    <row r="84" spans="1:53" x14ac:dyDescent="0.15">
      <c r="A84" s="7">
        <v>0.23549999999999999</v>
      </c>
      <c r="B84" s="7">
        <v>0.51619999999999999</v>
      </c>
      <c r="C84" s="7">
        <v>1.5234000000000001</v>
      </c>
      <c r="D84" s="7">
        <v>3.5722</v>
      </c>
      <c r="H84" s="7">
        <v>0.26090000000000002</v>
      </c>
      <c r="I84" s="7">
        <v>0.56000000000000005</v>
      </c>
      <c r="K84" s="7">
        <v>0.2928</v>
      </c>
      <c r="L84" s="7">
        <v>1.0345</v>
      </c>
      <c r="N84" s="7">
        <v>0.24979999999999999</v>
      </c>
      <c r="O84" s="7">
        <v>0.55640000000000001</v>
      </c>
      <c r="Q84" s="7">
        <v>0.58179999999999998</v>
      </c>
      <c r="R84" s="7">
        <v>2.0434000000000001</v>
      </c>
      <c r="AA84" s="7">
        <v>0.20699999999999999</v>
      </c>
      <c r="AB84" s="7">
        <v>0.45639999999999997</v>
      </c>
      <c r="AC84" s="7">
        <v>1.4121999999999999</v>
      </c>
      <c r="AD84" s="7">
        <v>3.3601999999999999</v>
      </c>
      <c r="AH84" s="7">
        <v>0.23019999999999999</v>
      </c>
      <c r="AI84" s="7">
        <v>0.495</v>
      </c>
      <c r="AK84" s="7">
        <v>0.25140000000000001</v>
      </c>
      <c r="AL84" s="7">
        <v>0.56799999999999995</v>
      </c>
      <c r="AN84" s="7">
        <v>0.22259999999999999</v>
      </c>
      <c r="AO84" s="7">
        <v>0.49419999999999997</v>
      </c>
      <c r="AP84" s="7"/>
      <c r="AQ84" s="7">
        <v>0.51290000000000002</v>
      </c>
      <c r="AR84" s="7">
        <v>1.5205</v>
      </c>
      <c r="AY84" s="7">
        <v>1.3291999999999999</v>
      </c>
      <c r="AZ84" s="7">
        <v>3.3245</v>
      </c>
      <c r="BA84" s="7">
        <v>3.3245</v>
      </c>
    </row>
    <row r="85" spans="1:53" x14ac:dyDescent="0.15">
      <c r="A85" s="7">
        <v>0.23569999999999999</v>
      </c>
      <c r="B85" s="7">
        <v>0.51639999999999997</v>
      </c>
      <c r="C85" s="7">
        <v>1.524</v>
      </c>
      <c r="D85" s="7">
        <v>3.5733999999999999</v>
      </c>
      <c r="H85" s="7">
        <v>0.2611</v>
      </c>
      <c r="I85" s="7">
        <v>0.56030000000000002</v>
      </c>
      <c r="K85" s="7">
        <v>0.29299999999999998</v>
      </c>
      <c r="L85" s="7">
        <v>1.0348999999999999</v>
      </c>
      <c r="N85" s="7">
        <v>0.24990000000000001</v>
      </c>
      <c r="O85" s="7">
        <v>0.55679999999999996</v>
      </c>
      <c r="Q85" s="7">
        <v>0.58209999999999995</v>
      </c>
      <c r="R85" s="7">
        <v>2.0440999999999998</v>
      </c>
      <c r="AA85" s="7">
        <v>0.20710000000000001</v>
      </c>
      <c r="AB85" s="7">
        <v>0.45669999999999999</v>
      </c>
      <c r="AC85" s="7">
        <v>1.4128000000000001</v>
      </c>
      <c r="AD85" s="7">
        <v>3.3613</v>
      </c>
      <c r="AH85" s="7">
        <v>0.2303</v>
      </c>
      <c r="AI85" s="7">
        <v>0.49530000000000002</v>
      </c>
      <c r="AK85" s="7">
        <v>0.25159999999999999</v>
      </c>
      <c r="AL85" s="7">
        <v>0.56830000000000003</v>
      </c>
      <c r="AN85" s="7">
        <v>0.2228</v>
      </c>
      <c r="AO85" s="7">
        <v>0.4945</v>
      </c>
      <c r="AP85" s="7"/>
      <c r="AQ85" s="7">
        <v>0.51319999999999999</v>
      </c>
      <c r="AR85" s="7">
        <v>1.5210999999999999</v>
      </c>
      <c r="AY85" s="7">
        <v>1.3299000000000001</v>
      </c>
      <c r="AZ85" s="7">
        <v>3.3260000000000001</v>
      </c>
      <c r="BA85" s="7">
        <v>3.3260000000000001</v>
      </c>
    </row>
    <row r="86" spans="1:53" x14ac:dyDescent="0.15">
      <c r="A86" s="7">
        <v>0.23580000000000001</v>
      </c>
      <c r="B86" s="7">
        <v>0.51670000000000005</v>
      </c>
      <c r="C86" s="7">
        <v>1.5246</v>
      </c>
      <c r="D86" s="7">
        <v>3.5745</v>
      </c>
      <c r="H86" s="7">
        <v>0.26119999999999999</v>
      </c>
      <c r="I86" s="7">
        <v>0.56059999999999999</v>
      </c>
      <c r="K86" s="7">
        <v>0.29320000000000002</v>
      </c>
      <c r="L86" s="7">
        <v>1.0353000000000001</v>
      </c>
      <c r="N86" s="7">
        <v>0.25009999999999999</v>
      </c>
      <c r="O86" s="7">
        <v>0.55710000000000004</v>
      </c>
      <c r="Q86" s="7">
        <v>0.58240000000000003</v>
      </c>
      <c r="R86" s="7">
        <v>2.0447000000000002</v>
      </c>
      <c r="AA86" s="7">
        <v>0.20730000000000001</v>
      </c>
      <c r="AB86" s="7">
        <v>0.45700000000000002</v>
      </c>
      <c r="AC86" s="7">
        <v>1.4133</v>
      </c>
      <c r="AD86" s="7">
        <v>3.3624000000000001</v>
      </c>
      <c r="AH86" s="7">
        <v>0.23050000000000001</v>
      </c>
      <c r="AI86" s="7">
        <v>0.49559999999999998</v>
      </c>
      <c r="AK86" s="7">
        <v>0.25180000000000002</v>
      </c>
      <c r="AL86" s="7">
        <v>0.56859999999999999</v>
      </c>
      <c r="AN86" s="7">
        <v>0.22289999999999999</v>
      </c>
      <c r="AO86" s="7">
        <v>0.49480000000000002</v>
      </c>
      <c r="AP86" s="7"/>
      <c r="AQ86" s="7">
        <v>0.51349999999999996</v>
      </c>
      <c r="AR86" s="7">
        <v>1.5217000000000001</v>
      </c>
      <c r="AY86" s="7">
        <v>1.3306</v>
      </c>
      <c r="AZ86" s="7">
        <v>3.3273999999999999</v>
      </c>
      <c r="BA86" s="7">
        <v>3.3273999999999999</v>
      </c>
    </row>
    <row r="87" spans="1:53" x14ac:dyDescent="0.15">
      <c r="A87" s="7">
        <v>0.2359</v>
      </c>
      <c r="B87" s="7">
        <v>0.51700000000000002</v>
      </c>
      <c r="C87" s="7">
        <v>1.5251999999999999</v>
      </c>
      <c r="D87" s="7">
        <v>3.5756999999999999</v>
      </c>
      <c r="H87" s="7">
        <v>0.26140000000000002</v>
      </c>
      <c r="I87" s="7">
        <v>0.56100000000000005</v>
      </c>
      <c r="K87" s="7">
        <v>0.29330000000000001</v>
      </c>
      <c r="L87" s="7">
        <v>1.0357000000000001</v>
      </c>
      <c r="N87" s="7">
        <v>0.25019999999999998</v>
      </c>
      <c r="O87" s="7">
        <v>0.55740000000000001</v>
      </c>
      <c r="Q87" s="7">
        <v>0.5827</v>
      </c>
      <c r="R87" s="7">
        <v>2.0453000000000001</v>
      </c>
      <c r="AA87" s="7">
        <v>0.2074</v>
      </c>
      <c r="AB87" s="7">
        <v>0.4572</v>
      </c>
      <c r="AC87" s="7">
        <v>1.4137999999999999</v>
      </c>
      <c r="AD87" s="7">
        <v>3.3633999999999999</v>
      </c>
      <c r="AH87" s="7">
        <v>0.2306</v>
      </c>
      <c r="AI87" s="7">
        <v>0.49590000000000001</v>
      </c>
      <c r="AK87" s="7">
        <v>0.252</v>
      </c>
      <c r="AL87" s="7">
        <v>0.56899999999999995</v>
      </c>
      <c r="AN87" s="7">
        <v>0.223</v>
      </c>
      <c r="AO87" s="7">
        <v>0.49509999999999998</v>
      </c>
      <c r="AP87" s="7"/>
      <c r="AQ87" s="7">
        <v>0.51380000000000003</v>
      </c>
      <c r="AR87" s="7">
        <v>1.5223</v>
      </c>
      <c r="AY87" s="7">
        <v>1.3312999999999999</v>
      </c>
      <c r="AZ87" s="7">
        <v>3.3289</v>
      </c>
      <c r="BA87" s="7">
        <v>3.3289</v>
      </c>
    </row>
    <row r="88" spans="1:53" x14ac:dyDescent="0.15">
      <c r="A88" s="7">
        <v>0.23599999999999999</v>
      </c>
      <c r="B88" s="7">
        <v>0.51719999999999999</v>
      </c>
      <c r="C88" s="7">
        <v>1.5258</v>
      </c>
      <c r="D88" s="7">
        <v>3.5769000000000002</v>
      </c>
      <c r="H88" s="7">
        <v>0.26150000000000001</v>
      </c>
      <c r="I88" s="7">
        <v>0.56130000000000002</v>
      </c>
      <c r="K88" s="7">
        <v>0.29349999999999998</v>
      </c>
      <c r="L88" s="7">
        <v>1.0361</v>
      </c>
      <c r="N88" s="7">
        <v>0.25030000000000002</v>
      </c>
      <c r="O88" s="7">
        <v>0.55769999999999997</v>
      </c>
      <c r="Q88" s="7">
        <v>0.58309999999999995</v>
      </c>
      <c r="R88" s="7">
        <v>2.0459999999999998</v>
      </c>
      <c r="AA88" s="7">
        <v>0.20749999999999999</v>
      </c>
      <c r="AB88" s="7">
        <v>0.45750000000000002</v>
      </c>
      <c r="AC88" s="7">
        <v>1.4144000000000001</v>
      </c>
      <c r="AD88" s="7">
        <v>3.3645</v>
      </c>
      <c r="AH88" s="7">
        <v>0.23080000000000001</v>
      </c>
      <c r="AI88" s="7">
        <v>0.49630000000000002</v>
      </c>
      <c r="AK88" s="7">
        <v>0.25209999999999999</v>
      </c>
      <c r="AL88" s="7">
        <v>0.56930000000000003</v>
      </c>
      <c r="AN88" s="7">
        <v>0.22320000000000001</v>
      </c>
      <c r="AO88" s="7">
        <v>0.49540000000000001</v>
      </c>
      <c r="AP88" s="7"/>
      <c r="AQ88" s="7">
        <v>0.5141</v>
      </c>
      <c r="AR88" s="7">
        <v>1.5228999999999999</v>
      </c>
      <c r="AY88" s="7">
        <v>1.3320000000000001</v>
      </c>
      <c r="AZ88" s="7">
        <v>3.3304</v>
      </c>
      <c r="BA88" s="7">
        <v>3.3304</v>
      </c>
    </row>
    <row r="89" spans="1:53" x14ac:dyDescent="0.15">
      <c r="A89" s="7">
        <v>0.23619999999999999</v>
      </c>
      <c r="B89" s="7">
        <v>0.51749999999999996</v>
      </c>
      <c r="C89" s="7">
        <v>1.5263</v>
      </c>
      <c r="D89" s="7">
        <v>3.5781000000000001</v>
      </c>
      <c r="H89" s="7">
        <v>0.26169999999999999</v>
      </c>
      <c r="I89" s="7">
        <v>0.56159999999999999</v>
      </c>
      <c r="K89" s="7">
        <v>0.29370000000000002</v>
      </c>
      <c r="L89" s="7">
        <v>1.0364</v>
      </c>
      <c r="N89" s="7">
        <v>0.2505</v>
      </c>
      <c r="O89" s="7">
        <v>0.55800000000000005</v>
      </c>
      <c r="Q89" s="7">
        <v>0.58340000000000003</v>
      </c>
      <c r="R89" s="7">
        <v>2.0466000000000002</v>
      </c>
      <c r="AA89" s="7">
        <v>0.2077</v>
      </c>
      <c r="AB89" s="7">
        <v>0.45779999999999998</v>
      </c>
      <c r="AC89" s="7">
        <v>1.4149</v>
      </c>
      <c r="AD89" s="7">
        <v>3.3656000000000001</v>
      </c>
      <c r="AH89" s="7">
        <v>0.23089999999999999</v>
      </c>
      <c r="AI89" s="7">
        <v>0.49659999999999999</v>
      </c>
      <c r="AK89" s="7">
        <v>0.25230000000000002</v>
      </c>
      <c r="AL89" s="7">
        <v>0.56969999999999998</v>
      </c>
      <c r="AN89" s="7">
        <v>0.2233</v>
      </c>
      <c r="AO89" s="7">
        <v>0.49569999999999997</v>
      </c>
      <c r="AP89" s="7"/>
      <c r="AQ89" s="7">
        <v>0.51439999999999997</v>
      </c>
      <c r="AR89" s="7">
        <v>1.5235000000000001</v>
      </c>
      <c r="AY89" s="7">
        <v>1.3327</v>
      </c>
      <c r="AZ89" s="7">
        <v>3.3319000000000001</v>
      </c>
      <c r="BA89" s="7">
        <v>3.3319000000000001</v>
      </c>
    </row>
    <row r="90" spans="1:53" x14ac:dyDescent="0.15">
      <c r="A90" s="7">
        <v>0.23630000000000001</v>
      </c>
      <c r="B90" s="7">
        <v>0.51770000000000005</v>
      </c>
      <c r="C90" s="7">
        <v>1.5268999999999999</v>
      </c>
      <c r="D90" s="7">
        <v>3.5792000000000002</v>
      </c>
      <c r="H90" s="7">
        <v>0.26190000000000002</v>
      </c>
      <c r="I90" s="7">
        <v>0.56189999999999996</v>
      </c>
      <c r="K90" s="7">
        <v>0.29380000000000001</v>
      </c>
      <c r="L90" s="7">
        <v>1.0367999999999999</v>
      </c>
      <c r="N90" s="7">
        <v>0.25059999999999999</v>
      </c>
      <c r="O90" s="7">
        <v>0.55840000000000001</v>
      </c>
      <c r="Q90" s="7">
        <v>0.5837</v>
      </c>
      <c r="R90" s="7">
        <v>2.0472000000000001</v>
      </c>
      <c r="AA90" s="7">
        <v>0.20780000000000001</v>
      </c>
      <c r="AB90" s="7">
        <v>0.45800000000000002</v>
      </c>
      <c r="AC90" s="7">
        <v>1.4154</v>
      </c>
      <c r="AD90" s="7">
        <v>3.3666999999999998</v>
      </c>
      <c r="AH90" s="7">
        <v>0.2311</v>
      </c>
      <c r="AI90" s="7">
        <v>0.49690000000000001</v>
      </c>
      <c r="AK90" s="7">
        <v>0.2525</v>
      </c>
      <c r="AL90" s="7">
        <v>0.56999999999999995</v>
      </c>
      <c r="AN90" s="7">
        <v>0.22339999999999999</v>
      </c>
      <c r="AO90" s="7">
        <v>0.496</v>
      </c>
      <c r="AP90" s="7"/>
      <c r="AQ90" s="7">
        <v>0.51470000000000005</v>
      </c>
      <c r="AR90" s="7">
        <v>1.5241</v>
      </c>
      <c r="AY90" s="7">
        <v>1.3333999999999999</v>
      </c>
      <c r="AZ90" s="7">
        <v>3.3332999999999999</v>
      </c>
      <c r="BA90" s="7">
        <v>3.3332999999999999</v>
      </c>
    </row>
    <row r="91" spans="1:53" x14ac:dyDescent="0.15">
      <c r="A91" s="7">
        <v>0.2364</v>
      </c>
      <c r="B91" s="7">
        <v>0.51800000000000002</v>
      </c>
      <c r="C91" s="7">
        <v>1.5275000000000001</v>
      </c>
      <c r="D91" s="7">
        <v>3.5804</v>
      </c>
      <c r="H91" s="7">
        <v>0.26200000000000001</v>
      </c>
      <c r="I91" s="7">
        <v>0.56230000000000002</v>
      </c>
      <c r="K91" s="7">
        <v>0.29399999999999998</v>
      </c>
      <c r="L91" s="7">
        <v>1.0371999999999999</v>
      </c>
      <c r="N91" s="7">
        <v>0.25080000000000002</v>
      </c>
      <c r="O91" s="7">
        <v>0.55869999999999997</v>
      </c>
      <c r="Q91" s="7">
        <v>0.58399999999999996</v>
      </c>
      <c r="R91" s="7">
        <v>2.0478999999999998</v>
      </c>
      <c r="AA91" s="7">
        <v>0.2079</v>
      </c>
      <c r="AB91" s="7">
        <v>0.45829999999999999</v>
      </c>
      <c r="AC91" s="7">
        <v>1.4159999999999999</v>
      </c>
      <c r="AD91" s="7">
        <v>3.3677000000000001</v>
      </c>
      <c r="AH91" s="7">
        <v>0.23119999999999999</v>
      </c>
      <c r="AI91" s="7">
        <v>0.49719999999999998</v>
      </c>
      <c r="AK91" s="7">
        <v>0.25259999999999999</v>
      </c>
      <c r="AL91" s="7">
        <v>0.57030000000000003</v>
      </c>
      <c r="AN91" s="7">
        <v>0.22359999999999999</v>
      </c>
      <c r="AO91" s="7">
        <v>0.49630000000000002</v>
      </c>
      <c r="AP91" s="7"/>
      <c r="AQ91" s="7">
        <v>0.51490000000000002</v>
      </c>
      <c r="AR91" s="7">
        <v>1.5246999999999999</v>
      </c>
      <c r="AY91" s="7">
        <v>1.3341000000000001</v>
      </c>
      <c r="AZ91" s="7">
        <v>3.3348</v>
      </c>
      <c r="BA91" s="7">
        <v>3.3348</v>
      </c>
    </row>
    <row r="92" spans="1:53" x14ac:dyDescent="0.15">
      <c r="A92" s="7">
        <v>0.23649999999999999</v>
      </c>
      <c r="B92" s="7">
        <v>0.51819999999999999</v>
      </c>
      <c r="C92" s="7">
        <v>1.5281</v>
      </c>
      <c r="D92" s="7">
        <v>3.5815999999999999</v>
      </c>
      <c r="H92" s="7">
        <v>0.26219999999999999</v>
      </c>
      <c r="I92" s="7">
        <v>0.56259999999999999</v>
      </c>
      <c r="K92" s="7">
        <v>0.29420000000000002</v>
      </c>
      <c r="L92" s="7">
        <v>1.0376000000000001</v>
      </c>
      <c r="N92" s="7">
        <v>0.25090000000000001</v>
      </c>
      <c r="O92" s="7">
        <v>0.55900000000000005</v>
      </c>
      <c r="Q92" s="7">
        <v>0.58430000000000004</v>
      </c>
      <c r="R92" s="7">
        <v>2.0485000000000002</v>
      </c>
      <c r="AA92" s="7">
        <v>0.20799999999999999</v>
      </c>
      <c r="AB92" s="7">
        <v>0.45860000000000001</v>
      </c>
      <c r="AC92" s="7">
        <v>1.4165000000000001</v>
      </c>
      <c r="AD92" s="7">
        <v>3.3687999999999998</v>
      </c>
      <c r="AH92" s="7">
        <v>0.23139999999999999</v>
      </c>
      <c r="AI92" s="7">
        <v>0.4975</v>
      </c>
      <c r="AK92" s="7">
        <v>0.25280000000000002</v>
      </c>
      <c r="AL92" s="7">
        <v>0.57069999999999999</v>
      </c>
      <c r="AN92" s="7">
        <v>0.22370000000000001</v>
      </c>
      <c r="AO92" s="7">
        <v>0.49659999999999999</v>
      </c>
      <c r="AP92" s="7"/>
      <c r="AQ92" s="7">
        <v>0.51519999999999999</v>
      </c>
      <c r="AR92" s="7">
        <v>1.5253000000000001</v>
      </c>
      <c r="AY92" s="7">
        <v>1.3347</v>
      </c>
      <c r="AZ92" s="7">
        <v>3.3363</v>
      </c>
      <c r="BA92" s="7">
        <v>3.3363</v>
      </c>
    </row>
    <row r="93" spans="1:53" x14ac:dyDescent="0.15">
      <c r="A93" s="7">
        <v>0.23669999999999999</v>
      </c>
      <c r="B93" s="7">
        <v>0.51849999999999996</v>
      </c>
      <c r="C93" s="7">
        <v>1.5286</v>
      </c>
      <c r="D93" s="7">
        <v>3.5827</v>
      </c>
      <c r="H93" s="7">
        <v>0.26240000000000002</v>
      </c>
      <c r="I93" s="7">
        <v>0.56289999999999996</v>
      </c>
      <c r="K93" s="7">
        <v>0.2944</v>
      </c>
      <c r="L93" s="7">
        <v>1.038</v>
      </c>
      <c r="N93" s="7">
        <v>0.251</v>
      </c>
      <c r="O93" s="7">
        <v>0.55930000000000002</v>
      </c>
      <c r="Q93" s="7">
        <v>0.58460000000000001</v>
      </c>
      <c r="R93" s="7">
        <v>2.0491000000000001</v>
      </c>
      <c r="AA93" s="7">
        <v>0.2082</v>
      </c>
      <c r="AB93" s="7">
        <v>0.45879999999999999</v>
      </c>
      <c r="AC93" s="7">
        <v>1.417</v>
      </c>
      <c r="AD93" s="7">
        <v>3.3698999999999999</v>
      </c>
      <c r="AH93" s="7">
        <v>0.23150000000000001</v>
      </c>
      <c r="AI93" s="7">
        <v>0.49780000000000002</v>
      </c>
      <c r="AK93" s="7">
        <v>0.253</v>
      </c>
      <c r="AL93" s="7">
        <v>0.57099999999999995</v>
      </c>
      <c r="AN93" s="7">
        <v>0.2238</v>
      </c>
      <c r="AO93" s="7">
        <v>0.49690000000000001</v>
      </c>
      <c r="AP93" s="7"/>
      <c r="AQ93" s="7">
        <v>0.51549999999999996</v>
      </c>
      <c r="AR93" s="7">
        <v>1.5259</v>
      </c>
      <c r="AY93" s="7">
        <v>1.3353999999999999</v>
      </c>
      <c r="AZ93" s="7">
        <v>3.3378000000000001</v>
      </c>
      <c r="BA93" s="7">
        <v>3.3378000000000001</v>
      </c>
    </row>
    <row r="94" spans="1:53" x14ac:dyDescent="0.15">
      <c r="A94" s="7">
        <v>0.23680000000000001</v>
      </c>
      <c r="B94" s="7">
        <v>0.51870000000000005</v>
      </c>
      <c r="C94" s="7">
        <v>1.5291999999999999</v>
      </c>
      <c r="D94" s="7">
        <v>3.5838999999999999</v>
      </c>
      <c r="H94" s="7">
        <v>0.26250000000000001</v>
      </c>
      <c r="I94" s="7">
        <v>0.56330000000000002</v>
      </c>
      <c r="K94" s="7">
        <v>0.29449999999999998</v>
      </c>
      <c r="L94" s="7">
        <v>1.0384</v>
      </c>
      <c r="N94" s="7">
        <v>0.25119999999999998</v>
      </c>
      <c r="O94" s="7">
        <v>0.55959999999999999</v>
      </c>
      <c r="Q94" s="7">
        <v>0.58499999999999996</v>
      </c>
      <c r="R94" s="7">
        <v>2.0497999999999998</v>
      </c>
      <c r="AA94" s="7">
        <v>0.20830000000000001</v>
      </c>
      <c r="AB94" s="7">
        <v>0.45910000000000001</v>
      </c>
      <c r="AC94" s="7">
        <v>1.4176</v>
      </c>
      <c r="AD94" s="7">
        <v>3.371</v>
      </c>
      <c r="AH94" s="7">
        <v>0.23169999999999999</v>
      </c>
      <c r="AI94" s="7">
        <v>0.49819999999999998</v>
      </c>
      <c r="AK94" s="7">
        <v>0.25309999999999999</v>
      </c>
      <c r="AL94" s="7">
        <v>0.57140000000000002</v>
      </c>
      <c r="AN94" s="7">
        <v>0.224</v>
      </c>
      <c r="AO94" s="7">
        <v>0.49730000000000002</v>
      </c>
      <c r="AP94" s="7"/>
      <c r="AQ94" s="7">
        <v>0.51580000000000004</v>
      </c>
      <c r="AR94" s="7">
        <v>1.5265</v>
      </c>
      <c r="AY94" s="7">
        <v>1.3361000000000001</v>
      </c>
      <c r="AZ94" s="7">
        <v>3.3391999999999999</v>
      </c>
      <c r="BA94" s="7">
        <v>3.3391999999999999</v>
      </c>
    </row>
    <row r="95" spans="1:53" x14ac:dyDescent="0.15">
      <c r="A95" s="7">
        <v>0.2369</v>
      </c>
      <c r="B95" s="7">
        <v>0.51900000000000002</v>
      </c>
      <c r="C95" s="7">
        <v>1.5298</v>
      </c>
      <c r="D95" s="7">
        <v>3.5851000000000002</v>
      </c>
      <c r="H95" s="7">
        <v>0.26269999999999999</v>
      </c>
      <c r="I95" s="7">
        <v>0.56359999999999999</v>
      </c>
      <c r="K95" s="7">
        <v>0.29470000000000002</v>
      </c>
      <c r="L95" s="7">
        <v>1.0387</v>
      </c>
      <c r="N95" s="7">
        <v>0.25130000000000002</v>
      </c>
      <c r="O95" s="7">
        <v>0.55989999999999995</v>
      </c>
      <c r="Q95" s="7">
        <v>0.58530000000000004</v>
      </c>
      <c r="R95" s="7">
        <v>2.0503999999999998</v>
      </c>
      <c r="AA95" s="7">
        <v>0.2084</v>
      </c>
      <c r="AB95" s="7">
        <v>0.45939999999999998</v>
      </c>
      <c r="AC95" s="7">
        <v>1.4180999999999999</v>
      </c>
      <c r="AD95" s="7">
        <v>3.3719999999999999</v>
      </c>
      <c r="AH95" s="7">
        <v>0.2319</v>
      </c>
      <c r="AI95" s="7">
        <v>0.4985</v>
      </c>
      <c r="AK95" s="7">
        <v>0.25330000000000003</v>
      </c>
      <c r="AL95" s="7">
        <v>0.57169999999999999</v>
      </c>
      <c r="AN95" s="7">
        <v>0.22409999999999999</v>
      </c>
      <c r="AO95" s="7">
        <v>0.49759999999999999</v>
      </c>
      <c r="AP95" s="7"/>
      <c r="AQ95" s="7">
        <v>0.5161</v>
      </c>
      <c r="AR95" s="7">
        <v>1.5270999999999999</v>
      </c>
      <c r="AY95" s="7">
        <v>1.3368</v>
      </c>
      <c r="AZ95" s="7">
        <v>3.3407</v>
      </c>
      <c r="BA95" s="7">
        <v>3.3407</v>
      </c>
    </row>
    <row r="96" spans="1:53" x14ac:dyDescent="0.15">
      <c r="A96" s="7">
        <v>0.23699999999999999</v>
      </c>
      <c r="B96" s="7">
        <v>0.51929999999999998</v>
      </c>
      <c r="C96" s="7">
        <v>1.5304</v>
      </c>
      <c r="D96" s="7">
        <v>3.5861999999999998</v>
      </c>
      <c r="H96" s="7">
        <v>0.26279999999999998</v>
      </c>
      <c r="I96" s="7">
        <v>0.56389999999999996</v>
      </c>
      <c r="K96" s="7">
        <v>0.2949</v>
      </c>
      <c r="L96" s="7">
        <v>1.0390999999999999</v>
      </c>
      <c r="N96" s="7">
        <v>0.2515</v>
      </c>
      <c r="O96" s="7">
        <v>0.56030000000000002</v>
      </c>
      <c r="Q96" s="7">
        <v>0.58560000000000001</v>
      </c>
      <c r="R96" s="7">
        <v>2.0510000000000002</v>
      </c>
      <c r="AA96" s="7">
        <v>0.20849999999999999</v>
      </c>
      <c r="AB96" s="7">
        <v>0.45960000000000001</v>
      </c>
      <c r="AC96" s="7">
        <v>1.4186000000000001</v>
      </c>
      <c r="AD96" s="7">
        <v>3.3731</v>
      </c>
      <c r="AH96" s="7">
        <v>0.23200000000000001</v>
      </c>
      <c r="AI96" s="7">
        <v>0.49880000000000002</v>
      </c>
      <c r="AK96" s="7">
        <v>0.2535</v>
      </c>
      <c r="AL96" s="7">
        <v>0.57199999999999995</v>
      </c>
      <c r="AN96" s="7">
        <v>0.22420000000000001</v>
      </c>
      <c r="AO96" s="7">
        <v>0.49790000000000001</v>
      </c>
      <c r="AP96" s="7"/>
      <c r="AQ96" s="7">
        <v>0.51639999999999997</v>
      </c>
      <c r="AR96" s="7">
        <v>1.5277000000000001</v>
      </c>
      <c r="AY96" s="7">
        <v>1.3374999999999999</v>
      </c>
      <c r="AZ96" s="7">
        <v>3.3422000000000001</v>
      </c>
      <c r="BA96" s="7">
        <v>3.3422000000000001</v>
      </c>
    </row>
    <row r="97" spans="1:53" x14ac:dyDescent="0.15">
      <c r="A97" s="7">
        <v>0.23719999999999999</v>
      </c>
      <c r="B97" s="7">
        <v>0.51949999999999996</v>
      </c>
      <c r="C97" s="7">
        <v>1.5309999999999999</v>
      </c>
      <c r="D97" s="7">
        <v>3.5874000000000001</v>
      </c>
      <c r="H97" s="7">
        <v>0.26300000000000001</v>
      </c>
      <c r="I97" s="7">
        <v>0.56430000000000002</v>
      </c>
      <c r="K97" s="7">
        <v>0.29499999999999998</v>
      </c>
      <c r="L97" s="7">
        <v>1.0395000000000001</v>
      </c>
      <c r="N97" s="7">
        <v>0.25159999999999999</v>
      </c>
      <c r="O97" s="7">
        <v>0.56059999999999999</v>
      </c>
      <c r="Q97" s="7">
        <v>0.58589999999999998</v>
      </c>
      <c r="R97" s="7">
        <v>2.0516999999999999</v>
      </c>
      <c r="AA97" s="7">
        <v>0.2087</v>
      </c>
      <c r="AB97" s="7">
        <v>0.45989999999999998</v>
      </c>
      <c r="AC97" s="7">
        <v>1.4192</v>
      </c>
      <c r="AD97" s="7">
        <v>3.3742000000000001</v>
      </c>
      <c r="AH97" s="7">
        <v>0.23219999999999999</v>
      </c>
      <c r="AI97" s="7">
        <v>0.49909999999999999</v>
      </c>
      <c r="AK97" s="7">
        <v>0.25359999999999999</v>
      </c>
      <c r="AL97" s="7">
        <v>0.57240000000000002</v>
      </c>
      <c r="AN97" s="7">
        <v>0.22439999999999999</v>
      </c>
      <c r="AO97" s="7">
        <v>0.49819999999999998</v>
      </c>
      <c r="AP97" s="7"/>
      <c r="AQ97" s="7">
        <v>0.51670000000000005</v>
      </c>
      <c r="AR97" s="7">
        <v>1.5283</v>
      </c>
      <c r="AY97" s="7">
        <v>1.3382000000000001</v>
      </c>
      <c r="AZ97" s="7">
        <v>3.3437000000000001</v>
      </c>
      <c r="BA97" s="7">
        <v>3.3437000000000001</v>
      </c>
    </row>
    <row r="98" spans="1:53" x14ac:dyDescent="0.15">
      <c r="A98" s="7">
        <v>0.23730000000000001</v>
      </c>
      <c r="B98" s="7">
        <v>0.51980000000000004</v>
      </c>
      <c r="C98" s="7">
        <v>1.5315000000000001</v>
      </c>
      <c r="D98" s="7">
        <v>3.5886</v>
      </c>
      <c r="H98" s="7">
        <v>0.26319999999999999</v>
      </c>
      <c r="I98" s="7">
        <v>0.56459999999999999</v>
      </c>
      <c r="K98" s="7">
        <v>0.29520000000000002</v>
      </c>
      <c r="L98" s="7">
        <v>1.0399</v>
      </c>
      <c r="N98" s="7">
        <v>0.25169999999999998</v>
      </c>
      <c r="O98" s="7">
        <v>0.56089999999999995</v>
      </c>
      <c r="Q98" s="7">
        <v>0.58620000000000005</v>
      </c>
      <c r="R98" s="7">
        <v>2.0522999999999998</v>
      </c>
      <c r="AA98" s="7">
        <v>0.20880000000000001</v>
      </c>
      <c r="AB98" s="7">
        <v>0.4602</v>
      </c>
      <c r="AC98" s="7">
        <v>1.4197</v>
      </c>
      <c r="AD98" s="7">
        <v>3.3753000000000002</v>
      </c>
      <c r="AH98" s="7">
        <v>0.23230000000000001</v>
      </c>
      <c r="AI98" s="7">
        <v>0.49940000000000001</v>
      </c>
      <c r="AK98" s="7">
        <v>0.25380000000000003</v>
      </c>
      <c r="AL98" s="7">
        <v>0.57269999999999999</v>
      </c>
      <c r="AN98" s="7">
        <v>0.22450000000000001</v>
      </c>
      <c r="AO98" s="7">
        <v>0.4985</v>
      </c>
      <c r="AP98" s="7"/>
      <c r="AQ98" s="7">
        <v>0.51700000000000002</v>
      </c>
      <c r="AR98" s="7">
        <v>1.5288999999999999</v>
      </c>
      <c r="AY98" s="7">
        <v>1.3389</v>
      </c>
      <c r="AZ98" s="7">
        <v>3.3452000000000002</v>
      </c>
      <c r="BA98" s="7">
        <v>3.3452000000000002</v>
      </c>
    </row>
    <row r="99" spans="1:53" x14ac:dyDescent="0.15">
      <c r="A99" s="7">
        <v>0.2374</v>
      </c>
      <c r="B99" s="7">
        <v>0.52</v>
      </c>
      <c r="C99" s="7">
        <v>1.5321</v>
      </c>
      <c r="D99" s="7">
        <v>3.5897999999999999</v>
      </c>
      <c r="H99" s="7">
        <v>0.26329999999999998</v>
      </c>
      <c r="I99" s="7">
        <v>0.56489999999999996</v>
      </c>
      <c r="K99" s="7">
        <v>0.2954</v>
      </c>
      <c r="L99" s="7">
        <v>1.0403</v>
      </c>
      <c r="N99" s="7">
        <v>0.25190000000000001</v>
      </c>
      <c r="O99" s="7">
        <v>0.56120000000000003</v>
      </c>
      <c r="Q99" s="7">
        <v>0.58650000000000002</v>
      </c>
      <c r="R99" s="7">
        <v>2.0529999999999999</v>
      </c>
      <c r="AA99" s="7">
        <v>0.2089</v>
      </c>
      <c r="AB99" s="7">
        <v>0.46039999999999998</v>
      </c>
      <c r="AC99" s="7">
        <v>1.4201999999999999</v>
      </c>
      <c r="AD99" s="7">
        <v>3.3763000000000001</v>
      </c>
      <c r="AH99" s="7">
        <v>0.23250000000000001</v>
      </c>
      <c r="AI99" s="7">
        <v>0.49969999999999998</v>
      </c>
      <c r="AK99" s="7">
        <v>0.254</v>
      </c>
      <c r="AL99" s="7">
        <v>0.57310000000000005</v>
      </c>
      <c r="AN99" s="7">
        <v>0.22470000000000001</v>
      </c>
      <c r="AO99" s="7">
        <v>0.49880000000000002</v>
      </c>
      <c r="AP99" s="7"/>
      <c r="AQ99" s="7">
        <v>0.51729999999999998</v>
      </c>
      <c r="AR99" s="7">
        <v>1.5295000000000001</v>
      </c>
      <c r="AY99" s="7">
        <v>1.3395999999999999</v>
      </c>
      <c r="AZ99" s="7">
        <v>3.3466</v>
      </c>
      <c r="BA99" s="7">
        <v>3.3466</v>
      </c>
    </row>
    <row r="100" spans="1:53" x14ac:dyDescent="0.15">
      <c r="A100" s="7">
        <v>0.23749999999999999</v>
      </c>
      <c r="B100" s="7">
        <v>0.52029999999999998</v>
      </c>
      <c r="C100" s="7">
        <v>1.5327</v>
      </c>
      <c r="D100" s="7">
        <v>3.5909</v>
      </c>
      <c r="H100" s="7">
        <v>0.26350000000000001</v>
      </c>
      <c r="I100" s="7">
        <v>0.56530000000000002</v>
      </c>
      <c r="K100" s="7">
        <v>0.29549999999999998</v>
      </c>
      <c r="L100" s="7">
        <v>1.0407</v>
      </c>
      <c r="N100" s="7">
        <v>0.252</v>
      </c>
      <c r="O100" s="7">
        <v>0.5615</v>
      </c>
      <c r="Q100" s="7">
        <v>0.58689999999999998</v>
      </c>
      <c r="R100" s="7">
        <v>2.0535999999999999</v>
      </c>
      <c r="AA100" s="7">
        <v>0.20910000000000001</v>
      </c>
      <c r="AB100" s="7">
        <v>0.4607</v>
      </c>
      <c r="AC100" s="7">
        <v>1.4208000000000001</v>
      </c>
      <c r="AD100" s="7">
        <v>3.3774000000000002</v>
      </c>
      <c r="AH100" s="7">
        <v>0.2326</v>
      </c>
      <c r="AI100" s="7">
        <v>0.50009999999999999</v>
      </c>
      <c r="AK100" s="7">
        <v>0.25419999999999998</v>
      </c>
      <c r="AL100" s="7">
        <v>0.57340000000000002</v>
      </c>
      <c r="AN100" s="7">
        <v>0.2248</v>
      </c>
      <c r="AO100" s="7">
        <v>0.49909999999999999</v>
      </c>
      <c r="AP100" s="7"/>
      <c r="AQ100" s="7">
        <v>0.51759999999999995</v>
      </c>
      <c r="AR100" s="7">
        <v>1.5301</v>
      </c>
      <c r="AY100" s="7">
        <v>1.3403</v>
      </c>
      <c r="AZ100" s="7">
        <v>3.3481000000000001</v>
      </c>
      <c r="BA100" s="7">
        <v>3.3481000000000001</v>
      </c>
    </row>
    <row r="101" spans="1:53" x14ac:dyDescent="0.15">
      <c r="A101" s="7">
        <v>0.23769999999999999</v>
      </c>
      <c r="B101" s="7">
        <v>0.52049999999999996</v>
      </c>
      <c r="C101" s="7">
        <v>1.5333000000000001</v>
      </c>
      <c r="D101" s="7">
        <v>3.5920999999999998</v>
      </c>
      <c r="H101" s="7">
        <v>0.26369999999999999</v>
      </c>
      <c r="I101" s="7">
        <v>0.56559999999999999</v>
      </c>
      <c r="K101" s="7">
        <v>0.29570000000000002</v>
      </c>
      <c r="L101" s="7">
        <v>1.0409999999999999</v>
      </c>
      <c r="N101" s="7">
        <v>0.25219999999999998</v>
      </c>
      <c r="O101" s="7">
        <v>0.56189999999999996</v>
      </c>
      <c r="Q101" s="7">
        <v>0.58720000000000006</v>
      </c>
      <c r="R101" s="7">
        <v>2.0541999999999998</v>
      </c>
      <c r="AA101" s="7">
        <v>0.2092</v>
      </c>
      <c r="AB101" s="7">
        <v>0.46100000000000002</v>
      </c>
      <c r="AC101" s="7">
        <v>1.4213</v>
      </c>
      <c r="AD101" s="7">
        <v>3.3784999999999998</v>
      </c>
      <c r="AH101" s="7">
        <v>0.23280000000000001</v>
      </c>
      <c r="AI101" s="7">
        <v>0.50039999999999996</v>
      </c>
      <c r="AK101" s="7">
        <v>0.25430000000000003</v>
      </c>
      <c r="AL101" s="7">
        <v>0.57379999999999998</v>
      </c>
      <c r="AN101" s="7">
        <v>0.22489999999999999</v>
      </c>
      <c r="AO101" s="7">
        <v>0.49940000000000001</v>
      </c>
      <c r="AP101" s="7"/>
      <c r="AQ101" s="7">
        <v>0.51790000000000003</v>
      </c>
      <c r="AR101" s="7">
        <v>1.5306999999999999</v>
      </c>
      <c r="AY101" s="7">
        <v>1.341</v>
      </c>
      <c r="AZ101" s="7">
        <v>3.3496000000000001</v>
      </c>
      <c r="BA101" s="7">
        <v>3.3496000000000001</v>
      </c>
    </row>
    <row r="102" spans="1:53" x14ac:dyDescent="0.15">
      <c r="A102" s="7">
        <v>0.23780000000000001</v>
      </c>
      <c r="B102" s="7">
        <v>0.52080000000000004</v>
      </c>
      <c r="C102" s="7">
        <v>1.5339</v>
      </c>
      <c r="D102" s="7">
        <v>3.5933000000000002</v>
      </c>
      <c r="H102" s="7">
        <v>0.26379999999999998</v>
      </c>
      <c r="I102" s="7">
        <v>0.56589999999999996</v>
      </c>
      <c r="K102" s="7">
        <v>0.2959</v>
      </c>
      <c r="L102" s="7">
        <v>1.0414000000000001</v>
      </c>
      <c r="N102" s="7">
        <v>0.25230000000000002</v>
      </c>
      <c r="O102" s="7">
        <v>0.56220000000000003</v>
      </c>
      <c r="Q102" s="7">
        <v>0.58750000000000002</v>
      </c>
      <c r="R102" s="7">
        <v>2.0548999999999999</v>
      </c>
      <c r="AA102" s="7">
        <v>0.20930000000000001</v>
      </c>
      <c r="AB102" s="7">
        <v>0.4612</v>
      </c>
      <c r="AC102" s="7">
        <v>1.4218</v>
      </c>
      <c r="AD102" s="7">
        <v>3.3795999999999999</v>
      </c>
      <c r="AH102" s="7">
        <v>0.2329</v>
      </c>
      <c r="AI102" s="7">
        <v>0.50070000000000003</v>
      </c>
      <c r="AK102" s="7">
        <v>0.2545</v>
      </c>
      <c r="AL102" s="7">
        <v>0.57410000000000005</v>
      </c>
      <c r="AN102" s="7">
        <v>0.22509999999999999</v>
      </c>
      <c r="AO102" s="7">
        <v>0.49969999999999998</v>
      </c>
      <c r="AP102" s="7"/>
      <c r="AQ102" s="7">
        <v>0.51819999999999999</v>
      </c>
      <c r="AR102" s="7">
        <v>1.5313000000000001</v>
      </c>
      <c r="AY102" s="7">
        <v>1.3416999999999999</v>
      </c>
      <c r="AZ102" s="7">
        <v>3.3511000000000002</v>
      </c>
      <c r="BA102" s="7">
        <v>3.3511000000000002</v>
      </c>
    </row>
    <row r="103" spans="1:53" x14ac:dyDescent="0.15">
      <c r="A103" s="7">
        <v>0.2379</v>
      </c>
      <c r="B103" s="7">
        <v>0.52110000000000001</v>
      </c>
      <c r="C103" s="7">
        <v>1.5344</v>
      </c>
      <c r="D103" s="7">
        <v>3.5943999999999998</v>
      </c>
      <c r="H103" s="7">
        <v>0.26400000000000001</v>
      </c>
      <c r="I103" s="7">
        <v>0.56630000000000003</v>
      </c>
      <c r="K103" s="7">
        <v>0.29599999999999999</v>
      </c>
      <c r="L103" s="7">
        <v>1.0418000000000001</v>
      </c>
      <c r="N103" s="7">
        <v>0.2525</v>
      </c>
      <c r="O103" s="7">
        <v>0.5625</v>
      </c>
      <c r="Q103" s="7">
        <v>0.58779999999999999</v>
      </c>
      <c r="R103" s="7">
        <v>2.0554999999999999</v>
      </c>
      <c r="AA103" s="7">
        <v>0.2094</v>
      </c>
      <c r="AB103" s="7">
        <v>0.46150000000000002</v>
      </c>
      <c r="AC103" s="7">
        <v>1.4224000000000001</v>
      </c>
      <c r="AD103" s="7">
        <v>3.3805999999999998</v>
      </c>
      <c r="AH103" s="7">
        <v>0.2331</v>
      </c>
      <c r="AI103" s="7">
        <v>0.501</v>
      </c>
      <c r="AK103" s="7">
        <v>0.25469999999999998</v>
      </c>
      <c r="AL103" s="7">
        <v>0.57440000000000002</v>
      </c>
      <c r="AN103" s="7">
        <v>0.22520000000000001</v>
      </c>
      <c r="AO103" s="7">
        <v>0.5</v>
      </c>
      <c r="AP103" s="7"/>
      <c r="AQ103" s="7">
        <v>0.51849999999999996</v>
      </c>
      <c r="AR103" s="7">
        <v>1.5319</v>
      </c>
      <c r="AY103" s="7">
        <v>1.3423</v>
      </c>
      <c r="AZ103" s="7">
        <v>3.3525999999999998</v>
      </c>
      <c r="BA103" s="7">
        <v>3.3525999999999998</v>
      </c>
    </row>
    <row r="104" spans="1:53" x14ac:dyDescent="0.15">
      <c r="A104" s="7">
        <v>0.23799999999999999</v>
      </c>
      <c r="B104" s="7">
        <v>0.52129999999999999</v>
      </c>
      <c r="C104" s="7">
        <v>1.5349999999999999</v>
      </c>
      <c r="D104" s="7">
        <v>3.5956000000000001</v>
      </c>
      <c r="H104" s="7">
        <v>0.2641</v>
      </c>
      <c r="I104" s="7">
        <v>0.56659999999999999</v>
      </c>
      <c r="K104" s="7">
        <v>0.29620000000000002</v>
      </c>
      <c r="L104" s="7">
        <v>1.0422</v>
      </c>
      <c r="N104" s="7">
        <v>0.25259999999999999</v>
      </c>
      <c r="O104" s="7">
        <v>0.56279999999999997</v>
      </c>
      <c r="Q104" s="7">
        <v>0.58809999999999996</v>
      </c>
      <c r="R104" s="7">
        <v>2.0560999999999998</v>
      </c>
      <c r="AA104" s="7">
        <v>0.20960000000000001</v>
      </c>
      <c r="AB104" s="7">
        <v>0.46179999999999999</v>
      </c>
      <c r="AC104" s="7">
        <v>1.4229000000000001</v>
      </c>
      <c r="AD104" s="7">
        <v>3.3816999999999999</v>
      </c>
      <c r="AH104" s="7">
        <v>0.23319999999999999</v>
      </c>
      <c r="AI104" s="7">
        <v>0.50129999999999997</v>
      </c>
      <c r="AK104" s="7">
        <v>0.25480000000000003</v>
      </c>
      <c r="AL104" s="7">
        <v>0.57479999999999998</v>
      </c>
      <c r="AN104" s="7">
        <v>0.2253</v>
      </c>
      <c r="AO104" s="7">
        <v>0.50039999999999996</v>
      </c>
      <c r="AP104" s="7"/>
      <c r="AQ104" s="7">
        <v>0.51890000000000003</v>
      </c>
      <c r="AR104" s="7">
        <v>1.5325</v>
      </c>
      <c r="AY104" s="7">
        <v>1.343</v>
      </c>
      <c r="AZ104" s="7">
        <v>3.3540000000000001</v>
      </c>
      <c r="BA104" s="7">
        <v>3.3540000000000001</v>
      </c>
    </row>
    <row r="105" spans="1:53" x14ac:dyDescent="0.15">
      <c r="A105" s="7">
        <v>0.2382</v>
      </c>
      <c r="B105" s="7">
        <v>0.52159999999999995</v>
      </c>
      <c r="C105" s="7">
        <v>1.5356000000000001</v>
      </c>
      <c r="D105" s="7">
        <v>3.5968</v>
      </c>
      <c r="H105" s="7">
        <v>0.26429999999999998</v>
      </c>
      <c r="I105" s="7">
        <v>0.56689999999999996</v>
      </c>
      <c r="K105" s="7">
        <v>0.2964</v>
      </c>
      <c r="L105" s="7">
        <v>1.0426</v>
      </c>
      <c r="N105" s="7">
        <v>0.25269999999999998</v>
      </c>
      <c r="O105" s="7">
        <v>0.56320000000000003</v>
      </c>
      <c r="Q105" s="7">
        <v>0.58850000000000002</v>
      </c>
      <c r="R105" s="7">
        <v>2.0568</v>
      </c>
      <c r="AA105" s="7">
        <v>0.2097</v>
      </c>
      <c r="AB105" s="7">
        <v>0.46200000000000002</v>
      </c>
      <c r="AC105" s="7">
        <v>1.4234</v>
      </c>
      <c r="AD105" s="7">
        <v>3.3828</v>
      </c>
      <c r="AH105" s="7">
        <v>0.2334</v>
      </c>
      <c r="AI105" s="7">
        <v>0.50160000000000005</v>
      </c>
      <c r="AK105" s="7">
        <v>0.255</v>
      </c>
      <c r="AL105" s="7">
        <v>0.57509999999999994</v>
      </c>
      <c r="AN105" s="7">
        <v>0.22550000000000001</v>
      </c>
      <c r="AO105" s="7">
        <v>0.50070000000000003</v>
      </c>
      <c r="AP105" s="7"/>
      <c r="AQ105" s="7">
        <v>0.51919999999999999</v>
      </c>
      <c r="AR105" s="7">
        <v>1.5330999999999999</v>
      </c>
      <c r="AY105" s="7">
        <v>1.3436999999999999</v>
      </c>
      <c r="AZ105" s="7">
        <v>3.3555000000000001</v>
      </c>
      <c r="BA105" s="7">
        <v>3.3555000000000001</v>
      </c>
    </row>
    <row r="106" spans="1:53" x14ac:dyDescent="0.15">
      <c r="A106" s="7">
        <v>0.23830000000000001</v>
      </c>
      <c r="B106" s="7">
        <v>0.52180000000000004</v>
      </c>
      <c r="C106" s="7">
        <v>1.5362</v>
      </c>
      <c r="D106" s="7">
        <v>3.5979999999999999</v>
      </c>
      <c r="H106" s="7">
        <v>0.26450000000000001</v>
      </c>
      <c r="I106" s="7">
        <v>0.56730000000000003</v>
      </c>
      <c r="K106" s="7">
        <v>0.29649999999999999</v>
      </c>
      <c r="L106" s="7">
        <v>1.0429999999999999</v>
      </c>
      <c r="N106" s="7">
        <v>0.25290000000000001</v>
      </c>
      <c r="O106" s="7">
        <v>0.5635</v>
      </c>
      <c r="Q106" s="7">
        <v>0.58879999999999999</v>
      </c>
      <c r="R106" s="7">
        <v>2.0573999999999999</v>
      </c>
      <c r="AA106" s="7">
        <v>0.20979999999999999</v>
      </c>
      <c r="AB106" s="7">
        <v>0.46229999999999999</v>
      </c>
      <c r="AC106" s="7">
        <v>1.4239999999999999</v>
      </c>
      <c r="AD106" s="7">
        <v>3.3839000000000001</v>
      </c>
      <c r="AH106" s="7">
        <v>0.23350000000000001</v>
      </c>
      <c r="AI106" s="7">
        <v>0.502</v>
      </c>
      <c r="AK106" s="7">
        <v>0.25519999999999998</v>
      </c>
      <c r="AL106" s="7">
        <v>0.57550000000000001</v>
      </c>
      <c r="AN106" s="7">
        <v>0.22559999999999999</v>
      </c>
      <c r="AO106" s="7">
        <v>0.501</v>
      </c>
      <c r="AP106" s="7"/>
      <c r="AQ106" s="7">
        <v>0.51949999999999996</v>
      </c>
      <c r="AR106" s="7">
        <v>1.5337000000000001</v>
      </c>
      <c r="AY106" s="7">
        <v>1.3444</v>
      </c>
      <c r="AZ106" s="7">
        <v>3.3570000000000002</v>
      </c>
      <c r="BA106" s="7">
        <v>3.3570000000000002</v>
      </c>
    </row>
    <row r="107" spans="1:53" x14ac:dyDescent="0.15">
      <c r="A107" s="7">
        <v>0.2384</v>
      </c>
      <c r="B107" s="7">
        <v>0.52210000000000001</v>
      </c>
      <c r="C107" s="7">
        <v>1.5367999999999999</v>
      </c>
      <c r="D107" s="7">
        <v>3.5991</v>
      </c>
      <c r="H107" s="7">
        <v>0.2646</v>
      </c>
      <c r="I107" s="7">
        <v>0.56759999999999999</v>
      </c>
      <c r="K107" s="7">
        <v>0.29670000000000002</v>
      </c>
      <c r="L107" s="7">
        <v>1.0434000000000001</v>
      </c>
      <c r="N107" s="7">
        <v>0.253</v>
      </c>
      <c r="O107" s="7">
        <v>0.56379999999999997</v>
      </c>
      <c r="Q107" s="7">
        <v>0.58909999999999996</v>
      </c>
      <c r="R107" s="7">
        <v>2.0581</v>
      </c>
      <c r="AA107" s="7">
        <v>0.21</v>
      </c>
      <c r="AB107" s="7">
        <v>0.46260000000000001</v>
      </c>
      <c r="AC107" s="7">
        <v>1.4245000000000001</v>
      </c>
      <c r="AD107" s="7">
        <v>3.3849999999999998</v>
      </c>
      <c r="AH107" s="7">
        <v>0.23369999999999999</v>
      </c>
      <c r="AI107" s="7">
        <v>0.50229999999999997</v>
      </c>
      <c r="AK107" s="7">
        <v>0.25530000000000003</v>
      </c>
      <c r="AL107" s="7">
        <v>0.57579999999999998</v>
      </c>
      <c r="AN107" s="7">
        <v>0.22570000000000001</v>
      </c>
      <c r="AO107" s="7">
        <v>0.50129999999999997</v>
      </c>
      <c r="AP107" s="7"/>
      <c r="AQ107" s="7">
        <v>0.51980000000000004</v>
      </c>
      <c r="AR107" s="7">
        <v>1.5343</v>
      </c>
      <c r="AY107" s="7">
        <v>1.3451</v>
      </c>
      <c r="AZ107" s="7">
        <v>3.3584999999999998</v>
      </c>
      <c r="BA107" s="7">
        <v>3.3584999999999998</v>
      </c>
    </row>
    <row r="108" spans="1:53" x14ac:dyDescent="0.15">
      <c r="A108" s="7">
        <v>0.23860000000000001</v>
      </c>
      <c r="B108" s="7">
        <v>0.52229999999999999</v>
      </c>
      <c r="C108" s="7">
        <v>1.5374000000000001</v>
      </c>
      <c r="D108" s="7">
        <v>4.0003000000000002</v>
      </c>
      <c r="H108" s="7">
        <v>0.26479999999999998</v>
      </c>
      <c r="I108" s="7">
        <v>0.56789999999999996</v>
      </c>
      <c r="K108" s="7">
        <v>0.2969</v>
      </c>
      <c r="L108" s="7">
        <v>1.0437000000000001</v>
      </c>
      <c r="N108" s="7">
        <v>0.25319999999999998</v>
      </c>
      <c r="O108" s="7">
        <v>0.56410000000000005</v>
      </c>
      <c r="Q108" s="7">
        <v>0.58940000000000003</v>
      </c>
      <c r="R108" s="7">
        <v>2.0587</v>
      </c>
      <c r="AA108" s="7">
        <v>0.21010000000000001</v>
      </c>
      <c r="AB108" s="7">
        <v>0.46279999999999999</v>
      </c>
      <c r="AC108" s="7">
        <v>1.4251</v>
      </c>
      <c r="AD108" s="7">
        <v>3.3860000000000001</v>
      </c>
      <c r="AH108" s="7">
        <v>0.23380000000000001</v>
      </c>
      <c r="AI108" s="7">
        <v>0.50260000000000005</v>
      </c>
      <c r="AK108" s="7">
        <v>0.2555</v>
      </c>
      <c r="AL108" s="7">
        <v>0.57609999999999995</v>
      </c>
      <c r="AN108" s="7">
        <v>0.22589999999999999</v>
      </c>
      <c r="AO108" s="7">
        <v>0.50160000000000005</v>
      </c>
      <c r="AP108" s="7"/>
      <c r="AQ108" s="7">
        <v>0.52010000000000001</v>
      </c>
      <c r="AR108" s="7">
        <v>1.5348999999999999</v>
      </c>
      <c r="AY108" s="7">
        <v>1.3458000000000001</v>
      </c>
      <c r="AZ108" s="7">
        <v>3.36</v>
      </c>
      <c r="BA108" s="7">
        <v>3.36</v>
      </c>
    </row>
    <row r="109" spans="1:53" x14ac:dyDescent="0.15">
      <c r="A109" s="7">
        <v>0.2387</v>
      </c>
      <c r="B109" s="7">
        <v>0.52259999999999995</v>
      </c>
      <c r="C109" s="7">
        <v>1.5379</v>
      </c>
      <c r="D109" s="7">
        <v>4.0015000000000001</v>
      </c>
      <c r="H109" s="7">
        <v>0.26500000000000001</v>
      </c>
      <c r="I109" s="7">
        <v>0.56830000000000003</v>
      </c>
      <c r="K109" s="7">
        <v>0.29699999999999999</v>
      </c>
      <c r="L109" s="7">
        <v>1.0441</v>
      </c>
      <c r="N109" s="7">
        <v>0.25330000000000003</v>
      </c>
      <c r="O109" s="7">
        <v>0.56440000000000001</v>
      </c>
      <c r="Q109" s="7">
        <v>0.5897</v>
      </c>
      <c r="R109" s="7">
        <v>2.0592999999999999</v>
      </c>
      <c r="AA109" s="7">
        <v>0.2102</v>
      </c>
      <c r="AB109" s="7">
        <v>0.46310000000000001</v>
      </c>
      <c r="AC109" s="7">
        <v>1.4256</v>
      </c>
      <c r="AD109" s="7">
        <v>3.3871000000000002</v>
      </c>
      <c r="AH109" s="7">
        <v>0.23400000000000001</v>
      </c>
      <c r="AI109" s="7">
        <v>0.50290000000000001</v>
      </c>
      <c r="AK109" s="7">
        <v>0.25569999999999998</v>
      </c>
      <c r="AL109" s="7">
        <v>0.57650000000000001</v>
      </c>
      <c r="AN109" s="7">
        <v>0.22600000000000001</v>
      </c>
      <c r="AO109" s="7">
        <v>0.50190000000000001</v>
      </c>
      <c r="AP109" s="7"/>
      <c r="AQ109" s="7">
        <v>0.52039999999999997</v>
      </c>
      <c r="AR109" s="7">
        <v>1.5356000000000001</v>
      </c>
      <c r="AY109" s="7">
        <v>1.3465</v>
      </c>
      <c r="AZ109" s="7">
        <v>3.3614999999999999</v>
      </c>
      <c r="BA109" s="7">
        <v>3.3614999999999999</v>
      </c>
    </row>
    <row r="110" spans="1:53" x14ac:dyDescent="0.15">
      <c r="A110" s="7">
        <v>0.23880000000000001</v>
      </c>
      <c r="B110" s="7">
        <v>0.52290000000000003</v>
      </c>
      <c r="C110" s="7">
        <v>1.5385</v>
      </c>
      <c r="D110" s="7">
        <v>4.0026999999999999</v>
      </c>
      <c r="H110" s="7">
        <v>0.2651</v>
      </c>
      <c r="I110" s="7">
        <v>0.56859999999999999</v>
      </c>
      <c r="K110" s="7">
        <v>0.29720000000000002</v>
      </c>
      <c r="L110" s="7">
        <v>1.0445</v>
      </c>
      <c r="N110" s="7">
        <v>0.25340000000000001</v>
      </c>
      <c r="O110" s="7">
        <v>0.56479999999999997</v>
      </c>
      <c r="Q110" s="7">
        <v>0.59009999999999996</v>
      </c>
      <c r="R110" s="7">
        <v>2.06</v>
      </c>
      <c r="AA110" s="7">
        <v>0.2104</v>
      </c>
      <c r="AB110" s="7">
        <v>0.46339999999999998</v>
      </c>
      <c r="AC110" s="7">
        <v>1.4260999999999999</v>
      </c>
      <c r="AD110" s="7">
        <v>3.3881999999999999</v>
      </c>
      <c r="AH110" s="7">
        <v>0.2341</v>
      </c>
      <c r="AI110" s="7">
        <v>0.50319999999999998</v>
      </c>
      <c r="AK110" s="7">
        <v>0.25590000000000002</v>
      </c>
      <c r="AL110" s="7">
        <v>0.57679999999999998</v>
      </c>
      <c r="AN110" s="7">
        <v>0.2261</v>
      </c>
      <c r="AO110" s="7">
        <v>0.50219999999999998</v>
      </c>
      <c r="AP110" s="7"/>
      <c r="AQ110" s="7">
        <v>0.52070000000000005</v>
      </c>
      <c r="AR110" s="7">
        <v>1.5362</v>
      </c>
      <c r="AY110" s="7">
        <v>1.3472</v>
      </c>
      <c r="AZ110" s="7">
        <v>3.3628999999999998</v>
      </c>
      <c r="BA110" s="7">
        <v>3.3628999999999998</v>
      </c>
    </row>
    <row r="111" spans="1:53" x14ac:dyDescent="0.15">
      <c r="A111" s="7">
        <v>0.2389</v>
      </c>
      <c r="B111" s="7">
        <v>0.52310000000000001</v>
      </c>
      <c r="C111" s="7">
        <v>1.5390999999999999</v>
      </c>
      <c r="D111" s="7">
        <v>4.0038</v>
      </c>
      <c r="H111" s="7">
        <v>0.26529999999999998</v>
      </c>
      <c r="I111" s="7">
        <v>0.56889999999999996</v>
      </c>
      <c r="K111" s="7">
        <v>0.2974</v>
      </c>
      <c r="L111" s="7">
        <v>1.0448999999999999</v>
      </c>
      <c r="N111" s="7">
        <v>0.25359999999999999</v>
      </c>
      <c r="O111" s="7">
        <v>0.56510000000000005</v>
      </c>
      <c r="Q111" s="7">
        <v>0.59040000000000004</v>
      </c>
      <c r="R111" s="7">
        <v>2.0606</v>
      </c>
      <c r="AA111" s="7">
        <v>0.21049999999999999</v>
      </c>
      <c r="AB111" s="7">
        <v>0.46360000000000001</v>
      </c>
      <c r="AC111" s="7">
        <v>1.4267000000000001</v>
      </c>
      <c r="AD111" s="7">
        <v>3.3893</v>
      </c>
      <c r="AH111" s="7">
        <v>0.23430000000000001</v>
      </c>
      <c r="AI111" s="7">
        <v>0.50360000000000005</v>
      </c>
      <c r="AK111" s="7">
        <v>0.25600000000000001</v>
      </c>
      <c r="AL111" s="7">
        <v>0.57720000000000005</v>
      </c>
      <c r="AN111" s="7">
        <v>0.2263</v>
      </c>
      <c r="AO111" s="7">
        <v>0.50249999999999995</v>
      </c>
      <c r="AP111" s="7"/>
      <c r="AQ111" s="7">
        <v>0.52100000000000002</v>
      </c>
      <c r="AR111" s="7">
        <v>1.5367999999999999</v>
      </c>
      <c r="AY111" s="7">
        <v>1.3479000000000001</v>
      </c>
      <c r="AZ111" s="7">
        <v>3.3643999999999998</v>
      </c>
      <c r="BA111" s="7">
        <v>3.3643999999999998</v>
      </c>
    </row>
    <row r="112" spans="1:53" x14ac:dyDescent="0.15">
      <c r="A112" s="7">
        <v>0.23910000000000001</v>
      </c>
      <c r="B112" s="7">
        <v>0.52339999999999998</v>
      </c>
      <c r="C112" s="7">
        <v>1.5397000000000001</v>
      </c>
      <c r="D112" s="7">
        <v>4.0049999999999999</v>
      </c>
      <c r="H112" s="7">
        <v>0.26550000000000001</v>
      </c>
      <c r="I112" s="7">
        <v>0.56930000000000003</v>
      </c>
      <c r="K112" s="7">
        <v>0.29759999999999998</v>
      </c>
      <c r="L112" s="7">
        <v>1.0452999999999999</v>
      </c>
      <c r="N112" s="7">
        <v>0.25369999999999998</v>
      </c>
      <c r="O112" s="7">
        <v>0.56540000000000001</v>
      </c>
      <c r="Q112" s="7">
        <v>0.5907</v>
      </c>
      <c r="R112" s="7">
        <v>2.0611999999999999</v>
      </c>
      <c r="AA112" s="7">
        <v>0.21060000000000001</v>
      </c>
      <c r="AB112" s="7">
        <v>0.46389999999999998</v>
      </c>
      <c r="AC112" s="7">
        <v>1.4272</v>
      </c>
      <c r="AD112" s="7">
        <v>3.3904000000000001</v>
      </c>
      <c r="AH112" s="7">
        <v>0.2344</v>
      </c>
      <c r="AI112" s="7">
        <v>0.50390000000000001</v>
      </c>
      <c r="AK112" s="7">
        <v>0.25619999999999998</v>
      </c>
      <c r="AL112" s="7">
        <v>0.57750000000000001</v>
      </c>
      <c r="AN112" s="7">
        <v>0.22639999999999999</v>
      </c>
      <c r="AO112" s="7">
        <v>0.50280000000000002</v>
      </c>
      <c r="AP112" s="7"/>
      <c r="AQ112" s="7">
        <v>0.52129999999999999</v>
      </c>
      <c r="AR112" s="7">
        <v>1.5374000000000001</v>
      </c>
      <c r="AY112" s="7">
        <v>1.3486</v>
      </c>
      <c r="AZ112" s="7">
        <v>3.3658999999999999</v>
      </c>
      <c r="BA112" s="7">
        <v>3.3658999999999999</v>
      </c>
    </row>
    <row r="113" spans="1:53" x14ac:dyDescent="0.15">
      <c r="A113" s="7">
        <v>0.2392</v>
      </c>
      <c r="B113" s="7">
        <v>0.52359999999999995</v>
      </c>
      <c r="C113" s="7">
        <v>1.5403</v>
      </c>
      <c r="D113" s="7">
        <v>4.0061999999999998</v>
      </c>
      <c r="H113" s="7">
        <v>0.2656</v>
      </c>
      <c r="I113" s="7">
        <v>0.5696</v>
      </c>
      <c r="K113" s="7">
        <v>0.29770000000000002</v>
      </c>
      <c r="L113" s="7">
        <v>1.0457000000000001</v>
      </c>
      <c r="N113" s="7">
        <v>0.25390000000000001</v>
      </c>
      <c r="O113" s="7">
        <v>0.56569999999999998</v>
      </c>
      <c r="Q113" s="7">
        <v>0.59099999999999997</v>
      </c>
      <c r="R113" s="7">
        <v>2.0619000000000001</v>
      </c>
      <c r="AA113" s="7">
        <v>0.2107</v>
      </c>
      <c r="AB113" s="7">
        <v>0.4642</v>
      </c>
      <c r="AC113" s="7">
        <v>1.4277</v>
      </c>
      <c r="AD113" s="7">
        <v>3.3915000000000002</v>
      </c>
      <c r="AH113" s="7">
        <v>0.2346</v>
      </c>
      <c r="AI113" s="7">
        <v>0.50419999999999998</v>
      </c>
      <c r="AK113" s="7">
        <v>0.25640000000000002</v>
      </c>
      <c r="AL113" s="7">
        <v>0.57789999999999997</v>
      </c>
      <c r="AN113" s="7">
        <v>0.22650000000000001</v>
      </c>
      <c r="AO113" s="7">
        <v>0.50319999999999998</v>
      </c>
      <c r="AP113" s="7"/>
      <c r="AQ113" s="7">
        <v>0.52159999999999995</v>
      </c>
      <c r="AR113" s="7">
        <v>1.538</v>
      </c>
      <c r="AY113" s="7">
        <v>1.3492999999999999</v>
      </c>
      <c r="AZ113" s="7">
        <v>3.3673999999999999</v>
      </c>
      <c r="BA113" s="7">
        <v>3.3673999999999999</v>
      </c>
    </row>
    <row r="114" spans="1:53" x14ac:dyDescent="0.15">
      <c r="A114" s="7">
        <v>0.23930000000000001</v>
      </c>
      <c r="B114" s="7">
        <v>0.52390000000000003</v>
      </c>
      <c r="C114" s="7">
        <v>1.5407999999999999</v>
      </c>
      <c r="D114" s="7">
        <v>4.0073999999999996</v>
      </c>
      <c r="H114" s="7">
        <v>0.26579999999999998</v>
      </c>
      <c r="I114" s="7">
        <v>0.56999999999999995</v>
      </c>
      <c r="K114" s="7">
        <v>0.2979</v>
      </c>
      <c r="L114" s="7">
        <v>1.0461</v>
      </c>
      <c r="N114" s="7">
        <v>0.254</v>
      </c>
      <c r="O114" s="7">
        <v>0.56599999999999995</v>
      </c>
      <c r="Q114" s="7">
        <v>0.59130000000000005</v>
      </c>
      <c r="R114" s="7">
        <v>2.0625</v>
      </c>
      <c r="AA114" s="7">
        <v>0.2109</v>
      </c>
      <c r="AB114" s="7">
        <v>0.46450000000000002</v>
      </c>
      <c r="AC114" s="7">
        <v>1.4282999999999999</v>
      </c>
      <c r="AD114" s="7">
        <v>3.3925000000000001</v>
      </c>
      <c r="AH114" s="7">
        <v>0.23480000000000001</v>
      </c>
      <c r="AI114" s="7">
        <v>0.50449999999999995</v>
      </c>
      <c r="AK114" s="7">
        <v>0.25650000000000001</v>
      </c>
      <c r="AL114" s="7">
        <v>0.57820000000000005</v>
      </c>
      <c r="AN114" s="7">
        <v>0.22670000000000001</v>
      </c>
      <c r="AO114" s="7">
        <v>0.50349999999999995</v>
      </c>
      <c r="AP114" s="7"/>
      <c r="AQ114" s="7">
        <v>0.52190000000000003</v>
      </c>
      <c r="AR114" s="7">
        <v>1.5386</v>
      </c>
      <c r="AY114" s="7">
        <v>1.35</v>
      </c>
      <c r="AZ114" s="7">
        <v>3.3689</v>
      </c>
      <c r="BA114" s="7">
        <v>3.3689</v>
      </c>
    </row>
    <row r="115" spans="1:53" x14ac:dyDescent="0.15">
      <c r="A115" s="7">
        <v>0.2394</v>
      </c>
      <c r="B115" s="7">
        <v>0.52410000000000001</v>
      </c>
      <c r="C115" s="7">
        <v>1.5414000000000001</v>
      </c>
      <c r="D115" s="7">
        <v>4.0086000000000004</v>
      </c>
      <c r="H115" s="7">
        <v>0.26590000000000003</v>
      </c>
      <c r="I115" s="7">
        <v>0.57030000000000003</v>
      </c>
      <c r="K115" s="7">
        <v>0.29809999999999998</v>
      </c>
      <c r="L115" s="7">
        <v>1.0465</v>
      </c>
      <c r="N115" s="7">
        <v>0.25409999999999999</v>
      </c>
      <c r="O115" s="7">
        <v>0.56640000000000001</v>
      </c>
      <c r="Q115" s="7">
        <v>0.5917</v>
      </c>
      <c r="R115" s="7">
        <v>2.0632000000000001</v>
      </c>
      <c r="AA115" s="7">
        <v>0.21099999999999999</v>
      </c>
      <c r="AB115" s="7">
        <v>0.4647</v>
      </c>
      <c r="AC115" s="7">
        <v>1.4288000000000001</v>
      </c>
      <c r="AD115" s="7">
        <v>3.3936000000000002</v>
      </c>
      <c r="AH115" s="7">
        <v>0.2349</v>
      </c>
      <c r="AI115" s="7">
        <v>0.50480000000000003</v>
      </c>
      <c r="AK115" s="7">
        <v>0.25669999999999998</v>
      </c>
      <c r="AL115" s="7">
        <v>0.57850000000000001</v>
      </c>
      <c r="AN115" s="7">
        <v>0.2268</v>
      </c>
      <c r="AO115" s="7">
        <v>0.50380000000000003</v>
      </c>
      <c r="AP115" s="7"/>
      <c r="AQ115" s="7">
        <v>0.5222</v>
      </c>
      <c r="AR115" s="7">
        <v>1.5391999999999999</v>
      </c>
      <c r="AY115" s="7">
        <v>1.3507</v>
      </c>
      <c r="AZ115" s="7">
        <v>3.3704000000000001</v>
      </c>
      <c r="BA115" s="7">
        <v>3.3704000000000001</v>
      </c>
    </row>
    <row r="116" spans="1:53" x14ac:dyDescent="0.15">
      <c r="A116" s="7">
        <v>0.23960000000000001</v>
      </c>
      <c r="B116" s="7">
        <v>0.52439999999999998</v>
      </c>
      <c r="C116" s="7">
        <v>1.542</v>
      </c>
      <c r="D116" s="7">
        <v>4.0096999999999996</v>
      </c>
      <c r="H116" s="7">
        <v>0.2661</v>
      </c>
      <c r="I116" s="7">
        <v>0.5706</v>
      </c>
      <c r="K116" s="7">
        <v>0.29820000000000002</v>
      </c>
      <c r="L116" s="7">
        <v>1.0468</v>
      </c>
      <c r="N116" s="7">
        <v>0.25430000000000003</v>
      </c>
      <c r="O116" s="7">
        <v>0.56669999999999998</v>
      </c>
      <c r="Q116" s="7">
        <v>0.59199999999999997</v>
      </c>
      <c r="R116" s="7">
        <v>2.0638000000000001</v>
      </c>
      <c r="AA116" s="7">
        <v>0.21110000000000001</v>
      </c>
      <c r="AB116" s="7">
        <v>0.46500000000000002</v>
      </c>
      <c r="AC116" s="7">
        <v>1.4293</v>
      </c>
      <c r="AD116" s="7">
        <v>3.3946999999999998</v>
      </c>
      <c r="AH116" s="7">
        <v>0.2351</v>
      </c>
      <c r="AI116" s="7">
        <v>0.50519999999999998</v>
      </c>
      <c r="AK116" s="7">
        <v>0.25690000000000002</v>
      </c>
      <c r="AL116" s="7">
        <v>0.57889999999999997</v>
      </c>
      <c r="AN116" s="7">
        <v>0.22689999999999999</v>
      </c>
      <c r="AO116" s="7">
        <v>0.50409999999999999</v>
      </c>
      <c r="AP116" s="7"/>
      <c r="AQ116" s="7">
        <v>0.52249999999999996</v>
      </c>
      <c r="AR116" s="7">
        <v>1.5398000000000001</v>
      </c>
      <c r="AY116" s="7">
        <v>1.3513999999999999</v>
      </c>
      <c r="AZ116" s="7">
        <v>3.3719000000000001</v>
      </c>
      <c r="BA116" s="7">
        <v>3.3719000000000001</v>
      </c>
    </row>
    <row r="117" spans="1:53" x14ac:dyDescent="0.15">
      <c r="A117" s="7">
        <v>0.2397</v>
      </c>
      <c r="B117" s="7">
        <v>0.52470000000000006</v>
      </c>
      <c r="C117" s="7">
        <v>1.5426</v>
      </c>
      <c r="D117" s="7">
        <v>4.0109000000000004</v>
      </c>
      <c r="H117" s="7">
        <v>0.26629999999999998</v>
      </c>
      <c r="I117" s="7">
        <v>0.57099999999999995</v>
      </c>
      <c r="K117" s="7">
        <v>0.2984</v>
      </c>
      <c r="L117" s="7">
        <v>1.0471999999999999</v>
      </c>
      <c r="N117" s="7">
        <v>0.25440000000000002</v>
      </c>
      <c r="O117" s="7">
        <v>0.56699999999999995</v>
      </c>
      <c r="Q117" s="7">
        <v>0.59230000000000005</v>
      </c>
      <c r="R117" s="7">
        <v>2.0644</v>
      </c>
      <c r="AA117" s="7">
        <v>0.21129999999999999</v>
      </c>
      <c r="AB117" s="7">
        <v>0.46529999999999999</v>
      </c>
      <c r="AC117" s="7">
        <v>1.4298999999999999</v>
      </c>
      <c r="AD117" s="7">
        <v>3.3957999999999999</v>
      </c>
      <c r="AH117" s="7">
        <v>0.23519999999999999</v>
      </c>
      <c r="AI117" s="7">
        <v>0.50549999999999995</v>
      </c>
      <c r="AK117" s="7">
        <v>0.25700000000000001</v>
      </c>
      <c r="AL117" s="7">
        <v>0.57920000000000005</v>
      </c>
      <c r="AN117" s="7">
        <v>0.2271</v>
      </c>
      <c r="AO117" s="7">
        <v>0.50439999999999996</v>
      </c>
      <c r="AP117" s="7"/>
      <c r="AQ117" s="7">
        <v>0.52280000000000004</v>
      </c>
      <c r="AR117" s="7">
        <v>1.5404</v>
      </c>
      <c r="AY117" s="7">
        <v>1.3521000000000001</v>
      </c>
      <c r="AZ117" s="7">
        <v>3.3734000000000002</v>
      </c>
      <c r="BA117" s="7">
        <v>3.3734000000000002</v>
      </c>
    </row>
    <row r="118" spans="1:53" x14ac:dyDescent="0.15">
      <c r="A118" s="7">
        <v>0.23980000000000001</v>
      </c>
      <c r="B118" s="7">
        <v>0.52490000000000003</v>
      </c>
      <c r="C118" s="7">
        <v>1.5431999999999999</v>
      </c>
      <c r="D118" s="7">
        <v>4.0121000000000002</v>
      </c>
      <c r="H118" s="7">
        <v>0.26640000000000003</v>
      </c>
      <c r="I118" s="7">
        <v>0.57130000000000003</v>
      </c>
      <c r="K118" s="7">
        <v>0.29859999999999998</v>
      </c>
      <c r="L118" s="7">
        <v>1.0476000000000001</v>
      </c>
      <c r="N118" s="7">
        <v>0.25459999999999999</v>
      </c>
      <c r="O118" s="7">
        <v>0.56730000000000003</v>
      </c>
      <c r="Q118" s="7">
        <v>0.59260000000000002</v>
      </c>
      <c r="R118" s="7">
        <v>2.0651000000000002</v>
      </c>
      <c r="AA118" s="7">
        <v>0.2114</v>
      </c>
      <c r="AB118" s="7">
        <v>0.46550000000000002</v>
      </c>
      <c r="AC118" s="7">
        <v>1.4303999999999999</v>
      </c>
      <c r="AD118" s="7">
        <v>3.3969</v>
      </c>
      <c r="AH118" s="7">
        <v>0.2354</v>
      </c>
      <c r="AI118" s="7">
        <v>0.50580000000000003</v>
      </c>
      <c r="AK118" s="7">
        <v>0.25719999999999998</v>
      </c>
      <c r="AL118" s="7">
        <v>0.5796</v>
      </c>
      <c r="AN118" s="7">
        <v>0.22720000000000001</v>
      </c>
      <c r="AO118" s="7">
        <v>0.50470000000000004</v>
      </c>
      <c r="AP118" s="7"/>
      <c r="AQ118" s="7">
        <v>0.52310000000000001</v>
      </c>
      <c r="AR118" s="7">
        <v>1.5409999999999999</v>
      </c>
      <c r="AY118" s="7">
        <v>1.3528</v>
      </c>
      <c r="AZ118" s="7">
        <v>3.3748</v>
      </c>
      <c r="BA118" s="7">
        <v>3.3748</v>
      </c>
    </row>
    <row r="119" spans="1:53" x14ac:dyDescent="0.15">
      <c r="A119" s="7">
        <v>0.24</v>
      </c>
      <c r="B119" s="7">
        <v>0.5252</v>
      </c>
      <c r="C119" s="7">
        <v>1.5438000000000001</v>
      </c>
      <c r="D119" s="7">
        <v>4.0133000000000001</v>
      </c>
      <c r="H119" s="7">
        <v>0.2666</v>
      </c>
      <c r="I119" s="7">
        <v>0.5716</v>
      </c>
      <c r="K119" s="7">
        <v>0.29870000000000002</v>
      </c>
      <c r="L119" s="7">
        <v>1.048</v>
      </c>
      <c r="N119" s="7">
        <v>0.25469999999999998</v>
      </c>
      <c r="O119" s="7">
        <v>0.56769999999999998</v>
      </c>
      <c r="Q119" s="7">
        <v>0.59289999999999998</v>
      </c>
      <c r="R119" s="7">
        <v>2.0657000000000001</v>
      </c>
      <c r="AA119" s="7">
        <v>0.21149999999999999</v>
      </c>
      <c r="AB119" s="7">
        <v>0.46579999999999999</v>
      </c>
      <c r="AC119" s="7">
        <v>1.431</v>
      </c>
      <c r="AD119" s="7">
        <v>3.3980000000000001</v>
      </c>
      <c r="AH119" s="7">
        <v>0.23549999999999999</v>
      </c>
      <c r="AI119" s="7">
        <v>0.50609999999999999</v>
      </c>
      <c r="AK119" s="7">
        <v>0.25740000000000002</v>
      </c>
      <c r="AL119" s="7">
        <v>0.57989999999999997</v>
      </c>
      <c r="AN119" s="7">
        <v>0.2273</v>
      </c>
      <c r="AO119" s="7">
        <v>0.505</v>
      </c>
      <c r="AP119" s="7"/>
      <c r="AQ119" s="7">
        <v>0.52339999999999998</v>
      </c>
      <c r="AR119" s="7">
        <v>1.5416000000000001</v>
      </c>
      <c r="AY119" s="7">
        <v>1.3534999999999999</v>
      </c>
      <c r="AZ119" s="7">
        <v>3.3763000000000001</v>
      </c>
      <c r="BA119" s="7">
        <v>3.3763000000000001</v>
      </c>
    </row>
    <row r="120" spans="1:53" x14ac:dyDescent="0.15">
      <c r="A120" s="7">
        <v>0.24010000000000001</v>
      </c>
      <c r="B120" s="7">
        <v>0.52539999999999998</v>
      </c>
      <c r="C120" s="7">
        <v>1.5443</v>
      </c>
      <c r="D120" s="7">
        <v>4.0145</v>
      </c>
      <c r="H120" s="7">
        <v>0.26679999999999998</v>
      </c>
      <c r="I120" s="7">
        <v>0.57199999999999995</v>
      </c>
      <c r="K120" s="7">
        <v>0.2989</v>
      </c>
      <c r="L120" s="7">
        <v>1.0484</v>
      </c>
      <c r="N120" s="7">
        <v>0.25490000000000002</v>
      </c>
      <c r="O120" s="7">
        <v>0.56799999999999995</v>
      </c>
      <c r="Q120" s="7">
        <v>0.59330000000000005</v>
      </c>
      <c r="R120" s="7">
        <v>2.0663999999999998</v>
      </c>
      <c r="AA120" s="7">
        <v>0.21160000000000001</v>
      </c>
      <c r="AB120" s="7">
        <v>0.46610000000000001</v>
      </c>
      <c r="AC120" s="7">
        <v>1.4315</v>
      </c>
      <c r="AD120" s="7">
        <v>3.399</v>
      </c>
      <c r="AH120" s="7">
        <v>0.23569999999999999</v>
      </c>
      <c r="AI120" s="7">
        <v>0.50639999999999996</v>
      </c>
      <c r="AK120" s="7">
        <v>0.2576</v>
      </c>
      <c r="AL120" s="7">
        <v>0.58030000000000004</v>
      </c>
      <c r="AN120" s="7">
        <v>0.22750000000000001</v>
      </c>
      <c r="AO120" s="7">
        <v>0.50529999999999997</v>
      </c>
      <c r="AP120" s="7"/>
      <c r="AQ120" s="7">
        <v>0.52370000000000005</v>
      </c>
      <c r="AR120" s="7">
        <v>1.5422</v>
      </c>
      <c r="AY120" s="7">
        <v>1.3542000000000001</v>
      </c>
      <c r="AZ120" s="7">
        <v>3.3778000000000001</v>
      </c>
      <c r="BA120" s="7">
        <v>3.3778000000000001</v>
      </c>
    </row>
    <row r="121" spans="1:53" x14ac:dyDescent="0.15">
      <c r="A121" s="7">
        <v>0.2402</v>
      </c>
      <c r="B121" s="7">
        <v>0.52569999999999995</v>
      </c>
      <c r="C121" s="7">
        <v>1.5448999999999999</v>
      </c>
      <c r="D121" s="7">
        <v>4.0156000000000001</v>
      </c>
      <c r="H121" s="7">
        <v>0.26690000000000003</v>
      </c>
      <c r="I121" s="7">
        <v>0.57230000000000003</v>
      </c>
      <c r="K121" s="7">
        <v>0.29909999999999998</v>
      </c>
      <c r="L121" s="7">
        <v>1.0488</v>
      </c>
      <c r="N121" s="7">
        <v>0.255</v>
      </c>
      <c r="O121" s="7">
        <v>0.56830000000000003</v>
      </c>
      <c r="Q121" s="7">
        <v>0.59360000000000002</v>
      </c>
      <c r="R121" s="7">
        <v>2.0670000000000002</v>
      </c>
      <c r="AA121" s="7">
        <v>0.21179999999999999</v>
      </c>
      <c r="AB121" s="7">
        <v>0.46629999999999999</v>
      </c>
      <c r="AC121" s="7">
        <v>1.4319999999999999</v>
      </c>
      <c r="AD121" s="7">
        <v>3.4001000000000001</v>
      </c>
      <c r="AH121" s="7">
        <v>0.23580000000000001</v>
      </c>
      <c r="AI121" s="7">
        <v>0.50670000000000004</v>
      </c>
      <c r="AK121" s="7">
        <v>0.25769999999999998</v>
      </c>
      <c r="AL121" s="7">
        <v>0.5806</v>
      </c>
      <c r="AN121" s="7">
        <v>0.2276</v>
      </c>
      <c r="AO121" s="7">
        <v>0.50570000000000004</v>
      </c>
      <c r="AP121" s="7"/>
      <c r="AQ121" s="7">
        <v>0.52400000000000002</v>
      </c>
      <c r="AR121" s="7">
        <v>1.5427999999999999</v>
      </c>
      <c r="AY121" s="7">
        <v>1.3549</v>
      </c>
      <c r="AZ121" s="7">
        <v>3.3793000000000002</v>
      </c>
      <c r="BA121" s="7">
        <v>3.3793000000000002</v>
      </c>
    </row>
    <row r="122" spans="1:53" x14ac:dyDescent="0.15">
      <c r="A122" s="7">
        <v>0.24030000000000001</v>
      </c>
      <c r="B122" s="7">
        <v>0.52590000000000003</v>
      </c>
      <c r="C122" s="7">
        <v>1.5455000000000001</v>
      </c>
      <c r="D122" s="7">
        <v>4.0167999999999999</v>
      </c>
      <c r="H122" s="7">
        <v>0.2671</v>
      </c>
      <c r="I122" s="7">
        <v>0.5726</v>
      </c>
      <c r="K122" s="7">
        <v>0.29920000000000002</v>
      </c>
      <c r="L122" s="7">
        <v>1.0491999999999999</v>
      </c>
      <c r="N122" s="7">
        <v>0.25509999999999999</v>
      </c>
      <c r="O122" s="7">
        <v>0.56859999999999999</v>
      </c>
      <c r="Q122" s="7">
        <v>0.59389999999999998</v>
      </c>
      <c r="R122" s="7">
        <v>2.0676999999999999</v>
      </c>
      <c r="AA122" s="7">
        <v>0.21190000000000001</v>
      </c>
      <c r="AB122" s="7">
        <v>0.46660000000000001</v>
      </c>
      <c r="AC122" s="7">
        <v>1.4326000000000001</v>
      </c>
      <c r="AD122" s="7">
        <v>3.4011999999999998</v>
      </c>
      <c r="AH122" s="7">
        <v>0.23599999999999999</v>
      </c>
      <c r="AI122" s="7">
        <v>0.5071</v>
      </c>
      <c r="AK122" s="7">
        <v>0.25790000000000002</v>
      </c>
      <c r="AL122" s="7">
        <v>0.58089999999999997</v>
      </c>
      <c r="AN122" s="7">
        <v>0.2278</v>
      </c>
      <c r="AO122" s="7">
        <v>0.50600000000000001</v>
      </c>
      <c r="AP122" s="7"/>
      <c r="AQ122" s="7">
        <v>0.52429999999999999</v>
      </c>
      <c r="AR122" s="7">
        <v>1.5434000000000001</v>
      </c>
      <c r="AY122" s="7">
        <v>1.3554999999999999</v>
      </c>
      <c r="AZ122" s="7">
        <v>3.3807999999999998</v>
      </c>
      <c r="BA122" s="7">
        <v>3.3807999999999998</v>
      </c>
    </row>
    <row r="123" spans="1:53" x14ac:dyDescent="0.15">
      <c r="A123" s="7">
        <v>0.24049999999999999</v>
      </c>
      <c r="B123" s="7">
        <v>0.5262</v>
      </c>
      <c r="C123" s="7">
        <v>1.5461</v>
      </c>
      <c r="D123" s="7">
        <v>4.0179999999999998</v>
      </c>
      <c r="H123" s="7">
        <v>0.26729999999999998</v>
      </c>
      <c r="I123" s="7">
        <v>0.57299999999999995</v>
      </c>
      <c r="K123" s="7">
        <v>0.2994</v>
      </c>
      <c r="L123" s="7">
        <v>1.0496000000000001</v>
      </c>
      <c r="N123" s="7">
        <v>0.25530000000000003</v>
      </c>
      <c r="O123" s="7">
        <v>0.56889999999999996</v>
      </c>
      <c r="Q123" s="7">
        <v>0.59419999999999995</v>
      </c>
      <c r="R123" s="7">
        <v>2.0682999999999998</v>
      </c>
      <c r="AA123" s="7">
        <v>0.21199999999999999</v>
      </c>
      <c r="AB123" s="7">
        <v>0.46689999999999998</v>
      </c>
      <c r="AC123" s="7">
        <v>1.4331</v>
      </c>
      <c r="AD123" s="7">
        <v>3.4022999999999999</v>
      </c>
      <c r="AH123" s="7">
        <v>0.2361</v>
      </c>
      <c r="AI123" s="7">
        <v>0.50739999999999996</v>
      </c>
      <c r="AK123" s="7">
        <v>0.2581</v>
      </c>
      <c r="AL123" s="7">
        <v>0.58130000000000004</v>
      </c>
      <c r="AN123" s="7">
        <v>0.22789999999999999</v>
      </c>
      <c r="AO123" s="7">
        <v>0.50629999999999997</v>
      </c>
      <c r="AP123" s="7"/>
      <c r="AQ123" s="7">
        <v>0.52459999999999996</v>
      </c>
      <c r="AR123" s="7">
        <v>1.544</v>
      </c>
      <c r="AY123" s="7">
        <v>1.3562000000000001</v>
      </c>
      <c r="AZ123" s="7">
        <v>3.3822999999999999</v>
      </c>
      <c r="BA123" s="7">
        <v>3.3822999999999999</v>
      </c>
    </row>
    <row r="124" spans="1:53" x14ac:dyDescent="0.15">
      <c r="A124" s="7">
        <v>0.24060000000000001</v>
      </c>
      <c r="B124" s="7">
        <v>0.52649999999999997</v>
      </c>
      <c r="C124" s="7">
        <v>1.5467</v>
      </c>
      <c r="D124" s="7">
        <v>4.0191999999999997</v>
      </c>
      <c r="H124" s="7">
        <v>0.26740000000000003</v>
      </c>
      <c r="I124" s="7">
        <v>0.57330000000000003</v>
      </c>
      <c r="K124" s="7">
        <v>0.29959999999999998</v>
      </c>
      <c r="L124" s="7">
        <v>1.0499000000000001</v>
      </c>
      <c r="N124" s="7">
        <v>0.25540000000000002</v>
      </c>
      <c r="O124" s="7">
        <v>0.56930000000000003</v>
      </c>
      <c r="Q124" s="7">
        <v>0.59450000000000003</v>
      </c>
      <c r="R124" s="7">
        <v>2.0689000000000002</v>
      </c>
      <c r="AA124" s="7">
        <v>0.2122</v>
      </c>
      <c r="AB124" s="7">
        <v>0.46710000000000002</v>
      </c>
      <c r="AC124" s="7">
        <v>1.4337</v>
      </c>
      <c r="AD124" s="7">
        <v>3.4034</v>
      </c>
      <c r="AH124" s="7">
        <v>0.23630000000000001</v>
      </c>
      <c r="AI124" s="7">
        <v>0.50770000000000004</v>
      </c>
      <c r="AK124" s="7">
        <v>0.25819999999999999</v>
      </c>
      <c r="AL124" s="7">
        <v>0.58160000000000001</v>
      </c>
      <c r="AN124" s="7">
        <v>0.22800000000000001</v>
      </c>
      <c r="AO124" s="7">
        <v>0.50660000000000005</v>
      </c>
      <c r="AP124" s="7"/>
      <c r="AQ124" s="7">
        <v>0.52490000000000003</v>
      </c>
      <c r="AR124" s="7">
        <v>1.5446</v>
      </c>
      <c r="AY124" s="7">
        <v>1.3569</v>
      </c>
      <c r="AZ124" s="7">
        <v>3.3837999999999999</v>
      </c>
      <c r="BA124" s="7">
        <v>3.3837999999999999</v>
      </c>
    </row>
    <row r="125" spans="1:53" x14ac:dyDescent="0.15">
      <c r="A125" s="7">
        <v>0.2407</v>
      </c>
      <c r="B125" s="7">
        <v>0.52669999999999995</v>
      </c>
      <c r="C125" s="7">
        <v>1.5472999999999999</v>
      </c>
      <c r="D125" s="7">
        <v>4.0204000000000004</v>
      </c>
      <c r="H125" s="7">
        <v>0.2676</v>
      </c>
      <c r="I125" s="7">
        <v>0.5736</v>
      </c>
      <c r="K125" s="7">
        <v>0.29980000000000001</v>
      </c>
      <c r="L125" s="7">
        <v>1.0503</v>
      </c>
      <c r="N125" s="7">
        <v>0.25559999999999999</v>
      </c>
      <c r="O125" s="7">
        <v>0.5696</v>
      </c>
      <c r="Q125" s="7">
        <v>0.59489999999999998</v>
      </c>
      <c r="R125" s="7">
        <v>2.0695999999999999</v>
      </c>
      <c r="AA125" s="7">
        <v>0.21229999999999999</v>
      </c>
      <c r="AB125" s="7">
        <v>0.46739999999999998</v>
      </c>
      <c r="AC125" s="7">
        <v>1.4341999999999999</v>
      </c>
      <c r="AD125" s="7">
        <v>3.4045000000000001</v>
      </c>
      <c r="AH125" s="7">
        <v>0.2364</v>
      </c>
      <c r="AI125" s="7">
        <v>0.50800000000000001</v>
      </c>
      <c r="AK125" s="7">
        <v>0.25840000000000002</v>
      </c>
      <c r="AL125" s="7">
        <v>0.58199999999999996</v>
      </c>
      <c r="AN125" s="7">
        <v>0.22819999999999999</v>
      </c>
      <c r="AO125" s="7">
        <v>0.50690000000000002</v>
      </c>
      <c r="AP125" s="7"/>
      <c r="AQ125" s="7">
        <v>0.5252</v>
      </c>
      <c r="AR125" s="7">
        <v>1.5451999999999999</v>
      </c>
      <c r="AY125" s="7">
        <v>1.3575999999999999</v>
      </c>
      <c r="AZ125" s="7">
        <v>3.3853</v>
      </c>
      <c r="BA125" s="7">
        <v>3.3853</v>
      </c>
    </row>
    <row r="126" spans="1:53" x14ac:dyDescent="0.15">
      <c r="A126" s="7">
        <v>0.24079999999999999</v>
      </c>
      <c r="B126" s="7">
        <v>0.52700000000000002</v>
      </c>
      <c r="C126" s="7">
        <v>1.5479000000000001</v>
      </c>
      <c r="D126" s="7">
        <v>4.0216000000000003</v>
      </c>
      <c r="H126" s="7">
        <v>0.26769999999999999</v>
      </c>
      <c r="I126" s="7">
        <v>0.57399999999999995</v>
      </c>
      <c r="K126" s="7">
        <v>0.2999</v>
      </c>
      <c r="L126" s="7">
        <v>1.0507</v>
      </c>
      <c r="N126" s="7">
        <v>0.25569999999999998</v>
      </c>
      <c r="O126" s="7">
        <v>0.56989999999999996</v>
      </c>
      <c r="Q126" s="7">
        <v>0.59519999999999995</v>
      </c>
      <c r="R126" s="7">
        <v>2.0701999999999998</v>
      </c>
      <c r="AA126" s="7">
        <v>0.21240000000000001</v>
      </c>
      <c r="AB126" s="7">
        <v>0.4677</v>
      </c>
      <c r="AC126" s="7">
        <v>1.4347000000000001</v>
      </c>
      <c r="AD126" s="7">
        <v>3.4056000000000002</v>
      </c>
      <c r="AH126" s="7">
        <v>0.2366</v>
      </c>
      <c r="AI126" s="7">
        <v>0.50829999999999997</v>
      </c>
      <c r="AK126" s="7">
        <v>0.2586</v>
      </c>
      <c r="AL126" s="7">
        <v>0.58230000000000004</v>
      </c>
      <c r="AN126" s="7">
        <v>0.2283</v>
      </c>
      <c r="AO126" s="7">
        <v>0.50719999999999998</v>
      </c>
      <c r="AP126" s="7"/>
      <c r="AQ126" s="7">
        <v>0.52549999999999997</v>
      </c>
      <c r="AR126" s="7">
        <v>1.5459000000000001</v>
      </c>
      <c r="AY126" s="7">
        <v>1.3583000000000001</v>
      </c>
      <c r="AZ126" s="7">
        <v>3.3868</v>
      </c>
      <c r="BA126" s="7">
        <v>3.3868</v>
      </c>
    </row>
    <row r="127" spans="1:53" x14ac:dyDescent="0.15">
      <c r="A127" s="7">
        <v>0.24099999999999999</v>
      </c>
      <c r="B127" s="7">
        <v>0.5272</v>
      </c>
      <c r="C127" s="7">
        <v>1.5484</v>
      </c>
      <c r="D127" s="7">
        <v>4.0227000000000004</v>
      </c>
      <c r="H127" s="7">
        <v>0.26790000000000003</v>
      </c>
      <c r="I127" s="7">
        <v>0.57430000000000003</v>
      </c>
      <c r="K127" s="7">
        <v>0.30009999999999998</v>
      </c>
      <c r="L127" s="7">
        <v>1.0510999999999999</v>
      </c>
      <c r="N127" s="7">
        <v>0.25590000000000002</v>
      </c>
      <c r="O127" s="7">
        <v>0.57020000000000004</v>
      </c>
      <c r="Q127" s="7">
        <v>0.59550000000000003</v>
      </c>
      <c r="R127" s="7">
        <v>2.0709</v>
      </c>
      <c r="AA127" s="7">
        <v>0.21260000000000001</v>
      </c>
      <c r="AB127" s="7">
        <v>0.46789999999999998</v>
      </c>
      <c r="AC127" s="7">
        <v>1.4353</v>
      </c>
      <c r="AD127" s="7">
        <v>3.4066000000000001</v>
      </c>
      <c r="AH127" s="7">
        <v>0.23669999999999999</v>
      </c>
      <c r="AI127" s="7">
        <v>0.50870000000000004</v>
      </c>
      <c r="AK127" s="7">
        <v>0.25879999999999997</v>
      </c>
      <c r="AL127" s="7">
        <v>0.5827</v>
      </c>
      <c r="AN127" s="7">
        <v>0.22839999999999999</v>
      </c>
      <c r="AO127" s="7">
        <v>0.50749999999999995</v>
      </c>
      <c r="AP127" s="7"/>
      <c r="AQ127" s="7">
        <v>0.52580000000000005</v>
      </c>
      <c r="AR127" s="7">
        <v>1.5465</v>
      </c>
      <c r="AY127" s="7">
        <v>1.359</v>
      </c>
      <c r="AZ127" s="7">
        <v>3.3883000000000001</v>
      </c>
      <c r="BA127" s="7">
        <v>3.3883000000000001</v>
      </c>
    </row>
    <row r="128" spans="1:53" x14ac:dyDescent="0.15">
      <c r="A128" s="7">
        <v>0.24110000000000001</v>
      </c>
      <c r="B128" s="7">
        <v>0.52749999999999997</v>
      </c>
      <c r="C128" s="7">
        <v>1.5489999999999999</v>
      </c>
      <c r="D128" s="7">
        <v>4.0239000000000003</v>
      </c>
      <c r="H128" s="7">
        <v>0.2681</v>
      </c>
      <c r="I128" s="7">
        <v>0.57469999999999999</v>
      </c>
      <c r="K128" s="7">
        <v>0.30030000000000001</v>
      </c>
      <c r="L128" s="7">
        <v>1.0515000000000001</v>
      </c>
      <c r="N128" s="7">
        <v>0.25600000000000001</v>
      </c>
      <c r="O128" s="7">
        <v>0.5706</v>
      </c>
      <c r="Q128" s="7">
        <v>0.5958</v>
      </c>
      <c r="R128" s="7">
        <v>2.0714999999999999</v>
      </c>
      <c r="AA128" s="7">
        <v>0.2127</v>
      </c>
      <c r="AB128" s="7">
        <v>0.46820000000000001</v>
      </c>
      <c r="AC128" s="7">
        <v>1.4358</v>
      </c>
      <c r="AD128" s="7">
        <v>3.4077000000000002</v>
      </c>
      <c r="AH128" s="7">
        <v>0.2369</v>
      </c>
      <c r="AI128" s="7">
        <v>0.50900000000000001</v>
      </c>
      <c r="AK128" s="7">
        <v>0.25890000000000002</v>
      </c>
      <c r="AL128" s="7">
        <v>0.58299999999999996</v>
      </c>
      <c r="AN128" s="7">
        <v>0.2286</v>
      </c>
      <c r="AO128" s="7">
        <v>0.50790000000000002</v>
      </c>
      <c r="AP128" s="7"/>
      <c r="AQ128" s="7">
        <v>0.52610000000000001</v>
      </c>
      <c r="AR128" s="7">
        <v>1.5470999999999999</v>
      </c>
      <c r="AY128" s="7">
        <v>1.3596999999999999</v>
      </c>
      <c r="AZ128" s="7">
        <v>3.3898000000000001</v>
      </c>
      <c r="BA128" s="7">
        <v>3.3898000000000001</v>
      </c>
    </row>
    <row r="129" spans="1:53" x14ac:dyDescent="0.15">
      <c r="A129" s="7">
        <v>0.2412</v>
      </c>
      <c r="B129" s="7">
        <v>0.52780000000000005</v>
      </c>
      <c r="C129" s="7">
        <v>1.5496000000000001</v>
      </c>
      <c r="D129" s="7">
        <v>4.0251000000000001</v>
      </c>
      <c r="H129" s="7">
        <v>0.26819999999999999</v>
      </c>
      <c r="I129" s="7">
        <v>0.57499999999999996</v>
      </c>
      <c r="K129" s="7">
        <v>0.3004</v>
      </c>
      <c r="L129" s="7">
        <v>1.0519000000000001</v>
      </c>
      <c r="N129" s="7">
        <v>0.25609999999999999</v>
      </c>
      <c r="O129" s="7">
        <v>0.57089999999999996</v>
      </c>
      <c r="Q129" s="7">
        <v>0.59619999999999995</v>
      </c>
      <c r="R129" s="7">
        <v>2.0722</v>
      </c>
      <c r="AA129" s="7">
        <v>0.21279999999999999</v>
      </c>
      <c r="AB129" s="7">
        <v>0.46850000000000003</v>
      </c>
      <c r="AC129" s="7">
        <v>1.4363999999999999</v>
      </c>
      <c r="AD129" s="7">
        <v>3.4087999999999998</v>
      </c>
      <c r="AH129" s="7">
        <v>0.23710000000000001</v>
      </c>
      <c r="AI129" s="7">
        <v>0.50929999999999997</v>
      </c>
      <c r="AK129" s="7">
        <v>0.2591</v>
      </c>
      <c r="AL129" s="7">
        <v>0.58340000000000003</v>
      </c>
      <c r="AN129" s="7">
        <v>0.22869999999999999</v>
      </c>
      <c r="AO129" s="7">
        <v>0.50819999999999999</v>
      </c>
      <c r="AP129" s="7"/>
      <c r="AQ129" s="7">
        <v>0.52639999999999998</v>
      </c>
      <c r="AR129" s="7">
        <v>1.5477000000000001</v>
      </c>
      <c r="AY129" s="7">
        <v>1.3604000000000001</v>
      </c>
      <c r="AZ129" s="7">
        <v>3.3913000000000002</v>
      </c>
      <c r="BA129" s="7">
        <v>3.3913000000000002</v>
      </c>
    </row>
    <row r="130" spans="1:53" x14ac:dyDescent="0.15">
      <c r="A130" s="7">
        <v>0.2414</v>
      </c>
      <c r="B130" s="7">
        <v>0.52800000000000002</v>
      </c>
      <c r="C130" s="7">
        <v>1.5502</v>
      </c>
      <c r="D130" s="7">
        <v>4.0263</v>
      </c>
      <c r="H130" s="7">
        <v>0.26840000000000003</v>
      </c>
      <c r="I130" s="7">
        <v>0.57530000000000003</v>
      </c>
      <c r="K130" s="7">
        <v>0.30059999999999998</v>
      </c>
      <c r="L130" s="7">
        <v>1.0523</v>
      </c>
      <c r="N130" s="7">
        <v>0.25629999999999997</v>
      </c>
      <c r="O130" s="7">
        <v>0.57120000000000004</v>
      </c>
      <c r="Q130" s="7">
        <v>0.59650000000000003</v>
      </c>
      <c r="R130" s="7">
        <v>2.0728</v>
      </c>
      <c r="AA130" s="7">
        <v>0.21290000000000001</v>
      </c>
      <c r="AB130" s="7">
        <v>0.46879999999999999</v>
      </c>
      <c r="AC130" s="7">
        <v>1.4369000000000001</v>
      </c>
      <c r="AD130" s="7">
        <v>3.4098999999999999</v>
      </c>
      <c r="AH130" s="7">
        <v>0.23719999999999999</v>
      </c>
      <c r="AI130" s="7">
        <v>0.50960000000000005</v>
      </c>
      <c r="AK130" s="7">
        <v>0.25929999999999997</v>
      </c>
      <c r="AL130" s="7">
        <v>0.5837</v>
      </c>
      <c r="AN130" s="7">
        <v>0.2288</v>
      </c>
      <c r="AO130" s="7">
        <v>0.50849999999999995</v>
      </c>
      <c r="AP130" s="7"/>
      <c r="AQ130" s="7">
        <v>0.52669999999999995</v>
      </c>
      <c r="AR130" s="7">
        <v>1.5483</v>
      </c>
      <c r="AY130" s="7">
        <v>1.3611</v>
      </c>
      <c r="AZ130" s="7">
        <v>3.3927999999999998</v>
      </c>
      <c r="BA130" s="7">
        <v>3.3927999999999998</v>
      </c>
    </row>
    <row r="131" spans="1:53" x14ac:dyDescent="0.15">
      <c r="A131" s="7">
        <v>0.24149999999999999</v>
      </c>
      <c r="B131" s="7">
        <v>0.52829999999999999</v>
      </c>
      <c r="C131" s="7">
        <v>1.5508</v>
      </c>
      <c r="D131" s="7">
        <v>4.0274999999999999</v>
      </c>
      <c r="H131" s="7">
        <v>0.26860000000000001</v>
      </c>
      <c r="I131" s="7">
        <v>0.57569999999999999</v>
      </c>
      <c r="K131" s="7">
        <v>0.30080000000000001</v>
      </c>
      <c r="L131" s="7">
        <v>1.0527</v>
      </c>
      <c r="N131" s="7">
        <v>0.25640000000000002</v>
      </c>
      <c r="O131" s="7">
        <v>0.57150000000000001</v>
      </c>
      <c r="Q131" s="7">
        <v>0.5968</v>
      </c>
      <c r="R131" s="7">
        <v>2.0733999999999999</v>
      </c>
      <c r="AA131" s="7">
        <v>0.21310000000000001</v>
      </c>
      <c r="AB131" s="7">
        <v>0.46899999999999997</v>
      </c>
      <c r="AC131" s="7">
        <v>1.4374</v>
      </c>
      <c r="AD131" s="7">
        <v>3.411</v>
      </c>
      <c r="AH131" s="7">
        <v>0.2374</v>
      </c>
      <c r="AI131" s="7">
        <v>0.51</v>
      </c>
      <c r="AK131" s="7">
        <v>0.25940000000000002</v>
      </c>
      <c r="AL131" s="7">
        <v>0.58399999999999996</v>
      </c>
      <c r="AN131" s="7">
        <v>0.22900000000000001</v>
      </c>
      <c r="AO131" s="7">
        <v>0.50880000000000003</v>
      </c>
      <c r="AP131" s="7"/>
      <c r="AQ131" s="7">
        <v>0.52700000000000002</v>
      </c>
      <c r="AR131" s="7">
        <v>1.5488999999999999</v>
      </c>
      <c r="AY131" s="7">
        <v>1.3617999999999999</v>
      </c>
      <c r="AZ131" s="7">
        <v>3.3942999999999999</v>
      </c>
      <c r="BA131" s="7">
        <v>3.3942999999999999</v>
      </c>
    </row>
    <row r="132" spans="1:53" x14ac:dyDescent="0.15">
      <c r="A132" s="7">
        <v>0.24160000000000001</v>
      </c>
      <c r="B132" s="7">
        <v>0.52849999999999997</v>
      </c>
      <c r="C132" s="7">
        <v>1.5513999999999999</v>
      </c>
      <c r="D132" s="7">
        <v>4.0286999999999997</v>
      </c>
      <c r="H132" s="7">
        <v>0.26869999999999999</v>
      </c>
      <c r="I132" s="7">
        <v>0.57599999999999996</v>
      </c>
      <c r="K132" s="7">
        <v>0.30099999999999999</v>
      </c>
      <c r="L132" s="7">
        <v>1.0529999999999999</v>
      </c>
      <c r="N132" s="7">
        <v>0.25659999999999999</v>
      </c>
      <c r="O132" s="7">
        <v>0.57189999999999996</v>
      </c>
      <c r="Q132" s="7">
        <v>0.59709999999999996</v>
      </c>
      <c r="R132" s="7">
        <v>2.0741000000000001</v>
      </c>
      <c r="AA132" s="7">
        <v>0.2132</v>
      </c>
      <c r="AB132" s="7">
        <v>0.46929999999999999</v>
      </c>
      <c r="AC132" s="7">
        <v>1.4379999999999999</v>
      </c>
      <c r="AD132" s="7">
        <v>3.4121000000000001</v>
      </c>
      <c r="AH132" s="7">
        <v>0.23749999999999999</v>
      </c>
      <c r="AI132" s="7">
        <v>0.51029999999999998</v>
      </c>
      <c r="AK132" s="7">
        <v>0.2596</v>
      </c>
      <c r="AL132" s="7">
        <v>0.58440000000000003</v>
      </c>
      <c r="AN132" s="7">
        <v>0.2291</v>
      </c>
      <c r="AO132" s="7">
        <v>0.5091</v>
      </c>
      <c r="AP132" s="7"/>
      <c r="AQ132" s="7">
        <v>0.52729999999999999</v>
      </c>
      <c r="AR132" s="7">
        <v>1.5495000000000001</v>
      </c>
      <c r="AY132" s="7">
        <v>1.3625</v>
      </c>
      <c r="AZ132" s="7">
        <v>3.3957999999999999</v>
      </c>
      <c r="BA132" s="7">
        <v>3.3957999999999999</v>
      </c>
    </row>
    <row r="133" spans="1:53" x14ac:dyDescent="0.15">
      <c r="A133" s="7">
        <v>0.2417</v>
      </c>
      <c r="B133" s="7">
        <v>0.52880000000000005</v>
      </c>
      <c r="C133" s="7">
        <v>1.552</v>
      </c>
      <c r="D133" s="7">
        <v>4.0298999999999996</v>
      </c>
      <c r="H133" s="7">
        <v>0.26889999999999997</v>
      </c>
      <c r="I133" s="7">
        <v>0.57630000000000003</v>
      </c>
      <c r="K133" s="7">
        <v>0.30109999999999998</v>
      </c>
      <c r="L133" s="7">
        <v>1.0533999999999999</v>
      </c>
      <c r="N133" s="7">
        <v>0.25669999999999998</v>
      </c>
      <c r="O133" s="7">
        <v>0.57220000000000004</v>
      </c>
      <c r="Q133" s="7">
        <v>0.59740000000000004</v>
      </c>
      <c r="R133" s="7">
        <v>2.0747</v>
      </c>
      <c r="AA133" s="7">
        <v>0.21329999999999999</v>
      </c>
      <c r="AB133" s="7">
        <v>0.46960000000000002</v>
      </c>
      <c r="AC133" s="7">
        <v>1.4384999999999999</v>
      </c>
      <c r="AD133" s="7">
        <v>3.4131999999999998</v>
      </c>
      <c r="AH133" s="7">
        <v>0.23769999999999999</v>
      </c>
      <c r="AI133" s="7">
        <v>0.51060000000000005</v>
      </c>
      <c r="AK133" s="7">
        <v>0.25979999999999998</v>
      </c>
      <c r="AL133" s="7">
        <v>0.5847</v>
      </c>
      <c r="AN133" s="7">
        <v>0.22919999999999999</v>
      </c>
      <c r="AO133" s="7">
        <v>0.50939999999999996</v>
      </c>
      <c r="AP133" s="7"/>
      <c r="AQ133" s="7">
        <v>0.52759999999999996</v>
      </c>
      <c r="AR133" s="7">
        <v>1.5501</v>
      </c>
      <c r="AY133" s="7">
        <v>1.3632</v>
      </c>
      <c r="AZ133" s="7">
        <v>3.3973</v>
      </c>
      <c r="BA133" s="7">
        <v>3.3973</v>
      </c>
    </row>
    <row r="134" spans="1:53" x14ac:dyDescent="0.15">
      <c r="A134" s="7">
        <v>0.2419</v>
      </c>
      <c r="B134" s="7">
        <v>0.52910000000000001</v>
      </c>
      <c r="C134" s="7">
        <v>1.5525</v>
      </c>
      <c r="D134" s="7">
        <v>4.0309999999999997</v>
      </c>
      <c r="H134" s="7">
        <v>0.26910000000000001</v>
      </c>
      <c r="I134" s="7">
        <v>0.57669999999999999</v>
      </c>
      <c r="K134" s="7">
        <v>0.30130000000000001</v>
      </c>
      <c r="L134" s="7">
        <v>1.0538000000000001</v>
      </c>
      <c r="N134" s="7">
        <v>0.25690000000000002</v>
      </c>
      <c r="O134" s="7">
        <v>0.57250000000000001</v>
      </c>
      <c r="Q134" s="7">
        <v>0.5978</v>
      </c>
      <c r="R134" s="7">
        <v>2.0754000000000001</v>
      </c>
      <c r="AA134" s="7">
        <v>0.2135</v>
      </c>
      <c r="AB134" s="7">
        <v>0.4698</v>
      </c>
      <c r="AC134" s="7">
        <v>1.4391</v>
      </c>
      <c r="AD134" s="7">
        <v>3.4142999999999999</v>
      </c>
      <c r="AH134" s="7">
        <v>0.23780000000000001</v>
      </c>
      <c r="AI134" s="7">
        <v>0.51090000000000002</v>
      </c>
      <c r="AK134" s="7">
        <v>0.26</v>
      </c>
      <c r="AL134" s="7">
        <v>0.58509999999999995</v>
      </c>
      <c r="AN134" s="7">
        <v>0.22939999999999999</v>
      </c>
      <c r="AO134" s="7">
        <v>0.50970000000000004</v>
      </c>
      <c r="AP134" s="7"/>
      <c r="AQ134" s="7">
        <v>0.52790000000000004</v>
      </c>
      <c r="AR134" s="7">
        <v>1.5507</v>
      </c>
      <c r="AY134" s="7">
        <v>1.3638999999999999</v>
      </c>
      <c r="AZ134" s="7">
        <v>3.3986999999999998</v>
      </c>
      <c r="BA134" s="7">
        <v>3.3986999999999998</v>
      </c>
    </row>
    <row r="135" spans="1:53" x14ac:dyDescent="0.15">
      <c r="A135" s="7">
        <v>0.24199999999999999</v>
      </c>
      <c r="B135" s="7">
        <v>0.52929999999999999</v>
      </c>
      <c r="C135" s="7">
        <v>1.5530999999999999</v>
      </c>
      <c r="D135" s="7">
        <v>4.0321999999999996</v>
      </c>
      <c r="H135" s="7">
        <v>0.26919999999999999</v>
      </c>
      <c r="I135" s="7">
        <v>0.57699999999999996</v>
      </c>
      <c r="K135" s="7">
        <v>0.30149999999999999</v>
      </c>
      <c r="L135" s="7">
        <v>1.0542</v>
      </c>
      <c r="N135" s="7">
        <v>0.25700000000000001</v>
      </c>
      <c r="O135" s="7">
        <v>0.57279999999999998</v>
      </c>
      <c r="Q135" s="7">
        <v>0.59809999999999997</v>
      </c>
      <c r="R135" s="7">
        <v>2.0760000000000001</v>
      </c>
      <c r="AA135" s="7">
        <v>0.21360000000000001</v>
      </c>
      <c r="AB135" s="7">
        <v>0.47010000000000002</v>
      </c>
      <c r="AC135" s="7">
        <v>1.4396</v>
      </c>
      <c r="AD135" s="7">
        <v>3.4154</v>
      </c>
      <c r="AH135" s="7">
        <v>0.23799999999999999</v>
      </c>
      <c r="AI135" s="7">
        <v>0.51119999999999999</v>
      </c>
      <c r="AK135" s="7">
        <v>0.2601</v>
      </c>
      <c r="AL135" s="7">
        <v>0.58540000000000003</v>
      </c>
      <c r="AN135" s="7">
        <v>0.22950000000000001</v>
      </c>
      <c r="AO135" s="7">
        <v>0.51</v>
      </c>
      <c r="AP135" s="7"/>
      <c r="AQ135" s="7">
        <v>0.5282</v>
      </c>
      <c r="AR135" s="7">
        <v>1.5512999999999999</v>
      </c>
      <c r="AY135" s="7">
        <v>1.3646</v>
      </c>
      <c r="AZ135" s="7">
        <v>3.4001999999999999</v>
      </c>
      <c r="BA135" s="7">
        <v>3.4001999999999999</v>
      </c>
    </row>
    <row r="136" spans="1:53" x14ac:dyDescent="0.15">
      <c r="A136" s="7">
        <v>0.24210000000000001</v>
      </c>
      <c r="B136" s="7">
        <v>0.52959999999999996</v>
      </c>
      <c r="C136" s="7">
        <v>1.5537000000000001</v>
      </c>
      <c r="D136" s="7">
        <v>4.0334000000000003</v>
      </c>
      <c r="H136" s="7">
        <v>0.26939999999999997</v>
      </c>
      <c r="I136" s="7">
        <v>0.57740000000000002</v>
      </c>
      <c r="K136" s="7">
        <v>0.30159999999999998</v>
      </c>
      <c r="L136" s="7">
        <v>1.0546</v>
      </c>
      <c r="N136" s="7">
        <v>0.2571</v>
      </c>
      <c r="O136" s="7">
        <v>0.57320000000000004</v>
      </c>
      <c r="Q136" s="7">
        <v>0.59840000000000004</v>
      </c>
      <c r="R136" s="7">
        <v>2.0767000000000002</v>
      </c>
      <c r="AA136" s="7">
        <v>0.2137</v>
      </c>
      <c r="AB136" s="7">
        <v>0.47039999999999998</v>
      </c>
      <c r="AC136" s="7">
        <v>1.4400999999999999</v>
      </c>
      <c r="AD136" s="7">
        <v>3.4165000000000001</v>
      </c>
      <c r="AH136" s="7">
        <v>0.23810000000000001</v>
      </c>
      <c r="AI136" s="7">
        <v>0.51160000000000005</v>
      </c>
      <c r="AK136" s="7">
        <v>0.26029999999999998</v>
      </c>
      <c r="AL136" s="7">
        <v>0.58579999999999999</v>
      </c>
      <c r="AN136" s="7">
        <v>0.2296</v>
      </c>
      <c r="AO136" s="7">
        <v>0.51039999999999996</v>
      </c>
      <c r="AP136" s="7"/>
      <c r="AQ136" s="7">
        <v>0.52849999999999997</v>
      </c>
      <c r="AR136" s="7">
        <v>1.552</v>
      </c>
      <c r="AY136" s="7">
        <v>1.3653</v>
      </c>
      <c r="AZ136" s="7">
        <v>3.4016999999999999</v>
      </c>
      <c r="BA136" s="7">
        <v>3.4016999999999999</v>
      </c>
    </row>
    <row r="137" spans="1:53" x14ac:dyDescent="0.15">
      <c r="A137" s="7">
        <v>0.2422</v>
      </c>
      <c r="B137" s="7">
        <v>0.52980000000000005</v>
      </c>
      <c r="C137" s="7">
        <v>1.5543</v>
      </c>
      <c r="D137" s="7">
        <v>4.0346000000000002</v>
      </c>
      <c r="H137" s="7">
        <v>0.26960000000000001</v>
      </c>
      <c r="I137" s="7">
        <v>0.57769999999999999</v>
      </c>
      <c r="K137" s="7">
        <v>0.30180000000000001</v>
      </c>
      <c r="L137" s="7">
        <v>1.0549999999999999</v>
      </c>
      <c r="N137" s="7">
        <v>0.25729999999999997</v>
      </c>
      <c r="O137" s="7">
        <v>0.57350000000000001</v>
      </c>
      <c r="Q137" s="7">
        <v>0.59870000000000001</v>
      </c>
      <c r="R137" s="7">
        <v>2.0773000000000001</v>
      </c>
      <c r="AA137" s="7">
        <v>0.21390000000000001</v>
      </c>
      <c r="AB137" s="7">
        <v>0.47070000000000001</v>
      </c>
      <c r="AC137" s="7">
        <v>1.4407000000000001</v>
      </c>
      <c r="AD137" s="7">
        <v>3.4175</v>
      </c>
      <c r="AH137" s="7">
        <v>0.23830000000000001</v>
      </c>
      <c r="AI137" s="7">
        <v>0.51190000000000002</v>
      </c>
      <c r="AK137" s="7">
        <v>0.26050000000000001</v>
      </c>
      <c r="AL137" s="7">
        <v>0.58609999999999995</v>
      </c>
      <c r="AN137" s="7">
        <v>0.2298</v>
      </c>
      <c r="AO137" s="7">
        <v>0.51070000000000004</v>
      </c>
      <c r="AP137" s="7"/>
      <c r="AQ137" s="7">
        <v>0.52880000000000005</v>
      </c>
      <c r="AR137" s="7">
        <v>1.5526</v>
      </c>
      <c r="AY137" s="7">
        <v>1.3660000000000001</v>
      </c>
      <c r="AZ137" s="7">
        <v>3.4032</v>
      </c>
      <c r="BA137" s="7">
        <v>3.4032</v>
      </c>
    </row>
    <row r="138" spans="1:53" x14ac:dyDescent="0.15">
      <c r="A138" s="7">
        <v>0.2424</v>
      </c>
      <c r="B138" s="7">
        <v>0.53010000000000002</v>
      </c>
      <c r="C138" s="7">
        <v>1.5548999999999999</v>
      </c>
      <c r="D138" s="7">
        <v>4.0358000000000001</v>
      </c>
      <c r="H138" s="7">
        <v>0.2697</v>
      </c>
      <c r="I138" s="7">
        <v>0.57799999999999996</v>
      </c>
      <c r="K138" s="7">
        <v>0.30199999999999999</v>
      </c>
      <c r="L138" s="7">
        <v>1.0553999999999999</v>
      </c>
      <c r="N138" s="7">
        <v>0.25740000000000002</v>
      </c>
      <c r="O138" s="7">
        <v>0.57379999999999998</v>
      </c>
      <c r="Q138" s="7">
        <v>0.59909999999999997</v>
      </c>
      <c r="R138" s="7">
        <v>2.0779999999999998</v>
      </c>
      <c r="AA138" s="7">
        <v>0.214</v>
      </c>
      <c r="AB138" s="7">
        <v>0.47089999999999999</v>
      </c>
      <c r="AC138" s="7">
        <v>1.4412</v>
      </c>
      <c r="AD138" s="7">
        <v>3.4186000000000001</v>
      </c>
      <c r="AH138" s="7">
        <v>0.2384</v>
      </c>
      <c r="AI138" s="7">
        <v>0.51219999999999999</v>
      </c>
      <c r="AK138" s="7">
        <v>0.2606</v>
      </c>
      <c r="AL138" s="7">
        <v>0.58650000000000002</v>
      </c>
      <c r="AN138" s="7">
        <v>0.22989999999999999</v>
      </c>
      <c r="AO138" s="7">
        <v>0.51100000000000001</v>
      </c>
      <c r="AP138" s="7"/>
      <c r="AQ138" s="7">
        <v>0.52910000000000001</v>
      </c>
      <c r="AR138" s="7">
        <v>1.5531999999999999</v>
      </c>
      <c r="AY138" s="7">
        <v>1.3667</v>
      </c>
      <c r="AZ138" s="7">
        <v>3.4047000000000001</v>
      </c>
      <c r="BA138" s="7">
        <v>3.4047000000000001</v>
      </c>
    </row>
    <row r="139" spans="1:53" x14ac:dyDescent="0.15">
      <c r="A139" s="7">
        <v>0.24249999999999999</v>
      </c>
      <c r="B139" s="7">
        <v>0.53039999999999998</v>
      </c>
      <c r="C139" s="7">
        <v>1.5555000000000001</v>
      </c>
      <c r="D139" s="7">
        <v>4.0369999999999999</v>
      </c>
      <c r="H139" s="7">
        <v>0.26989999999999997</v>
      </c>
      <c r="I139" s="7">
        <v>0.57840000000000003</v>
      </c>
      <c r="K139" s="7">
        <v>0.30209999999999998</v>
      </c>
      <c r="L139" s="7">
        <v>1.0558000000000001</v>
      </c>
      <c r="N139" s="7">
        <v>0.2576</v>
      </c>
      <c r="O139" s="7">
        <v>0.57410000000000005</v>
      </c>
      <c r="Q139" s="7">
        <v>0.59940000000000004</v>
      </c>
      <c r="R139" s="7">
        <v>2.0785999999999998</v>
      </c>
      <c r="AA139" s="7">
        <v>0.21410000000000001</v>
      </c>
      <c r="AB139" s="7">
        <v>0.47120000000000001</v>
      </c>
      <c r="AC139" s="7">
        <v>1.4418</v>
      </c>
      <c r="AD139" s="7">
        <v>3.4197000000000002</v>
      </c>
      <c r="AH139" s="7">
        <v>0.23860000000000001</v>
      </c>
      <c r="AI139" s="7">
        <v>0.51249999999999996</v>
      </c>
      <c r="AK139" s="7">
        <v>0.26079999999999998</v>
      </c>
      <c r="AL139" s="7">
        <v>0.58679999999999999</v>
      </c>
      <c r="AN139" s="7">
        <v>0.2301</v>
      </c>
      <c r="AO139" s="7">
        <v>0.51129999999999998</v>
      </c>
      <c r="AP139" s="7"/>
      <c r="AQ139" s="7">
        <v>0.52939999999999998</v>
      </c>
      <c r="AR139" s="7">
        <v>1.5538000000000001</v>
      </c>
      <c r="AY139" s="7">
        <v>1.3673999999999999</v>
      </c>
      <c r="AZ139" s="7">
        <v>3.4062000000000001</v>
      </c>
      <c r="BA139" s="7">
        <v>3.4062000000000001</v>
      </c>
    </row>
    <row r="140" spans="1:53" x14ac:dyDescent="0.15">
      <c r="A140" s="7">
        <v>0.24260000000000001</v>
      </c>
      <c r="B140" s="7">
        <v>0.53059999999999996</v>
      </c>
      <c r="C140" s="7">
        <v>1.5561</v>
      </c>
      <c r="D140" s="7">
        <v>4.0381999999999998</v>
      </c>
      <c r="H140" s="7">
        <v>0.27010000000000001</v>
      </c>
      <c r="I140" s="7">
        <v>0.57869999999999999</v>
      </c>
      <c r="K140" s="7">
        <v>0.30230000000000001</v>
      </c>
      <c r="L140" s="7">
        <v>1.0562</v>
      </c>
      <c r="N140" s="7">
        <v>0.25769999999999998</v>
      </c>
      <c r="O140" s="7">
        <v>0.57450000000000001</v>
      </c>
      <c r="Q140" s="7">
        <v>0.59970000000000001</v>
      </c>
      <c r="R140" s="7">
        <v>2.0792000000000002</v>
      </c>
      <c r="AA140" s="7">
        <v>0.2142</v>
      </c>
      <c r="AB140" s="7">
        <v>0.47149999999999997</v>
      </c>
      <c r="AC140" s="7">
        <v>1.4422999999999999</v>
      </c>
      <c r="AD140" s="7">
        <v>3.4207999999999998</v>
      </c>
      <c r="AH140" s="7">
        <v>0.23880000000000001</v>
      </c>
      <c r="AI140" s="7">
        <v>0.51280000000000003</v>
      </c>
      <c r="AK140" s="7">
        <v>0.26100000000000001</v>
      </c>
      <c r="AL140" s="7">
        <v>0.58720000000000006</v>
      </c>
      <c r="AN140" s="7">
        <v>0.23019999999999999</v>
      </c>
      <c r="AO140" s="7">
        <v>0.51160000000000005</v>
      </c>
      <c r="AP140" s="7"/>
      <c r="AQ140" s="7">
        <v>0.52969999999999995</v>
      </c>
      <c r="AR140" s="7">
        <v>1.5544</v>
      </c>
      <c r="AY140" s="7">
        <v>1.3681000000000001</v>
      </c>
      <c r="AZ140" s="7">
        <v>3.4077000000000002</v>
      </c>
      <c r="BA140" s="7">
        <v>3.4077000000000002</v>
      </c>
    </row>
    <row r="141" spans="1:53" x14ac:dyDescent="0.15">
      <c r="A141" s="7">
        <v>0.24279999999999999</v>
      </c>
      <c r="B141" s="7">
        <v>0.53090000000000004</v>
      </c>
      <c r="C141" s="7">
        <v>1.5567</v>
      </c>
      <c r="D141" s="7">
        <v>4.0393999999999997</v>
      </c>
      <c r="H141" s="7">
        <v>0.2702</v>
      </c>
      <c r="I141" s="7">
        <v>0.57899999999999996</v>
      </c>
      <c r="K141" s="7">
        <v>0.30249999999999999</v>
      </c>
      <c r="L141" s="7">
        <v>1.0566</v>
      </c>
      <c r="N141" s="7">
        <v>0.25790000000000002</v>
      </c>
      <c r="O141" s="7">
        <v>0.57479999999999998</v>
      </c>
      <c r="Q141" s="7">
        <v>0.6</v>
      </c>
      <c r="R141" s="7">
        <v>2.0798999999999999</v>
      </c>
      <c r="AA141" s="7">
        <v>0.21440000000000001</v>
      </c>
      <c r="AB141" s="7">
        <v>0.47170000000000001</v>
      </c>
      <c r="AC141" s="7">
        <v>1.4428000000000001</v>
      </c>
      <c r="AD141" s="7">
        <v>3.4218999999999999</v>
      </c>
      <c r="AH141" s="7">
        <v>0.2389</v>
      </c>
      <c r="AI141" s="7">
        <v>0.51319999999999999</v>
      </c>
      <c r="AK141" s="7">
        <v>0.26119999999999999</v>
      </c>
      <c r="AL141" s="7">
        <v>0.58750000000000002</v>
      </c>
      <c r="AN141" s="7">
        <v>0.2303</v>
      </c>
      <c r="AO141" s="7">
        <v>0.51190000000000002</v>
      </c>
      <c r="AP141" s="7"/>
      <c r="AQ141" s="7">
        <v>0.53010000000000002</v>
      </c>
      <c r="AR141" s="7">
        <v>1.5549999999999999</v>
      </c>
      <c r="AY141" s="7">
        <v>1.3688</v>
      </c>
      <c r="AZ141" s="7">
        <v>3.4093</v>
      </c>
      <c r="BA141" s="7">
        <v>3.4093</v>
      </c>
    </row>
    <row r="142" spans="1:53" x14ac:dyDescent="0.15">
      <c r="A142" s="7">
        <v>0.2429</v>
      </c>
      <c r="B142" s="7">
        <v>0.53110000000000002</v>
      </c>
      <c r="C142" s="7">
        <v>1.5572999999999999</v>
      </c>
      <c r="D142" s="7">
        <v>4.0404999999999998</v>
      </c>
      <c r="H142" s="7">
        <v>0.27039999999999997</v>
      </c>
      <c r="I142" s="7">
        <v>0.57940000000000003</v>
      </c>
      <c r="K142" s="7">
        <v>0.30270000000000002</v>
      </c>
      <c r="L142" s="7">
        <v>1.0569</v>
      </c>
      <c r="N142" s="7">
        <v>0.25800000000000001</v>
      </c>
      <c r="O142" s="7">
        <v>0.57509999999999994</v>
      </c>
      <c r="Q142" s="7">
        <v>1.0003</v>
      </c>
      <c r="R142" s="7">
        <v>2.0804999999999998</v>
      </c>
      <c r="AA142" s="7">
        <v>0.2145</v>
      </c>
      <c r="AB142" s="7">
        <v>0.47199999999999998</v>
      </c>
      <c r="AC142" s="7">
        <v>1.4434</v>
      </c>
      <c r="AD142" s="7">
        <v>3.423</v>
      </c>
      <c r="AH142" s="7">
        <v>0.23910000000000001</v>
      </c>
      <c r="AI142" s="7">
        <v>0.51349999999999996</v>
      </c>
      <c r="AK142" s="7">
        <v>0.26129999999999998</v>
      </c>
      <c r="AL142" s="7">
        <v>0.58779999999999999</v>
      </c>
      <c r="AN142" s="7">
        <v>0.23050000000000001</v>
      </c>
      <c r="AO142" s="7">
        <v>0.51229999999999998</v>
      </c>
      <c r="AP142" s="7"/>
      <c r="AQ142" s="7">
        <v>0.53039999999999998</v>
      </c>
      <c r="AR142" s="7">
        <v>1.5556000000000001</v>
      </c>
      <c r="AY142" s="7">
        <v>1.3694999999999999</v>
      </c>
      <c r="AZ142" s="7">
        <v>3.4108000000000001</v>
      </c>
      <c r="BA142" s="7">
        <v>3.4108000000000001</v>
      </c>
    </row>
    <row r="143" spans="1:53" x14ac:dyDescent="0.15">
      <c r="A143" s="7">
        <v>0.24299999999999999</v>
      </c>
      <c r="B143" s="7">
        <v>0.53139999999999998</v>
      </c>
      <c r="C143" s="7">
        <v>1.5578000000000001</v>
      </c>
      <c r="D143" s="7">
        <v>4.0416999999999996</v>
      </c>
      <c r="H143" s="7">
        <v>0.27050000000000002</v>
      </c>
      <c r="I143" s="7">
        <v>0.57969999999999999</v>
      </c>
      <c r="K143" s="7">
        <v>0.30280000000000001</v>
      </c>
      <c r="L143" s="7">
        <v>1.0572999999999999</v>
      </c>
      <c r="N143" s="7">
        <v>0.2581</v>
      </c>
      <c r="O143" s="7">
        <v>0.57540000000000002</v>
      </c>
      <c r="Q143" s="7">
        <v>1.0006999999999999</v>
      </c>
      <c r="R143" s="7">
        <v>2.0811999999999999</v>
      </c>
      <c r="AA143" s="7">
        <v>0.21460000000000001</v>
      </c>
      <c r="AB143" s="7">
        <v>0.4723</v>
      </c>
      <c r="AC143" s="7">
        <v>1.4439</v>
      </c>
      <c r="AD143" s="7">
        <v>3.4241000000000001</v>
      </c>
      <c r="AH143" s="7">
        <v>0.2392</v>
      </c>
      <c r="AI143" s="7">
        <v>0.51380000000000003</v>
      </c>
      <c r="AK143" s="7">
        <v>0.26150000000000001</v>
      </c>
      <c r="AL143" s="7">
        <v>0.58819999999999995</v>
      </c>
      <c r="AN143" s="7">
        <v>0.2306</v>
      </c>
      <c r="AO143" s="7">
        <v>0.51259999999999994</v>
      </c>
      <c r="AP143" s="7"/>
      <c r="AQ143" s="7">
        <v>0.53069999999999995</v>
      </c>
      <c r="AR143" s="7">
        <v>1.5562</v>
      </c>
      <c r="AY143" s="7">
        <v>1.3702000000000001</v>
      </c>
      <c r="AZ143" s="7">
        <v>3.4123000000000001</v>
      </c>
      <c r="BA143" s="7">
        <v>3.4123000000000001</v>
      </c>
    </row>
    <row r="144" spans="1:53" x14ac:dyDescent="0.15">
      <c r="A144" s="7">
        <v>0.24310000000000001</v>
      </c>
      <c r="B144" s="7">
        <v>0.53169999999999995</v>
      </c>
      <c r="C144" s="7">
        <v>1.5584</v>
      </c>
      <c r="D144" s="7">
        <v>4.0429000000000004</v>
      </c>
      <c r="H144" s="7">
        <v>0.2707</v>
      </c>
      <c r="I144" s="7">
        <v>0.58009999999999995</v>
      </c>
      <c r="K144" s="7">
        <v>0.30299999999999999</v>
      </c>
      <c r="L144" s="7">
        <v>1.0577000000000001</v>
      </c>
      <c r="N144" s="7">
        <v>0.25829999999999997</v>
      </c>
      <c r="O144" s="7">
        <v>0.57579999999999998</v>
      </c>
      <c r="Q144" s="7">
        <v>1.0009999999999999</v>
      </c>
      <c r="R144" s="7">
        <v>2.0817999999999999</v>
      </c>
      <c r="AA144" s="7">
        <v>0.21479999999999999</v>
      </c>
      <c r="AB144" s="7">
        <v>0.47249999999999998</v>
      </c>
      <c r="AC144" s="7">
        <v>1.4444999999999999</v>
      </c>
      <c r="AD144" s="7">
        <v>3.4251999999999998</v>
      </c>
      <c r="AH144" s="7">
        <v>0.2394</v>
      </c>
      <c r="AI144" s="7">
        <v>0.5141</v>
      </c>
      <c r="AK144" s="7">
        <v>0.26169999999999999</v>
      </c>
      <c r="AL144" s="7">
        <v>0.58850000000000002</v>
      </c>
      <c r="AN144" s="7">
        <v>0.23069999999999999</v>
      </c>
      <c r="AO144" s="7">
        <v>0.51290000000000002</v>
      </c>
      <c r="AP144" s="7"/>
      <c r="AQ144" s="7">
        <v>0.53100000000000003</v>
      </c>
      <c r="AR144" s="7">
        <v>1.5568</v>
      </c>
      <c r="AY144" s="7">
        <v>1.3709</v>
      </c>
      <c r="AZ144" s="7">
        <v>3.4138000000000002</v>
      </c>
      <c r="BA144" s="7">
        <v>3.4138000000000002</v>
      </c>
    </row>
    <row r="145" spans="1:53" x14ac:dyDescent="0.15">
      <c r="A145" s="7">
        <v>0.24329999999999999</v>
      </c>
      <c r="B145" s="7">
        <v>0.53190000000000004</v>
      </c>
      <c r="C145" s="7">
        <v>1.5589999999999999</v>
      </c>
      <c r="D145" s="7">
        <v>4.0441000000000003</v>
      </c>
      <c r="H145" s="7">
        <v>0.27089999999999997</v>
      </c>
      <c r="I145" s="7">
        <v>0.58040000000000003</v>
      </c>
      <c r="K145" s="7">
        <v>0.30320000000000003</v>
      </c>
      <c r="L145" s="7">
        <v>1.0581</v>
      </c>
      <c r="N145" s="7">
        <v>0.25840000000000002</v>
      </c>
      <c r="O145" s="7">
        <v>0.57609999999999995</v>
      </c>
      <c r="Q145" s="7">
        <v>1.0013000000000001</v>
      </c>
      <c r="R145" s="7">
        <v>2.0825</v>
      </c>
      <c r="AA145" s="7">
        <v>0.21490000000000001</v>
      </c>
      <c r="AB145" s="7">
        <v>0.4728</v>
      </c>
      <c r="AC145" s="7">
        <v>1.4450000000000001</v>
      </c>
      <c r="AD145" s="7">
        <v>3.4262999999999999</v>
      </c>
      <c r="AH145" s="7">
        <v>0.23949999999999999</v>
      </c>
      <c r="AI145" s="7">
        <v>0.51449999999999996</v>
      </c>
      <c r="AK145" s="7">
        <v>0.26179999999999998</v>
      </c>
      <c r="AL145" s="7">
        <v>0.58889999999999998</v>
      </c>
      <c r="AN145" s="7">
        <v>0.23089999999999999</v>
      </c>
      <c r="AO145" s="7">
        <v>0.51319999999999999</v>
      </c>
      <c r="AP145" s="7"/>
      <c r="AQ145" s="7">
        <v>0.53129999999999999</v>
      </c>
      <c r="AR145" s="7">
        <v>1.5575000000000001</v>
      </c>
      <c r="AY145" s="7">
        <v>1.3715999999999999</v>
      </c>
      <c r="AZ145" s="7">
        <v>3.4152999999999998</v>
      </c>
      <c r="BA145" s="7">
        <v>3.4152999999999998</v>
      </c>
    </row>
    <row r="146" spans="1:53" x14ac:dyDescent="0.15">
      <c r="A146" s="7">
        <v>0.24340000000000001</v>
      </c>
      <c r="B146" s="7">
        <v>0.53220000000000001</v>
      </c>
      <c r="C146" s="7">
        <v>1.5596000000000001</v>
      </c>
      <c r="D146" s="7">
        <v>4.0453000000000001</v>
      </c>
      <c r="H146" s="7">
        <v>0.27100000000000002</v>
      </c>
      <c r="I146" s="7">
        <v>0.58069999999999999</v>
      </c>
      <c r="K146" s="7">
        <v>0.30330000000000001</v>
      </c>
      <c r="L146" s="7">
        <v>1.0585</v>
      </c>
      <c r="N146" s="7">
        <v>0.2586</v>
      </c>
      <c r="O146" s="7">
        <v>0.57640000000000002</v>
      </c>
      <c r="Q146" s="7">
        <v>1.0016</v>
      </c>
      <c r="R146" s="7">
        <v>2.0831</v>
      </c>
      <c r="AA146" s="7">
        <v>0.215</v>
      </c>
      <c r="AB146" s="7">
        <v>0.47310000000000002</v>
      </c>
      <c r="AC146" s="7">
        <v>1.4456</v>
      </c>
      <c r="AD146" s="7">
        <v>3.4274</v>
      </c>
      <c r="AH146" s="7">
        <v>0.2397</v>
      </c>
      <c r="AI146" s="7">
        <v>0.51480000000000004</v>
      </c>
      <c r="AK146" s="7">
        <v>0.26200000000000001</v>
      </c>
      <c r="AL146" s="7">
        <v>0.58919999999999995</v>
      </c>
      <c r="AN146" s="7">
        <v>0.23100000000000001</v>
      </c>
      <c r="AO146" s="7">
        <v>0.51349999999999996</v>
      </c>
      <c r="AP146" s="7"/>
      <c r="AQ146" s="7">
        <v>0.53159999999999996</v>
      </c>
      <c r="AR146" s="7">
        <v>1.5581</v>
      </c>
      <c r="AY146" s="7">
        <v>1.3723000000000001</v>
      </c>
      <c r="AZ146" s="7">
        <v>3.4167999999999998</v>
      </c>
      <c r="BA146" s="7">
        <v>3.4167999999999998</v>
      </c>
    </row>
    <row r="147" spans="1:53" x14ac:dyDescent="0.15">
      <c r="A147" s="7">
        <v>0.24349999999999999</v>
      </c>
      <c r="B147" s="7">
        <v>0.53239999999999998</v>
      </c>
      <c r="C147" s="7">
        <v>1.5602</v>
      </c>
      <c r="D147" s="7">
        <v>4.0465</v>
      </c>
      <c r="H147" s="7">
        <v>0.2712</v>
      </c>
      <c r="I147" s="7">
        <v>0.58109999999999995</v>
      </c>
      <c r="K147" s="7">
        <v>0.30349999999999999</v>
      </c>
      <c r="L147" s="7">
        <v>1.0589</v>
      </c>
      <c r="N147" s="7">
        <v>0.25869999999999999</v>
      </c>
      <c r="O147" s="7">
        <v>0.57669999999999999</v>
      </c>
      <c r="Q147" s="7">
        <v>1.002</v>
      </c>
      <c r="R147" s="7">
        <v>2.0838000000000001</v>
      </c>
      <c r="AA147" s="7">
        <v>0.2152</v>
      </c>
      <c r="AB147" s="7">
        <v>0.47339999999999999</v>
      </c>
      <c r="AC147" s="7">
        <v>1.4460999999999999</v>
      </c>
      <c r="AD147" s="7">
        <v>3.4285000000000001</v>
      </c>
      <c r="AH147" s="7">
        <v>0.23980000000000001</v>
      </c>
      <c r="AI147" s="7">
        <v>0.5151</v>
      </c>
      <c r="AK147" s="7">
        <v>0.26219999999999999</v>
      </c>
      <c r="AL147" s="7">
        <v>0.58960000000000001</v>
      </c>
      <c r="AN147" s="7">
        <v>0.2311</v>
      </c>
      <c r="AO147" s="7">
        <v>0.51380000000000003</v>
      </c>
      <c r="AP147" s="7"/>
      <c r="AQ147" s="7">
        <v>0.53190000000000004</v>
      </c>
      <c r="AR147" s="7">
        <v>1.5587</v>
      </c>
      <c r="AY147" s="7">
        <v>1.3731</v>
      </c>
      <c r="AZ147" s="7">
        <v>3.4182999999999999</v>
      </c>
      <c r="BA147" s="7">
        <v>3.4182999999999999</v>
      </c>
    </row>
    <row r="148" spans="1:53" x14ac:dyDescent="0.15">
      <c r="A148" s="7">
        <v>0.2437</v>
      </c>
      <c r="B148" s="7">
        <v>0.53269999999999995</v>
      </c>
      <c r="C148" s="7">
        <v>1.5608</v>
      </c>
      <c r="D148" s="7">
        <v>4.0476999999999999</v>
      </c>
      <c r="H148" s="7">
        <v>0.27139999999999997</v>
      </c>
      <c r="I148" s="7">
        <v>0.58140000000000003</v>
      </c>
      <c r="K148" s="7">
        <v>0.30370000000000003</v>
      </c>
      <c r="L148" s="7">
        <v>1.0592999999999999</v>
      </c>
      <c r="N148" s="7">
        <v>0.25890000000000002</v>
      </c>
      <c r="O148" s="7">
        <v>0.57709999999999995</v>
      </c>
      <c r="Q148" s="7">
        <v>1.0023</v>
      </c>
      <c r="R148" s="7">
        <v>2.0844</v>
      </c>
      <c r="AA148" s="7">
        <v>0.21529999999999999</v>
      </c>
      <c r="AB148" s="7">
        <v>0.47360000000000002</v>
      </c>
      <c r="AC148" s="7">
        <v>1.4467000000000001</v>
      </c>
      <c r="AD148" s="7">
        <v>3.4296000000000002</v>
      </c>
      <c r="AH148" s="7">
        <v>0.24</v>
      </c>
      <c r="AI148" s="7">
        <v>0.51539999999999997</v>
      </c>
      <c r="AK148" s="7">
        <v>0.26240000000000002</v>
      </c>
      <c r="AL148" s="7">
        <v>0.58989999999999998</v>
      </c>
      <c r="AN148" s="7">
        <v>0.23130000000000001</v>
      </c>
      <c r="AO148" s="7">
        <v>0.5141</v>
      </c>
      <c r="AP148" s="7"/>
      <c r="AQ148" s="7">
        <v>0.53220000000000001</v>
      </c>
      <c r="AR148" s="7">
        <v>1.5592999999999999</v>
      </c>
      <c r="AY148" s="7">
        <v>1.3737999999999999</v>
      </c>
      <c r="AZ148" s="7">
        <v>3.4198</v>
      </c>
      <c r="BA148" s="7">
        <v>3.4198</v>
      </c>
    </row>
    <row r="149" spans="1:53" x14ac:dyDescent="0.15">
      <c r="A149" s="7">
        <v>0.24379999999999999</v>
      </c>
      <c r="B149" s="7">
        <v>0.53300000000000003</v>
      </c>
      <c r="C149" s="7">
        <v>1.5613999999999999</v>
      </c>
      <c r="D149" s="7">
        <v>4.0488999999999997</v>
      </c>
      <c r="H149" s="7">
        <v>0.27150000000000002</v>
      </c>
      <c r="I149" s="7">
        <v>0.58179999999999998</v>
      </c>
      <c r="K149" s="7">
        <v>0.3039</v>
      </c>
      <c r="L149" s="7">
        <v>1.0597000000000001</v>
      </c>
      <c r="N149" s="7">
        <v>0.25900000000000001</v>
      </c>
      <c r="O149" s="7">
        <v>0.57740000000000002</v>
      </c>
      <c r="Q149" s="7">
        <v>1.0025999999999999</v>
      </c>
      <c r="R149" s="7">
        <v>2.0851000000000002</v>
      </c>
      <c r="AA149" s="7">
        <v>0.21540000000000001</v>
      </c>
      <c r="AB149" s="7">
        <v>0.47389999999999999</v>
      </c>
      <c r="AC149" s="7">
        <v>1.4472</v>
      </c>
      <c r="AD149" s="7">
        <v>3.4306999999999999</v>
      </c>
      <c r="AH149" s="7">
        <v>0.24010000000000001</v>
      </c>
      <c r="AI149" s="7">
        <v>0.51570000000000005</v>
      </c>
      <c r="AK149" s="7">
        <v>0.26250000000000001</v>
      </c>
      <c r="AL149" s="7">
        <v>0.59030000000000005</v>
      </c>
      <c r="AN149" s="7">
        <v>0.23139999999999999</v>
      </c>
      <c r="AO149" s="7">
        <v>0.51449999999999996</v>
      </c>
      <c r="AP149" s="7"/>
      <c r="AQ149" s="7">
        <v>0.53249999999999997</v>
      </c>
      <c r="AR149" s="7">
        <v>1.5599000000000001</v>
      </c>
      <c r="AY149" s="7">
        <v>1.3745000000000001</v>
      </c>
      <c r="AZ149" s="7">
        <v>3.4213</v>
      </c>
      <c r="BA149" s="7">
        <v>3.4213</v>
      </c>
    </row>
    <row r="150" spans="1:53" x14ac:dyDescent="0.15">
      <c r="A150" s="7">
        <v>0.24390000000000001</v>
      </c>
      <c r="B150" s="7">
        <v>0.53320000000000001</v>
      </c>
      <c r="C150" s="7">
        <v>1.5620000000000001</v>
      </c>
      <c r="D150" s="7">
        <v>4.0500999999999996</v>
      </c>
      <c r="H150" s="7">
        <v>0.2717</v>
      </c>
      <c r="I150" s="7">
        <v>0.58209999999999995</v>
      </c>
      <c r="K150" s="7">
        <v>0.30399999999999999</v>
      </c>
      <c r="L150" s="7">
        <v>1.0601</v>
      </c>
      <c r="N150" s="7">
        <v>0.2591</v>
      </c>
      <c r="O150" s="7">
        <v>0.57769999999999999</v>
      </c>
      <c r="Q150" s="7">
        <v>1.0028999999999999</v>
      </c>
      <c r="R150" s="7">
        <v>2.0857000000000001</v>
      </c>
      <c r="AA150" s="7">
        <v>0.21560000000000001</v>
      </c>
      <c r="AB150" s="7">
        <v>0.47420000000000001</v>
      </c>
      <c r="AC150" s="7">
        <v>1.4477</v>
      </c>
      <c r="AD150" s="7">
        <v>3.4318</v>
      </c>
      <c r="AH150" s="7">
        <v>0.24030000000000001</v>
      </c>
      <c r="AI150" s="7">
        <v>0.5161</v>
      </c>
      <c r="AK150" s="7">
        <v>0.26269999999999999</v>
      </c>
      <c r="AL150" s="7">
        <v>0.59060000000000001</v>
      </c>
      <c r="AN150" s="7">
        <v>0.2316</v>
      </c>
      <c r="AO150" s="7">
        <v>0.51480000000000004</v>
      </c>
      <c r="AP150" s="7"/>
      <c r="AQ150" s="7">
        <v>0.53280000000000005</v>
      </c>
      <c r="AR150" s="7">
        <v>1.5605</v>
      </c>
      <c r="AY150" s="7">
        <v>1.3752</v>
      </c>
      <c r="AZ150" s="7">
        <v>3.4228000000000001</v>
      </c>
      <c r="BA150" s="7">
        <v>3.4228000000000001</v>
      </c>
    </row>
    <row r="151" spans="1:53" x14ac:dyDescent="0.15">
      <c r="A151" s="7">
        <v>0.24399999999999999</v>
      </c>
      <c r="B151" s="7">
        <v>0.53349999999999997</v>
      </c>
      <c r="C151" s="7">
        <v>1.5626</v>
      </c>
      <c r="D151" s="7">
        <v>4.0513000000000003</v>
      </c>
      <c r="H151" s="7">
        <v>0.27189999999999998</v>
      </c>
      <c r="I151" s="7">
        <v>0.58240000000000003</v>
      </c>
      <c r="K151" s="7">
        <v>0.30420000000000003</v>
      </c>
      <c r="L151" s="7">
        <v>1.0605</v>
      </c>
      <c r="N151" s="7">
        <v>0.25929999999999997</v>
      </c>
      <c r="O151" s="7">
        <v>0.57799999999999996</v>
      </c>
      <c r="Q151" s="7">
        <v>1.0033000000000001</v>
      </c>
      <c r="R151" s="7">
        <v>2.0863999999999998</v>
      </c>
      <c r="AA151" s="7">
        <v>0.2157</v>
      </c>
      <c r="AB151" s="7">
        <v>0.47449999999999998</v>
      </c>
      <c r="AC151" s="7">
        <v>1.4482999999999999</v>
      </c>
      <c r="AD151" s="7">
        <v>3.4329000000000001</v>
      </c>
      <c r="AH151" s="7">
        <v>0.24049999999999999</v>
      </c>
      <c r="AI151" s="7">
        <v>0.51639999999999997</v>
      </c>
      <c r="AK151" s="7">
        <v>0.26290000000000002</v>
      </c>
      <c r="AL151" s="7">
        <v>0.59099999999999997</v>
      </c>
      <c r="AN151" s="7">
        <v>0.23169999999999999</v>
      </c>
      <c r="AO151" s="7">
        <v>0.5151</v>
      </c>
      <c r="AP151" s="7"/>
      <c r="AQ151" s="7">
        <v>0.53310000000000002</v>
      </c>
      <c r="AR151" s="7">
        <v>1.5610999999999999</v>
      </c>
      <c r="AY151" s="7">
        <v>1.3758999999999999</v>
      </c>
      <c r="AZ151" s="7">
        <v>3.4243000000000001</v>
      </c>
      <c r="BA151" s="7">
        <v>3.4243000000000001</v>
      </c>
    </row>
    <row r="152" spans="1:53" x14ac:dyDescent="0.15">
      <c r="A152" s="7">
        <v>0.2442</v>
      </c>
      <c r="B152" s="7">
        <v>0.53369999999999995</v>
      </c>
      <c r="C152" s="7">
        <v>1.5631999999999999</v>
      </c>
      <c r="D152" s="7">
        <v>4.0525000000000002</v>
      </c>
      <c r="H152" s="7">
        <v>0.27200000000000002</v>
      </c>
      <c r="I152" s="7">
        <v>0.58279999999999998</v>
      </c>
      <c r="K152" s="7">
        <v>0.3044</v>
      </c>
      <c r="L152" s="7">
        <v>1.0609</v>
      </c>
      <c r="N152" s="7">
        <v>0.25940000000000002</v>
      </c>
      <c r="O152" s="7">
        <v>0.57840000000000003</v>
      </c>
      <c r="Q152" s="7">
        <v>1.0036</v>
      </c>
      <c r="R152" s="7">
        <v>2.0870000000000002</v>
      </c>
      <c r="AA152" s="7">
        <v>0.21579999999999999</v>
      </c>
      <c r="AB152" s="7">
        <v>0.47470000000000001</v>
      </c>
      <c r="AC152" s="7">
        <v>1.4488000000000001</v>
      </c>
      <c r="AD152" s="7">
        <v>3.4340000000000002</v>
      </c>
      <c r="AH152" s="7">
        <v>0.24060000000000001</v>
      </c>
      <c r="AI152" s="7">
        <v>0.51670000000000005</v>
      </c>
      <c r="AK152" s="7">
        <v>0.2631</v>
      </c>
      <c r="AL152" s="7">
        <v>0.59130000000000005</v>
      </c>
      <c r="AN152" s="7">
        <v>0.23180000000000001</v>
      </c>
      <c r="AO152" s="7">
        <v>0.51539999999999997</v>
      </c>
      <c r="AP152" s="7"/>
      <c r="AQ152" s="7">
        <v>0.53339999999999999</v>
      </c>
      <c r="AR152" s="7">
        <v>1.5617000000000001</v>
      </c>
      <c r="AY152" s="7">
        <v>1.3766</v>
      </c>
      <c r="AZ152" s="7">
        <v>3.4258000000000002</v>
      </c>
      <c r="BA152" s="7">
        <v>3.4258000000000002</v>
      </c>
    </row>
    <row r="153" spans="1:53" x14ac:dyDescent="0.15">
      <c r="A153" s="7">
        <v>0.24429999999999999</v>
      </c>
      <c r="B153" s="7">
        <v>0.53400000000000003</v>
      </c>
      <c r="C153" s="7">
        <v>1.5637000000000001</v>
      </c>
      <c r="D153" s="7">
        <v>4.0537000000000001</v>
      </c>
      <c r="H153" s="7">
        <v>0.2722</v>
      </c>
      <c r="I153" s="7">
        <v>0.58309999999999995</v>
      </c>
      <c r="K153" s="7">
        <v>0.30449999999999999</v>
      </c>
      <c r="L153" s="7">
        <v>1.0612999999999999</v>
      </c>
      <c r="N153" s="7">
        <v>0.2596</v>
      </c>
      <c r="O153" s="7">
        <v>0.57869999999999999</v>
      </c>
      <c r="Q153" s="7">
        <v>1.0039</v>
      </c>
      <c r="R153" s="7">
        <v>2.0876999999999999</v>
      </c>
      <c r="AA153" s="7">
        <v>0.21590000000000001</v>
      </c>
      <c r="AB153" s="7">
        <v>0.47499999999999998</v>
      </c>
      <c r="AC153" s="7">
        <v>1.4494</v>
      </c>
      <c r="AD153" s="7">
        <v>3.4350999999999998</v>
      </c>
      <c r="AH153" s="7">
        <v>0.24079999999999999</v>
      </c>
      <c r="AI153" s="7">
        <v>0.51700000000000002</v>
      </c>
      <c r="AK153" s="7">
        <v>0.26319999999999999</v>
      </c>
      <c r="AL153" s="7">
        <v>0.5917</v>
      </c>
      <c r="AN153" s="7">
        <v>0.23200000000000001</v>
      </c>
      <c r="AO153" s="7">
        <v>0.51570000000000005</v>
      </c>
      <c r="AP153" s="7"/>
      <c r="AQ153" s="7">
        <v>0.53369999999999995</v>
      </c>
      <c r="AR153" s="7">
        <v>1.5624</v>
      </c>
      <c r="AY153" s="7">
        <v>1.3773</v>
      </c>
      <c r="AZ153" s="7">
        <v>3.4272999999999998</v>
      </c>
      <c r="BA153" s="7">
        <v>3.4272999999999998</v>
      </c>
    </row>
    <row r="154" spans="1:53" x14ac:dyDescent="0.15">
      <c r="A154" s="7">
        <v>0.24440000000000001</v>
      </c>
      <c r="B154" s="7">
        <v>0.5343</v>
      </c>
      <c r="C154" s="7">
        <v>1.5643</v>
      </c>
      <c r="D154" s="7">
        <v>4.0548999999999999</v>
      </c>
      <c r="H154" s="7">
        <v>0.27239999999999998</v>
      </c>
      <c r="I154" s="7">
        <v>0.58340000000000003</v>
      </c>
      <c r="K154" s="7">
        <v>0.30470000000000003</v>
      </c>
      <c r="L154" s="7">
        <v>1.0616000000000001</v>
      </c>
      <c r="N154" s="7">
        <v>0.25969999999999999</v>
      </c>
      <c r="O154" s="7">
        <v>0.57899999999999996</v>
      </c>
      <c r="Q154" s="7">
        <v>1.0042</v>
      </c>
      <c r="R154" s="7">
        <v>2.0882999999999998</v>
      </c>
      <c r="AA154" s="7">
        <v>0.21609999999999999</v>
      </c>
      <c r="AB154" s="7">
        <v>0.4753</v>
      </c>
      <c r="AC154" s="7">
        <v>1.4499</v>
      </c>
      <c r="AD154" s="7">
        <v>3.4361999999999999</v>
      </c>
      <c r="AH154" s="7">
        <v>0.2409</v>
      </c>
      <c r="AI154" s="7">
        <v>0.51739999999999997</v>
      </c>
      <c r="AK154" s="7">
        <v>0.26340000000000002</v>
      </c>
      <c r="AL154" s="7">
        <v>0.59199999999999997</v>
      </c>
      <c r="AN154" s="7">
        <v>0.2321</v>
      </c>
      <c r="AO154" s="7">
        <v>0.51600000000000001</v>
      </c>
      <c r="AP154" s="7"/>
      <c r="AQ154" s="7">
        <v>0.53400000000000003</v>
      </c>
      <c r="AR154" s="7">
        <v>1.5629999999999999</v>
      </c>
      <c r="AY154" s="7">
        <v>1.3779999999999999</v>
      </c>
      <c r="AZ154" s="7">
        <v>3.4287999999999998</v>
      </c>
      <c r="BA154" s="7">
        <v>3.4287999999999998</v>
      </c>
    </row>
    <row r="155" spans="1:53" x14ac:dyDescent="0.15">
      <c r="A155" s="7">
        <v>0.24460000000000001</v>
      </c>
      <c r="B155" s="7">
        <v>0.53449999999999998</v>
      </c>
      <c r="C155" s="7">
        <v>1.5649</v>
      </c>
      <c r="D155" s="7">
        <v>4.0560999999999998</v>
      </c>
      <c r="H155" s="7">
        <v>0.27250000000000002</v>
      </c>
      <c r="I155" s="7">
        <v>0.58379999999999999</v>
      </c>
      <c r="K155" s="7">
        <v>0.3049</v>
      </c>
      <c r="L155" s="7">
        <v>1.0620000000000001</v>
      </c>
      <c r="N155" s="7">
        <v>0.25990000000000002</v>
      </c>
      <c r="O155" s="7">
        <v>0.57930000000000004</v>
      </c>
      <c r="Q155" s="7">
        <v>1.0045999999999999</v>
      </c>
      <c r="R155" s="7">
        <v>2.089</v>
      </c>
      <c r="AA155" s="7">
        <v>0.2162</v>
      </c>
      <c r="AB155" s="7">
        <v>0.47549999999999998</v>
      </c>
      <c r="AC155" s="7">
        <v>1.4504999999999999</v>
      </c>
      <c r="AD155" s="7">
        <v>3.4373</v>
      </c>
      <c r="AH155" s="7">
        <v>0.24110000000000001</v>
      </c>
      <c r="AI155" s="7">
        <v>0.51770000000000005</v>
      </c>
      <c r="AK155" s="7">
        <v>0.2636</v>
      </c>
      <c r="AL155" s="7">
        <v>0.59240000000000004</v>
      </c>
      <c r="AN155" s="7">
        <v>0.23219999999999999</v>
      </c>
      <c r="AO155" s="7">
        <v>0.51639999999999997</v>
      </c>
      <c r="AP155" s="7"/>
      <c r="AQ155" s="7">
        <v>0.5343</v>
      </c>
      <c r="AR155" s="7">
        <v>1.5636000000000001</v>
      </c>
      <c r="AY155" s="7">
        <v>1.3787</v>
      </c>
      <c r="AZ155" s="7">
        <v>3.4302999999999999</v>
      </c>
      <c r="BA155" s="7">
        <v>3.4302999999999999</v>
      </c>
    </row>
    <row r="156" spans="1:53" x14ac:dyDescent="0.15">
      <c r="A156" s="7">
        <v>0.2447</v>
      </c>
      <c r="B156" s="7">
        <v>0.53480000000000005</v>
      </c>
      <c r="C156" s="7">
        <v>1.5654999999999999</v>
      </c>
      <c r="D156" s="7">
        <v>4.0572999999999997</v>
      </c>
      <c r="H156" s="7">
        <v>0.2727</v>
      </c>
      <c r="I156" s="7">
        <v>0.58409999999999995</v>
      </c>
      <c r="K156" s="7">
        <v>0.30509999999999998</v>
      </c>
      <c r="L156" s="7">
        <v>1.0624</v>
      </c>
      <c r="N156" s="7">
        <v>0.26</v>
      </c>
      <c r="O156" s="7">
        <v>0.57969999999999999</v>
      </c>
      <c r="Q156" s="7">
        <v>1.0048999999999999</v>
      </c>
      <c r="R156" s="7">
        <v>2.0895999999999999</v>
      </c>
      <c r="AA156" s="7">
        <v>0.21629999999999999</v>
      </c>
      <c r="AB156" s="7">
        <v>0.4758</v>
      </c>
      <c r="AC156" s="7">
        <v>1.4510000000000001</v>
      </c>
      <c r="AD156" s="7">
        <v>3.4384000000000001</v>
      </c>
      <c r="AH156" s="7">
        <v>0.2412</v>
      </c>
      <c r="AI156" s="7">
        <v>0.51800000000000002</v>
      </c>
      <c r="AK156" s="7">
        <v>0.26369999999999999</v>
      </c>
      <c r="AL156" s="7">
        <v>0.5927</v>
      </c>
      <c r="AN156" s="7">
        <v>0.2324</v>
      </c>
      <c r="AO156" s="7">
        <v>0.51670000000000005</v>
      </c>
      <c r="AP156" s="7"/>
      <c r="AQ156" s="7">
        <v>0.53459999999999996</v>
      </c>
      <c r="AR156" s="7">
        <v>1.5642</v>
      </c>
      <c r="AY156" s="7">
        <v>1.3794</v>
      </c>
      <c r="AZ156" s="7">
        <v>3.4318</v>
      </c>
      <c r="BA156" s="7">
        <v>3.4318</v>
      </c>
    </row>
    <row r="157" spans="1:53" x14ac:dyDescent="0.15">
      <c r="A157" s="7">
        <v>0.24479999999999999</v>
      </c>
      <c r="B157" s="7">
        <v>0.53500000000000003</v>
      </c>
      <c r="C157" s="7">
        <v>1.5661</v>
      </c>
      <c r="D157" s="7">
        <v>4.0585000000000004</v>
      </c>
      <c r="H157" s="7">
        <v>0.27289999999999998</v>
      </c>
      <c r="I157" s="7">
        <v>0.58450000000000002</v>
      </c>
      <c r="K157" s="7">
        <v>0.30520000000000003</v>
      </c>
      <c r="L157" s="7">
        <v>1.0628</v>
      </c>
      <c r="N157" s="7">
        <v>0.2601</v>
      </c>
      <c r="O157" s="7">
        <v>0.57999999999999996</v>
      </c>
      <c r="Q157" s="7">
        <v>1.0052000000000001</v>
      </c>
      <c r="R157" s="7">
        <v>2.0903</v>
      </c>
      <c r="AA157" s="7">
        <v>0.2165</v>
      </c>
      <c r="AB157" s="7">
        <v>0.47610000000000002</v>
      </c>
      <c r="AC157" s="7">
        <v>1.4516</v>
      </c>
      <c r="AD157" s="7">
        <v>3.4394999999999998</v>
      </c>
      <c r="AH157" s="7">
        <v>0.2414</v>
      </c>
      <c r="AI157" s="7">
        <v>0.51829999999999998</v>
      </c>
      <c r="AK157" s="7">
        <v>0.26390000000000002</v>
      </c>
      <c r="AL157" s="7">
        <v>0.59309999999999996</v>
      </c>
      <c r="AN157" s="7">
        <v>0.23250000000000001</v>
      </c>
      <c r="AO157" s="7">
        <v>0.51700000000000002</v>
      </c>
      <c r="AP157" s="7"/>
      <c r="AQ157" s="7">
        <v>0.53490000000000004</v>
      </c>
      <c r="AR157" s="7">
        <v>1.5648</v>
      </c>
      <c r="AY157" s="7">
        <v>1.3801000000000001</v>
      </c>
      <c r="AZ157" s="7">
        <v>3.4333999999999998</v>
      </c>
      <c r="BA157" s="7">
        <v>3.4333999999999998</v>
      </c>
    </row>
    <row r="158" spans="1:53" x14ac:dyDescent="0.15">
      <c r="A158" s="7">
        <v>0.24490000000000001</v>
      </c>
      <c r="B158" s="7">
        <v>0.5353</v>
      </c>
      <c r="C158" s="7">
        <v>1.5667</v>
      </c>
      <c r="D158" s="7">
        <v>4.0597000000000003</v>
      </c>
      <c r="H158" s="7">
        <v>0.27300000000000002</v>
      </c>
      <c r="I158" s="7">
        <v>0.58479999999999999</v>
      </c>
      <c r="K158" s="7">
        <v>0.3054</v>
      </c>
      <c r="L158" s="7">
        <v>1.0631999999999999</v>
      </c>
      <c r="N158" s="7">
        <v>0.26029999999999998</v>
      </c>
      <c r="O158" s="7">
        <v>0.58030000000000004</v>
      </c>
      <c r="Q158" s="7">
        <v>1.0055000000000001</v>
      </c>
      <c r="R158" s="7">
        <v>2.0909</v>
      </c>
      <c r="AA158" s="7">
        <v>0.21659999999999999</v>
      </c>
      <c r="AB158" s="7">
        <v>0.47639999999999999</v>
      </c>
      <c r="AC158" s="7">
        <v>1.4520999999999999</v>
      </c>
      <c r="AD158" s="7">
        <v>3.4405999999999999</v>
      </c>
      <c r="AH158" s="7">
        <v>0.24149999999999999</v>
      </c>
      <c r="AI158" s="7">
        <v>0.51870000000000005</v>
      </c>
      <c r="AK158" s="7">
        <v>0.2641</v>
      </c>
      <c r="AL158" s="7">
        <v>0.59340000000000004</v>
      </c>
      <c r="AN158" s="7">
        <v>0.23269999999999999</v>
      </c>
      <c r="AO158" s="7">
        <v>0.51729999999999998</v>
      </c>
      <c r="AP158" s="7"/>
      <c r="AQ158" s="7">
        <v>0.5353</v>
      </c>
      <c r="AR158" s="7">
        <v>1.5653999999999999</v>
      </c>
      <c r="AY158" s="7">
        <v>1.3808</v>
      </c>
      <c r="AZ158" s="7">
        <v>3.4348999999999998</v>
      </c>
      <c r="BA158" s="7">
        <v>3.4348999999999998</v>
      </c>
    </row>
    <row r="159" spans="1:53" x14ac:dyDescent="0.15">
      <c r="A159" s="7">
        <v>0.24510000000000001</v>
      </c>
      <c r="B159" s="7">
        <v>0.53559999999999997</v>
      </c>
      <c r="C159" s="7">
        <v>1.5672999999999999</v>
      </c>
      <c r="D159" s="7">
        <v>4.0609000000000002</v>
      </c>
      <c r="H159" s="7">
        <v>0.2732</v>
      </c>
      <c r="I159" s="7">
        <v>0.58509999999999995</v>
      </c>
      <c r="K159" s="7">
        <v>0.30559999999999998</v>
      </c>
      <c r="L159" s="7">
        <v>1.0636000000000001</v>
      </c>
      <c r="N159" s="7">
        <v>0.26040000000000002</v>
      </c>
      <c r="O159" s="7">
        <v>0.58069999999999999</v>
      </c>
      <c r="Q159" s="7">
        <v>1.0059</v>
      </c>
      <c r="R159" s="7">
        <v>2.0916000000000001</v>
      </c>
      <c r="AA159" s="7">
        <v>0.2167</v>
      </c>
      <c r="AB159" s="7">
        <v>0.47660000000000002</v>
      </c>
      <c r="AC159" s="7">
        <v>1.4525999999999999</v>
      </c>
      <c r="AD159" s="7">
        <v>3.4417</v>
      </c>
      <c r="AH159" s="7">
        <v>0.2417</v>
      </c>
      <c r="AI159" s="7">
        <v>0.51900000000000002</v>
      </c>
      <c r="AK159" s="7">
        <v>0.26429999999999998</v>
      </c>
      <c r="AL159" s="7">
        <v>0.59370000000000001</v>
      </c>
      <c r="AN159" s="7">
        <v>0.23280000000000001</v>
      </c>
      <c r="AO159" s="7">
        <v>0.51759999999999995</v>
      </c>
      <c r="AP159" s="7"/>
      <c r="AQ159" s="7">
        <v>0.53559999999999997</v>
      </c>
      <c r="AR159" s="7">
        <v>1.5660000000000001</v>
      </c>
      <c r="AY159" s="7">
        <v>1.3815</v>
      </c>
      <c r="AZ159" s="7">
        <v>3.4363999999999999</v>
      </c>
      <c r="BA159" s="7">
        <v>3.4363999999999999</v>
      </c>
    </row>
    <row r="160" spans="1:53" x14ac:dyDescent="0.15">
      <c r="A160" s="7">
        <v>0.2452</v>
      </c>
      <c r="B160" s="7">
        <v>0.53580000000000005</v>
      </c>
      <c r="C160" s="7">
        <v>1.5679000000000001</v>
      </c>
      <c r="D160" s="7">
        <v>4.0621</v>
      </c>
      <c r="H160" s="7">
        <v>0.27339999999999998</v>
      </c>
      <c r="I160" s="7">
        <v>0.58550000000000002</v>
      </c>
      <c r="K160" s="7">
        <v>0.30570000000000003</v>
      </c>
      <c r="L160" s="7">
        <v>1.0640000000000001</v>
      </c>
      <c r="N160" s="7">
        <v>0.2606</v>
      </c>
      <c r="O160" s="7">
        <v>0.58099999999999996</v>
      </c>
      <c r="Q160" s="7">
        <v>1.0062</v>
      </c>
      <c r="R160" s="7">
        <v>2.0922000000000001</v>
      </c>
      <c r="AA160" s="7">
        <v>0.21690000000000001</v>
      </c>
      <c r="AB160" s="7">
        <v>0.47689999999999999</v>
      </c>
      <c r="AC160" s="7">
        <v>1.4532</v>
      </c>
      <c r="AD160" s="7">
        <v>3.4428000000000001</v>
      </c>
      <c r="AH160" s="7">
        <v>0.2419</v>
      </c>
      <c r="AI160" s="7">
        <v>0.51929999999999998</v>
      </c>
      <c r="AK160" s="7">
        <v>0.26440000000000002</v>
      </c>
      <c r="AL160" s="7">
        <v>0.59409999999999996</v>
      </c>
      <c r="AN160" s="7">
        <v>0.2329</v>
      </c>
      <c r="AO160" s="7">
        <v>0.51790000000000003</v>
      </c>
      <c r="AP160" s="7"/>
      <c r="AQ160" s="7">
        <v>0.53590000000000004</v>
      </c>
      <c r="AR160" s="7">
        <v>1.5667</v>
      </c>
      <c r="AY160" s="7">
        <v>1.3822000000000001</v>
      </c>
      <c r="AZ160" s="7">
        <v>3.4379</v>
      </c>
      <c r="BA160" s="7">
        <v>3.4379</v>
      </c>
    </row>
    <row r="161" spans="1:53" x14ac:dyDescent="0.15">
      <c r="A161" s="7">
        <v>0.24529999999999999</v>
      </c>
      <c r="B161" s="7">
        <v>0.53610000000000002</v>
      </c>
      <c r="C161" s="7">
        <v>1.5685</v>
      </c>
      <c r="D161" s="7">
        <v>4.0632000000000001</v>
      </c>
      <c r="H161" s="7">
        <v>0.27350000000000002</v>
      </c>
      <c r="I161" s="7">
        <v>0.58579999999999999</v>
      </c>
      <c r="K161" s="7">
        <v>0.30590000000000001</v>
      </c>
      <c r="L161" s="7">
        <v>1.0644</v>
      </c>
      <c r="N161" s="7">
        <v>0.26069999999999999</v>
      </c>
      <c r="O161" s="7">
        <v>0.58130000000000004</v>
      </c>
      <c r="Q161" s="7">
        <v>1.0065</v>
      </c>
      <c r="R161" s="7">
        <v>2.0929000000000002</v>
      </c>
      <c r="AA161" s="7">
        <v>0.217</v>
      </c>
      <c r="AB161" s="7">
        <v>0.47720000000000001</v>
      </c>
      <c r="AC161" s="7">
        <v>1.4537</v>
      </c>
      <c r="AD161" s="7">
        <v>3.4439000000000002</v>
      </c>
      <c r="AH161" s="7">
        <v>0.24199999999999999</v>
      </c>
      <c r="AI161" s="7">
        <v>0.51959999999999995</v>
      </c>
      <c r="AK161" s="7">
        <v>0.2646</v>
      </c>
      <c r="AL161" s="7">
        <v>0.59440000000000004</v>
      </c>
      <c r="AN161" s="7">
        <v>0.2331</v>
      </c>
      <c r="AO161" s="7">
        <v>0.51829999999999998</v>
      </c>
      <c r="AP161" s="7"/>
      <c r="AQ161" s="7">
        <v>0.53620000000000001</v>
      </c>
      <c r="AR161" s="7">
        <v>1.5672999999999999</v>
      </c>
      <c r="AY161" s="7">
        <v>1.3829</v>
      </c>
      <c r="AZ161" s="7">
        <v>3.4394</v>
      </c>
      <c r="BA161" s="7">
        <v>3.4394</v>
      </c>
    </row>
    <row r="162" spans="1:53" x14ac:dyDescent="0.15">
      <c r="A162" s="7">
        <v>0.2455</v>
      </c>
      <c r="B162" s="7">
        <v>0.53639999999999999</v>
      </c>
      <c r="C162" s="7">
        <v>1.5690999999999999</v>
      </c>
      <c r="D162" s="7">
        <v>4.0644</v>
      </c>
      <c r="H162" s="7">
        <v>0.2737</v>
      </c>
      <c r="I162" s="7">
        <v>0.58620000000000005</v>
      </c>
      <c r="K162" s="7">
        <v>0.30609999999999998</v>
      </c>
      <c r="L162" s="7">
        <v>1.0648</v>
      </c>
      <c r="N162" s="7">
        <v>0.26090000000000002</v>
      </c>
      <c r="O162" s="7">
        <v>0.58160000000000001</v>
      </c>
      <c r="Q162" s="7">
        <v>1.0067999999999999</v>
      </c>
      <c r="R162" s="7">
        <v>2.0935000000000001</v>
      </c>
      <c r="AA162" s="7">
        <v>0.21709999999999999</v>
      </c>
      <c r="AB162" s="7">
        <v>0.47749999999999998</v>
      </c>
      <c r="AC162" s="7">
        <v>1.4542999999999999</v>
      </c>
      <c r="AD162" s="7">
        <v>3.4449999999999998</v>
      </c>
      <c r="AH162" s="7">
        <v>0.2422</v>
      </c>
      <c r="AI162" s="7">
        <v>0.52</v>
      </c>
      <c r="AK162" s="7">
        <v>0.26479999999999998</v>
      </c>
      <c r="AL162" s="7">
        <v>0.5948</v>
      </c>
      <c r="AN162" s="7">
        <v>0.23319999999999999</v>
      </c>
      <c r="AO162" s="7">
        <v>0.51859999999999995</v>
      </c>
      <c r="AP162" s="7"/>
      <c r="AQ162" s="7">
        <v>0.53649999999999998</v>
      </c>
      <c r="AR162" s="7">
        <v>1.5679000000000001</v>
      </c>
      <c r="AY162" s="7">
        <v>1.3835999999999999</v>
      </c>
      <c r="AZ162" s="7">
        <v>3.4409000000000001</v>
      </c>
      <c r="BA162" s="7">
        <v>3.4409000000000001</v>
      </c>
    </row>
    <row r="163" spans="1:53" x14ac:dyDescent="0.15">
      <c r="A163" s="7">
        <v>0.24560000000000001</v>
      </c>
      <c r="B163" s="7">
        <v>0.53659999999999997</v>
      </c>
      <c r="C163" s="7">
        <v>1.5697000000000001</v>
      </c>
      <c r="D163" s="7">
        <v>4.0655999999999999</v>
      </c>
      <c r="H163" s="7">
        <v>0.27389999999999998</v>
      </c>
      <c r="I163" s="7">
        <v>0.58650000000000002</v>
      </c>
      <c r="K163" s="7">
        <v>0.30630000000000002</v>
      </c>
      <c r="L163" s="7">
        <v>1.0651999999999999</v>
      </c>
      <c r="N163" s="7">
        <v>0.26100000000000001</v>
      </c>
      <c r="O163" s="7">
        <v>0.58199999999999996</v>
      </c>
      <c r="Q163" s="7">
        <v>1.0072000000000001</v>
      </c>
      <c r="R163" s="7">
        <v>2.0941999999999998</v>
      </c>
      <c r="AA163" s="7">
        <v>0.21729999999999999</v>
      </c>
      <c r="AB163" s="7">
        <v>0.47770000000000001</v>
      </c>
      <c r="AC163" s="7">
        <v>1.4548000000000001</v>
      </c>
      <c r="AD163" s="7">
        <v>3.4460999999999999</v>
      </c>
      <c r="AH163" s="7">
        <v>0.24229999999999999</v>
      </c>
      <c r="AI163" s="7">
        <v>0.52029999999999998</v>
      </c>
      <c r="AK163" s="7">
        <v>0.26500000000000001</v>
      </c>
      <c r="AL163" s="7">
        <v>0.59509999999999996</v>
      </c>
      <c r="AN163" s="7">
        <v>0.23330000000000001</v>
      </c>
      <c r="AO163" s="7">
        <v>0.51890000000000003</v>
      </c>
      <c r="AP163" s="7"/>
      <c r="AQ163" s="7">
        <v>0.53680000000000005</v>
      </c>
      <c r="AR163" s="7">
        <v>1.5685</v>
      </c>
      <c r="AY163" s="7">
        <v>1.3843000000000001</v>
      </c>
      <c r="AZ163" s="7">
        <v>3.4424000000000001</v>
      </c>
      <c r="BA163" s="7">
        <v>3.4424000000000001</v>
      </c>
    </row>
    <row r="164" spans="1:53" x14ac:dyDescent="0.15">
      <c r="A164" s="7">
        <v>0.2457</v>
      </c>
      <c r="B164" s="7">
        <v>0.53690000000000004</v>
      </c>
      <c r="C164" s="7">
        <v>1.5703</v>
      </c>
      <c r="D164" s="7">
        <v>4.0667999999999997</v>
      </c>
      <c r="H164" s="7">
        <v>0.27400000000000002</v>
      </c>
      <c r="I164" s="7">
        <v>0.58689999999999998</v>
      </c>
      <c r="K164" s="7">
        <v>0.30640000000000001</v>
      </c>
      <c r="L164" s="7">
        <v>1.0656000000000001</v>
      </c>
      <c r="N164" s="7">
        <v>0.26119999999999999</v>
      </c>
      <c r="O164" s="7">
        <v>0.58230000000000004</v>
      </c>
      <c r="Q164" s="7">
        <v>1.0075000000000001</v>
      </c>
      <c r="R164" s="7">
        <v>2.0948000000000002</v>
      </c>
      <c r="AA164" s="7">
        <v>0.21740000000000001</v>
      </c>
      <c r="AB164" s="7">
        <v>0.47799999999999998</v>
      </c>
      <c r="AC164" s="7">
        <v>1.4554</v>
      </c>
      <c r="AD164" s="7">
        <v>3.4472</v>
      </c>
      <c r="AH164" s="7">
        <v>0.24249999999999999</v>
      </c>
      <c r="AI164" s="7">
        <v>0.52059999999999995</v>
      </c>
      <c r="AK164" s="7">
        <v>0.2651</v>
      </c>
      <c r="AL164" s="7">
        <v>0.59550000000000003</v>
      </c>
      <c r="AN164" s="7">
        <v>0.23350000000000001</v>
      </c>
      <c r="AO164" s="7">
        <v>0.51919999999999999</v>
      </c>
      <c r="AP164" s="7"/>
      <c r="AQ164" s="7">
        <v>0.53710000000000002</v>
      </c>
      <c r="AR164" s="7">
        <v>1.5690999999999999</v>
      </c>
      <c r="AY164" s="7">
        <v>1.385</v>
      </c>
      <c r="AZ164" s="7">
        <v>3.444</v>
      </c>
      <c r="BA164" s="7">
        <v>3.444</v>
      </c>
    </row>
    <row r="165" spans="1:53" x14ac:dyDescent="0.15">
      <c r="A165" s="7">
        <v>0.24590000000000001</v>
      </c>
      <c r="B165" s="7">
        <v>0.53710000000000002</v>
      </c>
      <c r="C165" s="7">
        <v>1.5709</v>
      </c>
      <c r="D165" s="7">
        <v>4.0679999999999996</v>
      </c>
      <c r="H165" s="7">
        <v>0.2742</v>
      </c>
      <c r="I165" s="7">
        <v>0.58720000000000006</v>
      </c>
      <c r="K165" s="7">
        <v>0.30659999999999998</v>
      </c>
      <c r="L165" s="7">
        <v>1.0660000000000001</v>
      </c>
      <c r="N165" s="7">
        <v>0.26129999999999998</v>
      </c>
      <c r="O165" s="7">
        <v>0.58260000000000001</v>
      </c>
      <c r="Q165" s="7">
        <v>1.0078</v>
      </c>
      <c r="R165" s="7">
        <v>2.0954999999999999</v>
      </c>
      <c r="AA165" s="7">
        <v>0.2175</v>
      </c>
      <c r="AB165" s="7">
        <v>0.4783</v>
      </c>
      <c r="AC165" s="7">
        <v>1.4559</v>
      </c>
      <c r="AD165" s="7">
        <v>3.4483000000000001</v>
      </c>
      <c r="AH165" s="7">
        <v>0.24260000000000001</v>
      </c>
      <c r="AI165" s="7">
        <v>0.52090000000000003</v>
      </c>
      <c r="AK165" s="7">
        <v>0.26529999999999998</v>
      </c>
      <c r="AL165" s="7">
        <v>0.5958</v>
      </c>
      <c r="AN165" s="7">
        <v>0.2336</v>
      </c>
      <c r="AO165" s="7">
        <v>0.51949999999999996</v>
      </c>
      <c r="AP165" s="7"/>
      <c r="AQ165" s="7">
        <v>0.53739999999999999</v>
      </c>
      <c r="AR165" s="7">
        <v>1.5697000000000001</v>
      </c>
      <c r="AY165" s="7">
        <v>1.3857999999999999</v>
      </c>
      <c r="AZ165" s="7">
        <v>3.4455</v>
      </c>
      <c r="BA165" s="7">
        <v>3.4455</v>
      </c>
    </row>
    <row r="166" spans="1:53" x14ac:dyDescent="0.15">
      <c r="A166" s="7">
        <v>0.246</v>
      </c>
      <c r="B166" s="7">
        <v>0.53739999999999999</v>
      </c>
      <c r="C166" s="7">
        <v>1.5714999999999999</v>
      </c>
      <c r="D166" s="7">
        <v>4.0692000000000004</v>
      </c>
      <c r="H166" s="7">
        <v>0.27439999999999998</v>
      </c>
      <c r="I166" s="7">
        <v>0.58750000000000002</v>
      </c>
      <c r="K166" s="7">
        <v>0.30680000000000002</v>
      </c>
      <c r="L166" s="7">
        <v>1.0664</v>
      </c>
      <c r="N166" s="7">
        <v>0.26140000000000002</v>
      </c>
      <c r="O166" s="7">
        <v>0.58289999999999997</v>
      </c>
      <c r="Q166" s="7">
        <v>1.0081</v>
      </c>
      <c r="R166" s="7">
        <v>2.0960999999999999</v>
      </c>
      <c r="AA166" s="7">
        <v>0.2177</v>
      </c>
      <c r="AB166" s="7">
        <v>0.47849999999999998</v>
      </c>
      <c r="AC166" s="7">
        <v>1.4564999999999999</v>
      </c>
      <c r="AD166" s="7">
        <v>3.4493999999999998</v>
      </c>
      <c r="AH166" s="7">
        <v>0.24279999999999999</v>
      </c>
      <c r="AI166" s="7">
        <v>0.52129999999999999</v>
      </c>
      <c r="AK166" s="7">
        <v>0.26550000000000001</v>
      </c>
      <c r="AL166" s="7">
        <v>0.59619999999999995</v>
      </c>
      <c r="AN166" s="7">
        <v>0.23380000000000001</v>
      </c>
      <c r="AO166" s="7">
        <v>0.51990000000000003</v>
      </c>
      <c r="AP166" s="7"/>
      <c r="AQ166" s="7">
        <v>0.53769999999999996</v>
      </c>
      <c r="AR166" s="7">
        <v>1.5704</v>
      </c>
      <c r="AY166" s="7">
        <v>1.3865000000000001</v>
      </c>
      <c r="AZ166" s="7">
        <v>3.4470000000000001</v>
      </c>
      <c r="BA166" s="7">
        <v>3.4470000000000001</v>
      </c>
    </row>
    <row r="167" spans="1:53" x14ac:dyDescent="0.15">
      <c r="A167" s="7">
        <v>0.24610000000000001</v>
      </c>
      <c r="B167" s="7">
        <v>0.53769999999999996</v>
      </c>
      <c r="C167" s="7">
        <v>1.5720000000000001</v>
      </c>
      <c r="D167" s="7">
        <v>4.0705</v>
      </c>
      <c r="H167" s="7">
        <v>0.27450000000000002</v>
      </c>
      <c r="I167" s="7">
        <v>0.58789999999999998</v>
      </c>
      <c r="K167" s="7">
        <v>0.307</v>
      </c>
      <c r="L167" s="7">
        <v>1.0668</v>
      </c>
      <c r="N167" s="7">
        <v>0.2616</v>
      </c>
      <c r="O167" s="7">
        <v>0.58330000000000004</v>
      </c>
      <c r="Q167" s="7">
        <v>1.0085</v>
      </c>
      <c r="R167" s="7">
        <v>2.0968</v>
      </c>
      <c r="AA167" s="7">
        <v>0.21779999999999999</v>
      </c>
      <c r="AB167" s="7">
        <v>0.4788</v>
      </c>
      <c r="AC167" s="7">
        <v>1.4570000000000001</v>
      </c>
      <c r="AD167" s="7">
        <v>3.4504999999999999</v>
      </c>
      <c r="AH167" s="7">
        <v>0.2429</v>
      </c>
      <c r="AI167" s="7">
        <v>0.52159999999999995</v>
      </c>
      <c r="AK167" s="7">
        <v>0.26569999999999999</v>
      </c>
      <c r="AL167" s="7">
        <v>0.59650000000000003</v>
      </c>
      <c r="AN167" s="7">
        <v>0.2339</v>
      </c>
      <c r="AO167" s="7">
        <v>0.5202</v>
      </c>
      <c r="AP167" s="7"/>
      <c r="AQ167" s="7">
        <v>0.53800000000000003</v>
      </c>
      <c r="AR167" s="7">
        <v>1.571</v>
      </c>
      <c r="AY167" s="7">
        <v>1.3872</v>
      </c>
      <c r="AZ167" s="7">
        <v>3.4485000000000001</v>
      </c>
      <c r="BA167" s="7">
        <v>3.4485000000000001</v>
      </c>
    </row>
    <row r="168" spans="1:53" x14ac:dyDescent="0.15">
      <c r="A168" s="7">
        <v>0.2462</v>
      </c>
      <c r="B168" s="7">
        <v>0.53790000000000004</v>
      </c>
      <c r="C168" s="7">
        <v>1.5726</v>
      </c>
      <c r="D168" s="7">
        <v>4.0716999999999999</v>
      </c>
      <c r="H168" s="7">
        <v>0.2747</v>
      </c>
      <c r="I168" s="7">
        <v>0.58819999999999995</v>
      </c>
      <c r="K168" s="7">
        <v>0.30709999999999998</v>
      </c>
      <c r="L168" s="7">
        <v>1.0671999999999999</v>
      </c>
      <c r="N168" s="7">
        <v>0.26169999999999999</v>
      </c>
      <c r="O168" s="7">
        <v>0.58360000000000001</v>
      </c>
      <c r="Q168" s="7">
        <v>1.0087999999999999</v>
      </c>
      <c r="R168" s="7">
        <v>2.0973999999999999</v>
      </c>
      <c r="AA168" s="7">
        <v>0.21790000000000001</v>
      </c>
      <c r="AB168" s="7">
        <v>0.47910000000000003</v>
      </c>
      <c r="AC168" s="7">
        <v>1.4576</v>
      </c>
      <c r="AD168" s="7">
        <v>3.4516</v>
      </c>
      <c r="AH168" s="7">
        <v>0.24310000000000001</v>
      </c>
      <c r="AI168" s="7">
        <v>0.52190000000000003</v>
      </c>
      <c r="AK168" s="7">
        <v>0.26579999999999998</v>
      </c>
      <c r="AL168" s="7">
        <v>0.59689999999999999</v>
      </c>
      <c r="AN168" s="7">
        <v>0.23400000000000001</v>
      </c>
      <c r="AO168" s="7">
        <v>0.52049999999999996</v>
      </c>
      <c r="AP168" s="7"/>
      <c r="AQ168" s="7">
        <v>0.5383</v>
      </c>
      <c r="AR168" s="7">
        <v>1.5716000000000001</v>
      </c>
      <c r="AY168" s="7">
        <v>1.3878999999999999</v>
      </c>
      <c r="AZ168" s="7">
        <v>3.45</v>
      </c>
      <c r="BA168" s="7">
        <v>3.45</v>
      </c>
    </row>
    <row r="169" spans="1:53" x14ac:dyDescent="0.15">
      <c r="A169" s="7">
        <v>0.24640000000000001</v>
      </c>
      <c r="B169" s="7">
        <v>0.53820000000000001</v>
      </c>
      <c r="C169" s="7">
        <v>1.5731999999999999</v>
      </c>
      <c r="D169" s="7">
        <v>4.0728999999999997</v>
      </c>
      <c r="H169" s="7">
        <v>0.27489999999999998</v>
      </c>
      <c r="I169" s="7">
        <v>0.58860000000000001</v>
      </c>
      <c r="K169" s="7">
        <v>0.30730000000000002</v>
      </c>
      <c r="L169" s="7">
        <v>1.0676000000000001</v>
      </c>
      <c r="N169" s="7">
        <v>0.26190000000000002</v>
      </c>
      <c r="O169" s="7">
        <v>0.58389999999999997</v>
      </c>
      <c r="Q169" s="7">
        <v>1.0091000000000001</v>
      </c>
      <c r="R169" s="7">
        <v>2.0981000000000001</v>
      </c>
      <c r="AA169" s="7">
        <v>0.21809999999999999</v>
      </c>
      <c r="AB169" s="7">
        <v>0.47939999999999999</v>
      </c>
      <c r="AC169" s="7">
        <v>1.4581</v>
      </c>
      <c r="AD169" s="7">
        <v>3.4527000000000001</v>
      </c>
      <c r="AH169" s="7">
        <v>0.24329999999999999</v>
      </c>
      <c r="AI169" s="7">
        <v>0.5222</v>
      </c>
      <c r="AK169" s="7">
        <v>0.26600000000000001</v>
      </c>
      <c r="AL169" s="7">
        <v>0.59719999999999995</v>
      </c>
      <c r="AN169" s="7">
        <v>0.23419999999999999</v>
      </c>
      <c r="AO169" s="7">
        <v>0.52080000000000004</v>
      </c>
      <c r="AP169" s="7"/>
      <c r="AQ169" s="7">
        <v>0.53859999999999997</v>
      </c>
      <c r="AR169" s="7">
        <v>1.5722</v>
      </c>
      <c r="AY169" s="7">
        <v>1.3886000000000001</v>
      </c>
      <c r="AZ169" s="7">
        <v>3.4514999999999998</v>
      </c>
      <c r="BA169" s="7">
        <v>3.4514999999999998</v>
      </c>
    </row>
    <row r="170" spans="1:53" x14ac:dyDescent="0.15">
      <c r="A170" s="7">
        <v>0.2465</v>
      </c>
      <c r="B170" s="7">
        <v>0.53849999999999998</v>
      </c>
      <c r="C170" s="7">
        <v>1.5738000000000001</v>
      </c>
      <c r="D170" s="7">
        <v>4.0740999999999996</v>
      </c>
      <c r="H170" s="7">
        <v>0.27500000000000002</v>
      </c>
      <c r="I170" s="7">
        <v>0.58889999999999998</v>
      </c>
      <c r="K170" s="7">
        <v>0.3075</v>
      </c>
      <c r="L170" s="7">
        <v>1.0679000000000001</v>
      </c>
      <c r="N170" s="7">
        <v>0.26200000000000001</v>
      </c>
      <c r="O170" s="7">
        <v>0.58430000000000004</v>
      </c>
      <c r="Q170" s="7">
        <v>1.0094000000000001</v>
      </c>
      <c r="R170" s="7">
        <v>2.0987</v>
      </c>
      <c r="AA170" s="7">
        <v>0.21820000000000001</v>
      </c>
      <c r="AB170" s="7">
        <v>0.47960000000000003</v>
      </c>
      <c r="AC170" s="7">
        <v>1.4587000000000001</v>
      </c>
      <c r="AD170" s="7">
        <v>3.4538000000000002</v>
      </c>
      <c r="AH170" s="7">
        <v>0.24340000000000001</v>
      </c>
      <c r="AI170" s="7">
        <v>0.52259999999999995</v>
      </c>
      <c r="AK170" s="7">
        <v>0.26619999999999999</v>
      </c>
      <c r="AL170" s="7">
        <v>0.59760000000000002</v>
      </c>
      <c r="AN170" s="7">
        <v>0.23430000000000001</v>
      </c>
      <c r="AO170" s="7">
        <v>0.52110000000000001</v>
      </c>
      <c r="AP170" s="7"/>
      <c r="AQ170" s="7">
        <v>0.53890000000000005</v>
      </c>
      <c r="AR170" s="7">
        <v>1.5728</v>
      </c>
      <c r="AY170" s="7">
        <v>1.3893</v>
      </c>
      <c r="AZ170" s="7">
        <v>3.4531000000000001</v>
      </c>
      <c r="BA170" s="7">
        <v>3.4531000000000001</v>
      </c>
    </row>
    <row r="171" spans="1:53" x14ac:dyDescent="0.15">
      <c r="A171" s="7">
        <v>0.24660000000000001</v>
      </c>
      <c r="B171" s="7">
        <v>0.53869999999999996</v>
      </c>
      <c r="C171" s="7">
        <v>1.5744</v>
      </c>
      <c r="D171" s="7">
        <v>4.0753000000000004</v>
      </c>
      <c r="H171" s="7">
        <v>0.2752</v>
      </c>
      <c r="I171" s="7">
        <v>0.58919999999999995</v>
      </c>
      <c r="K171" s="7">
        <v>0.30759999999999998</v>
      </c>
      <c r="L171" s="7">
        <v>1.0683</v>
      </c>
      <c r="N171" s="7">
        <v>0.26219999999999999</v>
      </c>
      <c r="O171" s="7">
        <v>0.58460000000000001</v>
      </c>
      <c r="Q171" s="7">
        <v>1.0098</v>
      </c>
      <c r="R171" s="7">
        <v>2.0994000000000002</v>
      </c>
      <c r="AA171" s="7">
        <v>0.21829999999999999</v>
      </c>
      <c r="AB171" s="7">
        <v>0.47989999999999999</v>
      </c>
      <c r="AC171" s="7">
        <v>1.4592000000000001</v>
      </c>
      <c r="AD171" s="7">
        <v>3.4548999999999999</v>
      </c>
      <c r="AH171" s="7">
        <v>0.24360000000000001</v>
      </c>
      <c r="AI171" s="7">
        <v>0.52290000000000003</v>
      </c>
      <c r="AK171" s="7">
        <v>0.26640000000000003</v>
      </c>
      <c r="AL171" s="7">
        <v>0.59789999999999999</v>
      </c>
      <c r="AN171" s="7">
        <v>0.2344</v>
      </c>
      <c r="AO171" s="7">
        <v>0.52139999999999997</v>
      </c>
      <c r="AP171" s="7"/>
      <c r="AQ171" s="7">
        <v>0.53920000000000001</v>
      </c>
      <c r="AR171" s="7">
        <v>1.5734999999999999</v>
      </c>
      <c r="AY171" s="7">
        <v>1.39</v>
      </c>
      <c r="AZ171" s="7">
        <v>3.4546000000000001</v>
      </c>
      <c r="BA171" s="7">
        <v>3.4546000000000001</v>
      </c>
    </row>
    <row r="172" spans="1:53" x14ac:dyDescent="0.15">
      <c r="A172" s="7">
        <v>0.24679999999999999</v>
      </c>
      <c r="B172" s="7">
        <v>0.53900000000000003</v>
      </c>
      <c r="C172" s="7">
        <v>1.575</v>
      </c>
      <c r="D172" s="7">
        <v>4.0765000000000002</v>
      </c>
      <c r="H172" s="7">
        <v>0.27539999999999998</v>
      </c>
      <c r="I172" s="7">
        <v>0.58960000000000001</v>
      </c>
      <c r="K172" s="7">
        <v>0.30780000000000002</v>
      </c>
      <c r="L172" s="7">
        <v>1.0687</v>
      </c>
      <c r="N172" s="7">
        <v>0.26229999999999998</v>
      </c>
      <c r="O172" s="7">
        <v>0.58489999999999998</v>
      </c>
      <c r="Q172" s="7">
        <v>1.0101</v>
      </c>
      <c r="R172" s="7">
        <v>2.1</v>
      </c>
      <c r="AA172" s="7">
        <v>0.2185</v>
      </c>
      <c r="AB172" s="7">
        <v>0.48020000000000002</v>
      </c>
      <c r="AC172" s="7">
        <v>1.4598</v>
      </c>
      <c r="AD172" s="7">
        <v>3.456</v>
      </c>
      <c r="AH172" s="7">
        <v>0.2437</v>
      </c>
      <c r="AI172" s="7">
        <v>0.5232</v>
      </c>
      <c r="AK172" s="7">
        <v>0.26650000000000001</v>
      </c>
      <c r="AL172" s="7">
        <v>0.59830000000000005</v>
      </c>
      <c r="AN172" s="7">
        <v>0.2346</v>
      </c>
      <c r="AO172" s="7">
        <v>0.52180000000000004</v>
      </c>
      <c r="AP172" s="7"/>
      <c r="AQ172" s="7">
        <v>0.53959999999999997</v>
      </c>
      <c r="AR172" s="7">
        <v>1.5741000000000001</v>
      </c>
      <c r="AY172" s="7">
        <v>1.3907</v>
      </c>
      <c r="AZ172" s="7">
        <v>3.4561000000000002</v>
      </c>
      <c r="BA172" s="7">
        <v>3.4561000000000002</v>
      </c>
    </row>
    <row r="173" spans="1:53" x14ac:dyDescent="0.15">
      <c r="A173" s="7">
        <v>0.24690000000000001</v>
      </c>
      <c r="B173" s="7">
        <v>0.5393</v>
      </c>
      <c r="C173" s="7">
        <v>1.5755999999999999</v>
      </c>
      <c r="D173" s="7">
        <v>4.0777000000000001</v>
      </c>
      <c r="H173" s="7">
        <v>0.27550000000000002</v>
      </c>
      <c r="I173" s="7">
        <v>0.58989999999999998</v>
      </c>
      <c r="K173" s="7">
        <v>0.308</v>
      </c>
      <c r="L173" s="7">
        <v>1.0690999999999999</v>
      </c>
      <c r="N173" s="7">
        <v>0.26250000000000001</v>
      </c>
      <c r="O173" s="7">
        <v>0.58520000000000005</v>
      </c>
      <c r="Q173" s="7">
        <v>1.0104</v>
      </c>
      <c r="R173" s="7">
        <v>2.1006999999999998</v>
      </c>
      <c r="AA173" s="7">
        <v>0.21859999999999999</v>
      </c>
      <c r="AB173" s="7">
        <v>0.48049999999999998</v>
      </c>
      <c r="AC173" s="7">
        <v>1.4602999999999999</v>
      </c>
      <c r="AD173" s="7">
        <v>3.4571000000000001</v>
      </c>
      <c r="AH173" s="7">
        <v>0.24390000000000001</v>
      </c>
      <c r="AI173" s="7">
        <v>0.52349999999999997</v>
      </c>
      <c r="AK173" s="7">
        <v>0.26669999999999999</v>
      </c>
      <c r="AL173" s="7">
        <v>0.59860000000000002</v>
      </c>
      <c r="AN173" s="7">
        <v>0.23469999999999999</v>
      </c>
      <c r="AO173" s="7">
        <v>0.52210000000000001</v>
      </c>
      <c r="AP173" s="7"/>
      <c r="AQ173" s="7">
        <v>0.53990000000000005</v>
      </c>
      <c r="AR173" s="7">
        <v>1.5747</v>
      </c>
      <c r="AY173" s="7">
        <v>1.3914</v>
      </c>
      <c r="AZ173" s="7">
        <v>3.4575999999999998</v>
      </c>
      <c r="BA173" s="7">
        <v>3.4575999999999998</v>
      </c>
    </row>
    <row r="174" spans="1:53" x14ac:dyDescent="0.15">
      <c r="A174" s="7">
        <v>0.247</v>
      </c>
      <c r="B174" s="7">
        <v>0.53949999999999998</v>
      </c>
      <c r="C174" s="7">
        <v>1.5762</v>
      </c>
      <c r="D174" s="7">
        <v>4.0789</v>
      </c>
      <c r="H174" s="7">
        <v>0.2757</v>
      </c>
      <c r="I174" s="7">
        <v>0.59030000000000005</v>
      </c>
      <c r="K174" s="7">
        <v>0.30819999999999997</v>
      </c>
      <c r="L174" s="7">
        <v>1.0694999999999999</v>
      </c>
      <c r="N174" s="7">
        <v>0.2626</v>
      </c>
      <c r="O174" s="7">
        <v>0.58560000000000001</v>
      </c>
      <c r="Q174" s="7">
        <v>1.0107999999999999</v>
      </c>
      <c r="R174" s="7">
        <v>2.1013999999999999</v>
      </c>
      <c r="AA174" s="7">
        <v>0.21870000000000001</v>
      </c>
      <c r="AB174" s="7">
        <v>0.48070000000000002</v>
      </c>
      <c r="AC174" s="7">
        <v>1.4609000000000001</v>
      </c>
      <c r="AD174" s="7">
        <v>3.4582000000000002</v>
      </c>
      <c r="AH174" s="7">
        <v>0.24399999999999999</v>
      </c>
      <c r="AI174" s="7">
        <v>0.52390000000000003</v>
      </c>
      <c r="AK174" s="7">
        <v>0.26690000000000003</v>
      </c>
      <c r="AL174" s="7">
        <v>0.59899999999999998</v>
      </c>
      <c r="AN174" s="7">
        <v>0.2349</v>
      </c>
      <c r="AO174" s="7">
        <v>0.52239999999999998</v>
      </c>
      <c r="AP174" s="7"/>
      <c r="AQ174" s="7">
        <v>0.54020000000000001</v>
      </c>
      <c r="AR174" s="7">
        <v>1.5752999999999999</v>
      </c>
      <c r="AY174" s="7">
        <v>1.3920999999999999</v>
      </c>
      <c r="AZ174" s="7">
        <v>3.4590999999999998</v>
      </c>
      <c r="BA174" s="7">
        <v>3.4590999999999998</v>
      </c>
    </row>
    <row r="175" spans="1:53" x14ac:dyDescent="0.15">
      <c r="A175" s="7">
        <v>0.24709999999999999</v>
      </c>
      <c r="B175" s="7">
        <v>0.53979999999999995</v>
      </c>
      <c r="C175" s="7">
        <v>1.5768</v>
      </c>
      <c r="D175" s="7">
        <v>4.0800999999999998</v>
      </c>
      <c r="H175" s="7">
        <v>0.27589999999999998</v>
      </c>
      <c r="I175" s="7">
        <v>0.59060000000000001</v>
      </c>
      <c r="K175" s="7">
        <v>0.30830000000000002</v>
      </c>
      <c r="L175" s="7">
        <v>1.0699000000000001</v>
      </c>
      <c r="N175" s="7">
        <v>0.26269999999999999</v>
      </c>
      <c r="O175" s="7">
        <v>0.58589999999999998</v>
      </c>
      <c r="Q175" s="7">
        <v>1.0111000000000001</v>
      </c>
      <c r="R175" s="7">
        <v>2.1019999999999999</v>
      </c>
      <c r="AA175" s="7">
        <v>0.21879999999999999</v>
      </c>
      <c r="AB175" s="7">
        <v>0.48099999999999998</v>
      </c>
      <c r="AC175" s="7">
        <v>1.4614</v>
      </c>
      <c r="AD175" s="7">
        <v>3.4592999999999998</v>
      </c>
      <c r="AH175" s="7">
        <v>0.2442</v>
      </c>
      <c r="AI175" s="7">
        <v>0.5242</v>
      </c>
      <c r="AK175" s="7">
        <v>0.2671</v>
      </c>
      <c r="AL175" s="7">
        <v>0.59930000000000005</v>
      </c>
      <c r="AN175" s="7">
        <v>0.23499999999999999</v>
      </c>
      <c r="AO175" s="7">
        <v>0.52270000000000005</v>
      </c>
      <c r="AP175" s="7"/>
      <c r="AQ175" s="7">
        <v>0.54049999999999998</v>
      </c>
      <c r="AR175" s="7">
        <v>1.5759000000000001</v>
      </c>
      <c r="AY175" s="7">
        <v>1.3929</v>
      </c>
      <c r="AZ175" s="7">
        <v>3.4607000000000001</v>
      </c>
      <c r="BA175" s="7">
        <v>3.4607000000000001</v>
      </c>
    </row>
    <row r="176" spans="1:53" x14ac:dyDescent="0.15">
      <c r="A176" s="7">
        <v>0.24729999999999999</v>
      </c>
      <c r="B176" s="7">
        <v>0.54</v>
      </c>
      <c r="C176" s="7">
        <v>1.5773999999999999</v>
      </c>
      <c r="D176" s="7">
        <v>4.0812999999999997</v>
      </c>
      <c r="H176" s="7">
        <v>0.27600000000000002</v>
      </c>
      <c r="I176" s="7">
        <v>0.59099999999999997</v>
      </c>
      <c r="K176" s="7">
        <v>0.3085</v>
      </c>
      <c r="L176" s="7">
        <v>1.0703</v>
      </c>
      <c r="N176" s="7">
        <v>0.26290000000000002</v>
      </c>
      <c r="O176" s="7">
        <v>0.58620000000000005</v>
      </c>
      <c r="Q176" s="7">
        <v>1.0114000000000001</v>
      </c>
      <c r="R176" s="7">
        <v>2.1027</v>
      </c>
      <c r="AA176" s="7">
        <v>0.219</v>
      </c>
      <c r="AB176" s="7">
        <v>0.48130000000000001</v>
      </c>
      <c r="AC176" s="7">
        <v>1.462</v>
      </c>
      <c r="AD176" s="7">
        <v>3.4603999999999999</v>
      </c>
      <c r="AH176" s="7">
        <v>0.24440000000000001</v>
      </c>
      <c r="AI176" s="7">
        <v>0.52449999999999997</v>
      </c>
      <c r="AK176" s="7">
        <v>0.26719999999999999</v>
      </c>
      <c r="AL176" s="7">
        <v>0.59970000000000001</v>
      </c>
      <c r="AN176" s="7">
        <v>0.2351</v>
      </c>
      <c r="AO176" s="7">
        <v>0.52300000000000002</v>
      </c>
      <c r="AP176" s="7"/>
      <c r="AQ176" s="7">
        <v>0.54079999999999995</v>
      </c>
      <c r="AR176" s="7">
        <v>1.5765</v>
      </c>
      <c r="AY176" s="7">
        <v>1.3935999999999999</v>
      </c>
      <c r="AZ176" s="7">
        <v>3.4622000000000002</v>
      </c>
      <c r="BA176" s="7">
        <v>3.4622000000000002</v>
      </c>
    </row>
    <row r="177" spans="1:53" x14ac:dyDescent="0.15">
      <c r="A177" s="7">
        <v>0.24740000000000001</v>
      </c>
      <c r="B177" s="7">
        <v>0.5403</v>
      </c>
      <c r="C177" s="7">
        <v>1.5780000000000001</v>
      </c>
      <c r="D177" s="7">
        <v>4.0824999999999996</v>
      </c>
      <c r="H177" s="7">
        <v>0.2762</v>
      </c>
      <c r="I177" s="7">
        <v>0.59130000000000005</v>
      </c>
      <c r="K177" s="7">
        <v>0.30869999999999997</v>
      </c>
      <c r="L177" s="7">
        <v>1.0707</v>
      </c>
      <c r="N177" s="7">
        <v>0.26300000000000001</v>
      </c>
      <c r="O177" s="7">
        <v>0.58660000000000001</v>
      </c>
      <c r="Q177" s="7">
        <v>1.0117</v>
      </c>
      <c r="R177" s="7">
        <v>2.1032999999999999</v>
      </c>
      <c r="AA177" s="7">
        <v>0.21909999999999999</v>
      </c>
      <c r="AB177" s="7">
        <v>0.48159999999999997</v>
      </c>
      <c r="AC177" s="7">
        <v>1.4624999999999999</v>
      </c>
      <c r="AD177" s="7">
        <v>3.4615999999999998</v>
      </c>
      <c r="AH177" s="7">
        <v>0.2445</v>
      </c>
      <c r="AI177" s="7">
        <v>0.52480000000000004</v>
      </c>
      <c r="AK177" s="7">
        <v>0.26740000000000003</v>
      </c>
      <c r="AL177" s="7">
        <v>1</v>
      </c>
      <c r="AN177" s="7">
        <v>0.23530000000000001</v>
      </c>
      <c r="AO177" s="7">
        <v>0.52339999999999998</v>
      </c>
      <c r="AP177" s="7"/>
      <c r="AQ177" s="7">
        <v>0.54110000000000003</v>
      </c>
      <c r="AR177" s="7">
        <v>1.5771999999999999</v>
      </c>
      <c r="AY177" s="7">
        <v>1.3943000000000001</v>
      </c>
      <c r="AZ177" s="7">
        <v>3.4636999999999998</v>
      </c>
      <c r="BA177" s="7">
        <v>3.4636999999999998</v>
      </c>
    </row>
    <row r="178" spans="1:53" x14ac:dyDescent="0.15">
      <c r="A178" s="7">
        <v>0.2475</v>
      </c>
      <c r="B178" s="7">
        <v>0.54059999999999997</v>
      </c>
      <c r="C178" s="7">
        <v>1.5786</v>
      </c>
      <c r="D178" s="7">
        <v>4.0837000000000003</v>
      </c>
      <c r="H178" s="7">
        <v>0.27639999999999998</v>
      </c>
      <c r="I178" s="7">
        <v>0.59160000000000001</v>
      </c>
      <c r="K178" s="7">
        <v>0.30890000000000001</v>
      </c>
      <c r="L178" s="7">
        <v>1.0710999999999999</v>
      </c>
      <c r="N178" s="7">
        <v>0.26319999999999999</v>
      </c>
      <c r="O178" s="7">
        <v>0.58689999999999998</v>
      </c>
      <c r="Q178" s="7">
        <v>1.0121</v>
      </c>
      <c r="R178" s="7">
        <v>2.1040000000000001</v>
      </c>
      <c r="AA178" s="7">
        <v>0.21920000000000001</v>
      </c>
      <c r="AB178" s="7">
        <v>0.48180000000000001</v>
      </c>
      <c r="AC178" s="7">
        <v>1.4631000000000001</v>
      </c>
      <c r="AD178" s="7">
        <v>3.4626999999999999</v>
      </c>
      <c r="AH178" s="7">
        <v>0.2447</v>
      </c>
      <c r="AI178" s="7">
        <v>0.5252</v>
      </c>
      <c r="AK178" s="7">
        <v>0.2676</v>
      </c>
      <c r="AL178" s="7">
        <v>1.0004</v>
      </c>
      <c r="AN178" s="7">
        <v>0.2354</v>
      </c>
      <c r="AO178" s="7">
        <v>0.52370000000000005</v>
      </c>
      <c r="AP178" s="7"/>
      <c r="AQ178" s="7">
        <v>0.54139999999999999</v>
      </c>
      <c r="AR178" s="7">
        <v>1.5778000000000001</v>
      </c>
      <c r="AY178" s="7">
        <v>1.395</v>
      </c>
      <c r="AZ178" s="7">
        <v>3.4651999999999998</v>
      </c>
      <c r="BA178" s="7">
        <v>3.4651999999999998</v>
      </c>
    </row>
    <row r="179" spans="1:53" x14ac:dyDescent="0.15">
      <c r="A179" s="7">
        <v>0.2477</v>
      </c>
      <c r="B179" s="7">
        <v>0.54079999999999995</v>
      </c>
      <c r="C179" s="7">
        <v>1.5791999999999999</v>
      </c>
      <c r="D179" s="7">
        <v>4.0849000000000002</v>
      </c>
      <c r="H179" s="7">
        <v>0.27650000000000002</v>
      </c>
      <c r="I179" s="7">
        <v>0.59199999999999997</v>
      </c>
      <c r="K179" s="7">
        <v>0.309</v>
      </c>
      <c r="L179" s="7">
        <v>1.0714999999999999</v>
      </c>
      <c r="N179" s="7">
        <v>0.26329999999999998</v>
      </c>
      <c r="O179" s="7">
        <v>0.58720000000000006</v>
      </c>
      <c r="Q179" s="7">
        <v>1.0124</v>
      </c>
      <c r="R179" s="7">
        <v>2.1046</v>
      </c>
      <c r="AA179" s="7">
        <v>0.21940000000000001</v>
      </c>
      <c r="AB179" s="7">
        <v>0.48209999999999997</v>
      </c>
      <c r="AC179" s="7">
        <v>1.4636</v>
      </c>
      <c r="AD179" s="7">
        <v>3.4638</v>
      </c>
      <c r="AH179" s="7">
        <v>0.24479999999999999</v>
      </c>
      <c r="AI179" s="7">
        <v>0.52549999999999997</v>
      </c>
      <c r="AK179" s="7">
        <v>0.26769999999999999</v>
      </c>
      <c r="AL179" s="7">
        <v>1.0006999999999999</v>
      </c>
      <c r="AN179" s="7">
        <v>0.23549999999999999</v>
      </c>
      <c r="AO179" s="7">
        <v>0.52400000000000002</v>
      </c>
      <c r="AP179" s="7"/>
      <c r="AQ179" s="7">
        <v>0.54169999999999996</v>
      </c>
      <c r="AR179" s="7">
        <v>1.5784</v>
      </c>
      <c r="AY179" s="7">
        <v>1.3956999999999999</v>
      </c>
      <c r="AZ179" s="7">
        <v>3.4666999999999999</v>
      </c>
      <c r="BA179" s="7">
        <v>3.4666999999999999</v>
      </c>
    </row>
    <row r="180" spans="1:53" x14ac:dyDescent="0.15">
      <c r="A180" s="7">
        <v>0.24779999999999999</v>
      </c>
      <c r="B180" s="7">
        <v>0.54110000000000003</v>
      </c>
      <c r="C180" s="7">
        <v>1.5798000000000001</v>
      </c>
      <c r="D180" s="7">
        <v>4.0861000000000001</v>
      </c>
      <c r="H180" s="7">
        <v>0.2767</v>
      </c>
      <c r="I180" s="7">
        <v>0.59230000000000005</v>
      </c>
      <c r="K180" s="7">
        <v>0.30919999999999997</v>
      </c>
      <c r="L180" s="7">
        <v>1.0719000000000001</v>
      </c>
      <c r="N180" s="7">
        <v>0.26350000000000001</v>
      </c>
      <c r="O180" s="7">
        <v>0.58760000000000001</v>
      </c>
      <c r="Q180" s="7">
        <v>1.0126999999999999</v>
      </c>
      <c r="R180" s="7">
        <v>2.1053000000000002</v>
      </c>
      <c r="AA180" s="7">
        <v>0.2195</v>
      </c>
      <c r="AB180" s="7">
        <v>0.4824</v>
      </c>
      <c r="AC180" s="7">
        <v>1.4641999999999999</v>
      </c>
      <c r="AD180" s="7">
        <v>3.4649000000000001</v>
      </c>
      <c r="AH180" s="7">
        <v>0.245</v>
      </c>
      <c r="AI180" s="7">
        <v>0.52580000000000005</v>
      </c>
      <c r="AK180" s="7">
        <v>0.26790000000000003</v>
      </c>
      <c r="AL180" s="7">
        <v>1.0011000000000001</v>
      </c>
      <c r="AN180" s="7">
        <v>0.23569999999999999</v>
      </c>
      <c r="AO180" s="7">
        <v>0.52429999999999999</v>
      </c>
      <c r="AP180" s="7"/>
      <c r="AQ180" s="7">
        <v>0.54200000000000004</v>
      </c>
      <c r="AR180" s="7">
        <v>1.579</v>
      </c>
      <c r="AY180" s="7">
        <v>1.3964000000000001</v>
      </c>
      <c r="AZ180" s="7">
        <v>3.4683000000000002</v>
      </c>
      <c r="BA180" s="7">
        <v>3.4683000000000002</v>
      </c>
    </row>
    <row r="181" spans="1:53" x14ac:dyDescent="0.15">
      <c r="A181" s="7">
        <v>0.24790000000000001</v>
      </c>
      <c r="B181" s="7">
        <v>0.54139999999999999</v>
      </c>
      <c r="C181" s="7">
        <v>1.5804</v>
      </c>
      <c r="D181" s="7">
        <v>4.0872999999999999</v>
      </c>
      <c r="H181" s="7">
        <v>0.27689999999999998</v>
      </c>
      <c r="I181" s="7">
        <v>0.5927</v>
      </c>
      <c r="K181" s="7">
        <v>0.30940000000000001</v>
      </c>
      <c r="L181" s="7">
        <v>1.0723</v>
      </c>
      <c r="N181" s="7">
        <v>0.2636</v>
      </c>
      <c r="O181" s="7">
        <v>0.58789999999999998</v>
      </c>
      <c r="Q181" s="7">
        <v>1.0129999999999999</v>
      </c>
      <c r="R181" s="7">
        <v>2.1059000000000001</v>
      </c>
      <c r="AA181" s="7">
        <v>0.21959999999999999</v>
      </c>
      <c r="AB181" s="7">
        <v>0.48270000000000002</v>
      </c>
      <c r="AC181" s="7">
        <v>1.4646999999999999</v>
      </c>
      <c r="AD181" s="7">
        <v>3.4660000000000002</v>
      </c>
      <c r="AH181" s="7">
        <v>0.24510000000000001</v>
      </c>
      <c r="AI181" s="7">
        <v>0.52610000000000001</v>
      </c>
      <c r="AK181" s="7">
        <v>0.2681</v>
      </c>
      <c r="AL181" s="7">
        <v>1.0014000000000001</v>
      </c>
      <c r="AN181" s="7">
        <v>0.23580000000000001</v>
      </c>
      <c r="AO181" s="7">
        <v>0.52459999999999996</v>
      </c>
      <c r="AP181" s="7"/>
      <c r="AQ181" s="7">
        <v>0.5423</v>
      </c>
      <c r="AR181" s="7">
        <v>1.5795999999999999</v>
      </c>
      <c r="AY181" s="7">
        <v>1.3971</v>
      </c>
      <c r="AZ181" s="7">
        <v>3.4698000000000002</v>
      </c>
      <c r="BA181" s="7">
        <v>3.4698000000000002</v>
      </c>
    </row>
    <row r="182" spans="1:53" x14ac:dyDescent="0.15">
      <c r="A182" s="7">
        <v>0.24809999999999999</v>
      </c>
      <c r="B182" s="7">
        <v>0.54159999999999997</v>
      </c>
      <c r="C182" s="7">
        <v>1.581</v>
      </c>
      <c r="D182" s="7">
        <v>4.0884999999999998</v>
      </c>
      <c r="H182" s="7">
        <v>0.27700000000000002</v>
      </c>
      <c r="I182" s="7">
        <v>0.59299999999999997</v>
      </c>
      <c r="K182" s="7">
        <v>0.3095</v>
      </c>
      <c r="L182" s="7">
        <v>1.0727</v>
      </c>
      <c r="N182" s="7">
        <v>0.26379999999999998</v>
      </c>
      <c r="O182" s="7">
        <v>0.58819999999999995</v>
      </c>
      <c r="Q182" s="7">
        <v>1.0134000000000001</v>
      </c>
      <c r="R182" s="7">
        <v>2.1065999999999998</v>
      </c>
      <c r="AA182" s="7">
        <v>0.2198</v>
      </c>
      <c r="AB182" s="7">
        <v>0.4829</v>
      </c>
      <c r="AC182" s="7">
        <v>1.4653</v>
      </c>
      <c r="AD182" s="7">
        <v>3.4670999999999998</v>
      </c>
      <c r="AH182" s="7">
        <v>0.24529999999999999</v>
      </c>
      <c r="AI182" s="7">
        <v>0.52649999999999997</v>
      </c>
      <c r="AK182" s="7">
        <v>0.26829999999999998</v>
      </c>
      <c r="AL182" s="7">
        <v>1.0018</v>
      </c>
      <c r="AN182" s="7">
        <v>0.23599999999999999</v>
      </c>
      <c r="AO182" s="7">
        <v>0.52500000000000002</v>
      </c>
      <c r="AP182" s="7"/>
      <c r="AQ182" s="7">
        <v>0.54259999999999997</v>
      </c>
      <c r="AR182" s="7">
        <v>1.5803</v>
      </c>
      <c r="AY182" s="7">
        <v>1.3977999999999999</v>
      </c>
      <c r="AZ182" s="7">
        <v>3.4712999999999998</v>
      </c>
      <c r="BA182" s="7">
        <v>3.4712999999999998</v>
      </c>
    </row>
    <row r="183" spans="1:53" x14ac:dyDescent="0.15">
      <c r="A183" s="7">
        <v>0.2482</v>
      </c>
      <c r="B183" s="7">
        <v>0.54190000000000005</v>
      </c>
      <c r="C183" s="7">
        <v>1.5815999999999999</v>
      </c>
      <c r="D183" s="7">
        <v>4.0896999999999997</v>
      </c>
      <c r="H183" s="7">
        <v>0.2772</v>
      </c>
      <c r="I183" s="7">
        <v>0.59340000000000004</v>
      </c>
      <c r="K183" s="7">
        <v>0.30969999999999998</v>
      </c>
      <c r="L183" s="7">
        <v>1.0730999999999999</v>
      </c>
      <c r="N183" s="7">
        <v>0.26390000000000002</v>
      </c>
      <c r="O183" s="7">
        <v>0.58850000000000002</v>
      </c>
      <c r="Q183" s="7">
        <v>1.0137</v>
      </c>
      <c r="R183" s="7">
        <v>2.1073</v>
      </c>
      <c r="AA183" s="7">
        <v>0.21990000000000001</v>
      </c>
      <c r="AB183" s="7">
        <v>0.48320000000000002</v>
      </c>
      <c r="AC183" s="7">
        <v>1.4658</v>
      </c>
      <c r="AD183" s="7">
        <v>3.4681999999999999</v>
      </c>
      <c r="AH183" s="7">
        <v>0.2455</v>
      </c>
      <c r="AI183" s="7">
        <v>0.52680000000000005</v>
      </c>
      <c r="AK183" s="7">
        <v>0.26840000000000003</v>
      </c>
      <c r="AL183" s="7">
        <v>1.0022</v>
      </c>
      <c r="AN183" s="7">
        <v>0.2361</v>
      </c>
      <c r="AO183" s="7">
        <v>0.52529999999999999</v>
      </c>
      <c r="AP183" s="7"/>
      <c r="AQ183" s="7">
        <v>0.54300000000000004</v>
      </c>
      <c r="AR183" s="7">
        <v>1.5809</v>
      </c>
      <c r="AY183" s="7">
        <v>1.3985000000000001</v>
      </c>
      <c r="AZ183" s="7">
        <v>3.4727999999999999</v>
      </c>
      <c r="BA183" s="7">
        <v>3.4727999999999999</v>
      </c>
    </row>
    <row r="184" spans="1:53" x14ac:dyDescent="0.15">
      <c r="A184" s="7">
        <v>0.24829999999999999</v>
      </c>
      <c r="B184" s="7">
        <v>0.54220000000000002</v>
      </c>
      <c r="C184" s="7">
        <v>1.5822000000000001</v>
      </c>
      <c r="D184" s="7">
        <v>4.0909000000000004</v>
      </c>
      <c r="H184" s="7">
        <v>0.27739999999999998</v>
      </c>
      <c r="I184" s="7">
        <v>0.59370000000000001</v>
      </c>
      <c r="K184" s="7">
        <v>0.30990000000000001</v>
      </c>
      <c r="L184" s="7">
        <v>1.0734999999999999</v>
      </c>
      <c r="N184" s="7">
        <v>0.2641</v>
      </c>
      <c r="O184" s="7">
        <v>0.58889999999999998</v>
      </c>
      <c r="Q184" s="7">
        <v>1.014</v>
      </c>
      <c r="R184" s="7">
        <v>2.1078999999999999</v>
      </c>
      <c r="AA184" s="7">
        <v>0.22</v>
      </c>
      <c r="AB184" s="7">
        <v>0.48349999999999999</v>
      </c>
      <c r="AC184" s="7">
        <v>1.4663999999999999</v>
      </c>
      <c r="AD184" s="7">
        <v>3.4693000000000001</v>
      </c>
      <c r="AH184" s="7">
        <v>0.24560000000000001</v>
      </c>
      <c r="AI184" s="7">
        <v>0.52710000000000001</v>
      </c>
      <c r="AK184" s="7">
        <v>0.26860000000000001</v>
      </c>
      <c r="AL184" s="7">
        <v>1.0024999999999999</v>
      </c>
      <c r="AN184" s="7">
        <v>0.23619999999999999</v>
      </c>
      <c r="AO184" s="7">
        <v>0.52559999999999996</v>
      </c>
      <c r="AP184" s="7"/>
      <c r="AQ184" s="7">
        <v>0.54330000000000001</v>
      </c>
      <c r="AR184" s="7">
        <v>1.5814999999999999</v>
      </c>
      <c r="AY184" s="7">
        <v>1.3993</v>
      </c>
      <c r="AZ184" s="7">
        <v>3.4744000000000002</v>
      </c>
      <c r="BA184" s="7">
        <v>3.4744000000000002</v>
      </c>
    </row>
    <row r="185" spans="1:53" x14ac:dyDescent="0.15">
      <c r="A185" s="7">
        <v>0.2485</v>
      </c>
      <c r="B185" s="7">
        <v>0.54239999999999999</v>
      </c>
      <c r="C185" s="7">
        <v>1.5828</v>
      </c>
      <c r="D185" s="7">
        <v>4.0922000000000001</v>
      </c>
      <c r="H185" s="7">
        <v>0.27750000000000002</v>
      </c>
      <c r="I185" s="7">
        <v>0.59399999999999997</v>
      </c>
      <c r="K185" s="7">
        <v>0.31009999999999999</v>
      </c>
      <c r="L185" s="7">
        <v>1.0739000000000001</v>
      </c>
      <c r="N185" s="7">
        <v>0.26419999999999999</v>
      </c>
      <c r="O185" s="7">
        <v>0.58919999999999995</v>
      </c>
      <c r="Q185" s="7">
        <v>1.0144</v>
      </c>
      <c r="R185" s="7">
        <v>2.1086</v>
      </c>
      <c r="AA185" s="7">
        <v>0.22020000000000001</v>
      </c>
      <c r="AB185" s="7">
        <v>0.48380000000000001</v>
      </c>
      <c r="AC185" s="7">
        <v>1.4669000000000001</v>
      </c>
      <c r="AD185" s="7">
        <v>3.4704000000000002</v>
      </c>
      <c r="AH185" s="7">
        <v>0.24579999999999999</v>
      </c>
      <c r="AI185" s="7">
        <v>0.52749999999999997</v>
      </c>
      <c r="AK185" s="7">
        <v>0.26879999999999998</v>
      </c>
      <c r="AL185" s="7">
        <v>1.0028999999999999</v>
      </c>
      <c r="AN185" s="7">
        <v>0.2364</v>
      </c>
      <c r="AO185" s="7">
        <v>0.52590000000000003</v>
      </c>
      <c r="AP185" s="7"/>
      <c r="AQ185" s="7">
        <v>0.54359999999999997</v>
      </c>
      <c r="AR185" s="7">
        <v>1.5821000000000001</v>
      </c>
      <c r="AY185" s="7">
        <v>1.4</v>
      </c>
      <c r="AZ185" s="7">
        <v>3.4759000000000002</v>
      </c>
      <c r="BA185" s="7">
        <v>3.4759000000000002</v>
      </c>
    </row>
    <row r="186" spans="1:53" x14ac:dyDescent="0.15">
      <c r="A186" s="7">
        <v>0.24859999999999999</v>
      </c>
      <c r="B186" s="7">
        <v>0.54269999999999996</v>
      </c>
      <c r="C186" s="7">
        <v>1.5833999999999999</v>
      </c>
      <c r="D186" s="7">
        <v>4.0933999999999999</v>
      </c>
      <c r="H186" s="7">
        <v>0.2777</v>
      </c>
      <c r="I186" s="7">
        <v>0.59440000000000004</v>
      </c>
      <c r="K186" s="7">
        <v>0.31019999999999998</v>
      </c>
      <c r="L186" s="7">
        <v>1.0743</v>
      </c>
      <c r="N186" s="7">
        <v>0.26429999999999998</v>
      </c>
      <c r="O186" s="7">
        <v>0.58950000000000002</v>
      </c>
      <c r="Q186" s="7">
        <v>1.0146999999999999</v>
      </c>
      <c r="R186" s="7">
        <v>2.1092</v>
      </c>
      <c r="AA186" s="7">
        <v>0.2203</v>
      </c>
      <c r="AB186" s="7">
        <v>0.48399999999999999</v>
      </c>
      <c r="AC186" s="7">
        <v>1.4675</v>
      </c>
      <c r="AD186" s="7">
        <v>3.4714999999999998</v>
      </c>
      <c r="AH186" s="7">
        <v>0.24590000000000001</v>
      </c>
      <c r="AI186" s="7">
        <v>0.52780000000000005</v>
      </c>
      <c r="AK186" s="7">
        <v>0.26900000000000002</v>
      </c>
      <c r="AL186" s="7">
        <v>1.0032000000000001</v>
      </c>
      <c r="AN186" s="7">
        <v>0.23649999999999999</v>
      </c>
      <c r="AO186" s="7">
        <v>0.5262</v>
      </c>
      <c r="AP186" s="7"/>
      <c r="AQ186" s="7">
        <v>0.54390000000000005</v>
      </c>
      <c r="AR186" s="7">
        <v>1.5828</v>
      </c>
      <c r="AY186" s="7">
        <v>1.4007000000000001</v>
      </c>
      <c r="AZ186" s="7">
        <v>3.4773999999999998</v>
      </c>
      <c r="BA186" s="7">
        <v>3.4773999999999998</v>
      </c>
    </row>
    <row r="187" spans="1:53" x14ac:dyDescent="0.15">
      <c r="A187" s="7">
        <v>0.2487</v>
      </c>
      <c r="B187" s="7">
        <v>0.54290000000000005</v>
      </c>
      <c r="C187" s="7">
        <v>1.5840000000000001</v>
      </c>
      <c r="D187" s="7">
        <v>4.0945999999999998</v>
      </c>
      <c r="H187" s="7">
        <v>0.27789999999999998</v>
      </c>
      <c r="I187" s="7">
        <v>0.59470000000000001</v>
      </c>
      <c r="K187" s="7">
        <v>0.31040000000000001</v>
      </c>
      <c r="L187" s="7">
        <v>1.0747</v>
      </c>
      <c r="N187" s="7">
        <v>0.26450000000000001</v>
      </c>
      <c r="O187" s="7">
        <v>0.58989999999999998</v>
      </c>
      <c r="Q187" s="7">
        <v>1.0149999999999999</v>
      </c>
      <c r="R187" s="7">
        <v>2.1099000000000001</v>
      </c>
      <c r="AA187" s="7">
        <v>0.22040000000000001</v>
      </c>
      <c r="AB187" s="7">
        <v>0.48430000000000001</v>
      </c>
      <c r="AC187" s="7">
        <v>1.468</v>
      </c>
      <c r="AD187" s="7">
        <v>3.4727000000000001</v>
      </c>
      <c r="AH187" s="7">
        <v>0.24610000000000001</v>
      </c>
      <c r="AI187" s="7">
        <v>0.52810000000000001</v>
      </c>
      <c r="AK187" s="7">
        <v>0.26910000000000001</v>
      </c>
      <c r="AL187" s="7">
        <v>1.0036</v>
      </c>
      <c r="AN187" s="7">
        <v>0.2366</v>
      </c>
      <c r="AO187" s="7">
        <v>0.52659999999999996</v>
      </c>
      <c r="AP187" s="7"/>
      <c r="AQ187" s="7">
        <v>0.54420000000000002</v>
      </c>
      <c r="AR187" s="7">
        <v>1.5833999999999999</v>
      </c>
      <c r="AY187" s="7">
        <v>1.4014</v>
      </c>
      <c r="AZ187" s="7">
        <v>3.4790000000000001</v>
      </c>
      <c r="BA187" s="7">
        <v>3.4790000000000001</v>
      </c>
    </row>
    <row r="188" spans="1:53" x14ac:dyDescent="0.15">
      <c r="A188" s="7">
        <v>0.24879999999999999</v>
      </c>
      <c r="B188" s="7">
        <v>0.54320000000000002</v>
      </c>
      <c r="C188" s="7">
        <v>1.5846</v>
      </c>
      <c r="D188" s="7">
        <v>4.0957999999999997</v>
      </c>
      <c r="H188" s="7">
        <v>0.27800000000000002</v>
      </c>
      <c r="I188" s="7">
        <v>0.59509999999999996</v>
      </c>
      <c r="K188" s="7">
        <v>0.31059999999999999</v>
      </c>
      <c r="L188" s="7">
        <v>1.0750999999999999</v>
      </c>
      <c r="N188" s="7">
        <v>0.2646</v>
      </c>
      <c r="O188" s="7">
        <v>0.59019999999999995</v>
      </c>
      <c r="Q188" s="7">
        <v>1.0153000000000001</v>
      </c>
      <c r="R188" s="7">
        <v>2.1105</v>
      </c>
      <c r="AA188" s="7">
        <v>0.22059999999999999</v>
      </c>
      <c r="AB188" s="7">
        <v>0.48459999999999998</v>
      </c>
      <c r="AC188" s="7">
        <v>1.4685999999999999</v>
      </c>
      <c r="AD188" s="7">
        <v>3.4738000000000002</v>
      </c>
      <c r="AH188" s="7">
        <v>0.2462</v>
      </c>
      <c r="AI188" s="7">
        <v>0.52839999999999998</v>
      </c>
      <c r="AK188" s="7">
        <v>0.26929999999999998</v>
      </c>
      <c r="AL188" s="7">
        <v>1.0039</v>
      </c>
      <c r="AN188" s="7">
        <v>0.23680000000000001</v>
      </c>
      <c r="AO188" s="7">
        <v>0.52690000000000003</v>
      </c>
      <c r="AP188" s="7"/>
      <c r="AQ188" s="7">
        <v>0.54449999999999998</v>
      </c>
      <c r="AR188" s="7">
        <v>1.5840000000000001</v>
      </c>
      <c r="AY188" s="7">
        <v>1.4020999999999999</v>
      </c>
      <c r="AZ188" s="7">
        <v>3.4805000000000001</v>
      </c>
      <c r="BA188" s="7">
        <v>3.4805000000000001</v>
      </c>
    </row>
    <row r="189" spans="1:53" x14ac:dyDescent="0.15">
      <c r="A189" s="7">
        <v>0.249</v>
      </c>
      <c r="B189" s="7">
        <v>0.54349999999999998</v>
      </c>
      <c r="C189" s="7">
        <v>1.5851999999999999</v>
      </c>
      <c r="D189" s="7">
        <v>4.0970000000000004</v>
      </c>
      <c r="H189" s="7">
        <v>0.2782</v>
      </c>
      <c r="I189" s="7">
        <v>0.59540000000000004</v>
      </c>
      <c r="K189" s="7">
        <v>0.31080000000000002</v>
      </c>
      <c r="L189" s="7">
        <v>1.0754999999999999</v>
      </c>
      <c r="N189" s="7">
        <v>0.26479999999999998</v>
      </c>
      <c r="O189" s="7">
        <v>0.59050000000000002</v>
      </c>
      <c r="Q189" s="7">
        <v>1.0157</v>
      </c>
      <c r="R189" s="7">
        <v>2.1112000000000002</v>
      </c>
      <c r="AA189" s="7">
        <v>0.22070000000000001</v>
      </c>
      <c r="AB189" s="7">
        <v>0.4849</v>
      </c>
      <c r="AC189" s="7">
        <v>1.4691000000000001</v>
      </c>
      <c r="AD189" s="7">
        <v>3.4748999999999999</v>
      </c>
      <c r="AH189" s="7">
        <v>0.24640000000000001</v>
      </c>
      <c r="AI189" s="7">
        <v>0.52880000000000005</v>
      </c>
      <c r="AK189" s="7">
        <v>0.26950000000000002</v>
      </c>
      <c r="AL189" s="7">
        <v>1.0043</v>
      </c>
      <c r="AN189" s="7">
        <v>0.2369</v>
      </c>
      <c r="AO189" s="7">
        <v>0.5272</v>
      </c>
      <c r="AP189" s="7"/>
      <c r="AQ189" s="7">
        <v>0.54479999999999995</v>
      </c>
      <c r="AR189" s="7">
        <v>1.5846</v>
      </c>
      <c r="AY189" s="7">
        <v>1.4028</v>
      </c>
      <c r="AZ189" s="7">
        <v>3.4820000000000002</v>
      </c>
      <c r="BA189" s="7">
        <v>3.4820000000000002</v>
      </c>
    </row>
    <row r="190" spans="1:53" x14ac:dyDescent="0.15">
      <c r="A190" s="7">
        <v>0.24909999999999999</v>
      </c>
      <c r="B190" s="7">
        <v>0.54369999999999996</v>
      </c>
      <c r="C190" s="7">
        <v>1.5858000000000001</v>
      </c>
      <c r="D190" s="7">
        <v>4.0982000000000003</v>
      </c>
      <c r="H190" s="7">
        <v>0.27839999999999998</v>
      </c>
      <c r="I190" s="7">
        <v>0.5958</v>
      </c>
      <c r="K190" s="7">
        <v>0.31090000000000001</v>
      </c>
      <c r="L190" s="7">
        <v>1.0759000000000001</v>
      </c>
      <c r="N190" s="7">
        <v>0.26490000000000002</v>
      </c>
      <c r="O190" s="7">
        <v>0.59089999999999998</v>
      </c>
      <c r="Q190" s="7">
        <v>1.016</v>
      </c>
      <c r="R190" s="7">
        <v>2.1118999999999999</v>
      </c>
      <c r="AA190" s="7">
        <v>0.2208</v>
      </c>
      <c r="AB190" s="7">
        <v>0.48509999999999998</v>
      </c>
      <c r="AC190" s="7">
        <v>1.4697</v>
      </c>
      <c r="AD190" s="7">
        <v>3.476</v>
      </c>
      <c r="AH190" s="7">
        <v>0.24660000000000001</v>
      </c>
      <c r="AI190" s="7">
        <v>0.52910000000000001</v>
      </c>
      <c r="AK190" s="7">
        <v>0.2697</v>
      </c>
      <c r="AL190" s="7">
        <v>1.0045999999999999</v>
      </c>
      <c r="AN190" s="7">
        <v>0.23710000000000001</v>
      </c>
      <c r="AO190" s="7">
        <v>0.52749999999999997</v>
      </c>
      <c r="AP190" s="7"/>
      <c r="AQ190" s="7">
        <v>0.54510000000000003</v>
      </c>
      <c r="AR190" s="7">
        <v>1.5851999999999999</v>
      </c>
      <c r="AY190" s="7">
        <v>1.4035</v>
      </c>
      <c r="AZ190" s="7">
        <v>3.4834999999999998</v>
      </c>
      <c r="BA190" s="7">
        <v>3.4834999999999998</v>
      </c>
    </row>
    <row r="191" spans="1:53" x14ac:dyDescent="0.15">
      <c r="A191" s="7">
        <v>0.2492</v>
      </c>
      <c r="B191" s="7">
        <v>0.54400000000000004</v>
      </c>
      <c r="C191" s="7">
        <v>1.5864</v>
      </c>
      <c r="D191" s="7">
        <v>4.0994000000000002</v>
      </c>
      <c r="H191" s="7">
        <v>0.27860000000000001</v>
      </c>
      <c r="I191" s="7">
        <v>0.59609999999999996</v>
      </c>
      <c r="K191" s="7">
        <v>0.31109999999999999</v>
      </c>
      <c r="L191" s="7">
        <v>1.0763</v>
      </c>
      <c r="N191" s="7">
        <v>0.2651</v>
      </c>
      <c r="O191" s="7">
        <v>0.59119999999999995</v>
      </c>
      <c r="Q191" s="7">
        <v>1.0163</v>
      </c>
      <c r="R191" s="7">
        <v>2.1124999999999998</v>
      </c>
      <c r="AA191" s="7">
        <v>0.221</v>
      </c>
      <c r="AB191" s="7">
        <v>0.4854</v>
      </c>
      <c r="AC191" s="7">
        <v>1.4702</v>
      </c>
      <c r="AD191" s="7">
        <v>3.4771000000000001</v>
      </c>
      <c r="AH191" s="7">
        <v>0.2467</v>
      </c>
      <c r="AI191" s="7">
        <v>0.52939999999999998</v>
      </c>
      <c r="AK191" s="7">
        <v>0.26979999999999998</v>
      </c>
      <c r="AL191" s="7">
        <v>1.0049999999999999</v>
      </c>
      <c r="AN191" s="7">
        <v>0.23719999999999999</v>
      </c>
      <c r="AO191" s="7">
        <v>0.52780000000000005</v>
      </c>
      <c r="AP191" s="7"/>
      <c r="AQ191" s="7">
        <v>0.5454</v>
      </c>
      <c r="AR191" s="7">
        <v>1.5859000000000001</v>
      </c>
      <c r="AY191" s="7">
        <v>1.4043000000000001</v>
      </c>
      <c r="AZ191" s="7">
        <v>3.4851000000000001</v>
      </c>
      <c r="BA191" s="7">
        <v>3.4851000000000001</v>
      </c>
    </row>
    <row r="192" spans="1:53" x14ac:dyDescent="0.15">
      <c r="A192" s="7">
        <v>0.24940000000000001</v>
      </c>
      <c r="B192" s="7">
        <v>0.54430000000000001</v>
      </c>
      <c r="C192" s="7">
        <v>1.587</v>
      </c>
      <c r="D192" s="7">
        <v>4.1006</v>
      </c>
      <c r="H192" s="7">
        <v>0.2787</v>
      </c>
      <c r="I192" s="7">
        <v>0.59650000000000003</v>
      </c>
      <c r="K192" s="7">
        <v>0.31130000000000002</v>
      </c>
      <c r="L192" s="7">
        <v>1.0767</v>
      </c>
      <c r="N192" s="7">
        <v>0.26519999999999999</v>
      </c>
      <c r="O192" s="7">
        <v>0.59150000000000003</v>
      </c>
      <c r="Q192" s="7">
        <v>1.0166999999999999</v>
      </c>
      <c r="R192" s="7">
        <v>2.1132</v>
      </c>
      <c r="AA192" s="7">
        <v>0.22109999999999999</v>
      </c>
      <c r="AB192" s="7">
        <v>0.48570000000000002</v>
      </c>
      <c r="AC192" s="7">
        <v>1.4708000000000001</v>
      </c>
      <c r="AD192" s="7">
        <v>3.4782000000000002</v>
      </c>
      <c r="AH192" s="7">
        <v>0.24690000000000001</v>
      </c>
      <c r="AI192" s="7">
        <v>0.52969999999999995</v>
      </c>
      <c r="AK192" s="7">
        <v>0.27</v>
      </c>
      <c r="AL192" s="7">
        <v>1.0053000000000001</v>
      </c>
      <c r="AN192" s="7">
        <v>0.23730000000000001</v>
      </c>
      <c r="AO192" s="7">
        <v>0.5282</v>
      </c>
      <c r="AP192" s="7"/>
      <c r="AQ192" s="7">
        <v>0.54569999999999996</v>
      </c>
      <c r="AR192" s="7">
        <v>1.5865</v>
      </c>
      <c r="AY192" s="7">
        <v>1.405</v>
      </c>
      <c r="AZ192" s="7">
        <v>3.4866000000000001</v>
      </c>
      <c r="BA192" s="7">
        <v>3.4866000000000001</v>
      </c>
    </row>
    <row r="193" spans="1:53" x14ac:dyDescent="0.15">
      <c r="A193" s="7">
        <v>0.2495</v>
      </c>
      <c r="B193" s="7">
        <v>0.54449999999999998</v>
      </c>
      <c r="C193" s="7">
        <v>1.5875999999999999</v>
      </c>
      <c r="D193" s="7">
        <v>4.1017999999999999</v>
      </c>
      <c r="H193" s="7">
        <v>0.27889999999999998</v>
      </c>
      <c r="I193" s="7">
        <v>0.5968</v>
      </c>
      <c r="K193" s="7">
        <v>0.3115</v>
      </c>
      <c r="L193" s="7">
        <v>1.0770999999999999</v>
      </c>
      <c r="N193" s="7">
        <v>0.26540000000000002</v>
      </c>
      <c r="O193" s="7">
        <v>0.59189999999999998</v>
      </c>
      <c r="Q193" s="7">
        <v>1.0169999999999999</v>
      </c>
      <c r="R193" s="7">
        <v>2.1137999999999999</v>
      </c>
      <c r="AA193" s="7">
        <v>0.22120000000000001</v>
      </c>
      <c r="AB193" s="7">
        <v>0.48599999999999999</v>
      </c>
      <c r="AC193" s="7">
        <v>1.4713000000000001</v>
      </c>
      <c r="AD193" s="7">
        <v>3.4792999999999998</v>
      </c>
      <c r="AH193" s="7">
        <v>0.247</v>
      </c>
      <c r="AI193" s="7">
        <v>0.53010000000000002</v>
      </c>
      <c r="AK193" s="7">
        <v>0.2702</v>
      </c>
      <c r="AL193" s="7">
        <v>1.0057</v>
      </c>
      <c r="AN193" s="7">
        <v>0.23749999999999999</v>
      </c>
      <c r="AO193" s="7">
        <v>0.52849999999999997</v>
      </c>
      <c r="AP193" s="7"/>
      <c r="AQ193" s="7">
        <v>0.54610000000000003</v>
      </c>
      <c r="AR193" s="7">
        <v>1.5871</v>
      </c>
      <c r="AY193" s="7">
        <v>1.4056999999999999</v>
      </c>
      <c r="AZ193" s="7">
        <v>3.4881000000000002</v>
      </c>
      <c r="BA193" s="7">
        <v>3.4881000000000002</v>
      </c>
    </row>
    <row r="194" spans="1:53" x14ac:dyDescent="0.15">
      <c r="A194" s="7">
        <v>0.24959999999999999</v>
      </c>
      <c r="B194" s="7">
        <v>0.54479999999999995</v>
      </c>
      <c r="C194" s="7">
        <v>1.5882000000000001</v>
      </c>
      <c r="D194" s="7">
        <v>4.1031000000000004</v>
      </c>
      <c r="H194" s="7">
        <v>0.27910000000000001</v>
      </c>
      <c r="I194" s="7">
        <v>0.59709999999999996</v>
      </c>
      <c r="K194" s="7">
        <v>0.31159999999999999</v>
      </c>
      <c r="L194" s="7">
        <v>1.0774999999999999</v>
      </c>
      <c r="N194" s="7">
        <v>0.26550000000000001</v>
      </c>
      <c r="O194" s="7">
        <v>0.59219999999999995</v>
      </c>
      <c r="Q194" s="7">
        <v>1.0173000000000001</v>
      </c>
      <c r="R194" s="7">
        <v>2.1145</v>
      </c>
      <c r="AA194" s="7">
        <v>0.22140000000000001</v>
      </c>
      <c r="AB194" s="7">
        <v>0.48620000000000002</v>
      </c>
      <c r="AC194" s="7">
        <v>1.4719</v>
      </c>
      <c r="AD194" s="7">
        <v>3.4805000000000001</v>
      </c>
      <c r="AH194" s="7">
        <v>0.2472</v>
      </c>
      <c r="AI194" s="7">
        <v>0.53039999999999998</v>
      </c>
      <c r="AK194" s="7">
        <v>0.27039999999999997</v>
      </c>
      <c r="AL194" s="7">
        <v>1.006</v>
      </c>
      <c r="AN194" s="7">
        <v>0.23760000000000001</v>
      </c>
      <c r="AO194" s="7">
        <v>0.52880000000000005</v>
      </c>
      <c r="AP194" s="7"/>
      <c r="AQ194" s="7">
        <v>0.5464</v>
      </c>
      <c r="AR194" s="7">
        <v>1.5876999999999999</v>
      </c>
      <c r="AY194" s="7">
        <v>1.4064000000000001</v>
      </c>
      <c r="AZ194" s="7">
        <v>3.4897</v>
      </c>
      <c r="BA194" s="7">
        <v>3.4897</v>
      </c>
    </row>
    <row r="195" spans="1:53" x14ac:dyDescent="0.15">
      <c r="A195" s="7">
        <v>0.24979999999999999</v>
      </c>
      <c r="B195" s="7">
        <v>0.54510000000000003</v>
      </c>
      <c r="C195" s="7">
        <v>1.5888</v>
      </c>
      <c r="D195" s="7">
        <v>4.1043000000000003</v>
      </c>
      <c r="H195" s="7">
        <v>0.2792</v>
      </c>
      <c r="I195" s="7">
        <v>0.59750000000000003</v>
      </c>
      <c r="K195" s="7">
        <v>0.31180000000000002</v>
      </c>
      <c r="L195" s="7">
        <v>1.0779000000000001</v>
      </c>
      <c r="N195" s="7">
        <v>0.26569999999999999</v>
      </c>
      <c r="O195" s="7">
        <v>0.59250000000000003</v>
      </c>
      <c r="Q195" s="7">
        <v>1.0176000000000001</v>
      </c>
      <c r="R195" s="7">
        <v>2.1152000000000002</v>
      </c>
      <c r="AA195" s="7">
        <v>0.2215</v>
      </c>
      <c r="AB195" s="7">
        <v>0.48649999999999999</v>
      </c>
      <c r="AC195" s="7">
        <v>1.4723999999999999</v>
      </c>
      <c r="AD195" s="7">
        <v>3.4815999999999998</v>
      </c>
      <c r="AH195" s="7">
        <v>0.24729999999999999</v>
      </c>
      <c r="AI195" s="7">
        <v>0.53069999999999995</v>
      </c>
      <c r="AK195" s="7">
        <v>0.27060000000000001</v>
      </c>
      <c r="AL195" s="7">
        <v>1.0064</v>
      </c>
      <c r="AN195" s="7">
        <v>0.23780000000000001</v>
      </c>
      <c r="AO195" s="7">
        <v>0.52910000000000001</v>
      </c>
      <c r="AP195" s="7"/>
      <c r="AQ195" s="7">
        <v>0.54669999999999996</v>
      </c>
      <c r="AR195" s="7">
        <v>1.5884</v>
      </c>
      <c r="AY195" s="7">
        <v>1.4071</v>
      </c>
      <c r="AZ195" s="7">
        <v>3.4912000000000001</v>
      </c>
      <c r="BA195" s="7">
        <v>3.4912000000000001</v>
      </c>
    </row>
    <row r="196" spans="1:53" x14ac:dyDescent="0.15">
      <c r="A196" s="7">
        <v>0.24990000000000001</v>
      </c>
      <c r="B196" s="7">
        <v>0.54530000000000001</v>
      </c>
      <c r="C196" s="7">
        <v>1.5893999999999999</v>
      </c>
      <c r="D196" s="7">
        <v>4.1055000000000001</v>
      </c>
      <c r="H196" s="7">
        <v>0.27939999999999998</v>
      </c>
      <c r="I196" s="7">
        <v>0.5978</v>
      </c>
      <c r="K196" s="7">
        <v>0.312</v>
      </c>
      <c r="L196" s="7">
        <v>1.0783</v>
      </c>
      <c r="N196" s="7">
        <v>0.26579999999999998</v>
      </c>
      <c r="O196" s="7">
        <v>0.59279999999999999</v>
      </c>
      <c r="Q196" s="7">
        <v>1.018</v>
      </c>
      <c r="R196" s="7">
        <v>2.1158000000000001</v>
      </c>
      <c r="AA196" s="7">
        <v>0.22159999999999999</v>
      </c>
      <c r="AB196" s="7">
        <v>0.48680000000000001</v>
      </c>
      <c r="AC196" s="7">
        <v>1.4730000000000001</v>
      </c>
      <c r="AD196" s="7">
        <v>3.4826999999999999</v>
      </c>
      <c r="AH196" s="7">
        <v>0.2475</v>
      </c>
      <c r="AI196" s="7">
        <v>0.53110000000000002</v>
      </c>
      <c r="AK196" s="7">
        <v>0.2707</v>
      </c>
      <c r="AL196" s="7">
        <v>1.0066999999999999</v>
      </c>
      <c r="AN196" s="7">
        <v>0.2379</v>
      </c>
      <c r="AO196" s="7">
        <v>0.52939999999999998</v>
      </c>
      <c r="AP196" s="7"/>
      <c r="AQ196" s="7">
        <v>0.54700000000000004</v>
      </c>
      <c r="AR196" s="7">
        <v>1.589</v>
      </c>
      <c r="AY196" s="7">
        <v>1.4077999999999999</v>
      </c>
      <c r="AZ196" s="7">
        <v>3.4927000000000001</v>
      </c>
      <c r="BA196" s="7">
        <v>3.4927000000000001</v>
      </c>
    </row>
    <row r="197" spans="1:53" x14ac:dyDescent="0.15">
      <c r="A197" s="7">
        <v>0.25</v>
      </c>
      <c r="B197" s="7">
        <v>0.54559999999999997</v>
      </c>
      <c r="C197" s="7">
        <v>1.59</v>
      </c>
      <c r="D197" s="7">
        <v>4.1067</v>
      </c>
      <c r="H197" s="7">
        <v>0.27960000000000002</v>
      </c>
      <c r="I197" s="7">
        <v>0.59819999999999995</v>
      </c>
      <c r="K197" s="7">
        <v>0.31219999999999998</v>
      </c>
      <c r="L197" s="7">
        <v>1.0787</v>
      </c>
      <c r="N197" s="7">
        <v>0.26600000000000001</v>
      </c>
      <c r="O197" s="7">
        <v>0.59319999999999995</v>
      </c>
      <c r="Q197" s="7">
        <v>1.0183</v>
      </c>
      <c r="R197" s="7">
        <v>2.1164999999999998</v>
      </c>
      <c r="AA197" s="7">
        <v>0.2218</v>
      </c>
      <c r="AB197" s="7">
        <v>0.48709999999999998</v>
      </c>
      <c r="AC197" s="7">
        <v>1.4735</v>
      </c>
      <c r="AD197" s="7">
        <v>3.4838</v>
      </c>
      <c r="AH197" s="7">
        <v>0.2477</v>
      </c>
      <c r="AI197" s="7">
        <v>0.53139999999999998</v>
      </c>
      <c r="AK197" s="7">
        <v>0.27089999999999997</v>
      </c>
      <c r="AL197" s="7">
        <v>1.0071000000000001</v>
      </c>
      <c r="AN197" s="7">
        <v>0.23799999999999999</v>
      </c>
      <c r="AO197" s="7">
        <v>0.52980000000000005</v>
      </c>
      <c r="AP197" s="7"/>
      <c r="AQ197" s="7">
        <v>0.54730000000000001</v>
      </c>
      <c r="AR197" s="7">
        <v>1.5895999999999999</v>
      </c>
      <c r="AY197" s="7">
        <v>1.4086000000000001</v>
      </c>
      <c r="AZ197" s="7">
        <v>3.4943</v>
      </c>
      <c r="BA197" s="7">
        <v>3.4943</v>
      </c>
    </row>
    <row r="198" spans="1:53" x14ac:dyDescent="0.15">
      <c r="A198" s="7">
        <v>0.25019999999999998</v>
      </c>
      <c r="B198" s="7">
        <v>0.54590000000000005</v>
      </c>
      <c r="C198" s="7">
        <v>1.5906</v>
      </c>
      <c r="D198" s="7">
        <v>4.1078999999999999</v>
      </c>
      <c r="H198" s="7">
        <v>0.2797</v>
      </c>
      <c r="I198" s="7">
        <v>0.59850000000000003</v>
      </c>
      <c r="K198" s="7">
        <v>0.31230000000000002</v>
      </c>
      <c r="L198" s="7">
        <v>1.0790999999999999</v>
      </c>
      <c r="N198" s="7">
        <v>0.2661</v>
      </c>
      <c r="O198" s="7">
        <v>0.59350000000000003</v>
      </c>
      <c r="Q198" s="7">
        <v>1.0185999999999999</v>
      </c>
      <c r="R198" s="7">
        <v>2.1171000000000002</v>
      </c>
      <c r="AA198" s="7">
        <v>0.22189999999999999</v>
      </c>
      <c r="AB198" s="7">
        <v>0.4874</v>
      </c>
      <c r="AC198" s="7">
        <v>1.4741</v>
      </c>
      <c r="AD198" s="7">
        <v>3.4849000000000001</v>
      </c>
      <c r="AH198" s="7">
        <v>0.24779999999999999</v>
      </c>
      <c r="AI198" s="7">
        <v>0.53169999999999995</v>
      </c>
      <c r="AK198" s="7">
        <v>0.27110000000000001</v>
      </c>
      <c r="AL198" s="7">
        <v>1.0074000000000001</v>
      </c>
      <c r="AN198" s="7">
        <v>0.2382</v>
      </c>
      <c r="AO198" s="7">
        <v>0.53010000000000002</v>
      </c>
      <c r="AP198" s="7"/>
      <c r="AQ198" s="7">
        <v>0.54759999999999998</v>
      </c>
      <c r="AR198" s="7">
        <v>1.5902000000000001</v>
      </c>
      <c r="AY198" s="7">
        <v>1.4093</v>
      </c>
      <c r="AZ198" s="7">
        <v>3.4958</v>
      </c>
      <c r="BA198" s="7">
        <v>3.4958</v>
      </c>
    </row>
    <row r="199" spans="1:53" x14ac:dyDescent="0.15">
      <c r="A199" s="7">
        <v>0.25030000000000002</v>
      </c>
      <c r="B199" s="7">
        <v>0.54610000000000003</v>
      </c>
      <c r="C199" s="7">
        <v>1.5911999999999999</v>
      </c>
      <c r="D199" s="7">
        <v>4.1090999999999998</v>
      </c>
      <c r="H199" s="7">
        <v>0.27989999999999998</v>
      </c>
      <c r="I199" s="7">
        <v>0.59889999999999999</v>
      </c>
      <c r="K199" s="7">
        <v>0.3125</v>
      </c>
      <c r="L199" s="7">
        <v>1.0794999999999999</v>
      </c>
      <c r="N199" s="7">
        <v>0.26619999999999999</v>
      </c>
      <c r="O199" s="7">
        <v>0.59379999999999999</v>
      </c>
      <c r="Q199" s="7">
        <v>1.0189999999999999</v>
      </c>
      <c r="R199" s="7">
        <v>2.1177999999999999</v>
      </c>
      <c r="AA199" s="7">
        <v>0.222</v>
      </c>
      <c r="AB199" s="7">
        <v>0.48759999999999998</v>
      </c>
      <c r="AC199" s="7">
        <v>1.4746999999999999</v>
      </c>
      <c r="AD199" s="7">
        <v>3.4860000000000002</v>
      </c>
      <c r="AH199" s="7">
        <v>0.248</v>
      </c>
      <c r="AI199" s="7">
        <v>0.53200000000000003</v>
      </c>
      <c r="AK199" s="7">
        <v>0.27129999999999999</v>
      </c>
      <c r="AL199" s="7">
        <v>1.0078</v>
      </c>
      <c r="AN199" s="7">
        <v>0.23830000000000001</v>
      </c>
      <c r="AO199" s="7">
        <v>0.53039999999999998</v>
      </c>
      <c r="AP199" s="7"/>
      <c r="AQ199" s="7">
        <v>0.54790000000000005</v>
      </c>
      <c r="AR199" s="7">
        <v>1.5909</v>
      </c>
      <c r="AY199" s="7">
        <v>1.41</v>
      </c>
      <c r="AZ199" s="7">
        <v>3.4973000000000001</v>
      </c>
      <c r="BA199" s="7">
        <v>3.4973000000000001</v>
      </c>
    </row>
    <row r="200" spans="1:53" x14ac:dyDescent="0.15">
      <c r="A200" s="7">
        <v>0.25040000000000001</v>
      </c>
      <c r="B200" s="7">
        <v>0.5464</v>
      </c>
      <c r="C200" s="7">
        <v>1.5918000000000001</v>
      </c>
      <c r="D200" s="7">
        <v>4.1104000000000003</v>
      </c>
      <c r="H200" s="7">
        <v>0.28010000000000002</v>
      </c>
      <c r="I200" s="7">
        <v>0.59919999999999995</v>
      </c>
      <c r="K200" s="7">
        <v>0.31269999999999998</v>
      </c>
      <c r="L200" s="7">
        <v>1.0799000000000001</v>
      </c>
      <c r="N200" s="7">
        <v>0.26640000000000003</v>
      </c>
      <c r="O200" s="7">
        <v>0.59419999999999995</v>
      </c>
      <c r="Q200" s="7">
        <v>1.0193000000000001</v>
      </c>
      <c r="R200" s="7">
        <v>2.1185</v>
      </c>
      <c r="AA200" s="7">
        <v>0.22220000000000001</v>
      </c>
      <c r="AB200" s="7">
        <v>0.4879</v>
      </c>
      <c r="AC200" s="7">
        <v>1.4752000000000001</v>
      </c>
      <c r="AD200" s="7">
        <v>3.4872000000000001</v>
      </c>
      <c r="AH200" s="7">
        <v>0.24809999999999999</v>
      </c>
      <c r="AI200" s="7">
        <v>0.53239999999999998</v>
      </c>
      <c r="AK200" s="7">
        <v>0.27139999999999997</v>
      </c>
      <c r="AL200" s="7">
        <v>1.0081</v>
      </c>
      <c r="AN200" s="7">
        <v>0.23849999999999999</v>
      </c>
      <c r="AO200" s="7">
        <v>0.53069999999999995</v>
      </c>
      <c r="AP200" s="7"/>
      <c r="AQ200" s="7">
        <v>0.54820000000000002</v>
      </c>
      <c r="AR200" s="7">
        <v>1.5914999999999999</v>
      </c>
      <c r="AY200" s="7">
        <v>1.4107000000000001</v>
      </c>
      <c r="AZ200" s="7">
        <v>3.4988999999999999</v>
      </c>
      <c r="BA200" s="7">
        <v>3.4988999999999999</v>
      </c>
    </row>
    <row r="201" spans="1:53" x14ac:dyDescent="0.15">
      <c r="A201" s="7">
        <v>0.2505</v>
      </c>
      <c r="B201" s="7">
        <v>0.54669999999999996</v>
      </c>
      <c r="C201" s="7">
        <v>1.5924</v>
      </c>
      <c r="D201" s="7">
        <v>4.1116000000000001</v>
      </c>
      <c r="H201" s="7">
        <v>0.2802</v>
      </c>
      <c r="I201" s="7">
        <v>0.59960000000000002</v>
      </c>
      <c r="K201" s="7">
        <v>0.31290000000000001</v>
      </c>
      <c r="L201" s="7">
        <v>1.0803</v>
      </c>
      <c r="N201" s="7">
        <v>0.26650000000000001</v>
      </c>
      <c r="O201" s="7">
        <v>0.59450000000000003</v>
      </c>
      <c r="Q201" s="7">
        <v>1.0196000000000001</v>
      </c>
      <c r="R201" s="7">
        <v>2.1191</v>
      </c>
      <c r="AA201" s="7">
        <v>0.2223</v>
      </c>
      <c r="AB201" s="7">
        <v>0.48820000000000002</v>
      </c>
      <c r="AC201" s="7">
        <v>1.4758</v>
      </c>
      <c r="AD201" s="7">
        <v>3.4883000000000002</v>
      </c>
      <c r="AH201" s="7">
        <v>0.24829999999999999</v>
      </c>
      <c r="AI201" s="7">
        <v>0.53269999999999995</v>
      </c>
      <c r="AK201" s="7">
        <v>0.27160000000000001</v>
      </c>
      <c r="AL201" s="7">
        <v>1.0085</v>
      </c>
      <c r="AN201" s="7">
        <v>0.23860000000000001</v>
      </c>
      <c r="AO201" s="7">
        <v>0.53110000000000002</v>
      </c>
      <c r="AP201" s="7"/>
      <c r="AQ201" s="7">
        <v>0.54849999999999999</v>
      </c>
      <c r="AR201" s="7">
        <v>1.5921000000000001</v>
      </c>
      <c r="AY201" s="7">
        <v>1.4114</v>
      </c>
      <c r="AZ201" s="7">
        <v>3.5004</v>
      </c>
      <c r="BA201" s="7">
        <v>3.5004</v>
      </c>
    </row>
    <row r="202" spans="1:53" x14ac:dyDescent="0.15">
      <c r="A202" s="7">
        <v>0.25069999999999998</v>
      </c>
      <c r="B202" s="7">
        <v>0.54690000000000005</v>
      </c>
      <c r="C202" s="7">
        <v>1.593</v>
      </c>
      <c r="D202" s="7">
        <v>4.1128</v>
      </c>
      <c r="H202" s="7">
        <v>0.28039999999999998</v>
      </c>
      <c r="I202" s="7">
        <v>0.59989999999999999</v>
      </c>
      <c r="K202" s="7">
        <v>0.313</v>
      </c>
      <c r="L202" s="7">
        <v>1.0807</v>
      </c>
      <c r="N202" s="7">
        <v>0.26669999999999999</v>
      </c>
      <c r="O202" s="7">
        <v>0.5948</v>
      </c>
      <c r="Q202" s="7">
        <v>1.02</v>
      </c>
      <c r="R202" s="7">
        <v>2.1198000000000001</v>
      </c>
      <c r="AA202" s="7">
        <v>0.22239999999999999</v>
      </c>
      <c r="AB202" s="7">
        <v>0.48849999999999999</v>
      </c>
      <c r="AC202" s="7">
        <v>1.4762999999999999</v>
      </c>
      <c r="AD202" s="7">
        <v>3.4893999999999998</v>
      </c>
      <c r="AH202" s="7">
        <v>0.2485</v>
      </c>
      <c r="AI202" s="7">
        <v>0.53300000000000003</v>
      </c>
      <c r="AK202" s="7">
        <v>0.27179999999999999</v>
      </c>
      <c r="AL202" s="7">
        <v>1.0088999999999999</v>
      </c>
      <c r="AN202" s="7">
        <v>0.2387</v>
      </c>
      <c r="AO202" s="7">
        <v>0.53139999999999998</v>
      </c>
      <c r="AP202" s="7"/>
      <c r="AQ202" s="7">
        <v>0.54890000000000005</v>
      </c>
      <c r="AR202" s="7">
        <v>1.5927</v>
      </c>
      <c r="AY202" s="7">
        <v>1.4120999999999999</v>
      </c>
      <c r="AZ202" s="7">
        <v>3.5019</v>
      </c>
      <c r="BA202" s="7">
        <v>3.5019</v>
      </c>
    </row>
    <row r="203" spans="1:53" x14ac:dyDescent="0.15">
      <c r="A203" s="7">
        <v>0.25080000000000002</v>
      </c>
      <c r="B203" s="7">
        <v>0.54720000000000002</v>
      </c>
      <c r="C203" s="7">
        <v>1.5935999999999999</v>
      </c>
      <c r="D203" s="7">
        <v>4.1139999999999999</v>
      </c>
      <c r="H203" s="7">
        <v>0.28060000000000002</v>
      </c>
      <c r="I203" s="7">
        <v>1.0003</v>
      </c>
      <c r="K203" s="7">
        <v>0.31319999999999998</v>
      </c>
      <c r="L203" s="7">
        <v>1.0810999999999999</v>
      </c>
      <c r="N203" s="7">
        <v>0.26679999999999998</v>
      </c>
      <c r="O203" s="7">
        <v>0.59519999999999995</v>
      </c>
      <c r="Q203" s="7">
        <v>1.0203</v>
      </c>
      <c r="R203" s="7">
        <v>2.1204000000000001</v>
      </c>
      <c r="AA203" s="7">
        <v>0.22259999999999999</v>
      </c>
      <c r="AB203" s="7">
        <v>0.48870000000000002</v>
      </c>
      <c r="AC203" s="7">
        <v>1.4769000000000001</v>
      </c>
      <c r="AD203" s="7">
        <v>3.4904999999999999</v>
      </c>
      <c r="AH203" s="7">
        <v>0.24859999999999999</v>
      </c>
      <c r="AI203" s="7">
        <v>0.53339999999999999</v>
      </c>
      <c r="AK203" s="7">
        <v>0.27200000000000002</v>
      </c>
      <c r="AL203" s="7">
        <v>1.0092000000000001</v>
      </c>
      <c r="AN203" s="7">
        <v>0.2389</v>
      </c>
      <c r="AO203" s="7">
        <v>0.53169999999999995</v>
      </c>
      <c r="AP203" s="7"/>
      <c r="AQ203" s="7">
        <v>0.54920000000000002</v>
      </c>
      <c r="AR203" s="7">
        <v>1.5933999999999999</v>
      </c>
      <c r="AY203" s="7">
        <v>1.4129</v>
      </c>
      <c r="AZ203" s="7">
        <v>3.5034999999999998</v>
      </c>
      <c r="BA203" s="7">
        <v>3.5034999999999998</v>
      </c>
    </row>
    <row r="204" spans="1:53" x14ac:dyDescent="0.15">
      <c r="A204" s="7">
        <v>0.25090000000000001</v>
      </c>
      <c r="B204" s="7">
        <v>0.54749999999999999</v>
      </c>
      <c r="C204" s="7">
        <v>1.5942000000000001</v>
      </c>
      <c r="D204" s="7">
        <v>4.1151999999999997</v>
      </c>
      <c r="H204" s="7">
        <v>0.28070000000000001</v>
      </c>
      <c r="I204" s="7">
        <v>1.0005999999999999</v>
      </c>
      <c r="K204" s="7">
        <v>0.31340000000000001</v>
      </c>
      <c r="L204" s="7">
        <v>1.0814999999999999</v>
      </c>
      <c r="N204" s="7">
        <v>0.26700000000000002</v>
      </c>
      <c r="O204" s="7">
        <v>0.59550000000000003</v>
      </c>
      <c r="Q204" s="7">
        <v>1.0206</v>
      </c>
      <c r="R204" s="7">
        <v>2.1211000000000002</v>
      </c>
      <c r="AA204" s="7">
        <v>0.22270000000000001</v>
      </c>
      <c r="AB204" s="7">
        <v>0.48899999999999999</v>
      </c>
      <c r="AC204" s="7">
        <v>1.4774</v>
      </c>
      <c r="AD204" s="7">
        <v>3.4916</v>
      </c>
      <c r="AH204" s="7">
        <v>0.24879999999999999</v>
      </c>
      <c r="AI204" s="7">
        <v>0.53369999999999995</v>
      </c>
      <c r="AK204" s="7">
        <v>0.27210000000000001</v>
      </c>
      <c r="AL204" s="7">
        <v>1.0096000000000001</v>
      </c>
      <c r="AN204" s="7">
        <v>0.23899999999999999</v>
      </c>
      <c r="AO204" s="7">
        <v>0.53200000000000003</v>
      </c>
      <c r="AP204" s="7"/>
      <c r="AQ204" s="7">
        <v>0.54949999999999999</v>
      </c>
      <c r="AR204" s="7">
        <v>1.5940000000000001</v>
      </c>
      <c r="AY204" s="7">
        <v>1.4136</v>
      </c>
      <c r="AZ204" s="7">
        <v>3.5049999999999999</v>
      </c>
      <c r="BA204" s="7">
        <v>3.5049999999999999</v>
      </c>
    </row>
    <row r="205" spans="1:53" x14ac:dyDescent="0.15">
      <c r="A205" s="7">
        <v>0.25109999999999999</v>
      </c>
      <c r="B205" s="7">
        <v>0.54769999999999996</v>
      </c>
      <c r="C205" s="7">
        <v>1.5948</v>
      </c>
      <c r="D205" s="7">
        <v>4.1163999999999996</v>
      </c>
      <c r="H205" s="7">
        <v>0.28089999999999998</v>
      </c>
      <c r="I205" s="7">
        <v>1.0008999999999999</v>
      </c>
      <c r="K205" s="7">
        <v>0.31359999999999999</v>
      </c>
      <c r="L205" s="7">
        <v>1.0819000000000001</v>
      </c>
      <c r="N205" s="7">
        <v>0.2671</v>
      </c>
      <c r="O205" s="7">
        <v>0.5958</v>
      </c>
      <c r="Q205" s="7">
        <v>1.0209999999999999</v>
      </c>
      <c r="R205" s="7">
        <v>2.1217999999999999</v>
      </c>
      <c r="AA205" s="7">
        <v>0.2228</v>
      </c>
      <c r="AB205" s="7">
        <v>0.48930000000000001</v>
      </c>
      <c r="AC205" s="7">
        <v>1.478</v>
      </c>
      <c r="AD205" s="7">
        <v>3.4927999999999999</v>
      </c>
      <c r="AH205" s="7">
        <v>0.24890000000000001</v>
      </c>
      <c r="AI205" s="7">
        <v>0.53400000000000003</v>
      </c>
      <c r="AK205" s="7">
        <v>0.27229999999999999</v>
      </c>
      <c r="AL205" s="7">
        <v>1.0099</v>
      </c>
      <c r="AN205" s="7">
        <v>0.2392</v>
      </c>
      <c r="AO205" s="7">
        <v>0.5323</v>
      </c>
      <c r="AP205" s="7"/>
      <c r="AQ205" s="7">
        <v>0.54979999999999996</v>
      </c>
      <c r="AR205" s="7">
        <v>1.5946</v>
      </c>
      <c r="AY205" s="7">
        <v>1.4142999999999999</v>
      </c>
      <c r="AZ205" s="7">
        <v>3.5066000000000002</v>
      </c>
      <c r="BA205" s="7">
        <v>3.5066000000000002</v>
      </c>
    </row>
    <row r="206" spans="1:53" x14ac:dyDescent="0.15">
      <c r="A206" s="7">
        <v>0.25119999999999998</v>
      </c>
      <c r="B206" s="7">
        <v>0.54800000000000004</v>
      </c>
      <c r="C206" s="7">
        <v>1.5953999999999999</v>
      </c>
      <c r="D206" s="7">
        <v>4.1177000000000001</v>
      </c>
      <c r="H206" s="7">
        <v>0.28110000000000002</v>
      </c>
      <c r="I206" s="7">
        <v>1.0013000000000001</v>
      </c>
      <c r="K206" s="7">
        <v>0.31369999999999998</v>
      </c>
      <c r="L206" s="7">
        <v>1.0823</v>
      </c>
      <c r="N206" s="7">
        <v>0.26729999999999998</v>
      </c>
      <c r="O206" s="7">
        <v>0.59619999999999995</v>
      </c>
      <c r="Q206" s="7">
        <v>1.0213000000000001</v>
      </c>
      <c r="R206" s="7">
        <v>2.1223999999999998</v>
      </c>
      <c r="AA206" s="7">
        <v>0.223</v>
      </c>
      <c r="AB206" s="7">
        <v>0.48959999999999998</v>
      </c>
      <c r="AC206" s="7">
        <v>1.4784999999999999</v>
      </c>
      <c r="AD206" s="7">
        <v>3.4939</v>
      </c>
      <c r="AH206" s="7">
        <v>0.24909999999999999</v>
      </c>
      <c r="AI206" s="7">
        <v>0.53439999999999999</v>
      </c>
      <c r="AK206" s="7">
        <v>0.27250000000000002</v>
      </c>
      <c r="AL206" s="7">
        <v>1.0103</v>
      </c>
      <c r="AN206" s="7">
        <v>0.23930000000000001</v>
      </c>
      <c r="AO206" s="7">
        <v>0.53269999999999995</v>
      </c>
      <c r="AP206" s="7"/>
      <c r="AQ206" s="7">
        <v>0.55010000000000003</v>
      </c>
      <c r="AR206" s="7">
        <v>1.5952</v>
      </c>
      <c r="AY206" s="7">
        <v>1.415</v>
      </c>
      <c r="AZ206" s="7">
        <v>3.5081000000000002</v>
      </c>
      <c r="BA206" s="7">
        <v>3.5081000000000002</v>
      </c>
    </row>
    <row r="207" spans="1:53" x14ac:dyDescent="0.15">
      <c r="A207" s="7">
        <v>0.25130000000000002</v>
      </c>
      <c r="B207" s="7">
        <v>0.54830000000000001</v>
      </c>
      <c r="C207" s="7">
        <v>1.5960000000000001</v>
      </c>
      <c r="D207" s="7">
        <v>4.1189</v>
      </c>
      <c r="H207" s="7">
        <v>0.28129999999999999</v>
      </c>
      <c r="I207" s="7">
        <v>1.0016</v>
      </c>
      <c r="K207" s="7">
        <v>0.31390000000000001</v>
      </c>
      <c r="L207" s="7">
        <v>1.0827</v>
      </c>
      <c r="N207" s="7">
        <v>0.26740000000000003</v>
      </c>
      <c r="O207" s="7">
        <v>0.59650000000000003</v>
      </c>
      <c r="Q207" s="7">
        <v>1.0216000000000001</v>
      </c>
      <c r="R207" s="7">
        <v>2.1231</v>
      </c>
      <c r="AA207" s="7">
        <v>0.22309999999999999</v>
      </c>
      <c r="AB207" s="7">
        <v>0.4899</v>
      </c>
      <c r="AC207" s="7">
        <v>1.4791000000000001</v>
      </c>
      <c r="AD207" s="7">
        <v>3.4950000000000001</v>
      </c>
      <c r="AH207" s="7">
        <v>0.2492</v>
      </c>
      <c r="AI207" s="7">
        <v>0.53469999999999995</v>
      </c>
      <c r="AK207" s="7">
        <v>0.2727</v>
      </c>
      <c r="AL207" s="7">
        <v>1.0105999999999999</v>
      </c>
      <c r="AN207" s="7">
        <v>0.2394</v>
      </c>
      <c r="AO207" s="7">
        <v>0.53300000000000003</v>
      </c>
      <c r="AP207" s="7"/>
      <c r="AQ207" s="7">
        <v>0.5504</v>
      </c>
      <c r="AR207" s="7">
        <v>1.5959000000000001</v>
      </c>
      <c r="AY207" s="7">
        <v>1.4157</v>
      </c>
      <c r="AZ207" s="7">
        <v>3.5095999999999998</v>
      </c>
      <c r="BA207" s="7">
        <v>3.5095999999999998</v>
      </c>
    </row>
    <row r="208" spans="1:53" x14ac:dyDescent="0.15">
      <c r="A208" s="7">
        <v>0.2515</v>
      </c>
      <c r="B208" s="7">
        <v>0.54849999999999999</v>
      </c>
      <c r="C208" s="7">
        <v>1.5966</v>
      </c>
      <c r="D208" s="7">
        <v>4.1200999999999999</v>
      </c>
      <c r="H208" s="7">
        <v>0.28139999999999998</v>
      </c>
      <c r="I208" s="7">
        <v>1.002</v>
      </c>
      <c r="K208" s="7">
        <v>0.31409999999999999</v>
      </c>
      <c r="L208" s="7">
        <v>1.0831</v>
      </c>
      <c r="N208" s="7">
        <v>0.2676</v>
      </c>
      <c r="O208" s="7">
        <v>0.5968</v>
      </c>
      <c r="Q208" s="7">
        <v>1.0219</v>
      </c>
      <c r="R208" s="7">
        <v>2.1238000000000001</v>
      </c>
      <c r="AA208" s="7">
        <v>0.22320000000000001</v>
      </c>
      <c r="AB208" s="7">
        <v>0.49009999999999998</v>
      </c>
      <c r="AC208" s="7">
        <v>1.4797</v>
      </c>
      <c r="AD208" s="7">
        <v>3.4961000000000002</v>
      </c>
      <c r="AH208" s="7">
        <v>0.24940000000000001</v>
      </c>
      <c r="AI208" s="7">
        <v>0.53500000000000003</v>
      </c>
      <c r="AK208" s="7">
        <v>0.27279999999999999</v>
      </c>
      <c r="AL208" s="7">
        <v>1.0109999999999999</v>
      </c>
      <c r="AN208" s="7">
        <v>0.23960000000000001</v>
      </c>
      <c r="AO208" s="7">
        <v>0.5333</v>
      </c>
      <c r="AP208" s="7"/>
      <c r="AQ208" s="7">
        <v>0.55069999999999997</v>
      </c>
      <c r="AR208" s="7">
        <v>1.5965</v>
      </c>
      <c r="AY208" s="7">
        <v>1.4165000000000001</v>
      </c>
      <c r="AZ208" s="7">
        <v>3.5112000000000001</v>
      </c>
      <c r="BA208" s="7">
        <v>3.5112000000000001</v>
      </c>
    </row>
    <row r="209" spans="1:53" x14ac:dyDescent="0.15">
      <c r="A209" s="7">
        <v>0.25159999999999999</v>
      </c>
      <c r="B209" s="7">
        <v>0.54879999999999995</v>
      </c>
      <c r="C209" s="7">
        <v>1.5972</v>
      </c>
      <c r="D209" s="7">
        <v>4.1212999999999997</v>
      </c>
      <c r="H209" s="7">
        <v>0.28160000000000002</v>
      </c>
      <c r="I209" s="7">
        <v>1.0023</v>
      </c>
      <c r="K209" s="7">
        <v>0.31430000000000002</v>
      </c>
      <c r="L209" s="7">
        <v>1.0834999999999999</v>
      </c>
      <c r="N209" s="7">
        <v>0.26769999999999999</v>
      </c>
      <c r="O209" s="7">
        <v>0.59719999999999995</v>
      </c>
      <c r="Q209" s="7">
        <v>1.0223</v>
      </c>
      <c r="R209" s="7">
        <v>2.1244000000000001</v>
      </c>
      <c r="AA209" s="7">
        <v>0.22339999999999999</v>
      </c>
      <c r="AB209" s="7">
        <v>0.4904</v>
      </c>
      <c r="AC209" s="7">
        <v>1.4802</v>
      </c>
      <c r="AD209" s="7">
        <v>3.4971999999999999</v>
      </c>
      <c r="AH209" s="7">
        <v>0.24959999999999999</v>
      </c>
      <c r="AI209" s="7">
        <v>0.5353</v>
      </c>
      <c r="AK209" s="7">
        <v>0.27300000000000002</v>
      </c>
      <c r="AL209" s="7">
        <v>1.0113000000000001</v>
      </c>
      <c r="AN209" s="7">
        <v>0.2397</v>
      </c>
      <c r="AO209" s="7">
        <v>0.53359999999999996</v>
      </c>
      <c r="AP209" s="7"/>
      <c r="AQ209" s="7">
        <v>0.55100000000000005</v>
      </c>
      <c r="AR209" s="7">
        <v>1.5971</v>
      </c>
      <c r="AY209" s="7">
        <v>1.4172</v>
      </c>
      <c r="AZ209" s="7">
        <v>3.5127000000000002</v>
      </c>
      <c r="BA209" s="7">
        <v>3.5127000000000002</v>
      </c>
    </row>
    <row r="210" spans="1:53" x14ac:dyDescent="0.15">
      <c r="A210" s="7">
        <v>0.25169999999999998</v>
      </c>
      <c r="B210" s="7">
        <v>0.54910000000000003</v>
      </c>
      <c r="C210" s="7">
        <v>1.5978000000000001</v>
      </c>
      <c r="D210" s="7">
        <v>4.1224999999999996</v>
      </c>
      <c r="H210" s="7">
        <v>0.28179999999999999</v>
      </c>
      <c r="I210" s="7">
        <v>1.0026999999999999</v>
      </c>
      <c r="K210" s="7">
        <v>0.31440000000000001</v>
      </c>
      <c r="L210" s="7">
        <v>1.0839000000000001</v>
      </c>
      <c r="N210" s="7">
        <v>0.26790000000000003</v>
      </c>
      <c r="O210" s="7">
        <v>0.59750000000000003</v>
      </c>
      <c r="Q210" s="7">
        <v>1.0226</v>
      </c>
      <c r="R210" s="7">
        <v>2.1251000000000002</v>
      </c>
      <c r="AA210" s="7">
        <v>0.2235</v>
      </c>
      <c r="AB210" s="7">
        <v>0.49070000000000003</v>
      </c>
      <c r="AC210" s="7">
        <v>1.4807999999999999</v>
      </c>
      <c r="AD210" s="7">
        <v>3.4984000000000002</v>
      </c>
      <c r="AH210" s="7">
        <v>0.24970000000000001</v>
      </c>
      <c r="AI210" s="7">
        <v>0.53569999999999995</v>
      </c>
      <c r="AK210" s="7">
        <v>0.2732</v>
      </c>
      <c r="AL210" s="7">
        <v>1.0117</v>
      </c>
      <c r="AN210" s="7">
        <v>0.2399</v>
      </c>
      <c r="AO210" s="7">
        <v>0.53400000000000003</v>
      </c>
      <c r="AP210" s="7"/>
      <c r="AQ210" s="7">
        <v>0.5514</v>
      </c>
      <c r="AR210" s="7">
        <v>1.5976999999999999</v>
      </c>
      <c r="AY210" s="7">
        <v>1.4178999999999999</v>
      </c>
      <c r="AZ210" s="7">
        <v>3.5143</v>
      </c>
      <c r="BA210" s="7">
        <v>3.5143</v>
      </c>
    </row>
    <row r="211" spans="1:53" x14ac:dyDescent="0.15">
      <c r="A211" s="7">
        <v>0.25190000000000001</v>
      </c>
      <c r="B211" s="7">
        <v>0.54930000000000001</v>
      </c>
      <c r="C211" s="7">
        <v>1.5984</v>
      </c>
      <c r="D211" s="7">
        <v>4.1238000000000001</v>
      </c>
      <c r="H211" s="7">
        <v>0.28189999999999998</v>
      </c>
      <c r="I211" s="7">
        <v>1.0029999999999999</v>
      </c>
      <c r="K211" s="7">
        <v>0.31459999999999999</v>
      </c>
      <c r="L211" s="7">
        <v>1.0843</v>
      </c>
      <c r="N211" s="7">
        <v>0.26800000000000002</v>
      </c>
      <c r="O211" s="7">
        <v>0.5978</v>
      </c>
      <c r="Q211" s="7">
        <v>1.0228999999999999</v>
      </c>
      <c r="R211" s="7">
        <v>2.1257000000000001</v>
      </c>
      <c r="AA211" s="7">
        <v>0.22359999999999999</v>
      </c>
      <c r="AB211" s="7">
        <v>0.49099999999999999</v>
      </c>
      <c r="AC211" s="7">
        <v>1.4813000000000001</v>
      </c>
      <c r="AD211" s="7">
        <v>3.4994999999999998</v>
      </c>
      <c r="AH211" s="7">
        <v>0.24990000000000001</v>
      </c>
      <c r="AI211" s="7">
        <v>0.53600000000000003</v>
      </c>
      <c r="AK211" s="7">
        <v>0.27339999999999998</v>
      </c>
      <c r="AL211" s="7">
        <v>1.012</v>
      </c>
      <c r="AN211" s="7">
        <v>0.24</v>
      </c>
      <c r="AO211" s="7">
        <v>0.5343</v>
      </c>
      <c r="AP211" s="7"/>
      <c r="AQ211" s="7">
        <v>0.55169999999999997</v>
      </c>
      <c r="AR211" s="7">
        <v>1.5984</v>
      </c>
      <c r="AY211" s="7">
        <v>1.4186000000000001</v>
      </c>
      <c r="AZ211" s="7">
        <v>3.5158</v>
      </c>
      <c r="BA211" s="7">
        <v>3.5158</v>
      </c>
    </row>
    <row r="212" spans="1:53" x14ac:dyDescent="0.15">
      <c r="A212" s="7">
        <v>0.252</v>
      </c>
      <c r="B212" s="7">
        <v>0.54959999999999998</v>
      </c>
      <c r="C212" s="7">
        <v>1.599</v>
      </c>
      <c r="D212" s="7">
        <v>4.125</v>
      </c>
      <c r="H212" s="7">
        <v>0.28210000000000002</v>
      </c>
      <c r="I212" s="7">
        <v>1.0034000000000001</v>
      </c>
      <c r="K212" s="7">
        <v>0.31480000000000002</v>
      </c>
      <c r="L212" s="7">
        <v>1.0847</v>
      </c>
      <c r="N212" s="7">
        <v>0.2681</v>
      </c>
      <c r="O212" s="7">
        <v>0.59819999999999995</v>
      </c>
      <c r="Q212" s="7">
        <v>1.0233000000000001</v>
      </c>
      <c r="R212" s="7">
        <v>2.1263999999999998</v>
      </c>
      <c r="AA212" s="7">
        <v>0.2238</v>
      </c>
      <c r="AB212" s="7">
        <v>0.49120000000000003</v>
      </c>
      <c r="AC212" s="7">
        <v>1.4819</v>
      </c>
      <c r="AD212" s="7">
        <v>3.5005999999999999</v>
      </c>
      <c r="AH212" s="7">
        <v>0.25</v>
      </c>
      <c r="AI212" s="7">
        <v>0.5363</v>
      </c>
      <c r="AK212" s="7">
        <v>0.27350000000000002</v>
      </c>
      <c r="AL212" s="7">
        <v>1.0124</v>
      </c>
      <c r="AN212" s="7">
        <v>0.24010000000000001</v>
      </c>
      <c r="AO212" s="7">
        <v>0.53459999999999996</v>
      </c>
      <c r="AP212" s="7"/>
      <c r="AQ212" s="7">
        <v>0.55200000000000005</v>
      </c>
      <c r="AR212" s="7">
        <v>1.599</v>
      </c>
      <c r="AY212" s="7">
        <v>1.4193</v>
      </c>
      <c r="AZ212" s="7">
        <v>3.5173000000000001</v>
      </c>
      <c r="BA212" s="7">
        <v>3.5173000000000001</v>
      </c>
    </row>
    <row r="213" spans="1:53" x14ac:dyDescent="0.15">
      <c r="A213" s="7">
        <v>0.25209999999999999</v>
      </c>
      <c r="B213" s="7">
        <v>0.54990000000000006</v>
      </c>
      <c r="C213" s="7">
        <v>1.5995999999999999</v>
      </c>
      <c r="D213" s="7">
        <v>4.1261999999999999</v>
      </c>
      <c r="H213" s="7">
        <v>0.2823</v>
      </c>
      <c r="I213" s="7">
        <v>1.0037</v>
      </c>
      <c r="K213" s="7">
        <v>0.315</v>
      </c>
      <c r="L213" s="7">
        <v>1.0851</v>
      </c>
      <c r="N213" s="7">
        <v>0.26829999999999998</v>
      </c>
      <c r="O213" s="7">
        <v>0.59850000000000003</v>
      </c>
      <c r="Q213" s="7">
        <v>1.0236000000000001</v>
      </c>
      <c r="R213" s="7">
        <v>2.1271</v>
      </c>
      <c r="AA213" s="7">
        <v>0.22389999999999999</v>
      </c>
      <c r="AB213" s="7">
        <v>0.49149999999999999</v>
      </c>
      <c r="AC213" s="7">
        <v>1.4823999999999999</v>
      </c>
      <c r="AD213" s="7">
        <v>3.5017</v>
      </c>
      <c r="AH213" s="7">
        <v>0.25019999999999998</v>
      </c>
      <c r="AI213" s="7">
        <v>0.53669999999999995</v>
      </c>
      <c r="AK213" s="7">
        <v>0.2737</v>
      </c>
      <c r="AL213" s="7">
        <v>1.0127999999999999</v>
      </c>
      <c r="AN213" s="7">
        <v>0.24030000000000001</v>
      </c>
      <c r="AO213" s="7">
        <v>0.53490000000000004</v>
      </c>
      <c r="AP213" s="7"/>
      <c r="AQ213" s="7">
        <v>0.55230000000000001</v>
      </c>
      <c r="AR213" s="7">
        <v>1.5995999999999999</v>
      </c>
      <c r="AY213" s="7">
        <v>1.4200999999999999</v>
      </c>
      <c r="AZ213" s="7">
        <v>3.5188999999999999</v>
      </c>
      <c r="BA213" s="7">
        <v>3.5188999999999999</v>
      </c>
    </row>
    <row r="214" spans="1:53" x14ac:dyDescent="0.15">
      <c r="A214" s="7">
        <v>0.25230000000000002</v>
      </c>
      <c r="B214" s="7">
        <v>0.55010000000000003</v>
      </c>
      <c r="C214" s="7">
        <v>2.0002</v>
      </c>
      <c r="D214" s="7">
        <v>4.1273999999999997</v>
      </c>
      <c r="H214" s="7">
        <v>0.28239999999999998</v>
      </c>
      <c r="I214" s="7">
        <v>1.0041</v>
      </c>
      <c r="K214" s="7">
        <v>0.31509999999999999</v>
      </c>
      <c r="L214" s="7">
        <v>1.0854999999999999</v>
      </c>
      <c r="N214" s="7">
        <v>0.26840000000000003</v>
      </c>
      <c r="O214" s="7">
        <v>0.5988</v>
      </c>
      <c r="Q214" s="7">
        <v>1.0239</v>
      </c>
      <c r="R214" s="7">
        <v>2.1276999999999999</v>
      </c>
      <c r="AA214" s="7">
        <v>0.224</v>
      </c>
      <c r="AB214" s="7">
        <v>0.49180000000000001</v>
      </c>
      <c r="AC214" s="7">
        <v>1.4830000000000001</v>
      </c>
      <c r="AD214" s="7">
        <v>3.5028999999999999</v>
      </c>
      <c r="AH214" s="7">
        <v>0.25040000000000001</v>
      </c>
      <c r="AI214" s="7">
        <v>0.53700000000000003</v>
      </c>
      <c r="AK214" s="7">
        <v>0.27389999999999998</v>
      </c>
      <c r="AL214" s="7">
        <v>1.0130999999999999</v>
      </c>
      <c r="AN214" s="7">
        <v>0.2404</v>
      </c>
      <c r="AO214" s="7">
        <v>0.5353</v>
      </c>
      <c r="AP214" s="7"/>
      <c r="AQ214" s="7">
        <v>0.55259999999999998</v>
      </c>
      <c r="AR214" s="7">
        <v>2.0003000000000002</v>
      </c>
      <c r="AY214" s="7">
        <v>1.4208000000000001</v>
      </c>
      <c r="AZ214" s="7">
        <v>3.5204</v>
      </c>
      <c r="BA214" s="7">
        <v>3.5204</v>
      </c>
    </row>
    <row r="215" spans="1:53" x14ac:dyDescent="0.15">
      <c r="A215" s="7">
        <v>0.25240000000000001</v>
      </c>
      <c r="B215" s="7">
        <v>0.5504</v>
      </c>
      <c r="C215" s="7">
        <v>2.0007999999999999</v>
      </c>
      <c r="D215" s="7">
        <v>4.1287000000000003</v>
      </c>
      <c r="H215" s="7">
        <v>0.28260000000000002</v>
      </c>
      <c r="I215" s="7">
        <v>1.0044</v>
      </c>
      <c r="K215" s="7">
        <v>0.31530000000000002</v>
      </c>
      <c r="L215" s="7">
        <v>1.0859000000000001</v>
      </c>
      <c r="N215" s="7">
        <v>0.26860000000000001</v>
      </c>
      <c r="O215" s="7">
        <v>0.59919999999999995</v>
      </c>
      <c r="Q215" s="7">
        <v>1.0243</v>
      </c>
      <c r="R215" s="7">
        <v>2.1284000000000001</v>
      </c>
      <c r="AA215" s="7">
        <v>0.22420000000000001</v>
      </c>
      <c r="AB215" s="7">
        <v>0.49209999999999998</v>
      </c>
      <c r="AC215" s="7">
        <v>1.4836</v>
      </c>
      <c r="AD215" s="7">
        <v>3.504</v>
      </c>
      <c r="AH215" s="7">
        <v>0.2505</v>
      </c>
      <c r="AI215" s="7">
        <v>0.5373</v>
      </c>
      <c r="AK215" s="7">
        <v>0.27410000000000001</v>
      </c>
      <c r="AL215" s="7">
        <v>1.0135000000000001</v>
      </c>
      <c r="AN215" s="7">
        <v>0.24060000000000001</v>
      </c>
      <c r="AO215" s="7">
        <v>0.53559999999999997</v>
      </c>
      <c r="AP215" s="7"/>
      <c r="AQ215" s="7">
        <v>0.55289999999999995</v>
      </c>
      <c r="AR215" s="7">
        <v>2.0009000000000001</v>
      </c>
      <c r="AY215" s="7">
        <v>1.4215</v>
      </c>
      <c r="AZ215" s="7">
        <v>3.5219999999999998</v>
      </c>
      <c r="BA215" s="7">
        <v>3.5219999999999998</v>
      </c>
    </row>
    <row r="216" spans="1:53" x14ac:dyDescent="0.15">
      <c r="A216" s="7">
        <v>0.2525</v>
      </c>
      <c r="B216" s="7">
        <v>0.55069999999999997</v>
      </c>
      <c r="C216" s="7">
        <v>2.0015000000000001</v>
      </c>
      <c r="D216" s="7">
        <v>4.1299000000000001</v>
      </c>
      <c r="H216" s="7">
        <v>0.2828</v>
      </c>
      <c r="I216" s="7">
        <v>1.0047999999999999</v>
      </c>
      <c r="K216" s="7">
        <v>0.3155</v>
      </c>
      <c r="L216" s="7">
        <v>1.0863</v>
      </c>
      <c r="N216" s="7">
        <v>0.26869999999999999</v>
      </c>
      <c r="O216" s="7">
        <v>0.59950000000000003</v>
      </c>
      <c r="Q216" s="7">
        <v>1.0246</v>
      </c>
      <c r="R216" s="7">
        <v>2.1291000000000002</v>
      </c>
      <c r="AA216" s="7">
        <v>0.2243</v>
      </c>
      <c r="AB216" s="7">
        <v>0.4924</v>
      </c>
      <c r="AC216" s="7">
        <v>1.4841</v>
      </c>
      <c r="AD216" s="7">
        <v>3.5051000000000001</v>
      </c>
      <c r="AH216" s="7">
        <v>0.25069999999999998</v>
      </c>
      <c r="AI216" s="7">
        <v>0.53769999999999996</v>
      </c>
      <c r="AK216" s="7">
        <v>0.27429999999999999</v>
      </c>
      <c r="AL216" s="7">
        <v>1.0138</v>
      </c>
      <c r="AN216" s="7">
        <v>0.2407</v>
      </c>
      <c r="AO216" s="7">
        <v>0.53590000000000004</v>
      </c>
      <c r="AP216" s="7"/>
      <c r="AQ216" s="7">
        <v>0.55320000000000003</v>
      </c>
      <c r="AR216" s="7">
        <v>2.0015000000000001</v>
      </c>
      <c r="AY216" s="7">
        <v>1.4221999999999999</v>
      </c>
      <c r="AZ216" s="7">
        <v>3.5234999999999999</v>
      </c>
      <c r="BA216" s="7">
        <v>3.5234999999999999</v>
      </c>
    </row>
    <row r="217" spans="1:53" x14ac:dyDescent="0.15">
      <c r="A217" s="7">
        <v>0.25259999999999999</v>
      </c>
      <c r="B217" s="7">
        <v>0.55089999999999995</v>
      </c>
      <c r="C217" s="7">
        <v>2.0021</v>
      </c>
      <c r="D217" s="7">
        <v>4.1311</v>
      </c>
      <c r="H217" s="7">
        <v>0.28299999999999997</v>
      </c>
      <c r="I217" s="7">
        <v>1.0051000000000001</v>
      </c>
      <c r="K217" s="7">
        <v>0.31569999999999998</v>
      </c>
      <c r="L217" s="7">
        <v>1.0867</v>
      </c>
      <c r="N217" s="7">
        <v>0.26889999999999997</v>
      </c>
      <c r="O217" s="7">
        <v>0.5998</v>
      </c>
      <c r="Q217" s="7">
        <v>1.0248999999999999</v>
      </c>
      <c r="R217" s="7">
        <v>2.1297000000000001</v>
      </c>
      <c r="AA217" s="7">
        <v>0.22439999999999999</v>
      </c>
      <c r="AB217" s="7">
        <v>0.49259999999999998</v>
      </c>
      <c r="AC217" s="7">
        <v>1.4846999999999999</v>
      </c>
      <c r="AD217" s="7">
        <v>3.5062000000000002</v>
      </c>
      <c r="AH217" s="7">
        <v>0.25080000000000002</v>
      </c>
      <c r="AI217" s="7">
        <v>0.53800000000000003</v>
      </c>
      <c r="AK217" s="7">
        <v>0.27439999999999998</v>
      </c>
      <c r="AL217" s="7">
        <v>1.0142</v>
      </c>
      <c r="AN217" s="7">
        <v>0.24079999999999999</v>
      </c>
      <c r="AO217" s="7">
        <v>0.53620000000000001</v>
      </c>
      <c r="AP217" s="7"/>
      <c r="AQ217" s="7">
        <v>0.55349999999999999</v>
      </c>
      <c r="AR217" s="7">
        <v>2.0021</v>
      </c>
      <c r="AY217" s="7">
        <v>1.4229000000000001</v>
      </c>
      <c r="AZ217" s="7">
        <v>3.5251000000000001</v>
      </c>
      <c r="BA217" s="7">
        <v>3.5251000000000001</v>
      </c>
    </row>
    <row r="218" spans="1:53" x14ac:dyDescent="0.15">
      <c r="A218" s="7">
        <v>0.25280000000000002</v>
      </c>
      <c r="B218" s="7">
        <v>0.55120000000000002</v>
      </c>
      <c r="C218" s="7">
        <v>2.0026999999999999</v>
      </c>
      <c r="D218" s="7">
        <v>4.1322999999999999</v>
      </c>
      <c r="H218" s="7">
        <v>0.28310000000000002</v>
      </c>
      <c r="I218" s="7">
        <v>1.0055000000000001</v>
      </c>
      <c r="K218" s="7">
        <v>0.31580000000000003</v>
      </c>
      <c r="L218" s="7">
        <v>1.0871</v>
      </c>
      <c r="N218" s="7">
        <v>0.26900000000000002</v>
      </c>
      <c r="O218" s="7">
        <v>1.0002</v>
      </c>
      <c r="Q218" s="7">
        <v>1.0253000000000001</v>
      </c>
      <c r="R218" s="7">
        <v>2.1303999999999998</v>
      </c>
      <c r="AA218" s="7">
        <v>0.22459999999999999</v>
      </c>
      <c r="AB218" s="7">
        <v>0.4929</v>
      </c>
      <c r="AC218" s="7">
        <v>1.4852000000000001</v>
      </c>
      <c r="AD218" s="7">
        <v>3.5074000000000001</v>
      </c>
      <c r="AH218" s="7">
        <v>0.251</v>
      </c>
      <c r="AI218" s="7">
        <v>0.5383</v>
      </c>
      <c r="AK218" s="7">
        <v>0.27460000000000001</v>
      </c>
      <c r="AL218" s="7">
        <v>1.0145</v>
      </c>
      <c r="AN218" s="7">
        <v>0.24099999999999999</v>
      </c>
      <c r="AO218" s="7">
        <v>0.53659999999999997</v>
      </c>
      <c r="AP218" s="7"/>
      <c r="AQ218" s="7">
        <v>0.55389999999999995</v>
      </c>
      <c r="AR218" s="7">
        <v>2.0028000000000001</v>
      </c>
      <c r="AY218" s="7">
        <v>1.4237</v>
      </c>
      <c r="AZ218" s="7">
        <v>3.5266000000000002</v>
      </c>
      <c r="BA218" s="7">
        <v>3.5266000000000002</v>
      </c>
    </row>
    <row r="219" spans="1:53" x14ac:dyDescent="0.15">
      <c r="A219" s="7">
        <v>0.25290000000000001</v>
      </c>
      <c r="B219" s="7">
        <v>0.55149999999999999</v>
      </c>
      <c r="C219" s="7">
        <v>2.0032999999999999</v>
      </c>
      <c r="D219" s="7">
        <v>4.1336000000000004</v>
      </c>
      <c r="H219" s="7">
        <v>0.2833</v>
      </c>
      <c r="I219" s="7">
        <v>1.0058</v>
      </c>
      <c r="K219" s="7">
        <v>0.316</v>
      </c>
      <c r="L219" s="7">
        <v>1.0874999999999999</v>
      </c>
      <c r="N219" s="7">
        <v>0.26919999999999999</v>
      </c>
      <c r="O219" s="7">
        <v>1.0004999999999999</v>
      </c>
      <c r="Q219" s="7">
        <v>1.0256000000000001</v>
      </c>
      <c r="R219" s="7">
        <v>2.1311</v>
      </c>
      <c r="AA219" s="7">
        <v>0.22470000000000001</v>
      </c>
      <c r="AB219" s="7">
        <v>0.49320000000000003</v>
      </c>
      <c r="AC219" s="7">
        <v>1.4858</v>
      </c>
      <c r="AD219" s="7">
        <v>3.5085000000000002</v>
      </c>
      <c r="AH219" s="7">
        <v>0.25109999999999999</v>
      </c>
      <c r="AI219" s="7">
        <v>0.53869999999999996</v>
      </c>
      <c r="AK219" s="7">
        <v>0.27479999999999999</v>
      </c>
      <c r="AL219" s="7">
        <v>1.0148999999999999</v>
      </c>
      <c r="AN219" s="7">
        <v>0.24110000000000001</v>
      </c>
      <c r="AO219" s="7">
        <v>0.53690000000000004</v>
      </c>
      <c r="AP219" s="7"/>
      <c r="AQ219" s="7">
        <v>0.55420000000000003</v>
      </c>
      <c r="AR219" s="7">
        <v>2.0034000000000001</v>
      </c>
      <c r="AY219" s="7">
        <v>1.4244000000000001</v>
      </c>
      <c r="AZ219" s="7">
        <v>3.5282</v>
      </c>
      <c r="BA219" s="7">
        <v>3.5282</v>
      </c>
    </row>
    <row r="220" spans="1:53" x14ac:dyDescent="0.15">
      <c r="A220" s="7">
        <v>0.253</v>
      </c>
      <c r="B220" s="7">
        <v>0.55169999999999997</v>
      </c>
      <c r="C220" s="7">
        <v>2.0038999999999998</v>
      </c>
      <c r="D220" s="7">
        <v>4.1348000000000003</v>
      </c>
      <c r="H220" s="7">
        <v>0.28349999999999997</v>
      </c>
      <c r="I220" s="7">
        <v>1.0062</v>
      </c>
      <c r="K220" s="7">
        <v>0.31619999999999998</v>
      </c>
      <c r="L220" s="7">
        <v>1.0879000000000001</v>
      </c>
      <c r="N220" s="7">
        <v>0.26929999999999998</v>
      </c>
      <c r="O220" s="7">
        <v>1.0007999999999999</v>
      </c>
      <c r="Q220" s="7">
        <v>1.0259</v>
      </c>
      <c r="R220" s="7">
        <v>2.1316999999999999</v>
      </c>
      <c r="AA220" s="7">
        <v>0.22489999999999999</v>
      </c>
      <c r="AB220" s="7">
        <v>0.49349999999999999</v>
      </c>
      <c r="AC220" s="7">
        <v>1.4863</v>
      </c>
      <c r="AD220" s="7">
        <v>3.5095999999999998</v>
      </c>
      <c r="AH220" s="7">
        <v>0.25130000000000002</v>
      </c>
      <c r="AI220" s="7">
        <v>0.53900000000000003</v>
      </c>
      <c r="AK220" s="7">
        <v>0.27500000000000002</v>
      </c>
      <c r="AL220" s="7">
        <v>1.0153000000000001</v>
      </c>
      <c r="AN220" s="7">
        <v>0.24129999999999999</v>
      </c>
      <c r="AO220" s="7">
        <v>0.53720000000000001</v>
      </c>
      <c r="AP220" s="7"/>
      <c r="AQ220" s="7">
        <v>0.55449999999999999</v>
      </c>
      <c r="AR220" s="7">
        <v>2.004</v>
      </c>
      <c r="AY220" s="7">
        <v>1.4251</v>
      </c>
      <c r="AZ220" s="7">
        <v>3.5297000000000001</v>
      </c>
      <c r="BA220" s="7">
        <v>3.5297000000000001</v>
      </c>
    </row>
    <row r="221" spans="1:53" x14ac:dyDescent="0.15">
      <c r="A221" s="7">
        <v>0.25319999999999998</v>
      </c>
      <c r="B221" s="7">
        <v>0.55200000000000005</v>
      </c>
      <c r="C221" s="7">
        <v>2.0045000000000002</v>
      </c>
      <c r="D221" s="7">
        <v>4.1360000000000001</v>
      </c>
      <c r="H221" s="7">
        <v>0.28360000000000002</v>
      </c>
      <c r="I221" s="7">
        <v>1.0065</v>
      </c>
      <c r="K221" s="7">
        <v>0.31640000000000001</v>
      </c>
      <c r="L221" s="7">
        <v>1.0883</v>
      </c>
      <c r="N221" s="7">
        <v>0.26950000000000002</v>
      </c>
      <c r="O221" s="7">
        <v>1.0012000000000001</v>
      </c>
      <c r="Q221" s="7">
        <v>1.0263</v>
      </c>
      <c r="R221" s="7">
        <v>2.1324000000000001</v>
      </c>
      <c r="AA221" s="7">
        <v>0.22500000000000001</v>
      </c>
      <c r="AB221" s="7">
        <v>0.49380000000000002</v>
      </c>
      <c r="AC221" s="7">
        <v>1.4869000000000001</v>
      </c>
      <c r="AD221" s="7">
        <v>3.5106999999999999</v>
      </c>
      <c r="AH221" s="7">
        <v>0.2515</v>
      </c>
      <c r="AI221" s="7">
        <v>0.5393</v>
      </c>
      <c r="AK221" s="7">
        <v>0.27510000000000001</v>
      </c>
      <c r="AL221" s="7">
        <v>1.0156000000000001</v>
      </c>
      <c r="AN221" s="7">
        <v>0.2414</v>
      </c>
      <c r="AO221" s="7">
        <v>0.53749999999999998</v>
      </c>
      <c r="AP221" s="7"/>
      <c r="AQ221" s="7">
        <v>0.55479999999999996</v>
      </c>
      <c r="AR221" s="7">
        <v>2.0047000000000001</v>
      </c>
      <c r="AY221" s="7">
        <v>1.4258</v>
      </c>
      <c r="AZ221" s="7">
        <v>3.5312999999999999</v>
      </c>
      <c r="BA221" s="7">
        <v>3.5312999999999999</v>
      </c>
    </row>
    <row r="222" spans="1:53" x14ac:dyDescent="0.15">
      <c r="A222" s="7">
        <v>0.25330000000000003</v>
      </c>
      <c r="B222" s="7">
        <v>0.55230000000000001</v>
      </c>
      <c r="C222" s="7">
        <v>2.0051000000000001</v>
      </c>
      <c r="D222" s="7">
        <v>4.1372</v>
      </c>
      <c r="H222" s="7">
        <v>0.2838</v>
      </c>
      <c r="I222" s="7">
        <v>1.0068999999999999</v>
      </c>
      <c r="K222" s="7">
        <v>0.3165</v>
      </c>
      <c r="L222" s="7">
        <v>1.0887</v>
      </c>
      <c r="N222" s="7">
        <v>0.26960000000000001</v>
      </c>
      <c r="O222" s="7">
        <v>1.0015000000000001</v>
      </c>
      <c r="Q222" s="7">
        <v>1.0266</v>
      </c>
      <c r="R222" s="7">
        <v>2.1331000000000002</v>
      </c>
      <c r="AA222" s="7">
        <v>0.22509999999999999</v>
      </c>
      <c r="AB222" s="7">
        <v>0.49399999999999999</v>
      </c>
      <c r="AC222" s="7">
        <v>1.4875</v>
      </c>
      <c r="AD222" s="7">
        <v>3.5118999999999998</v>
      </c>
      <c r="AH222" s="7">
        <v>0.25159999999999999</v>
      </c>
      <c r="AI222" s="7">
        <v>0.53969999999999996</v>
      </c>
      <c r="AK222" s="7">
        <v>0.27529999999999999</v>
      </c>
      <c r="AL222" s="7">
        <v>1.016</v>
      </c>
      <c r="AN222" s="7">
        <v>0.24149999999999999</v>
      </c>
      <c r="AO222" s="7">
        <v>0.53790000000000004</v>
      </c>
      <c r="AP222" s="7"/>
      <c r="AQ222" s="7">
        <v>0.55510000000000004</v>
      </c>
      <c r="AR222" s="7">
        <v>2.0053000000000001</v>
      </c>
      <c r="AY222" s="7">
        <v>1.4266000000000001</v>
      </c>
      <c r="AZ222" s="7">
        <v>3.5327999999999999</v>
      </c>
      <c r="BA222" s="7">
        <v>3.5327999999999999</v>
      </c>
    </row>
    <row r="223" spans="1:53" x14ac:dyDescent="0.15">
      <c r="A223" s="7">
        <v>0.25340000000000001</v>
      </c>
      <c r="B223" s="7">
        <v>0.55249999999999999</v>
      </c>
      <c r="C223" s="7">
        <v>2.0057</v>
      </c>
      <c r="D223" s="7">
        <v>4.1384999999999996</v>
      </c>
      <c r="H223" s="7">
        <v>0.28399999999999997</v>
      </c>
      <c r="I223" s="7">
        <v>1.0072000000000001</v>
      </c>
      <c r="K223" s="7">
        <v>0.31669999999999998</v>
      </c>
      <c r="L223" s="7">
        <v>1.0891</v>
      </c>
      <c r="N223" s="7">
        <v>0.26979999999999998</v>
      </c>
      <c r="O223" s="7">
        <v>1.0019</v>
      </c>
      <c r="Q223" s="7">
        <v>1.0268999999999999</v>
      </c>
      <c r="R223" s="7">
        <v>2.1337000000000002</v>
      </c>
      <c r="AA223" s="7">
        <v>0.2253</v>
      </c>
      <c r="AB223" s="7">
        <v>0.49430000000000002</v>
      </c>
      <c r="AC223" s="7">
        <v>1.488</v>
      </c>
      <c r="AD223" s="7">
        <v>3.5129999999999999</v>
      </c>
      <c r="AH223" s="7">
        <v>0.25180000000000002</v>
      </c>
      <c r="AI223" s="7">
        <v>0.54</v>
      </c>
      <c r="AK223" s="7">
        <v>0.27550000000000002</v>
      </c>
      <c r="AL223" s="7">
        <v>1.0163</v>
      </c>
      <c r="AN223" s="7">
        <v>0.2417</v>
      </c>
      <c r="AO223" s="7">
        <v>0.53820000000000001</v>
      </c>
      <c r="AP223" s="7"/>
      <c r="AQ223" s="7">
        <v>0.5554</v>
      </c>
      <c r="AR223" s="7">
        <v>2.0059</v>
      </c>
      <c r="AY223" s="7">
        <v>1.4273</v>
      </c>
      <c r="AZ223" s="7">
        <v>3.5344000000000002</v>
      </c>
      <c r="BA223" s="7">
        <v>3.5344000000000002</v>
      </c>
    </row>
    <row r="224" spans="1:53" x14ac:dyDescent="0.15">
      <c r="A224" s="7">
        <v>0.25359999999999999</v>
      </c>
      <c r="B224" s="7">
        <v>0.55279999999999996</v>
      </c>
      <c r="C224" s="7">
        <v>2.0063</v>
      </c>
      <c r="D224" s="7">
        <v>4.1397000000000004</v>
      </c>
      <c r="H224" s="7">
        <v>0.28410000000000002</v>
      </c>
      <c r="I224" s="7">
        <v>1.0076000000000001</v>
      </c>
      <c r="K224" s="7">
        <v>0.31690000000000002</v>
      </c>
      <c r="L224" s="7">
        <v>1.0894999999999999</v>
      </c>
      <c r="N224" s="7">
        <v>0.26989999999999997</v>
      </c>
      <c r="O224" s="7">
        <v>1.0022</v>
      </c>
      <c r="Q224" s="7">
        <v>1.0273000000000001</v>
      </c>
      <c r="R224" s="7">
        <v>2.1343999999999999</v>
      </c>
      <c r="AA224" s="7">
        <v>0.22539999999999999</v>
      </c>
      <c r="AB224" s="7">
        <v>0.49459999999999998</v>
      </c>
      <c r="AC224" s="7">
        <v>1.4885999999999999</v>
      </c>
      <c r="AD224" s="7">
        <v>3.5141</v>
      </c>
      <c r="AH224" s="7">
        <v>0.25190000000000001</v>
      </c>
      <c r="AI224" s="7">
        <v>0.5403</v>
      </c>
      <c r="AK224" s="7">
        <v>0.2757</v>
      </c>
      <c r="AL224" s="7">
        <v>1.0166999999999999</v>
      </c>
      <c r="AN224" s="7">
        <v>0.24179999999999999</v>
      </c>
      <c r="AO224" s="7">
        <v>0.53849999999999998</v>
      </c>
      <c r="AP224" s="7"/>
      <c r="AQ224" s="7">
        <v>0.55569999999999997</v>
      </c>
      <c r="AR224" s="7">
        <v>2.0066000000000002</v>
      </c>
      <c r="AY224" s="7">
        <v>1.4279999999999999</v>
      </c>
      <c r="AZ224" s="7">
        <v>3.5358999999999998</v>
      </c>
      <c r="BA224" s="7">
        <v>3.5358999999999998</v>
      </c>
    </row>
    <row r="225" spans="1:53" x14ac:dyDescent="0.15">
      <c r="A225" s="7">
        <v>0.25369999999999998</v>
      </c>
      <c r="B225" s="7">
        <v>0.55310000000000004</v>
      </c>
      <c r="C225" s="7">
        <v>2.0068999999999999</v>
      </c>
      <c r="D225" s="7">
        <v>4.1409000000000002</v>
      </c>
      <c r="H225" s="7">
        <v>0.2843</v>
      </c>
      <c r="I225" s="7">
        <v>1.0079</v>
      </c>
      <c r="K225" s="7">
        <v>0.31709999999999999</v>
      </c>
      <c r="L225" s="7">
        <v>1.0899000000000001</v>
      </c>
      <c r="N225" s="7">
        <v>0.27010000000000001</v>
      </c>
      <c r="O225" s="7">
        <v>1.0024999999999999</v>
      </c>
      <c r="Q225" s="7">
        <v>1.0276000000000001</v>
      </c>
      <c r="R225" s="7">
        <v>2.1351</v>
      </c>
      <c r="AA225" s="7">
        <v>0.22550000000000001</v>
      </c>
      <c r="AB225" s="7">
        <v>0.49490000000000001</v>
      </c>
      <c r="AC225" s="7">
        <v>1.4891000000000001</v>
      </c>
      <c r="AD225" s="7">
        <v>3.5152999999999999</v>
      </c>
      <c r="AH225" s="7">
        <v>0.25209999999999999</v>
      </c>
      <c r="AI225" s="7">
        <v>0.54059999999999997</v>
      </c>
      <c r="AK225" s="7">
        <v>0.27589999999999998</v>
      </c>
      <c r="AL225" s="7">
        <v>1.0169999999999999</v>
      </c>
      <c r="AN225" s="7">
        <v>0.24199999999999999</v>
      </c>
      <c r="AO225" s="7">
        <v>0.53879999999999995</v>
      </c>
      <c r="AP225" s="7"/>
      <c r="AQ225" s="7">
        <v>0.55610000000000004</v>
      </c>
      <c r="AR225" s="7">
        <v>2.0072000000000001</v>
      </c>
      <c r="AY225" s="7">
        <v>1.4287000000000001</v>
      </c>
      <c r="AZ225" s="7">
        <v>3.5375000000000001</v>
      </c>
      <c r="BA225" s="7">
        <v>3.5375000000000001</v>
      </c>
    </row>
    <row r="226" spans="1:53" x14ac:dyDescent="0.15">
      <c r="A226" s="7">
        <v>0.25380000000000003</v>
      </c>
      <c r="B226" s="7">
        <v>0.5534</v>
      </c>
      <c r="C226" s="7">
        <v>2.0074999999999998</v>
      </c>
      <c r="D226" s="7">
        <v>4.1421000000000001</v>
      </c>
      <c r="H226" s="7">
        <v>0.28449999999999998</v>
      </c>
      <c r="I226" s="7">
        <v>1.0083</v>
      </c>
      <c r="K226" s="7">
        <v>0.31719999999999998</v>
      </c>
      <c r="L226" s="7">
        <v>1.0903</v>
      </c>
      <c r="N226" s="7">
        <v>0.2702</v>
      </c>
      <c r="O226" s="7">
        <v>1.0028999999999999</v>
      </c>
      <c r="Q226" s="7">
        <v>1.0279</v>
      </c>
      <c r="R226" s="7">
        <v>2.1356999999999999</v>
      </c>
      <c r="AA226" s="7">
        <v>0.22570000000000001</v>
      </c>
      <c r="AB226" s="7">
        <v>0.49519999999999997</v>
      </c>
      <c r="AC226" s="7">
        <v>1.4897</v>
      </c>
      <c r="AD226" s="7">
        <v>3.5164</v>
      </c>
      <c r="AH226" s="7">
        <v>0.25230000000000002</v>
      </c>
      <c r="AI226" s="7">
        <v>0.54100000000000004</v>
      </c>
      <c r="AK226" s="7">
        <v>0.27600000000000002</v>
      </c>
      <c r="AL226" s="7">
        <v>1.0174000000000001</v>
      </c>
      <c r="AN226" s="7">
        <v>0.24210000000000001</v>
      </c>
      <c r="AO226" s="7">
        <v>0.53920000000000001</v>
      </c>
      <c r="AP226" s="7"/>
      <c r="AQ226" s="7">
        <v>0.55640000000000001</v>
      </c>
      <c r="AR226" s="7">
        <v>2.0078</v>
      </c>
      <c r="AY226" s="7">
        <v>1.4295</v>
      </c>
      <c r="AZ226" s="7">
        <v>3.5390000000000001</v>
      </c>
      <c r="BA226" s="7">
        <v>3.5390000000000001</v>
      </c>
    </row>
    <row r="227" spans="1:53" x14ac:dyDescent="0.15">
      <c r="A227" s="7">
        <v>0.254</v>
      </c>
      <c r="B227" s="7">
        <v>0.55359999999999998</v>
      </c>
      <c r="C227" s="7">
        <v>2.0081000000000002</v>
      </c>
      <c r="D227" s="7">
        <v>4.1433999999999997</v>
      </c>
      <c r="H227" s="7">
        <v>0.28470000000000001</v>
      </c>
      <c r="I227" s="7">
        <v>1.0085999999999999</v>
      </c>
      <c r="K227" s="7">
        <v>0.31740000000000002</v>
      </c>
      <c r="L227" s="7">
        <v>1.0907</v>
      </c>
      <c r="N227" s="7">
        <v>0.27039999999999997</v>
      </c>
      <c r="O227" s="7">
        <v>1.0032000000000001</v>
      </c>
      <c r="Q227" s="7">
        <v>1.0283</v>
      </c>
      <c r="R227" s="7">
        <v>2.1364000000000001</v>
      </c>
      <c r="AA227" s="7">
        <v>0.2258</v>
      </c>
      <c r="AB227" s="7">
        <v>0.49540000000000001</v>
      </c>
      <c r="AC227" s="7">
        <v>1.4903</v>
      </c>
      <c r="AD227" s="7">
        <v>3.5175000000000001</v>
      </c>
      <c r="AH227" s="7">
        <v>0.25240000000000001</v>
      </c>
      <c r="AI227" s="7">
        <v>0.5413</v>
      </c>
      <c r="AK227" s="7">
        <v>0.2762</v>
      </c>
      <c r="AL227" s="7">
        <v>1.0178</v>
      </c>
      <c r="AN227" s="7">
        <v>0.2422</v>
      </c>
      <c r="AO227" s="7">
        <v>0.53949999999999998</v>
      </c>
      <c r="AP227" s="7"/>
      <c r="AQ227" s="7">
        <v>0.55669999999999997</v>
      </c>
      <c r="AR227" s="7">
        <v>2.0084</v>
      </c>
      <c r="AY227" s="7">
        <v>1.4301999999999999</v>
      </c>
      <c r="AZ227" s="7">
        <v>3.5406</v>
      </c>
      <c r="BA227" s="7">
        <v>3.5406</v>
      </c>
    </row>
    <row r="228" spans="1:53" x14ac:dyDescent="0.15">
      <c r="A228" s="7">
        <v>0.25409999999999999</v>
      </c>
      <c r="B228" s="7">
        <v>0.55389999999999995</v>
      </c>
      <c r="C228" s="7">
        <v>2.0087000000000002</v>
      </c>
      <c r="D228" s="7">
        <v>4.1445999999999996</v>
      </c>
      <c r="H228" s="7">
        <v>0.2848</v>
      </c>
      <c r="I228" s="7">
        <v>1.0089999999999999</v>
      </c>
      <c r="K228" s="7">
        <v>0.31759999999999999</v>
      </c>
      <c r="L228" s="7">
        <v>1.0911</v>
      </c>
      <c r="N228" s="7">
        <v>0.27050000000000002</v>
      </c>
      <c r="O228" s="7">
        <v>1.0035000000000001</v>
      </c>
      <c r="Q228" s="7">
        <v>1.0286</v>
      </c>
      <c r="R228" s="7">
        <v>2.1371000000000002</v>
      </c>
      <c r="AA228" s="7">
        <v>0.22589999999999999</v>
      </c>
      <c r="AB228" s="7">
        <v>0.49569999999999997</v>
      </c>
      <c r="AC228" s="7">
        <v>1.4907999999999999</v>
      </c>
      <c r="AD228" s="7">
        <v>3.5186000000000002</v>
      </c>
      <c r="AH228" s="7">
        <v>0.25259999999999999</v>
      </c>
      <c r="AI228" s="7">
        <v>0.54159999999999997</v>
      </c>
      <c r="AK228" s="7">
        <v>0.27639999999999998</v>
      </c>
      <c r="AL228" s="7">
        <v>1.0181</v>
      </c>
      <c r="AN228" s="7">
        <v>0.2424</v>
      </c>
      <c r="AO228" s="7">
        <v>0.53979999999999995</v>
      </c>
      <c r="AP228" s="7"/>
      <c r="AQ228" s="7">
        <v>0.55700000000000005</v>
      </c>
      <c r="AR228" s="7">
        <v>2.0091000000000001</v>
      </c>
      <c r="AY228" s="7">
        <v>1.4309000000000001</v>
      </c>
      <c r="AZ228" s="7">
        <v>3.5421</v>
      </c>
      <c r="BA228" s="7">
        <v>3.5421</v>
      </c>
    </row>
    <row r="229" spans="1:53" x14ac:dyDescent="0.15">
      <c r="A229" s="7">
        <v>0.25419999999999998</v>
      </c>
      <c r="B229" s="7">
        <v>0.55420000000000003</v>
      </c>
      <c r="C229" s="7">
        <v>2.0093000000000001</v>
      </c>
      <c r="D229" s="7">
        <v>4.1458000000000004</v>
      </c>
      <c r="H229" s="7">
        <v>0.28499999999999998</v>
      </c>
      <c r="I229" s="7">
        <v>1.0093000000000001</v>
      </c>
      <c r="K229" s="7">
        <v>0.31780000000000003</v>
      </c>
      <c r="L229" s="7">
        <v>1.0914999999999999</v>
      </c>
      <c r="N229" s="7">
        <v>0.2707</v>
      </c>
      <c r="O229" s="7">
        <v>1.0039</v>
      </c>
      <c r="Q229" s="7">
        <v>1.0288999999999999</v>
      </c>
      <c r="R229" s="7">
        <v>2.1377000000000002</v>
      </c>
      <c r="AA229" s="7">
        <v>0.2261</v>
      </c>
      <c r="AB229" s="7">
        <v>0.496</v>
      </c>
      <c r="AC229" s="7">
        <v>1.4914000000000001</v>
      </c>
      <c r="AD229" s="7">
        <v>3.5198</v>
      </c>
      <c r="AH229" s="7">
        <v>0.25269999999999998</v>
      </c>
      <c r="AI229" s="7">
        <v>0.54200000000000004</v>
      </c>
      <c r="AK229" s="7">
        <v>0.27660000000000001</v>
      </c>
      <c r="AL229" s="7">
        <v>1.0185</v>
      </c>
      <c r="AN229" s="7">
        <v>0.24249999999999999</v>
      </c>
      <c r="AO229" s="7">
        <v>0.54010000000000002</v>
      </c>
      <c r="AP229" s="7"/>
      <c r="AQ229" s="7">
        <v>0.55730000000000002</v>
      </c>
      <c r="AR229" s="7">
        <v>2.0097</v>
      </c>
      <c r="AY229" s="7">
        <v>1.4316</v>
      </c>
      <c r="AZ229" s="7">
        <v>3.5436999999999999</v>
      </c>
      <c r="BA229" s="7">
        <v>3.5436999999999999</v>
      </c>
    </row>
    <row r="230" spans="1:53" x14ac:dyDescent="0.15">
      <c r="A230" s="7">
        <v>0.25440000000000002</v>
      </c>
      <c r="B230" s="7">
        <v>0.5544</v>
      </c>
      <c r="C230" s="7">
        <v>2.0099999999999998</v>
      </c>
      <c r="D230" s="7">
        <v>4.1471</v>
      </c>
      <c r="H230" s="7">
        <v>0.28520000000000001</v>
      </c>
      <c r="I230" s="7">
        <v>1.0097</v>
      </c>
      <c r="K230" s="7">
        <v>0.318</v>
      </c>
      <c r="L230" s="7">
        <v>1.0919000000000001</v>
      </c>
      <c r="N230" s="7">
        <v>0.27079999999999999</v>
      </c>
      <c r="O230" s="7">
        <v>1.0042</v>
      </c>
      <c r="Q230" s="7">
        <v>1.0293000000000001</v>
      </c>
      <c r="R230" s="7">
        <v>2.1383999999999999</v>
      </c>
      <c r="AA230" s="7">
        <v>0.22620000000000001</v>
      </c>
      <c r="AB230" s="7">
        <v>0.49630000000000002</v>
      </c>
      <c r="AC230" s="7">
        <v>1.4919</v>
      </c>
      <c r="AD230" s="7">
        <v>3.5209000000000001</v>
      </c>
      <c r="AH230" s="7">
        <v>0.25290000000000001</v>
      </c>
      <c r="AI230" s="7">
        <v>0.5423</v>
      </c>
      <c r="AK230" s="7">
        <v>0.2767</v>
      </c>
      <c r="AL230" s="7">
        <v>1.0187999999999999</v>
      </c>
      <c r="AN230" s="7">
        <v>0.2427</v>
      </c>
      <c r="AO230" s="7">
        <v>0.54049999999999998</v>
      </c>
      <c r="AP230" s="7"/>
      <c r="AQ230" s="7">
        <v>0.55759999999999998</v>
      </c>
      <c r="AR230" s="7">
        <v>2.0103</v>
      </c>
      <c r="AY230" s="7">
        <v>1.4323999999999999</v>
      </c>
      <c r="AZ230" s="7">
        <v>3.5451999999999999</v>
      </c>
      <c r="BA230" s="7">
        <v>3.5451999999999999</v>
      </c>
    </row>
    <row r="231" spans="1:53" x14ac:dyDescent="0.15">
      <c r="A231" s="7">
        <v>0.2545</v>
      </c>
      <c r="B231" s="7">
        <v>0.55469999999999997</v>
      </c>
      <c r="C231" s="7">
        <v>2.0106000000000002</v>
      </c>
      <c r="D231" s="7">
        <v>4.1482999999999999</v>
      </c>
      <c r="H231" s="7">
        <v>0.2853</v>
      </c>
      <c r="I231" s="7">
        <v>1.01</v>
      </c>
      <c r="K231" s="7">
        <v>0.31809999999999999</v>
      </c>
      <c r="L231" s="7">
        <v>1.0923</v>
      </c>
      <c r="N231" s="7">
        <v>0.27100000000000002</v>
      </c>
      <c r="O231" s="7">
        <v>1.0044999999999999</v>
      </c>
      <c r="Q231" s="7">
        <v>1.0296000000000001</v>
      </c>
      <c r="R231" s="7">
        <v>2.1391</v>
      </c>
      <c r="AA231" s="7">
        <v>0.2263</v>
      </c>
      <c r="AB231" s="7">
        <v>0.49659999999999999</v>
      </c>
      <c r="AC231" s="7">
        <v>1.4924999999999999</v>
      </c>
      <c r="AD231" s="7">
        <v>3.5219999999999998</v>
      </c>
      <c r="AH231" s="7">
        <v>0.25309999999999999</v>
      </c>
      <c r="AI231" s="7">
        <v>0.54259999999999997</v>
      </c>
      <c r="AK231" s="7">
        <v>0.27689999999999998</v>
      </c>
      <c r="AL231" s="7">
        <v>1.0192000000000001</v>
      </c>
      <c r="AN231" s="7">
        <v>0.24279999999999999</v>
      </c>
      <c r="AO231" s="7">
        <v>0.54079999999999995</v>
      </c>
      <c r="AP231" s="7"/>
      <c r="AQ231" s="7">
        <v>0.55800000000000005</v>
      </c>
      <c r="AR231" s="7">
        <v>2.0110000000000001</v>
      </c>
      <c r="AY231" s="7">
        <v>1.4331</v>
      </c>
      <c r="AZ231" s="7">
        <v>3.5468000000000002</v>
      </c>
      <c r="BA231" s="7">
        <v>3.5468000000000002</v>
      </c>
    </row>
    <row r="232" spans="1:53" x14ac:dyDescent="0.15">
      <c r="A232" s="7">
        <v>0.25459999999999999</v>
      </c>
      <c r="B232" s="7">
        <v>0.55500000000000005</v>
      </c>
      <c r="C232" s="7">
        <v>2.0112000000000001</v>
      </c>
      <c r="D232" s="7">
        <v>4.1494999999999997</v>
      </c>
      <c r="H232" s="7">
        <v>0.28549999999999998</v>
      </c>
      <c r="I232" s="7">
        <v>1.0104</v>
      </c>
      <c r="K232" s="7">
        <v>0.31830000000000003</v>
      </c>
      <c r="L232" s="7">
        <v>1.0927</v>
      </c>
      <c r="N232" s="7">
        <v>0.27110000000000001</v>
      </c>
      <c r="O232" s="7">
        <v>1.0048999999999999</v>
      </c>
      <c r="Q232" s="7">
        <v>1.0299</v>
      </c>
      <c r="R232" s="7">
        <v>2.1396999999999999</v>
      </c>
      <c r="AA232" s="7">
        <v>0.22650000000000001</v>
      </c>
      <c r="AB232" s="7">
        <v>0.49680000000000002</v>
      </c>
      <c r="AC232" s="7">
        <v>1.4931000000000001</v>
      </c>
      <c r="AD232" s="7">
        <v>3.5232000000000001</v>
      </c>
      <c r="AH232" s="7">
        <v>0.25319999999999998</v>
      </c>
      <c r="AI232" s="7">
        <v>0.54300000000000004</v>
      </c>
      <c r="AK232" s="7">
        <v>0.27710000000000001</v>
      </c>
      <c r="AL232" s="7">
        <v>1.0195000000000001</v>
      </c>
      <c r="AN232" s="7">
        <v>0.2429</v>
      </c>
      <c r="AO232" s="7">
        <v>0.54110000000000003</v>
      </c>
      <c r="AP232" s="7"/>
      <c r="AQ232" s="7">
        <v>0.55830000000000002</v>
      </c>
      <c r="AR232" s="7">
        <v>2.0116000000000001</v>
      </c>
      <c r="AY232" s="7">
        <v>1.4338</v>
      </c>
      <c r="AZ232" s="7">
        <v>3.5482999999999998</v>
      </c>
      <c r="BA232" s="7">
        <v>3.5482999999999998</v>
      </c>
    </row>
    <row r="233" spans="1:53" x14ac:dyDescent="0.15">
      <c r="A233" s="7">
        <v>0.25480000000000003</v>
      </c>
      <c r="B233" s="7">
        <v>0.55520000000000003</v>
      </c>
      <c r="C233" s="7">
        <v>2.0118</v>
      </c>
      <c r="D233" s="7">
        <v>4.1508000000000003</v>
      </c>
      <c r="H233" s="7">
        <v>0.28570000000000001</v>
      </c>
      <c r="I233" s="7">
        <v>1.0106999999999999</v>
      </c>
      <c r="K233" s="7">
        <v>0.31850000000000001</v>
      </c>
      <c r="L233" s="7">
        <v>1.0931</v>
      </c>
      <c r="N233" s="7">
        <v>0.2712</v>
      </c>
      <c r="O233" s="7">
        <v>1.0052000000000001</v>
      </c>
      <c r="Q233" s="7">
        <v>1.0303</v>
      </c>
      <c r="R233" s="7">
        <v>2.1404000000000001</v>
      </c>
      <c r="AA233" s="7">
        <v>0.2266</v>
      </c>
      <c r="AB233" s="7">
        <v>0.49709999999999999</v>
      </c>
      <c r="AC233" s="7">
        <v>1.4936</v>
      </c>
      <c r="AD233" s="7">
        <v>3.5243000000000002</v>
      </c>
      <c r="AH233" s="7">
        <v>0.25340000000000001</v>
      </c>
      <c r="AI233" s="7">
        <v>0.54330000000000001</v>
      </c>
      <c r="AK233" s="7">
        <v>0.27729999999999999</v>
      </c>
      <c r="AL233" s="7">
        <v>1.0199</v>
      </c>
      <c r="AN233" s="7">
        <v>0.24310000000000001</v>
      </c>
      <c r="AO233" s="7">
        <v>0.54139999999999999</v>
      </c>
      <c r="AP233" s="7"/>
      <c r="AQ233" s="7">
        <v>0.55859999999999999</v>
      </c>
      <c r="AR233" s="7">
        <v>2.0122</v>
      </c>
      <c r="AY233" s="7">
        <v>1.4345000000000001</v>
      </c>
      <c r="AZ233" s="7">
        <v>3.5499000000000001</v>
      </c>
      <c r="BA233" s="7">
        <v>3.5499000000000001</v>
      </c>
    </row>
    <row r="234" spans="1:53" x14ac:dyDescent="0.15">
      <c r="A234" s="7">
        <v>0.25490000000000002</v>
      </c>
      <c r="B234" s="7">
        <v>0.55549999999999999</v>
      </c>
      <c r="C234" s="7">
        <v>2.0124</v>
      </c>
      <c r="D234" s="7">
        <v>4.1520000000000001</v>
      </c>
      <c r="H234" s="7">
        <v>0.2858</v>
      </c>
      <c r="I234" s="7">
        <v>1.0111000000000001</v>
      </c>
      <c r="K234" s="7">
        <v>0.31869999999999998</v>
      </c>
      <c r="L234" s="7">
        <v>1.0934999999999999</v>
      </c>
      <c r="N234" s="7">
        <v>0.27139999999999997</v>
      </c>
      <c r="O234" s="7">
        <v>1.0056</v>
      </c>
      <c r="Q234" s="7">
        <v>1.0306</v>
      </c>
      <c r="R234" s="7">
        <v>2.1410999999999998</v>
      </c>
      <c r="AA234" s="7">
        <v>0.22670000000000001</v>
      </c>
      <c r="AB234" s="7">
        <v>0.49740000000000001</v>
      </c>
      <c r="AC234" s="7">
        <v>1.4942</v>
      </c>
      <c r="AD234" s="7">
        <v>3.5253999999999999</v>
      </c>
      <c r="AH234" s="7">
        <v>0.2535</v>
      </c>
      <c r="AI234" s="7">
        <v>0.54359999999999997</v>
      </c>
      <c r="AK234" s="7">
        <v>0.27750000000000002</v>
      </c>
      <c r="AL234" s="7">
        <v>1.0203</v>
      </c>
      <c r="AN234" s="7">
        <v>0.2432</v>
      </c>
      <c r="AO234" s="7">
        <v>0.54179999999999995</v>
      </c>
      <c r="AP234" s="7"/>
      <c r="AQ234" s="7">
        <v>0.55889999999999995</v>
      </c>
      <c r="AR234" s="7">
        <v>2.0129000000000001</v>
      </c>
      <c r="AY234" s="7">
        <v>1.4353</v>
      </c>
      <c r="AZ234" s="7">
        <v>3.5514000000000001</v>
      </c>
      <c r="BA234" s="7">
        <v>3.5514000000000001</v>
      </c>
    </row>
    <row r="235" spans="1:53" x14ac:dyDescent="0.15">
      <c r="A235" s="7">
        <v>0.255</v>
      </c>
      <c r="B235" s="7">
        <v>0.55579999999999996</v>
      </c>
      <c r="C235" s="7">
        <v>2.0129999999999999</v>
      </c>
      <c r="D235" s="7">
        <v>4.1532</v>
      </c>
      <c r="H235" s="7">
        <v>0.28599999999999998</v>
      </c>
      <c r="I235" s="7">
        <v>1.0114000000000001</v>
      </c>
      <c r="K235" s="7">
        <v>0.31879999999999997</v>
      </c>
      <c r="L235" s="7">
        <v>1.0939000000000001</v>
      </c>
      <c r="N235" s="7">
        <v>0.27150000000000002</v>
      </c>
      <c r="O235" s="7">
        <v>1.0059</v>
      </c>
      <c r="Q235" s="7">
        <v>1.0308999999999999</v>
      </c>
      <c r="R235" s="7">
        <v>2.1417000000000002</v>
      </c>
      <c r="AA235" s="7">
        <v>0.22689999999999999</v>
      </c>
      <c r="AB235" s="7">
        <v>0.49769999999999998</v>
      </c>
      <c r="AC235" s="7">
        <v>1.4947999999999999</v>
      </c>
      <c r="AD235" s="7">
        <v>3.5266000000000002</v>
      </c>
      <c r="AH235" s="7">
        <v>0.25369999999999998</v>
      </c>
      <c r="AI235" s="7">
        <v>0.54400000000000004</v>
      </c>
      <c r="AK235" s="7">
        <v>0.27760000000000001</v>
      </c>
      <c r="AL235" s="7">
        <v>1.0206</v>
      </c>
      <c r="AN235" s="7">
        <v>0.24340000000000001</v>
      </c>
      <c r="AO235" s="7">
        <v>0.54210000000000003</v>
      </c>
      <c r="AP235" s="7"/>
      <c r="AQ235" s="7">
        <v>0.55920000000000003</v>
      </c>
      <c r="AR235" s="7">
        <v>2.0135000000000001</v>
      </c>
      <c r="AY235" s="7">
        <v>1.4359999999999999</v>
      </c>
      <c r="AZ235" s="7">
        <v>3.5529999999999999</v>
      </c>
      <c r="BA235" s="7">
        <v>3.5529999999999999</v>
      </c>
    </row>
    <row r="236" spans="1:53" x14ac:dyDescent="0.15">
      <c r="A236" s="7">
        <v>0.25519999999999998</v>
      </c>
      <c r="B236" s="7">
        <v>0.55600000000000005</v>
      </c>
      <c r="C236" s="7">
        <v>2.0135999999999998</v>
      </c>
      <c r="D236" s="7">
        <v>4.1544999999999996</v>
      </c>
      <c r="H236" s="7">
        <v>0.28620000000000001</v>
      </c>
      <c r="I236" s="7">
        <v>1.0118</v>
      </c>
      <c r="K236" s="7">
        <v>0.31900000000000001</v>
      </c>
      <c r="L236" s="7">
        <v>1.0943000000000001</v>
      </c>
      <c r="N236" s="7">
        <v>0.2717</v>
      </c>
      <c r="O236" s="7">
        <v>1.0062</v>
      </c>
      <c r="Q236" s="7">
        <v>1.0313000000000001</v>
      </c>
      <c r="R236" s="7">
        <v>2.1423999999999999</v>
      </c>
      <c r="AA236" s="7">
        <v>0.22700000000000001</v>
      </c>
      <c r="AB236" s="7">
        <v>0.498</v>
      </c>
      <c r="AC236" s="7">
        <v>1.4953000000000001</v>
      </c>
      <c r="AD236" s="7">
        <v>3.5276999999999998</v>
      </c>
      <c r="AH236" s="7">
        <v>0.25390000000000001</v>
      </c>
      <c r="AI236" s="7">
        <v>0.54430000000000001</v>
      </c>
      <c r="AK236" s="7">
        <v>0.27779999999999999</v>
      </c>
      <c r="AL236" s="7">
        <v>1.0209999999999999</v>
      </c>
      <c r="AN236" s="7">
        <v>0.24349999999999999</v>
      </c>
      <c r="AO236" s="7">
        <v>0.54239999999999999</v>
      </c>
      <c r="AP236" s="7"/>
      <c r="AQ236" s="7">
        <v>0.5595</v>
      </c>
      <c r="AR236" s="7">
        <v>2.0141</v>
      </c>
      <c r="AY236" s="7">
        <v>1.4367000000000001</v>
      </c>
      <c r="AZ236" s="7">
        <v>3.5546000000000002</v>
      </c>
      <c r="BA236" s="7">
        <v>3.5546000000000002</v>
      </c>
    </row>
    <row r="237" spans="1:53" x14ac:dyDescent="0.15">
      <c r="A237" s="7">
        <v>0.25530000000000003</v>
      </c>
      <c r="B237" s="7">
        <v>0.55630000000000002</v>
      </c>
      <c r="C237" s="7">
        <v>2.0142000000000002</v>
      </c>
      <c r="D237" s="7">
        <v>4.1557000000000004</v>
      </c>
      <c r="H237" s="7">
        <v>0.28639999999999999</v>
      </c>
      <c r="I237" s="7">
        <v>1.0121</v>
      </c>
      <c r="K237" s="7">
        <v>0.31919999999999998</v>
      </c>
      <c r="L237" s="7">
        <v>1.0947</v>
      </c>
      <c r="N237" s="7">
        <v>0.27179999999999999</v>
      </c>
      <c r="O237" s="7">
        <v>1.0065999999999999</v>
      </c>
      <c r="Q237" s="7">
        <v>1.0316000000000001</v>
      </c>
      <c r="R237" s="7">
        <v>2.1431</v>
      </c>
      <c r="AA237" s="7">
        <v>0.2271</v>
      </c>
      <c r="AB237" s="7">
        <v>0.49819999999999998</v>
      </c>
      <c r="AC237" s="7">
        <v>1.4959</v>
      </c>
      <c r="AD237" s="7">
        <v>3.5287999999999999</v>
      </c>
      <c r="AH237" s="7">
        <v>0.254</v>
      </c>
      <c r="AI237" s="7">
        <v>0.54459999999999997</v>
      </c>
      <c r="AK237" s="7">
        <v>0.27800000000000002</v>
      </c>
      <c r="AL237" s="7">
        <v>1.0213000000000001</v>
      </c>
      <c r="AN237" s="7">
        <v>0.24360000000000001</v>
      </c>
      <c r="AO237" s="7">
        <v>0.54269999999999996</v>
      </c>
      <c r="AP237" s="7"/>
      <c r="AQ237" s="7">
        <v>0.55979999999999996</v>
      </c>
      <c r="AR237" s="7">
        <v>2.0148000000000001</v>
      </c>
      <c r="AY237" s="7">
        <v>1.4374</v>
      </c>
      <c r="AZ237" s="7">
        <v>3.5560999999999998</v>
      </c>
      <c r="BA237" s="7">
        <v>3.5560999999999998</v>
      </c>
    </row>
    <row r="238" spans="1:53" x14ac:dyDescent="0.15">
      <c r="A238" s="7">
        <v>0.25540000000000002</v>
      </c>
      <c r="B238" s="7">
        <v>0.55659999999999998</v>
      </c>
      <c r="C238" s="7">
        <v>2.0148000000000001</v>
      </c>
      <c r="D238" s="7">
        <v>4.1569000000000003</v>
      </c>
      <c r="H238" s="7">
        <v>0.28649999999999998</v>
      </c>
      <c r="I238" s="7">
        <v>1.0125</v>
      </c>
      <c r="K238" s="7">
        <v>0.31940000000000002</v>
      </c>
      <c r="L238" s="7">
        <v>1.0951</v>
      </c>
      <c r="N238" s="7">
        <v>0.27200000000000002</v>
      </c>
      <c r="O238" s="7">
        <v>1.0068999999999999</v>
      </c>
      <c r="Q238" s="7">
        <v>1.0319</v>
      </c>
      <c r="R238" s="7">
        <v>2.1438000000000001</v>
      </c>
      <c r="AA238" s="7">
        <v>0.2273</v>
      </c>
      <c r="AB238" s="7">
        <v>0.4985</v>
      </c>
      <c r="AC238" s="7">
        <v>1.4964</v>
      </c>
      <c r="AD238" s="7">
        <v>3.53</v>
      </c>
      <c r="AH238" s="7">
        <v>0.25419999999999998</v>
      </c>
      <c r="AI238" s="7">
        <v>0.54500000000000004</v>
      </c>
      <c r="AK238" s="7">
        <v>0.2782</v>
      </c>
      <c r="AL238" s="7">
        <v>1.0217000000000001</v>
      </c>
      <c r="AN238" s="7">
        <v>0.24379999999999999</v>
      </c>
      <c r="AO238" s="7">
        <v>0.54310000000000003</v>
      </c>
      <c r="AP238" s="7"/>
      <c r="AQ238" s="7">
        <v>0.56020000000000003</v>
      </c>
      <c r="AR238" s="7">
        <v>2.0154000000000001</v>
      </c>
      <c r="AY238" s="7">
        <v>1.4381999999999999</v>
      </c>
      <c r="AZ238" s="7">
        <v>3.5577000000000001</v>
      </c>
      <c r="BA238" s="7">
        <v>3.5577000000000001</v>
      </c>
    </row>
    <row r="239" spans="1:53" x14ac:dyDescent="0.15">
      <c r="A239" s="7">
        <v>0.25559999999999999</v>
      </c>
      <c r="B239" s="7">
        <v>0.55689999999999995</v>
      </c>
      <c r="C239" s="7">
        <v>2.0154000000000001</v>
      </c>
      <c r="D239" s="7">
        <v>4.1581999999999999</v>
      </c>
      <c r="H239" s="7">
        <v>0.28670000000000001</v>
      </c>
      <c r="I239" s="7">
        <v>1.0127999999999999</v>
      </c>
      <c r="K239" s="7">
        <v>0.31950000000000001</v>
      </c>
      <c r="L239" s="7">
        <v>1.0954999999999999</v>
      </c>
      <c r="N239" s="7">
        <v>0.27210000000000001</v>
      </c>
      <c r="O239" s="7">
        <v>1.0072000000000001</v>
      </c>
      <c r="Q239" s="7">
        <v>1.0323</v>
      </c>
      <c r="R239" s="7">
        <v>2.1444000000000001</v>
      </c>
      <c r="AA239" s="7">
        <v>0.22739999999999999</v>
      </c>
      <c r="AB239" s="7">
        <v>0.49880000000000002</v>
      </c>
      <c r="AC239" s="7">
        <v>1.4970000000000001</v>
      </c>
      <c r="AD239" s="7">
        <v>3.5310999999999999</v>
      </c>
      <c r="AH239" s="7">
        <v>0.25430000000000003</v>
      </c>
      <c r="AI239" s="7">
        <v>0.54530000000000001</v>
      </c>
      <c r="AK239" s="7">
        <v>0.27839999999999998</v>
      </c>
      <c r="AL239" s="7">
        <v>1.0221</v>
      </c>
      <c r="AN239" s="7">
        <v>0.24390000000000001</v>
      </c>
      <c r="AO239" s="7">
        <v>0.54339999999999999</v>
      </c>
      <c r="AP239" s="7"/>
      <c r="AQ239" s="7">
        <v>0.5605</v>
      </c>
      <c r="AR239" s="7">
        <v>2.016</v>
      </c>
      <c r="AY239" s="7">
        <v>1.4389000000000001</v>
      </c>
      <c r="AZ239" s="7">
        <v>3.5592000000000001</v>
      </c>
      <c r="BA239" s="7">
        <v>3.5592000000000001</v>
      </c>
    </row>
    <row r="240" spans="1:53" x14ac:dyDescent="0.15">
      <c r="A240" s="7">
        <v>0.25569999999999998</v>
      </c>
      <c r="B240" s="7">
        <v>0.55710000000000004</v>
      </c>
      <c r="C240" s="7">
        <v>2.0160999999999998</v>
      </c>
      <c r="D240" s="7">
        <v>4.1593999999999998</v>
      </c>
      <c r="H240" s="7">
        <v>0.28689999999999999</v>
      </c>
      <c r="I240" s="7">
        <v>1.0132000000000001</v>
      </c>
      <c r="K240" s="7">
        <v>0.31969999999999998</v>
      </c>
      <c r="L240" s="7">
        <v>1.0960000000000001</v>
      </c>
      <c r="N240" s="7">
        <v>0.27229999999999999</v>
      </c>
      <c r="O240" s="7">
        <v>1.0076000000000001</v>
      </c>
      <c r="Q240" s="7">
        <v>1.0326</v>
      </c>
      <c r="R240" s="7">
        <v>2.1450999999999998</v>
      </c>
      <c r="AA240" s="7">
        <v>0.2276</v>
      </c>
      <c r="AB240" s="7">
        <v>0.49909999999999999</v>
      </c>
      <c r="AC240" s="7">
        <v>1.4976</v>
      </c>
      <c r="AD240" s="7">
        <v>3.5322</v>
      </c>
      <c r="AH240" s="7">
        <v>0.2545</v>
      </c>
      <c r="AI240" s="7">
        <v>0.54569999999999996</v>
      </c>
      <c r="AK240" s="7">
        <v>0.27850000000000003</v>
      </c>
      <c r="AL240" s="7">
        <v>1.0224</v>
      </c>
      <c r="AN240" s="7">
        <v>0.24410000000000001</v>
      </c>
      <c r="AO240" s="7">
        <v>0.54369999999999996</v>
      </c>
      <c r="AP240" s="7"/>
      <c r="AQ240" s="7">
        <v>0.56079999999999997</v>
      </c>
      <c r="AR240" s="7">
        <v>2.0167000000000002</v>
      </c>
      <c r="AY240" s="7">
        <v>1.4396</v>
      </c>
      <c r="AZ240" s="7">
        <v>3.5608</v>
      </c>
      <c r="BA240" s="7">
        <v>3.5608</v>
      </c>
    </row>
    <row r="241" spans="1:53" x14ac:dyDescent="0.15">
      <c r="A241" s="7">
        <v>0.25580000000000003</v>
      </c>
      <c r="B241" s="7">
        <v>0.55740000000000001</v>
      </c>
      <c r="C241" s="7">
        <v>2.0167000000000002</v>
      </c>
      <c r="D241" s="7">
        <v>4.1605999999999996</v>
      </c>
      <c r="H241" s="7">
        <v>0.28699999999999998</v>
      </c>
      <c r="I241" s="7">
        <v>1.0135000000000001</v>
      </c>
      <c r="K241" s="7">
        <v>0.31990000000000002</v>
      </c>
      <c r="L241" s="7">
        <v>1.0964</v>
      </c>
      <c r="N241" s="7">
        <v>0.27239999999999998</v>
      </c>
      <c r="O241" s="7">
        <v>1.0079</v>
      </c>
      <c r="Q241" s="7">
        <v>1.0329999999999999</v>
      </c>
      <c r="R241" s="7">
        <v>2.1457999999999999</v>
      </c>
      <c r="AA241" s="7">
        <v>0.22770000000000001</v>
      </c>
      <c r="AB241" s="7">
        <v>0.49940000000000001</v>
      </c>
      <c r="AC241" s="7">
        <v>1.4981</v>
      </c>
      <c r="AD241" s="7">
        <v>3.5333999999999999</v>
      </c>
      <c r="AH241" s="7">
        <v>0.25469999999999998</v>
      </c>
      <c r="AI241" s="7">
        <v>0.54600000000000004</v>
      </c>
      <c r="AK241" s="7">
        <v>0.2787</v>
      </c>
      <c r="AL241" s="7">
        <v>1.0227999999999999</v>
      </c>
      <c r="AN241" s="7">
        <v>0.2442</v>
      </c>
      <c r="AO241" s="7">
        <v>0.54410000000000003</v>
      </c>
      <c r="AP241" s="7"/>
      <c r="AQ241" s="7">
        <v>0.56110000000000004</v>
      </c>
      <c r="AR241" s="7">
        <v>2.0173000000000001</v>
      </c>
      <c r="AY241" s="7">
        <v>1.4403999999999999</v>
      </c>
      <c r="AZ241" s="7">
        <v>3.5623</v>
      </c>
      <c r="BA241" s="7">
        <v>3.5623</v>
      </c>
    </row>
    <row r="242" spans="1:53" x14ac:dyDescent="0.15">
      <c r="A242" s="7">
        <v>0.25600000000000001</v>
      </c>
      <c r="B242" s="7">
        <v>0.55769999999999997</v>
      </c>
      <c r="C242" s="7">
        <v>2.0173000000000001</v>
      </c>
      <c r="D242" s="7">
        <v>4.1619000000000002</v>
      </c>
      <c r="H242" s="7">
        <v>0.28720000000000001</v>
      </c>
      <c r="I242" s="7">
        <v>1.0139</v>
      </c>
      <c r="K242" s="7">
        <v>0.3201</v>
      </c>
      <c r="L242" s="7">
        <v>1.0968</v>
      </c>
      <c r="N242" s="7">
        <v>0.27260000000000001</v>
      </c>
      <c r="O242" s="7">
        <v>1.0083</v>
      </c>
      <c r="Q242" s="7">
        <v>1.0333000000000001</v>
      </c>
      <c r="R242" s="7">
        <v>2.1463999999999999</v>
      </c>
      <c r="AA242" s="7">
        <v>0.2278</v>
      </c>
      <c r="AB242" s="7">
        <v>0.49959999999999999</v>
      </c>
      <c r="AC242" s="7">
        <v>1.4986999999999999</v>
      </c>
      <c r="AD242" s="7">
        <v>3.5345</v>
      </c>
      <c r="AH242" s="7">
        <v>0.25480000000000003</v>
      </c>
      <c r="AI242" s="7">
        <v>0.54630000000000001</v>
      </c>
      <c r="AK242" s="7">
        <v>0.27889999999999998</v>
      </c>
      <c r="AL242" s="7">
        <v>1.0230999999999999</v>
      </c>
      <c r="AN242" s="7">
        <v>0.24440000000000001</v>
      </c>
      <c r="AO242" s="7">
        <v>0.5444</v>
      </c>
      <c r="AP242" s="7"/>
      <c r="AQ242" s="7">
        <v>0.56140000000000001</v>
      </c>
      <c r="AR242" s="7">
        <v>2.0179999999999998</v>
      </c>
      <c r="AY242" s="7">
        <v>1.4411</v>
      </c>
      <c r="AZ242" s="7">
        <v>3.5638999999999998</v>
      </c>
      <c r="BA242" s="7">
        <v>3.5638999999999998</v>
      </c>
    </row>
    <row r="243" spans="1:53" x14ac:dyDescent="0.15">
      <c r="A243" s="7">
        <v>0.25609999999999999</v>
      </c>
      <c r="B243" s="7">
        <v>0.55789999999999995</v>
      </c>
      <c r="C243" s="7">
        <v>2.0179</v>
      </c>
      <c r="D243" s="7">
        <v>4.1631</v>
      </c>
      <c r="H243" s="7">
        <v>0.28739999999999999</v>
      </c>
      <c r="I243" s="7">
        <v>1.0142</v>
      </c>
      <c r="K243" s="7">
        <v>0.32029999999999997</v>
      </c>
      <c r="L243" s="7">
        <v>1.0972</v>
      </c>
      <c r="N243" s="7">
        <v>0.2727</v>
      </c>
      <c r="O243" s="7">
        <v>1.0085999999999999</v>
      </c>
      <c r="Q243" s="7">
        <v>1.0336000000000001</v>
      </c>
      <c r="R243" s="7">
        <v>2.1471</v>
      </c>
      <c r="AA243" s="7">
        <v>0.22800000000000001</v>
      </c>
      <c r="AB243" s="7">
        <v>0.49990000000000001</v>
      </c>
      <c r="AC243" s="7">
        <v>1.4993000000000001</v>
      </c>
      <c r="AD243" s="7">
        <v>3.5356000000000001</v>
      </c>
      <c r="AH243" s="7">
        <v>0.255</v>
      </c>
      <c r="AI243" s="7">
        <v>0.54669999999999996</v>
      </c>
      <c r="AK243" s="7">
        <v>0.27910000000000001</v>
      </c>
      <c r="AL243" s="7">
        <v>1.0235000000000001</v>
      </c>
      <c r="AN243" s="7">
        <v>0.2445</v>
      </c>
      <c r="AO243" s="7">
        <v>0.54469999999999996</v>
      </c>
      <c r="AP243" s="7"/>
      <c r="AQ243" s="7">
        <v>0.56169999999999998</v>
      </c>
      <c r="AR243" s="7">
        <v>2.0186000000000002</v>
      </c>
      <c r="AY243" s="7">
        <v>1.4418</v>
      </c>
      <c r="AZ243" s="7">
        <v>3.5655000000000001</v>
      </c>
      <c r="BA243" s="7">
        <v>3.5655000000000001</v>
      </c>
    </row>
    <row r="244" spans="1:53" x14ac:dyDescent="0.15">
      <c r="A244" s="7">
        <v>0.25619999999999998</v>
      </c>
      <c r="B244" s="7">
        <v>0.55820000000000003</v>
      </c>
      <c r="C244" s="7">
        <v>2.0185</v>
      </c>
      <c r="D244" s="7">
        <v>4.1643999999999997</v>
      </c>
      <c r="H244" s="7">
        <v>0.28760000000000002</v>
      </c>
      <c r="I244" s="7">
        <v>1.0145999999999999</v>
      </c>
      <c r="K244" s="7">
        <v>0.32040000000000002</v>
      </c>
      <c r="L244" s="7">
        <v>1.0975999999999999</v>
      </c>
      <c r="N244" s="7">
        <v>0.27289999999999998</v>
      </c>
      <c r="O244" s="7">
        <v>1.0088999999999999</v>
      </c>
      <c r="Q244" s="7">
        <v>1.034</v>
      </c>
      <c r="R244" s="7">
        <v>2.1478000000000002</v>
      </c>
      <c r="AA244" s="7">
        <v>0.2281</v>
      </c>
      <c r="AB244" s="7">
        <v>0.50019999999999998</v>
      </c>
      <c r="AC244" s="7">
        <v>1.4998</v>
      </c>
      <c r="AD244" s="7">
        <v>3.5367999999999999</v>
      </c>
      <c r="AH244" s="7">
        <v>0.25519999999999998</v>
      </c>
      <c r="AI244" s="7">
        <v>0.54700000000000004</v>
      </c>
      <c r="AK244" s="7">
        <v>0.2792</v>
      </c>
      <c r="AL244" s="7">
        <v>1.0239</v>
      </c>
      <c r="AN244" s="7">
        <v>0.24460000000000001</v>
      </c>
      <c r="AO244" s="7">
        <v>0.54500000000000004</v>
      </c>
      <c r="AP244" s="7"/>
      <c r="AQ244" s="7">
        <v>0.56210000000000004</v>
      </c>
      <c r="AR244" s="7">
        <v>2.0192000000000001</v>
      </c>
      <c r="AY244" s="7">
        <v>1.4426000000000001</v>
      </c>
      <c r="AZ244" s="7">
        <v>3.5670000000000002</v>
      </c>
      <c r="BA244" s="7">
        <v>3.5670000000000002</v>
      </c>
    </row>
    <row r="245" spans="1:53" x14ac:dyDescent="0.15">
      <c r="A245" s="7">
        <v>0.25640000000000002</v>
      </c>
      <c r="B245" s="7">
        <v>0.5585</v>
      </c>
      <c r="C245" s="7">
        <v>2.0190999999999999</v>
      </c>
      <c r="D245" s="7">
        <v>4.1656000000000004</v>
      </c>
      <c r="H245" s="7">
        <v>0.28770000000000001</v>
      </c>
      <c r="I245" s="7">
        <v>1.0148999999999999</v>
      </c>
      <c r="K245" s="7">
        <v>0.3206</v>
      </c>
      <c r="L245" s="7">
        <v>1.0980000000000001</v>
      </c>
      <c r="N245" s="7">
        <v>0.27300000000000002</v>
      </c>
      <c r="O245" s="7">
        <v>1.0093000000000001</v>
      </c>
      <c r="Q245" s="7">
        <v>1.0343</v>
      </c>
      <c r="R245" s="7">
        <v>2.1484999999999999</v>
      </c>
      <c r="AA245" s="7">
        <v>0.22819999999999999</v>
      </c>
      <c r="AB245" s="7">
        <v>0.50049999999999994</v>
      </c>
      <c r="AC245" s="7">
        <v>1.5004</v>
      </c>
      <c r="AD245" s="7">
        <v>3.5379</v>
      </c>
      <c r="AH245" s="7">
        <v>0.25530000000000003</v>
      </c>
      <c r="AI245" s="7">
        <v>0.54730000000000001</v>
      </c>
      <c r="AK245" s="7">
        <v>0.27939999999999998</v>
      </c>
      <c r="AL245" s="7">
        <v>1.0242</v>
      </c>
      <c r="AN245" s="7">
        <v>0.24479999999999999</v>
      </c>
      <c r="AO245" s="7">
        <v>0.5454</v>
      </c>
      <c r="AP245" s="7"/>
      <c r="AQ245" s="7">
        <v>0.56240000000000001</v>
      </c>
      <c r="AR245" s="7">
        <v>2.0198999999999998</v>
      </c>
      <c r="AY245" s="7">
        <v>1.4433</v>
      </c>
      <c r="AZ245" s="7">
        <v>3.5686</v>
      </c>
      <c r="BA245" s="7">
        <v>3.5686</v>
      </c>
    </row>
    <row r="246" spans="1:53" x14ac:dyDescent="0.15">
      <c r="A246" s="7">
        <v>0.25650000000000001</v>
      </c>
      <c r="B246" s="7">
        <v>0.55869999999999997</v>
      </c>
      <c r="C246" s="7">
        <v>2.0196999999999998</v>
      </c>
      <c r="D246" s="7">
        <v>4.1668000000000003</v>
      </c>
      <c r="H246" s="7">
        <v>0.28789999999999999</v>
      </c>
      <c r="I246" s="7">
        <v>1.0153000000000001</v>
      </c>
      <c r="K246" s="7">
        <v>0.32079999999999997</v>
      </c>
      <c r="L246" s="7">
        <v>1.0984</v>
      </c>
      <c r="N246" s="7">
        <v>0.2732</v>
      </c>
      <c r="O246" s="7">
        <v>1.0096000000000001</v>
      </c>
      <c r="Q246" s="7">
        <v>1.0346</v>
      </c>
      <c r="R246" s="7">
        <v>2.1490999999999998</v>
      </c>
      <c r="AA246" s="7">
        <v>0.22839999999999999</v>
      </c>
      <c r="AB246" s="7">
        <v>0.50080000000000002</v>
      </c>
      <c r="AC246" s="7">
        <v>1.5009999999999999</v>
      </c>
      <c r="AD246" s="7">
        <v>3.5390999999999999</v>
      </c>
      <c r="AH246" s="7">
        <v>0.2555</v>
      </c>
      <c r="AI246" s="7">
        <v>0.54769999999999996</v>
      </c>
      <c r="AK246" s="7">
        <v>0.27960000000000002</v>
      </c>
      <c r="AL246" s="7">
        <v>1.0246</v>
      </c>
      <c r="AN246" s="7">
        <v>0.24490000000000001</v>
      </c>
      <c r="AO246" s="7">
        <v>0.54569999999999996</v>
      </c>
      <c r="AP246" s="7"/>
      <c r="AQ246" s="7">
        <v>0.56269999999999998</v>
      </c>
      <c r="AR246" s="7">
        <v>2.0205000000000002</v>
      </c>
      <c r="AY246" s="7">
        <v>1.444</v>
      </c>
      <c r="AZ246" s="7">
        <v>3.5701999999999998</v>
      </c>
      <c r="BA246" s="7">
        <v>3.5701999999999998</v>
      </c>
    </row>
    <row r="247" spans="1:53" x14ac:dyDescent="0.15">
      <c r="A247" s="7">
        <v>0.25659999999999999</v>
      </c>
      <c r="B247" s="7">
        <v>0.55900000000000005</v>
      </c>
      <c r="C247" s="7">
        <v>2.0203000000000002</v>
      </c>
      <c r="D247" s="7">
        <v>4.1680999999999999</v>
      </c>
      <c r="H247" s="7">
        <v>0.28810000000000002</v>
      </c>
      <c r="I247" s="7">
        <v>1.0156000000000001</v>
      </c>
      <c r="K247" s="7">
        <v>0.32100000000000001</v>
      </c>
      <c r="L247" s="7">
        <v>1.0988</v>
      </c>
      <c r="N247" s="7">
        <v>0.27329999999999999</v>
      </c>
      <c r="O247" s="7">
        <v>1.0099</v>
      </c>
      <c r="Q247" s="7">
        <v>1.0349999999999999</v>
      </c>
      <c r="R247" s="7">
        <v>2.1497999999999999</v>
      </c>
      <c r="AA247" s="7">
        <v>0.22850000000000001</v>
      </c>
      <c r="AB247" s="7">
        <v>0.50109999999999999</v>
      </c>
      <c r="AC247" s="7">
        <v>1.5015000000000001</v>
      </c>
      <c r="AD247" s="7">
        <v>3.5402</v>
      </c>
      <c r="AH247" s="7">
        <v>0.25559999999999999</v>
      </c>
      <c r="AI247" s="7">
        <v>0.54800000000000004</v>
      </c>
      <c r="AK247" s="7">
        <v>0.27979999999999999</v>
      </c>
      <c r="AL247" s="7">
        <v>1.0248999999999999</v>
      </c>
      <c r="AN247" s="7">
        <v>0.24510000000000001</v>
      </c>
      <c r="AO247" s="7">
        <v>0.54600000000000004</v>
      </c>
      <c r="AP247" s="7"/>
      <c r="AQ247" s="7">
        <v>0.56299999999999994</v>
      </c>
      <c r="AR247" s="7">
        <v>2.0211000000000001</v>
      </c>
      <c r="AY247" s="7">
        <v>1.4447000000000001</v>
      </c>
      <c r="AZ247" s="7">
        <v>3.5716999999999999</v>
      </c>
      <c r="BA247" s="7">
        <v>3.5716999999999999</v>
      </c>
    </row>
    <row r="248" spans="1:53" x14ac:dyDescent="0.15">
      <c r="A248" s="7">
        <v>0.25679999999999997</v>
      </c>
      <c r="B248" s="7">
        <v>0.55930000000000002</v>
      </c>
      <c r="C248" s="7">
        <v>2.0209999999999999</v>
      </c>
      <c r="D248" s="7">
        <v>4.1692999999999998</v>
      </c>
      <c r="H248" s="7">
        <v>0.2883</v>
      </c>
      <c r="I248" s="7">
        <v>1.016</v>
      </c>
      <c r="K248" s="7">
        <v>0.3211</v>
      </c>
      <c r="L248" s="7">
        <v>1.0992</v>
      </c>
      <c r="N248" s="7">
        <v>0.27350000000000002</v>
      </c>
      <c r="O248" s="7">
        <v>1.0103</v>
      </c>
      <c r="Q248" s="7">
        <v>1.0353000000000001</v>
      </c>
      <c r="R248" s="7">
        <v>2.1505000000000001</v>
      </c>
      <c r="AA248" s="7">
        <v>0.2286</v>
      </c>
      <c r="AB248" s="7">
        <v>0.50129999999999997</v>
      </c>
      <c r="AC248" s="7">
        <v>1.5021</v>
      </c>
      <c r="AD248" s="7">
        <v>3.5413000000000001</v>
      </c>
      <c r="AH248" s="7">
        <v>0.25580000000000003</v>
      </c>
      <c r="AI248" s="7">
        <v>0.54830000000000001</v>
      </c>
      <c r="AK248" s="7">
        <v>0.28000000000000003</v>
      </c>
      <c r="AL248" s="7">
        <v>1.0253000000000001</v>
      </c>
      <c r="AN248" s="7">
        <v>0.2452</v>
      </c>
      <c r="AO248" s="7">
        <v>0.54630000000000001</v>
      </c>
      <c r="AP248" s="7"/>
      <c r="AQ248" s="7">
        <v>0.56330000000000002</v>
      </c>
      <c r="AR248" s="7">
        <v>2.0217999999999998</v>
      </c>
      <c r="AY248" s="7">
        <v>1.4455</v>
      </c>
      <c r="AZ248" s="7">
        <v>3.5733000000000001</v>
      </c>
      <c r="BA248" s="7">
        <v>3.5733000000000001</v>
      </c>
    </row>
    <row r="249" spans="1:53" x14ac:dyDescent="0.15">
      <c r="A249" s="7">
        <v>0.25690000000000002</v>
      </c>
      <c r="B249" s="7">
        <v>0.55959999999999999</v>
      </c>
      <c r="C249" s="7">
        <v>2.0215999999999998</v>
      </c>
      <c r="D249" s="7">
        <v>4.1704999999999997</v>
      </c>
      <c r="H249" s="7">
        <v>0.28839999999999999</v>
      </c>
      <c r="I249" s="7">
        <v>1.0163</v>
      </c>
      <c r="K249" s="7">
        <v>0.32129999999999997</v>
      </c>
      <c r="L249" s="7">
        <v>1.0995999999999999</v>
      </c>
      <c r="N249" s="7">
        <v>0.27360000000000001</v>
      </c>
      <c r="O249" s="7">
        <v>1.0105999999999999</v>
      </c>
      <c r="Q249" s="7">
        <v>1.0356000000000001</v>
      </c>
      <c r="R249" s="7">
        <v>2.1511999999999998</v>
      </c>
      <c r="AA249" s="7">
        <v>0.2288</v>
      </c>
      <c r="AB249" s="7">
        <v>0.50160000000000005</v>
      </c>
      <c r="AC249" s="7">
        <v>1.5026999999999999</v>
      </c>
      <c r="AD249" s="7">
        <v>3.5425</v>
      </c>
      <c r="AH249" s="7">
        <v>0.25600000000000001</v>
      </c>
      <c r="AI249" s="7">
        <v>0.54869999999999997</v>
      </c>
      <c r="AK249" s="7">
        <v>0.28010000000000002</v>
      </c>
      <c r="AL249" s="7">
        <v>1.0257000000000001</v>
      </c>
      <c r="AN249" s="7">
        <v>0.24529999999999999</v>
      </c>
      <c r="AO249" s="7">
        <v>0.54669999999999996</v>
      </c>
      <c r="AP249" s="7"/>
      <c r="AQ249" s="7">
        <v>0.56369999999999998</v>
      </c>
      <c r="AR249" s="7">
        <v>2.0224000000000002</v>
      </c>
      <c r="AY249" s="7">
        <v>1.4461999999999999</v>
      </c>
      <c r="AZ249" s="7">
        <v>3.5749</v>
      </c>
      <c r="BA249" s="7">
        <v>3.5749</v>
      </c>
    </row>
    <row r="250" spans="1:53" x14ac:dyDescent="0.15">
      <c r="A250" s="7">
        <v>0.25700000000000001</v>
      </c>
      <c r="B250" s="7">
        <v>0.55979999999999996</v>
      </c>
      <c r="C250" s="7">
        <v>2.0222000000000002</v>
      </c>
      <c r="D250" s="7">
        <v>4.1718000000000002</v>
      </c>
      <c r="H250" s="7">
        <v>0.28860000000000002</v>
      </c>
      <c r="I250" s="7">
        <v>1.0166999999999999</v>
      </c>
      <c r="K250" s="7">
        <v>0.32150000000000001</v>
      </c>
      <c r="L250" s="7">
        <v>1.1000000000000001</v>
      </c>
      <c r="N250" s="7">
        <v>0.27379999999999999</v>
      </c>
      <c r="O250" s="7">
        <v>1.0109999999999999</v>
      </c>
      <c r="Q250" s="7">
        <v>1.036</v>
      </c>
      <c r="R250" s="7">
        <v>2.1518000000000002</v>
      </c>
      <c r="AA250" s="7">
        <v>0.22889999999999999</v>
      </c>
      <c r="AB250" s="7">
        <v>0.50190000000000001</v>
      </c>
      <c r="AC250" s="7">
        <v>1.5032000000000001</v>
      </c>
      <c r="AD250" s="7">
        <v>3.5436000000000001</v>
      </c>
      <c r="AH250" s="7">
        <v>0.25609999999999999</v>
      </c>
      <c r="AI250" s="7">
        <v>0.54900000000000004</v>
      </c>
      <c r="AK250" s="7">
        <v>0.28029999999999999</v>
      </c>
      <c r="AL250" s="7">
        <v>1.026</v>
      </c>
      <c r="AN250" s="7">
        <v>0.2455</v>
      </c>
      <c r="AO250" s="7">
        <v>0.54700000000000004</v>
      </c>
      <c r="AP250" s="7"/>
      <c r="AQ250" s="7">
        <v>0.56399999999999995</v>
      </c>
      <c r="AR250" s="7">
        <v>2.0230000000000001</v>
      </c>
      <c r="AY250" s="7">
        <v>1.4469000000000001</v>
      </c>
      <c r="AZ250" s="7">
        <v>3.5764</v>
      </c>
      <c r="BA250" s="7">
        <v>3.5764</v>
      </c>
    </row>
    <row r="251" spans="1:53" x14ac:dyDescent="0.15">
      <c r="A251" s="7">
        <v>0.25719999999999998</v>
      </c>
      <c r="B251" s="7">
        <v>0.56010000000000004</v>
      </c>
      <c r="C251" s="7">
        <v>2.0228000000000002</v>
      </c>
      <c r="D251" s="7">
        <v>4.173</v>
      </c>
      <c r="H251" s="7">
        <v>0.2888</v>
      </c>
      <c r="I251" s="7">
        <v>1.0169999999999999</v>
      </c>
      <c r="K251" s="7">
        <v>0.32169999999999999</v>
      </c>
      <c r="L251" s="7">
        <v>1.1004</v>
      </c>
      <c r="N251" s="7">
        <v>0.27389999999999998</v>
      </c>
      <c r="O251" s="7">
        <v>1.0113000000000001</v>
      </c>
      <c r="Q251" s="7">
        <v>1.0363</v>
      </c>
      <c r="R251" s="7">
        <v>2.1524999999999999</v>
      </c>
      <c r="AA251" s="7">
        <v>0.2291</v>
      </c>
      <c r="AB251" s="7">
        <v>0.50219999999999998</v>
      </c>
      <c r="AC251" s="7">
        <v>1.5038</v>
      </c>
      <c r="AD251" s="7">
        <v>3.5448</v>
      </c>
      <c r="AH251" s="7">
        <v>0.25629999999999997</v>
      </c>
      <c r="AI251" s="7">
        <v>0.54930000000000001</v>
      </c>
      <c r="AK251" s="7">
        <v>0.28050000000000003</v>
      </c>
      <c r="AL251" s="7">
        <v>1.0264</v>
      </c>
      <c r="AN251" s="7">
        <v>0.24560000000000001</v>
      </c>
      <c r="AO251" s="7">
        <v>0.54730000000000001</v>
      </c>
      <c r="AP251" s="7"/>
      <c r="AQ251" s="7">
        <v>0.56430000000000002</v>
      </c>
      <c r="AR251" s="7">
        <v>2.0236999999999998</v>
      </c>
      <c r="AY251" s="7">
        <v>1.4477</v>
      </c>
      <c r="AZ251" s="7">
        <v>3.5779999999999998</v>
      </c>
      <c r="BA251" s="7">
        <v>3.5779999999999998</v>
      </c>
    </row>
    <row r="252" spans="1:53" x14ac:dyDescent="0.15">
      <c r="A252" s="7">
        <v>0.25729999999999997</v>
      </c>
      <c r="B252" s="7">
        <v>0.56040000000000001</v>
      </c>
      <c r="C252" s="7">
        <v>2.0234000000000001</v>
      </c>
      <c r="D252" s="7">
        <v>4.1742999999999997</v>
      </c>
      <c r="H252" s="7">
        <v>0.28889999999999999</v>
      </c>
      <c r="I252" s="7">
        <v>1.0174000000000001</v>
      </c>
      <c r="K252" s="7">
        <v>0.32190000000000002</v>
      </c>
      <c r="L252" s="7">
        <v>1.1008</v>
      </c>
      <c r="N252" s="7">
        <v>0.27410000000000001</v>
      </c>
      <c r="O252" s="7">
        <v>1.0116000000000001</v>
      </c>
      <c r="Q252" s="7">
        <v>1.0367</v>
      </c>
      <c r="R252" s="7">
        <v>2.1532</v>
      </c>
      <c r="AA252" s="7">
        <v>0.22919999999999999</v>
      </c>
      <c r="AB252" s="7">
        <v>0.50249999999999995</v>
      </c>
      <c r="AC252" s="7">
        <v>1.5043</v>
      </c>
      <c r="AD252" s="7">
        <v>3.5459000000000001</v>
      </c>
      <c r="AH252" s="7">
        <v>0.25640000000000002</v>
      </c>
      <c r="AI252" s="7">
        <v>0.54969999999999997</v>
      </c>
      <c r="AK252" s="7">
        <v>0.28070000000000001</v>
      </c>
      <c r="AL252" s="7">
        <v>1.0266999999999999</v>
      </c>
      <c r="AN252" s="7">
        <v>0.24579999999999999</v>
      </c>
      <c r="AO252" s="7">
        <v>0.54769999999999996</v>
      </c>
      <c r="AP252" s="7"/>
      <c r="AQ252" s="7">
        <v>0.56459999999999999</v>
      </c>
      <c r="AR252" s="7">
        <v>2.0243000000000002</v>
      </c>
      <c r="AY252" s="7">
        <v>1.4483999999999999</v>
      </c>
      <c r="AZ252" s="7">
        <v>3.5796000000000001</v>
      </c>
      <c r="BA252" s="7">
        <v>3.5796000000000001</v>
      </c>
    </row>
    <row r="253" spans="1:53" x14ac:dyDescent="0.15">
      <c r="A253" s="7">
        <v>0.25740000000000002</v>
      </c>
      <c r="B253" s="7">
        <v>0.56059999999999999</v>
      </c>
      <c r="C253" s="7">
        <v>2.024</v>
      </c>
      <c r="D253" s="7">
        <v>4.1755000000000004</v>
      </c>
      <c r="H253" s="7">
        <v>0.28910000000000002</v>
      </c>
      <c r="I253" s="7">
        <v>1.0177</v>
      </c>
      <c r="K253" s="7">
        <v>0.32200000000000001</v>
      </c>
      <c r="L253" s="7">
        <v>1.1012</v>
      </c>
      <c r="N253" s="7">
        <v>0.2742</v>
      </c>
      <c r="O253" s="7">
        <v>1.012</v>
      </c>
      <c r="Q253" s="7">
        <v>1.0369999999999999</v>
      </c>
      <c r="R253" s="7">
        <v>2.1537999999999999</v>
      </c>
      <c r="AA253" s="7">
        <v>0.2293</v>
      </c>
      <c r="AB253" s="7">
        <v>0.50280000000000002</v>
      </c>
      <c r="AC253" s="7">
        <v>1.5048999999999999</v>
      </c>
      <c r="AD253" s="7">
        <v>3.5470000000000002</v>
      </c>
      <c r="AH253" s="7">
        <v>0.25659999999999999</v>
      </c>
      <c r="AI253" s="7">
        <v>0.55000000000000004</v>
      </c>
      <c r="AK253" s="7">
        <v>0.28089999999999998</v>
      </c>
      <c r="AL253" s="7">
        <v>1.0270999999999999</v>
      </c>
      <c r="AN253" s="7">
        <v>0.24590000000000001</v>
      </c>
      <c r="AO253" s="7">
        <v>0.54800000000000004</v>
      </c>
      <c r="AP253" s="7"/>
      <c r="AQ253" s="7">
        <v>0.56489999999999996</v>
      </c>
      <c r="AR253" s="7">
        <v>2.0249999999999999</v>
      </c>
      <c r="AY253" s="7">
        <v>1.4491000000000001</v>
      </c>
      <c r="AZ253" s="7">
        <v>3.5811000000000002</v>
      </c>
      <c r="BA253" s="7">
        <v>3.5811000000000002</v>
      </c>
    </row>
    <row r="254" spans="1:53" x14ac:dyDescent="0.15">
      <c r="A254" s="7">
        <v>0.2576</v>
      </c>
      <c r="B254" s="7">
        <v>0.56089999999999995</v>
      </c>
      <c r="C254" s="7">
        <v>2.0246</v>
      </c>
      <c r="D254" s="7">
        <v>4.1768000000000001</v>
      </c>
      <c r="H254" s="7">
        <v>0.2893</v>
      </c>
      <c r="I254" s="7">
        <v>1.0181</v>
      </c>
      <c r="K254" s="7">
        <v>0.32219999999999999</v>
      </c>
      <c r="L254" s="7">
        <v>1.1015999999999999</v>
      </c>
      <c r="N254" s="7">
        <v>0.27439999999999998</v>
      </c>
      <c r="O254" s="7">
        <v>1.0123</v>
      </c>
      <c r="Q254" s="7">
        <v>1.0373000000000001</v>
      </c>
      <c r="R254" s="7">
        <v>2.1545000000000001</v>
      </c>
      <c r="AA254" s="7">
        <v>0.22950000000000001</v>
      </c>
      <c r="AB254" s="7">
        <v>0.503</v>
      </c>
      <c r="AC254" s="7">
        <v>1.5055000000000001</v>
      </c>
      <c r="AD254" s="7">
        <v>3.5482</v>
      </c>
      <c r="AH254" s="7">
        <v>0.25679999999999997</v>
      </c>
      <c r="AI254" s="7">
        <v>0.55030000000000001</v>
      </c>
      <c r="AK254" s="7">
        <v>0.28100000000000003</v>
      </c>
      <c r="AL254" s="7">
        <v>1.0275000000000001</v>
      </c>
      <c r="AN254" s="7">
        <v>0.24610000000000001</v>
      </c>
      <c r="AO254" s="7">
        <v>0.54830000000000001</v>
      </c>
      <c r="AP254" s="7"/>
      <c r="AQ254" s="7">
        <v>0.56520000000000004</v>
      </c>
      <c r="AR254" s="7">
        <v>2.0255999999999998</v>
      </c>
      <c r="AY254" s="7">
        <v>1.4499</v>
      </c>
      <c r="AZ254" s="7">
        <v>3.5827</v>
      </c>
      <c r="BA254" s="7">
        <v>3.5827</v>
      </c>
    </row>
    <row r="255" spans="1:53" x14ac:dyDescent="0.15">
      <c r="A255" s="7">
        <v>0.25769999999999998</v>
      </c>
      <c r="B255" s="7">
        <v>0.56120000000000003</v>
      </c>
      <c r="C255" s="7">
        <v>2.0253000000000001</v>
      </c>
      <c r="D255" s="7">
        <v>4.1779999999999999</v>
      </c>
      <c r="H255" s="7">
        <v>0.28949999999999998</v>
      </c>
      <c r="I255" s="7">
        <v>1.0184</v>
      </c>
      <c r="K255" s="7">
        <v>0.32240000000000002</v>
      </c>
      <c r="L255" s="7">
        <v>1.1021000000000001</v>
      </c>
      <c r="N255" s="7">
        <v>0.27450000000000002</v>
      </c>
      <c r="O255" s="7">
        <v>1.0126999999999999</v>
      </c>
      <c r="Q255" s="7">
        <v>1.0377000000000001</v>
      </c>
      <c r="R255" s="7">
        <v>2.1551999999999998</v>
      </c>
      <c r="AA255" s="7">
        <v>0.2296</v>
      </c>
      <c r="AB255" s="7">
        <v>0.50329999999999997</v>
      </c>
      <c r="AC255" s="7">
        <v>1.506</v>
      </c>
      <c r="AD255" s="7">
        <v>3.5493000000000001</v>
      </c>
      <c r="AH255" s="7">
        <v>0.25690000000000002</v>
      </c>
      <c r="AI255" s="7">
        <v>0.55069999999999997</v>
      </c>
      <c r="AK255" s="7">
        <v>0.28120000000000001</v>
      </c>
      <c r="AL255" s="7">
        <v>1.0278</v>
      </c>
      <c r="AN255" s="7">
        <v>0.2462</v>
      </c>
      <c r="AO255" s="7">
        <v>0.54859999999999998</v>
      </c>
      <c r="AP255" s="7"/>
      <c r="AQ255" s="7">
        <v>0.56559999999999999</v>
      </c>
      <c r="AR255" s="7">
        <v>2.0261999999999998</v>
      </c>
      <c r="AY255" s="7">
        <v>1.4505999999999999</v>
      </c>
      <c r="AZ255" s="7">
        <v>3.5842999999999998</v>
      </c>
      <c r="BA255" s="7">
        <v>3.5842999999999998</v>
      </c>
    </row>
    <row r="256" spans="1:53" x14ac:dyDescent="0.15">
      <c r="A256" s="7">
        <v>0.25779999999999997</v>
      </c>
      <c r="B256" s="7">
        <v>0.5615</v>
      </c>
      <c r="C256" s="7">
        <v>2.0259</v>
      </c>
      <c r="D256" s="7">
        <v>4.1791999999999998</v>
      </c>
      <c r="H256" s="7">
        <v>0.28960000000000002</v>
      </c>
      <c r="I256" s="7">
        <v>1.0187999999999999</v>
      </c>
      <c r="K256" s="7">
        <v>0.3226</v>
      </c>
      <c r="L256" s="7">
        <v>1.1025</v>
      </c>
      <c r="N256" s="7">
        <v>0.2747</v>
      </c>
      <c r="O256" s="7">
        <v>1.0129999999999999</v>
      </c>
      <c r="Q256" s="7">
        <v>1.038</v>
      </c>
      <c r="R256" s="7">
        <v>2.1558999999999999</v>
      </c>
      <c r="AA256" s="7">
        <v>0.22969999999999999</v>
      </c>
      <c r="AB256" s="7">
        <v>0.50360000000000005</v>
      </c>
      <c r="AC256" s="7">
        <v>1.5065999999999999</v>
      </c>
      <c r="AD256" s="7">
        <v>3.5505</v>
      </c>
      <c r="AH256" s="7">
        <v>0.2571</v>
      </c>
      <c r="AI256" s="7">
        <v>0.55100000000000005</v>
      </c>
      <c r="AK256" s="7">
        <v>0.28139999999999998</v>
      </c>
      <c r="AL256" s="7">
        <v>1.0282</v>
      </c>
      <c r="AN256" s="7">
        <v>0.24629999999999999</v>
      </c>
      <c r="AO256" s="7">
        <v>0.54900000000000004</v>
      </c>
      <c r="AP256" s="7"/>
      <c r="AQ256" s="7">
        <v>0.56589999999999996</v>
      </c>
      <c r="AR256" s="7">
        <v>2.0268999999999999</v>
      </c>
      <c r="AY256" s="7">
        <v>1.4513</v>
      </c>
      <c r="AZ256" s="7">
        <v>3.5857999999999999</v>
      </c>
      <c r="BA256" s="7">
        <v>3.5857999999999999</v>
      </c>
    </row>
    <row r="257" spans="1:53" x14ac:dyDescent="0.15">
      <c r="A257" s="7">
        <v>0.25800000000000001</v>
      </c>
      <c r="B257" s="7">
        <v>0.56169999999999998</v>
      </c>
      <c r="C257" s="7">
        <v>2.0265</v>
      </c>
      <c r="D257" s="7">
        <v>4.1805000000000003</v>
      </c>
      <c r="H257" s="7">
        <v>0.2898</v>
      </c>
      <c r="I257" s="7">
        <v>1.0192000000000001</v>
      </c>
      <c r="K257" s="7">
        <v>0.32279999999999998</v>
      </c>
      <c r="L257" s="7">
        <v>1.1029</v>
      </c>
      <c r="N257" s="7">
        <v>0.27479999999999999</v>
      </c>
      <c r="O257" s="7">
        <v>1.0133000000000001</v>
      </c>
      <c r="Q257" s="7">
        <v>1.0383</v>
      </c>
      <c r="R257" s="7">
        <v>2.1564999999999999</v>
      </c>
      <c r="AA257" s="7">
        <v>0.22989999999999999</v>
      </c>
      <c r="AB257" s="7">
        <v>0.50390000000000001</v>
      </c>
      <c r="AC257" s="7">
        <v>1.5072000000000001</v>
      </c>
      <c r="AD257" s="7">
        <v>3.5516000000000001</v>
      </c>
      <c r="AH257" s="7">
        <v>0.25719999999999998</v>
      </c>
      <c r="AI257" s="7">
        <v>0.5514</v>
      </c>
      <c r="AK257" s="7">
        <v>0.28160000000000002</v>
      </c>
      <c r="AL257" s="7">
        <v>1.0285</v>
      </c>
      <c r="AN257" s="7">
        <v>0.2465</v>
      </c>
      <c r="AO257" s="7">
        <v>0.54930000000000001</v>
      </c>
      <c r="AP257" s="7"/>
      <c r="AQ257" s="7">
        <v>0.56620000000000004</v>
      </c>
      <c r="AR257" s="7">
        <v>2.0274999999999999</v>
      </c>
      <c r="AY257" s="7">
        <v>1.4520999999999999</v>
      </c>
      <c r="AZ257" s="7">
        <v>3.5874000000000001</v>
      </c>
      <c r="BA257" s="7">
        <v>3.5874000000000001</v>
      </c>
    </row>
    <row r="258" spans="1:53" x14ac:dyDescent="0.15">
      <c r="A258" s="7">
        <v>0.2581</v>
      </c>
      <c r="B258" s="7">
        <v>0.56200000000000006</v>
      </c>
      <c r="C258" s="7">
        <v>2.0270999999999999</v>
      </c>
      <c r="D258" s="7">
        <v>4.1817000000000002</v>
      </c>
      <c r="H258" s="7">
        <v>0.28999999999999998</v>
      </c>
      <c r="I258" s="7">
        <v>1.0195000000000001</v>
      </c>
      <c r="K258" s="7">
        <v>0.32290000000000002</v>
      </c>
      <c r="L258" s="7">
        <v>1.1032999999999999</v>
      </c>
      <c r="N258" s="7">
        <v>0.27500000000000002</v>
      </c>
      <c r="O258" s="7">
        <v>1.0137</v>
      </c>
      <c r="Q258" s="7">
        <v>1.0387</v>
      </c>
      <c r="R258" s="7">
        <v>2.1572</v>
      </c>
      <c r="AA258" s="7">
        <v>0.23</v>
      </c>
      <c r="AB258" s="7">
        <v>0.50419999999999998</v>
      </c>
      <c r="AC258" s="7">
        <v>1.5077</v>
      </c>
      <c r="AD258" s="7">
        <v>3.5528</v>
      </c>
      <c r="AH258" s="7">
        <v>0.25740000000000002</v>
      </c>
      <c r="AI258" s="7">
        <v>0.55169999999999997</v>
      </c>
      <c r="AK258" s="7">
        <v>0.28179999999999999</v>
      </c>
      <c r="AL258" s="7">
        <v>1.0288999999999999</v>
      </c>
      <c r="AN258" s="7">
        <v>0.24660000000000001</v>
      </c>
      <c r="AO258" s="7">
        <v>0.54959999999999998</v>
      </c>
      <c r="AP258" s="7"/>
      <c r="AQ258" s="7">
        <v>0.5665</v>
      </c>
      <c r="AR258" s="7">
        <v>2.0282</v>
      </c>
      <c r="AY258" s="7">
        <v>1.4528000000000001</v>
      </c>
      <c r="AZ258" s="7">
        <v>3.589</v>
      </c>
      <c r="BA258" s="7">
        <v>3.589</v>
      </c>
    </row>
    <row r="259" spans="1:53" x14ac:dyDescent="0.15">
      <c r="A259" s="7">
        <v>0.25819999999999999</v>
      </c>
      <c r="B259" s="7">
        <v>0.56230000000000002</v>
      </c>
      <c r="C259" s="7">
        <v>2.0276999999999998</v>
      </c>
      <c r="D259" s="7">
        <v>4.1829999999999998</v>
      </c>
      <c r="H259" s="7">
        <v>0.29010000000000002</v>
      </c>
      <c r="I259" s="7">
        <v>1.0199</v>
      </c>
      <c r="K259" s="7">
        <v>0.3231</v>
      </c>
      <c r="L259" s="7">
        <v>1.1036999999999999</v>
      </c>
      <c r="N259" s="7">
        <v>0.27510000000000001</v>
      </c>
      <c r="O259" s="7">
        <v>1.014</v>
      </c>
      <c r="Q259" s="7">
        <v>1.0389999999999999</v>
      </c>
      <c r="R259" s="7">
        <v>2.1579000000000002</v>
      </c>
      <c r="AA259" s="7">
        <v>0.2301</v>
      </c>
      <c r="AB259" s="7">
        <v>0.50449999999999995</v>
      </c>
      <c r="AC259" s="7">
        <v>1.5083</v>
      </c>
      <c r="AD259" s="7">
        <v>3.5539000000000001</v>
      </c>
      <c r="AH259" s="7">
        <v>0.2576</v>
      </c>
      <c r="AI259" s="7">
        <v>0.55200000000000005</v>
      </c>
      <c r="AK259" s="7">
        <v>0.28189999999999998</v>
      </c>
      <c r="AL259" s="7">
        <v>1.0293000000000001</v>
      </c>
      <c r="AN259" s="7">
        <v>0.24679999999999999</v>
      </c>
      <c r="AO259" s="7">
        <v>0.55000000000000004</v>
      </c>
      <c r="AP259" s="7"/>
      <c r="AQ259" s="7">
        <v>0.56679999999999997</v>
      </c>
      <c r="AR259" s="7">
        <v>2.0287999999999999</v>
      </c>
      <c r="AY259" s="7">
        <v>1.4535</v>
      </c>
      <c r="AZ259" s="7">
        <v>3.5905</v>
      </c>
      <c r="BA259" s="7">
        <v>3.5905</v>
      </c>
    </row>
    <row r="260" spans="1:53" x14ac:dyDescent="0.15">
      <c r="A260" s="7">
        <v>0.25840000000000002</v>
      </c>
      <c r="B260" s="7">
        <v>0.56259999999999999</v>
      </c>
      <c r="C260" s="7">
        <v>2.0283000000000002</v>
      </c>
      <c r="D260" s="7">
        <v>4.1841999999999997</v>
      </c>
      <c r="H260" s="7">
        <v>0.2903</v>
      </c>
      <c r="I260" s="7">
        <v>1.0202</v>
      </c>
      <c r="K260" s="7">
        <v>0.32329999999999998</v>
      </c>
      <c r="L260" s="7">
        <v>1.1041000000000001</v>
      </c>
      <c r="N260" s="7">
        <v>0.27529999999999999</v>
      </c>
      <c r="O260" s="7">
        <v>1.0144</v>
      </c>
      <c r="Q260" s="7">
        <v>1.0394000000000001</v>
      </c>
      <c r="R260" s="7">
        <v>2.1585999999999999</v>
      </c>
      <c r="AA260" s="7">
        <v>0.2303</v>
      </c>
      <c r="AB260" s="7">
        <v>0.50470000000000004</v>
      </c>
      <c r="AC260" s="7">
        <v>1.5088999999999999</v>
      </c>
      <c r="AD260" s="7">
        <v>3.5550000000000002</v>
      </c>
      <c r="AH260" s="7">
        <v>0.25769999999999998</v>
      </c>
      <c r="AI260" s="7">
        <v>0.5524</v>
      </c>
      <c r="AK260" s="7">
        <v>0.28210000000000002</v>
      </c>
      <c r="AL260" s="7">
        <v>1.0296000000000001</v>
      </c>
      <c r="AN260" s="7">
        <v>0.24690000000000001</v>
      </c>
      <c r="AO260" s="7">
        <v>0.55030000000000001</v>
      </c>
      <c r="AP260" s="7"/>
      <c r="AQ260" s="7">
        <v>0.56720000000000004</v>
      </c>
      <c r="AR260" s="7">
        <v>2.0293999999999999</v>
      </c>
      <c r="AY260" s="7">
        <v>1.4542999999999999</v>
      </c>
      <c r="AZ260" s="7">
        <v>3.5920999999999998</v>
      </c>
      <c r="BA260" s="7">
        <v>3.5920999999999998</v>
      </c>
    </row>
    <row r="261" spans="1:53" x14ac:dyDescent="0.15">
      <c r="A261" s="7">
        <v>0.25850000000000001</v>
      </c>
      <c r="B261" s="7">
        <v>0.56279999999999997</v>
      </c>
      <c r="C261" s="7">
        <v>2.0289999999999999</v>
      </c>
      <c r="D261" s="7">
        <v>4.1855000000000002</v>
      </c>
      <c r="H261" s="7">
        <v>0.29049999999999998</v>
      </c>
      <c r="I261" s="7">
        <v>1.0206</v>
      </c>
      <c r="K261" s="7">
        <v>0.32350000000000001</v>
      </c>
      <c r="L261" s="7">
        <v>1.1045</v>
      </c>
      <c r="N261" s="7">
        <v>0.27539999999999998</v>
      </c>
      <c r="O261" s="7">
        <v>1.0146999999999999</v>
      </c>
      <c r="Q261" s="7">
        <v>1.0397000000000001</v>
      </c>
      <c r="R261" s="7">
        <v>2.1593</v>
      </c>
      <c r="AA261" s="7">
        <v>0.23039999999999999</v>
      </c>
      <c r="AB261" s="7">
        <v>0.505</v>
      </c>
      <c r="AC261" s="7">
        <v>1.5095000000000001</v>
      </c>
      <c r="AD261" s="7">
        <v>3.5562</v>
      </c>
      <c r="AH261" s="7">
        <v>0.25790000000000002</v>
      </c>
      <c r="AI261" s="7">
        <v>0.55269999999999997</v>
      </c>
      <c r="AK261" s="7">
        <v>0.2823</v>
      </c>
      <c r="AL261" s="7">
        <v>1.03</v>
      </c>
      <c r="AN261" s="7">
        <v>0.24709999999999999</v>
      </c>
      <c r="AO261" s="7">
        <v>0.55059999999999998</v>
      </c>
      <c r="AP261" s="7"/>
      <c r="AQ261" s="7">
        <v>0.5675</v>
      </c>
      <c r="AR261" s="7">
        <v>2.0301</v>
      </c>
      <c r="AY261" s="7">
        <v>1.4550000000000001</v>
      </c>
      <c r="AZ261" s="7">
        <v>3.5937000000000001</v>
      </c>
      <c r="BA261" s="7">
        <v>3.5937000000000001</v>
      </c>
    </row>
    <row r="262" spans="1:53" x14ac:dyDescent="0.15">
      <c r="A262" s="7">
        <v>0.2586</v>
      </c>
      <c r="B262" s="7">
        <v>0.56310000000000004</v>
      </c>
      <c r="C262" s="7">
        <v>2.0295999999999998</v>
      </c>
      <c r="D262" s="7">
        <v>4.1867000000000001</v>
      </c>
      <c r="H262" s="7">
        <v>0.29070000000000001</v>
      </c>
      <c r="I262" s="7">
        <v>1.0208999999999999</v>
      </c>
      <c r="K262" s="7">
        <v>0.3236</v>
      </c>
      <c r="L262" s="7">
        <v>1.1049</v>
      </c>
      <c r="N262" s="7">
        <v>0.27560000000000001</v>
      </c>
      <c r="O262" s="7">
        <v>1.0149999999999999</v>
      </c>
      <c r="Q262" s="7">
        <v>1.04</v>
      </c>
      <c r="R262" s="7">
        <v>2.1598999999999999</v>
      </c>
      <c r="AA262" s="7">
        <v>0.2306</v>
      </c>
      <c r="AB262" s="7">
        <v>0.50529999999999997</v>
      </c>
      <c r="AC262" s="7">
        <v>1.51</v>
      </c>
      <c r="AD262" s="7">
        <v>3.5573000000000001</v>
      </c>
      <c r="AH262" s="7">
        <v>0.2581</v>
      </c>
      <c r="AI262" s="7">
        <v>0.55300000000000005</v>
      </c>
      <c r="AK262" s="7">
        <v>0.28249999999999997</v>
      </c>
      <c r="AL262" s="7">
        <v>1.0304</v>
      </c>
      <c r="AN262" s="7">
        <v>0.2472</v>
      </c>
      <c r="AO262" s="7">
        <v>0.55100000000000005</v>
      </c>
      <c r="AP262" s="7"/>
      <c r="AQ262" s="7">
        <v>0.56779999999999997</v>
      </c>
      <c r="AR262" s="7">
        <v>2.0306999999999999</v>
      </c>
      <c r="AY262" s="7">
        <v>1.4557</v>
      </c>
      <c r="AZ262" s="7">
        <v>3.5952999999999999</v>
      </c>
      <c r="BA262" s="7">
        <v>3.5952999999999999</v>
      </c>
    </row>
    <row r="263" spans="1:53" x14ac:dyDescent="0.15">
      <c r="A263" s="7">
        <v>0.25879999999999997</v>
      </c>
      <c r="B263" s="7">
        <v>0.56340000000000001</v>
      </c>
      <c r="C263" s="7">
        <v>2.0301999999999998</v>
      </c>
      <c r="D263" s="7">
        <v>4.1879999999999997</v>
      </c>
      <c r="H263" s="7">
        <v>0.2908</v>
      </c>
      <c r="I263" s="7">
        <v>1.0213000000000001</v>
      </c>
      <c r="K263" s="7">
        <v>0.32379999999999998</v>
      </c>
      <c r="L263" s="7">
        <v>1.1052999999999999</v>
      </c>
      <c r="N263" s="7">
        <v>0.2757</v>
      </c>
      <c r="O263" s="7">
        <v>1.0154000000000001</v>
      </c>
      <c r="Q263" s="7">
        <v>1.0404</v>
      </c>
      <c r="R263" s="7">
        <v>2.1606000000000001</v>
      </c>
      <c r="AA263" s="7">
        <v>0.23069999999999999</v>
      </c>
      <c r="AB263" s="7">
        <v>0.50560000000000005</v>
      </c>
      <c r="AC263" s="7">
        <v>1.5105999999999999</v>
      </c>
      <c r="AD263" s="7">
        <v>3.5585</v>
      </c>
      <c r="AH263" s="7">
        <v>0.25819999999999999</v>
      </c>
      <c r="AI263" s="7">
        <v>0.5534</v>
      </c>
      <c r="AK263" s="7">
        <v>0.28270000000000001</v>
      </c>
      <c r="AL263" s="7">
        <v>1.0306999999999999</v>
      </c>
      <c r="AN263" s="7">
        <v>0.24729999999999999</v>
      </c>
      <c r="AO263" s="7">
        <v>0.55130000000000001</v>
      </c>
      <c r="AP263" s="7"/>
      <c r="AQ263" s="7">
        <v>0.56810000000000005</v>
      </c>
      <c r="AR263" s="7">
        <v>2.0314000000000001</v>
      </c>
      <c r="AY263" s="7">
        <v>1.4564999999999999</v>
      </c>
      <c r="AZ263" s="7">
        <v>3.5968</v>
      </c>
      <c r="BA263" s="7">
        <v>3.5968</v>
      </c>
    </row>
    <row r="264" spans="1:53" x14ac:dyDescent="0.15">
      <c r="A264" s="7">
        <v>0.25890000000000002</v>
      </c>
      <c r="B264" s="7">
        <v>0.56359999999999999</v>
      </c>
      <c r="C264" s="7">
        <v>2.0308000000000002</v>
      </c>
      <c r="D264" s="7">
        <v>4.1891999999999996</v>
      </c>
      <c r="H264" s="7">
        <v>0.29099999999999998</v>
      </c>
      <c r="I264" s="7">
        <v>1.0216000000000001</v>
      </c>
      <c r="K264" s="7">
        <v>0.32400000000000001</v>
      </c>
      <c r="L264" s="7">
        <v>1.1056999999999999</v>
      </c>
      <c r="N264" s="7">
        <v>0.27589999999999998</v>
      </c>
      <c r="O264" s="7">
        <v>1.0157</v>
      </c>
      <c r="Q264" s="7">
        <v>1.0407</v>
      </c>
      <c r="R264" s="7">
        <v>2.1613000000000002</v>
      </c>
      <c r="AA264" s="7">
        <v>0.23080000000000001</v>
      </c>
      <c r="AB264" s="7">
        <v>0.50590000000000002</v>
      </c>
      <c r="AC264" s="7">
        <v>1.5112000000000001</v>
      </c>
      <c r="AD264" s="7">
        <v>3.5596000000000001</v>
      </c>
      <c r="AH264" s="7">
        <v>0.25840000000000002</v>
      </c>
      <c r="AI264" s="7">
        <v>0.55369999999999997</v>
      </c>
      <c r="AK264" s="7">
        <v>0.2828</v>
      </c>
      <c r="AL264" s="7">
        <v>1.0310999999999999</v>
      </c>
      <c r="AN264" s="7">
        <v>0.2475</v>
      </c>
      <c r="AO264" s="7">
        <v>0.55159999999999998</v>
      </c>
      <c r="AP264" s="7"/>
      <c r="AQ264" s="7">
        <v>0.56840000000000002</v>
      </c>
      <c r="AR264" s="7">
        <v>2.032</v>
      </c>
      <c r="AY264" s="7">
        <v>1.4572000000000001</v>
      </c>
      <c r="AZ264" s="7">
        <v>3.5983999999999998</v>
      </c>
      <c r="BA264" s="7">
        <v>3.5983999999999998</v>
      </c>
    </row>
    <row r="265" spans="1:53" x14ac:dyDescent="0.15">
      <c r="A265" s="7">
        <v>0.25900000000000001</v>
      </c>
      <c r="B265" s="7">
        <v>0.56389999999999996</v>
      </c>
      <c r="C265" s="7">
        <v>2.0314000000000001</v>
      </c>
      <c r="D265" s="7">
        <v>4.1905000000000001</v>
      </c>
      <c r="H265" s="7">
        <v>0.29120000000000001</v>
      </c>
      <c r="I265" s="7">
        <v>1.022</v>
      </c>
      <c r="K265" s="7">
        <v>0.32419999999999999</v>
      </c>
      <c r="L265" s="7">
        <v>1.1061000000000001</v>
      </c>
      <c r="N265" s="7">
        <v>0.27600000000000002</v>
      </c>
      <c r="O265" s="7">
        <v>1.0161</v>
      </c>
      <c r="Q265" s="7">
        <v>1.0410999999999999</v>
      </c>
      <c r="R265" s="7">
        <v>2.1619999999999999</v>
      </c>
      <c r="AA265" s="7">
        <v>0.23100000000000001</v>
      </c>
      <c r="AB265" s="7">
        <v>0.50619999999999998</v>
      </c>
      <c r="AC265" s="7">
        <v>1.5117</v>
      </c>
      <c r="AD265" s="7">
        <v>3.5608</v>
      </c>
      <c r="AH265" s="7">
        <v>0.25850000000000001</v>
      </c>
      <c r="AI265" s="7">
        <v>0.55410000000000004</v>
      </c>
      <c r="AK265" s="7">
        <v>0.28299999999999997</v>
      </c>
      <c r="AL265" s="7">
        <v>1.0314000000000001</v>
      </c>
      <c r="AN265" s="7">
        <v>0.24759999999999999</v>
      </c>
      <c r="AO265" s="7">
        <v>0.55189999999999995</v>
      </c>
      <c r="AP265" s="7"/>
      <c r="AQ265" s="7">
        <v>0.56869999999999998</v>
      </c>
      <c r="AR265" s="7">
        <v>2.0326</v>
      </c>
      <c r="AY265" s="7">
        <v>1.4579</v>
      </c>
      <c r="AZ265" s="7">
        <v>3.6</v>
      </c>
      <c r="BA265" s="7">
        <v>3.6</v>
      </c>
    </row>
    <row r="266" spans="1:53" x14ac:dyDescent="0.15">
      <c r="A266" s="7">
        <v>0.25919999999999999</v>
      </c>
      <c r="B266" s="7">
        <v>0.56420000000000003</v>
      </c>
      <c r="C266" s="7">
        <v>2.032</v>
      </c>
      <c r="D266" s="7">
        <v>4.1917</v>
      </c>
      <c r="H266" s="7">
        <v>0.29139999999999999</v>
      </c>
      <c r="I266" s="7">
        <v>1.0223</v>
      </c>
      <c r="K266" s="7">
        <v>0.32440000000000002</v>
      </c>
      <c r="L266" s="7">
        <v>1.1066</v>
      </c>
      <c r="N266" s="7">
        <v>0.2762</v>
      </c>
      <c r="O266" s="7">
        <v>1.0164</v>
      </c>
      <c r="Q266" s="7">
        <v>1.0414000000000001</v>
      </c>
      <c r="R266" s="7">
        <v>2.1625999999999999</v>
      </c>
      <c r="AA266" s="7">
        <v>0.2311</v>
      </c>
      <c r="AB266" s="7">
        <v>0.50639999999999996</v>
      </c>
      <c r="AC266" s="7">
        <v>1.5123</v>
      </c>
      <c r="AD266" s="7">
        <v>3.5619000000000001</v>
      </c>
      <c r="AH266" s="7">
        <v>0.25869999999999999</v>
      </c>
      <c r="AI266" s="7">
        <v>0.5544</v>
      </c>
      <c r="AK266" s="7">
        <v>0.28320000000000001</v>
      </c>
      <c r="AL266" s="7">
        <v>1.0318000000000001</v>
      </c>
      <c r="AN266" s="7">
        <v>0.24779999999999999</v>
      </c>
      <c r="AO266" s="7">
        <v>0.55230000000000001</v>
      </c>
      <c r="AP266" s="7"/>
      <c r="AQ266" s="7">
        <v>0.56910000000000005</v>
      </c>
      <c r="AR266" s="7">
        <v>2.0333000000000001</v>
      </c>
      <c r="AY266" s="7">
        <v>1.4587000000000001</v>
      </c>
      <c r="AZ266" s="7">
        <v>4.0015999999999998</v>
      </c>
      <c r="BA266" s="7">
        <v>4.0015999999999998</v>
      </c>
    </row>
    <row r="267" spans="1:53" x14ac:dyDescent="0.15">
      <c r="A267" s="7">
        <v>0.25929999999999997</v>
      </c>
      <c r="B267" s="7">
        <v>0.5645</v>
      </c>
      <c r="C267" s="7">
        <v>2.0327000000000002</v>
      </c>
      <c r="D267" s="7">
        <v>4.1929999999999996</v>
      </c>
      <c r="H267" s="7">
        <v>0.29149999999999998</v>
      </c>
      <c r="I267" s="7">
        <v>1.0226999999999999</v>
      </c>
      <c r="K267" s="7">
        <v>0.32450000000000001</v>
      </c>
      <c r="L267" s="7">
        <v>1.107</v>
      </c>
      <c r="N267" s="7">
        <v>0.27629999999999999</v>
      </c>
      <c r="O267" s="7">
        <v>1.0166999999999999</v>
      </c>
      <c r="Q267" s="7">
        <v>1.0417000000000001</v>
      </c>
      <c r="R267" s="7">
        <v>2.1633</v>
      </c>
      <c r="AA267" s="7">
        <v>0.23119999999999999</v>
      </c>
      <c r="AB267" s="7">
        <v>0.50670000000000004</v>
      </c>
      <c r="AC267" s="7">
        <v>1.5128999999999999</v>
      </c>
      <c r="AD267" s="7">
        <v>3.5630999999999999</v>
      </c>
      <c r="AH267" s="7">
        <v>0.25890000000000002</v>
      </c>
      <c r="AI267" s="7">
        <v>0.55469999999999997</v>
      </c>
      <c r="AK267" s="7">
        <v>0.28339999999999999</v>
      </c>
      <c r="AL267" s="7">
        <v>1.0322</v>
      </c>
      <c r="AN267" s="7">
        <v>0.24790000000000001</v>
      </c>
      <c r="AO267" s="7">
        <v>0.55259999999999998</v>
      </c>
      <c r="AP267" s="7"/>
      <c r="AQ267" s="7">
        <v>0.56940000000000002</v>
      </c>
      <c r="AR267" s="7">
        <v>2.0339</v>
      </c>
      <c r="AY267" s="7">
        <v>1.4594</v>
      </c>
      <c r="AZ267" s="7">
        <v>4.0030999999999999</v>
      </c>
      <c r="BA267" s="7">
        <v>4.0030999999999999</v>
      </c>
    </row>
    <row r="268" spans="1:53" x14ac:dyDescent="0.15">
      <c r="A268" s="7">
        <v>0.25940000000000002</v>
      </c>
      <c r="B268" s="7">
        <v>0.56469999999999998</v>
      </c>
      <c r="C268" s="7">
        <v>2.0333000000000001</v>
      </c>
      <c r="D268" s="7">
        <v>4.1942000000000004</v>
      </c>
      <c r="H268" s="7">
        <v>0.29170000000000001</v>
      </c>
      <c r="I268" s="7">
        <v>1.0229999999999999</v>
      </c>
      <c r="K268" s="7">
        <v>0.32469999999999999</v>
      </c>
      <c r="L268" s="7">
        <v>1.1073999999999999</v>
      </c>
      <c r="N268" s="7">
        <v>0.27650000000000002</v>
      </c>
      <c r="O268" s="7">
        <v>1.0170999999999999</v>
      </c>
      <c r="Q268" s="7">
        <v>1.0421</v>
      </c>
      <c r="R268" s="7">
        <v>2.1640000000000001</v>
      </c>
      <c r="AA268" s="7">
        <v>0.23139999999999999</v>
      </c>
      <c r="AB268" s="7">
        <v>0.50700000000000001</v>
      </c>
      <c r="AC268" s="7">
        <v>1.5134000000000001</v>
      </c>
      <c r="AD268" s="7">
        <v>3.5642</v>
      </c>
      <c r="AH268" s="7">
        <v>0.25900000000000001</v>
      </c>
      <c r="AI268" s="7">
        <v>0.55510000000000004</v>
      </c>
      <c r="AK268" s="7">
        <v>0.28360000000000002</v>
      </c>
      <c r="AL268" s="7">
        <v>1.0325</v>
      </c>
      <c r="AN268" s="7">
        <v>0.24809999999999999</v>
      </c>
      <c r="AO268" s="7">
        <v>0.55289999999999995</v>
      </c>
      <c r="AP268" s="7"/>
      <c r="AQ268" s="7">
        <v>0.56969999999999998</v>
      </c>
      <c r="AR268" s="7">
        <v>2.0346000000000002</v>
      </c>
      <c r="AY268" s="7">
        <v>1.4601999999999999</v>
      </c>
      <c r="AZ268" s="7">
        <v>4.0046999999999997</v>
      </c>
      <c r="BA268" s="7">
        <v>4.0046999999999997</v>
      </c>
    </row>
    <row r="269" spans="1:53" x14ac:dyDescent="0.15">
      <c r="A269" s="7">
        <v>0.2596</v>
      </c>
      <c r="B269" s="7">
        <v>0.56499999999999995</v>
      </c>
      <c r="C269" s="7">
        <v>2.0339</v>
      </c>
      <c r="D269" s="7">
        <v>4.1955</v>
      </c>
      <c r="H269" s="7">
        <v>0.29189999999999999</v>
      </c>
      <c r="I269" s="7">
        <v>1.0234000000000001</v>
      </c>
      <c r="K269" s="7">
        <v>0.32490000000000002</v>
      </c>
      <c r="L269" s="7">
        <v>1.1077999999999999</v>
      </c>
      <c r="N269" s="7">
        <v>0.27660000000000001</v>
      </c>
      <c r="O269" s="7">
        <v>1.0174000000000001</v>
      </c>
      <c r="Q269" s="7">
        <v>1.0424</v>
      </c>
      <c r="R269" s="7">
        <v>2.1646999999999998</v>
      </c>
      <c r="AA269" s="7">
        <v>0.23150000000000001</v>
      </c>
      <c r="AB269" s="7">
        <v>0.50729999999999997</v>
      </c>
      <c r="AC269" s="7">
        <v>1.514</v>
      </c>
      <c r="AD269" s="7">
        <v>3.5653999999999999</v>
      </c>
      <c r="AH269" s="7">
        <v>0.25919999999999999</v>
      </c>
      <c r="AI269" s="7">
        <v>0.5554</v>
      </c>
      <c r="AK269" s="7">
        <v>0.28370000000000001</v>
      </c>
      <c r="AL269" s="7">
        <v>1.0328999999999999</v>
      </c>
      <c r="AN269" s="7">
        <v>0.2482</v>
      </c>
      <c r="AO269" s="7">
        <v>0.55330000000000001</v>
      </c>
      <c r="AP269" s="7"/>
      <c r="AQ269" s="7">
        <v>0.56999999999999995</v>
      </c>
      <c r="AR269" s="7">
        <v>2.0352000000000001</v>
      </c>
      <c r="AY269" s="7">
        <v>1.4609000000000001</v>
      </c>
      <c r="AZ269" s="7">
        <v>4.0063000000000004</v>
      </c>
      <c r="BA269" s="7">
        <v>4.0063000000000004</v>
      </c>
    </row>
    <row r="270" spans="1:53" x14ac:dyDescent="0.15">
      <c r="A270" s="7">
        <v>0.25969999999999999</v>
      </c>
      <c r="B270" s="7">
        <v>0.56530000000000002</v>
      </c>
      <c r="C270" s="7">
        <v>2.0345</v>
      </c>
      <c r="D270" s="7">
        <v>4.1966999999999999</v>
      </c>
      <c r="H270" s="7">
        <v>0.29210000000000003</v>
      </c>
      <c r="I270" s="7">
        <v>1.0238</v>
      </c>
      <c r="K270" s="7">
        <v>0.3251</v>
      </c>
      <c r="L270" s="7">
        <v>1.1082000000000001</v>
      </c>
      <c r="N270" s="7">
        <v>0.27679999999999999</v>
      </c>
      <c r="O270" s="7">
        <v>1.0178</v>
      </c>
      <c r="Q270" s="7">
        <v>1.0427</v>
      </c>
      <c r="R270" s="7">
        <v>2.1654</v>
      </c>
      <c r="AA270" s="7">
        <v>0.2316</v>
      </c>
      <c r="AB270" s="7">
        <v>0.50760000000000005</v>
      </c>
      <c r="AC270" s="7">
        <v>1.5145999999999999</v>
      </c>
      <c r="AD270" s="7">
        <v>3.5665</v>
      </c>
      <c r="AH270" s="7">
        <v>0.25940000000000002</v>
      </c>
      <c r="AI270" s="7">
        <v>0.55569999999999997</v>
      </c>
      <c r="AK270" s="7">
        <v>0.28389999999999999</v>
      </c>
      <c r="AL270" s="7">
        <v>1.0333000000000001</v>
      </c>
      <c r="AN270" s="7">
        <v>0.24829999999999999</v>
      </c>
      <c r="AO270" s="7">
        <v>0.55359999999999998</v>
      </c>
      <c r="AP270" s="7"/>
      <c r="AQ270" s="7">
        <v>0.57040000000000002</v>
      </c>
      <c r="AR270" s="7">
        <v>2.0358000000000001</v>
      </c>
      <c r="AY270" s="7">
        <v>1.4616</v>
      </c>
      <c r="AZ270" s="7">
        <v>4.0079000000000002</v>
      </c>
      <c r="BA270" s="7">
        <v>4.0079000000000002</v>
      </c>
    </row>
    <row r="271" spans="1:53" x14ac:dyDescent="0.15">
      <c r="A271" s="7">
        <v>0.25990000000000002</v>
      </c>
      <c r="B271" s="7">
        <v>0.56559999999999999</v>
      </c>
      <c r="C271" s="7">
        <v>2.0350999999999999</v>
      </c>
      <c r="D271" s="7">
        <v>4.1980000000000004</v>
      </c>
      <c r="H271" s="7">
        <v>0.29220000000000002</v>
      </c>
      <c r="I271" s="7">
        <v>1.0241</v>
      </c>
      <c r="K271" s="7">
        <v>0.32529999999999998</v>
      </c>
      <c r="L271" s="7">
        <v>1.1086</v>
      </c>
      <c r="N271" s="7">
        <v>0.27689999999999998</v>
      </c>
      <c r="O271" s="7">
        <v>1.0181</v>
      </c>
      <c r="Q271" s="7">
        <v>1.0430999999999999</v>
      </c>
      <c r="R271" s="7">
        <v>2.1659999999999999</v>
      </c>
      <c r="AA271" s="7">
        <v>0.23180000000000001</v>
      </c>
      <c r="AB271" s="7">
        <v>0.50790000000000002</v>
      </c>
      <c r="AC271" s="7">
        <v>1.5150999999999999</v>
      </c>
      <c r="AD271" s="7">
        <v>3.5676999999999999</v>
      </c>
      <c r="AH271" s="7">
        <v>0.25950000000000001</v>
      </c>
      <c r="AI271" s="7">
        <v>0.55610000000000004</v>
      </c>
      <c r="AK271" s="7">
        <v>0.28410000000000002</v>
      </c>
      <c r="AL271" s="7">
        <v>1.0336000000000001</v>
      </c>
      <c r="AN271" s="7">
        <v>0.2485</v>
      </c>
      <c r="AO271" s="7">
        <v>0.55389999999999995</v>
      </c>
      <c r="AP271" s="7"/>
      <c r="AQ271" s="7">
        <v>0.57069999999999999</v>
      </c>
      <c r="AR271" s="7">
        <v>2.0365000000000002</v>
      </c>
      <c r="AY271" s="7">
        <v>1.4623999999999999</v>
      </c>
      <c r="AZ271" s="7">
        <v>4.0095000000000001</v>
      </c>
      <c r="BA271" s="7">
        <v>4.0095000000000001</v>
      </c>
    </row>
    <row r="272" spans="1:53" x14ac:dyDescent="0.15">
      <c r="A272" s="7">
        <v>0.26</v>
      </c>
      <c r="B272" s="7">
        <v>0.56579999999999997</v>
      </c>
      <c r="C272" s="7">
        <v>2.0356999999999998</v>
      </c>
      <c r="D272" s="7">
        <v>4.1992000000000003</v>
      </c>
      <c r="H272" s="7">
        <v>0.29239999999999999</v>
      </c>
      <c r="I272" s="7">
        <v>1.0245</v>
      </c>
      <c r="K272" s="7">
        <v>0.32540000000000002</v>
      </c>
      <c r="L272" s="7">
        <v>1.109</v>
      </c>
      <c r="N272" s="7">
        <v>0.27710000000000001</v>
      </c>
      <c r="O272" s="7">
        <v>1.0184</v>
      </c>
      <c r="Q272" s="7">
        <v>1.0434000000000001</v>
      </c>
      <c r="R272" s="7">
        <v>2.1667000000000001</v>
      </c>
      <c r="AA272" s="7">
        <v>0.2319</v>
      </c>
      <c r="AB272" s="7">
        <v>0.50819999999999999</v>
      </c>
      <c r="AC272" s="7">
        <v>1.5157</v>
      </c>
      <c r="AD272" s="7">
        <v>3.5688</v>
      </c>
      <c r="AH272" s="7">
        <v>0.25969999999999999</v>
      </c>
      <c r="AI272" s="7">
        <v>0.55640000000000001</v>
      </c>
      <c r="AK272" s="7">
        <v>0.2843</v>
      </c>
      <c r="AL272" s="7">
        <v>1.034</v>
      </c>
      <c r="AN272" s="7">
        <v>0.24859999999999999</v>
      </c>
      <c r="AO272" s="7">
        <v>0.55430000000000001</v>
      </c>
      <c r="AP272" s="7"/>
      <c r="AQ272" s="7">
        <v>0.57099999999999995</v>
      </c>
      <c r="AR272" s="7">
        <v>2.0371000000000001</v>
      </c>
      <c r="AY272" s="7">
        <v>1.4631000000000001</v>
      </c>
      <c r="AZ272" s="7">
        <v>4.0110000000000001</v>
      </c>
      <c r="BA272" s="7">
        <v>4.0110000000000001</v>
      </c>
    </row>
    <row r="273" spans="1:53" x14ac:dyDescent="0.15">
      <c r="A273" s="7">
        <v>0.2601</v>
      </c>
      <c r="B273" s="7">
        <v>0.56610000000000005</v>
      </c>
      <c r="C273" s="7">
        <v>2.0364</v>
      </c>
      <c r="D273" s="7">
        <v>4.2004999999999999</v>
      </c>
      <c r="H273" s="7">
        <v>0.29260000000000003</v>
      </c>
      <c r="I273" s="7">
        <v>1.0247999999999999</v>
      </c>
      <c r="K273" s="7">
        <v>0.3256</v>
      </c>
      <c r="L273" s="7">
        <v>1.1093999999999999</v>
      </c>
      <c r="N273" s="7">
        <v>0.2772</v>
      </c>
      <c r="O273" s="7">
        <v>1.0187999999999999</v>
      </c>
      <c r="Q273" s="7">
        <v>1.0438000000000001</v>
      </c>
      <c r="R273" s="7">
        <v>2.1674000000000002</v>
      </c>
      <c r="AA273" s="7">
        <v>0.2321</v>
      </c>
      <c r="AB273" s="7">
        <v>0.50839999999999996</v>
      </c>
      <c r="AC273" s="7">
        <v>1.5163</v>
      </c>
      <c r="AD273" s="7">
        <v>3.57</v>
      </c>
      <c r="AH273" s="7">
        <v>0.25979999999999998</v>
      </c>
      <c r="AI273" s="7">
        <v>0.55679999999999996</v>
      </c>
      <c r="AK273" s="7">
        <v>0.28449999999999998</v>
      </c>
      <c r="AL273" s="7">
        <v>1.0344</v>
      </c>
      <c r="AN273" s="7">
        <v>0.24879999999999999</v>
      </c>
      <c r="AO273" s="7">
        <v>0.55459999999999998</v>
      </c>
      <c r="AP273" s="7"/>
      <c r="AQ273" s="7">
        <v>0.57130000000000003</v>
      </c>
      <c r="AR273" s="7">
        <v>2.0377999999999998</v>
      </c>
      <c r="AY273" s="7">
        <v>1.4638</v>
      </c>
      <c r="AZ273" s="7">
        <v>4.0125999999999999</v>
      </c>
      <c r="BA273" s="7">
        <v>4.0125999999999999</v>
      </c>
    </row>
    <row r="274" spans="1:53" x14ac:dyDescent="0.15">
      <c r="A274" s="7">
        <v>0.26029999999999998</v>
      </c>
      <c r="B274" s="7">
        <v>0.56640000000000001</v>
      </c>
      <c r="C274" s="7">
        <v>2.0369999999999999</v>
      </c>
      <c r="D274" s="7">
        <v>4.2016999999999998</v>
      </c>
      <c r="H274" s="7">
        <v>0.29270000000000002</v>
      </c>
      <c r="I274" s="7">
        <v>1.0251999999999999</v>
      </c>
      <c r="K274" s="7">
        <v>0.32579999999999998</v>
      </c>
      <c r="L274" s="7">
        <v>1.1097999999999999</v>
      </c>
      <c r="N274" s="7">
        <v>0.27739999999999998</v>
      </c>
      <c r="O274" s="7">
        <v>1.0190999999999999</v>
      </c>
      <c r="Q274" s="7">
        <v>1.0441</v>
      </c>
      <c r="R274" s="7">
        <v>2.1680999999999999</v>
      </c>
      <c r="AA274" s="7">
        <v>0.23219999999999999</v>
      </c>
      <c r="AB274" s="7">
        <v>0.50870000000000004</v>
      </c>
      <c r="AC274" s="7">
        <v>1.5168999999999999</v>
      </c>
      <c r="AD274" s="7">
        <v>3.5710999999999999</v>
      </c>
      <c r="AH274" s="7">
        <v>0.26</v>
      </c>
      <c r="AI274" s="7">
        <v>0.55710000000000004</v>
      </c>
      <c r="AK274" s="7">
        <v>0.28470000000000001</v>
      </c>
      <c r="AL274" s="7">
        <v>1.0347</v>
      </c>
      <c r="AN274" s="7">
        <v>0.24890000000000001</v>
      </c>
      <c r="AO274" s="7">
        <v>0.55489999999999995</v>
      </c>
      <c r="AP274" s="7"/>
      <c r="AQ274" s="7">
        <v>0.5716</v>
      </c>
      <c r="AR274" s="7">
        <v>2.0384000000000002</v>
      </c>
      <c r="AY274" s="7">
        <v>1.4645999999999999</v>
      </c>
      <c r="AZ274" s="7">
        <v>4.0141999999999998</v>
      </c>
      <c r="BA274" s="7">
        <v>4.0141999999999998</v>
      </c>
    </row>
    <row r="275" spans="1:53" x14ac:dyDescent="0.15">
      <c r="A275" s="7">
        <v>0.26040000000000002</v>
      </c>
      <c r="B275" s="7">
        <v>0.56659999999999999</v>
      </c>
      <c r="C275" s="7">
        <v>2.0375999999999999</v>
      </c>
      <c r="D275" s="7">
        <v>4.2030000000000003</v>
      </c>
      <c r="H275" s="7">
        <v>0.29289999999999999</v>
      </c>
      <c r="I275" s="7">
        <v>1.0255000000000001</v>
      </c>
      <c r="K275" s="7">
        <v>0.32600000000000001</v>
      </c>
      <c r="L275" s="7">
        <v>1.1102000000000001</v>
      </c>
      <c r="N275" s="7">
        <v>0.27750000000000002</v>
      </c>
      <c r="O275" s="7">
        <v>1.0195000000000001</v>
      </c>
      <c r="Q275" s="7">
        <v>1.0444</v>
      </c>
      <c r="R275" s="7">
        <v>2.1688000000000001</v>
      </c>
      <c r="AA275" s="7">
        <v>0.23230000000000001</v>
      </c>
      <c r="AB275" s="7">
        <v>0.50900000000000001</v>
      </c>
      <c r="AC275" s="7">
        <v>1.5174000000000001</v>
      </c>
      <c r="AD275" s="7">
        <v>3.5722999999999998</v>
      </c>
      <c r="AH275" s="7">
        <v>0.26019999999999999</v>
      </c>
      <c r="AI275" s="7">
        <v>0.55740000000000001</v>
      </c>
      <c r="AK275" s="7">
        <v>0.2848</v>
      </c>
      <c r="AL275" s="7">
        <v>1.0350999999999999</v>
      </c>
      <c r="AN275" s="7">
        <v>0.24909999999999999</v>
      </c>
      <c r="AO275" s="7">
        <v>0.55530000000000002</v>
      </c>
      <c r="AP275" s="7"/>
      <c r="AQ275" s="7">
        <v>0.57199999999999995</v>
      </c>
      <c r="AR275" s="7">
        <v>2.0390999999999999</v>
      </c>
      <c r="AY275" s="7">
        <v>1.4653</v>
      </c>
      <c r="AZ275" s="7">
        <v>4.0157999999999996</v>
      </c>
      <c r="BA275" s="7">
        <v>4.0157999999999996</v>
      </c>
    </row>
    <row r="276" spans="1:53" x14ac:dyDescent="0.15">
      <c r="A276" s="7">
        <v>0.26050000000000001</v>
      </c>
      <c r="B276" s="7">
        <v>0.56689999999999996</v>
      </c>
      <c r="C276" s="7">
        <v>2.0381999999999998</v>
      </c>
      <c r="D276" s="7">
        <v>4.2042000000000002</v>
      </c>
      <c r="H276" s="7">
        <v>0.29310000000000003</v>
      </c>
      <c r="I276" s="7">
        <v>1.0259</v>
      </c>
      <c r="K276" s="7">
        <v>0.32619999999999999</v>
      </c>
      <c r="L276" s="7">
        <v>1.1107</v>
      </c>
      <c r="N276" s="7">
        <v>0.2777</v>
      </c>
      <c r="O276" s="7">
        <v>1.0198</v>
      </c>
      <c r="Q276" s="7">
        <v>1.0448</v>
      </c>
      <c r="R276" s="7">
        <v>2.1694</v>
      </c>
      <c r="AA276" s="7">
        <v>0.23250000000000001</v>
      </c>
      <c r="AB276" s="7">
        <v>0.50929999999999997</v>
      </c>
      <c r="AC276" s="7">
        <v>1.518</v>
      </c>
      <c r="AD276" s="7">
        <v>3.5733999999999999</v>
      </c>
      <c r="AH276" s="7">
        <v>0.26029999999999998</v>
      </c>
      <c r="AI276" s="7">
        <v>0.55779999999999996</v>
      </c>
      <c r="AK276" s="7">
        <v>0.28499999999999998</v>
      </c>
      <c r="AL276" s="7">
        <v>1.0354000000000001</v>
      </c>
      <c r="AN276" s="7">
        <v>0.2492</v>
      </c>
      <c r="AO276" s="7">
        <v>0.55559999999999998</v>
      </c>
      <c r="AP276" s="7"/>
      <c r="AQ276" s="7">
        <v>0.57230000000000003</v>
      </c>
      <c r="AR276" s="7">
        <v>2.0396999999999998</v>
      </c>
      <c r="AY276" s="7">
        <v>1.4661</v>
      </c>
      <c r="AZ276" s="7">
        <v>4.0174000000000003</v>
      </c>
      <c r="BA276" s="7">
        <v>4.0174000000000003</v>
      </c>
    </row>
    <row r="277" spans="1:53" x14ac:dyDescent="0.15">
      <c r="A277" s="7">
        <v>0.26069999999999999</v>
      </c>
      <c r="B277" s="7">
        <v>0.56720000000000004</v>
      </c>
      <c r="C277" s="7">
        <v>2.0388000000000002</v>
      </c>
      <c r="D277" s="7">
        <v>4.2054999999999998</v>
      </c>
      <c r="H277" s="7">
        <v>0.29330000000000001</v>
      </c>
      <c r="I277" s="7">
        <v>1.0263</v>
      </c>
      <c r="K277" s="7">
        <v>0.32629999999999998</v>
      </c>
      <c r="L277" s="7">
        <v>1.1111</v>
      </c>
      <c r="N277" s="7">
        <v>0.27779999999999999</v>
      </c>
      <c r="O277" s="7">
        <v>1.0202</v>
      </c>
      <c r="Q277" s="7">
        <v>1.0450999999999999</v>
      </c>
      <c r="R277" s="7">
        <v>2.1701000000000001</v>
      </c>
      <c r="AA277" s="7">
        <v>0.2326</v>
      </c>
      <c r="AB277" s="7">
        <v>0.50960000000000005</v>
      </c>
      <c r="AC277" s="7">
        <v>1.5185999999999999</v>
      </c>
      <c r="AD277" s="7">
        <v>3.5746000000000002</v>
      </c>
      <c r="AH277" s="7">
        <v>0.26050000000000001</v>
      </c>
      <c r="AI277" s="7">
        <v>0.55810000000000004</v>
      </c>
      <c r="AK277" s="7">
        <v>0.28520000000000001</v>
      </c>
      <c r="AL277" s="7">
        <v>1.0358000000000001</v>
      </c>
      <c r="AN277" s="7">
        <v>0.24929999999999999</v>
      </c>
      <c r="AO277" s="7">
        <v>0.55589999999999995</v>
      </c>
      <c r="AP277" s="7"/>
      <c r="AQ277" s="7">
        <v>0.5726</v>
      </c>
      <c r="AR277" s="7">
        <v>2.0404</v>
      </c>
      <c r="AY277" s="7">
        <v>1.4668000000000001</v>
      </c>
      <c r="AZ277" s="7">
        <v>4.0189000000000004</v>
      </c>
      <c r="BA277" s="7">
        <v>4.0189000000000004</v>
      </c>
    </row>
    <row r="278" spans="1:53" x14ac:dyDescent="0.15">
      <c r="A278" s="7">
        <v>0.26079999999999998</v>
      </c>
      <c r="B278" s="7">
        <v>0.5675</v>
      </c>
      <c r="C278" s="7">
        <v>2.0394999999999999</v>
      </c>
      <c r="D278" s="7">
        <v>4.2066999999999997</v>
      </c>
      <c r="H278" s="7">
        <v>0.29339999999999999</v>
      </c>
      <c r="I278" s="7">
        <v>1.0266</v>
      </c>
      <c r="K278" s="7">
        <v>0.32650000000000001</v>
      </c>
      <c r="L278" s="7">
        <v>1.1114999999999999</v>
      </c>
      <c r="N278" s="7">
        <v>0.27800000000000002</v>
      </c>
      <c r="O278" s="7">
        <v>1.0205</v>
      </c>
      <c r="Q278" s="7">
        <v>1.0455000000000001</v>
      </c>
      <c r="R278" s="7">
        <v>2.1707999999999998</v>
      </c>
      <c r="AA278" s="7">
        <v>0.23269999999999999</v>
      </c>
      <c r="AB278" s="7">
        <v>0.50990000000000002</v>
      </c>
      <c r="AC278" s="7">
        <v>1.5190999999999999</v>
      </c>
      <c r="AD278" s="7">
        <v>3.5756999999999999</v>
      </c>
      <c r="AH278" s="7">
        <v>0.26069999999999999</v>
      </c>
      <c r="AI278" s="7">
        <v>0.5585</v>
      </c>
      <c r="AK278" s="7">
        <v>0.28539999999999999</v>
      </c>
      <c r="AL278" s="7">
        <v>1.0362</v>
      </c>
      <c r="AN278" s="7">
        <v>0.2495</v>
      </c>
      <c r="AO278" s="7">
        <v>0.55630000000000002</v>
      </c>
      <c r="AP278" s="7"/>
      <c r="AQ278" s="7">
        <v>0.57289999999999996</v>
      </c>
      <c r="AR278" s="7">
        <v>2.0409999999999999</v>
      </c>
      <c r="AY278" s="7">
        <v>1.4675</v>
      </c>
      <c r="AZ278" s="7">
        <v>4.0205000000000002</v>
      </c>
      <c r="BA278" s="7">
        <v>4.0205000000000002</v>
      </c>
    </row>
    <row r="279" spans="1:53" x14ac:dyDescent="0.15">
      <c r="A279" s="7">
        <v>0.26090000000000002</v>
      </c>
      <c r="B279" s="7">
        <v>0.56769999999999998</v>
      </c>
      <c r="C279" s="7">
        <v>2.0400999999999998</v>
      </c>
      <c r="D279" s="7">
        <v>4.2080000000000002</v>
      </c>
      <c r="H279" s="7">
        <v>0.29360000000000003</v>
      </c>
      <c r="I279" s="7">
        <v>1.0269999999999999</v>
      </c>
      <c r="K279" s="7">
        <v>0.32669999999999999</v>
      </c>
      <c r="L279" s="7">
        <v>1.1119000000000001</v>
      </c>
      <c r="N279" s="7">
        <v>0.27810000000000001</v>
      </c>
      <c r="O279" s="7">
        <v>1.0207999999999999</v>
      </c>
      <c r="Q279" s="7">
        <v>1.0458000000000001</v>
      </c>
      <c r="R279" s="7">
        <v>2.1715</v>
      </c>
      <c r="AA279" s="7">
        <v>0.2329</v>
      </c>
      <c r="AB279" s="7">
        <v>0.51019999999999999</v>
      </c>
      <c r="AC279" s="7">
        <v>1.5197000000000001</v>
      </c>
      <c r="AD279" s="7">
        <v>3.5769000000000002</v>
      </c>
      <c r="AH279" s="7">
        <v>0.26079999999999998</v>
      </c>
      <c r="AI279" s="7">
        <v>0.55879999999999996</v>
      </c>
      <c r="AK279" s="7">
        <v>0.28560000000000002</v>
      </c>
      <c r="AL279" s="7">
        <v>1.0365</v>
      </c>
      <c r="AN279" s="7">
        <v>0.24959999999999999</v>
      </c>
      <c r="AO279" s="7">
        <v>0.55659999999999998</v>
      </c>
      <c r="AP279" s="7"/>
      <c r="AQ279" s="7">
        <v>0.57320000000000004</v>
      </c>
      <c r="AR279" s="7">
        <v>2.0415999999999999</v>
      </c>
      <c r="AY279" s="7">
        <v>1.4682999999999999</v>
      </c>
      <c r="AZ279" s="7">
        <v>4.0221</v>
      </c>
      <c r="BA279" s="7">
        <v>4.0221</v>
      </c>
    </row>
    <row r="280" spans="1:53" x14ac:dyDescent="0.15">
      <c r="A280" s="7">
        <v>0.2611</v>
      </c>
      <c r="B280" s="7">
        <v>0.56799999999999995</v>
      </c>
      <c r="C280" s="7">
        <v>2.0407000000000002</v>
      </c>
      <c r="D280" s="7">
        <v>4.2092000000000001</v>
      </c>
      <c r="H280" s="7">
        <v>0.29380000000000001</v>
      </c>
      <c r="I280" s="7">
        <v>1.0273000000000001</v>
      </c>
      <c r="K280" s="7">
        <v>0.32690000000000002</v>
      </c>
      <c r="L280" s="7">
        <v>1.1123000000000001</v>
      </c>
      <c r="N280" s="7">
        <v>0.27829999999999999</v>
      </c>
      <c r="O280" s="7">
        <v>1.0212000000000001</v>
      </c>
      <c r="Q280" s="7">
        <v>1.0462</v>
      </c>
      <c r="R280" s="7">
        <v>2.1722000000000001</v>
      </c>
      <c r="AA280" s="7">
        <v>0.23300000000000001</v>
      </c>
      <c r="AB280" s="7">
        <v>0.51039999999999996</v>
      </c>
      <c r="AC280" s="7">
        <v>1.5203</v>
      </c>
      <c r="AD280" s="7">
        <v>3.5779999999999998</v>
      </c>
      <c r="AH280" s="7">
        <v>0.26100000000000001</v>
      </c>
      <c r="AI280" s="7">
        <v>0.55910000000000004</v>
      </c>
      <c r="AK280" s="7">
        <v>0.28570000000000001</v>
      </c>
      <c r="AL280" s="7">
        <v>1.0368999999999999</v>
      </c>
      <c r="AN280" s="7">
        <v>0.24979999999999999</v>
      </c>
      <c r="AO280" s="7">
        <v>0.55689999999999995</v>
      </c>
      <c r="AP280" s="7"/>
      <c r="AQ280" s="7">
        <v>0.5736</v>
      </c>
      <c r="AR280" s="7">
        <v>2.0423</v>
      </c>
      <c r="AY280" s="7">
        <v>1.4690000000000001</v>
      </c>
      <c r="AZ280" s="7">
        <v>4.0236999999999998</v>
      </c>
      <c r="BA280" s="7">
        <v>4.0236999999999998</v>
      </c>
    </row>
    <row r="281" spans="1:53" x14ac:dyDescent="0.15">
      <c r="A281" s="7">
        <v>0.26119999999999999</v>
      </c>
      <c r="B281" s="7">
        <v>0.56830000000000003</v>
      </c>
      <c r="C281" s="7">
        <v>2.0413000000000001</v>
      </c>
      <c r="D281" s="7">
        <v>4.2104999999999997</v>
      </c>
      <c r="H281" s="7">
        <v>0.29399999999999998</v>
      </c>
      <c r="I281" s="7">
        <v>1.0277000000000001</v>
      </c>
      <c r="K281" s="7">
        <v>0.3271</v>
      </c>
      <c r="L281" s="7">
        <v>1.1127</v>
      </c>
      <c r="N281" s="7">
        <v>0.27839999999999998</v>
      </c>
      <c r="O281" s="7">
        <v>1.0215000000000001</v>
      </c>
      <c r="Q281" s="7">
        <v>1.0465</v>
      </c>
      <c r="R281" s="7">
        <v>2.1728000000000001</v>
      </c>
      <c r="AA281" s="7">
        <v>0.23319999999999999</v>
      </c>
      <c r="AB281" s="7">
        <v>0.51070000000000004</v>
      </c>
      <c r="AC281" s="7">
        <v>1.5208999999999999</v>
      </c>
      <c r="AD281" s="7">
        <v>3.5792000000000002</v>
      </c>
      <c r="AH281" s="7">
        <v>0.2611</v>
      </c>
      <c r="AI281" s="7">
        <v>0.5595</v>
      </c>
      <c r="AK281" s="7">
        <v>0.28589999999999999</v>
      </c>
      <c r="AL281" s="7">
        <v>1.0373000000000001</v>
      </c>
      <c r="AN281" s="7">
        <v>0.24990000000000001</v>
      </c>
      <c r="AO281" s="7">
        <v>0.55730000000000002</v>
      </c>
      <c r="AP281" s="7"/>
      <c r="AQ281" s="7">
        <v>0.57389999999999997</v>
      </c>
      <c r="AR281" s="7">
        <v>2.0428999999999999</v>
      </c>
      <c r="AY281" s="7">
        <v>1.4698</v>
      </c>
      <c r="AZ281" s="7">
        <v>4.0252999999999997</v>
      </c>
      <c r="BA281" s="7">
        <v>4.0252999999999997</v>
      </c>
    </row>
    <row r="282" spans="1:53" x14ac:dyDescent="0.15">
      <c r="A282" s="7">
        <v>0.26129999999999998</v>
      </c>
      <c r="B282" s="7">
        <v>0.56859999999999999</v>
      </c>
      <c r="C282" s="7">
        <v>2.0419999999999998</v>
      </c>
      <c r="D282" s="7">
        <v>4.2118000000000002</v>
      </c>
      <c r="H282" s="7">
        <v>0.29409999999999997</v>
      </c>
      <c r="I282" s="7">
        <v>1.028</v>
      </c>
      <c r="K282" s="7">
        <v>0.32719999999999999</v>
      </c>
      <c r="L282" s="7">
        <v>1.1131</v>
      </c>
      <c r="N282" s="7">
        <v>0.27860000000000001</v>
      </c>
      <c r="O282" s="7">
        <v>1.0219</v>
      </c>
      <c r="Q282" s="7">
        <v>1.0468</v>
      </c>
      <c r="R282" s="7">
        <v>2.1735000000000002</v>
      </c>
      <c r="AA282" s="7">
        <v>0.23330000000000001</v>
      </c>
      <c r="AB282" s="7">
        <v>0.51100000000000001</v>
      </c>
      <c r="AC282" s="7">
        <v>1.5214000000000001</v>
      </c>
      <c r="AD282" s="7">
        <v>3.5802999999999998</v>
      </c>
      <c r="AH282" s="7">
        <v>0.26129999999999998</v>
      </c>
      <c r="AI282" s="7">
        <v>0.55979999999999996</v>
      </c>
      <c r="AK282" s="7">
        <v>0.28610000000000002</v>
      </c>
      <c r="AL282" s="7">
        <v>1.0376000000000001</v>
      </c>
      <c r="AN282" s="7">
        <v>0.25009999999999999</v>
      </c>
      <c r="AO282" s="7">
        <v>0.55759999999999998</v>
      </c>
      <c r="AP282" s="7"/>
      <c r="AQ282" s="7">
        <v>0.57420000000000004</v>
      </c>
      <c r="AR282" s="7">
        <v>2.0436000000000001</v>
      </c>
      <c r="AY282" s="7">
        <v>1.4704999999999999</v>
      </c>
      <c r="AZ282" s="7">
        <v>4.0269000000000004</v>
      </c>
      <c r="BA282" s="7">
        <v>4.0269000000000004</v>
      </c>
    </row>
    <row r="283" spans="1:53" x14ac:dyDescent="0.15">
      <c r="A283" s="7">
        <v>0.26150000000000001</v>
      </c>
      <c r="B283" s="7">
        <v>0.56879999999999997</v>
      </c>
      <c r="C283" s="7">
        <v>2.0426000000000002</v>
      </c>
      <c r="D283" s="7">
        <v>4.2130000000000001</v>
      </c>
      <c r="H283" s="7">
        <v>0.29430000000000001</v>
      </c>
      <c r="I283" s="7">
        <v>1.0284</v>
      </c>
      <c r="K283" s="7">
        <v>0.32740000000000002</v>
      </c>
      <c r="L283" s="7">
        <v>1.1134999999999999</v>
      </c>
      <c r="N283" s="7">
        <v>0.2787</v>
      </c>
      <c r="O283" s="7">
        <v>1.0222</v>
      </c>
      <c r="Q283" s="7">
        <v>1.0471999999999999</v>
      </c>
      <c r="R283" s="7">
        <v>2.1741999999999999</v>
      </c>
      <c r="AA283" s="7">
        <v>0.2334</v>
      </c>
      <c r="AB283" s="7">
        <v>0.51129999999999998</v>
      </c>
      <c r="AC283" s="7">
        <v>1.522</v>
      </c>
      <c r="AD283" s="7">
        <v>3.5815000000000001</v>
      </c>
      <c r="AH283" s="7">
        <v>0.26150000000000001</v>
      </c>
      <c r="AI283" s="7">
        <v>0.56020000000000003</v>
      </c>
      <c r="AK283" s="7">
        <v>0.2863</v>
      </c>
      <c r="AL283" s="7">
        <v>1.038</v>
      </c>
      <c r="AN283" s="7">
        <v>0.25019999999999998</v>
      </c>
      <c r="AO283" s="7">
        <v>0.55789999999999995</v>
      </c>
      <c r="AP283" s="7"/>
      <c r="AQ283" s="7">
        <v>0.57450000000000001</v>
      </c>
      <c r="AR283" s="7">
        <v>2.0442</v>
      </c>
      <c r="AY283" s="7">
        <v>1.4712000000000001</v>
      </c>
      <c r="AZ283" s="7">
        <v>4.0285000000000002</v>
      </c>
      <c r="BA283" s="7">
        <v>4.0285000000000002</v>
      </c>
    </row>
    <row r="284" spans="1:53" x14ac:dyDescent="0.15">
      <c r="A284" s="7">
        <v>0.2616</v>
      </c>
      <c r="B284" s="7">
        <v>0.56910000000000005</v>
      </c>
      <c r="C284" s="7">
        <v>2.0432000000000001</v>
      </c>
      <c r="D284" s="7">
        <v>4.2142999999999997</v>
      </c>
      <c r="H284" s="7">
        <v>0.29449999999999998</v>
      </c>
      <c r="I284" s="7">
        <v>1.0287999999999999</v>
      </c>
      <c r="K284" s="7">
        <v>0.3276</v>
      </c>
      <c r="L284" s="7">
        <v>1.1140000000000001</v>
      </c>
      <c r="N284" s="7">
        <v>0.27889999999999998</v>
      </c>
      <c r="O284" s="7">
        <v>1.0226</v>
      </c>
      <c r="Q284" s="7">
        <v>1.0475000000000001</v>
      </c>
      <c r="R284" s="7">
        <v>2.1749000000000001</v>
      </c>
      <c r="AA284" s="7">
        <v>0.2336</v>
      </c>
      <c r="AB284" s="7">
        <v>0.51160000000000005</v>
      </c>
      <c r="AC284" s="7">
        <v>1.5226</v>
      </c>
      <c r="AD284" s="7">
        <v>3.5827</v>
      </c>
      <c r="AH284" s="7">
        <v>0.2616</v>
      </c>
      <c r="AI284" s="7">
        <v>0.5605</v>
      </c>
      <c r="AK284" s="7">
        <v>0.28649999999999998</v>
      </c>
      <c r="AL284" s="7">
        <v>1.0384</v>
      </c>
      <c r="AN284" s="7">
        <v>0.25030000000000002</v>
      </c>
      <c r="AO284" s="7">
        <v>0.55830000000000002</v>
      </c>
      <c r="AP284" s="7"/>
      <c r="AQ284" s="7">
        <v>0.57479999999999998</v>
      </c>
      <c r="AR284" s="7">
        <v>2.0449000000000002</v>
      </c>
      <c r="AY284" s="7">
        <v>1.472</v>
      </c>
      <c r="AZ284" s="7">
        <v>4.03</v>
      </c>
      <c r="BA284" s="7">
        <v>4.03</v>
      </c>
    </row>
    <row r="285" spans="1:53" x14ac:dyDescent="0.15">
      <c r="A285" s="7">
        <v>0.26169999999999999</v>
      </c>
      <c r="B285" s="7">
        <v>0.56940000000000002</v>
      </c>
      <c r="C285" s="7">
        <v>2.0438000000000001</v>
      </c>
      <c r="D285" s="7">
        <v>4.2154999999999996</v>
      </c>
      <c r="H285" s="7">
        <v>0.29470000000000002</v>
      </c>
      <c r="I285" s="7">
        <v>1.0290999999999999</v>
      </c>
      <c r="K285" s="7">
        <v>0.32779999999999998</v>
      </c>
      <c r="L285" s="7">
        <v>1.1144000000000001</v>
      </c>
      <c r="N285" s="7">
        <v>0.27900000000000003</v>
      </c>
      <c r="O285" s="7">
        <v>1.0228999999999999</v>
      </c>
      <c r="Q285" s="7">
        <v>1.0479000000000001</v>
      </c>
      <c r="R285" s="7">
        <v>2.1756000000000002</v>
      </c>
      <c r="AA285" s="7">
        <v>0.23369999999999999</v>
      </c>
      <c r="AB285" s="7">
        <v>0.51190000000000002</v>
      </c>
      <c r="AC285" s="7">
        <v>1.5232000000000001</v>
      </c>
      <c r="AD285" s="7">
        <v>3.5838000000000001</v>
      </c>
      <c r="AH285" s="7">
        <v>0.26179999999999998</v>
      </c>
      <c r="AI285" s="7">
        <v>0.56079999999999997</v>
      </c>
      <c r="AK285" s="7">
        <v>0.28660000000000002</v>
      </c>
      <c r="AL285" s="7">
        <v>1.0387</v>
      </c>
      <c r="AN285" s="7">
        <v>0.2505</v>
      </c>
      <c r="AO285" s="7">
        <v>0.55859999999999999</v>
      </c>
      <c r="AP285" s="7"/>
      <c r="AQ285" s="7">
        <v>0.57520000000000004</v>
      </c>
      <c r="AR285" s="7">
        <v>2.0455000000000001</v>
      </c>
      <c r="AY285" s="7">
        <v>1.4726999999999999</v>
      </c>
      <c r="AZ285" s="7">
        <v>4.0316000000000001</v>
      </c>
      <c r="BA285" s="7">
        <v>4.0316000000000001</v>
      </c>
    </row>
    <row r="286" spans="1:53" x14ac:dyDescent="0.15">
      <c r="A286" s="7">
        <v>0.26190000000000002</v>
      </c>
      <c r="B286" s="7">
        <v>0.56969999999999998</v>
      </c>
      <c r="C286" s="7">
        <v>2.0444</v>
      </c>
      <c r="D286" s="7">
        <v>4.2168000000000001</v>
      </c>
      <c r="H286" s="7">
        <v>0.29480000000000001</v>
      </c>
      <c r="I286" s="7">
        <v>1.0295000000000001</v>
      </c>
      <c r="K286" s="7">
        <v>0.32800000000000001</v>
      </c>
      <c r="L286" s="7">
        <v>1.1148</v>
      </c>
      <c r="N286" s="7">
        <v>0.2792</v>
      </c>
      <c r="O286" s="7">
        <v>1.0233000000000001</v>
      </c>
      <c r="Q286" s="7">
        <v>1.0482</v>
      </c>
      <c r="R286" s="7">
        <v>2.1762999999999999</v>
      </c>
      <c r="AA286" s="7">
        <v>0.2339</v>
      </c>
      <c r="AB286" s="7">
        <v>0.51219999999999999</v>
      </c>
      <c r="AC286" s="7">
        <v>1.5237000000000001</v>
      </c>
      <c r="AD286" s="7">
        <v>3.585</v>
      </c>
      <c r="AH286" s="7">
        <v>0.26200000000000001</v>
      </c>
      <c r="AI286" s="7">
        <v>0.56120000000000003</v>
      </c>
      <c r="AK286" s="7">
        <v>0.2868</v>
      </c>
      <c r="AL286" s="7">
        <v>1.0390999999999999</v>
      </c>
      <c r="AN286" s="7">
        <v>0.25059999999999999</v>
      </c>
      <c r="AO286" s="7">
        <v>0.55889999999999995</v>
      </c>
      <c r="AP286" s="7"/>
      <c r="AQ286" s="7">
        <v>0.57550000000000001</v>
      </c>
      <c r="AR286" s="7">
        <v>2.0461999999999998</v>
      </c>
      <c r="AY286" s="7">
        <v>1.4735</v>
      </c>
      <c r="AZ286" s="7">
        <v>4.0331999999999999</v>
      </c>
      <c r="BA286" s="7">
        <v>4.0331999999999999</v>
      </c>
    </row>
    <row r="287" spans="1:53" x14ac:dyDescent="0.15">
      <c r="A287" s="7">
        <v>0.26200000000000001</v>
      </c>
      <c r="B287" s="7">
        <v>0.56989999999999996</v>
      </c>
      <c r="C287" s="7">
        <v>2.0451000000000001</v>
      </c>
      <c r="D287" s="7">
        <v>4.218</v>
      </c>
      <c r="H287" s="7">
        <v>0.29499999999999998</v>
      </c>
      <c r="I287" s="7">
        <v>1.0298</v>
      </c>
      <c r="K287" s="7">
        <v>0.3281</v>
      </c>
      <c r="L287" s="7">
        <v>1.1152</v>
      </c>
      <c r="N287" s="7">
        <v>0.27929999999999999</v>
      </c>
      <c r="O287" s="7">
        <v>1.0236000000000001</v>
      </c>
      <c r="Q287" s="7">
        <v>1.0485</v>
      </c>
      <c r="R287" s="7">
        <v>2.1768999999999998</v>
      </c>
      <c r="AA287" s="7">
        <v>0.23400000000000001</v>
      </c>
      <c r="AB287" s="7">
        <v>0.51239999999999997</v>
      </c>
      <c r="AC287" s="7">
        <v>1.5243</v>
      </c>
      <c r="AD287" s="7">
        <v>3.5861000000000001</v>
      </c>
      <c r="AH287" s="7">
        <v>0.2621</v>
      </c>
      <c r="AI287" s="7">
        <v>0.5615</v>
      </c>
      <c r="AK287" s="7">
        <v>0.28699999999999998</v>
      </c>
      <c r="AL287" s="7">
        <v>1.0395000000000001</v>
      </c>
      <c r="AN287" s="7">
        <v>0.25080000000000002</v>
      </c>
      <c r="AO287" s="7">
        <v>0.55930000000000002</v>
      </c>
      <c r="AP287" s="7"/>
      <c r="AQ287" s="7">
        <v>0.57579999999999998</v>
      </c>
      <c r="AR287" s="7">
        <v>2.0468000000000002</v>
      </c>
      <c r="AY287" s="7">
        <v>1.4742</v>
      </c>
      <c r="AZ287" s="7">
        <v>4.0347999999999997</v>
      </c>
      <c r="BA287" s="7">
        <v>4.0347999999999997</v>
      </c>
    </row>
    <row r="288" spans="1:53" x14ac:dyDescent="0.15">
      <c r="A288" s="7">
        <v>0.26219999999999999</v>
      </c>
      <c r="B288" s="7">
        <v>0.57020000000000004</v>
      </c>
      <c r="C288" s="7">
        <v>2.0457000000000001</v>
      </c>
      <c r="D288" s="7">
        <v>4.2192999999999996</v>
      </c>
      <c r="H288" s="7">
        <v>0.29520000000000002</v>
      </c>
      <c r="I288" s="7">
        <v>1.0302</v>
      </c>
      <c r="K288" s="7">
        <v>0.32829999999999998</v>
      </c>
      <c r="L288" s="7">
        <v>1.1155999999999999</v>
      </c>
      <c r="N288" s="7">
        <v>0.27950000000000003</v>
      </c>
      <c r="O288" s="7">
        <v>1.0239</v>
      </c>
      <c r="Q288" s="7">
        <v>1.0488999999999999</v>
      </c>
      <c r="R288" s="7">
        <v>2.1776</v>
      </c>
      <c r="AA288" s="7">
        <v>0.2341</v>
      </c>
      <c r="AB288" s="7">
        <v>0.51270000000000004</v>
      </c>
      <c r="AC288" s="7">
        <v>1.5248999999999999</v>
      </c>
      <c r="AD288" s="7">
        <v>3.5872999999999999</v>
      </c>
      <c r="AH288" s="7">
        <v>0.26229999999999998</v>
      </c>
      <c r="AI288" s="7">
        <v>0.56189999999999996</v>
      </c>
      <c r="AK288" s="7">
        <v>0.28720000000000001</v>
      </c>
      <c r="AL288" s="7">
        <v>1.0398000000000001</v>
      </c>
      <c r="AN288" s="7">
        <v>0.25090000000000001</v>
      </c>
      <c r="AO288" s="7">
        <v>0.55959999999999999</v>
      </c>
      <c r="AP288" s="7"/>
      <c r="AQ288" s="7">
        <v>0.57609999999999995</v>
      </c>
      <c r="AR288" s="7">
        <v>2.0474999999999999</v>
      </c>
      <c r="AY288" s="7">
        <v>1.4750000000000001</v>
      </c>
      <c r="AZ288" s="7">
        <v>4.0364000000000004</v>
      </c>
      <c r="BA288" s="7">
        <v>4.0364000000000004</v>
      </c>
    </row>
    <row r="289" spans="1:53" x14ac:dyDescent="0.15">
      <c r="A289" s="7">
        <v>0.26229999999999998</v>
      </c>
      <c r="B289" s="7">
        <v>0.57050000000000001</v>
      </c>
      <c r="C289" s="7">
        <v>2.0463</v>
      </c>
      <c r="D289" s="7">
        <v>4.2206000000000001</v>
      </c>
      <c r="H289" s="7">
        <v>0.2954</v>
      </c>
      <c r="I289" s="7">
        <v>1.0305</v>
      </c>
      <c r="K289" s="7">
        <v>0.32850000000000001</v>
      </c>
      <c r="L289" s="7">
        <v>1.1160000000000001</v>
      </c>
      <c r="N289" s="7">
        <v>0.27960000000000002</v>
      </c>
      <c r="O289" s="7">
        <v>1.0243</v>
      </c>
      <c r="Q289" s="7">
        <v>1.0491999999999999</v>
      </c>
      <c r="R289" s="7">
        <v>2.1783000000000001</v>
      </c>
      <c r="AA289" s="7">
        <v>0.23430000000000001</v>
      </c>
      <c r="AB289" s="7">
        <v>0.51300000000000001</v>
      </c>
      <c r="AC289" s="7">
        <v>1.5254000000000001</v>
      </c>
      <c r="AD289" s="7">
        <v>3.5884</v>
      </c>
      <c r="AH289" s="7">
        <v>0.26250000000000001</v>
      </c>
      <c r="AI289" s="7">
        <v>0.56220000000000003</v>
      </c>
      <c r="AK289" s="7">
        <v>0.28739999999999999</v>
      </c>
      <c r="AL289" s="7">
        <v>1.0402</v>
      </c>
      <c r="AN289" s="7">
        <v>0.25109999999999999</v>
      </c>
      <c r="AO289" s="7">
        <v>0.55989999999999995</v>
      </c>
      <c r="AP289" s="7"/>
      <c r="AQ289" s="7">
        <v>0.57650000000000001</v>
      </c>
      <c r="AR289" s="7">
        <v>2.0480999999999998</v>
      </c>
      <c r="AY289" s="7">
        <v>1.4757</v>
      </c>
      <c r="AZ289" s="7">
        <v>4.0380000000000003</v>
      </c>
      <c r="BA289" s="7">
        <v>4.0380000000000003</v>
      </c>
    </row>
    <row r="290" spans="1:53" x14ac:dyDescent="0.15">
      <c r="A290" s="7">
        <v>0.26240000000000002</v>
      </c>
      <c r="B290" s="7">
        <v>0.57079999999999997</v>
      </c>
      <c r="C290" s="7">
        <v>2.0468999999999999</v>
      </c>
      <c r="D290" s="7">
        <v>4.2218</v>
      </c>
      <c r="H290" s="7">
        <v>0.29549999999999998</v>
      </c>
      <c r="I290" s="7">
        <v>1.0308999999999999</v>
      </c>
      <c r="K290" s="7">
        <v>0.32869999999999999</v>
      </c>
      <c r="L290" s="7">
        <v>1.1164000000000001</v>
      </c>
      <c r="N290" s="7">
        <v>0.27979999999999999</v>
      </c>
      <c r="O290" s="7">
        <v>1.0246</v>
      </c>
      <c r="Q290" s="7">
        <v>1.0496000000000001</v>
      </c>
      <c r="R290" s="7">
        <v>2.1789999999999998</v>
      </c>
      <c r="AA290" s="7">
        <v>0.2344</v>
      </c>
      <c r="AB290" s="7">
        <v>0.51329999999999998</v>
      </c>
      <c r="AC290" s="7">
        <v>1.526</v>
      </c>
      <c r="AD290" s="7">
        <v>3.5895999999999999</v>
      </c>
      <c r="AH290" s="7">
        <v>0.2626</v>
      </c>
      <c r="AI290" s="7">
        <v>0.5625</v>
      </c>
      <c r="AK290" s="7">
        <v>0.28760000000000002</v>
      </c>
      <c r="AL290" s="7">
        <v>1.0406</v>
      </c>
      <c r="AN290" s="7">
        <v>0.25119999999999998</v>
      </c>
      <c r="AO290" s="7">
        <v>0.56030000000000002</v>
      </c>
      <c r="AP290" s="7"/>
      <c r="AQ290" s="7">
        <v>0.57679999999999998</v>
      </c>
      <c r="AR290" s="7">
        <v>2.0488</v>
      </c>
      <c r="AY290" s="7">
        <v>1.4763999999999999</v>
      </c>
      <c r="AZ290" s="7">
        <v>4.0396000000000001</v>
      </c>
      <c r="BA290" s="7">
        <v>4.0396000000000001</v>
      </c>
    </row>
    <row r="291" spans="1:53" x14ac:dyDescent="0.15">
      <c r="A291" s="7">
        <v>0.2626</v>
      </c>
      <c r="B291" s="7">
        <v>0.57099999999999995</v>
      </c>
      <c r="C291" s="7">
        <v>2.0476000000000001</v>
      </c>
      <c r="D291" s="7">
        <v>4.2230999999999996</v>
      </c>
      <c r="H291" s="7">
        <v>0.29570000000000002</v>
      </c>
      <c r="I291" s="7">
        <v>1.0313000000000001</v>
      </c>
      <c r="K291" s="7">
        <v>0.32890000000000003</v>
      </c>
      <c r="L291" s="7">
        <v>1.1168</v>
      </c>
      <c r="N291" s="7">
        <v>0.27989999999999998</v>
      </c>
      <c r="O291" s="7">
        <v>1.0249999999999999</v>
      </c>
      <c r="Q291" s="7">
        <v>1.0499000000000001</v>
      </c>
      <c r="R291" s="7">
        <v>2.1797</v>
      </c>
      <c r="AA291" s="7">
        <v>0.23449999999999999</v>
      </c>
      <c r="AB291" s="7">
        <v>0.51359999999999995</v>
      </c>
      <c r="AC291" s="7">
        <v>1.5266</v>
      </c>
      <c r="AD291" s="7">
        <v>3.5908000000000002</v>
      </c>
      <c r="AH291" s="7">
        <v>0.26279999999999998</v>
      </c>
      <c r="AI291" s="7">
        <v>0.56289999999999996</v>
      </c>
      <c r="AK291" s="7">
        <v>0.28770000000000001</v>
      </c>
      <c r="AL291" s="7">
        <v>1.0408999999999999</v>
      </c>
      <c r="AN291" s="7">
        <v>0.25140000000000001</v>
      </c>
      <c r="AO291" s="7">
        <v>0.56059999999999999</v>
      </c>
      <c r="AP291" s="7"/>
      <c r="AQ291" s="7">
        <v>0.57709999999999995</v>
      </c>
      <c r="AR291" s="7">
        <v>2.0493999999999999</v>
      </c>
      <c r="AY291" s="7">
        <v>1.4772000000000001</v>
      </c>
      <c r="AZ291" s="7">
        <v>4.0411999999999999</v>
      </c>
      <c r="BA291" s="7">
        <v>4.0411999999999999</v>
      </c>
    </row>
    <row r="292" spans="1:53" x14ac:dyDescent="0.15">
      <c r="A292" s="7">
        <v>0.26269999999999999</v>
      </c>
      <c r="B292" s="7">
        <v>0.57130000000000003</v>
      </c>
      <c r="C292" s="7">
        <v>2.0482</v>
      </c>
      <c r="D292" s="7">
        <v>4.2243000000000004</v>
      </c>
      <c r="H292" s="7">
        <v>0.2959</v>
      </c>
      <c r="I292" s="7">
        <v>1.0316000000000001</v>
      </c>
      <c r="K292" s="7">
        <v>0.3291</v>
      </c>
      <c r="L292" s="7">
        <v>1.1173</v>
      </c>
      <c r="N292" s="7">
        <v>0.28010000000000002</v>
      </c>
      <c r="O292" s="7">
        <v>1.0253000000000001</v>
      </c>
      <c r="Q292" s="7">
        <v>1.0503</v>
      </c>
      <c r="R292" s="7">
        <v>2.1804000000000001</v>
      </c>
      <c r="AA292" s="7">
        <v>0.23469999999999999</v>
      </c>
      <c r="AB292" s="7">
        <v>0.51390000000000002</v>
      </c>
      <c r="AC292" s="7">
        <v>1.5271999999999999</v>
      </c>
      <c r="AD292" s="7">
        <v>3.5918999999999999</v>
      </c>
      <c r="AH292" s="7">
        <v>0.26290000000000002</v>
      </c>
      <c r="AI292" s="7">
        <v>0.56320000000000003</v>
      </c>
      <c r="AK292" s="7">
        <v>0.28789999999999999</v>
      </c>
      <c r="AL292" s="7">
        <v>1.0412999999999999</v>
      </c>
      <c r="AN292" s="7">
        <v>0.2515</v>
      </c>
      <c r="AO292" s="7">
        <v>0.56089999999999995</v>
      </c>
      <c r="AP292" s="7"/>
      <c r="AQ292" s="7">
        <v>0.57740000000000002</v>
      </c>
      <c r="AR292" s="7">
        <v>2.0499999999999998</v>
      </c>
      <c r="AY292" s="7">
        <v>1.4779</v>
      </c>
      <c r="AZ292" s="7">
        <v>4.0427999999999997</v>
      </c>
      <c r="BA292" s="7">
        <v>4.0427999999999997</v>
      </c>
    </row>
    <row r="293" spans="1:53" x14ac:dyDescent="0.15">
      <c r="A293" s="7">
        <v>0.26279999999999998</v>
      </c>
      <c r="B293" s="7">
        <v>0.5716</v>
      </c>
      <c r="C293" s="7">
        <v>2.0488</v>
      </c>
      <c r="D293" s="7">
        <v>4.2256</v>
      </c>
      <c r="H293" s="7">
        <v>0.29609999999999997</v>
      </c>
      <c r="I293" s="7">
        <v>1.032</v>
      </c>
      <c r="K293" s="7">
        <v>0.32919999999999999</v>
      </c>
      <c r="L293" s="7">
        <v>1.1176999999999999</v>
      </c>
      <c r="N293" s="7">
        <v>0.2802</v>
      </c>
      <c r="O293" s="7">
        <v>1.0257000000000001</v>
      </c>
      <c r="Q293" s="7">
        <v>1.0506</v>
      </c>
      <c r="R293" s="7">
        <v>2.1810999999999998</v>
      </c>
      <c r="AA293" s="7">
        <v>0.23480000000000001</v>
      </c>
      <c r="AB293" s="7">
        <v>0.51419999999999999</v>
      </c>
      <c r="AC293" s="7">
        <v>1.5277000000000001</v>
      </c>
      <c r="AD293" s="7">
        <v>3.5931000000000002</v>
      </c>
      <c r="AH293" s="7">
        <v>0.2631</v>
      </c>
      <c r="AI293" s="7">
        <v>0.56359999999999999</v>
      </c>
      <c r="AK293" s="7">
        <v>0.28810000000000002</v>
      </c>
      <c r="AL293" s="7">
        <v>1.0417000000000001</v>
      </c>
      <c r="AN293" s="7">
        <v>0.25159999999999999</v>
      </c>
      <c r="AO293" s="7">
        <v>0.56130000000000002</v>
      </c>
      <c r="AP293" s="7"/>
      <c r="AQ293" s="7">
        <v>0.57779999999999998</v>
      </c>
      <c r="AR293" s="7">
        <v>2.0507</v>
      </c>
      <c r="AY293" s="7">
        <v>1.4786999999999999</v>
      </c>
      <c r="AZ293" s="7">
        <v>4.0444000000000004</v>
      </c>
      <c r="BA293" s="7">
        <v>4.0444000000000004</v>
      </c>
    </row>
    <row r="294" spans="1:53" x14ac:dyDescent="0.15">
      <c r="A294" s="7">
        <v>0.26300000000000001</v>
      </c>
      <c r="B294" s="7">
        <v>0.57189999999999996</v>
      </c>
      <c r="C294" s="7">
        <v>2.0493999999999999</v>
      </c>
      <c r="D294" s="7">
        <v>4.2268999999999997</v>
      </c>
      <c r="H294" s="7">
        <v>0.29620000000000002</v>
      </c>
      <c r="I294" s="7">
        <v>1.0323</v>
      </c>
      <c r="K294" s="7">
        <v>0.32940000000000003</v>
      </c>
      <c r="L294" s="7">
        <v>1.1181000000000001</v>
      </c>
      <c r="N294" s="7">
        <v>0.28039999999999998</v>
      </c>
      <c r="O294" s="7">
        <v>1.026</v>
      </c>
      <c r="Q294" s="7">
        <v>1.0508999999999999</v>
      </c>
      <c r="R294" s="7">
        <v>2.1817000000000002</v>
      </c>
      <c r="AA294" s="7">
        <v>0.23499999999999999</v>
      </c>
      <c r="AB294" s="7">
        <v>0.51449999999999996</v>
      </c>
      <c r="AC294" s="7">
        <v>1.5283</v>
      </c>
      <c r="AD294" s="7">
        <v>3.5941999999999998</v>
      </c>
      <c r="AH294" s="7">
        <v>0.26329999999999998</v>
      </c>
      <c r="AI294" s="7">
        <v>0.56389999999999996</v>
      </c>
      <c r="AK294" s="7">
        <v>0.2883</v>
      </c>
      <c r="AL294" s="7">
        <v>1.042</v>
      </c>
      <c r="AN294" s="7">
        <v>0.25180000000000002</v>
      </c>
      <c r="AO294" s="7">
        <v>0.56159999999999999</v>
      </c>
      <c r="AP294" s="7"/>
      <c r="AQ294" s="7">
        <v>0.57809999999999995</v>
      </c>
      <c r="AR294" s="7">
        <v>2.0512999999999999</v>
      </c>
      <c r="AY294" s="7">
        <v>1.4794</v>
      </c>
      <c r="AZ294" s="7">
        <v>4.0460000000000003</v>
      </c>
      <c r="BA294" s="7">
        <v>4.0460000000000003</v>
      </c>
    </row>
    <row r="295" spans="1:53" x14ac:dyDescent="0.15">
      <c r="A295" s="7">
        <v>0.2631</v>
      </c>
      <c r="B295" s="7">
        <v>0.57220000000000004</v>
      </c>
      <c r="C295" s="7">
        <v>2.0501</v>
      </c>
      <c r="D295" s="7">
        <v>4.2281000000000004</v>
      </c>
      <c r="H295" s="7">
        <v>0.2964</v>
      </c>
      <c r="I295" s="7">
        <v>1.0327</v>
      </c>
      <c r="K295" s="7">
        <v>0.3296</v>
      </c>
      <c r="L295" s="7">
        <v>1.1185</v>
      </c>
      <c r="N295" s="7">
        <v>0.28060000000000002</v>
      </c>
      <c r="O295" s="7">
        <v>1.0264</v>
      </c>
      <c r="Q295" s="7">
        <v>1.0512999999999999</v>
      </c>
      <c r="R295" s="7">
        <v>2.1823999999999999</v>
      </c>
      <c r="AA295" s="7">
        <v>0.2351</v>
      </c>
      <c r="AB295" s="7">
        <v>0.51470000000000005</v>
      </c>
      <c r="AC295" s="7">
        <v>1.5288999999999999</v>
      </c>
      <c r="AD295" s="7">
        <v>3.5954000000000002</v>
      </c>
      <c r="AH295" s="7">
        <v>0.26340000000000002</v>
      </c>
      <c r="AI295" s="7">
        <v>0.56420000000000003</v>
      </c>
      <c r="AK295" s="7">
        <v>0.28849999999999998</v>
      </c>
      <c r="AL295" s="7">
        <v>1.0424</v>
      </c>
      <c r="AN295" s="7">
        <v>0.25190000000000001</v>
      </c>
      <c r="AO295" s="7">
        <v>0.56189999999999996</v>
      </c>
      <c r="AP295" s="7"/>
      <c r="AQ295" s="7">
        <v>0.57840000000000003</v>
      </c>
      <c r="AR295" s="7">
        <v>2.052</v>
      </c>
      <c r="AY295" s="7">
        <v>1.4802</v>
      </c>
      <c r="AZ295" s="7">
        <v>4.0475000000000003</v>
      </c>
      <c r="BA295" s="7">
        <v>4.0475000000000003</v>
      </c>
    </row>
    <row r="296" spans="1:53" x14ac:dyDescent="0.15">
      <c r="A296" s="7">
        <v>0.26319999999999999</v>
      </c>
      <c r="B296" s="7">
        <v>0.57240000000000002</v>
      </c>
      <c r="C296" s="7">
        <v>2.0507</v>
      </c>
      <c r="D296" s="7">
        <v>4.2294</v>
      </c>
      <c r="H296" s="7">
        <v>0.29659999999999997</v>
      </c>
      <c r="I296" s="7">
        <v>1.0330999999999999</v>
      </c>
      <c r="K296" s="7">
        <v>0.32979999999999998</v>
      </c>
      <c r="L296" s="7">
        <v>1.1189</v>
      </c>
      <c r="N296" s="7">
        <v>0.28070000000000001</v>
      </c>
      <c r="O296" s="7">
        <v>1.0266999999999999</v>
      </c>
      <c r="Q296" s="7">
        <v>1.0516000000000001</v>
      </c>
      <c r="R296" s="7">
        <v>2.1831</v>
      </c>
      <c r="AA296" s="7">
        <v>0.23519999999999999</v>
      </c>
      <c r="AB296" s="7">
        <v>0.51500000000000001</v>
      </c>
      <c r="AC296" s="7">
        <v>1.5295000000000001</v>
      </c>
      <c r="AD296" s="7">
        <v>3.5966</v>
      </c>
      <c r="AH296" s="7">
        <v>0.2636</v>
      </c>
      <c r="AI296" s="7">
        <v>0.56459999999999999</v>
      </c>
      <c r="AK296" s="7">
        <v>0.28870000000000001</v>
      </c>
      <c r="AL296" s="7">
        <v>1.0427999999999999</v>
      </c>
      <c r="AN296" s="7">
        <v>0.25209999999999999</v>
      </c>
      <c r="AO296" s="7">
        <v>0.56230000000000002</v>
      </c>
      <c r="AP296" s="7"/>
      <c r="AQ296" s="7">
        <v>0.57869999999999999</v>
      </c>
      <c r="AR296" s="7">
        <v>2.0526</v>
      </c>
      <c r="AY296" s="7">
        <v>1.4809000000000001</v>
      </c>
      <c r="AZ296" s="7">
        <v>4.0491000000000001</v>
      </c>
      <c r="BA296" s="7">
        <v>4.0491000000000001</v>
      </c>
    </row>
    <row r="297" spans="1:53" x14ac:dyDescent="0.15">
      <c r="A297" s="7">
        <v>0.26340000000000002</v>
      </c>
      <c r="B297" s="7">
        <v>0.57269999999999999</v>
      </c>
      <c r="C297" s="7">
        <v>2.0512999999999999</v>
      </c>
      <c r="D297" s="7">
        <v>4.2306999999999997</v>
      </c>
      <c r="H297" s="7">
        <v>0.29680000000000001</v>
      </c>
      <c r="I297" s="7">
        <v>1.0334000000000001</v>
      </c>
      <c r="K297" s="7">
        <v>0.33</v>
      </c>
      <c r="L297" s="7">
        <v>1.1193</v>
      </c>
      <c r="N297" s="7">
        <v>0.28089999999999998</v>
      </c>
      <c r="O297" s="7">
        <v>1.0269999999999999</v>
      </c>
      <c r="Q297" s="7">
        <v>1.052</v>
      </c>
      <c r="R297" s="7">
        <v>2.1838000000000002</v>
      </c>
      <c r="AA297" s="7">
        <v>0.2354</v>
      </c>
      <c r="AB297" s="7">
        <v>0.51529999999999998</v>
      </c>
      <c r="AC297" s="7">
        <v>1.5301</v>
      </c>
      <c r="AD297" s="7">
        <v>3.5977000000000001</v>
      </c>
      <c r="AH297" s="7">
        <v>0.26379999999999998</v>
      </c>
      <c r="AI297" s="7">
        <v>0.56489999999999996</v>
      </c>
      <c r="AK297" s="7">
        <v>0.2888</v>
      </c>
      <c r="AL297" s="7">
        <v>1.0430999999999999</v>
      </c>
      <c r="AN297" s="7">
        <v>0.25219999999999998</v>
      </c>
      <c r="AO297" s="7">
        <v>0.56259999999999999</v>
      </c>
      <c r="AP297" s="7"/>
      <c r="AQ297" s="7">
        <v>0.57899999999999996</v>
      </c>
      <c r="AR297" s="7">
        <v>2.0533000000000001</v>
      </c>
      <c r="AY297" s="7">
        <v>1.4817</v>
      </c>
      <c r="AZ297" s="7">
        <v>4.0507</v>
      </c>
      <c r="BA297" s="7">
        <v>4.0507</v>
      </c>
    </row>
    <row r="298" spans="1:53" x14ac:dyDescent="0.15">
      <c r="A298" s="7">
        <v>0.26350000000000001</v>
      </c>
      <c r="B298" s="7">
        <v>0.57299999999999995</v>
      </c>
      <c r="C298" s="7">
        <v>2.0518999999999998</v>
      </c>
      <c r="D298" s="7">
        <v>4.2319000000000004</v>
      </c>
      <c r="H298" s="7">
        <v>0.2969</v>
      </c>
      <c r="I298" s="7">
        <v>1.0338000000000001</v>
      </c>
      <c r="K298" s="7">
        <v>0.3301</v>
      </c>
      <c r="L298" s="7">
        <v>1.1197999999999999</v>
      </c>
      <c r="N298" s="7">
        <v>0.28100000000000003</v>
      </c>
      <c r="O298" s="7">
        <v>1.0274000000000001</v>
      </c>
      <c r="Q298" s="7">
        <v>1.0523</v>
      </c>
      <c r="R298" s="7">
        <v>2.1844999999999999</v>
      </c>
      <c r="AA298" s="7">
        <v>0.23549999999999999</v>
      </c>
      <c r="AB298" s="7">
        <v>0.51559999999999995</v>
      </c>
      <c r="AC298" s="7">
        <v>1.5306</v>
      </c>
      <c r="AD298" s="7">
        <v>3.5989</v>
      </c>
      <c r="AH298" s="7">
        <v>0.26390000000000002</v>
      </c>
      <c r="AI298" s="7">
        <v>0.56530000000000002</v>
      </c>
      <c r="AK298" s="7">
        <v>0.28899999999999998</v>
      </c>
      <c r="AL298" s="7">
        <v>1.0435000000000001</v>
      </c>
      <c r="AN298" s="7">
        <v>0.25240000000000001</v>
      </c>
      <c r="AO298" s="7">
        <v>0.56289999999999996</v>
      </c>
      <c r="AP298" s="7"/>
      <c r="AQ298" s="7">
        <v>0.57940000000000003</v>
      </c>
      <c r="AR298" s="7">
        <v>2.0539000000000001</v>
      </c>
      <c r="AY298" s="7">
        <v>1.4823999999999999</v>
      </c>
      <c r="AZ298" s="7">
        <v>4.0522999999999998</v>
      </c>
      <c r="BA298" s="7">
        <v>4.0522999999999998</v>
      </c>
    </row>
    <row r="299" spans="1:53" x14ac:dyDescent="0.15">
      <c r="A299" s="7">
        <v>0.26369999999999999</v>
      </c>
      <c r="B299" s="7">
        <v>0.57330000000000003</v>
      </c>
      <c r="C299" s="7">
        <v>2.0526</v>
      </c>
      <c r="D299" s="7">
        <v>4.2332000000000001</v>
      </c>
      <c r="H299" s="7">
        <v>0.29709999999999998</v>
      </c>
      <c r="I299" s="7">
        <v>1.0341</v>
      </c>
      <c r="K299" s="7">
        <v>0.33029999999999998</v>
      </c>
      <c r="L299" s="7">
        <v>1.1202000000000001</v>
      </c>
      <c r="N299" s="7">
        <v>0.28120000000000001</v>
      </c>
      <c r="O299" s="7">
        <v>1.0277000000000001</v>
      </c>
      <c r="Q299" s="7">
        <v>1.0527</v>
      </c>
      <c r="R299" s="7">
        <v>2.1852</v>
      </c>
      <c r="AA299" s="7">
        <v>0.23569999999999999</v>
      </c>
      <c r="AB299" s="7">
        <v>0.51590000000000003</v>
      </c>
      <c r="AC299" s="7">
        <v>1.5311999999999999</v>
      </c>
      <c r="AD299" s="7">
        <v>4.0000999999999998</v>
      </c>
      <c r="AH299" s="7">
        <v>0.2641</v>
      </c>
      <c r="AI299" s="7">
        <v>0.56559999999999999</v>
      </c>
      <c r="AK299" s="7">
        <v>0.28920000000000001</v>
      </c>
      <c r="AL299" s="7">
        <v>1.0439000000000001</v>
      </c>
      <c r="AN299" s="7">
        <v>0.2525</v>
      </c>
      <c r="AO299" s="7">
        <v>0.56330000000000002</v>
      </c>
      <c r="AP299" s="7"/>
      <c r="AQ299" s="7">
        <v>0.57969999999999999</v>
      </c>
      <c r="AR299" s="7">
        <v>2.0546000000000002</v>
      </c>
      <c r="AY299" s="7">
        <v>1.4832000000000001</v>
      </c>
      <c r="AZ299" s="7">
        <v>4.0538999999999996</v>
      </c>
      <c r="BA299" s="7">
        <v>4.0538999999999996</v>
      </c>
    </row>
    <row r="300" spans="1:53" x14ac:dyDescent="0.15">
      <c r="A300" s="7">
        <v>0.26379999999999998</v>
      </c>
      <c r="B300" s="7">
        <v>0.57350000000000001</v>
      </c>
      <c r="C300" s="7">
        <v>2.0531999999999999</v>
      </c>
      <c r="D300" s="7">
        <v>4.2344999999999997</v>
      </c>
      <c r="H300" s="7">
        <v>0.29730000000000001</v>
      </c>
      <c r="I300" s="7">
        <v>1.0345</v>
      </c>
      <c r="K300" s="7">
        <v>0.33050000000000002</v>
      </c>
      <c r="L300" s="7">
        <v>1.1206</v>
      </c>
      <c r="N300" s="7">
        <v>0.28129999999999999</v>
      </c>
      <c r="O300" s="7">
        <v>1.0281</v>
      </c>
      <c r="Q300" s="7">
        <v>1.0529999999999999</v>
      </c>
      <c r="R300" s="7">
        <v>2.1859000000000002</v>
      </c>
      <c r="AA300" s="7">
        <v>0.23580000000000001</v>
      </c>
      <c r="AB300" s="7">
        <v>0.51619999999999999</v>
      </c>
      <c r="AC300" s="7">
        <v>1.5318000000000001</v>
      </c>
      <c r="AD300" s="7">
        <v>4.0011999999999999</v>
      </c>
      <c r="AH300" s="7">
        <v>0.26429999999999998</v>
      </c>
      <c r="AI300" s="7">
        <v>0.56599999999999995</v>
      </c>
      <c r="AK300" s="7">
        <v>0.28939999999999999</v>
      </c>
      <c r="AL300" s="7">
        <v>1.0442</v>
      </c>
      <c r="AN300" s="7">
        <v>0.25269999999999998</v>
      </c>
      <c r="AO300" s="7">
        <v>0.56359999999999999</v>
      </c>
      <c r="AP300" s="7"/>
      <c r="AQ300" s="7">
        <v>0.57999999999999996</v>
      </c>
      <c r="AR300" s="7">
        <v>2.0552000000000001</v>
      </c>
      <c r="AY300" s="7">
        <v>1.4839</v>
      </c>
      <c r="AZ300" s="7">
        <v>4.0555000000000003</v>
      </c>
      <c r="BA300" s="7">
        <v>4.0555000000000003</v>
      </c>
    </row>
    <row r="301" spans="1:53" x14ac:dyDescent="0.15">
      <c r="A301" s="7">
        <v>0.26390000000000002</v>
      </c>
      <c r="B301" s="7">
        <v>0.57379999999999998</v>
      </c>
      <c r="C301" s="7">
        <v>2.0537999999999998</v>
      </c>
      <c r="D301" s="7">
        <v>4.2356999999999996</v>
      </c>
      <c r="H301" s="7">
        <v>0.29749999999999999</v>
      </c>
      <c r="I301" s="7">
        <v>1.0348999999999999</v>
      </c>
      <c r="K301" s="7">
        <v>0.33069999999999999</v>
      </c>
      <c r="L301" s="7">
        <v>1.121</v>
      </c>
      <c r="N301" s="7">
        <v>0.28149999999999997</v>
      </c>
      <c r="O301" s="7">
        <v>1.0284</v>
      </c>
      <c r="Q301" s="7">
        <v>1.0532999999999999</v>
      </c>
      <c r="R301" s="7">
        <v>2.1865999999999999</v>
      </c>
      <c r="AA301" s="7">
        <v>0.2359</v>
      </c>
      <c r="AB301" s="7">
        <v>0.51649999999999996</v>
      </c>
      <c r="AC301" s="7">
        <v>1.5324</v>
      </c>
      <c r="AD301" s="7">
        <v>4.0023999999999997</v>
      </c>
      <c r="AH301" s="7">
        <v>0.26440000000000002</v>
      </c>
      <c r="AI301" s="7">
        <v>0.56630000000000003</v>
      </c>
      <c r="AK301" s="7">
        <v>0.28960000000000002</v>
      </c>
      <c r="AL301" s="7">
        <v>1.0446</v>
      </c>
      <c r="AN301" s="7">
        <v>0.25280000000000002</v>
      </c>
      <c r="AO301" s="7">
        <v>0.56389999999999996</v>
      </c>
      <c r="AP301" s="7"/>
      <c r="AQ301" s="7">
        <v>0.58030000000000004</v>
      </c>
      <c r="AR301" s="7">
        <v>2.0558999999999998</v>
      </c>
      <c r="AY301" s="7">
        <v>1.4845999999999999</v>
      </c>
      <c r="AZ301" s="7">
        <v>4.0571000000000002</v>
      </c>
      <c r="BA301" s="7">
        <v>4.0571000000000002</v>
      </c>
    </row>
    <row r="302" spans="1:53" x14ac:dyDescent="0.15">
      <c r="A302" s="7">
        <v>0.2641</v>
      </c>
      <c r="B302" s="7">
        <v>0.57410000000000005</v>
      </c>
      <c r="C302" s="7">
        <v>2.0543999999999998</v>
      </c>
      <c r="D302" s="7">
        <v>4.2370000000000001</v>
      </c>
      <c r="H302" s="7">
        <v>0.29759999999999998</v>
      </c>
      <c r="I302" s="7">
        <v>1.0351999999999999</v>
      </c>
      <c r="K302" s="7">
        <v>0.33090000000000003</v>
      </c>
      <c r="L302" s="7">
        <v>1.1214</v>
      </c>
      <c r="N302" s="7">
        <v>0.28160000000000002</v>
      </c>
      <c r="O302" s="7">
        <v>1.0287999999999999</v>
      </c>
      <c r="Q302" s="7">
        <v>1.0537000000000001</v>
      </c>
      <c r="R302" s="7">
        <v>2.1871999999999998</v>
      </c>
      <c r="AA302" s="7">
        <v>0.2361</v>
      </c>
      <c r="AB302" s="7">
        <v>0.51680000000000004</v>
      </c>
      <c r="AC302" s="7">
        <v>1.5328999999999999</v>
      </c>
      <c r="AD302" s="7">
        <v>4.0034999999999998</v>
      </c>
      <c r="AH302" s="7">
        <v>0.2646</v>
      </c>
      <c r="AI302" s="7">
        <v>0.56659999999999999</v>
      </c>
      <c r="AK302" s="7">
        <v>0.2898</v>
      </c>
      <c r="AL302" s="7">
        <v>1.0449999999999999</v>
      </c>
      <c r="AN302" s="7">
        <v>0.25290000000000001</v>
      </c>
      <c r="AO302" s="7">
        <v>0.56430000000000002</v>
      </c>
      <c r="AP302" s="7"/>
      <c r="AQ302" s="7">
        <v>0.58069999999999999</v>
      </c>
      <c r="AR302" s="7">
        <v>2.0565000000000002</v>
      </c>
      <c r="AY302" s="7">
        <v>1.4854000000000001</v>
      </c>
      <c r="AZ302" s="7">
        <v>4.0587</v>
      </c>
      <c r="BA302" s="7">
        <v>4.0587</v>
      </c>
    </row>
    <row r="303" spans="1:53" x14ac:dyDescent="0.15">
      <c r="A303" s="7">
        <v>0.26419999999999999</v>
      </c>
      <c r="B303" s="7">
        <v>0.57440000000000002</v>
      </c>
      <c r="C303" s="7">
        <v>2.0550999999999999</v>
      </c>
      <c r="D303" s="7">
        <v>4.2382999999999997</v>
      </c>
      <c r="H303" s="7">
        <v>0.29780000000000001</v>
      </c>
      <c r="I303" s="7">
        <v>1.0356000000000001</v>
      </c>
      <c r="K303" s="7">
        <v>0.33110000000000001</v>
      </c>
      <c r="L303" s="7">
        <v>1.1217999999999999</v>
      </c>
      <c r="N303" s="7">
        <v>0.28179999999999999</v>
      </c>
      <c r="O303" s="7">
        <v>1.0290999999999999</v>
      </c>
      <c r="Q303" s="7">
        <v>1.054</v>
      </c>
      <c r="R303" s="7">
        <v>2.1879</v>
      </c>
      <c r="AA303" s="7">
        <v>0.23619999999999999</v>
      </c>
      <c r="AB303" s="7">
        <v>0.5171</v>
      </c>
      <c r="AC303" s="7">
        <v>1.5335000000000001</v>
      </c>
      <c r="AD303" s="7">
        <v>4.0046999999999997</v>
      </c>
      <c r="AH303" s="7">
        <v>0.26479999999999998</v>
      </c>
      <c r="AI303" s="7">
        <v>0.56699999999999995</v>
      </c>
      <c r="AK303" s="7">
        <v>0.28989999999999999</v>
      </c>
      <c r="AL303" s="7">
        <v>1.0452999999999999</v>
      </c>
      <c r="AN303" s="7">
        <v>0.25309999999999999</v>
      </c>
      <c r="AO303" s="7">
        <v>0.56459999999999999</v>
      </c>
      <c r="AP303" s="7"/>
      <c r="AQ303" s="7">
        <v>0.58099999999999996</v>
      </c>
      <c r="AR303" s="7">
        <v>2.0571999999999999</v>
      </c>
      <c r="AY303" s="7">
        <v>1.4861</v>
      </c>
      <c r="AZ303" s="7">
        <v>4.0602999999999998</v>
      </c>
      <c r="BA303" s="7">
        <v>4.0602999999999998</v>
      </c>
    </row>
    <row r="304" spans="1:53" x14ac:dyDescent="0.15">
      <c r="A304" s="7">
        <v>0.26429999999999998</v>
      </c>
      <c r="B304" s="7">
        <v>0.5746</v>
      </c>
      <c r="C304" s="7">
        <v>2.0556999999999999</v>
      </c>
      <c r="D304" s="7">
        <v>4.2394999999999996</v>
      </c>
      <c r="H304" s="7">
        <v>0.29799999999999999</v>
      </c>
      <c r="I304" s="7">
        <v>1.0359</v>
      </c>
      <c r="K304" s="7">
        <v>0.33119999999999999</v>
      </c>
      <c r="L304" s="7">
        <v>1.1222000000000001</v>
      </c>
      <c r="N304" s="7">
        <v>0.28189999999999998</v>
      </c>
      <c r="O304" s="7">
        <v>1.0295000000000001</v>
      </c>
      <c r="Q304" s="7">
        <v>1.0544</v>
      </c>
      <c r="R304" s="7">
        <v>2.1886000000000001</v>
      </c>
      <c r="AA304" s="7">
        <v>0.23630000000000001</v>
      </c>
      <c r="AB304" s="7">
        <v>0.51729999999999998</v>
      </c>
      <c r="AC304" s="7">
        <v>1.5341</v>
      </c>
      <c r="AD304" s="7">
        <v>4.0058999999999996</v>
      </c>
      <c r="AH304" s="7">
        <v>0.26490000000000002</v>
      </c>
      <c r="AI304" s="7">
        <v>0.56730000000000003</v>
      </c>
      <c r="AK304" s="7">
        <v>0.29010000000000002</v>
      </c>
      <c r="AL304" s="7">
        <v>1.0457000000000001</v>
      </c>
      <c r="AN304" s="7">
        <v>0.25319999999999998</v>
      </c>
      <c r="AO304" s="7">
        <v>0.56489999999999996</v>
      </c>
      <c r="AP304" s="7"/>
      <c r="AQ304" s="7">
        <v>0.58130000000000004</v>
      </c>
      <c r="AR304" s="7">
        <v>2.0579000000000001</v>
      </c>
      <c r="AY304" s="7">
        <v>1.4869000000000001</v>
      </c>
      <c r="AZ304" s="7">
        <v>4.0618999999999996</v>
      </c>
      <c r="BA304" s="7">
        <v>4.0618999999999996</v>
      </c>
    </row>
    <row r="305" spans="1:53" x14ac:dyDescent="0.15">
      <c r="A305" s="7">
        <v>0.26450000000000001</v>
      </c>
      <c r="B305" s="7">
        <v>0.57489999999999997</v>
      </c>
      <c r="C305" s="7">
        <v>2.0562999999999998</v>
      </c>
      <c r="D305" s="7">
        <v>4.2408000000000001</v>
      </c>
      <c r="H305" s="7">
        <v>0.29820000000000002</v>
      </c>
      <c r="I305" s="7">
        <v>1.0363</v>
      </c>
      <c r="K305" s="7">
        <v>0.33139999999999997</v>
      </c>
      <c r="L305" s="7">
        <v>1.1227</v>
      </c>
      <c r="N305" s="7">
        <v>0.28210000000000002</v>
      </c>
      <c r="O305" s="7">
        <v>1.0298</v>
      </c>
      <c r="Q305" s="7">
        <v>1.0547</v>
      </c>
      <c r="R305" s="7">
        <v>2.1892999999999998</v>
      </c>
      <c r="AA305" s="7">
        <v>0.23649999999999999</v>
      </c>
      <c r="AB305" s="7">
        <v>0.51759999999999995</v>
      </c>
      <c r="AC305" s="7">
        <v>1.5347</v>
      </c>
      <c r="AD305" s="7">
        <v>4.0069999999999997</v>
      </c>
      <c r="AH305" s="7">
        <v>0.2651</v>
      </c>
      <c r="AI305" s="7">
        <v>0.56769999999999998</v>
      </c>
      <c r="AK305" s="7">
        <v>0.2903</v>
      </c>
      <c r="AL305" s="7">
        <v>1.0461</v>
      </c>
      <c r="AN305" s="7">
        <v>0.25340000000000001</v>
      </c>
      <c r="AO305" s="7">
        <v>0.56530000000000002</v>
      </c>
      <c r="AP305" s="7"/>
      <c r="AQ305" s="7">
        <v>0.58160000000000001</v>
      </c>
      <c r="AR305" s="7">
        <v>2.0585</v>
      </c>
      <c r="AY305" s="7">
        <v>1.4876</v>
      </c>
      <c r="AZ305" s="7">
        <v>4.0635000000000003</v>
      </c>
      <c r="BA305" s="7">
        <v>4.0635000000000003</v>
      </c>
    </row>
    <row r="306" spans="1:53" x14ac:dyDescent="0.15">
      <c r="A306" s="7">
        <v>0.2646</v>
      </c>
      <c r="B306" s="7">
        <v>0.57520000000000004</v>
      </c>
      <c r="C306" s="7">
        <v>2.0569999999999999</v>
      </c>
      <c r="D306" s="7">
        <v>4.2420999999999998</v>
      </c>
      <c r="H306" s="7">
        <v>0.2984</v>
      </c>
      <c r="I306" s="7">
        <v>1.0367</v>
      </c>
      <c r="K306" s="7">
        <v>0.33160000000000001</v>
      </c>
      <c r="L306" s="7">
        <v>1.1231</v>
      </c>
      <c r="N306" s="7">
        <v>0.28220000000000001</v>
      </c>
      <c r="O306" s="7">
        <v>1.0302</v>
      </c>
      <c r="Q306" s="7">
        <v>1.0550999999999999</v>
      </c>
      <c r="R306" s="7">
        <v>2.19</v>
      </c>
      <c r="AA306" s="7">
        <v>0.2366</v>
      </c>
      <c r="AB306" s="7">
        <v>0.51790000000000003</v>
      </c>
      <c r="AC306" s="7">
        <v>1.5353000000000001</v>
      </c>
      <c r="AD306" s="7">
        <v>4.0082000000000004</v>
      </c>
      <c r="AH306" s="7">
        <v>0.26529999999999998</v>
      </c>
      <c r="AI306" s="7">
        <v>0.56799999999999995</v>
      </c>
      <c r="AK306" s="7">
        <v>0.29049999999999998</v>
      </c>
      <c r="AL306" s="7">
        <v>1.0465</v>
      </c>
      <c r="AN306" s="7">
        <v>0.2535</v>
      </c>
      <c r="AO306" s="7">
        <v>0.56559999999999999</v>
      </c>
      <c r="AP306" s="7"/>
      <c r="AQ306" s="7">
        <v>0.58199999999999996</v>
      </c>
      <c r="AR306" s="7">
        <v>2.0592000000000001</v>
      </c>
      <c r="AY306" s="7">
        <v>1.4883999999999999</v>
      </c>
      <c r="AZ306" s="7">
        <v>4.0651000000000002</v>
      </c>
      <c r="BA306" s="7">
        <v>4.0651000000000002</v>
      </c>
    </row>
    <row r="307" spans="1:53" x14ac:dyDescent="0.15">
      <c r="A307" s="7">
        <v>0.26469999999999999</v>
      </c>
      <c r="B307" s="7">
        <v>0.57550000000000001</v>
      </c>
      <c r="C307" s="7">
        <v>2.0575999999999999</v>
      </c>
      <c r="D307" s="7">
        <v>4.2432999999999996</v>
      </c>
      <c r="H307" s="7">
        <v>0.29849999999999999</v>
      </c>
      <c r="I307" s="7">
        <v>1.0369999999999999</v>
      </c>
      <c r="K307" s="7">
        <v>0.33179999999999998</v>
      </c>
      <c r="L307" s="7">
        <v>1.1234999999999999</v>
      </c>
      <c r="N307" s="7">
        <v>0.28239999999999998</v>
      </c>
      <c r="O307" s="7">
        <v>1.0305</v>
      </c>
      <c r="Q307" s="7">
        <v>1.0553999999999999</v>
      </c>
      <c r="R307" s="7">
        <v>2.1907000000000001</v>
      </c>
      <c r="AA307" s="7">
        <v>0.23680000000000001</v>
      </c>
      <c r="AB307" s="7">
        <v>0.51819999999999999</v>
      </c>
      <c r="AC307" s="7">
        <v>1.5358000000000001</v>
      </c>
      <c r="AD307" s="7">
        <v>4.0094000000000003</v>
      </c>
      <c r="AH307" s="7">
        <v>0.26540000000000002</v>
      </c>
      <c r="AI307" s="7">
        <v>0.56840000000000002</v>
      </c>
      <c r="AK307" s="7">
        <v>0.29070000000000001</v>
      </c>
      <c r="AL307" s="7">
        <v>1.0468</v>
      </c>
      <c r="AN307" s="7">
        <v>0.25369999999999998</v>
      </c>
      <c r="AO307" s="7">
        <v>0.56589999999999996</v>
      </c>
      <c r="AP307" s="7"/>
      <c r="AQ307" s="7">
        <v>0.58230000000000004</v>
      </c>
      <c r="AR307" s="7">
        <v>2.0598000000000001</v>
      </c>
      <c r="AY307" s="7">
        <v>1.4891000000000001</v>
      </c>
      <c r="AZ307" s="7">
        <v>4.0667</v>
      </c>
      <c r="BA307" s="7">
        <v>4.0667</v>
      </c>
    </row>
    <row r="308" spans="1:53" x14ac:dyDescent="0.15">
      <c r="A308" s="7">
        <v>0.26490000000000002</v>
      </c>
      <c r="B308" s="7">
        <v>0.57579999999999998</v>
      </c>
      <c r="C308" s="7">
        <v>2.0581999999999998</v>
      </c>
      <c r="D308" s="7">
        <v>4.2446000000000002</v>
      </c>
      <c r="H308" s="7">
        <v>0.29870000000000002</v>
      </c>
      <c r="I308" s="7">
        <v>1.0374000000000001</v>
      </c>
      <c r="K308" s="7">
        <v>0.33200000000000002</v>
      </c>
      <c r="L308" s="7">
        <v>1.1238999999999999</v>
      </c>
      <c r="N308" s="7">
        <v>0.28249999999999997</v>
      </c>
      <c r="O308" s="7">
        <v>1.0308999999999999</v>
      </c>
      <c r="Q308" s="7">
        <v>1.0558000000000001</v>
      </c>
      <c r="R308" s="7">
        <v>2.1913999999999998</v>
      </c>
      <c r="AA308" s="7">
        <v>0.2369</v>
      </c>
      <c r="AB308" s="7">
        <v>0.51849999999999996</v>
      </c>
      <c r="AC308" s="7">
        <v>1.5364</v>
      </c>
      <c r="AD308" s="7">
        <v>4.0105000000000004</v>
      </c>
      <c r="AH308" s="7">
        <v>0.2656</v>
      </c>
      <c r="AI308" s="7">
        <v>0.56869999999999998</v>
      </c>
      <c r="AK308" s="7">
        <v>0.29089999999999999</v>
      </c>
      <c r="AL308" s="7">
        <v>1.0471999999999999</v>
      </c>
      <c r="AN308" s="7">
        <v>0.25380000000000003</v>
      </c>
      <c r="AO308" s="7">
        <v>0.56630000000000003</v>
      </c>
      <c r="AP308" s="7"/>
      <c r="AQ308" s="7">
        <v>0.58260000000000001</v>
      </c>
      <c r="AR308" s="7">
        <v>2.0605000000000002</v>
      </c>
      <c r="AY308" s="7">
        <v>1.4899</v>
      </c>
      <c r="AZ308" s="7">
        <v>4.0682999999999998</v>
      </c>
      <c r="BA308" s="7">
        <v>4.0682999999999998</v>
      </c>
    </row>
    <row r="309" spans="1:53" x14ac:dyDescent="0.15">
      <c r="A309" s="7">
        <v>0.26500000000000001</v>
      </c>
      <c r="B309" s="7">
        <v>0.57599999999999996</v>
      </c>
      <c r="C309" s="7">
        <v>2.0588000000000002</v>
      </c>
      <c r="D309" s="7">
        <v>4.2458999999999998</v>
      </c>
      <c r="H309" s="7">
        <v>0.2989</v>
      </c>
      <c r="I309" s="7">
        <v>1.0377000000000001</v>
      </c>
      <c r="K309" s="7">
        <v>0.33210000000000001</v>
      </c>
      <c r="L309" s="7">
        <v>1.1243000000000001</v>
      </c>
      <c r="N309" s="7">
        <v>0.28270000000000001</v>
      </c>
      <c r="O309" s="7">
        <v>1.0311999999999999</v>
      </c>
      <c r="Q309" s="7">
        <v>1.0561</v>
      </c>
      <c r="R309" s="7">
        <v>2.1920999999999999</v>
      </c>
      <c r="AA309" s="7">
        <v>0.23699999999999999</v>
      </c>
      <c r="AB309" s="7">
        <v>0.51880000000000004</v>
      </c>
      <c r="AC309" s="7">
        <v>1.5369999999999999</v>
      </c>
      <c r="AD309" s="7">
        <v>4.0117000000000003</v>
      </c>
      <c r="AH309" s="7">
        <v>0.26569999999999999</v>
      </c>
      <c r="AI309" s="7">
        <v>0.56910000000000005</v>
      </c>
      <c r="AK309" s="7">
        <v>0.29099999999999998</v>
      </c>
      <c r="AL309" s="7">
        <v>1.0476000000000001</v>
      </c>
      <c r="AN309" s="7">
        <v>0.254</v>
      </c>
      <c r="AO309" s="7">
        <v>0.56659999999999999</v>
      </c>
      <c r="AP309" s="7"/>
      <c r="AQ309" s="7">
        <v>0.58289999999999997</v>
      </c>
      <c r="AR309" s="7">
        <v>2.0611000000000002</v>
      </c>
      <c r="AY309" s="7">
        <v>1.4905999999999999</v>
      </c>
      <c r="AZ309" s="7">
        <v>4.0698999999999996</v>
      </c>
      <c r="BA309" s="7">
        <v>4.0698999999999996</v>
      </c>
    </row>
    <row r="310" spans="1:53" x14ac:dyDescent="0.15">
      <c r="A310" s="7">
        <v>0.26519999999999999</v>
      </c>
      <c r="B310" s="7">
        <v>0.57630000000000003</v>
      </c>
      <c r="C310" s="7">
        <v>2.0594999999999999</v>
      </c>
      <c r="D310" s="7">
        <v>4.2472000000000003</v>
      </c>
      <c r="H310" s="7">
        <v>0.29909999999999998</v>
      </c>
      <c r="I310" s="7">
        <v>1.0381</v>
      </c>
      <c r="K310" s="7">
        <v>0.33229999999999998</v>
      </c>
      <c r="L310" s="7">
        <v>1.1247</v>
      </c>
      <c r="N310" s="7">
        <v>0.2828</v>
      </c>
      <c r="O310" s="7">
        <v>1.0315000000000001</v>
      </c>
      <c r="Q310" s="7">
        <v>1.0564</v>
      </c>
      <c r="R310" s="7">
        <v>2.1928000000000001</v>
      </c>
      <c r="AA310" s="7">
        <v>0.23719999999999999</v>
      </c>
      <c r="AB310" s="7">
        <v>0.51910000000000001</v>
      </c>
      <c r="AC310" s="7">
        <v>1.5376000000000001</v>
      </c>
      <c r="AD310" s="7">
        <v>4.0129000000000001</v>
      </c>
      <c r="AH310" s="7">
        <v>0.26590000000000003</v>
      </c>
      <c r="AI310" s="7">
        <v>0.56940000000000002</v>
      </c>
      <c r="AK310" s="7">
        <v>0.29120000000000001</v>
      </c>
      <c r="AL310" s="7">
        <v>1.0479000000000001</v>
      </c>
      <c r="AN310" s="7">
        <v>0.25409999999999999</v>
      </c>
      <c r="AO310" s="7">
        <v>0.56699999999999995</v>
      </c>
      <c r="AP310" s="7"/>
      <c r="AQ310" s="7">
        <v>0.58330000000000004</v>
      </c>
      <c r="AR310" s="7">
        <v>2.0617999999999999</v>
      </c>
      <c r="AY310" s="7">
        <v>1.4914000000000001</v>
      </c>
      <c r="AZ310" s="7">
        <v>4.0716000000000001</v>
      </c>
      <c r="BA310" s="7">
        <v>4.0716000000000001</v>
      </c>
    </row>
    <row r="311" spans="1:53" x14ac:dyDescent="0.15">
      <c r="A311" s="7">
        <v>0.26529999999999998</v>
      </c>
      <c r="B311" s="7">
        <v>0.5766</v>
      </c>
      <c r="C311" s="7">
        <v>2.0600999999999998</v>
      </c>
      <c r="D311" s="7">
        <v>4.2484000000000002</v>
      </c>
      <c r="H311" s="7">
        <v>0.29920000000000002</v>
      </c>
      <c r="I311" s="7">
        <v>1.0385</v>
      </c>
      <c r="K311" s="7">
        <v>0.33250000000000002</v>
      </c>
      <c r="L311" s="7">
        <v>1.1252</v>
      </c>
      <c r="N311" s="7">
        <v>0.28299999999999997</v>
      </c>
      <c r="O311" s="7">
        <v>1.0319</v>
      </c>
      <c r="Q311" s="7">
        <v>1.0568</v>
      </c>
      <c r="R311" s="7">
        <v>2.1934</v>
      </c>
      <c r="AA311" s="7">
        <v>0.23730000000000001</v>
      </c>
      <c r="AB311" s="7">
        <v>0.51939999999999997</v>
      </c>
      <c r="AC311" s="7">
        <v>1.5381</v>
      </c>
      <c r="AD311" s="7">
        <v>4.0140000000000002</v>
      </c>
      <c r="AH311" s="7">
        <v>0.2661</v>
      </c>
      <c r="AI311" s="7">
        <v>0.56969999999999998</v>
      </c>
      <c r="AK311" s="7">
        <v>0.29139999999999999</v>
      </c>
      <c r="AL311" s="7">
        <v>1.0483</v>
      </c>
      <c r="AN311" s="7">
        <v>0.25430000000000003</v>
      </c>
      <c r="AO311" s="7">
        <v>0.56730000000000003</v>
      </c>
      <c r="AP311" s="7"/>
      <c r="AQ311" s="7">
        <v>0.58360000000000001</v>
      </c>
      <c r="AR311" s="7">
        <v>2.0623999999999998</v>
      </c>
      <c r="AY311" s="7">
        <v>1.4921</v>
      </c>
      <c r="AZ311" s="7">
        <v>4.0731999999999999</v>
      </c>
      <c r="BA311" s="7">
        <v>4.0731999999999999</v>
      </c>
    </row>
    <row r="312" spans="1:53" x14ac:dyDescent="0.15">
      <c r="A312" s="7">
        <v>0.26540000000000002</v>
      </c>
      <c r="B312" s="7">
        <v>0.57689999999999997</v>
      </c>
      <c r="C312" s="7">
        <v>2.0607000000000002</v>
      </c>
      <c r="D312" s="7">
        <v>4.2496999999999998</v>
      </c>
      <c r="H312" s="7">
        <v>0.2994</v>
      </c>
      <c r="I312" s="7">
        <v>1.0387999999999999</v>
      </c>
      <c r="K312" s="7">
        <v>0.3327</v>
      </c>
      <c r="L312" s="7">
        <v>1.1255999999999999</v>
      </c>
      <c r="N312" s="7">
        <v>0.28310000000000002</v>
      </c>
      <c r="O312" s="7">
        <v>1.0322</v>
      </c>
      <c r="Q312" s="7">
        <v>1.0570999999999999</v>
      </c>
      <c r="R312" s="7">
        <v>2.1941000000000002</v>
      </c>
      <c r="AA312" s="7">
        <v>0.23749999999999999</v>
      </c>
      <c r="AB312" s="7">
        <v>0.51970000000000005</v>
      </c>
      <c r="AC312" s="7">
        <v>1.5387</v>
      </c>
      <c r="AD312" s="7">
        <v>4.0152000000000001</v>
      </c>
      <c r="AH312" s="7">
        <v>0.26619999999999999</v>
      </c>
      <c r="AI312" s="7">
        <v>0.57010000000000005</v>
      </c>
      <c r="AK312" s="7">
        <v>0.29160000000000003</v>
      </c>
      <c r="AL312" s="7">
        <v>1.0487</v>
      </c>
      <c r="AN312" s="7">
        <v>0.25440000000000002</v>
      </c>
      <c r="AO312" s="7">
        <v>0.56759999999999999</v>
      </c>
      <c r="AP312" s="7"/>
      <c r="AQ312" s="7">
        <v>0.58389999999999997</v>
      </c>
      <c r="AR312" s="7">
        <v>2.0630999999999999</v>
      </c>
      <c r="AY312" s="7">
        <v>1.4928999999999999</v>
      </c>
      <c r="AZ312" s="7">
        <v>4.0747999999999998</v>
      </c>
      <c r="BA312" s="7">
        <v>4.0747999999999998</v>
      </c>
    </row>
    <row r="313" spans="1:53" x14ac:dyDescent="0.15">
      <c r="A313" s="7">
        <v>0.2656</v>
      </c>
      <c r="B313" s="7">
        <v>0.57709999999999995</v>
      </c>
      <c r="C313" s="7">
        <v>2.0613999999999999</v>
      </c>
      <c r="D313" s="7">
        <v>4.2510000000000003</v>
      </c>
      <c r="H313" s="7">
        <v>0.29959999999999998</v>
      </c>
      <c r="I313" s="7">
        <v>1.0391999999999999</v>
      </c>
      <c r="K313" s="7">
        <v>0.33289999999999997</v>
      </c>
      <c r="L313" s="7">
        <v>1.1259999999999999</v>
      </c>
      <c r="N313" s="7">
        <v>0.2833</v>
      </c>
      <c r="O313" s="7">
        <v>1.0326</v>
      </c>
      <c r="Q313" s="7">
        <v>1.0575000000000001</v>
      </c>
      <c r="R313" s="7">
        <v>2.1947999999999999</v>
      </c>
      <c r="AA313" s="7">
        <v>0.23760000000000001</v>
      </c>
      <c r="AB313" s="7">
        <v>0.51990000000000003</v>
      </c>
      <c r="AC313" s="7">
        <v>1.5392999999999999</v>
      </c>
      <c r="AD313" s="7">
        <v>4.0164</v>
      </c>
      <c r="AH313" s="7">
        <v>0.26640000000000003</v>
      </c>
      <c r="AI313" s="7">
        <v>0.57040000000000002</v>
      </c>
      <c r="AK313" s="7">
        <v>0.2918</v>
      </c>
      <c r="AL313" s="7">
        <v>1.0489999999999999</v>
      </c>
      <c r="AN313" s="7">
        <v>0.2545</v>
      </c>
      <c r="AO313" s="7">
        <v>0.56799999999999995</v>
      </c>
      <c r="AP313" s="7"/>
      <c r="AQ313" s="7">
        <v>0.58420000000000005</v>
      </c>
      <c r="AR313" s="7">
        <v>2.0636999999999999</v>
      </c>
      <c r="AY313" s="7">
        <v>1.4936</v>
      </c>
      <c r="AZ313" s="7">
        <v>4.0763999999999996</v>
      </c>
      <c r="BA313" s="7">
        <v>4.0763999999999996</v>
      </c>
    </row>
    <row r="314" spans="1:53" x14ac:dyDescent="0.15">
      <c r="A314" s="7">
        <v>0.26569999999999999</v>
      </c>
      <c r="B314" s="7">
        <v>0.57740000000000002</v>
      </c>
      <c r="C314" s="7">
        <v>2.0619999999999998</v>
      </c>
      <c r="D314" s="7">
        <v>4.2522000000000002</v>
      </c>
      <c r="H314" s="7">
        <v>0.29980000000000001</v>
      </c>
      <c r="I314" s="7">
        <v>1.0395000000000001</v>
      </c>
      <c r="K314" s="7">
        <v>0.33310000000000001</v>
      </c>
      <c r="L314" s="7">
        <v>1.1264000000000001</v>
      </c>
      <c r="N314" s="7">
        <v>0.28339999999999999</v>
      </c>
      <c r="O314" s="7">
        <v>1.0328999999999999</v>
      </c>
      <c r="Q314" s="7">
        <v>1.0578000000000001</v>
      </c>
      <c r="R314" s="7">
        <v>2.1955</v>
      </c>
      <c r="AA314" s="7">
        <v>0.23769999999999999</v>
      </c>
      <c r="AB314" s="7">
        <v>0.5202</v>
      </c>
      <c r="AC314" s="7">
        <v>1.5399</v>
      </c>
      <c r="AD314" s="7">
        <v>4.0175999999999998</v>
      </c>
      <c r="AH314" s="7">
        <v>0.2666</v>
      </c>
      <c r="AI314" s="7">
        <v>0.57079999999999997</v>
      </c>
      <c r="AK314" s="7">
        <v>0.29199999999999998</v>
      </c>
      <c r="AL314" s="7">
        <v>1.0494000000000001</v>
      </c>
      <c r="AN314" s="7">
        <v>0.25469999999999998</v>
      </c>
      <c r="AO314" s="7">
        <v>0.56830000000000003</v>
      </c>
      <c r="AP314" s="7"/>
      <c r="AQ314" s="7">
        <v>0.58460000000000001</v>
      </c>
      <c r="AR314" s="7">
        <v>2.0644</v>
      </c>
      <c r="AY314" s="7">
        <v>1.4944</v>
      </c>
      <c r="AZ314" s="7">
        <v>4.0780000000000003</v>
      </c>
      <c r="BA314" s="7">
        <v>4.0780000000000003</v>
      </c>
    </row>
    <row r="315" spans="1:53" x14ac:dyDescent="0.15">
      <c r="A315" s="7">
        <v>0.26579999999999998</v>
      </c>
      <c r="B315" s="7">
        <v>0.57769999999999999</v>
      </c>
      <c r="C315" s="7">
        <v>2.0626000000000002</v>
      </c>
      <c r="D315" s="7">
        <v>4.2534999999999998</v>
      </c>
      <c r="H315" s="7">
        <v>0.2999</v>
      </c>
      <c r="I315" s="7">
        <v>1.0399</v>
      </c>
      <c r="K315" s="7">
        <v>0.3332</v>
      </c>
      <c r="L315" s="7">
        <v>1.1268</v>
      </c>
      <c r="N315" s="7">
        <v>0.28360000000000002</v>
      </c>
      <c r="O315" s="7">
        <v>1.0333000000000001</v>
      </c>
      <c r="Q315" s="7">
        <v>1.0582</v>
      </c>
      <c r="R315" s="7">
        <v>2.1962000000000002</v>
      </c>
      <c r="AA315" s="7">
        <v>0.2379</v>
      </c>
      <c r="AB315" s="7">
        <v>0.52049999999999996</v>
      </c>
      <c r="AC315" s="7">
        <v>1.5405</v>
      </c>
      <c r="AD315" s="7">
        <v>4.0186999999999999</v>
      </c>
      <c r="AH315" s="7">
        <v>0.26669999999999999</v>
      </c>
      <c r="AI315" s="7">
        <v>0.57110000000000005</v>
      </c>
      <c r="AK315" s="7">
        <v>0.29210000000000003</v>
      </c>
      <c r="AL315" s="7">
        <v>1.0498000000000001</v>
      </c>
      <c r="AN315" s="7">
        <v>0.25480000000000003</v>
      </c>
      <c r="AO315" s="7">
        <v>0.56859999999999999</v>
      </c>
      <c r="AP315" s="7"/>
      <c r="AQ315" s="7">
        <v>0.58489999999999998</v>
      </c>
      <c r="AR315" s="7">
        <v>2.0649999999999999</v>
      </c>
      <c r="AY315" s="7">
        <v>1.4951000000000001</v>
      </c>
      <c r="AZ315" s="7">
        <v>4.0796000000000001</v>
      </c>
      <c r="BA315" s="7">
        <v>4.0796000000000001</v>
      </c>
    </row>
    <row r="316" spans="1:53" x14ac:dyDescent="0.15">
      <c r="A316" s="7">
        <v>0.26600000000000001</v>
      </c>
      <c r="B316" s="7">
        <v>0.57799999999999996</v>
      </c>
      <c r="C316" s="7">
        <v>2.0632000000000001</v>
      </c>
      <c r="D316" s="7">
        <v>4.2548000000000004</v>
      </c>
      <c r="H316" s="7">
        <v>0.30009999999999998</v>
      </c>
      <c r="I316" s="7">
        <v>1.0403</v>
      </c>
      <c r="K316" s="7">
        <v>0.33339999999999997</v>
      </c>
      <c r="L316" s="7">
        <v>1.1273</v>
      </c>
      <c r="N316" s="7">
        <v>0.2838</v>
      </c>
      <c r="O316" s="7">
        <v>1.0336000000000001</v>
      </c>
      <c r="Q316" s="7">
        <v>1.0585</v>
      </c>
      <c r="R316" s="7">
        <v>2.1968999999999999</v>
      </c>
      <c r="AA316" s="7">
        <v>0.23799999999999999</v>
      </c>
      <c r="AB316" s="7">
        <v>0.52080000000000004</v>
      </c>
      <c r="AC316" s="7">
        <v>1.5410999999999999</v>
      </c>
      <c r="AD316" s="7">
        <v>4.0198999999999998</v>
      </c>
      <c r="AH316" s="7">
        <v>0.26690000000000003</v>
      </c>
      <c r="AI316" s="7">
        <v>0.57150000000000001</v>
      </c>
      <c r="AK316" s="7">
        <v>0.2923</v>
      </c>
      <c r="AL316" s="7">
        <v>1.0502</v>
      </c>
      <c r="AN316" s="7">
        <v>0.255</v>
      </c>
      <c r="AO316" s="7">
        <v>0.56899999999999995</v>
      </c>
      <c r="AP316" s="7"/>
      <c r="AQ316" s="7">
        <v>0.58520000000000005</v>
      </c>
      <c r="AR316" s="7">
        <v>2.0657000000000001</v>
      </c>
      <c r="AY316" s="7">
        <v>1.4959</v>
      </c>
      <c r="AZ316" s="7">
        <v>4.0811999999999999</v>
      </c>
      <c r="BA316" s="7">
        <v>4.0811999999999999</v>
      </c>
    </row>
    <row r="317" spans="1:53" x14ac:dyDescent="0.15">
      <c r="A317" s="7">
        <v>0.2661</v>
      </c>
      <c r="B317" s="7">
        <v>0.57830000000000004</v>
      </c>
      <c r="C317" s="7">
        <v>2.0638999999999998</v>
      </c>
      <c r="D317" s="7">
        <v>4.2561</v>
      </c>
      <c r="H317" s="7">
        <v>0.30030000000000001</v>
      </c>
      <c r="I317" s="7">
        <v>1.0406</v>
      </c>
      <c r="K317" s="7">
        <v>0.33360000000000001</v>
      </c>
      <c r="L317" s="7">
        <v>1.1276999999999999</v>
      </c>
      <c r="N317" s="7">
        <v>0.28389999999999999</v>
      </c>
      <c r="O317" s="7">
        <v>1.034</v>
      </c>
      <c r="Q317" s="7">
        <v>1.0589</v>
      </c>
      <c r="R317" s="7">
        <v>2.1976</v>
      </c>
      <c r="AA317" s="7">
        <v>0.2382</v>
      </c>
      <c r="AB317" s="7">
        <v>0.52110000000000001</v>
      </c>
      <c r="AC317" s="7">
        <v>1.5416000000000001</v>
      </c>
      <c r="AD317" s="7">
        <v>4.0210999999999997</v>
      </c>
      <c r="AH317" s="7">
        <v>0.2671</v>
      </c>
      <c r="AI317" s="7">
        <v>0.57179999999999997</v>
      </c>
      <c r="AK317" s="7">
        <v>0.29249999999999998</v>
      </c>
      <c r="AL317" s="7">
        <v>1.0505</v>
      </c>
      <c r="AN317" s="7">
        <v>0.25509999999999999</v>
      </c>
      <c r="AO317" s="7">
        <v>0.56930000000000003</v>
      </c>
      <c r="AP317" s="7"/>
      <c r="AQ317" s="7">
        <v>0.58560000000000001</v>
      </c>
      <c r="AR317" s="7">
        <v>2.0663</v>
      </c>
      <c r="AY317" s="7">
        <v>1.4965999999999999</v>
      </c>
      <c r="AZ317" s="7">
        <v>4.0827999999999998</v>
      </c>
      <c r="BA317" s="7">
        <v>4.0827999999999998</v>
      </c>
    </row>
    <row r="318" spans="1:53" x14ac:dyDescent="0.15">
      <c r="A318" s="7">
        <v>0.26629999999999998</v>
      </c>
      <c r="B318" s="7">
        <v>0.57850000000000001</v>
      </c>
      <c r="C318" s="7">
        <v>2.0644999999999998</v>
      </c>
      <c r="D318" s="7">
        <v>4.2572999999999999</v>
      </c>
      <c r="H318" s="7">
        <v>0.30049999999999999</v>
      </c>
      <c r="I318" s="7">
        <v>1.0409999999999999</v>
      </c>
      <c r="K318" s="7">
        <v>0.33379999999999999</v>
      </c>
      <c r="L318" s="7">
        <v>1.1281000000000001</v>
      </c>
      <c r="N318" s="7">
        <v>0.28410000000000002</v>
      </c>
      <c r="O318" s="7">
        <v>1.0343</v>
      </c>
      <c r="Q318" s="7">
        <v>1.0591999999999999</v>
      </c>
      <c r="R318" s="7">
        <v>2.1983000000000001</v>
      </c>
      <c r="AA318" s="7">
        <v>0.23830000000000001</v>
      </c>
      <c r="AB318" s="7">
        <v>0.52139999999999997</v>
      </c>
      <c r="AC318" s="7">
        <v>1.5422</v>
      </c>
      <c r="AD318" s="7">
        <v>4.0221999999999998</v>
      </c>
      <c r="AH318" s="7">
        <v>0.26719999999999999</v>
      </c>
      <c r="AI318" s="7">
        <v>0.57220000000000004</v>
      </c>
      <c r="AK318" s="7">
        <v>0.29270000000000002</v>
      </c>
      <c r="AL318" s="7">
        <v>1.0508999999999999</v>
      </c>
      <c r="AN318" s="7">
        <v>0.25530000000000003</v>
      </c>
      <c r="AO318" s="7">
        <v>0.56969999999999998</v>
      </c>
      <c r="AP318" s="7"/>
      <c r="AQ318" s="7">
        <v>0.58589999999999998</v>
      </c>
      <c r="AR318" s="7">
        <v>2.0670000000000002</v>
      </c>
      <c r="AY318" s="7">
        <v>1.4974000000000001</v>
      </c>
      <c r="AZ318" s="7">
        <v>4.0843999999999996</v>
      </c>
      <c r="BA318" s="7">
        <v>4.0843999999999996</v>
      </c>
    </row>
    <row r="319" spans="1:53" x14ac:dyDescent="0.15">
      <c r="A319" s="7">
        <v>0.26640000000000003</v>
      </c>
      <c r="B319" s="7">
        <v>0.57879999999999998</v>
      </c>
      <c r="C319" s="7">
        <v>2.0651000000000002</v>
      </c>
      <c r="D319" s="7">
        <v>4.2586000000000004</v>
      </c>
      <c r="H319" s="7">
        <v>0.30059999999999998</v>
      </c>
      <c r="I319" s="7">
        <v>1.0414000000000001</v>
      </c>
      <c r="K319" s="7">
        <v>0.33400000000000002</v>
      </c>
      <c r="L319" s="7">
        <v>1.1285000000000001</v>
      </c>
      <c r="N319" s="7">
        <v>0.28420000000000001</v>
      </c>
      <c r="O319" s="7">
        <v>1.0347</v>
      </c>
      <c r="Q319" s="7">
        <v>1.0596000000000001</v>
      </c>
      <c r="R319" s="7">
        <v>2.1989999999999998</v>
      </c>
      <c r="AA319" s="7">
        <v>0.2384</v>
      </c>
      <c r="AB319" s="7">
        <v>0.52170000000000005</v>
      </c>
      <c r="AC319" s="7">
        <v>1.5427999999999999</v>
      </c>
      <c r="AD319" s="7">
        <v>4.0233999999999996</v>
      </c>
      <c r="AH319" s="7">
        <v>0.26740000000000003</v>
      </c>
      <c r="AI319" s="7">
        <v>0.57250000000000001</v>
      </c>
      <c r="AK319" s="7">
        <v>0.29289999999999999</v>
      </c>
      <c r="AL319" s="7">
        <v>1.0512999999999999</v>
      </c>
      <c r="AN319" s="7">
        <v>0.25540000000000002</v>
      </c>
      <c r="AO319" s="7">
        <v>0.56999999999999995</v>
      </c>
      <c r="AP319" s="7"/>
      <c r="AQ319" s="7">
        <v>0.58620000000000005</v>
      </c>
      <c r="AR319" s="7">
        <v>2.0676999999999999</v>
      </c>
      <c r="AY319" s="7">
        <v>1.4981</v>
      </c>
      <c r="AZ319" s="7">
        <v>4.0860000000000003</v>
      </c>
      <c r="BA319" s="7">
        <v>4.0860000000000003</v>
      </c>
    </row>
    <row r="320" spans="1:53" x14ac:dyDescent="0.15">
      <c r="A320" s="7">
        <v>0.26650000000000001</v>
      </c>
      <c r="B320" s="7">
        <v>0.57909999999999995</v>
      </c>
      <c r="C320" s="7">
        <v>2.0657999999999999</v>
      </c>
      <c r="D320" s="7">
        <v>4.2599</v>
      </c>
      <c r="H320" s="7">
        <v>0.30080000000000001</v>
      </c>
      <c r="I320" s="7">
        <v>1.0417000000000001</v>
      </c>
      <c r="K320" s="7">
        <v>0.3342</v>
      </c>
      <c r="L320" s="7">
        <v>1.1289</v>
      </c>
      <c r="N320" s="7">
        <v>0.28439999999999999</v>
      </c>
      <c r="O320" s="7">
        <v>1.0349999999999999</v>
      </c>
      <c r="Q320" s="7">
        <v>1.0599000000000001</v>
      </c>
      <c r="R320" s="7">
        <v>2.1997</v>
      </c>
      <c r="AA320" s="7">
        <v>0.23860000000000001</v>
      </c>
      <c r="AB320" s="7">
        <v>0.52200000000000002</v>
      </c>
      <c r="AC320" s="7">
        <v>1.5434000000000001</v>
      </c>
      <c r="AD320" s="7">
        <v>4.0246000000000004</v>
      </c>
      <c r="AH320" s="7">
        <v>0.2676</v>
      </c>
      <c r="AI320" s="7">
        <v>0.57279999999999998</v>
      </c>
      <c r="AK320" s="7">
        <v>0.29310000000000003</v>
      </c>
      <c r="AL320" s="7">
        <v>1.0516000000000001</v>
      </c>
      <c r="AN320" s="7">
        <v>0.25559999999999999</v>
      </c>
      <c r="AO320" s="7">
        <v>0.57030000000000003</v>
      </c>
      <c r="AP320" s="7"/>
      <c r="AQ320" s="7">
        <v>0.58650000000000002</v>
      </c>
      <c r="AR320" s="7">
        <v>2.0682999999999998</v>
      </c>
      <c r="AY320" s="7">
        <v>1.4988999999999999</v>
      </c>
      <c r="AZ320" s="7">
        <v>4.0876000000000001</v>
      </c>
      <c r="BA320" s="7">
        <v>4.0876000000000001</v>
      </c>
    </row>
    <row r="321" spans="1:53" x14ac:dyDescent="0.15">
      <c r="A321" s="7">
        <v>0.26669999999999999</v>
      </c>
      <c r="B321" s="7">
        <v>0.57940000000000003</v>
      </c>
      <c r="C321" s="7">
        <v>2.0663999999999998</v>
      </c>
      <c r="D321" s="7">
        <v>4.2611999999999997</v>
      </c>
      <c r="H321" s="7">
        <v>0.30099999999999999</v>
      </c>
      <c r="I321" s="7">
        <v>1.0421</v>
      </c>
      <c r="K321" s="7">
        <v>0.33429999999999999</v>
      </c>
      <c r="L321" s="7">
        <v>1.1293</v>
      </c>
      <c r="N321" s="7">
        <v>0.28449999999999998</v>
      </c>
      <c r="O321" s="7">
        <v>1.0354000000000001</v>
      </c>
      <c r="Q321" s="7">
        <v>1.0603</v>
      </c>
      <c r="R321" s="7">
        <v>2.2004000000000001</v>
      </c>
      <c r="AA321" s="7">
        <v>0.2387</v>
      </c>
      <c r="AB321" s="7">
        <v>0.52229999999999999</v>
      </c>
      <c r="AC321" s="7">
        <v>1.544</v>
      </c>
      <c r="AD321" s="7">
        <v>4.0258000000000003</v>
      </c>
      <c r="AH321" s="7">
        <v>0.26769999999999999</v>
      </c>
      <c r="AI321" s="7">
        <v>0.57320000000000004</v>
      </c>
      <c r="AK321" s="7">
        <v>0.29330000000000001</v>
      </c>
      <c r="AL321" s="7">
        <v>1.052</v>
      </c>
      <c r="AN321" s="7">
        <v>0.25569999999999998</v>
      </c>
      <c r="AO321" s="7">
        <v>0.57069999999999999</v>
      </c>
      <c r="AP321" s="7"/>
      <c r="AQ321" s="7">
        <v>0.58689999999999998</v>
      </c>
      <c r="AR321" s="7">
        <v>2.069</v>
      </c>
      <c r="AY321" s="7">
        <v>1.4997</v>
      </c>
      <c r="AZ321" s="7">
        <v>4.0892999999999997</v>
      </c>
      <c r="BA321" s="7">
        <v>4.0892999999999997</v>
      </c>
    </row>
    <row r="322" spans="1:53" x14ac:dyDescent="0.15">
      <c r="A322" s="7">
        <v>0.26679999999999998</v>
      </c>
      <c r="B322" s="7">
        <v>0.57969999999999999</v>
      </c>
      <c r="C322" s="7">
        <v>2.0670000000000002</v>
      </c>
      <c r="D322" s="7">
        <v>4.2625000000000002</v>
      </c>
      <c r="H322" s="7">
        <v>0.30120000000000002</v>
      </c>
      <c r="I322" s="7">
        <v>1.0424</v>
      </c>
      <c r="K322" s="7">
        <v>0.33450000000000002</v>
      </c>
      <c r="L322" s="7">
        <v>1.1297999999999999</v>
      </c>
      <c r="N322" s="7">
        <v>0.28470000000000001</v>
      </c>
      <c r="O322" s="7">
        <v>1.0357000000000001</v>
      </c>
      <c r="Q322" s="7">
        <v>1.0606</v>
      </c>
      <c r="R322" s="7">
        <v>2.2010999999999998</v>
      </c>
      <c r="AA322" s="7">
        <v>0.2389</v>
      </c>
      <c r="AB322" s="7">
        <v>0.52259999999999995</v>
      </c>
      <c r="AC322" s="7">
        <v>1.5445</v>
      </c>
      <c r="AD322" s="7">
        <v>4.0269000000000004</v>
      </c>
      <c r="AH322" s="7">
        <v>0.26790000000000003</v>
      </c>
      <c r="AI322" s="7">
        <v>0.57350000000000001</v>
      </c>
      <c r="AK322" s="7">
        <v>0.29339999999999999</v>
      </c>
      <c r="AL322" s="7">
        <v>1.0524</v>
      </c>
      <c r="AN322" s="7">
        <v>0.25590000000000002</v>
      </c>
      <c r="AO322" s="7">
        <v>0.57099999999999995</v>
      </c>
      <c r="AP322" s="7"/>
      <c r="AQ322" s="7">
        <v>0.58720000000000006</v>
      </c>
      <c r="AR322" s="7">
        <v>2.0695999999999999</v>
      </c>
      <c r="AY322" s="7">
        <v>1.5004</v>
      </c>
      <c r="AZ322" s="7">
        <v>4.0909000000000004</v>
      </c>
      <c r="BA322" s="7">
        <v>4.0909000000000004</v>
      </c>
    </row>
    <row r="323" spans="1:53" x14ac:dyDescent="0.15">
      <c r="A323" s="7">
        <v>0.26690000000000003</v>
      </c>
      <c r="B323" s="7">
        <v>0.57989999999999997</v>
      </c>
      <c r="C323" s="7">
        <v>2.0676999999999999</v>
      </c>
      <c r="D323" s="7">
        <v>4.2637</v>
      </c>
      <c r="H323" s="7">
        <v>0.3014</v>
      </c>
      <c r="I323" s="7">
        <v>1.0427999999999999</v>
      </c>
      <c r="K323" s="7">
        <v>0.3347</v>
      </c>
      <c r="L323" s="7">
        <v>1.1302000000000001</v>
      </c>
      <c r="N323" s="7">
        <v>0.2848</v>
      </c>
      <c r="O323" s="7">
        <v>1.0361</v>
      </c>
      <c r="Q323" s="7">
        <v>1.0609999999999999</v>
      </c>
      <c r="R323" s="7">
        <v>2.2018</v>
      </c>
      <c r="AA323" s="7">
        <v>0.23899999999999999</v>
      </c>
      <c r="AB323" s="7">
        <v>0.52290000000000003</v>
      </c>
      <c r="AC323" s="7">
        <v>1.5450999999999999</v>
      </c>
      <c r="AD323" s="7">
        <v>4.0281000000000002</v>
      </c>
      <c r="AH323" s="7">
        <v>0.2681</v>
      </c>
      <c r="AI323" s="7">
        <v>0.57389999999999997</v>
      </c>
      <c r="AK323" s="7">
        <v>0.29360000000000003</v>
      </c>
      <c r="AL323" s="7">
        <v>1.0528</v>
      </c>
      <c r="AN323" s="7">
        <v>0.25600000000000001</v>
      </c>
      <c r="AO323" s="7">
        <v>0.57130000000000003</v>
      </c>
      <c r="AP323" s="7"/>
      <c r="AQ323" s="7">
        <v>0.58750000000000002</v>
      </c>
      <c r="AR323" s="7">
        <v>2.0703</v>
      </c>
      <c r="AY323" s="7">
        <v>1.5012000000000001</v>
      </c>
      <c r="AZ323" s="7">
        <v>4.0925000000000002</v>
      </c>
      <c r="BA323" s="7">
        <v>4.0925000000000002</v>
      </c>
    </row>
    <row r="324" spans="1:53" x14ac:dyDescent="0.15">
      <c r="A324" s="7">
        <v>0.2671</v>
      </c>
      <c r="B324" s="7">
        <v>0.58020000000000005</v>
      </c>
      <c r="C324" s="7">
        <v>2.0682999999999998</v>
      </c>
      <c r="D324" s="7">
        <v>4.2649999999999997</v>
      </c>
      <c r="H324" s="7">
        <v>0.30149999999999999</v>
      </c>
      <c r="I324" s="7">
        <v>1.0431999999999999</v>
      </c>
      <c r="K324" s="7">
        <v>0.33489999999999998</v>
      </c>
      <c r="L324" s="7">
        <v>1.1306</v>
      </c>
      <c r="N324" s="7">
        <v>0.28499999999999998</v>
      </c>
      <c r="O324" s="7">
        <v>1.0364</v>
      </c>
      <c r="Q324" s="7">
        <v>1.0612999999999999</v>
      </c>
      <c r="R324" s="7">
        <v>2.2025000000000001</v>
      </c>
      <c r="AA324" s="7">
        <v>0.23910000000000001</v>
      </c>
      <c r="AB324" s="7">
        <v>0.52310000000000001</v>
      </c>
      <c r="AC324" s="7">
        <v>1.5457000000000001</v>
      </c>
      <c r="AD324" s="7">
        <v>4.0293000000000001</v>
      </c>
      <c r="AH324" s="7">
        <v>0.26819999999999999</v>
      </c>
      <c r="AI324" s="7">
        <v>0.57420000000000004</v>
      </c>
      <c r="AK324" s="7">
        <v>0.29380000000000001</v>
      </c>
      <c r="AL324" s="7">
        <v>1.0530999999999999</v>
      </c>
      <c r="AN324" s="7">
        <v>0.25619999999999998</v>
      </c>
      <c r="AO324" s="7">
        <v>0.57169999999999999</v>
      </c>
      <c r="AP324" s="7"/>
      <c r="AQ324" s="7">
        <v>0.58779999999999999</v>
      </c>
      <c r="AR324" s="7">
        <v>2.0709</v>
      </c>
      <c r="AY324" s="7">
        <v>1.5019</v>
      </c>
      <c r="AZ324" s="7">
        <v>4.0941000000000001</v>
      </c>
      <c r="BA324" s="7">
        <v>4.0941000000000001</v>
      </c>
    </row>
    <row r="325" spans="1:53" x14ac:dyDescent="0.15">
      <c r="A325" s="7">
        <v>0.26719999999999999</v>
      </c>
      <c r="B325" s="7">
        <v>0.58050000000000002</v>
      </c>
      <c r="C325" s="7">
        <v>2.0689000000000002</v>
      </c>
      <c r="D325" s="7">
        <v>4.2663000000000002</v>
      </c>
      <c r="H325" s="7">
        <v>0.30170000000000002</v>
      </c>
      <c r="I325" s="7">
        <v>1.0435000000000001</v>
      </c>
      <c r="K325" s="7">
        <v>0.33510000000000001</v>
      </c>
      <c r="L325" s="7">
        <v>1.131</v>
      </c>
      <c r="N325" s="7">
        <v>0.28510000000000002</v>
      </c>
      <c r="O325" s="7">
        <v>1.0367999999999999</v>
      </c>
      <c r="Q325" s="7">
        <v>1.0616000000000001</v>
      </c>
      <c r="R325" s="7">
        <v>2.2031999999999998</v>
      </c>
      <c r="AA325" s="7">
        <v>0.23930000000000001</v>
      </c>
      <c r="AB325" s="7">
        <v>0.52339999999999998</v>
      </c>
      <c r="AC325" s="7">
        <v>1.5463</v>
      </c>
      <c r="AD325" s="7">
        <v>4.0305</v>
      </c>
      <c r="AH325" s="7">
        <v>0.26840000000000003</v>
      </c>
      <c r="AI325" s="7">
        <v>0.5746</v>
      </c>
      <c r="AK325" s="7">
        <v>0.29399999999999998</v>
      </c>
      <c r="AL325" s="7">
        <v>1.0535000000000001</v>
      </c>
      <c r="AN325" s="7">
        <v>0.25629999999999997</v>
      </c>
      <c r="AO325" s="7">
        <v>0.57199999999999995</v>
      </c>
      <c r="AP325" s="7"/>
      <c r="AQ325" s="7">
        <v>0.58819999999999995</v>
      </c>
      <c r="AR325" s="7">
        <v>2.0716000000000001</v>
      </c>
      <c r="AY325" s="7">
        <v>1.5026999999999999</v>
      </c>
      <c r="AZ325" s="7">
        <v>4.0956999999999999</v>
      </c>
      <c r="BA325" s="7">
        <v>4.0956999999999999</v>
      </c>
    </row>
    <row r="326" spans="1:53" x14ac:dyDescent="0.15">
      <c r="A326" s="7">
        <v>0.26740000000000003</v>
      </c>
      <c r="B326" s="7">
        <v>0.58079999999999998</v>
      </c>
      <c r="C326" s="7">
        <v>2.0695999999999999</v>
      </c>
      <c r="D326" s="7">
        <v>4.2675999999999998</v>
      </c>
      <c r="H326" s="7">
        <v>0.3019</v>
      </c>
      <c r="I326" s="7">
        <v>1.0439000000000001</v>
      </c>
      <c r="K326" s="7">
        <v>0.33529999999999999</v>
      </c>
      <c r="L326" s="7">
        <v>1.1314</v>
      </c>
      <c r="N326" s="7">
        <v>0.2853</v>
      </c>
      <c r="O326" s="7">
        <v>1.0370999999999999</v>
      </c>
      <c r="Q326" s="7">
        <v>1.0620000000000001</v>
      </c>
      <c r="R326" s="7">
        <v>2.2038000000000002</v>
      </c>
      <c r="AA326" s="7">
        <v>0.2394</v>
      </c>
      <c r="AB326" s="7">
        <v>0.52370000000000005</v>
      </c>
      <c r="AC326" s="7">
        <v>1.5468999999999999</v>
      </c>
      <c r="AD326" s="7">
        <v>4.0316000000000001</v>
      </c>
      <c r="AH326" s="7">
        <v>0.26860000000000001</v>
      </c>
      <c r="AI326" s="7">
        <v>0.57489999999999997</v>
      </c>
      <c r="AK326" s="7">
        <v>0.29420000000000002</v>
      </c>
      <c r="AL326" s="7">
        <v>1.0539000000000001</v>
      </c>
      <c r="AN326" s="7">
        <v>0.25640000000000002</v>
      </c>
      <c r="AO326" s="7">
        <v>0.57240000000000002</v>
      </c>
      <c r="AP326" s="7"/>
      <c r="AQ326" s="7">
        <v>0.58850000000000002</v>
      </c>
      <c r="AR326" s="7">
        <v>2.0722999999999998</v>
      </c>
      <c r="AY326" s="7">
        <v>1.5034000000000001</v>
      </c>
      <c r="AZ326" s="7">
        <v>4.0972999999999997</v>
      </c>
      <c r="BA326" s="7">
        <v>4.0972999999999997</v>
      </c>
    </row>
    <row r="327" spans="1:53" x14ac:dyDescent="0.15">
      <c r="A327" s="7">
        <v>0.26750000000000002</v>
      </c>
      <c r="B327" s="7">
        <v>0.58109999999999995</v>
      </c>
      <c r="C327" s="7">
        <v>2.0701999999999998</v>
      </c>
      <c r="D327" s="7">
        <v>4.2687999999999997</v>
      </c>
      <c r="H327" s="7">
        <v>0.30209999999999998</v>
      </c>
      <c r="I327" s="7">
        <v>1.0443</v>
      </c>
      <c r="K327" s="7">
        <v>0.33539999999999998</v>
      </c>
      <c r="L327" s="7">
        <v>1.1318999999999999</v>
      </c>
      <c r="N327" s="7">
        <v>0.28539999999999999</v>
      </c>
      <c r="O327" s="7">
        <v>1.0375000000000001</v>
      </c>
      <c r="Q327" s="7">
        <v>1.0623</v>
      </c>
      <c r="R327" s="7">
        <v>2.2044999999999999</v>
      </c>
      <c r="AA327" s="7">
        <v>0.23960000000000001</v>
      </c>
      <c r="AB327" s="7">
        <v>0.52400000000000002</v>
      </c>
      <c r="AC327" s="7">
        <v>1.5475000000000001</v>
      </c>
      <c r="AD327" s="7">
        <v>4.0327999999999999</v>
      </c>
      <c r="AH327" s="7">
        <v>0.26869999999999999</v>
      </c>
      <c r="AI327" s="7">
        <v>0.57530000000000003</v>
      </c>
      <c r="AK327" s="7">
        <v>0.2944</v>
      </c>
      <c r="AL327" s="7">
        <v>1.0542</v>
      </c>
      <c r="AN327" s="7">
        <v>0.25659999999999999</v>
      </c>
      <c r="AO327" s="7">
        <v>0.57269999999999999</v>
      </c>
      <c r="AP327" s="7"/>
      <c r="AQ327" s="7">
        <v>0.58879999999999999</v>
      </c>
      <c r="AR327" s="7">
        <v>2.0729000000000002</v>
      </c>
      <c r="AY327" s="7">
        <v>1.5042</v>
      </c>
      <c r="AZ327" s="7">
        <v>4.0989000000000004</v>
      </c>
      <c r="BA327" s="7">
        <v>4.0989000000000004</v>
      </c>
    </row>
    <row r="328" spans="1:53" x14ac:dyDescent="0.15">
      <c r="A328" s="7">
        <v>0.2676</v>
      </c>
      <c r="B328" s="7">
        <v>0.58130000000000004</v>
      </c>
      <c r="C328" s="7">
        <v>2.0708000000000002</v>
      </c>
      <c r="D328" s="7">
        <v>4.2701000000000002</v>
      </c>
      <c r="H328" s="7">
        <v>0.30220000000000002</v>
      </c>
      <c r="I328" s="7">
        <v>1.0446</v>
      </c>
      <c r="K328" s="7">
        <v>0.33560000000000001</v>
      </c>
      <c r="L328" s="7">
        <v>1.1323000000000001</v>
      </c>
      <c r="N328" s="7">
        <v>0.28560000000000002</v>
      </c>
      <c r="O328" s="7">
        <v>1.0378000000000001</v>
      </c>
      <c r="Q328" s="7">
        <v>1.0627</v>
      </c>
      <c r="R328" s="7">
        <v>2.2052</v>
      </c>
      <c r="AA328" s="7">
        <v>0.2397</v>
      </c>
      <c r="AB328" s="7">
        <v>0.52429999999999999</v>
      </c>
      <c r="AC328" s="7">
        <v>1.548</v>
      </c>
      <c r="AD328" s="7">
        <v>4.0339999999999998</v>
      </c>
      <c r="AH328" s="7">
        <v>0.26889999999999997</v>
      </c>
      <c r="AI328" s="7">
        <v>0.5756</v>
      </c>
      <c r="AK328" s="7">
        <v>0.29459999999999997</v>
      </c>
      <c r="AL328" s="7">
        <v>1.0546</v>
      </c>
      <c r="AN328" s="7">
        <v>0.25669999999999998</v>
      </c>
      <c r="AO328" s="7">
        <v>0.57299999999999995</v>
      </c>
      <c r="AP328" s="7"/>
      <c r="AQ328" s="7">
        <v>0.58919999999999995</v>
      </c>
      <c r="AR328" s="7">
        <v>2.0735999999999999</v>
      </c>
      <c r="AY328" s="7">
        <v>1.5048999999999999</v>
      </c>
      <c r="AZ328" s="7">
        <v>4.1006</v>
      </c>
      <c r="BA328" s="7">
        <v>4.1006</v>
      </c>
    </row>
    <row r="329" spans="1:53" x14ac:dyDescent="0.15">
      <c r="A329" s="7">
        <v>0.26779999999999998</v>
      </c>
      <c r="B329" s="7">
        <v>0.58160000000000001</v>
      </c>
      <c r="C329" s="7">
        <v>2.0714999999999999</v>
      </c>
      <c r="D329" s="7">
        <v>4.2713999999999999</v>
      </c>
      <c r="H329" s="7">
        <v>0.3024</v>
      </c>
      <c r="I329" s="7">
        <v>1.0449999999999999</v>
      </c>
      <c r="K329" s="7">
        <v>0.33579999999999999</v>
      </c>
      <c r="L329" s="7">
        <v>1.1327</v>
      </c>
      <c r="N329" s="7">
        <v>0.2858</v>
      </c>
      <c r="O329" s="7">
        <v>1.0382</v>
      </c>
      <c r="Q329" s="7">
        <v>1.0629999999999999</v>
      </c>
      <c r="R329" s="7">
        <v>2.2059000000000002</v>
      </c>
      <c r="AA329" s="7">
        <v>0.23980000000000001</v>
      </c>
      <c r="AB329" s="7">
        <v>0.52459999999999996</v>
      </c>
      <c r="AC329" s="7">
        <v>1.5486</v>
      </c>
      <c r="AD329" s="7">
        <v>4.0351999999999997</v>
      </c>
      <c r="AH329" s="7">
        <v>0.26910000000000001</v>
      </c>
      <c r="AI329" s="7">
        <v>0.57599999999999996</v>
      </c>
      <c r="AK329" s="7">
        <v>0.29470000000000002</v>
      </c>
      <c r="AL329" s="7">
        <v>1.0549999999999999</v>
      </c>
      <c r="AN329" s="7">
        <v>0.25690000000000002</v>
      </c>
      <c r="AO329" s="7">
        <v>0.57340000000000002</v>
      </c>
      <c r="AP329" s="7"/>
      <c r="AQ329" s="7">
        <v>0.58950000000000002</v>
      </c>
      <c r="AR329" s="7">
        <v>2.0741999999999998</v>
      </c>
      <c r="AY329" s="7">
        <v>1.5057</v>
      </c>
      <c r="AZ329" s="7">
        <v>4.1021999999999998</v>
      </c>
      <c r="BA329" s="7">
        <v>4.1021999999999998</v>
      </c>
    </row>
    <row r="330" spans="1:53" x14ac:dyDescent="0.15">
      <c r="A330" s="7">
        <v>0.26790000000000003</v>
      </c>
      <c r="B330" s="7">
        <v>0.58189999999999997</v>
      </c>
      <c r="C330" s="7">
        <v>2.0720999999999998</v>
      </c>
      <c r="D330" s="7">
        <v>4.2727000000000004</v>
      </c>
      <c r="H330" s="7">
        <v>0.30259999999999998</v>
      </c>
      <c r="I330" s="7">
        <v>1.0454000000000001</v>
      </c>
      <c r="K330" s="7">
        <v>0.33600000000000002</v>
      </c>
      <c r="L330" s="7">
        <v>1.1331</v>
      </c>
      <c r="N330" s="7">
        <v>0.28589999999999999</v>
      </c>
      <c r="O330" s="7">
        <v>1.0385</v>
      </c>
      <c r="Q330" s="7">
        <v>1.0633999999999999</v>
      </c>
      <c r="R330" s="7">
        <v>2.2065999999999999</v>
      </c>
      <c r="AA330" s="7">
        <v>0.24</v>
      </c>
      <c r="AB330" s="7">
        <v>0.52490000000000003</v>
      </c>
      <c r="AC330" s="7">
        <v>1.5491999999999999</v>
      </c>
      <c r="AD330" s="7">
        <v>4.0362999999999998</v>
      </c>
      <c r="AH330" s="7">
        <v>0.26919999999999999</v>
      </c>
      <c r="AI330" s="7">
        <v>0.57630000000000003</v>
      </c>
      <c r="AK330" s="7">
        <v>0.2949</v>
      </c>
      <c r="AL330" s="7">
        <v>1.0553999999999999</v>
      </c>
      <c r="AN330" s="7">
        <v>0.25700000000000001</v>
      </c>
      <c r="AO330" s="7">
        <v>0.57369999999999999</v>
      </c>
      <c r="AP330" s="7"/>
      <c r="AQ330" s="7">
        <v>0.58979999999999999</v>
      </c>
      <c r="AR330" s="7">
        <v>2.0749</v>
      </c>
      <c r="AY330" s="7">
        <v>1.5064</v>
      </c>
      <c r="AZ330" s="7">
        <v>4.1037999999999997</v>
      </c>
      <c r="BA330" s="7">
        <v>4.1037999999999997</v>
      </c>
    </row>
    <row r="331" spans="1:53" x14ac:dyDescent="0.15">
      <c r="A331" s="7">
        <v>0.26800000000000002</v>
      </c>
      <c r="B331" s="7">
        <v>0.58220000000000005</v>
      </c>
      <c r="C331" s="7">
        <v>2.0727000000000002</v>
      </c>
      <c r="D331" s="7">
        <v>4.274</v>
      </c>
      <c r="H331" s="7">
        <v>0.30280000000000001</v>
      </c>
      <c r="I331" s="7">
        <v>1.0457000000000001</v>
      </c>
      <c r="K331" s="7">
        <v>0.3362</v>
      </c>
      <c r="L331" s="7">
        <v>1.1335</v>
      </c>
      <c r="N331" s="7">
        <v>0.28610000000000002</v>
      </c>
      <c r="O331" s="7">
        <v>1.0388999999999999</v>
      </c>
      <c r="Q331" s="7">
        <v>1.0637000000000001</v>
      </c>
      <c r="R331" s="7">
        <v>2.2073</v>
      </c>
      <c r="AA331" s="7">
        <v>0.24010000000000001</v>
      </c>
      <c r="AB331" s="7">
        <v>0.5252</v>
      </c>
      <c r="AC331" s="7">
        <v>1.5498000000000001</v>
      </c>
      <c r="AD331" s="7">
        <v>4.0374999999999996</v>
      </c>
      <c r="AH331" s="7">
        <v>0.26939999999999997</v>
      </c>
      <c r="AI331" s="7">
        <v>0.57669999999999999</v>
      </c>
      <c r="AK331" s="7">
        <v>0.29509999999999997</v>
      </c>
      <c r="AL331" s="7">
        <v>1.0557000000000001</v>
      </c>
      <c r="AN331" s="7">
        <v>0.25719999999999998</v>
      </c>
      <c r="AO331" s="7">
        <v>0.57410000000000005</v>
      </c>
      <c r="AP331" s="7"/>
      <c r="AQ331" s="7">
        <v>0.59009999999999996</v>
      </c>
      <c r="AR331" s="7">
        <v>2.0754999999999999</v>
      </c>
      <c r="AY331" s="7">
        <v>1.5072000000000001</v>
      </c>
      <c r="AZ331" s="7">
        <v>4.1054000000000004</v>
      </c>
      <c r="BA331" s="7">
        <v>4.1054000000000004</v>
      </c>
    </row>
    <row r="332" spans="1:53" x14ac:dyDescent="0.15">
      <c r="A332" s="7">
        <v>0.26819999999999999</v>
      </c>
      <c r="B332" s="7">
        <v>0.58250000000000002</v>
      </c>
      <c r="C332" s="7">
        <v>2.0733999999999999</v>
      </c>
      <c r="D332" s="7">
        <v>4.2752999999999997</v>
      </c>
      <c r="H332" s="7">
        <v>0.30299999999999999</v>
      </c>
      <c r="I332" s="7">
        <v>1.0461</v>
      </c>
      <c r="K332" s="7">
        <v>0.33639999999999998</v>
      </c>
      <c r="L332" s="7">
        <v>1.1339999999999999</v>
      </c>
      <c r="N332" s="7">
        <v>0.28620000000000001</v>
      </c>
      <c r="O332" s="7">
        <v>1.0391999999999999</v>
      </c>
      <c r="Q332" s="7">
        <v>1.0641</v>
      </c>
      <c r="R332" s="7">
        <v>2.2080000000000002</v>
      </c>
      <c r="AA332" s="7">
        <v>0.24030000000000001</v>
      </c>
      <c r="AB332" s="7">
        <v>0.52549999999999997</v>
      </c>
      <c r="AC332" s="7">
        <v>1.5504</v>
      </c>
      <c r="AD332" s="7">
        <v>4.0387000000000004</v>
      </c>
      <c r="AH332" s="7">
        <v>0.26960000000000001</v>
      </c>
      <c r="AI332" s="7">
        <v>0.57699999999999996</v>
      </c>
      <c r="AK332" s="7">
        <v>0.29530000000000001</v>
      </c>
      <c r="AL332" s="7">
        <v>1.0561</v>
      </c>
      <c r="AN332" s="7">
        <v>0.25729999999999997</v>
      </c>
      <c r="AO332" s="7">
        <v>0.57440000000000002</v>
      </c>
      <c r="AP332" s="7"/>
      <c r="AQ332" s="7">
        <v>0.59050000000000002</v>
      </c>
      <c r="AR332" s="7">
        <v>2.0762</v>
      </c>
      <c r="AY332" s="7">
        <v>1.508</v>
      </c>
      <c r="AZ332" s="7">
        <v>4.1070000000000002</v>
      </c>
      <c r="BA332" s="7">
        <v>4.1070000000000002</v>
      </c>
    </row>
    <row r="333" spans="1:53" x14ac:dyDescent="0.15">
      <c r="A333" s="7">
        <v>0.26829999999999998</v>
      </c>
      <c r="B333" s="7">
        <v>0.5827</v>
      </c>
      <c r="C333" s="7">
        <v>2.0739999999999998</v>
      </c>
      <c r="D333" s="7">
        <v>4.2765000000000004</v>
      </c>
      <c r="H333" s="7">
        <v>0.30309999999999998</v>
      </c>
      <c r="I333" s="7">
        <v>1.0465</v>
      </c>
      <c r="K333" s="7">
        <v>0.33650000000000002</v>
      </c>
      <c r="L333" s="7">
        <v>1.1344000000000001</v>
      </c>
      <c r="N333" s="7">
        <v>0.28639999999999999</v>
      </c>
      <c r="O333" s="7">
        <v>1.0396000000000001</v>
      </c>
      <c r="Q333" s="7">
        <v>1.0644</v>
      </c>
      <c r="R333" s="7">
        <v>2.2086999999999999</v>
      </c>
      <c r="AA333" s="7">
        <v>0.2404</v>
      </c>
      <c r="AB333" s="7">
        <v>0.52580000000000005</v>
      </c>
      <c r="AC333" s="7">
        <v>1.5509999999999999</v>
      </c>
      <c r="AD333" s="7">
        <v>4.0399000000000003</v>
      </c>
      <c r="AH333" s="7">
        <v>0.2697</v>
      </c>
      <c r="AI333" s="7">
        <v>0.57730000000000004</v>
      </c>
      <c r="AK333" s="7">
        <v>0.29549999999999998</v>
      </c>
      <c r="AL333" s="7">
        <v>1.0565</v>
      </c>
      <c r="AN333" s="7">
        <v>0.25750000000000001</v>
      </c>
      <c r="AO333" s="7">
        <v>0.57469999999999999</v>
      </c>
      <c r="AP333" s="7"/>
      <c r="AQ333" s="7">
        <v>0.59079999999999999</v>
      </c>
      <c r="AR333" s="7">
        <v>2.0769000000000002</v>
      </c>
      <c r="AY333" s="7">
        <v>1.5086999999999999</v>
      </c>
      <c r="AZ333" s="7">
        <v>4.1086999999999998</v>
      </c>
      <c r="BA333" s="7">
        <v>4.1086999999999998</v>
      </c>
    </row>
    <row r="334" spans="1:53" x14ac:dyDescent="0.15">
      <c r="A334" s="7">
        <v>0.26850000000000002</v>
      </c>
      <c r="B334" s="7">
        <v>0.58299999999999996</v>
      </c>
      <c r="C334" s="7">
        <v>2.0746000000000002</v>
      </c>
      <c r="D334" s="7">
        <v>4.2778</v>
      </c>
      <c r="H334" s="7">
        <v>0.30330000000000001</v>
      </c>
      <c r="I334" s="7">
        <v>1.0468</v>
      </c>
      <c r="K334" s="7">
        <v>0.3367</v>
      </c>
      <c r="L334" s="7">
        <v>1.1348</v>
      </c>
      <c r="N334" s="7">
        <v>0.28649999999999998</v>
      </c>
      <c r="O334" s="7">
        <v>1.0399</v>
      </c>
      <c r="Q334" s="7">
        <v>1.0648</v>
      </c>
      <c r="R334" s="7">
        <v>2.2094</v>
      </c>
      <c r="AA334" s="7">
        <v>0.24060000000000001</v>
      </c>
      <c r="AB334" s="7">
        <v>0.52610000000000001</v>
      </c>
      <c r="AC334" s="7">
        <v>1.5516000000000001</v>
      </c>
      <c r="AD334" s="7">
        <v>4.0411000000000001</v>
      </c>
      <c r="AH334" s="7">
        <v>0.26989999999999997</v>
      </c>
      <c r="AI334" s="7">
        <v>0.57769999999999999</v>
      </c>
      <c r="AK334" s="7">
        <v>0.29570000000000002</v>
      </c>
      <c r="AL334" s="7">
        <v>1.0569</v>
      </c>
      <c r="AN334" s="7">
        <v>0.2576</v>
      </c>
      <c r="AO334" s="7">
        <v>0.57509999999999994</v>
      </c>
      <c r="AP334" s="7"/>
      <c r="AQ334" s="7">
        <v>0.59109999999999996</v>
      </c>
      <c r="AR334" s="7">
        <v>2.0775000000000001</v>
      </c>
      <c r="AY334" s="7">
        <v>1.5095000000000001</v>
      </c>
      <c r="AZ334" s="7">
        <v>4.1102999999999996</v>
      </c>
      <c r="BA334" s="7">
        <v>4.1102999999999996</v>
      </c>
    </row>
    <row r="335" spans="1:53" x14ac:dyDescent="0.15">
      <c r="A335" s="7">
        <v>0.26860000000000001</v>
      </c>
      <c r="B335" s="7">
        <v>0.58330000000000004</v>
      </c>
      <c r="C335" s="7">
        <v>2.0752999999999999</v>
      </c>
      <c r="D335" s="7">
        <v>4.2790999999999997</v>
      </c>
      <c r="H335" s="7">
        <v>0.30349999999999999</v>
      </c>
      <c r="I335" s="7">
        <v>1.0471999999999999</v>
      </c>
      <c r="K335" s="7">
        <v>0.33689999999999998</v>
      </c>
      <c r="L335" s="7">
        <v>1.1352</v>
      </c>
      <c r="N335" s="7">
        <v>0.28670000000000001</v>
      </c>
      <c r="O335" s="7">
        <v>1.0403</v>
      </c>
      <c r="Q335" s="7">
        <v>1.0650999999999999</v>
      </c>
      <c r="R335" s="7">
        <v>2.2101000000000002</v>
      </c>
      <c r="AA335" s="7">
        <v>0.2407</v>
      </c>
      <c r="AB335" s="7">
        <v>0.52639999999999998</v>
      </c>
      <c r="AC335" s="7">
        <v>1.5521</v>
      </c>
      <c r="AD335" s="7">
        <v>4.0422000000000002</v>
      </c>
      <c r="AH335" s="7">
        <v>0.27010000000000001</v>
      </c>
      <c r="AI335" s="7">
        <v>0.57799999999999996</v>
      </c>
      <c r="AK335" s="7">
        <v>0.2959</v>
      </c>
      <c r="AL335" s="7">
        <v>1.0571999999999999</v>
      </c>
      <c r="AN335" s="7">
        <v>0.25779999999999997</v>
      </c>
      <c r="AO335" s="7">
        <v>0.57540000000000002</v>
      </c>
      <c r="AP335" s="7"/>
      <c r="AQ335" s="7">
        <v>0.59150000000000003</v>
      </c>
      <c r="AR335" s="7">
        <v>2.0781999999999998</v>
      </c>
      <c r="AY335" s="7">
        <v>1.5102</v>
      </c>
      <c r="AZ335" s="7">
        <v>4.1119000000000003</v>
      </c>
      <c r="BA335" s="7">
        <v>4.1119000000000003</v>
      </c>
    </row>
    <row r="336" spans="1:53" x14ac:dyDescent="0.15">
      <c r="A336" s="7">
        <v>0.26869999999999999</v>
      </c>
      <c r="B336" s="7">
        <v>0.58360000000000001</v>
      </c>
      <c r="C336" s="7">
        <v>2.0758999999999999</v>
      </c>
      <c r="D336" s="7">
        <v>4.2804000000000002</v>
      </c>
      <c r="H336" s="7">
        <v>0.30370000000000003</v>
      </c>
      <c r="I336" s="7">
        <v>1.0475000000000001</v>
      </c>
      <c r="K336" s="7">
        <v>0.33710000000000001</v>
      </c>
      <c r="L336" s="7">
        <v>1.1356999999999999</v>
      </c>
      <c r="N336" s="7">
        <v>0.2868</v>
      </c>
      <c r="O336" s="7">
        <v>1.0406</v>
      </c>
      <c r="Q336" s="7">
        <v>1.0654999999999999</v>
      </c>
      <c r="R336" s="7">
        <v>2.2107999999999999</v>
      </c>
      <c r="AA336" s="7">
        <v>0.24079999999999999</v>
      </c>
      <c r="AB336" s="7">
        <v>0.52669999999999995</v>
      </c>
      <c r="AC336" s="7">
        <v>1.5527</v>
      </c>
      <c r="AD336" s="7">
        <v>4.0434000000000001</v>
      </c>
      <c r="AH336" s="7">
        <v>0.2702</v>
      </c>
      <c r="AI336" s="7">
        <v>0.57840000000000003</v>
      </c>
      <c r="AK336" s="7">
        <v>0.29599999999999999</v>
      </c>
      <c r="AL336" s="7">
        <v>1.0576000000000001</v>
      </c>
      <c r="AN336" s="7">
        <v>0.25790000000000002</v>
      </c>
      <c r="AO336" s="7">
        <v>0.57579999999999998</v>
      </c>
      <c r="AP336" s="7"/>
      <c r="AQ336" s="7">
        <v>0.59179999999999999</v>
      </c>
      <c r="AR336" s="7">
        <v>2.0788000000000002</v>
      </c>
      <c r="AY336" s="7">
        <v>1.5109999999999999</v>
      </c>
      <c r="AZ336" s="7">
        <v>4.1135000000000002</v>
      </c>
      <c r="BA336" s="7">
        <v>4.1135000000000002</v>
      </c>
    </row>
    <row r="337" spans="1:53" x14ac:dyDescent="0.15">
      <c r="A337" s="7">
        <v>0.26889999999999997</v>
      </c>
      <c r="B337" s="7">
        <v>0.58389999999999997</v>
      </c>
      <c r="C337" s="7">
        <v>2.0766</v>
      </c>
      <c r="D337" s="7">
        <v>4.2816999999999998</v>
      </c>
      <c r="H337" s="7">
        <v>0.30380000000000001</v>
      </c>
      <c r="I337" s="7">
        <v>1.0479000000000001</v>
      </c>
      <c r="K337" s="7">
        <v>0.33729999999999999</v>
      </c>
      <c r="L337" s="7">
        <v>1.1361000000000001</v>
      </c>
      <c r="N337" s="7">
        <v>0.28699999999999998</v>
      </c>
      <c r="O337" s="7">
        <v>1.0409999999999999</v>
      </c>
      <c r="Q337" s="7">
        <v>1.0658000000000001</v>
      </c>
      <c r="R337" s="7">
        <v>2.2115</v>
      </c>
      <c r="AA337" s="7">
        <v>0.24099999999999999</v>
      </c>
      <c r="AB337" s="7">
        <v>0.52690000000000003</v>
      </c>
      <c r="AC337" s="7">
        <v>1.5532999999999999</v>
      </c>
      <c r="AD337" s="7">
        <v>4.0446</v>
      </c>
      <c r="AH337" s="7">
        <v>0.27039999999999997</v>
      </c>
      <c r="AI337" s="7">
        <v>0.57869999999999999</v>
      </c>
      <c r="AK337" s="7">
        <v>0.29620000000000002</v>
      </c>
      <c r="AL337" s="7">
        <v>1.0580000000000001</v>
      </c>
      <c r="AN337" s="7">
        <v>0.2581</v>
      </c>
      <c r="AO337" s="7">
        <v>0.57609999999999995</v>
      </c>
      <c r="AP337" s="7"/>
      <c r="AQ337" s="7">
        <v>0.59209999999999996</v>
      </c>
      <c r="AR337" s="7">
        <v>2.0794999999999999</v>
      </c>
      <c r="AY337" s="7">
        <v>1.5117</v>
      </c>
      <c r="AZ337" s="7">
        <v>4.1151</v>
      </c>
      <c r="BA337" s="7">
        <v>4.1151</v>
      </c>
    </row>
    <row r="338" spans="1:53" x14ac:dyDescent="0.15">
      <c r="A338" s="7">
        <v>0.26900000000000002</v>
      </c>
      <c r="B338" s="7">
        <v>0.58409999999999995</v>
      </c>
      <c r="C338" s="7">
        <v>2.0771999999999999</v>
      </c>
      <c r="D338" s="7">
        <v>4.2830000000000004</v>
      </c>
      <c r="H338" s="7">
        <v>0.30399999999999999</v>
      </c>
      <c r="I338" s="7">
        <v>1.0483</v>
      </c>
      <c r="K338" s="7">
        <v>0.33750000000000002</v>
      </c>
      <c r="L338" s="7">
        <v>1.1365000000000001</v>
      </c>
      <c r="N338" s="7">
        <v>0.28710000000000002</v>
      </c>
      <c r="O338" s="7">
        <v>1.0412999999999999</v>
      </c>
      <c r="Q338" s="7">
        <v>1.0662</v>
      </c>
      <c r="R338" s="7">
        <v>2.2122000000000002</v>
      </c>
      <c r="AA338" s="7">
        <v>0.24110000000000001</v>
      </c>
      <c r="AB338" s="7">
        <v>0.5272</v>
      </c>
      <c r="AC338" s="7">
        <v>1.5539000000000001</v>
      </c>
      <c r="AD338" s="7">
        <v>4.0457999999999998</v>
      </c>
      <c r="AH338" s="7">
        <v>0.27060000000000001</v>
      </c>
      <c r="AI338" s="7">
        <v>0.57909999999999995</v>
      </c>
      <c r="AK338" s="7">
        <v>0.2964</v>
      </c>
      <c r="AL338" s="7">
        <v>1.0583</v>
      </c>
      <c r="AN338" s="7">
        <v>0.25819999999999999</v>
      </c>
      <c r="AO338" s="7">
        <v>0.57640000000000002</v>
      </c>
      <c r="AP338" s="7"/>
      <c r="AQ338" s="7">
        <v>0.59240000000000004</v>
      </c>
      <c r="AR338" s="7">
        <v>2.0802</v>
      </c>
      <c r="AY338" s="7">
        <v>1.5125</v>
      </c>
      <c r="AZ338" s="7">
        <v>4.1167999999999996</v>
      </c>
      <c r="BA338" s="7">
        <v>4.1167999999999996</v>
      </c>
    </row>
    <row r="339" spans="1:53" x14ac:dyDescent="0.15">
      <c r="A339" s="7">
        <v>0.26919999999999999</v>
      </c>
      <c r="B339" s="7">
        <v>0.58440000000000003</v>
      </c>
      <c r="C339" s="7">
        <v>2.0777999999999999</v>
      </c>
      <c r="D339" s="7">
        <v>4.2843</v>
      </c>
      <c r="H339" s="7">
        <v>0.30420000000000003</v>
      </c>
      <c r="I339" s="7">
        <v>1.0486</v>
      </c>
      <c r="K339" s="7">
        <v>0.3377</v>
      </c>
      <c r="L339" s="7">
        <v>1.1369</v>
      </c>
      <c r="N339" s="7">
        <v>0.2873</v>
      </c>
      <c r="O339" s="7">
        <v>1.0417000000000001</v>
      </c>
      <c r="Q339" s="7">
        <v>1.0665</v>
      </c>
      <c r="R339" s="7">
        <v>2.2128999999999999</v>
      </c>
      <c r="AA339" s="7">
        <v>0.24129999999999999</v>
      </c>
      <c r="AB339" s="7">
        <v>0.52749999999999997</v>
      </c>
      <c r="AC339" s="7">
        <v>1.5545</v>
      </c>
      <c r="AD339" s="7">
        <v>4.0469999999999997</v>
      </c>
      <c r="AH339" s="7">
        <v>0.2707</v>
      </c>
      <c r="AI339" s="7">
        <v>0.57940000000000003</v>
      </c>
      <c r="AK339" s="7">
        <v>0.29659999999999997</v>
      </c>
      <c r="AL339" s="7">
        <v>1.0587</v>
      </c>
      <c r="AN339" s="7">
        <v>0.25840000000000002</v>
      </c>
      <c r="AO339" s="7">
        <v>0.57679999999999998</v>
      </c>
      <c r="AP339" s="7"/>
      <c r="AQ339" s="7">
        <v>0.59279999999999999</v>
      </c>
      <c r="AR339" s="7">
        <v>2.0808</v>
      </c>
      <c r="AY339" s="7">
        <v>1.5133000000000001</v>
      </c>
      <c r="AZ339" s="7">
        <v>4.1184000000000003</v>
      </c>
      <c r="BA339" s="7">
        <v>4.1184000000000003</v>
      </c>
    </row>
    <row r="340" spans="1:53" x14ac:dyDescent="0.15">
      <c r="A340" s="7">
        <v>0.26929999999999998</v>
      </c>
      <c r="B340" s="7">
        <v>0.5847</v>
      </c>
      <c r="C340" s="7">
        <v>2.0785</v>
      </c>
      <c r="D340" s="7">
        <v>4.2854999999999999</v>
      </c>
      <c r="H340" s="7">
        <v>0.3044</v>
      </c>
      <c r="I340" s="7">
        <v>1.0489999999999999</v>
      </c>
      <c r="K340" s="7">
        <v>0.33779999999999999</v>
      </c>
      <c r="L340" s="7">
        <v>1.1373</v>
      </c>
      <c r="N340" s="7">
        <v>0.28749999999999998</v>
      </c>
      <c r="O340" s="7">
        <v>1.042</v>
      </c>
      <c r="Q340" s="7">
        <v>1.0669</v>
      </c>
      <c r="R340" s="7">
        <v>2.2136</v>
      </c>
      <c r="AA340" s="7">
        <v>0.2414</v>
      </c>
      <c r="AB340" s="7">
        <v>0.52780000000000005</v>
      </c>
      <c r="AC340" s="7">
        <v>1.5550999999999999</v>
      </c>
      <c r="AD340" s="7">
        <v>4.0481999999999996</v>
      </c>
      <c r="AH340" s="7">
        <v>0.27089999999999997</v>
      </c>
      <c r="AI340" s="7">
        <v>0.57979999999999998</v>
      </c>
      <c r="AK340" s="7">
        <v>0.29680000000000001</v>
      </c>
      <c r="AL340" s="7">
        <v>1.0590999999999999</v>
      </c>
      <c r="AN340" s="7">
        <v>0.25850000000000001</v>
      </c>
      <c r="AO340" s="7">
        <v>0.57709999999999995</v>
      </c>
      <c r="AP340" s="7"/>
      <c r="AQ340" s="7">
        <v>0.59309999999999996</v>
      </c>
      <c r="AR340" s="7">
        <v>2.0815000000000001</v>
      </c>
      <c r="AY340" s="7">
        <v>1.514</v>
      </c>
      <c r="AZ340" s="7">
        <v>4.12</v>
      </c>
      <c r="BA340" s="7">
        <v>4.12</v>
      </c>
    </row>
    <row r="341" spans="1:53" x14ac:dyDescent="0.15">
      <c r="A341" s="7">
        <v>0.26939999999999997</v>
      </c>
      <c r="B341" s="7">
        <v>0.58499999999999996</v>
      </c>
      <c r="C341" s="7">
        <v>2.0790999999999999</v>
      </c>
      <c r="D341" s="7">
        <v>4.2868000000000004</v>
      </c>
      <c r="H341" s="7">
        <v>0.30459999999999998</v>
      </c>
      <c r="I341" s="7">
        <v>1.0494000000000001</v>
      </c>
      <c r="K341" s="7">
        <v>0.33800000000000002</v>
      </c>
      <c r="L341" s="7">
        <v>1.1377999999999999</v>
      </c>
      <c r="N341" s="7">
        <v>0.28760000000000002</v>
      </c>
      <c r="O341" s="7">
        <v>1.0424</v>
      </c>
      <c r="Q341" s="7">
        <v>1.0671999999999999</v>
      </c>
      <c r="R341" s="7">
        <v>2.2143000000000002</v>
      </c>
      <c r="AA341" s="7">
        <v>0.24149999999999999</v>
      </c>
      <c r="AB341" s="7">
        <v>0.52810000000000001</v>
      </c>
      <c r="AC341" s="7">
        <v>1.5557000000000001</v>
      </c>
      <c r="AD341" s="7">
        <v>4.0492999999999997</v>
      </c>
      <c r="AH341" s="7">
        <v>0.27110000000000001</v>
      </c>
      <c r="AI341" s="7">
        <v>0.58009999999999995</v>
      </c>
      <c r="AK341" s="7">
        <v>0.29699999999999999</v>
      </c>
      <c r="AL341" s="7">
        <v>1.0595000000000001</v>
      </c>
      <c r="AN341" s="7">
        <v>0.25869999999999999</v>
      </c>
      <c r="AO341" s="7">
        <v>0.57750000000000001</v>
      </c>
      <c r="AP341" s="7"/>
      <c r="AQ341" s="7">
        <v>0.59340000000000004</v>
      </c>
      <c r="AR341" s="7">
        <v>2.0821999999999998</v>
      </c>
      <c r="AY341" s="7">
        <v>1.5147999999999999</v>
      </c>
      <c r="AZ341" s="7">
        <v>4.1215999999999999</v>
      </c>
      <c r="BA341" s="7">
        <v>4.1215999999999999</v>
      </c>
    </row>
    <row r="342" spans="1:53" x14ac:dyDescent="0.15">
      <c r="A342" s="7">
        <v>0.26960000000000001</v>
      </c>
      <c r="B342" s="7">
        <v>0.58530000000000004</v>
      </c>
      <c r="C342" s="7">
        <v>2.0796999999999999</v>
      </c>
      <c r="D342" s="7">
        <v>4.2881</v>
      </c>
      <c r="H342" s="7">
        <v>0.30470000000000003</v>
      </c>
      <c r="I342" s="7">
        <v>1.0497000000000001</v>
      </c>
      <c r="K342" s="7">
        <v>0.3382</v>
      </c>
      <c r="L342" s="7">
        <v>1.1382000000000001</v>
      </c>
      <c r="N342" s="7">
        <v>0.2878</v>
      </c>
      <c r="O342" s="7">
        <v>1.0427</v>
      </c>
      <c r="Q342" s="7">
        <v>1.0676000000000001</v>
      </c>
      <c r="R342" s="7">
        <v>2.2149999999999999</v>
      </c>
      <c r="AA342" s="7">
        <v>0.2417</v>
      </c>
      <c r="AB342" s="7">
        <v>0.52839999999999998</v>
      </c>
      <c r="AC342" s="7">
        <v>1.5562</v>
      </c>
      <c r="AD342" s="7">
        <v>4.0505000000000004</v>
      </c>
      <c r="AH342" s="7">
        <v>0.2712</v>
      </c>
      <c r="AI342" s="7">
        <v>0.58050000000000002</v>
      </c>
      <c r="AK342" s="7">
        <v>0.29720000000000002</v>
      </c>
      <c r="AL342" s="7">
        <v>1.0598000000000001</v>
      </c>
      <c r="AN342" s="7">
        <v>0.25879999999999997</v>
      </c>
      <c r="AO342" s="7">
        <v>0.57779999999999998</v>
      </c>
      <c r="AP342" s="7"/>
      <c r="AQ342" s="7">
        <v>0.59379999999999999</v>
      </c>
      <c r="AR342" s="7">
        <v>2.0828000000000002</v>
      </c>
      <c r="AY342" s="7">
        <v>1.5155000000000001</v>
      </c>
      <c r="AZ342" s="7">
        <v>4.1233000000000004</v>
      </c>
      <c r="BA342" s="7">
        <v>4.1233000000000004</v>
      </c>
    </row>
    <row r="343" spans="1:53" x14ac:dyDescent="0.15">
      <c r="A343" s="7">
        <v>0.2697</v>
      </c>
      <c r="B343" s="7">
        <v>0.58560000000000001</v>
      </c>
      <c r="C343" s="7">
        <v>2.0804</v>
      </c>
      <c r="D343" s="7">
        <v>4.2893999999999997</v>
      </c>
      <c r="H343" s="7">
        <v>0.3049</v>
      </c>
      <c r="I343" s="7">
        <v>1.0501</v>
      </c>
      <c r="K343" s="7">
        <v>0.33839999999999998</v>
      </c>
      <c r="L343" s="7">
        <v>1.1386000000000001</v>
      </c>
      <c r="N343" s="7">
        <v>0.28789999999999999</v>
      </c>
      <c r="O343" s="7">
        <v>1.0430999999999999</v>
      </c>
      <c r="Q343" s="7">
        <v>1.0679000000000001</v>
      </c>
      <c r="R343" s="7">
        <v>2.2157</v>
      </c>
      <c r="AA343" s="7">
        <v>0.24179999999999999</v>
      </c>
      <c r="AB343" s="7">
        <v>0.52869999999999995</v>
      </c>
      <c r="AC343" s="7">
        <v>1.5568</v>
      </c>
      <c r="AD343" s="7">
        <v>4.0517000000000003</v>
      </c>
      <c r="AH343" s="7">
        <v>0.27139999999999997</v>
      </c>
      <c r="AI343" s="7">
        <v>0.58079999999999998</v>
      </c>
      <c r="AK343" s="7">
        <v>0.29730000000000001</v>
      </c>
      <c r="AL343" s="7">
        <v>1.0602</v>
      </c>
      <c r="AN343" s="7">
        <v>0.25890000000000002</v>
      </c>
      <c r="AO343" s="7">
        <v>0.57809999999999995</v>
      </c>
      <c r="AP343" s="7"/>
      <c r="AQ343" s="7">
        <v>0.59409999999999996</v>
      </c>
      <c r="AR343" s="7">
        <v>2.0834999999999999</v>
      </c>
      <c r="AY343" s="7">
        <v>1.5163</v>
      </c>
      <c r="AZ343" s="7">
        <v>4.1249000000000002</v>
      </c>
      <c r="BA343" s="7">
        <v>4.1249000000000002</v>
      </c>
    </row>
    <row r="344" spans="1:53" x14ac:dyDescent="0.15">
      <c r="A344" s="7">
        <v>0.26979999999999998</v>
      </c>
      <c r="B344" s="7">
        <v>0.58579999999999999</v>
      </c>
      <c r="C344" s="7">
        <v>2.081</v>
      </c>
      <c r="D344" s="7">
        <v>4.2907000000000002</v>
      </c>
      <c r="H344" s="7">
        <v>0.30509999999999998</v>
      </c>
      <c r="I344" s="7">
        <v>1.0505</v>
      </c>
      <c r="K344" s="7">
        <v>0.33860000000000001</v>
      </c>
      <c r="L344" s="7">
        <v>1.139</v>
      </c>
      <c r="N344" s="7">
        <v>0.28810000000000002</v>
      </c>
      <c r="O344" s="7">
        <v>1.0434000000000001</v>
      </c>
      <c r="Q344" s="7">
        <v>1.0683</v>
      </c>
      <c r="R344" s="7">
        <v>2.2164000000000001</v>
      </c>
      <c r="AA344" s="7">
        <v>0.24199999999999999</v>
      </c>
      <c r="AB344" s="7">
        <v>0.52900000000000003</v>
      </c>
      <c r="AC344" s="7">
        <v>1.5573999999999999</v>
      </c>
      <c r="AD344" s="7">
        <v>4.0529000000000002</v>
      </c>
      <c r="AH344" s="7">
        <v>0.27160000000000001</v>
      </c>
      <c r="AI344" s="7">
        <v>0.58120000000000005</v>
      </c>
      <c r="AK344" s="7">
        <v>0.29749999999999999</v>
      </c>
      <c r="AL344" s="7">
        <v>1.0606</v>
      </c>
      <c r="AN344" s="7">
        <v>0.2591</v>
      </c>
      <c r="AO344" s="7">
        <v>0.57850000000000001</v>
      </c>
      <c r="AP344" s="7"/>
      <c r="AQ344" s="7">
        <v>0.59440000000000004</v>
      </c>
      <c r="AR344" s="7">
        <v>2.0840999999999998</v>
      </c>
      <c r="AY344" s="7">
        <v>1.5170999999999999</v>
      </c>
      <c r="AZ344" s="7">
        <v>4.1265000000000001</v>
      </c>
      <c r="BA344" s="7">
        <v>4.1265000000000001</v>
      </c>
    </row>
    <row r="345" spans="1:53" x14ac:dyDescent="0.15">
      <c r="A345" s="7">
        <v>0.27</v>
      </c>
      <c r="B345" s="7">
        <v>0.58609999999999995</v>
      </c>
      <c r="C345" s="7">
        <v>2.0817000000000001</v>
      </c>
      <c r="D345" s="7">
        <v>4.2919999999999998</v>
      </c>
      <c r="H345" s="7">
        <v>0.30530000000000002</v>
      </c>
      <c r="I345" s="7">
        <v>1.0508</v>
      </c>
      <c r="K345" s="7">
        <v>0.33879999999999999</v>
      </c>
      <c r="L345" s="7">
        <v>1.1395</v>
      </c>
      <c r="N345" s="7">
        <v>0.28820000000000001</v>
      </c>
      <c r="O345" s="7">
        <v>1.0438000000000001</v>
      </c>
      <c r="Q345" s="7">
        <v>1.0686</v>
      </c>
      <c r="R345" s="7">
        <v>2.2170999999999998</v>
      </c>
      <c r="AA345" s="7">
        <v>0.24210000000000001</v>
      </c>
      <c r="AB345" s="7">
        <v>0.52929999999999999</v>
      </c>
      <c r="AC345" s="7">
        <v>1.5580000000000001</v>
      </c>
      <c r="AD345" s="7">
        <v>4.0541</v>
      </c>
      <c r="AH345" s="7">
        <v>0.2717</v>
      </c>
      <c r="AI345" s="7">
        <v>0.58150000000000002</v>
      </c>
      <c r="AK345" s="7">
        <v>0.29770000000000002</v>
      </c>
      <c r="AL345" s="7">
        <v>1.0609999999999999</v>
      </c>
      <c r="AN345" s="7">
        <v>0.25919999999999999</v>
      </c>
      <c r="AO345" s="7">
        <v>0.57879999999999998</v>
      </c>
      <c r="AP345" s="7"/>
      <c r="AQ345" s="7">
        <v>0.5948</v>
      </c>
      <c r="AR345" s="7">
        <v>2.0848</v>
      </c>
      <c r="AY345" s="7">
        <v>1.5178</v>
      </c>
      <c r="AZ345" s="7">
        <v>4.1281999999999996</v>
      </c>
      <c r="BA345" s="7">
        <v>4.1281999999999996</v>
      </c>
    </row>
    <row r="346" spans="1:53" x14ac:dyDescent="0.15">
      <c r="A346" s="7">
        <v>0.27010000000000001</v>
      </c>
      <c r="B346" s="7">
        <v>0.58640000000000003</v>
      </c>
      <c r="C346" s="7">
        <v>2.0823</v>
      </c>
      <c r="D346" s="7">
        <v>4.2933000000000003</v>
      </c>
      <c r="H346" s="7">
        <v>0.30549999999999999</v>
      </c>
      <c r="I346" s="7">
        <v>1.0511999999999999</v>
      </c>
      <c r="K346" s="7">
        <v>0.33900000000000002</v>
      </c>
      <c r="L346" s="7">
        <v>1.1398999999999999</v>
      </c>
      <c r="N346" s="7">
        <v>0.28839999999999999</v>
      </c>
      <c r="O346" s="7">
        <v>1.0441</v>
      </c>
      <c r="Q346" s="7">
        <v>1.069</v>
      </c>
      <c r="R346" s="7">
        <v>2.2178</v>
      </c>
      <c r="AA346" s="7">
        <v>0.2422</v>
      </c>
      <c r="AB346" s="7">
        <v>0.52959999999999996</v>
      </c>
      <c r="AC346" s="7">
        <v>1.5586</v>
      </c>
      <c r="AD346" s="7">
        <v>4.0552999999999999</v>
      </c>
      <c r="AH346" s="7">
        <v>0.27189999999999998</v>
      </c>
      <c r="AI346" s="7">
        <v>0.58189999999999997</v>
      </c>
      <c r="AK346" s="7">
        <v>0.2979</v>
      </c>
      <c r="AL346" s="7">
        <v>1.0612999999999999</v>
      </c>
      <c r="AN346" s="7">
        <v>0.25940000000000002</v>
      </c>
      <c r="AO346" s="7">
        <v>0.57920000000000005</v>
      </c>
      <c r="AP346" s="7"/>
      <c r="AQ346" s="7">
        <v>0.59509999999999996</v>
      </c>
      <c r="AR346" s="7">
        <v>2.0855000000000001</v>
      </c>
      <c r="AY346" s="7">
        <v>1.5185999999999999</v>
      </c>
      <c r="AZ346" s="7">
        <v>4.1298000000000004</v>
      </c>
      <c r="BA346" s="7">
        <v>4.1298000000000004</v>
      </c>
    </row>
    <row r="347" spans="1:53" x14ac:dyDescent="0.15">
      <c r="A347" s="7">
        <v>0.27029999999999998</v>
      </c>
      <c r="B347" s="7">
        <v>0.5867</v>
      </c>
      <c r="C347" s="7">
        <v>2.0829</v>
      </c>
      <c r="D347" s="7">
        <v>4.2946</v>
      </c>
      <c r="H347" s="7">
        <v>0.30559999999999998</v>
      </c>
      <c r="I347" s="7">
        <v>1.0516000000000001</v>
      </c>
      <c r="K347" s="7">
        <v>0.33910000000000001</v>
      </c>
      <c r="L347" s="7">
        <v>1.1403000000000001</v>
      </c>
      <c r="N347" s="7">
        <v>0.28849999999999998</v>
      </c>
      <c r="O347" s="7">
        <v>1.0445</v>
      </c>
      <c r="Q347" s="7">
        <v>1.0692999999999999</v>
      </c>
      <c r="R347" s="7">
        <v>2.2185000000000001</v>
      </c>
      <c r="AA347" s="7">
        <v>0.2424</v>
      </c>
      <c r="AB347" s="7">
        <v>0.52990000000000004</v>
      </c>
      <c r="AC347" s="7">
        <v>1.5591999999999999</v>
      </c>
      <c r="AD347" s="7">
        <v>4.0564999999999998</v>
      </c>
      <c r="AH347" s="7">
        <v>0.27210000000000001</v>
      </c>
      <c r="AI347" s="7">
        <v>0.58220000000000005</v>
      </c>
      <c r="AK347" s="7">
        <v>0.29809999999999998</v>
      </c>
      <c r="AL347" s="7">
        <v>1.0617000000000001</v>
      </c>
      <c r="AN347" s="7">
        <v>0.25950000000000001</v>
      </c>
      <c r="AO347" s="7">
        <v>0.57950000000000002</v>
      </c>
      <c r="AP347" s="7"/>
      <c r="AQ347" s="7">
        <v>0.59540000000000004</v>
      </c>
      <c r="AR347" s="7">
        <v>2.0861000000000001</v>
      </c>
      <c r="AY347" s="7">
        <v>1.5193000000000001</v>
      </c>
      <c r="AZ347" s="7">
        <v>4.1314000000000002</v>
      </c>
      <c r="BA347" s="7">
        <v>4.1314000000000002</v>
      </c>
    </row>
    <row r="348" spans="1:53" x14ac:dyDescent="0.15">
      <c r="A348" s="7">
        <v>0.27039999999999997</v>
      </c>
      <c r="B348" s="7">
        <v>0.58699999999999997</v>
      </c>
      <c r="C348" s="7">
        <v>2.0836000000000001</v>
      </c>
      <c r="D348" s="7">
        <v>4.2958999999999996</v>
      </c>
      <c r="H348" s="7">
        <v>0.30580000000000002</v>
      </c>
      <c r="I348" s="7">
        <v>1.0519000000000001</v>
      </c>
      <c r="K348" s="7">
        <v>0.33929999999999999</v>
      </c>
      <c r="L348" s="7">
        <v>1.1407</v>
      </c>
      <c r="N348" s="7">
        <v>0.28870000000000001</v>
      </c>
      <c r="O348" s="7">
        <v>1.0448999999999999</v>
      </c>
      <c r="Q348" s="7">
        <v>1.0697000000000001</v>
      </c>
      <c r="R348" s="7">
        <v>2.2191999999999998</v>
      </c>
      <c r="AA348" s="7">
        <v>0.24249999999999999</v>
      </c>
      <c r="AB348" s="7">
        <v>0.5302</v>
      </c>
      <c r="AC348" s="7">
        <v>1.5598000000000001</v>
      </c>
      <c r="AD348" s="7">
        <v>4.0575999999999999</v>
      </c>
      <c r="AH348" s="7">
        <v>0.2722</v>
      </c>
      <c r="AI348" s="7">
        <v>0.58260000000000001</v>
      </c>
      <c r="AK348" s="7">
        <v>0.29830000000000001</v>
      </c>
      <c r="AL348" s="7">
        <v>1.0621</v>
      </c>
      <c r="AN348" s="7">
        <v>0.25969999999999999</v>
      </c>
      <c r="AO348" s="7">
        <v>0.57989999999999997</v>
      </c>
      <c r="AP348" s="7"/>
      <c r="AQ348" s="7">
        <v>0.59570000000000001</v>
      </c>
      <c r="AR348" s="7">
        <v>2.0868000000000002</v>
      </c>
      <c r="AY348" s="7">
        <v>1.5201</v>
      </c>
      <c r="AZ348" s="7">
        <v>4.133</v>
      </c>
      <c r="BA348" s="7">
        <v>4.133</v>
      </c>
    </row>
    <row r="349" spans="1:53" x14ac:dyDescent="0.15">
      <c r="A349" s="7">
        <v>0.27050000000000002</v>
      </c>
      <c r="B349" s="7">
        <v>0.58720000000000006</v>
      </c>
      <c r="C349" s="7">
        <v>2.0842000000000001</v>
      </c>
      <c r="D349" s="7">
        <v>4.2972000000000001</v>
      </c>
      <c r="H349" s="7">
        <v>0.30599999999999999</v>
      </c>
      <c r="I349" s="7">
        <v>1.0523</v>
      </c>
      <c r="K349" s="7">
        <v>0.33950000000000002</v>
      </c>
      <c r="L349" s="7">
        <v>1.1412</v>
      </c>
      <c r="N349" s="7">
        <v>0.28889999999999999</v>
      </c>
      <c r="O349" s="7">
        <v>1.0451999999999999</v>
      </c>
      <c r="Q349" s="7">
        <v>1.07</v>
      </c>
      <c r="R349" s="7">
        <v>2.2199</v>
      </c>
      <c r="AA349" s="7">
        <v>0.2427</v>
      </c>
      <c r="AB349" s="7">
        <v>0.53049999999999997</v>
      </c>
      <c r="AC349" s="7">
        <v>1.5604</v>
      </c>
      <c r="AD349" s="7">
        <v>4.0587999999999997</v>
      </c>
      <c r="AH349" s="7">
        <v>0.27239999999999998</v>
      </c>
      <c r="AI349" s="7">
        <v>0.58289999999999997</v>
      </c>
      <c r="AK349" s="7">
        <v>0.29849999999999999</v>
      </c>
      <c r="AL349" s="7">
        <v>1.0625</v>
      </c>
      <c r="AN349" s="7">
        <v>0.25979999999999998</v>
      </c>
      <c r="AO349" s="7">
        <v>0.58020000000000005</v>
      </c>
      <c r="AP349" s="7"/>
      <c r="AQ349" s="7">
        <v>0.59609999999999996</v>
      </c>
      <c r="AR349" s="7">
        <v>2.0874999999999999</v>
      </c>
      <c r="AY349" s="7">
        <v>1.5208999999999999</v>
      </c>
      <c r="AZ349" s="7">
        <v>4.1346999999999996</v>
      </c>
      <c r="BA349" s="7">
        <v>4.1346999999999996</v>
      </c>
    </row>
    <row r="350" spans="1:53" x14ac:dyDescent="0.15">
      <c r="A350" s="7">
        <v>0.2707</v>
      </c>
      <c r="B350" s="7">
        <v>0.58750000000000002</v>
      </c>
      <c r="C350" s="7">
        <v>2.0849000000000002</v>
      </c>
      <c r="D350" s="7">
        <v>4.2984999999999998</v>
      </c>
      <c r="H350" s="7">
        <v>0.30620000000000003</v>
      </c>
      <c r="I350" s="7">
        <v>1.0527</v>
      </c>
      <c r="K350" s="7">
        <v>0.3397</v>
      </c>
      <c r="L350" s="7">
        <v>1.1415999999999999</v>
      </c>
      <c r="N350" s="7">
        <v>0.28899999999999998</v>
      </c>
      <c r="O350" s="7">
        <v>1.0456000000000001</v>
      </c>
      <c r="Q350" s="7">
        <v>1.0704</v>
      </c>
      <c r="R350" s="7">
        <v>2.2206000000000001</v>
      </c>
      <c r="AA350" s="7">
        <v>0.24279999999999999</v>
      </c>
      <c r="AB350" s="7">
        <v>0.53080000000000005</v>
      </c>
      <c r="AC350" s="7">
        <v>1.5609999999999999</v>
      </c>
      <c r="AD350" s="7">
        <v>4.0599999999999996</v>
      </c>
      <c r="AH350" s="7">
        <v>0.27260000000000001</v>
      </c>
      <c r="AI350" s="7">
        <v>0.58330000000000004</v>
      </c>
      <c r="AK350" s="7">
        <v>0.29859999999999998</v>
      </c>
      <c r="AL350" s="7">
        <v>1.0629</v>
      </c>
      <c r="AN350" s="7">
        <v>0.26</v>
      </c>
      <c r="AO350" s="7">
        <v>0.58050000000000002</v>
      </c>
      <c r="AP350" s="7"/>
      <c r="AQ350" s="7">
        <v>0.59640000000000004</v>
      </c>
      <c r="AR350" s="7">
        <v>2.0880999999999998</v>
      </c>
      <c r="AY350" s="7">
        <v>1.5216000000000001</v>
      </c>
      <c r="AZ350" s="7">
        <v>4.1363000000000003</v>
      </c>
      <c r="BA350" s="7">
        <v>4.1363000000000003</v>
      </c>
    </row>
    <row r="351" spans="1:53" x14ac:dyDescent="0.15">
      <c r="A351" s="7">
        <v>0.27079999999999999</v>
      </c>
      <c r="B351" s="7">
        <v>0.58779999999999999</v>
      </c>
      <c r="C351" s="7">
        <v>2.0855000000000001</v>
      </c>
      <c r="D351" s="7">
        <v>4.2996999999999996</v>
      </c>
      <c r="H351" s="7">
        <v>0.30640000000000001</v>
      </c>
      <c r="I351" s="7">
        <v>1.0529999999999999</v>
      </c>
      <c r="K351" s="7">
        <v>0.33989999999999998</v>
      </c>
      <c r="L351" s="7">
        <v>1.1419999999999999</v>
      </c>
      <c r="N351" s="7">
        <v>0.28920000000000001</v>
      </c>
      <c r="O351" s="7">
        <v>1.0459000000000001</v>
      </c>
      <c r="Q351" s="7">
        <v>1.0707</v>
      </c>
      <c r="R351" s="7">
        <v>2.2212999999999998</v>
      </c>
      <c r="AA351" s="7">
        <v>0.24299999999999999</v>
      </c>
      <c r="AB351" s="7">
        <v>0.53110000000000002</v>
      </c>
      <c r="AC351" s="7">
        <v>1.5615000000000001</v>
      </c>
      <c r="AD351" s="7">
        <v>4.0612000000000004</v>
      </c>
      <c r="AH351" s="7">
        <v>0.2727</v>
      </c>
      <c r="AI351" s="7">
        <v>0.58360000000000001</v>
      </c>
      <c r="AK351" s="7">
        <v>0.29880000000000001</v>
      </c>
      <c r="AL351" s="7">
        <v>1.0631999999999999</v>
      </c>
      <c r="AN351" s="7">
        <v>0.2601</v>
      </c>
      <c r="AO351" s="7">
        <v>0.58089999999999997</v>
      </c>
      <c r="AP351" s="7"/>
      <c r="AQ351" s="7">
        <v>0.59670000000000001</v>
      </c>
      <c r="AR351" s="7">
        <v>2.0888</v>
      </c>
      <c r="AY351" s="7">
        <v>1.5224</v>
      </c>
      <c r="AZ351" s="7">
        <v>4.1379000000000001</v>
      </c>
      <c r="BA351" s="7">
        <v>4.1379000000000001</v>
      </c>
    </row>
    <row r="352" spans="1:53" x14ac:dyDescent="0.15">
      <c r="A352" s="7">
        <v>0.27100000000000002</v>
      </c>
      <c r="B352" s="7">
        <v>0.58809999999999996</v>
      </c>
      <c r="C352" s="7">
        <v>2.0861000000000001</v>
      </c>
      <c r="D352" s="7">
        <v>4.3010000000000002</v>
      </c>
      <c r="H352" s="7">
        <v>0.30649999999999999</v>
      </c>
      <c r="I352" s="7">
        <v>1.0533999999999999</v>
      </c>
      <c r="K352" s="7">
        <v>0.34010000000000001</v>
      </c>
      <c r="L352" s="7">
        <v>1.1424000000000001</v>
      </c>
      <c r="N352" s="7">
        <v>0.2893</v>
      </c>
      <c r="O352" s="7">
        <v>1.0463</v>
      </c>
      <c r="Q352" s="7">
        <v>1.0710999999999999</v>
      </c>
      <c r="R352" s="7">
        <v>2.222</v>
      </c>
      <c r="AA352" s="7">
        <v>0.24310000000000001</v>
      </c>
      <c r="AB352" s="7">
        <v>0.53139999999999998</v>
      </c>
      <c r="AC352" s="7">
        <v>1.5621</v>
      </c>
      <c r="AD352" s="7">
        <v>4.0624000000000002</v>
      </c>
      <c r="AH352" s="7">
        <v>0.27289999999999998</v>
      </c>
      <c r="AI352" s="7">
        <v>0.58399999999999996</v>
      </c>
      <c r="AK352" s="7">
        <v>0.29899999999999999</v>
      </c>
      <c r="AL352" s="7">
        <v>1.0636000000000001</v>
      </c>
      <c r="AN352" s="7">
        <v>0.26029999999999998</v>
      </c>
      <c r="AO352" s="7">
        <v>0.58120000000000005</v>
      </c>
      <c r="AP352" s="7"/>
      <c r="AQ352" s="7">
        <v>0.59709999999999996</v>
      </c>
      <c r="AR352" s="7">
        <v>2.0895000000000001</v>
      </c>
      <c r="AY352" s="7">
        <v>1.5232000000000001</v>
      </c>
      <c r="AZ352" s="7">
        <v>4.1395999999999997</v>
      </c>
      <c r="BA352" s="7">
        <v>4.1395999999999997</v>
      </c>
    </row>
    <row r="353" spans="1:53" x14ac:dyDescent="0.15">
      <c r="A353" s="7">
        <v>0.27110000000000001</v>
      </c>
      <c r="B353" s="7">
        <v>0.58840000000000003</v>
      </c>
      <c r="C353" s="7">
        <v>2.0868000000000002</v>
      </c>
      <c r="D353" s="7">
        <v>4.3022999999999998</v>
      </c>
      <c r="H353" s="7">
        <v>0.30669999999999997</v>
      </c>
      <c r="I353" s="7">
        <v>1.0538000000000001</v>
      </c>
      <c r="K353" s="7">
        <v>0.34029999999999999</v>
      </c>
      <c r="L353" s="7">
        <v>1.1429</v>
      </c>
      <c r="N353" s="7">
        <v>0.28949999999999998</v>
      </c>
      <c r="O353" s="7">
        <v>1.0466</v>
      </c>
      <c r="Q353" s="7">
        <v>1.0713999999999999</v>
      </c>
      <c r="R353" s="7">
        <v>2.2227000000000001</v>
      </c>
      <c r="AA353" s="7">
        <v>0.2432</v>
      </c>
      <c r="AB353" s="7">
        <v>0.53159999999999996</v>
      </c>
      <c r="AC353" s="7">
        <v>1.5627</v>
      </c>
      <c r="AD353" s="7">
        <v>4.0636000000000001</v>
      </c>
      <c r="AH353" s="7">
        <v>0.27310000000000001</v>
      </c>
      <c r="AI353" s="7">
        <v>0.58430000000000004</v>
      </c>
      <c r="AK353" s="7">
        <v>0.29920000000000002</v>
      </c>
      <c r="AL353" s="7">
        <v>1.0640000000000001</v>
      </c>
      <c r="AN353" s="7">
        <v>0.26040000000000002</v>
      </c>
      <c r="AO353" s="7">
        <v>0.58160000000000001</v>
      </c>
      <c r="AP353" s="7"/>
      <c r="AQ353" s="7">
        <v>0.59740000000000004</v>
      </c>
      <c r="AR353" s="7">
        <v>2.0901000000000001</v>
      </c>
      <c r="AY353" s="7">
        <v>1.5239</v>
      </c>
      <c r="AZ353" s="7">
        <v>4.1412000000000004</v>
      </c>
      <c r="BA353" s="7">
        <v>4.1412000000000004</v>
      </c>
    </row>
    <row r="354" spans="1:53" x14ac:dyDescent="0.15">
      <c r="A354" s="7">
        <v>0.2712</v>
      </c>
      <c r="B354" s="7">
        <v>0.5887</v>
      </c>
      <c r="C354" s="7">
        <v>2.0874000000000001</v>
      </c>
      <c r="D354" s="7">
        <v>4.3036000000000003</v>
      </c>
      <c r="H354" s="7">
        <v>0.30690000000000001</v>
      </c>
      <c r="I354" s="7">
        <v>1.0541</v>
      </c>
      <c r="K354" s="7">
        <v>0.34039999999999998</v>
      </c>
      <c r="L354" s="7">
        <v>1.1433</v>
      </c>
      <c r="N354" s="7">
        <v>0.28960000000000002</v>
      </c>
      <c r="O354" s="7">
        <v>1.0469999999999999</v>
      </c>
      <c r="Q354" s="7">
        <v>1.0718000000000001</v>
      </c>
      <c r="R354" s="7">
        <v>2.2233999999999998</v>
      </c>
      <c r="AA354" s="7">
        <v>0.24340000000000001</v>
      </c>
      <c r="AB354" s="7">
        <v>0.53190000000000004</v>
      </c>
      <c r="AC354" s="7">
        <v>1.5632999999999999</v>
      </c>
      <c r="AD354" s="7">
        <v>4.0648</v>
      </c>
      <c r="AH354" s="7">
        <v>0.27329999999999999</v>
      </c>
      <c r="AI354" s="7">
        <v>0.5847</v>
      </c>
      <c r="AK354" s="7">
        <v>0.2994</v>
      </c>
      <c r="AL354" s="7">
        <v>1.0644</v>
      </c>
      <c r="AN354" s="7">
        <v>0.2606</v>
      </c>
      <c r="AO354" s="7">
        <v>0.58189999999999997</v>
      </c>
      <c r="AP354" s="7"/>
      <c r="AQ354" s="7">
        <v>0.59770000000000001</v>
      </c>
      <c r="AR354" s="7">
        <v>2.0908000000000002</v>
      </c>
      <c r="AY354" s="7">
        <v>1.5246999999999999</v>
      </c>
      <c r="AZ354" s="7">
        <v>4.1428000000000003</v>
      </c>
      <c r="BA354" s="7">
        <v>4.1428000000000003</v>
      </c>
    </row>
    <row r="355" spans="1:53" x14ac:dyDescent="0.15">
      <c r="A355" s="7">
        <v>0.27139999999999997</v>
      </c>
      <c r="B355" s="7">
        <v>0.58889999999999998</v>
      </c>
      <c r="C355" s="7">
        <v>2.0880999999999998</v>
      </c>
      <c r="D355" s="7">
        <v>4.3048999999999999</v>
      </c>
      <c r="H355" s="7">
        <v>0.30709999999999998</v>
      </c>
      <c r="I355" s="7">
        <v>1.0545</v>
      </c>
      <c r="K355" s="7">
        <v>0.34060000000000001</v>
      </c>
      <c r="L355" s="7">
        <v>1.1436999999999999</v>
      </c>
      <c r="N355" s="7">
        <v>0.2898</v>
      </c>
      <c r="O355" s="7">
        <v>1.0472999999999999</v>
      </c>
      <c r="Q355" s="7">
        <v>1.0721000000000001</v>
      </c>
      <c r="R355" s="7">
        <v>2.2241</v>
      </c>
      <c r="AA355" s="7">
        <v>0.24349999999999999</v>
      </c>
      <c r="AB355" s="7">
        <v>0.53220000000000001</v>
      </c>
      <c r="AC355" s="7">
        <v>1.5639000000000001</v>
      </c>
      <c r="AD355" s="7">
        <v>4.0659999999999998</v>
      </c>
      <c r="AH355" s="7">
        <v>0.27339999999999998</v>
      </c>
      <c r="AI355" s="7">
        <v>0.58499999999999996</v>
      </c>
      <c r="AK355" s="7">
        <v>0.29959999999999998</v>
      </c>
      <c r="AL355" s="7">
        <v>1.0647</v>
      </c>
      <c r="AN355" s="7">
        <v>0.26069999999999999</v>
      </c>
      <c r="AO355" s="7">
        <v>0.58230000000000004</v>
      </c>
      <c r="AP355" s="7"/>
      <c r="AQ355" s="7">
        <v>0.59809999999999997</v>
      </c>
      <c r="AR355" s="7">
        <v>2.0914000000000001</v>
      </c>
      <c r="AY355" s="7">
        <v>1.5255000000000001</v>
      </c>
      <c r="AZ355" s="7">
        <v>4.1444999999999999</v>
      </c>
      <c r="BA355" s="7">
        <v>4.1444999999999999</v>
      </c>
    </row>
    <row r="356" spans="1:53" x14ac:dyDescent="0.15">
      <c r="A356" s="7">
        <v>0.27150000000000002</v>
      </c>
      <c r="B356" s="7">
        <v>0.58919999999999995</v>
      </c>
      <c r="C356" s="7">
        <v>2.0886999999999998</v>
      </c>
      <c r="D356" s="7">
        <v>4.3061999999999996</v>
      </c>
      <c r="H356" s="7">
        <v>0.30730000000000002</v>
      </c>
      <c r="I356" s="7">
        <v>1.0548999999999999</v>
      </c>
      <c r="K356" s="7">
        <v>0.34079999999999999</v>
      </c>
      <c r="L356" s="7">
        <v>1.1440999999999999</v>
      </c>
      <c r="N356" s="7">
        <v>0.28989999999999999</v>
      </c>
      <c r="O356" s="7">
        <v>1.0477000000000001</v>
      </c>
      <c r="Q356" s="7">
        <v>1.0725</v>
      </c>
      <c r="R356" s="7">
        <v>2.2248000000000001</v>
      </c>
      <c r="AA356" s="7">
        <v>0.2437</v>
      </c>
      <c r="AB356" s="7">
        <v>0.53249999999999997</v>
      </c>
      <c r="AC356" s="7">
        <v>1.5645</v>
      </c>
      <c r="AD356" s="7">
        <v>4.0671999999999997</v>
      </c>
      <c r="AH356" s="7">
        <v>0.27360000000000001</v>
      </c>
      <c r="AI356" s="7">
        <v>0.58540000000000003</v>
      </c>
      <c r="AK356" s="7">
        <v>0.29980000000000001</v>
      </c>
      <c r="AL356" s="7">
        <v>1.0650999999999999</v>
      </c>
      <c r="AN356" s="7">
        <v>0.26090000000000002</v>
      </c>
      <c r="AO356" s="7">
        <v>0.58260000000000001</v>
      </c>
      <c r="AP356" s="7"/>
      <c r="AQ356" s="7">
        <v>0.59840000000000004</v>
      </c>
      <c r="AR356" s="7">
        <v>2.0920999999999998</v>
      </c>
      <c r="AY356" s="7">
        <v>1.5262</v>
      </c>
      <c r="AZ356" s="7">
        <v>4.1460999999999997</v>
      </c>
      <c r="BA356" s="7">
        <v>4.1460999999999997</v>
      </c>
    </row>
    <row r="357" spans="1:53" x14ac:dyDescent="0.15">
      <c r="A357" s="7">
        <v>0.2717</v>
      </c>
      <c r="B357" s="7">
        <v>0.58950000000000002</v>
      </c>
      <c r="C357" s="7">
        <v>2.0893000000000002</v>
      </c>
      <c r="D357" s="7">
        <v>4.3075000000000001</v>
      </c>
      <c r="H357" s="7">
        <v>0.30740000000000001</v>
      </c>
      <c r="I357" s="7">
        <v>1.0552999999999999</v>
      </c>
      <c r="K357" s="7">
        <v>0.34100000000000003</v>
      </c>
      <c r="L357" s="7">
        <v>1.1446000000000001</v>
      </c>
      <c r="N357" s="7">
        <v>0.29010000000000002</v>
      </c>
      <c r="O357" s="7">
        <v>1.048</v>
      </c>
      <c r="Q357" s="7">
        <v>1.0728</v>
      </c>
      <c r="R357" s="7">
        <v>2.2254999999999998</v>
      </c>
      <c r="AA357" s="7">
        <v>0.24379999999999999</v>
      </c>
      <c r="AB357" s="7">
        <v>0.53280000000000005</v>
      </c>
      <c r="AC357" s="7">
        <v>1.5650999999999999</v>
      </c>
      <c r="AD357" s="7">
        <v>4.0683999999999996</v>
      </c>
      <c r="AH357" s="7">
        <v>0.27379999999999999</v>
      </c>
      <c r="AI357" s="7">
        <v>0.5857</v>
      </c>
      <c r="AK357" s="7">
        <v>0.3</v>
      </c>
      <c r="AL357" s="7">
        <v>1.0654999999999999</v>
      </c>
      <c r="AN357" s="7">
        <v>0.26100000000000001</v>
      </c>
      <c r="AO357" s="7">
        <v>0.58289999999999997</v>
      </c>
      <c r="AP357" s="7"/>
      <c r="AQ357" s="7">
        <v>0.59870000000000001</v>
      </c>
      <c r="AR357" s="7">
        <v>2.0928</v>
      </c>
      <c r="AY357" s="7">
        <v>1.5269999999999999</v>
      </c>
      <c r="AZ357" s="7">
        <v>4.1478000000000002</v>
      </c>
      <c r="BA357" s="7">
        <v>4.1478000000000002</v>
      </c>
    </row>
    <row r="358" spans="1:53" x14ac:dyDescent="0.15">
      <c r="A358" s="7">
        <v>0.27179999999999999</v>
      </c>
      <c r="B358" s="7">
        <v>0.58979999999999999</v>
      </c>
      <c r="C358" s="7">
        <v>2.09</v>
      </c>
      <c r="D358" s="7">
        <v>4.3087999999999997</v>
      </c>
      <c r="H358" s="7">
        <v>0.30759999999999998</v>
      </c>
      <c r="I358" s="7">
        <v>1.0556000000000001</v>
      </c>
      <c r="K358" s="7">
        <v>0.3412</v>
      </c>
      <c r="L358" s="7">
        <v>1.145</v>
      </c>
      <c r="N358" s="7">
        <v>0.2903</v>
      </c>
      <c r="O358" s="7">
        <v>1.0484</v>
      </c>
      <c r="Q358" s="7">
        <v>1.0731999999999999</v>
      </c>
      <c r="R358" s="7">
        <v>2.2263000000000002</v>
      </c>
      <c r="AA358" s="7">
        <v>0.24399999999999999</v>
      </c>
      <c r="AB358" s="7">
        <v>0.53310000000000002</v>
      </c>
      <c r="AC358" s="7">
        <v>1.5657000000000001</v>
      </c>
      <c r="AD358" s="7">
        <v>4.0694999999999997</v>
      </c>
      <c r="AH358" s="7">
        <v>0.27389999999999998</v>
      </c>
      <c r="AI358" s="7">
        <v>0.58609999999999995</v>
      </c>
      <c r="AK358" s="7">
        <v>0.30009999999999998</v>
      </c>
      <c r="AL358" s="7">
        <v>1.0659000000000001</v>
      </c>
      <c r="AN358" s="7">
        <v>0.26119999999999999</v>
      </c>
      <c r="AO358" s="7">
        <v>0.58330000000000004</v>
      </c>
      <c r="AP358" s="7"/>
      <c r="AQ358" s="7">
        <v>0.59909999999999997</v>
      </c>
      <c r="AR358" s="7">
        <v>2.0933999999999999</v>
      </c>
      <c r="AY358" s="7">
        <v>1.5277000000000001</v>
      </c>
      <c r="AZ358" s="7">
        <v>4.1494</v>
      </c>
      <c r="BA358" s="7">
        <v>4.1494</v>
      </c>
    </row>
    <row r="359" spans="1:53" x14ac:dyDescent="0.15">
      <c r="A359" s="7">
        <v>0.27189999999999998</v>
      </c>
      <c r="B359" s="7">
        <v>0.59009999999999996</v>
      </c>
      <c r="C359" s="7">
        <v>2.0905999999999998</v>
      </c>
      <c r="D359" s="7">
        <v>4.3101000000000003</v>
      </c>
      <c r="H359" s="7">
        <v>0.30780000000000002</v>
      </c>
      <c r="I359" s="7">
        <v>1.056</v>
      </c>
      <c r="K359" s="7">
        <v>0.34139999999999998</v>
      </c>
      <c r="L359" s="7">
        <v>1.1454</v>
      </c>
      <c r="N359" s="7">
        <v>0.29039999999999999</v>
      </c>
      <c r="O359" s="7">
        <v>1.0487</v>
      </c>
      <c r="Q359" s="7">
        <v>1.0734999999999999</v>
      </c>
      <c r="R359" s="7">
        <v>2.2269999999999999</v>
      </c>
      <c r="AA359" s="7">
        <v>0.24410000000000001</v>
      </c>
      <c r="AB359" s="7">
        <v>0.53339999999999999</v>
      </c>
      <c r="AC359" s="7">
        <v>1.5663</v>
      </c>
      <c r="AD359" s="7">
        <v>4.0707000000000004</v>
      </c>
      <c r="AH359" s="7">
        <v>0.27410000000000001</v>
      </c>
      <c r="AI359" s="7">
        <v>0.58640000000000003</v>
      </c>
      <c r="AK359" s="7">
        <v>0.30030000000000001</v>
      </c>
      <c r="AL359" s="7">
        <v>1.0662</v>
      </c>
      <c r="AN359" s="7">
        <v>0.26129999999999998</v>
      </c>
      <c r="AO359" s="7">
        <v>0.58360000000000001</v>
      </c>
      <c r="AP359" s="7"/>
      <c r="AQ359" s="7">
        <v>0.59940000000000004</v>
      </c>
      <c r="AR359" s="7">
        <v>2.0941000000000001</v>
      </c>
      <c r="AY359" s="7">
        <v>1.5285</v>
      </c>
      <c r="AZ359" s="7">
        <v>4.1509999999999998</v>
      </c>
      <c r="BA359" s="7">
        <v>4.1509999999999998</v>
      </c>
    </row>
    <row r="360" spans="1:53" x14ac:dyDescent="0.15">
      <c r="A360" s="7">
        <v>0.27210000000000001</v>
      </c>
      <c r="B360" s="7">
        <v>0.59040000000000004</v>
      </c>
      <c r="C360" s="7">
        <v>2.0912999999999999</v>
      </c>
      <c r="D360" s="7">
        <v>4.3113999999999999</v>
      </c>
      <c r="H360" s="7">
        <v>0.308</v>
      </c>
      <c r="I360" s="7">
        <v>1.0564</v>
      </c>
      <c r="K360" s="7">
        <v>0.34160000000000001</v>
      </c>
      <c r="L360" s="7">
        <v>1.1457999999999999</v>
      </c>
      <c r="N360" s="7">
        <v>0.29060000000000002</v>
      </c>
      <c r="O360" s="7">
        <v>1.0490999999999999</v>
      </c>
      <c r="Q360" s="7">
        <v>1.0739000000000001</v>
      </c>
      <c r="R360" s="7">
        <v>2.2277</v>
      </c>
      <c r="AA360" s="7">
        <v>0.2442</v>
      </c>
      <c r="AB360" s="7">
        <v>0.53369999999999995</v>
      </c>
      <c r="AC360" s="7">
        <v>1.5669</v>
      </c>
      <c r="AD360" s="7">
        <v>4.0719000000000003</v>
      </c>
      <c r="AH360" s="7">
        <v>0.27429999999999999</v>
      </c>
      <c r="AI360" s="7">
        <v>0.58679999999999999</v>
      </c>
      <c r="AK360" s="7">
        <v>0.30049999999999999</v>
      </c>
      <c r="AL360" s="7">
        <v>1.0666</v>
      </c>
      <c r="AN360" s="7">
        <v>0.26150000000000001</v>
      </c>
      <c r="AO360" s="7">
        <v>0.58399999999999996</v>
      </c>
      <c r="AP360" s="7"/>
      <c r="AQ360" s="7">
        <v>0.59970000000000001</v>
      </c>
      <c r="AR360" s="7">
        <v>2.0948000000000002</v>
      </c>
      <c r="AY360" s="7">
        <v>1.5293000000000001</v>
      </c>
      <c r="AZ360" s="7">
        <v>4.1527000000000003</v>
      </c>
      <c r="BA360" s="7">
        <v>4.1527000000000003</v>
      </c>
    </row>
    <row r="361" spans="1:53" x14ac:dyDescent="0.15">
      <c r="A361" s="7">
        <v>0.2722</v>
      </c>
      <c r="B361" s="7">
        <v>0.59060000000000001</v>
      </c>
      <c r="C361" s="7">
        <v>2.0918999999999999</v>
      </c>
      <c r="D361" s="7">
        <v>4.3127000000000004</v>
      </c>
      <c r="H361" s="7">
        <v>0.30819999999999997</v>
      </c>
      <c r="I361" s="7">
        <v>1.0567</v>
      </c>
      <c r="K361" s="7">
        <v>0.3417</v>
      </c>
      <c r="L361" s="7">
        <v>1.1463000000000001</v>
      </c>
      <c r="N361" s="7">
        <v>0.29070000000000001</v>
      </c>
      <c r="O361" s="7">
        <v>1.0495000000000001</v>
      </c>
      <c r="Q361" s="7">
        <v>1.0743</v>
      </c>
      <c r="R361" s="7">
        <v>2.2284000000000002</v>
      </c>
      <c r="AA361" s="7">
        <v>0.24440000000000001</v>
      </c>
      <c r="AB361" s="7">
        <v>0.53400000000000003</v>
      </c>
      <c r="AC361" s="7">
        <v>1.5674999999999999</v>
      </c>
      <c r="AD361" s="7">
        <v>4.0731000000000002</v>
      </c>
      <c r="AH361" s="7">
        <v>0.27439999999999998</v>
      </c>
      <c r="AI361" s="7">
        <v>0.58709999999999996</v>
      </c>
      <c r="AK361" s="7">
        <v>0.30070000000000002</v>
      </c>
      <c r="AL361" s="7">
        <v>1.0669999999999999</v>
      </c>
      <c r="AN361" s="7">
        <v>0.2616</v>
      </c>
      <c r="AO361" s="7">
        <v>0.58430000000000004</v>
      </c>
      <c r="AP361" s="7"/>
      <c r="AQ361" s="7">
        <v>1.0001</v>
      </c>
      <c r="AR361" s="7">
        <v>2.0954999999999999</v>
      </c>
      <c r="AY361" s="7">
        <v>1.53</v>
      </c>
      <c r="AZ361" s="7">
        <v>4.1543000000000001</v>
      </c>
      <c r="BA361" s="7">
        <v>4.1543000000000001</v>
      </c>
    </row>
    <row r="362" spans="1:53" x14ac:dyDescent="0.15">
      <c r="A362" s="7">
        <v>0.27239999999999998</v>
      </c>
      <c r="B362" s="7">
        <v>0.59089999999999998</v>
      </c>
      <c r="C362" s="7">
        <v>2.0926</v>
      </c>
      <c r="D362" s="7">
        <v>4.3140000000000001</v>
      </c>
      <c r="H362" s="7">
        <v>0.30830000000000002</v>
      </c>
      <c r="I362" s="7">
        <v>1.0570999999999999</v>
      </c>
      <c r="K362" s="7">
        <v>0.34189999999999998</v>
      </c>
      <c r="L362" s="7">
        <v>1.1467000000000001</v>
      </c>
      <c r="N362" s="7">
        <v>0.29089999999999999</v>
      </c>
      <c r="O362" s="7">
        <v>1.0498000000000001</v>
      </c>
      <c r="Q362" s="7">
        <v>1.0746</v>
      </c>
      <c r="R362" s="7">
        <v>2.2290999999999999</v>
      </c>
      <c r="AA362" s="7">
        <v>0.2445</v>
      </c>
      <c r="AB362" s="7">
        <v>0.5343</v>
      </c>
      <c r="AC362" s="7">
        <v>1.5680000000000001</v>
      </c>
      <c r="AD362" s="7">
        <v>4.0743</v>
      </c>
      <c r="AH362" s="7">
        <v>0.27460000000000001</v>
      </c>
      <c r="AI362" s="7">
        <v>0.58750000000000002</v>
      </c>
      <c r="AK362" s="7">
        <v>0.3009</v>
      </c>
      <c r="AL362" s="7">
        <v>1.0673999999999999</v>
      </c>
      <c r="AN362" s="7">
        <v>0.26179999999999998</v>
      </c>
      <c r="AO362" s="7">
        <v>0.5847</v>
      </c>
      <c r="AP362" s="7"/>
      <c r="AQ362" s="7">
        <v>1.0004</v>
      </c>
      <c r="AR362" s="7">
        <v>2.0960999999999999</v>
      </c>
      <c r="AY362" s="7">
        <v>1.5307999999999999</v>
      </c>
      <c r="AZ362" s="7">
        <v>4.1559999999999997</v>
      </c>
      <c r="BA362" s="7">
        <v>4.1559999999999997</v>
      </c>
    </row>
    <row r="363" spans="1:53" x14ac:dyDescent="0.15">
      <c r="A363" s="7">
        <v>0.27250000000000002</v>
      </c>
      <c r="B363" s="7">
        <v>0.59119999999999995</v>
      </c>
      <c r="C363" s="7">
        <v>2.0931999999999999</v>
      </c>
      <c r="D363" s="7">
        <v>4.3152999999999997</v>
      </c>
      <c r="H363" s="7">
        <v>0.3085</v>
      </c>
      <c r="I363" s="7">
        <v>1.0575000000000001</v>
      </c>
      <c r="K363" s="7">
        <v>0.34210000000000002</v>
      </c>
      <c r="L363" s="7">
        <v>1.1471</v>
      </c>
      <c r="N363" s="7">
        <v>0.29099999999999998</v>
      </c>
      <c r="O363" s="7">
        <v>1.0502</v>
      </c>
      <c r="Q363" s="7">
        <v>1.075</v>
      </c>
      <c r="R363" s="7">
        <v>2.2298</v>
      </c>
      <c r="AA363" s="7">
        <v>0.2447</v>
      </c>
      <c r="AB363" s="7">
        <v>0.53459999999999996</v>
      </c>
      <c r="AC363" s="7">
        <v>1.5686</v>
      </c>
      <c r="AD363" s="7">
        <v>4.0754999999999999</v>
      </c>
      <c r="AH363" s="7">
        <v>0.27479999999999999</v>
      </c>
      <c r="AI363" s="7">
        <v>0.58779999999999999</v>
      </c>
      <c r="AK363" s="7">
        <v>0.30109999999999998</v>
      </c>
      <c r="AL363" s="7">
        <v>1.0678000000000001</v>
      </c>
      <c r="AN363" s="7">
        <v>0.26190000000000002</v>
      </c>
      <c r="AO363" s="7">
        <v>0.58499999999999996</v>
      </c>
      <c r="AP363" s="7"/>
      <c r="AQ363" s="7">
        <v>1.0006999999999999</v>
      </c>
      <c r="AR363" s="7">
        <v>2.0968</v>
      </c>
      <c r="AY363" s="7">
        <v>1.5316000000000001</v>
      </c>
      <c r="AZ363" s="7">
        <v>4.1576000000000004</v>
      </c>
      <c r="BA363" s="7">
        <v>4.1576000000000004</v>
      </c>
    </row>
    <row r="364" spans="1:53" x14ac:dyDescent="0.15">
      <c r="A364" s="7">
        <v>0.27260000000000001</v>
      </c>
      <c r="B364" s="7">
        <v>0.59150000000000003</v>
      </c>
      <c r="C364" s="7">
        <v>2.0937999999999999</v>
      </c>
      <c r="D364" s="7">
        <v>4.3166000000000002</v>
      </c>
      <c r="H364" s="7">
        <v>0.30869999999999997</v>
      </c>
      <c r="I364" s="7">
        <v>1.0578000000000001</v>
      </c>
      <c r="K364" s="7">
        <v>0.34229999999999999</v>
      </c>
      <c r="L364" s="7">
        <v>1.1475</v>
      </c>
      <c r="N364" s="7">
        <v>0.29120000000000001</v>
      </c>
      <c r="O364" s="7">
        <v>1.0505</v>
      </c>
      <c r="Q364" s="7">
        <v>1.0752999999999999</v>
      </c>
      <c r="R364" s="7">
        <v>2.2305000000000001</v>
      </c>
      <c r="AA364" s="7">
        <v>0.24479999999999999</v>
      </c>
      <c r="AB364" s="7">
        <v>0.53490000000000004</v>
      </c>
      <c r="AC364" s="7">
        <v>1.5691999999999999</v>
      </c>
      <c r="AD364" s="7">
        <v>4.0766999999999998</v>
      </c>
      <c r="AH364" s="7">
        <v>0.27489999999999998</v>
      </c>
      <c r="AI364" s="7">
        <v>0.58819999999999995</v>
      </c>
      <c r="AK364" s="7">
        <v>0.30130000000000001</v>
      </c>
      <c r="AL364" s="7">
        <v>1.0681</v>
      </c>
      <c r="AN364" s="7">
        <v>0.2621</v>
      </c>
      <c r="AO364" s="7">
        <v>0.58540000000000003</v>
      </c>
      <c r="AP364" s="7"/>
      <c r="AQ364" s="7">
        <v>1.0011000000000001</v>
      </c>
      <c r="AR364" s="7">
        <v>2.0975000000000001</v>
      </c>
      <c r="AY364" s="7">
        <v>1.5323</v>
      </c>
      <c r="AZ364" s="7">
        <v>4.1592000000000002</v>
      </c>
      <c r="BA364" s="7">
        <v>4.1592000000000002</v>
      </c>
    </row>
    <row r="365" spans="1:53" x14ac:dyDescent="0.15">
      <c r="A365" s="7">
        <v>0.27279999999999999</v>
      </c>
      <c r="B365" s="7">
        <v>0.59179999999999999</v>
      </c>
      <c r="C365" s="7">
        <v>2.0945</v>
      </c>
      <c r="D365" s="7">
        <v>4.3178999999999998</v>
      </c>
      <c r="H365" s="7">
        <v>0.30890000000000001</v>
      </c>
      <c r="I365" s="7">
        <v>1.0582</v>
      </c>
      <c r="K365" s="7">
        <v>0.34250000000000003</v>
      </c>
      <c r="L365" s="7">
        <v>1.1479999999999999</v>
      </c>
      <c r="N365" s="7">
        <v>0.2913</v>
      </c>
      <c r="O365" s="7">
        <v>1.0508999999999999</v>
      </c>
      <c r="Q365" s="7">
        <v>1.0757000000000001</v>
      </c>
      <c r="R365" s="7">
        <v>2.2311999999999999</v>
      </c>
      <c r="AA365" s="7">
        <v>0.245</v>
      </c>
      <c r="AB365" s="7">
        <v>0.53520000000000001</v>
      </c>
      <c r="AC365" s="7">
        <v>1.5698000000000001</v>
      </c>
      <c r="AD365" s="7">
        <v>4.0778999999999996</v>
      </c>
      <c r="AH365" s="7">
        <v>0.27510000000000001</v>
      </c>
      <c r="AI365" s="7">
        <v>0.58850000000000002</v>
      </c>
      <c r="AK365" s="7">
        <v>0.30149999999999999</v>
      </c>
      <c r="AL365" s="7">
        <v>1.0685</v>
      </c>
      <c r="AN365" s="7">
        <v>0.26219999999999999</v>
      </c>
      <c r="AO365" s="7">
        <v>0.5857</v>
      </c>
      <c r="AP365" s="7"/>
      <c r="AQ365" s="7">
        <v>1.0014000000000001</v>
      </c>
      <c r="AR365" s="7">
        <v>2.0981000000000001</v>
      </c>
      <c r="AY365" s="7">
        <v>1.5330999999999999</v>
      </c>
      <c r="AZ365" s="7">
        <v>4.1608999999999998</v>
      </c>
      <c r="BA365" s="7">
        <v>4.1608999999999998</v>
      </c>
    </row>
    <row r="366" spans="1:53" x14ac:dyDescent="0.15">
      <c r="A366" s="7">
        <v>0.27289999999999998</v>
      </c>
      <c r="B366" s="7">
        <v>0.59209999999999996</v>
      </c>
      <c r="C366" s="7">
        <v>2.0951</v>
      </c>
      <c r="D366" s="7">
        <v>4.3192000000000004</v>
      </c>
      <c r="H366" s="7">
        <v>0.30909999999999999</v>
      </c>
      <c r="I366" s="7">
        <v>1.0586</v>
      </c>
      <c r="K366" s="7">
        <v>0.3427</v>
      </c>
      <c r="L366" s="7">
        <v>1.1484000000000001</v>
      </c>
      <c r="N366" s="7">
        <v>0.29149999999999998</v>
      </c>
      <c r="O366" s="7">
        <v>1.0511999999999999</v>
      </c>
      <c r="Q366" s="7">
        <v>1.0760000000000001</v>
      </c>
      <c r="R366" s="7">
        <v>2.2319</v>
      </c>
      <c r="AA366" s="7">
        <v>0.24510000000000001</v>
      </c>
      <c r="AB366" s="7">
        <v>0.53549999999999998</v>
      </c>
      <c r="AC366" s="7">
        <v>1.5704</v>
      </c>
      <c r="AD366" s="7">
        <v>4.0791000000000004</v>
      </c>
      <c r="AH366" s="7">
        <v>0.27529999999999999</v>
      </c>
      <c r="AI366" s="7">
        <v>0.58889999999999998</v>
      </c>
      <c r="AK366" s="7">
        <v>0.30170000000000002</v>
      </c>
      <c r="AL366" s="7">
        <v>1.0689</v>
      </c>
      <c r="AN366" s="7">
        <v>0.26240000000000002</v>
      </c>
      <c r="AO366" s="7">
        <v>0.58599999999999997</v>
      </c>
      <c r="AP366" s="7"/>
      <c r="AQ366" s="7">
        <v>1.0017</v>
      </c>
      <c r="AR366" s="7">
        <v>2.0988000000000002</v>
      </c>
      <c r="AY366" s="7">
        <v>1.5339</v>
      </c>
      <c r="AZ366" s="7">
        <v>4.1624999999999996</v>
      </c>
      <c r="BA366" s="7">
        <v>4.1624999999999996</v>
      </c>
    </row>
    <row r="367" spans="1:53" x14ac:dyDescent="0.15">
      <c r="A367" s="7">
        <v>0.27310000000000001</v>
      </c>
      <c r="B367" s="7">
        <v>0.59240000000000004</v>
      </c>
      <c r="C367" s="7">
        <v>2.0958000000000001</v>
      </c>
      <c r="D367" s="7">
        <v>4.3205</v>
      </c>
      <c r="H367" s="7">
        <v>0.30919999999999997</v>
      </c>
      <c r="I367" s="7">
        <v>1.0589999999999999</v>
      </c>
      <c r="K367" s="7">
        <v>0.34289999999999998</v>
      </c>
      <c r="L367" s="7">
        <v>1.1488</v>
      </c>
      <c r="N367" s="7">
        <v>0.29170000000000001</v>
      </c>
      <c r="O367" s="7">
        <v>1.0516000000000001</v>
      </c>
      <c r="Q367" s="7">
        <v>1.0764</v>
      </c>
      <c r="R367" s="7">
        <v>2.2326000000000001</v>
      </c>
      <c r="AA367" s="7">
        <v>0.2452</v>
      </c>
      <c r="AB367" s="7">
        <v>0.53580000000000005</v>
      </c>
      <c r="AC367" s="7">
        <v>1.571</v>
      </c>
      <c r="AD367" s="7">
        <v>4.0803000000000003</v>
      </c>
      <c r="AH367" s="7">
        <v>0.27539999999999998</v>
      </c>
      <c r="AI367" s="7">
        <v>0.58919999999999995</v>
      </c>
      <c r="AK367" s="7">
        <v>0.30180000000000001</v>
      </c>
      <c r="AL367" s="7">
        <v>1.0692999999999999</v>
      </c>
      <c r="AN367" s="7">
        <v>0.26250000000000001</v>
      </c>
      <c r="AO367" s="7">
        <v>0.58640000000000003</v>
      </c>
      <c r="AP367" s="7"/>
      <c r="AQ367" s="7">
        <v>1.0021</v>
      </c>
      <c r="AR367" s="7">
        <v>2.0994999999999999</v>
      </c>
      <c r="AY367" s="7">
        <v>1.5347</v>
      </c>
      <c r="AZ367" s="7">
        <v>4.1642000000000001</v>
      </c>
      <c r="BA367" s="7">
        <v>4.1642000000000001</v>
      </c>
    </row>
    <row r="368" spans="1:53" x14ac:dyDescent="0.15">
      <c r="A368" s="7">
        <v>0.2732</v>
      </c>
      <c r="B368" s="7">
        <v>0.59260000000000002</v>
      </c>
      <c r="C368" s="7">
        <v>2.0964</v>
      </c>
      <c r="D368" s="7">
        <v>4.3217999999999996</v>
      </c>
      <c r="H368" s="7">
        <v>0.30940000000000001</v>
      </c>
      <c r="I368" s="7">
        <v>1.0592999999999999</v>
      </c>
      <c r="K368" s="7">
        <v>0.34310000000000002</v>
      </c>
      <c r="L368" s="7">
        <v>1.1493</v>
      </c>
      <c r="N368" s="7">
        <v>0.2918</v>
      </c>
      <c r="O368" s="7">
        <v>1.0519000000000001</v>
      </c>
      <c r="Q368" s="7">
        <v>1.0767</v>
      </c>
      <c r="R368" s="7">
        <v>2.2332999999999998</v>
      </c>
      <c r="AA368" s="7">
        <v>0.24540000000000001</v>
      </c>
      <c r="AB368" s="7">
        <v>0.53610000000000002</v>
      </c>
      <c r="AC368" s="7">
        <v>1.5716000000000001</v>
      </c>
      <c r="AD368" s="7">
        <v>4.0815000000000001</v>
      </c>
      <c r="AH368" s="7">
        <v>0.27560000000000001</v>
      </c>
      <c r="AI368" s="7">
        <v>0.58960000000000001</v>
      </c>
      <c r="AK368" s="7">
        <v>0.30199999999999999</v>
      </c>
      <c r="AL368" s="7">
        <v>1.0697000000000001</v>
      </c>
      <c r="AN368" s="7">
        <v>0.26269999999999999</v>
      </c>
      <c r="AO368" s="7">
        <v>0.5867</v>
      </c>
      <c r="AP368" s="7"/>
      <c r="AQ368" s="7">
        <v>1.0024</v>
      </c>
      <c r="AR368" s="7">
        <v>2.1000999999999999</v>
      </c>
      <c r="AY368" s="7">
        <v>1.5354000000000001</v>
      </c>
      <c r="AZ368" s="7">
        <v>4.1657999999999999</v>
      </c>
      <c r="BA368" s="7">
        <v>4.1657999999999999</v>
      </c>
    </row>
    <row r="369" spans="1:53" x14ac:dyDescent="0.15">
      <c r="A369" s="7">
        <v>0.27329999999999999</v>
      </c>
      <c r="B369" s="7">
        <v>0.59289999999999998</v>
      </c>
      <c r="C369" s="7">
        <v>2.0971000000000002</v>
      </c>
      <c r="D369" s="7">
        <v>4.3231000000000002</v>
      </c>
      <c r="H369" s="7">
        <v>0.30959999999999999</v>
      </c>
      <c r="I369" s="7">
        <v>1.0597000000000001</v>
      </c>
      <c r="K369" s="7">
        <v>0.34320000000000001</v>
      </c>
      <c r="L369" s="7">
        <v>1.1496999999999999</v>
      </c>
      <c r="N369" s="7">
        <v>0.29199999999999998</v>
      </c>
      <c r="O369" s="7">
        <v>1.0523</v>
      </c>
      <c r="Q369" s="7">
        <v>1.0770999999999999</v>
      </c>
      <c r="R369" s="7">
        <v>2.234</v>
      </c>
      <c r="AA369" s="7">
        <v>0.2455</v>
      </c>
      <c r="AB369" s="7">
        <v>0.53639999999999999</v>
      </c>
      <c r="AC369" s="7">
        <v>1.5722</v>
      </c>
      <c r="AD369" s="7">
        <v>4.0827</v>
      </c>
      <c r="AH369" s="7">
        <v>0.27579999999999999</v>
      </c>
      <c r="AI369" s="7">
        <v>0.59</v>
      </c>
      <c r="AK369" s="7">
        <v>0.30220000000000002</v>
      </c>
      <c r="AL369" s="7">
        <v>1.07</v>
      </c>
      <c r="AN369" s="7">
        <v>0.26279999999999998</v>
      </c>
      <c r="AO369" s="7">
        <v>0.58709999999999996</v>
      </c>
      <c r="AP369" s="7"/>
      <c r="AQ369" s="7">
        <v>1.0026999999999999</v>
      </c>
      <c r="AR369" s="7">
        <v>2.1008</v>
      </c>
      <c r="AY369" s="7">
        <v>1.5362</v>
      </c>
      <c r="AZ369" s="7">
        <v>4.1675000000000004</v>
      </c>
      <c r="BA369" s="7">
        <v>4.1675000000000004</v>
      </c>
    </row>
    <row r="370" spans="1:53" x14ac:dyDescent="0.15">
      <c r="A370" s="7">
        <v>0.27350000000000002</v>
      </c>
      <c r="B370" s="7">
        <v>0.59319999999999995</v>
      </c>
      <c r="C370" s="7">
        <v>2.0977000000000001</v>
      </c>
      <c r="D370" s="7">
        <v>4.3243999999999998</v>
      </c>
      <c r="H370" s="7">
        <v>0.30980000000000002</v>
      </c>
      <c r="I370" s="7">
        <v>1.0601</v>
      </c>
      <c r="K370" s="7">
        <v>0.34339999999999998</v>
      </c>
      <c r="L370" s="7">
        <v>1.1500999999999999</v>
      </c>
      <c r="N370" s="7">
        <v>0.29210000000000003</v>
      </c>
      <c r="O370" s="7">
        <v>1.0527</v>
      </c>
      <c r="Q370" s="7">
        <v>1.0773999999999999</v>
      </c>
      <c r="R370" s="7">
        <v>2.2347000000000001</v>
      </c>
      <c r="AA370" s="7">
        <v>0.2457</v>
      </c>
      <c r="AB370" s="7">
        <v>0.53669999999999995</v>
      </c>
      <c r="AC370" s="7">
        <v>1.5728</v>
      </c>
      <c r="AD370" s="7">
        <v>4.0838999999999999</v>
      </c>
      <c r="AH370" s="7">
        <v>0.27600000000000002</v>
      </c>
      <c r="AI370" s="7">
        <v>0.59030000000000005</v>
      </c>
      <c r="AK370" s="7">
        <v>0.3024</v>
      </c>
      <c r="AL370" s="7">
        <v>1.0704</v>
      </c>
      <c r="AN370" s="7">
        <v>0.26300000000000001</v>
      </c>
      <c r="AO370" s="7">
        <v>0.58740000000000003</v>
      </c>
      <c r="AP370" s="7"/>
      <c r="AQ370" s="7">
        <v>1.0031000000000001</v>
      </c>
      <c r="AR370" s="7">
        <v>2.1015000000000001</v>
      </c>
      <c r="AY370" s="7">
        <v>1.5369999999999999</v>
      </c>
      <c r="AZ370" s="7">
        <v>4.1691000000000003</v>
      </c>
      <c r="BA370" s="7">
        <v>4.1691000000000003</v>
      </c>
    </row>
    <row r="371" spans="1:53" x14ac:dyDescent="0.15">
      <c r="A371" s="7">
        <v>0.27360000000000001</v>
      </c>
      <c r="B371" s="7">
        <v>0.59350000000000003</v>
      </c>
      <c r="C371" s="7">
        <v>2.0983999999999998</v>
      </c>
      <c r="D371" s="7">
        <v>4.3257000000000003</v>
      </c>
      <c r="H371" s="7">
        <v>0.31</v>
      </c>
      <c r="I371" s="7">
        <v>1.0604</v>
      </c>
      <c r="K371" s="7">
        <v>0.34360000000000002</v>
      </c>
      <c r="L371" s="7">
        <v>1.1505000000000001</v>
      </c>
      <c r="N371" s="7">
        <v>0.2923</v>
      </c>
      <c r="O371" s="7">
        <v>1.0529999999999999</v>
      </c>
      <c r="Q371" s="7">
        <v>1.0778000000000001</v>
      </c>
      <c r="R371" s="7">
        <v>2.2353999999999998</v>
      </c>
      <c r="AA371" s="7">
        <v>0.24579999999999999</v>
      </c>
      <c r="AB371" s="7">
        <v>0.53700000000000003</v>
      </c>
      <c r="AC371" s="7">
        <v>1.5733999999999999</v>
      </c>
      <c r="AD371" s="7">
        <v>4.0850999999999997</v>
      </c>
      <c r="AH371" s="7">
        <v>0.27610000000000001</v>
      </c>
      <c r="AI371" s="7">
        <v>0.5907</v>
      </c>
      <c r="AK371" s="7">
        <v>0.30259999999999998</v>
      </c>
      <c r="AL371" s="7">
        <v>1.0708</v>
      </c>
      <c r="AN371" s="7">
        <v>0.2631</v>
      </c>
      <c r="AO371" s="7">
        <v>0.58779999999999999</v>
      </c>
      <c r="AP371" s="7"/>
      <c r="AQ371" s="7">
        <v>1.0034000000000001</v>
      </c>
      <c r="AR371" s="7">
        <v>2.1021000000000001</v>
      </c>
      <c r="AY371" s="7">
        <v>1.5377000000000001</v>
      </c>
      <c r="AZ371" s="7">
        <v>4.1707999999999998</v>
      </c>
      <c r="BA371" s="7">
        <v>4.1707999999999998</v>
      </c>
    </row>
    <row r="372" spans="1:53" x14ac:dyDescent="0.15">
      <c r="A372" s="7">
        <v>0.27379999999999999</v>
      </c>
      <c r="B372" s="7">
        <v>0.59379999999999999</v>
      </c>
      <c r="C372" s="7">
        <v>2.0990000000000002</v>
      </c>
      <c r="D372" s="7">
        <v>4.327</v>
      </c>
      <c r="H372" s="7">
        <v>0.31009999999999999</v>
      </c>
      <c r="I372" s="7">
        <v>1.0608</v>
      </c>
      <c r="K372" s="7">
        <v>0.34379999999999999</v>
      </c>
      <c r="L372" s="7">
        <v>1.151</v>
      </c>
      <c r="N372" s="7">
        <v>0.29239999999999999</v>
      </c>
      <c r="O372" s="7">
        <v>1.0533999999999999</v>
      </c>
      <c r="Q372" s="7">
        <v>1.0781000000000001</v>
      </c>
      <c r="R372" s="7">
        <v>2.2362000000000002</v>
      </c>
      <c r="AA372" s="7">
        <v>0.246</v>
      </c>
      <c r="AB372" s="7">
        <v>0.5373</v>
      </c>
      <c r="AC372" s="7">
        <v>1.5740000000000001</v>
      </c>
      <c r="AD372" s="7">
        <v>4.0862999999999996</v>
      </c>
      <c r="AH372" s="7">
        <v>0.27629999999999999</v>
      </c>
      <c r="AI372" s="7">
        <v>0.59099999999999997</v>
      </c>
      <c r="AK372" s="7">
        <v>0.30280000000000001</v>
      </c>
      <c r="AL372" s="7">
        <v>1.0711999999999999</v>
      </c>
      <c r="AN372" s="7">
        <v>0.26329999999999998</v>
      </c>
      <c r="AO372" s="7">
        <v>0.58809999999999996</v>
      </c>
      <c r="AP372" s="7"/>
      <c r="AQ372" s="7">
        <v>1.0037</v>
      </c>
      <c r="AR372" s="7">
        <v>2.1027999999999998</v>
      </c>
      <c r="AY372" s="7">
        <v>1.5385</v>
      </c>
      <c r="AZ372" s="7">
        <v>4.1723999999999997</v>
      </c>
      <c r="BA372" s="7">
        <v>4.1723999999999997</v>
      </c>
    </row>
    <row r="373" spans="1:53" x14ac:dyDescent="0.15">
      <c r="A373" s="7">
        <v>0.27389999999999998</v>
      </c>
      <c r="B373" s="7">
        <v>0.59409999999999996</v>
      </c>
      <c r="C373" s="7">
        <v>2.0996000000000001</v>
      </c>
      <c r="D373" s="7">
        <v>4.3284000000000002</v>
      </c>
      <c r="H373" s="7">
        <v>0.31030000000000002</v>
      </c>
      <c r="I373" s="7">
        <v>1.0611999999999999</v>
      </c>
      <c r="K373" s="7">
        <v>0.34399999999999997</v>
      </c>
      <c r="L373" s="7">
        <v>1.1514</v>
      </c>
      <c r="N373" s="7">
        <v>0.29260000000000003</v>
      </c>
      <c r="O373" s="7">
        <v>1.0537000000000001</v>
      </c>
      <c r="Q373" s="7">
        <v>1.0785</v>
      </c>
      <c r="R373" s="7">
        <v>2.2368999999999999</v>
      </c>
      <c r="AA373" s="7">
        <v>0.24610000000000001</v>
      </c>
      <c r="AB373" s="7">
        <v>0.53759999999999997</v>
      </c>
      <c r="AC373" s="7">
        <v>1.5746</v>
      </c>
      <c r="AD373" s="7">
        <v>4.0875000000000004</v>
      </c>
      <c r="AH373" s="7">
        <v>0.27650000000000002</v>
      </c>
      <c r="AI373" s="7">
        <v>0.59140000000000004</v>
      </c>
      <c r="AK373" s="7">
        <v>0.30299999999999999</v>
      </c>
      <c r="AL373" s="7">
        <v>1.0714999999999999</v>
      </c>
      <c r="AN373" s="7">
        <v>0.26340000000000002</v>
      </c>
      <c r="AO373" s="7">
        <v>0.58850000000000002</v>
      </c>
      <c r="AP373" s="7"/>
      <c r="AQ373" s="7">
        <v>1.0041</v>
      </c>
      <c r="AR373" s="7">
        <v>2.1034999999999999</v>
      </c>
      <c r="AY373" s="7">
        <v>1.5392999999999999</v>
      </c>
      <c r="AZ373" s="7">
        <v>4.1741000000000001</v>
      </c>
      <c r="BA373" s="7">
        <v>4.1741000000000001</v>
      </c>
    </row>
    <row r="374" spans="1:53" x14ac:dyDescent="0.15">
      <c r="A374" s="7">
        <v>0.27400000000000002</v>
      </c>
      <c r="B374" s="7">
        <v>0.59440000000000004</v>
      </c>
      <c r="C374" s="7">
        <v>2.1002999999999998</v>
      </c>
      <c r="D374" s="7">
        <v>4.3296999999999999</v>
      </c>
      <c r="H374" s="7">
        <v>0.3105</v>
      </c>
      <c r="I374" s="7">
        <v>1.0615000000000001</v>
      </c>
      <c r="K374" s="7">
        <v>0.34420000000000001</v>
      </c>
      <c r="L374" s="7">
        <v>1.1517999999999999</v>
      </c>
      <c r="N374" s="7">
        <v>0.2928</v>
      </c>
      <c r="O374" s="7">
        <v>1.0541</v>
      </c>
      <c r="Q374" s="7">
        <v>1.0789</v>
      </c>
      <c r="R374" s="7">
        <v>2.2376</v>
      </c>
      <c r="AA374" s="7">
        <v>0.2462</v>
      </c>
      <c r="AB374" s="7">
        <v>0.53790000000000004</v>
      </c>
      <c r="AC374" s="7">
        <v>1.5751999999999999</v>
      </c>
      <c r="AD374" s="7">
        <v>4.0887000000000002</v>
      </c>
      <c r="AH374" s="7">
        <v>0.27660000000000001</v>
      </c>
      <c r="AI374" s="7">
        <v>0.5917</v>
      </c>
      <c r="AK374" s="7">
        <v>0.30320000000000003</v>
      </c>
      <c r="AL374" s="7">
        <v>1.0719000000000001</v>
      </c>
      <c r="AN374" s="7">
        <v>0.2636</v>
      </c>
      <c r="AO374" s="7">
        <v>0.58879999999999999</v>
      </c>
      <c r="AP374" s="7"/>
      <c r="AQ374" s="7">
        <v>1.0044</v>
      </c>
      <c r="AR374" s="7">
        <v>2.1042000000000001</v>
      </c>
      <c r="AY374" s="7">
        <v>1.54</v>
      </c>
      <c r="AZ374" s="7">
        <v>4.1757</v>
      </c>
      <c r="BA374" s="7">
        <v>4.1757</v>
      </c>
    </row>
    <row r="375" spans="1:53" x14ac:dyDescent="0.15">
      <c r="A375" s="7">
        <v>0.2742</v>
      </c>
      <c r="B375" s="7">
        <v>0.59460000000000002</v>
      </c>
      <c r="C375" s="7">
        <v>2.1009000000000002</v>
      </c>
      <c r="D375" s="7">
        <v>4.3310000000000004</v>
      </c>
      <c r="H375" s="7">
        <v>0.31069999999999998</v>
      </c>
      <c r="I375" s="7">
        <v>1.0619000000000001</v>
      </c>
      <c r="K375" s="7">
        <v>0.34439999999999998</v>
      </c>
      <c r="L375" s="7">
        <v>1.1523000000000001</v>
      </c>
      <c r="N375" s="7">
        <v>0.29289999999999999</v>
      </c>
      <c r="O375" s="7">
        <v>1.0544</v>
      </c>
      <c r="Q375" s="7">
        <v>1.0791999999999999</v>
      </c>
      <c r="R375" s="7">
        <v>2.2383000000000002</v>
      </c>
      <c r="AA375" s="7">
        <v>0.24640000000000001</v>
      </c>
      <c r="AB375" s="7">
        <v>0.53820000000000001</v>
      </c>
      <c r="AC375" s="7">
        <v>1.5758000000000001</v>
      </c>
      <c r="AD375" s="7">
        <v>4.0899000000000001</v>
      </c>
      <c r="AH375" s="7">
        <v>0.27679999999999999</v>
      </c>
      <c r="AI375" s="7">
        <v>0.59209999999999996</v>
      </c>
      <c r="AK375" s="7">
        <v>0.3034</v>
      </c>
      <c r="AL375" s="7">
        <v>1.0723</v>
      </c>
      <c r="AN375" s="7">
        <v>0.26369999999999999</v>
      </c>
      <c r="AO375" s="7">
        <v>0.58919999999999995</v>
      </c>
      <c r="AP375" s="7"/>
      <c r="AQ375" s="7">
        <v>1.0046999999999999</v>
      </c>
      <c r="AR375" s="7">
        <v>2.1048</v>
      </c>
      <c r="AY375" s="7">
        <v>1.5407999999999999</v>
      </c>
      <c r="AZ375" s="7">
        <v>4.1773999999999996</v>
      </c>
      <c r="BA375" s="7">
        <v>4.1773999999999996</v>
      </c>
    </row>
    <row r="376" spans="1:53" x14ac:dyDescent="0.15">
      <c r="A376" s="7">
        <v>0.27429999999999999</v>
      </c>
      <c r="B376" s="7">
        <v>0.59489999999999998</v>
      </c>
      <c r="C376" s="7">
        <v>2.1015999999999999</v>
      </c>
      <c r="D376" s="7">
        <v>4.3323</v>
      </c>
      <c r="H376" s="7">
        <v>0.31090000000000001</v>
      </c>
      <c r="I376" s="7">
        <v>1.0623</v>
      </c>
      <c r="K376" s="7">
        <v>0.34460000000000002</v>
      </c>
      <c r="L376" s="7">
        <v>1.1527000000000001</v>
      </c>
      <c r="N376" s="7">
        <v>0.29310000000000003</v>
      </c>
      <c r="O376" s="7">
        <v>1.0548</v>
      </c>
      <c r="Q376" s="7">
        <v>1.0795999999999999</v>
      </c>
      <c r="R376" s="7">
        <v>2.2389999999999999</v>
      </c>
      <c r="AA376" s="7">
        <v>0.2465</v>
      </c>
      <c r="AB376" s="7">
        <v>0.53849999999999998</v>
      </c>
      <c r="AC376" s="7">
        <v>1.5764</v>
      </c>
      <c r="AD376" s="7">
        <v>4.0911</v>
      </c>
      <c r="AH376" s="7">
        <v>0.27700000000000002</v>
      </c>
      <c r="AI376" s="7">
        <v>0.59240000000000004</v>
      </c>
      <c r="AK376" s="7">
        <v>0.30349999999999999</v>
      </c>
      <c r="AL376" s="7">
        <v>1.0727</v>
      </c>
      <c r="AN376" s="7">
        <v>0.26390000000000002</v>
      </c>
      <c r="AO376" s="7">
        <v>0.58950000000000002</v>
      </c>
      <c r="AP376" s="7"/>
      <c r="AQ376" s="7">
        <v>1.0051000000000001</v>
      </c>
      <c r="AR376" s="7">
        <v>2.1055000000000001</v>
      </c>
      <c r="AY376" s="7">
        <v>1.5416000000000001</v>
      </c>
      <c r="AZ376" s="7">
        <v>4.1790000000000003</v>
      </c>
      <c r="BA376" s="7">
        <v>4.1790000000000003</v>
      </c>
    </row>
    <row r="377" spans="1:53" x14ac:dyDescent="0.15">
      <c r="A377" s="7">
        <v>0.27450000000000002</v>
      </c>
      <c r="B377" s="7">
        <v>0.59519999999999995</v>
      </c>
      <c r="C377" s="7">
        <v>2.1021999999999998</v>
      </c>
      <c r="D377" s="7">
        <v>4.3335999999999997</v>
      </c>
      <c r="H377" s="7">
        <v>0.31109999999999999</v>
      </c>
      <c r="I377" s="7">
        <v>1.0627</v>
      </c>
      <c r="K377" s="7">
        <v>0.34470000000000001</v>
      </c>
      <c r="L377" s="7">
        <v>1.1531</v>
      </c>
      <c r="N377" s="7">
        <v>0.29320000000000002</v>
      </c>
      <c r="O377" s="7">
        <v>1.0551999999999999</v>
      </c>
      <c r="Q377" s="7">
        <v>1.0799000000000001</v>
      </c>
      <c r="R377" s="7">
        <v>2.2397</v>
      </c>
      <c r="AA377" s="7">
        <v>0.2467</v>
      </c>
      <c r="AB377" s="7">
        <v>0.53879999999999995</v>
      </c>
      <c r="AC377" s="7">
        <v>1.577</v>
      </c>
      <c r="AD377" s="7">
        <v>4.0922999999999998</v>
      </c>
      <c r="AH377" s="7">
        <v>0.27710000000000001</v>
      </c>
      <c r="AI377" s="7">
        <v>0.59279999999999999</v>
      </c>
      <c r="AK377" s="7">
        <v>0.30370000000000003</v>
      </c>
      <c r="AL377" s="7">
        <v>1.0730999999999999</v>
      </c>
      <c r="AN377" s="7">
        <v>0.26400000000000001</v>
      </c>
      <c r="AO377" s="7">
        <v>0.58979999999999999</v>
      </c>
      <c r="AP377" s="7"/>
      <c r="AQ377" s="7">
        <v>1.0054000000000001</v>
      </c>
      <c r="AR377" s="7">
        <v>2.1061999999999999</v>
      </c>
      <c r="AY377" s="7">
        <v>1.5424</v>
      </c>
      <c r="AZ377" s="7">
        <v>4.1806999999999999</v>
      </c>
      <c r="BA377" s="7">
        <v>4.1806999999999999</v>
      </c>
    </row>
    <row r="378" spans="1:53" x14ac:dyDescent="0.15">
      <c r="A378" s="7">
        <v>0.27460000000000001</v>
      </c>
      <c r="B378" s="7">
        <v>0.59550000000000003</v>
      </c>
      <c r="C378" s="7">
        <v>2.1029</v>
      </c>
      <c r="D378" s="7">
        <v>4.3349000000000002</v>
      </c>
      <c r="H378" s="7">
        <v>0.31119999999999998</v>
      </c>
      <c r="I378" s="7">
        <v>1.0629999999999999</v>
      </c>
      <c r="K378" s="7">
        <v>0.34489999999999998</v>
      </c>
      <c r="L378" s="7">
        <v>1.1535</v>
      </c>
      <c r="N378" s="7">
        <v>0.29339999999999999</v>
      </c>
      <c r="O378" s="7">
        <v>1.0555000000000001</v>
      </c>
      <c r="Q378" s="7">
        <v>1.0803</v>
      </c>
      <c r="R378" s="7">
        <v>2.2404000000000002</v>
      </c>
      <c r="AA378" s="7">
        <v>0.24679999999999999</v>
      </c>
      <c r="AB378" s="7">
        <v>0.53910000000000002</v>
      </c>
      <c r="AC378" s="7">
        <v>1.5775999999999999</v>
      </c>
      <c r="AD378" s="7">
        <v>4.0934999999999997</v>
      </c>
      <c r="AH378" s="7">
        <v>0.27729999999999999</v>
      </c>
      <c r="AI378" s="7">
        <v>0.59309999999999996</v>
      </c>
      <c r="AK378" s="7">
        <v>0.3039</v>
      </c>
      <c r="AL378" s="7">
        <v>1.0734999999999999</v>
      </c>
      <c r="AN378" s="7">
        <v>0.26419999999999999</v>
      </c>
      <c r="AO378" s="7">
        <v>0.59019999999999995</v>
      </c>
      <c r="AP378" s="7"/>
      <c r="AQ378" s="7">
        <v>1.0057</v>
      </c>
      <c r="AR378" s="7">
        <v>2.1067999999999998</v>
      </c>
      <c r="AY378" s="7">
        <v>1.5430999999999999</v>
      </c>
      <c r="AZ378" s="7">
        <v>4.1822999999999997</v>
      </c>
      <c r="BA378" s="7">
        <v>4.1822999999999997</v>
      </c>
    </row>
    <row r="379" spans="1:53" x14ac:dyDescent="0.15">
      <c r="A379" s="7">
        <v>0.27479999999999999</v>
      </c>
      <c r="B379" s="7">
        <v>0.5958</v>
      </c>
      <c r="C379" s="7">
        <v>2.1034999999999999</v>
      </c>
      <c r="D379" s="7">
        <v>4.3361999999999998</v>
      </c>
      <c r="H379" s="7">
        <v>0.31140000000000001</v>
      </c>
      <c r="I379" s="7">
        <v>1.0633999999999999</v>
      </c>
      <c r="K379" s="7">
        <v>0.34510000000000002</v>
      </c>
      <c r="L379" s="7">
        <v>1.1539999999999999</v>
      </c>
      <c r="N379" s="7">
        <v>0.29349999999999998</v>
      </c>
      <c r="O379" s="7">
        <v>1.0559000000000001</v>
      </c>
      <c r="Q379" s="7">
        <v>1.0806</v>
      </c>
      <c r="R379" s="7">
        <v>2.2410999999999999</v>
      </c>
      <c r="AA379" s="7">
        <v>0.247</v>
      </c>
      <c r="AB379" s="7">
        <v>0.53939999999999999</v>
      </c>
      <c r="AC379" s="7">
        <v>1.5782</v>
      </c>
      <c r="AD379" s="7">
        <v>4.0946999999999996</v>
      </c>
      <c r="AH379" s="7">
        <v>0.27750000000000002</v>
      </c>
      <c r="AI379" s="7">
        <v>0.59350000000000003</v>
      </c>
      <c r="AK379" s="7">
        <v>0.30409999999999998</v>
      </c>
      <c r="AL379" s="7">
        <v>1.0738000000000001</v>
      </c>
      <c r="AN379" s="7">
        <v>0.26429999999999998</v>
      </c>
      <c r="AO379" s="7">
        <v>0.59050000000000002</v>
      </c>
      <c r="AP379" s="7"/>
      <c r="AQ379" s="7">
        <v>1.0061</v>
      </c>
      <c r="AR379" s="7">
        <v>2.1074999999999999</v>
      </c>
      <c r="AY379" s="7">
        <v>1.5439000000000001</v>
      </c>
      <c r="AZ379" s="7">
        <v>4.1840000000000002</v>
      </c>
      <c r="BA379" s="7">
        <v>4.1840000000000002</v>
      </c>
    </row>
    <row r="380" spans="1:53" x14ac:dyDescent="0.15">
      <c r="A380" s="7">
        <v>0.27489999999999998</v>
      </c>
      <c r="B380" s="7">
        <v>0.59609999999999996</v>
      </c>
      <c r="C380" s="7">
        <v>2.1042000000000001</v>
      </c>
      <c r="D380" s="7">
        <v>4.3375000000000004</v>
      </c>
      <c r="H380" s="7">
        <v>0.31159999999999999</v>
      </c>
      <c r="I380" s="7">
        <v>1.0638000000000001</v>
      </c>
      <c r="K380" s="7">
        <v>0.3453</v>
      </c>
      <c r="L380" s="7">
        <v>1.1544000000000001</v>
      </c>
      <c r="N380" s="7">
        <v>0.29370000000000002</v>
      </c>
      <c r="O380" s="7">
        <v>1.0562</v>
      </c>
      <c r="Q380" s="7">
        <v>1.081</v>
      </c>
      <c r="R380" s="7">
        <v>2.2418</v>
      </c>
      <c r="AA380" s="7">
        <v>0.24709999999999999</v>
      </c>
      <c r="AB380" s="7">
        <v>0.53969999999999996</v>
      </c>
      <c r="AC380" s="7">
        <v>1.5788</v>
      </c>
      <c r="AD380" s="7">
        <v>4.0959000000000003</v>
      </c>
      <c r="AH380" s="7">
        <v>0.2777</v>
      </c>
      <c r="AI380" s="7">
        <v>0.59379999999999999</v>
      </c>
      <c r="AK380" s="7">
        <v>0.30430000000000001</v>
      </c>
      <c r="AL380" s="7">
        <v>1.0742</v>
      </c>
      <c r="AN380" s="7">
        <v>0.26450000000000001</v>
      </c>
      <c r="AO380" s="7">
        <v>0.59089999999999998</v>
      </c>
      <c r="AP380" s="7"/>
      <c r="AQ380" s="7">
        <v>1.0064</v>
      </c>
      <c r="AR380" s="7">
        <v>2.1082000000000001</v>
      </c>
      <c r="AY380" s="7">
        <v>1.5447</v>
      </c>
      <c r="AZ380" s="7">
        <v>4.1856</v>
      </c>
      <c r="BA380" s="7">
        <v>4.1856</v>
      </c>
    </row>
    <row r="381" spans="1:53" x14ac:dyDescent="0.15">
      <c r="A381" s="7">
        <v>0.27500000000000002</v>
      </c>
      <c r="B381" s="7">
        <v>0.59640000000000004</v>
      </c>
      <c r="C381" s="7">
        <v>2.1048</v>
      </c>
      <c r="D381" s="7">
        <v>4.3388</v>
      </c>
      <c r="H381" s="7">
        <v>0.31180000000000002</v>
      </c>
      <c r="I381" s="7">
        <v>1.0642</v>
      </c>
      <c r="K381" s="7">
        <v>0.34549999999999997</v>
      </c>
      <c r="L381" s="7">
        <v>1.1548</v>
      </c>
      <c r="N381" s="7">
        <v>0.29389999999999999</v>
      </c>
      <c r="O381" s="7">
        <v>1.0566</v>
      </c>
      <c r="Q381" s="7">
        <v>1.0812999999999999</v>
      </c>
      <c r="R381" s="7">
        <v>2.2425999999999999</v>
      </c>
      <c r="AA381" s="7">
        <v>0.2472</v>
      </c>
      <c r="AB381" s="7">
        <v>0.54</v>
      </c>
      <c r="AC381" s="7">
        <v>1.5793999999999999</v>
      </c>
      <c r="AD381" s="7">
        <v>4.0971000000000002</v>
      </c>
      <c r="AH381" s="7">
        <v>0.27779999999999999</v>
      </c>
      <c r="AI381" s="7">
        <v>0.59419999999999995</v>
      </c>
      <c r="AK381" s="7">
        <v>0.30449999999999999</v>
      </c>
      <c r="AL381" s="7">
        <v>1.0746</v>
      </c>
      <c r="AN381" s="7">
        <v>0.2646</v>
      </c>
      <c r="AO381" s="7">
        <v>0.59119999999999995</v>
      </c>
      <c r="AP381" s="7"/>
      <c r="AQ381" s="7">
        <v>1.0066999999999999</v>
      </c>
      <c r="AR381" s="7">
        <v>2.1089000000000002</v>
      </c>
      <c r="AY381" s="7">
        <v>1.5454000000000001</v>
      </c>
      <c r="AZ381" s="7">
        <v>4.1872999999999996</v>
      </c>
      <c r="BA381" s="7">
        <v>4.1872999999999996</v>
      </c>
    </row>
    <row r="382" spans="1:53" x14ac:dyDescent="0.15">
      <c r="A382" s="7">
        <v>0.2752</v>
      </c>
      <c r="B382" s="7">
        <v>0.59660000000000002</v>
      </c>
      <c r="C382" s="7">
        <v>2.1055000000000001</v>
      </c>
      <c r="D382" s="7">
        <v>4.3400999999999996</v>
      </c>
      <c r="H382" s="7">
        <v>0.312</v>
      </c>
      <c r="I382" s="7">
        <v>1.0645</v>
      </c>
      <c r="K382" s="7">
        <v>0.34570000000000001</v>
      </c>
      <c r="L382" s="7">
        <v>1.1553</v>
      </c>
      <c r="N382" s="7">
        <v>0.29399999999999998</v>
      </c>
      <c r="O382" s="7">
        <v>1.0569</v>
      </c>
      <c r="Q382" s="7">
        <v>1.0817000000000001</v>
      </c>
      <c r="R382" s="7">
        <v>2.2433000000000001</v>
      </c>
      <c r="AA382" s="7">
        <v>0.24740000000000001</v>
      </c>
      <c r="AB382" s="7">
        <v>0.5403</v>
      </c>
      <c r="AC382" s="7">
        <v>1.58</v>
      </c>
      <c r="AD382" s="7">
        <v>4.0983000000000001</v>
      </c>
      <c r="AH382" s="7">
        <v>0.27800000000000002</v>
      </c>
      <c r="AI382" s="7">
        <v>0.59460000000000002</v>
      </c>
      <c r="AK382" s="7">
        <v>0.30470000000000003</v>
      </c>
      <c r="AL382" s="7">
        <v>1.075</v>
      </c>
      <c r="AN382" s="7">
        <v>0.26479999999999998</v>
      </c>
      <c r="AO382" s="7">
        <v>0.59160000000000001</v>
      </c>
      <c r="AP382" s="7"/>
      <c r="AQ382" s="7">
        <v>1.0071000000000001</v>
      </c>
      <c r="AR382" s="7">
        <v>2.1095000000000002</v>
      </c>
      <c r="AY382" s="7">
        <v>1.5462</v>
      </c>
      <c r="AZ382" s="7">
        <v>4.1889000000000003</v>
      </c>
      <c r="BA382" s="7">
        <v>4.1889000000000003</v>
      </c>
    </row>
    <row r="383" spans="1:53" x14ac:dyDescent="0.15">
      <c r="A383" s="7">
        <v>0.27529999999999999</v>
      </c>
      <c r="B383" s="7">
        <v>0.59689999999999999</v>
      </c>
      <c r="C383" s="7">
        <v>2.1061000000000001</v>
      </c>
      <c r="D383" s="7">
        <v>4.3414999999999999</v>
      </c>
      <c r="H383" s="7">
        <v>0.31209999999999999</v>
      </c>
      <c r="I383" s="7">
        <v>1.0649</v>
      </c>
      <c r="K383" s="7">
        <v>0.34589999999999999</v>
      </c>
      <c r="L383" s="7">
        <v>1.1556999999999999</v>
      </c>
      <c r="N383" s="7">
        <v>0.29420000000000002</v>
      </c>
      <c r="O383" s="7">
        <v>1.0572999999999999</v>
      </c>
      <c r="Q383" s="7">
        <v>1.0821000000000001</v>
      </c>
      <c r="R383" s="7">
        <v>2.2440000000000002</v>
      </c>
      <c r="AA383" s="7">
        <v>0.2475</v>
      </c>
      <c r="AB383" s="7">
        <v>0.54059999999999997</v>
      </c>
      <c r="AC383" s="7">
        <v>1.5806</v>
      </c>
      <c r="AD383" s="7">
        <v>4.0994999999999999</v>
      </c>
      <c r="AH383" s="7">
        <v>0.2782</v>
      </c>
      <c r="AI383" s="7">
        <v>0.59489999999999998</v>
      </c>
      <c r="AK383" s="7">
        <v>0.3049</v>
      </c>
      <c r="AL383" s="7">
        <v>1.0753999999999999</v>
      </c>
      <c r="AN383" s="7">
        <v>0.26490000000000002</v>
      </c>
      <c r="AO383" s="7">
        <v>0.59189999999999998</v>
      </c>
      <c r="AP383" s="7"/>
      <c r="AQ383" s="7">
        <v>1.0074000000000001</v>
      </c>
      <c r="AR383" s="7">
        <v>2.1101999999999999</v>
      </c>
      <c r="AY383" s="7">
        <v>1.5469999999999999</v>
      </c>
      <c r="AZ383" s="7">
        <v>4.1905999999999999</v>
      </c>
      <c r="BA383" s="7">
        <v>4.1905999999999999</v>
      </c>
    </row>
    <row r="384" spans="1:53" x14ac:dyDescent="0.15">
      <c r="A384" s="7">
        <v>0.27550000000000002</v>
      </c>
      <c r="B384" s="7">
        <v>0.59719999999999995</v>
      </c>
      <c r="C384" s="7">
        <v>2.1067999999999998</v>
      </c>
      <c r="D384" s="7">
        <v>4.3428000000000004</v>
      </c>
      <c r="H384" s="7">
        <v>0.31230000000000002</v>
      </c>
      <c r="I384" s="7">
        <v>1.0652999999999999</v>
      </c>
      <c r="K384" s="7">
        <v>0.34610000000000002</v>
      </c>
      <c r="L384" s="7">
        <v>1.1560999999999999</v>
      </c>
      <c r="N384" s="7">
        <v>0.29430000000000001</v>
      </c>
      <c r="O384" s="7">
        <v>1.0577000000000001</v>
      </c>
      <c r="Q384" s="7">
        <v>1.0824</v>
      </c>
      <c r="R384" s="7">
        <v>2.2446999999999999</v>
      </c>
      <c r="AA384" s="7">
        <v>0.2477</v>
      </c>
      <c r="AB384" s="7">
        <v>0.54090000000000005</v>
      </c>
      <c r="AC384" s="7">
        <v>1.5811999999999999</v>
      </c>
      <c r="AD384" s="7">
        <v>4.1006999999999998</v>
      </c>
      <c r="AH384" s="7">
        <v>0.27829999999999999</v>
      </c>
      <c r="AI384" s="7">
        <v>0.59530000000000005</v>
      </c>
      <c r="AK384" s="7">
        <v>0.30509999999999998</v>
      </c>
      <c r="AL384" s="7">
        <v>1.0757000000000001</v>
      </c>
      <c r="AN384" s="7">
        <v>0.2651</v>
      </c>
      <c r="AO384" s="7">
        <v>0.59230000000000005</v>
      </c>
      <c r="AP384" s="7"/>
      <c r="AQ384" s="7">
        <v>1.0078</v>
      </c>
      <c r="AR384" s="7">
        <v>2.1109</v>
      </c>
      <c r="AY384" s="7">
        <v>1.5478000000000001</v>
      </c>
      <c r="AZ384" s="7">
        <v>4.1921999999999997</v>
      </c>
      <c r="BA384" s="7">
        <v>4.1921999999999997</v>
      </c>
    </row>
    <row r="385" spans="1:53" x14ac:dyDescent="0.15">
      <c r="A385" s="7">
        <v>0.27560000000000001</v>
      </c>
      <c r="B385" s="7">
        <v>0.59750000000000003</v>
      </c>
      <c r="C385" s="7">
        <v>2.1074000000000002</v>
      </c>
      <c r="D385" s="7">
        <v>4.3441000000000001</v>
      </c>
      <c r="H385" s="7">
        <v>0.3125</v>
      </c>
      <c r="I385" s="7">
        <v>1.0656000000000001</v>
      </c>
      <c r="K385" s="7">
        <v>0.34620000000000001</v>
      </c>
      <c r="L385" s="7">
        <v>1.1566000000000001</v>
      </c>
      <c r="N385" s="7">
        <v>0.29449999999999998</v>
      </c>
      <c r="O385" s="7">
        <v>1.0580000000000001</v>
      </c>
      <c r="Q385" s="7">
        <v>1.0828</v>
      </c>
      <c r="R385" s="7">
        <v>2.2454000000000001</v>
      </c>
      <c r="AA385" s="7">
        <v>0.24779999999999999</v>
      </c>
      <c r="AB385" s="7">
        <v>0.54120000000000001</v>
      </c>
      <c r="AC385" s="7">
        <v>1.5817000000000001</v>
      </c>
      <c r="AD385" s="7">
        <v>4.1018999999999997</v>
      </c>
      <c r="AH385" s="7">
        <v>0.27850000000000003</v>
      </c>
      <c r="AI385" s="7">
        <v>0.59560000000000002</v>
      </c>
      <c r="AK385" s="7">
        <v>0.30530000000000002</v>
      </c>
      <c r="AL385" s="7">
        <v>1.0761000000000001</v>
      </c>
      <c r="AN385" s="7">
        <v>0.26519999999999999</v>
      </c>
      <c r="AO385" s="7">
        <v>0.59260000000000002</v>
      </c>
      <c r="AP385" s="7"/>
      <c r="AQ385" s="7">
        <v>1.0081</v>
      </c>
      <c r="AR385" s="7">
        <v>2.1116000000000001</v>
      </c>
      <c r="AY385" s="7">
        <v>1.5485</v>
      </c>
      <c r="AZ385" s="7">
        <v>4.1939000000000002</v>
      </c>
      <c r="BA385" s="7">
        <v>4.1939000000000002</v>
      </c>
    </row>
    <row r="386" spans="1:53" x14ac:dyDescent="0.15">
      <c r="A386" s="7">
        <v>0.2757</v>
      </c>
      <c r="B386" s="7">
        <v>0.5978</v>
      </c>
      <c r="C386" s="7">
        <v>2.1080999999999999</v>
      </c>
      <c r="D386" s="7">
        <v>4.3453999999999997</v>
      </c>
      <c r="H386" s="7">
        <v>0.31269999999999998</v>
      </c>
      <c r="I386" s="7">
        <v>1.0660000000000001</v>
      </c>
      <c r="K386" s="7">
        <v>0.34639999999999999</v>
      </c>
      <c r="L386" s="7">
        <v>1.157</v>
      </c>
      <c r="N386" s="7">
        <v>0.29459999999999997</v>
      </c>
      <c r="O386" s="7">
        <v>1.0584</v>
      </c>
      <c r="Q386" s="7">
        <v>1.0831</v>
      </c>
      <c r="R386" s="7">
        <v>2.2461000000000002</v>
      </c>
      <c r="AA386" s="7">
        <v>0.248</v>
      </c>
      <c r="AB386" s="7">
        <v>0.54149999999999998</v>
      </c>
      <c r="AC386" s="7">
        <v>1.5823</v>
      </c>
      <c r="AD386" s="7">
        <v>4.1032000000000002</v>
      </c>
      <c r="AH386" s="7">
        <v>0.2787</v>
      </c>
      <c r="AI386" s="7">
        <v>0.59599999999999997</v>
      </c>
      <c r="AK386" s="7">
        <v>0.3054</v>
      </c>
      <c r="AL386" s="7">
        <v>1.0765</v>
      </c>
      <c r="AN386" s="7">
        <v>0.26540000000000002</v>
      </c>
      <c r="AO386" s="7">
        <v>0.59299999999999997</v>
      </c>
      <c r="AP386" s="7"/>
      <c r="AQ386" s="7">
        <v>1.0084</v>
      </c>
      <c r="AR386" s="7">
        <v>2.1122000000000001</v>
      </c>
      <c r="AY386" s="7">
        <v>1.5492999999999999</v>
      </c>
      <c r="AZ386" s="7">
        <v>4.1955999999999998</v>
      </c>
      <c r="BA386" s="7">
        <v>4.1955999999999998</v>
      </c>
    </row>
    <row r="387" spans="1:53" x14ac:dyDescent="0.15">
      <c r="A387" s="7">
        <v>0.27589999999999998</v>
      </c>
      <c r="B387" s="7">
        <v>0.59809999999999997</v>
      </c>
      <c r="C387" s="7">
        <v>2.1086999999999998</v>
      </c>
      <c r="D387" s="7">
        <v>4.3467000000000002</v>
      </c>
      <c r="H387" s="7">
        <v>0.31290000000000001</v>
      </c>
      <c r="I387" s="7">
        <v>1.0664</v>
      </c>
      <c r="K387" s="7">
        <v>0.34660000000000002</v>
      </c>
      <c r="L387" s="7">
        <v>1.1574</v>
      </c>
      <c r="N387" s="7">
        <v>0.29480000000000001</v>
      </c>
      <c r="O387" s="7">
        <v>1.0587</v>
      </c>
      <c r="Q387" s="7">
        <v>1.0834999999999999</v>
      </c>
      <c r="R387" s="7">
        <v>2.2467999999999999</v>
      </c>
      <c r="AA387" s="7">
        <v>0.24809999999999999</v>
      </c>
      <c r="AB387" s="7">
        <v>0.54179999999999995</v>
      </c>
      <c r="AC387" s="7">
        <v>1.5829</v>
      </c>
      <c r="AD387" s="7">
        <v>4.1044</v>
      </c>
      <c r="AH387" s="7">
        <v>0.27889999999999998</v>
      </c>
      <c r="AI387" s="7">
        <v>0.59630000000000005</v>
      </c>
      <c r="AK387" s="7">
        <v>0.30559999999999998</v>
      </c>
      <c r="AL387" s="7">
        <v>1.0769</v>
      </c>
      <c r="AN387" s="7">
        <v>0.26550000000000001</v>
      </c>
      <c r="AO387" s="7">
        <v>0.59330000000000005</v>
      </c>
      <c r="AP387" s="7"/>
      <c r="AQ387" s="7">
        <v>1.0087999999999999</v>
      </c>
      <c r="AR387" s="7">
        <v>2.1128999999999998</v>
      </c>
      <c r="AY387" s="7">
        <v>1.5501</v>
      </c>
      <c r="AZ387" s="7">
        <v>4.1971999999999996</v>
      </c>
      <c r="BA387" s="7">
        <v>4.1971999999999996</v>
      </c>
    </row>
    <row r="388" spans="1:53" x14ac:dyDescent="0.15">
      <c r="A388" s="7">
        <v>0.27600000000000002</v>
      </c>
      <c r="B388" s="7">
        <v>0.59840000000000004</v>
      </c>
      <c r="C388" s="7">
        <v>2.1093999999999999</v>
      </c>
      <c r="D388" s="7">
        <v>4.3479999999999999</v>
      </c>
      <c r="H388" s="7">
        <v>0.31309999999999999</v>
      </c>
      <c r="I388" s="7">
        <v>1.0668</v>
      </c>
      <c r="K388" s="7">
        <v>0.3468</v>
      </c>
      <c r="L388" s="7">
        <v>1.1577999999999999</v>
      </c>
      <c r="N388" s="7">
        <v>0.29499999999999998</v>
      </c>
      <c r="O388" s="7">
        <v>1.0590999999999999</v>
      </c>
      <c r="Q388" s="7">
        <v>1.0838000000000001</v>
      </c>
      <c r="R388" s="7">
        <v>2.2475000000000001</v>
      </c>
      <c r="AA388" s="7">
        <v>0.24829999999999999</v>
      </c>
      <c r="AB388" s="7">
        <v>0.54210000000000003</v>
      </c>
      <c r="AC388" s="7">
        <v>1.5834999999999999</v>
      </c>
      <c r="AD388" s="7">
        <v>4.1055999999999999</v>
      </c>
      <c r="AH388" s="7">
        <v>0.27900000000000003</v>
      </c>
      <c r="AI388" s="7">
        <v>0.59670000000000001</v>
      </c>
      <c r="AK388" s="7">
        <v>0.30580000000000002</v>
      </c>
      <c r="AL388" s="7">
        <v>1.0772999999999999</v>
      </c>
      <c r="AN388" s="7">
        <v>0.26569999999999999</v>
      </c>
      <c r="AO388" s="7">
        <v>0.59370000000000001</v>
      </c>
      <c r="AP388" s="7"/>
      <c r="AQ388" s="7">
        <v>1.0091000000000001</v>
      </c>
      <c r="AR388" s="7">
        <v>2.1135999999999999</v>
      </c>
      <c r="AY388" s="7">
        <v>1.5508999999999999</v>
      </c>
      <c r="AZ388" s="7">
        <v>4.1989000000000001</v>
      </c>
      <c r="BA388" s="7">
        <v>4.1989000000000001</v>
      </c>
    </row>
    <row r="389" spans="1:53" x14ac:dyDescent="0.15">
      <c r="A389" s="7">
        <v>0.2762</v>
      </c>
      <c r="B389" s="7">
        <v>0.59870000000000001</v>
      </c>
      <c r="C389" s="7">
        <v>2.11</v>
      </c>
      <c r="D389" s="7">
        <v>4.3493000000000004</v>
      </c>
      <c r="H389" s="7">
        <v>0.31319999999999998</v>
      </c>
      <c r="I389" s="7">
        <v>1.0670999999999999</v>
      </c>
      <c r="K389" s="7">
        <v>0.34699999999999998</v>
      </c>
      <c r="L389" s="7">
        <v>1.1583000000000001</v>
      </c>
      <c r="N389" s="7">
        <v>0.29509999999999997</v>
      </c>
      <c r="O389" s="7">
        <v>1.0595000000000001</v>
      </c>
      <c r="Q389" s="7">
        <v>1.0842000000000001</v>
      </c>
      <c r="R389" s="7">
        <v>2.2483</v>
      </c>
      <c r="AA389" s="7">
        <v>0.24840000000000001</v>
      </c>
      <c r="AB389" s="7">
        <v>0.54239999999999999</v>
      </c>
      <c r="AC389" s="7">
        <v>1.5841000000000001</v>
      </c>
      <c r="AD389" s="7">
        <v>4.1067999999999998</v>
      </c>
      <c r="AH389" s="7">
        <v>0.2792</v>
      </c>
      <c r="AI389" s="7">
        <v>0.59699999999999998</v>
      </c>
      <c r="AK389" s="7">
        <v>0.30599999999999999</v>
      </c>
      <c r="AL389" s="7">
        <v>1.0777000000000001</v>
      </c>
      <c r="AN389" s="7">
        <v>0.26579999999999998</v>
      </c>
      <c r="AO389" s="7">
        <v>0.59399999999999997</v>
      </c>
      <c r="AP389" s="7"/>
      <c r="AQ389" s="7">
        <v>1.0094000000000001</v>
      </c>
      <c r="AR389" s="7">
        <v>2.1143000000000001</v>
      </c>
      <c r="AY389" s="7">
        <v>1.5516000000000001</v>
      </c>
      <c r="AZ389" s="7">
        <v>4.2004999999999999</v>
      </c>
      <c r="BA389" s="7">
        <v>4.2004999999999999</v>
      </c>
    </row>
    <row r="390" spans="1:53" x14ac:dyDescent="0.15">
      <c r="A390" s="7">
        <v>0.27629999999999999</v>
      </c>
      <c r="B390" s="7">
        <v>0.59889999999999999</v>
      </c>
      <c r="C390" s="7">
        <v>2.1107</v>
      </c>
      <c r="D390" s="7">
        <v>4.3506999999999998</v>
      </c>
      <c r="H390" s="7">
        <v>0.31340000000000001</v>
      </c>
      <c r="I390" s="7">
        <v>1.0674999999999999</v>
      </c>
      <c r="K390" s="7">
        <v>0.34720000000000001</v>
      </c>
      <c r="L390" s="7">
        <v>1.1587000000000001</v>
      </c>
      <c r="N390" s="7">
        <v>0.29530000000000001</v>
      </c>
      <c r="O390" s="7">
        <v>1.0598000000000001</v>
      </c>
      <c r="Q390" s="7">
        <v>1.0846</v>
      </c>
      <c r="R390" s="7">
        <v>2.2490000000000001</v>
      </c>
      <c r="AA390" s="7">
        <v>0.2485</v>
      </c>
      <c r="AB390" s="7">
        <v>0.54269999999999996</v>
      </c>
      <c r="AC390" s="7">
        <v>1.5847</v>
      </c>
      <c r="AD390" s="7">
        <v>4.1079999999999997</v>
      </c>
      <c r="AH390" s="7">
        <v>0.27939999999999998</v>
      </c>
      <c r="AI390" s="7">
        <v>0.59740000000000004</v>
      </c>
      <c r="AK390" s="7">
        <v>0.30620000000000003</v>
      </c>
      <c r="AL390" s="7">
        <v>1.0780000000000001</v>
      </c>
      <c r="AN390" s="7">
        <v>0.26600000000000001</v>
      </c>
      <c r="AO390" s="7">
        <v>0.59440000000000004</v>
      </c>
      <c r="AP390" s="7"/>
      <c r="AQ390" s="7">
        <v>1.0098</v>
      </c>
      <c r="AR390" s="7">
        <v>2.1149</v>
      </c>
      <c r="AY390" s="7">
        <v>1.5524</v>
      </c>
      <c r="AZ390" s="7">
        <v>4.2022000000000004</v>
      </c>
      <c r="BA390" s="7">
        <v>4.2022000000000004</v>
      </c>
    </row>
    <row r="391" spans="1:53" x14ac:dyDescent="0.15">
      <c r="A391" s="7">
        <v>0.27650000000000002</v>
      </c>
      <c r="B391" s="7">
        <v>0.59919999999999995</v>
      </c>
      <c r="C391" s="7">
        <v>2.1113</v>
      </c>
      <c r="D391" s="7">
        <v>4.3520000000000003</v>
      </c>
      <c r="H391" s="7">
        <v>0.31359999999999999</v>
      </c>
      <c r="I391" s="7">
        <v>1.0679000000000001</v>
      </c>
      <c r="K391" s="7">
        <v>0.34739999999999999</v>
      </c>
      <c r="L391" s="7">
        <v>1.1591</v>
      </c>
      <c r="N391" s="7">
        <v>0.2954</v>
      </c>
      <c r="O391" s="7">
        <v>1.0602</v>
      </c>
      <c r="Q391" s="7">
        <v>1.0849</v>
      </c>
      <c r="R391" s="7">
        <v>2.2496999999999998</v>
      </c>
      <c r="AA391" s="7">
        <v>0.2487</v>
      </c>
      <c r="AB391" s="7">
        <v>0.54300000000000004</v>
      </c>
      <c r="AC391" s="7">
        <v>1.5852999999999999</v>
      </c>
      <c r="AD391" s="7">
        <v>4.1092000000000004</v>
      </c>
      <c r="AH391" s="7">
        <v>0.27950000000000003</v>
      </c>
      <c r="AI391" s="7">
        <v>0.5978</v>
      </c>
      <c r="AK391" s="7">
        <v>0.30640000000000001</v>
      </c>
      <c r="AL391" s="7">
        <v>1.0784</v>
      </c>
      <c r="AN391" s="7">
        <v>0.2661</v>
      </c>
      <c r="AO391" s="7">
        <v>0.59470000000000001</v>
      </c>
      <c r="AP391" s="7"/>
      <c r="AQ391" s="7">
        <v>1.0101</v>
      </c>
      <c r="AR391" s="7">
        <v>2.1156000000000001</v>
      </c>
      <c r="AY391" s="7">
        <v>1.5531999999999999</v>
      </c>
      <c r="AZ391" s="7">
        <v>4.2039</v>
      </c>
      <c r="BA391" s="7">
        <v>4.2039</v>
      </c>
    </row>
    <row r="392" spans="1:53" x14ac:dyDescent="0.15">
      <c r="A392" s="7">
        <v>0.27660000000000001</v>
      </c>
      <c r="B392" s="7">
        <v>0.59950000000000003</v>
      </c>
      <c r="C392" s="7">
        <v>2.1120000000000001</v>
      </c>
      <c r="D392" s="7">
        <v>4.3532999999999999</v>
      </c>
      <c r="H392" s="7">
        <v>0.31380000000000002</v>
      </c>
      <c r="I392" s="7">
        <v>1.0683</v>
      </c>
      <c r="K392" s="7">
        <v>0.34760000000000002</v>
      </c>
      <c r="L392" s="7">
        <v>1.1596</v>
      </c>
      <c r="N392" s="7">
        <v>0.29559999999999997</v>
      </c>
      <c r="O392" s="7">
        <v>1.0605</v>
      </c>
      <c r="Q392" s="7">
        <v>1.0852999999999999</v>
      </c>
      <c r="R392" s="7">
        <v>2.2504</v>
      </c>
      <c r="AA392" s="7">
        <v>0.24879999999999999</v>
      </c>
      <c r="AB392" s="7">
        <v>0.54330000000000001</v>
      </c>
      <c r="AC392" s="7">
        <v>1.5859000000000001</v>
      </c>
      <c r="AD392" s="7">
        <v>4.1104000000000003</v>
      </c>
      <c r="AH392" s="7">
        <v>0.2797</v>
      </c>
      <c r="AI392" s="7">
        <v>0.59809999999999997</v>
      </c>
      <c r="AK392" s="7">
        <v>0.30659999999999998</v>
      </c>
      <c r="AL392" s="7">
        <v>1.0788</v>
      </c>
      <c r="AN392" s="7">
        <v>0.26629999999999998</v>
      </c>
      <c r="AO392" s="7">
        <v>0.59509999999999996</v>
      </c>
      <c r="AP392" s="7"/>
      <c r="AQ392" s="7">
        <v>1.0105</v>
      </c>
      <c r="AR392" s="7">
        <v>2.1162999999999998</v>
      </c>
      <c r="AY392" s="7">
        <v>1.554</v>
      </c>
      <c r="AZ392" s="7">
        <v>4.2054999999999998</v>
      </c>
      <c r="BA392" s="7">
        <v>4.2054999999999998</v>
      </c>
    </row>
    <row r="393" spans="1:53" x14ac:dyDescent="0.15">
      <c r="A393" s="7">
        <v>0.2767</v>
      </c>
      <c r="B393" s="7">
        <v>0.5998</v>
      </c>
      <c r="C393" s="7">
        <v>2.1126</v>
      </c>
      <c r="D393" s="7">
        <v>4.3545999999999996</v>
      </c>
      <c r="H393" s="7">
        <v>0.314</v>
      </c>
      <c r="I393" s="7">
        <v>1.0686</v>
      </c>
      <c r="K393" s="7">
        <v>0.3478</v>
      </c>
      <c r="L393" s="7">
        <v>1.1599999999999999</v>
      </c>
      <c r="N393" s="7">
        <v>0.29580000000000001</v>
      </c>
      <c r="O393" s="7">
        <v>1.0609</v>
      </c>
      <c r="Q393" s="7">
        <v>1.0855999999999999</v>
      </c>
      <c r="R393" s="7">
        <v>2.2511000000000001</v>
      </c>
      <c r="AA393" s="7">
        <v>0.249</v>
      </c>
      <c r="AB393" s="7">
        <v>0.54359999999999997</v>
      </c>
      <c r="AC393" s="7">
        <v>1.5865</v>
      </c>
      <c r="AD393" s="7">
        <v>4.1116000000000001</v>
      </c>
      <c r="AH393" s="7">
        <v>0.27989999999999998</v>
      </c>
      <c r="AI393" s="7">
        <v>0.59850000000000003</v>
      </c>
      <c r="AK393" s="7">
        <v>0.30680000000000002</v>
      </c>
      <c r="AL393" s="7">
        <v>1.0791999999999999</v>
      </c>
      <c r="AN393" s="7">
        <v>0.26640000000000003</v>
      </c>
      <c r="AO393" s="7">
        <v>0.59540000000000004</v>
      </c>
      <c r="AP393" s="7"/>
      <c r="AQ393" s="7">
        <v>1.0107999999999999</v>
      </c>
      <c r="AR393" s="7">
        <v>2.117</v>
      </c>
      <c r="AY393" s="7">
        <v>1.5548</v>
      </c>
      <c r="AZ393" s="7">
        <v>4.2072000000000003</v>
      </c>
      <c r="BA393" s="7">
        <v>4.2072000000000003</v>
      </c>
    </row>
    <row r="394" spans="1:53" x14ac:dyDescent="0.15">
      <c r="A394" s="7">
        <v>0.27689999999999998</v>
      </c>
      <c r="B394" s="7">
        <v>1.0001</v>
      </c>
      <c r="C394" s="7">
        <v>2.1133000000000002</v>
      </c>
      <c r="D394" s="7">
        <v>4.3559000000000001</v>
      </c>
      <c r="H394" s="7">
        <v>0.31419999999999998</v>
      </c>
      <c r="I394" s="7">
        <v>1.069</v>
      </c>
      <c r="K394" s="7">
        <v>0.34789999999999999</v>
      </c>
      <c r="L394" s="7">
        <v>1.1604000000000001</v>
      </c>
      <c r="N394" s="7">
        <v>0.2959</v>
      </c>
      <c r="O394" s="7">
        <v>1.0612999999999999</v>
      </c>
      <c r="Q394" s="7">
        <v>1.0860000000000001</v>
      </c>
      <c r="R394" s="7">
        <v>2.2517999999999998</v>
      </c>
      <c r="AA394" s="7">
        <v>0.24909999999999999</v>
      </c>
      <c r="AB394" s="7">
        <v>0.54390000000000005</v>
      </c>
      <c r="AC394" s="7">
        <v>1.5871</v>
      </c>
      <c r="AD394" s="7">
        <v>4.1128</v>
      </c>
      <c r="AH394" s="7">
        <v>0.28000000000000003</v>
      </c>
      <c r="AI394" s="7">
        <v>0.5988</v>
      </c>
      <c r="AK394" s="7">
        <v>0.307</v>
      </c>
      <c r="AL394" s="7">
        <v>1.0795999999999999</v>
      </c>
      <c r="AN394" s="7">
        <v>0.2666</v>
      </c>
      <c r="AO394" s="7">
        <v>0.5958</v>
      </c>
      <c r="AP394" s="7"/>
      <c r="AQ394" s="7">
        <v>1.0111000000000001</v>
      </c>
      <c r="AR394" s="7">
        <v>2.1175999999999999</v>
      </c>
      <c r="AY394" s="7">
        <v>1.5555000000000001</v>
      </c>
      <c r="AZ394" s="7">
        <v>4.2088999999999999</v>
      </c>
      <c r="BA394" s="7">
        <v>4.2088999999999999</v>
      </c>
    </row>
    <row r="395" spans="1:53" x14ac:dyDescent="0.15">
      <c r="A395" s="7">
        <v>0.27700000000000002</v>
      </c>
      <c r="B395" s="7">
        <v>1.0004</v>
      </c>
      <c r="C395" s="7">
        <v>2.1139000000000001</v>
      </c>
      <c r="D395" s="7">
        <v>4.3571999999999997</v>
      </c>
      <c r="H395" s="7">
        <v>0.31430000000000002</v>
      </c>
      <c r="I395" s="7">
        <v>1.0693999999999999</v>
      </c>
      <c r="K395" s="7">
        <v>0.34810000000000002</v>
      </c>
      <c r="L395" s="7">
        <v>1.1609</v>
      </c>
      <c r="N395" s="7">
        <v>0.29609999999999997</v>
      </c>
      <c r="O395" s="7">
        <v>1.0616000000000001</v>
      </c>
      <c r="Q395" s="7">
        <v>1.0863</v>
      </c>
      <c r="R395" s="7">
        <v>2.2526000000000002</v>
      </c>
      <c r="AA395" s="7">
        <v>0.24929999999999999</v>
      </c>
      <c r="AB395" s="7">
        <v>0.54420000000000002</v>
      </c>
      <c r="AC395" s="7">
        <v>1.5878000000000001</v>
      </c>
      <c r="AD395" s="7">
        <v>4.1139999999999999</v>
      </c>
      <c r="AH395" s="7">
        <v>0.2802</v>
      </c>
      <c r="AI395" s="7">
        <v>0.59919999999999995</v>
      </c>
      <c r="AK395" s="7">
        <v>0.30719999999999997</v>
      </c>
      <c r="AL395" s="7">
        <v>1.08</v>
      </c>
      <c r="AN395" s="7">
        <v>0.26669999999999999</v>
      </c>
      <c r="AO395" s="7">
        <v>0.59609999999999996</v>
      </c>
      <c r="AP395" s="7"/>
      <c r="AQ395" s="7">
        <v>1.0115000000000001</v>
      </c>
      <c r="AR395" s="7">
        <v>2.1183000000000001</v>
      </c>
      <c r="AY395" s="7">
        <v>1.5563</v>
      </c>
      <c r="AZ395" s="7">
        <v>4.2104999999999997</v>
      </c>
      <c r="BA395" s="7">
        <v>4.2104999999999997</v>
      </c>
    </row>
    <row r="396" spans="1:53" x14ac:dyDescent="0.15">
      <c r="A396" s="7">
        <v>0.2772</v>
      </c>
      <c r="B396" s="7">
        <v>1.0006999999999999</v>
      </c>
      <c r="C396" s="7">
        <v>2.1145999999999998</v>
      </c>
      <c r="D396" s="7">
        <v>4.3586</v>
      </c>
      <c r="H396" s="7">
        <v>0.3145</v>
      </c>
      <c r="I396" s="7">
        <v>1.0698000000000001</v>
      </c>
      <c r="K396" s="7">
        <v>0.3483</v>
      </c>
      <c r="L396" s="7">
        <v>1.1613</v>
      </c>
      <c r="N396" s="7">
        <v>0.29620000000000002</v>
      </c>
      <c r="O396" s="7">
        <v>1.0620000000000001</v>
      </c>
      <c r="Q396" s="7">
        <v>1.0867</v>
      </c>
      <c r="R396" s="7">
        <v>2.2532999999999999</v>
      </c>
      <c r="AA396" s="7">
        <v>0.24940000000000001</v>
      </c>
      <c r="AB396" s="7">
        <v>0.54449999999999998</v>
      </c>
      <c r="AC396" s="7">
        <v>1.5884</v>
      </c>
      <c r="AD396" s="7">
        <v>4.1153000000000004</v>
      </c>
      <c r="AH396" s="7">
        <v>0.28039999999999998</v>
      </c>
      <c r="AI396" s="7">
        <v>0.59950000000000003</v>
      </c>
      <c r="AK396" s="7">
        <v>0.30730000000000002</v>
      </c>
      <c r="AL396" s="7">
        <v>1.0803</v>
      </c>
      <c r="AN396" s="7">
        <v>0.26690000000000003</v>
      </c>
      <c r="AO396" s="7">
        <v>0.59650000000000003</v>
      </c>
      <c r="AP396" s="7"/>
      <c r="AQ396" s="7">
        <v>1.0118</v>
      </c>
      <c r="AR396" s="7">
        <v>2.1190000000000002</v>
      </c>
      <c r="AY396" s="7">
        <v>1.5570999999999999</v>
      </c>
      <c r="AZ396" s="7">
        <v>4.2122000000000002</v>
      </c>
      <c r="BA396" s="7">
        <v>4.2122000000000002</v>
      </c>
    </row>
    <row r="397" spans="1:53" x14ac:dyDescent="0.15">
      <c r="A397" s="7">
        <v>0.27729999999999999</v>
      </c>
      <c r="B397" s="7">
        <v>1.0009999999999999</v>
      </c>
      <c r="C397" s="7">
        <v>2.1152000000000002</v>
      </c>
      <c r="D397" s="7">
        <v>4.3598999999999997</v>
      </c>
      <c r="H397" s="7">
        <v>0.31469999999999998</v>
      </c>
      <c r="I397" s="7">
        <v>1.0701000000000001</v>
      </c>
      <c r="K397" s="7">
        <v>0.34849999999999998</v>
      </c>
      <c r="L397" s="7">
        <v>1.1617</v>
      </c>
      <c r="N397" s="7">
        <v>0.2964</v>
      </c>
      <c r="O397" s="7">
        <v>1.0623</v>
      </c>
      <c r="Q397" s="7">
        <v>1.0871</v>
      </c>
      <c r="R397" s="7">
        <v>2.254</v>
      </c>
      <c r="AA397" s="7">
        <v>0.24959999999999999</v>
      </c>
      <c r="AB397" s="7">
        <v>0.54479999999999995</v>
      </c>
      <c r="AC397" s="7">
        <v>1.589</v>
      </c>
      <c r="AD397" s="7">
        <v>4.1165000000000003</v>
      </c>
      <c r="AH397" s="7">
        <v>0.28060000000000002</v>
      </c>
      <c r="AI397" s="7">
        <v>0.59989999999999999</v>
      </c>
      <c r="AK397" s="7">
        <v>0.3075</v>
      </c>
      <c r="AL397" s="7">
        <v>1.0807</v>
      </c>
      <c r="AN397" s="7">
        <v>0.26700000000000002</v>
      </c>
      <c r="AO397" s="7">
        <v>0.5968</v>
      </c>
      <c r="AP397" s="7"/>
      <c r="AQ397" s="7">
        <v>1.0121</v>
      </c>
      <c r="AR397" s="7">
        <v>2.1196999999999999</v>
      </c>
      <c r="AY397" s="7">
        <v>1.5579000000000001</v>
      </c>
      <c r="AZ397" s="7">
        <v>4.2138999999999998</v>
      </c>
      <c r="BA397" s="7">
        <v>4.2138999999999998</v>
      </c>
    </row>
    <row r="398" spans="1:53" x14ac:dyDescent="0.15">
      <c r="A398" s="7">
        <v>0.27739999999999998</v>
      </c>
      <c r="B398" s="7">
        <v>1.0013000000000001</v>
      </c>
      <c r="C398" s="7">
        <v>2.1158999999999999</v>
      </c>
      <c r="D398" s="7">
        <v>4.3612000000000002</v>
      </c>
      <c r="H398" s="7">
        <v>0.31490000000000001</v>
      </c>
      <c r="I398" s="7">
        <v>1.0705</v>
      </c>
      <c r="K398" s="7">
        <v>0.34870000000000001</v>
      </c>
      <c r="L398" s="7">
        <v>1.1621999999999999</v>
      </c>
      <c r="N398" s="7">
        <v>0.29659999999999997</v>
      </c>
      <c r="O398" s="7">
        <v>1.0627</v>
      </c>
      <c r="Q398" s="7">
        <v>1.0873999999999999</v>
      </c>
      <c r="R398" s="7">
        <v>2.2547000000000001</v>
      </c>
      <c r="AA398" s="7">
        <v>0.24970000000000001</v>
      </c>
      <c r="AB398" s="7">
        <v>0.54510000000000003</v>
      </c>
      <c r="AC398" s="7">
        <v>1.5895999999999999</v>
      </c>
      <c r="AD398" s="7">
        <v>4.1177000000000001</v>
      </c>
      <c r="AH398" s="7">
        <v>0.28070000000000001</v>
      </c>
      <c r="AI398" s="7">
        <v>1.0003</v>
      </c>
      <c r="AK398" s="7">
        <v>0.30769999999999997</v>
      </c>
      <c r="AL398" s="7">
        <v>1.0810999999999999</v>
      </c>
      <c r="AN398" s="7">
        <v>0.26719999999999999</v>
      </c>
      <c r="AO398" s="7">
        <v>0.59719999999999995</v>
      </c>
      <c r="AP398" s="7"/>
      <c r="AQ398" s="7">
        <v>1.0125</v>
      </c>
      <c r="AR398" s="7">
        <v>2.1204000000000001</v>
      </c>
      <c r="AY398" s="7">
        <v>1.5586</v>
      </c>
      <c r="AZ398" s="7">
        <v>4.2154999999999996</v>
      </c>
      <c r="BA398" s="7">
        <v>4.2154999999999996</v>
      </c>
    </row>
    <row r="399" spans="1:53" x14ac:dyDescent="0.15">
      <c r="A399" s="7">
        <v>0.27760000000000001</v>
      </c>
      <c r="B399" s="7">
        <v>1.0015000000000001</v>
      </c>
      <c r="C399" s="7">
        <v>2.1166</v>
      </c>
      <c r="D399" s="7">
        <v>4.3624999999999998</v>
      </c>
      <c r="H399" s="7">
        <v>0.31509999999999999</v>
      </c>
      <c r="I399" s="7">
        <v>1.0709</v>
      </c>
      <c r="K399" s="7">
        <v>0.34889999999999999</v>
      </c>
      <c r="L399" s="7">
        <v>1.1626000000000001</v>
      </c>
      <c r="N399" s="7">
        <v>0.29670000000000002</v>
      </c>
      <c r="O399" s="7">
        <v>1.0630999999999999</v>
      </c>
      <c r="Q399" s="7">
        <v>1.0878000000000001</v>
      </c>
      <c r="R399" s="7">
        <v>2.2553999999999998</v>
      </c>
      <c r="AA399" s="7">
        <v>0.24979999999999999</v>
      </c>
      <c r="AB399" s="7">
        <v>0.5454</v>
      </c>
      <c r="AC399" s="7">
        <v>1.5902000000000001</v>
      </c>
      <c r="AD399" s="7">
        <v>4.1189</v>
      </c>
      <c r="AH399" s="7">
        <v>0.28089999999999998</v>
      </c>
      <c r="AI399" s="7">
        <v>1.0005999999999999</v>
      </c>
      <c r="AK399" s="7">
        <v>0.30790000000000001</v>
      </c>
      <c r="AL399" s="7">
        <v>1.0814999999999999</v>
      </c>
      <c r="AN399" s="7">
        <v>0.26729999999999998</v>
      </c>
      <c r="AO399" s="7">
        <v>0.59750000000000003</v>
      </c>
      <c r="AP399" s="7"/>
      <c r="AQ399" s="7">
        <v>1.0127999999999999</v>
      </c>
      <c r="AR399" s="7">
        <v>2.121</v>
      </c>
      <c r="AY399" s="7">
        <v>1.5593999999999999</v>
      </c>
      <c r="AZ399" s="7">
        <v>4.2172000000000001</v>
      </c>
      <c r="BA399" s="7">
        <v>4.2172000000000001</v>
      </c>
    </row>
    <row r="400" spans="1:53" x14ac:dyDescent="0.15">
      <c r="A400" s="7">
        <v>0.2777</v>
      </c>
      <c r="B400" s="7">
        <v>1.0018</v>
      </c>
      <c r="C400" s="7">
        <v>2.1172</v>
      </c>
      <c r="D400" s="7">
        <v>4.3638000000000003</v>
      </c>
      <c r="H400" s="7">
        <v>0.31530000000000002</v>
      </c>
      <c r="I400" s="7">
        <v>1.0712999999999999</v>
      </c>
      <c r="K400" s="7">
        <v>0.34910000000000002</v>
      </c>
      <c r="L400" s="7">
        <v>1.163</v>
      </c>
      <c r="N400" s="7">
        <v>0.2969</v>
      </c>
      <c r="O400" s="7">
        <v>1.0633999999999999</v>
      </c>
      <c r="Q400" s="7">
        <v>1.0881000000000001</v>
      </c>
      <c r="R400" s="7">
        <v>2.2561</v>
      </c>
      <c r="AA400" s="7">
        <v>0.25</v>
      </c>
      <c r="AB400" s="7">
        <v>0.54569999999999996</v>
      </c>
      <c r="AC400" s="7">
        <v>1.5908</v>
      </c>
      <c r="AD400" s="7">
        <v>4.1200999999999999</v>
      </c>
      <c r="AH400" s="7">
        <v>0.28110000000000002</v>
      </c>
      <c r="AI400" s="7">
        <v>1.0009999999999999</v>
      </c>
      <c r="AK400" s="7">
        <v>0.30809999999999998</v>
      </c>
      <c r="AL400" s="7">
        <v>1.0819000000000001</v>
      </c>
      <c r="AN400" s="7">
        <v>0.26750000000000002</v>
      </c>
      <c r="AO400" s="7">
        <v>0.59789999999999999</v>
      </c>
      <c r="AP400" s="7"/>
      <c r="AQ400" s="7">
        <v>1.0132000000000001</v>
      </c>
      <c r="AR400" s="7">
        <v>2.1217000000000001</v>
      </c>
      <c r="AY400" s="7">
        <v>1.5602</v>
      </c>
      <c r="AZ400" s="7">
        <v>4.2188999999999997</v>
      </c>
      <c r="BA400" s="7">
        <v>4.2188999999999997</v>
      </c>
    </row>
    <row r="401" spans="1:53" x14ac:dyDescent="0.15">
      <c r="A401" s="7">
        <v>0.27789999999999998</v>
      </c>
      <c r="B401" s="7">
        <v>1.0021</v>
      </c>
      <c r="C401" s="7">
        <v>2.1179000000000001</v>
      </c>
      <c r="D401" s="7">
        <v>4.3651999999999997</v>
      </c>
      <c r="H401" s="7">
        <v>0.31540000000000001</v>
      </c>
      <c r="I401" s="7">
        <v>1.0716000000000001</v>
      </c>
      <c r="K401" s="7">
        <v>0.3493</v>
      </c>
      <c r="L401" s="7">
        <v>1.1635</v>
      </c>
      <c r="N401" s="7">
        <v>0.29699999999999999</v>
      </c>
      <c r="O401" s="7">
        <v>1.0638000000000001</v>
      </c>
      <c r="Q401" s="7">
        <v>1.0885</v>
      </c>
      <c r="R401" s="7">
        <v>2.2568999999999999</v>
      </c>
      <c r="AA401" s="7">
        <v>0.25009999999999999</v>
      </c>
      <c r="AB401" s="7">
        <v>0.54600000000000004</v>
      </c>
      <c r="AC401" s="7">
        <v>1.5913999999999999</v>
      </c>
      <c r="AD401" s="7">
        <v>4.1212999999999997</v>
      </c>
      <c r="AH401" s="7">
        <v>0.28129999999999999</v>
      </c>
      <c r="AI401" s="7">
        <v>1.0013000000000001</v>
      </c>
      <c r="AK401" s="7">
        <v>0.30830000000000002</v>
      </c>
      <c r="AL401" s="7">
        <v>1.0823</v>
      </c>
      <c r="AN401" s="7">
        <v>0.2676</v>
      </c>
      <c r="AO401" s="7">
        <v>0.59819999999999995</v>
      </c>
      <c r="AP401" s="7"/>
      <c r="AQ401" s="7">
        <v>1.0135000000000001</v>
      </c>
      <c r="AR401" s="7">
        <v>2.1223999999999998</v>
      </c>
      <c r="AY401" s="7">
        <v>1.5609999999999999</v>
      </c>
      <c r="AZ401" s="7">
        <v>4.2205000000000004</v>
      </c>
      <c r="BA401" s="7">
        <v>4.2205000000000004</v>
      </c>
    </row>
    <row r="402" spans="1:53" x14ac:dyDescent="0.15">
      <c r="A402" s="7">
        <v>0.27800000000000002</v>
      </c>
      <c r="B402" s="7">
        <v>1.0024</v>
      </c>
      <c r="C402" s="7">
        <v>2.1185</v>
      </c>
      <c r="D402" s="7">
        <v>4.3665000000000003</v>
      </c>
      <c r="H402" s="7">
        <v>0.31559999999999999</v>
      </c>
      <c r="I402" s="7">
        <v>1.0720000000000001</v>
      </c>
      <c r="K402" s="7">
        <v>0.34949999999999998</v>
      </c>
      <c r="L402" s="7">
        <v>1.1638999999999999</v>
      </c>
      <c r="N402" s="7">
        <v>0.29720000000000002</v>
      </c>
      <c r="O402" s="7">
        <v>1.0641</v>
      </c>
      <c r="Q402" s="7">
        <v>1.0889</v>
      </c>
      <c r="R402" s="7">
        <v>2.2576000000000001</v>
      </c>
      <c r="AA402" s="7">
        <v>0.25030000000000002</v>
      </c>
      <c r="AB402" s="7">
        <v>0.54630000000000001</v>
      </c>
      <c r="AC402" s="7">
        <v>1.5920000000000001</v>
      </c>
      <c r="AD402" s="7">
        <v>4.1224999999999996</v>
      </c>
      <c r="AH402" s="7">
        <v>0.28139999999999998</v>
      </c>
      <c r="AI402" s="7">
        <v>1.0017</v>
      </c>
      <c r="AK402" s="7">
        <v>0.3085</v>
      </c>
      <c r="AL402" s="7">
        <v>1.0826</v>
      </c>
      <c r="AN402" s="7">
        <v>0.26779999999999998</v>
      </c>
      <c r="AO402" s="7">
        <v>0.59860000000000002</v>
      </c>
      <c r="AP402" s="7"/>
      <c r="AQ402" s="7">
        <v>1.0138</v>
      </c>
      <c r="AR402" s="7">
        <v>2.1231</v>
      </c>
      <c r="AY402" s="7">
        <v>1.5618000000000001</v>
      </c>
      <c r="AZ402" s="7">
        <v>4.2222</v>
      </c>
      <c r="BA402" s="7">
        <v>4.2222</v>
      </c>
    </row>
    <row r="403" spans="1:53" x14ac:dyDescent="0.15">
      <c r="A403" s="7">
        <v>0.2782</v>
      </c>
      <c r="B403" s="7">
        <v>1.0026999999999999</v>
      </c>
      <c r="C403" s="7">
        <v>2.1192000000000002</v>
      </c>
      <c r="D403" s="7">
        <v>4.3677999999999999</v>
      </c>
      <c r="H403" s="7">
        <v>0.31580000000000003</v>
      </c>
      <c r="I403" s="7">
        <v>1.0724</v>
      </c>
      <c r="K403" s="7">
        <v>0.34970000000000001</v>
      </c>
      <c r="L403" s="7">
        <v>1.1642999999999999</v>
      </c>
      <c r="N403" s="7">
        <v>0.29730000000000001</v>
      </c>
      <c r="O403" s="7">
        <v>1.0645</v>
      </c>
      <c r="Q403" s="7">
        <v>1.0891999999999999</v>
      </c>
      <c r="R403" s="7">
        <v>2.2583000000000002</v>
      </c>
      <c r="AA403" s="7">
        <v>0.25040000000000001</v>
      </c>
      <c r="AB403" s="7">
        <v>0.54659999999999997</v>
      </c>
      <c r="AC403" s="7">
        <v>1.5926</v>
      </c>
      <c r="AD403" s="7">
        <v>4.1238000000000001</v>
      </c>
      <c r="AH403" s="7">
        <v>0.28160000000000002</v>
      </c>
      <c r="AI403" s="7">
        <v>1.002</v>
      </c>
      <c r="AK403" s="7">
        <v>0.30869999999999997</v>
      </c>
      <c r="AL403" s="7">
        <v>1.083</v>
      </c>
      <c r="AN403" s="7">
        <v>0.26790000000000003</v>
      </c>
      <c r="AO403" s="7">
        <v>0.59889999999999999</v>
      </c>
      <c r="AP403" s="7"/>
      <c r="AQ403" s="7">
        <v>1.0142</v>
      </c>
      <c r="AR403" s="7">
        <v>2.1238000000000001</v>
      </c>
      <c r="AY403" s="7">
        <v>1.5625</v>
      </c>
      <c r="AZ403" s="7">
        <v>4.2239000000000004</v>
      </c>
      <c r="BA403" s="7">
        <v>4.2239000000000004</v>
      </c>
    </row>
    <row r="404" spans="1:53" x14ac:dyDescent="0.15">
      <c r="A404" s="7">
        <v>0.27829999999999999</v>
      </c>
      <c r="B404" s="7">
        <v>1.0029999999999999</v>
      </c>
      <c r="C404" s="7">
        <v>2.1198000000000001</v>
      </c>
      <c r="D404" s="7">
        <v>4.3691000000000004</v>
      </c>
      <c r="H404" s="7">
        <v>0.316</v>
      </c>
      <c r="I404" s="7">
        <v>1.0728</v>
      </c>
      <c r="K404" s="7">
        <v>0.3498</v>
      </c>
      <c r="L404" s="7">
        <v>1.1648000000000001</v>
      </c>
      <c r="N404" s="7">
        <v>0.29749999999999999</v>
      </c>
      <c r="O404" s="7">
        <v>1.0649</v>
      </c>
      <c r="Q404" s="7">
        <v>1.0895999999999999</v>
      </c>
      <c r="R404" s="7">
        <v>2.2589999999999999</v>
      </c>
      <c r="AA404" s="7">
        <v>0.25059999999999999</v>
      </c>
      <c r="AB404" s="7">
        <v>0.54690000000000005</v>
      </c>
      <c r="AC404" s="7">
        <v>1.5931999999999999</v>
      </c>
      <c r="AD404" s="7">
        <v>4.125</v>
      </c>
      <c r="AH404" s="7">
        <v>0.28179999999999999</v>
      </c>
      <c r="AI404" s="7">
        <v>1.0024</v>
      </c>
      <c r="AK404" s="7">
        <v>0.30890000000000001</v>
      </c>
      <c r="AL404" s="7">
        <v>1.0833999999999999</v>
      </c>
      <c r="AN404" s="7">
        <v>0.2681</v>
      </c>
      <c r="AO404" s="7">
        <v>0.59930000000000005</v>
      </c>
      <c r="AP404" s="7"/>
      <c r="AQ404" s="7">
        <v>1.0145</v>
      </c>
      <c r="AR404" s="7">
        <v>2.1244000000000001</v>
      </c>
      <c r="AY404" s="7">
        <v>1.5632999999999999</v>
      </c>
      <c r="AZ404" s="7">
        <v>4.2255000000000003</v>
      </c>
      <c r="BA404" s="7">
        <v>4.2255000000000003</v>
      </c>
    </row>
    <row r="405" spans="1:53" x14ac:dyDescent="0.15">
      <c r="A405" s="7">
        <v>0.27839999999999998</v>
      </c>
      <c r="B405" s="7">
        <v>1.0033000000000001</v>
      </c>
      <c r="C405" s="7">
        <v>2.1204999999999998</v>
      </c>
      <c r="D405" s="7">
        <v>4.3704999999999998</v>
      </c>
      <c r="H405" s="7">
        <v>0.31619999999999998</v>
      </c>
      <c r="I405" s="7">
        <v>1.0730999999999999</v>
      </c>
      <c r="K405" s="7">
        <v>0.35</v>
      </c>
      <c r="L405" s="7">
        <v>1.1652</v>
      </c>
      <c r="N405" s="7">
        <v>0.29770000000000002</v>
      </c>
      <c r="O405" s="7">
        <v>1.0651999999999999</v>
      </c>
      <c r="Q405" s="7">
        <v>1.0899000000000001</v>
      </c>
      <c r="R405" s="7">
        <v>2.2597</v>
      </c>
      <c r="AA405" s="7">
        <v>0.25069999999999998</v>
      </c>
      <c r="AB405" s="7">
        <v>0.54720000000000002</v>
      </c>
      <c r="AC405" s="7">
        <v>1.5938000000000001</v>
      </c>
      <c r="AD405" s="7">
        <v>4.1261999999999999</v>
      </c>
      <c r="AH405" s="7">
        <v>0.28189999999999998</v>
      </c>
      <c r="AI405" s="7">
        <v>1.0027999999999999</v>
      </c>
      <c r="AK405" s="7">
        <v>0.30909999999999999</v>
      </c>
      <c r="AL405" s="7">
        <v>1.0838000000000001</v>
      </c>
      <c r="AN405" s="7">
        <v>0.26819999999999999</v>
      </c>
      <c r="AO405" s="7">
        <v>0.59960000000000002</v>
      </c>
      <c r="AP405" s="7"/>
      <c r="AQ405" s="7">
        <v>1.0148999999999999</v>
      </c>
      <c r="AR405" s="7">
        <v>2.1251000000000002</v>
      </c>
      <c r="AY405" s="7">
        <v>1.5641</v>
      </c>
      <c r="AZ405" s="7">
        <v>4.2271999999999998</v>
      </c>
      <c r="BA405" s="7">
        <v>4.2271999999999998</v>
      </c>
    </row>
    <row r="406" spans="1:53" x14ac:dyDescent="0.15">
      <c r="A406" s="7">
        <v>0.27860000000000001</v>
      </c>
      <c r="B406" s="7">
        <v>1.0036</v>
      </c>
      <c r="C406" s="7">
        <v>2.1211000000000002</v>
      </c>
      <c r="D406" s="7">
        <v>4.3718000000000004</v>
      </c>
      <c r="H406" s="7">
        <v>0.31640000000000001</v>
      </c>
      <c r="I406" s="7">
        <v>1.0734999999999999</v>
      </c>
      <c r="K406" s="7">
        <v>0.35020000000000001</v>
      </c>
      <c r="L406" s="7">
        <v>1.1656</v>
      </c>
      <c r="N406" s="7">
        <v>0.29780000000000001</v>
      </c>
      <c r="O406" s="7">
        <v>1.0656000000000001</v>
      </c>
      <c r="Q406" s="7">
        <v>1.0903</v>
      </c>
      <c r="R406" s="7">
        <v>2.2605</v>
      </c>
      <c r="AA406" s="7">
        <v>0.25090000000000001</v>
      </c>
      <c r="AB406" s="7">
        <v>0.54749999999999999</v>
      </c>
      <c r="AC406" s="7">
        <v>1.5944</v>
      </c>
      <c r="AD406" s="7">
        <v>4.1273999999999997</v>
      </c>
      <c r="AH406" s="7">
        <v>0.28210000000000002</v>
      </c>
      <c r="AI406" s="7">
        <v>1.0031000000000001</v>
      </c>
      <c r="AK406" s="7">
        <v>0.30930000000000002</v>
      </c>
      <c r="AL406" s="7">
        <v>1.0842000000000001</v>
      </c>
      <c r="AN406" s="7">
        <v>0.26840000000000003</v>
      </c>
      <c r="AO406" s="7">
        <v>1</v>
      </c>
      <c r="AP406" s="7"/>
      <c r="AQ406" s="7">
        <v>1.0152000000000001</v>
      </c>
      <c r="AR406" s="7">
        <v>2.1257999999999999</v>
      </c>
      <c r="AY406" s="7">
        <v>1.5649</v>
      </c>
      <c r="AZ406" s="7">
        <v>4.2289000000000003</v>
      </c>
      <c r="BA406" s="7">
        <v>4.2289000000000003</v>
      </c>
    </row>
    <row r="407" spans="1:53" x14ac:dyDescent="0.15">
      <c r="A407" s="7">
        <v>0.2787</v>
      </c>
      <c r="B407" s="7">
        <v>1.0039</v>
      </c>
      <c r="C407" s="7">
        <v>2.1217999999999999</v>
      </c>
      <c r="D407" s="7">
        <v>4.3731</v>
      </c>
      <c r="H407" s="7">
        <v>0.3165</v>
      </c>
      <c r="I407" s="7">
        <v>1.0739000000000001</v>
      </c>
      <c r="K407" s="7">
        <v>0.35039999999999999</v>
      </c>
      <c r="L407" s="7">
        <v>1.1660999999999999</v>
      </c>
      <c r="N407" s="7">
        <v>0.29799999999999999</v>
      </c>
      <c r="O407" s="7">
        <v>1.0660000000000001</v>
      </c>
      <c r="Q407" s="7">
        <v>1.0907</v>
      </c>
      <c r="R407" s="7">
        <v>2.2612000000000001</v>
      </c>
      <c r="AA407" s="7">
        <v>0.251</v>
      </c>
      <c r="AB407" s="7">
        <v>0.54779999999999995</v>
      </c>
      <c r="AC407" s="7">
        <v>1.595</v>
      </c>
      <c r="AD407" s="7">
        <v>4.1285999999999996</v>
      </c>
      <c r="AH407" s="7">
        <v>0.2823</v>
      </c>
      <c r="AI407" s="7">
        <v>1.0035000000000001</v>
      </c>
      <c r="AK407" s="7">
        <v>0.3095</v>
      </c>
      <c r="AL407" s="7">
        <v>1.0846</v>
      </c>
      <c r="AN407" s="7">
        <v>0.26850000000000002</v>
      </c>
      <c r="AO407" s="7">
        <v>1.0003</v>
      </c>
      <c r="AP407" s="7"/>
      <c r="AQ407" s="7">
        <v>1.0155000000000001</v>
      </c>
      <c r="AR407" s="7">
        <v>2.1265000000000001</v>
      </c>
      <c r="AY407" s="7">
        <v>1.5657000000000001</v>
      </c>
      <c r="AZ407" s="7">
        <v>4.2305999999999999</v>
      </c>
      <c r="BA407" s="7">
        <v>4.2305999999999999</v>
      </c>
    </row>
    <row r="408" spans="1:53" x14ac:dyDescent="0.15">
      <c r="A408" s="7">
        <v>0.27889999999999998</v>
      </c>
      <c r="B408" s="7">
        <v>1.0041</v>
      </c>
      <c r="C408" s="7">
        <v>2.1223999999999998</v>
      </c>
      <c r="D408" s="7">
        <v>4.3743999999999996</v>
      </c>
      <c r="H408" s="7">
        <v>0.31669999999999998</v>
      </c>
      <c r="I408" s="7">
        <v>1.0743</v>
      </c>
      <c r="K408" s="7">
        <v>0.35060000000000002</v>
      </c>
      <c r="L408" s="7">
        <v>1.1665000000000001</v>
      </c>
      <c r="N408" s="7">
        <v>0.29809999999999998</v>
      </c>
      <c r="O408" s="7">
        <v>1.0663</v>
      </c>
      <c r="Q408" s="7">
        <v>1.091</v>
      </c>
      <c r="R408" s="7">
        <v>2.2618999999999998</v>
      </c>
      <c r="AA408" s="7">
        <v>0.25119999999999998</v>
      </c>
      <c r="AB408" s="7">
        <v>0.54810000000000003</v>
      </c>
      <c r="AC408" s="7">
        <v>1.5955999999999999</v>
      </c>
      <c r="AD408" s="7">
        <v>4.1299000000000001</v>
      </c>
      <c r="AH408" s="7">
        <v>0.28249999999999997</v>
      </c>
      <c r="AI408" s="7">
        <v>1.0038</v>
      </c>
      <c r="AK408" s="7">
        <v>0.30959999999999999</v>
      </c>
      <c r="AL408" s="7">
        <v>1.085</v>
      </c>
      <c r="AN408" s="7">
        <v>0.26869999999999999</v>
      </c>
      <c r="AO408" s="7">
        <v>1.0006999999999999</v>
      </c>
      <c r="AP408" s="7"/>
      <c r="AQ408" s="7">
        <v>1.0159</v>
      </c>
      <c r="AR408" s="7">
        <v>2.1272000000000002</v>
      </c>
      <c r="AY408" s="7">
        <v>1.5665</v>
      </c>
      <c r="AZ408" s="7">
        <v>4.2321999999999997</v>
      </c>
      <c r="BA408" s="7">
        <v>4.2321999999999997</v>
      </c>
    </row>
    <row r="409" spans="1:53" x14ac:dyDescent="0.15">
      <c r="A409" s="7">
        <v>0.27900000000000003</v>
      </c>
      <c r="B409" s="7">
        <v>1.0044</v>
      </c>
      <c r="C409" s="7">
        <v>2.1231</v>
      </c>
      <c r="D409" s="7">
        <v>4.3757999999999999</v>
      </c>
      <c r="H409" s="7">
        <v>0.31690000000000002</v>
      </c>
      <c r="I409" s="7">
        <v>1.0747</v>
      </c>
      <c r="K409" s="7">
        <v>0.3508</v>
      </c>
      <c r="L409" s="7">
        <v>1.167</v>
      </c>
      <c r="N409" s="7">
        <v>0.29830000000000001</v>
      </c>
      <c r="O409" s="7">
        <v>1.0667</v>
      </c>
      <c r="Q409" s="7">
        <v>1.0913999999999999</v>
      </c>
      <c r="R409" s="7">
        <v>2.2625999999999999</v>
      </c>
      <c r="AA409" s="7">
        <v>0.25130000000000002</v>
      </c>
      <c r="AB409" s="7">
        <v>0.5484</v>
      </c>
      <c r="AC409" s="7">
        <v>1.5962000000000001</v>
      </c>
      <c r="AD409" s="7">
        <v>4.1311</v>
      </c>
      <c r="AH409" s="7">
        <v>0.28260000000000002</v>
      </c>
      <c r="AI409" s="7">
        <v>1.0042</v>
      </c>
      <c r="AK409" s="7">
        <v>0.30980000000000002</v>
      </c>
      <c r="AL409" s="7">
        <v>1.0852999999999999</v>
      </c>
      <c r="AN409" s="7">
        <v>0.26879999999999998</v>
      </c>
      <c r="AO409" s="7">
        <v>1.0009999999999999</v>
      </c>
      <c r="AP409" s="7"/>
      <c r="AQ409" s="7">
        <v>1.0162</v>
      </c>
      <c r="AR409" s="7">
        <v>2.1278000000000001</v>
      </c>
      <c r="AY409" s="7">
        <v>1.5671999999999999</v>
      </c>
      <c r="AZ409" s="7">
        <v>4.2339000000000002</v>
      </c>
      <c r="BA409" s="7">
        <v>4.2339000000000002</v>
      </c>
    </row>
    <row r="410" spans="1:53" x14ac:dyDescent="0.15">
      <c r="A410" s="7">
        <v>0.2792</v>
      </c>
      <c r="B410" s="7">
        <v>1.0046999999999999</v>
      </c>
      <c r="C410" s="7">
        <v>2.1238000000000001</v>
      </c>
      <c r="D410" s="7">
        <v>4.3771000000000004</v>
      </c>
      <c r="H410" s="7">
        <v>0.31709999999999999</v>
      </c>
      <c r="I410" s="7">
        <v>1.075</v>
      </c>
      <c r="K410" s="7">
        <v>0.35099999999999998</v>
      </c>
      <c r="L410" s="7">
        <v>1.1674</v>
      </c>
      <c r="N410" s="7">
        <v>0.29849999999999999</v>
      </c>
      <c r="O410" s="7">
        <v>1.0669999999999999</v>
      </c>
      <c r="Q410" s="7">
        <v>1.0916999999999999</v>
      </c>
      <c r="R410" s="7">
        <v>2.2633000000000001</v>
      </c>
      <c r="AA410" s="7">
        <v>0.25140000000000001</v>
      </c>
      <c r="AB410" s="7">
        <v>0.54869999999999997</v>
      </c>
      <c r="AC410" s="7">
        <v>1.5968</v>
      </c>
      <c r="AD410" s="7">
        <v>4.1322999999999999</v>
      </c>
      <c r="AH410" s="7">
        <v>0.2828</v>
      </c>
      <c r="AI410" s="7">
        <v>1.0045999999999999</v>
      </c>
      <c r="AK410" s="7">
        <v>0.31</v>
      </c>
      <c r="AL410" s="7">
        <v>1.0857000000000001</v>
      </c>
      <c r="AN410" s="7">
        <v>0.26900000000000002</v>
      </c>
      <c r="AO410" s="7">
        <v>1.0014000000000001</v>
      </c>
      <c r="AP410" s="7"/>
      <c r="AQ410" s="7">
        <v>1.0165999999999999</v>
      </c>
      <c r="AR410" s="7">
        <v>2.1284999999999998</v>
      </c>
      <c r="AY410" s="7">
        <v>1.5680000000000001</v>
      </c>
      <c r="AZ410" s="7">
        <v>4.2355999999999998</v>
      </c>
      <c r="BA410" s="7">
        <v>4.2355999999999998</v>
      </c>
    </row>
    <row r="411" spans="1:53" x14ac:dyDescent="0.15">
      <c r="A411" s="7">
        <v>0.27929999999999999</v>
      </c>
      <c r="B411" s="7">
        <v>1.0049999999999999</v>
      </c>
      <c r="C411" s="7">
        <v>2.1244000000000001</v>
      </c>
      <c r="D411" s="7">
        <v>4.3784000000000001</v>
      </c>
      <c r="H411" s="7">
        <v>0.31730000000000003</v>
      </c>
      <c r="I411" s="7">
        <v>1.0753999999999999</v>
      </c>
      <c r="K411" s="7">
        <v>0.35120000000000001</v>
      </c>
      <c r="L411" s="7">
        <v>1.1677999999999999</v>
      </c>
      <c r="N411" s="7">
        <v>0.29859999999999998</v>
      </c>
      <c r="O411" s="7">
        <v>1.0673999999999999</v>
      </c>
      <c r="Q411" s="7">
        <v>1.0921000000000001</v>
      </c>
      <c r="R411" s="7">
        <v>2.2641</v>
      </c>
      <c r="AA411" s="7">
        <v>0.25159999999999999</v>
      </c>
      <c r="AB411" s="7">
        <v>0.54900000000000004</v>
      </c>
      <c r="AC411" s="7">
        <v>1.5973999999999999</v>
      </c>
      <c r="AD411" s="7">
        <v>4.1334999999999997</v>
      </c>
      <c r="AH411" s="7">
        <v>0.28299999999999997</v>
      </c>
      <c r="AI411" s="7">
        <v>1.0048999999999999</v>
      </c>
      <c r="AK411" s="7">
        <v>0.31019999999999998</v>
      </c>
      <c r="AL411" s="7">
        <v>1.0861000000000001</v>
      </c>
      <c r="AN411" s="7">
        <v>0.26910000000000001</v>
      </c>
      <c r="AO411" s="7">
        <v>1.0017</v>
      </c>
      <c r="AP411" s="7"/>
      <c r="AQ411" s="7">
        <v>1.0168999999999999</v>
      </c>
      <c r="AR411" s="7">
        <v>2.1292</v>
      </c>
      <c r="AY411" s="7">
        <v>1.5688</v>
      </c>
      <c r="AZ411" s="7">
        <v>4.2373000000000003</v>
      </c>
      <c r="BA411" s="7">
        <v>4.2373000000000003</v>
      </c>
    </row>
    <row r="412" spans="1:53" x14ac:dyDescent="0.15">
      <c r="A412" s="7">
        <v>0.27939999999999998</v>
      </c>
      <c r="B412" s="7">
        <v>1.0053000000000001</v>
      </c>
      <c r="C412" s="7">
        <v>2.1251000000000002</v>
      </c>
      <c r="D412" s="7">
        <v>4.3798000000000004</v>
      </c>
      <c r="H412" s="7">
        <v>0.3175</v>
      </c>
      <c r="I412" s="7">
        <v>1.0758000000000001</v>
      </c>
      <c r="K412" s="7">
        <v>0.35139999999999999</v>
      </c>
      <c r="L412" s="7">
        <v>1.1682999999999999</v>
      </c>
      <c r="N412" s="7">
        <v>0.29880000000000001</v>
      </c>
      <c r="O412" s="7">
        <v>1.0678000000000001</v>
      </c>
      <c r="Q412" s="7">
        <v>1.0925</v>
      </c>
      <c r="R412" s="7">
        <v>2.2648000000000001</v>
      </c>
      <c r="AA412" s="7">
        <v>0.25169999999999998</v>
      </c>
      <c r="AB412" s="7">
        <v>0.54930000000000001</v>
      </c>
      <c r="AC412" s="7">
        <v>1.5980000000000001</v>
      </c>
      <c r="AD412" s="7">
        <v>4.1346999999999996</v>
      </c>
      <c r="AH412" s="7">
        <v>0.28310000000000002</v>
      </c>
      <c r="AI412" s="7">
        <v>1.0053000000000001</v>
      </c>
      <c r="AK412" s="7">
        <v>0.31040000000000001</v>
      </c>
      <c r="AL412" s="7">
        <v>1.0865</v>
      </c>
      <c r="AN412" s="7">
        <v>0.26929999999999998</v>
      </c>
      <c r="AO412" s="7">
        <v>1.0021</v>
      </c>
      <c r="AP412" s="7"/>
      <c r="AQ412" s="7">
        <v>1.0172000000000001</v>
      </c>
      <c r="AR412" s="7">
        <v>2.1299000000000001</v>
      </c>
      <c r="AY412" s="7">
        <v>1.5696000000000001</v>
      </c>
      <c r="AZ412" s="7">
        <v>4.2389000000000001</v>
      </c>
      <c r="BA412" s="7">
        <v>4.2389000000000001</v>
      </c>
    </row>
    <row r="413" spans="1:53" x14ac:dyDescent="0.15">
      <c r="A413" s="7">
        <v>0.27960000000000002</v>
      </c>
      <c r="B413" s="7">
        <v>1.0056</v>
      </c>
      <c r="C413" s="7">
        <v>2.1257000000000001</v>
      </c>
      <c r="D413" s="7">
        <v>4.3811</v>
      </c>
      <c r="H413" s="7">
        <v>0.31759999999999999</v>
      </c>
      <c r="I413" s="7">
        <v>1.0762</v>
      </c>
      <c r="K413" s="7">
        <v>0.35160000000000002</v>
      </c>
      <c r="L413" s="7">
        <v>1.1687000000000001</v>
      </c>
      <c r="N413" s="7">
        <v>0.2989</v>
      </c>
      <c r="O413" s="7">
        <v>1.0681</v>
      </c>
      <c r="Q413" s="7">
        <v>1.0928</v>
      </c>
      <c r="R413" s="7">
        <v>2.2654999999999998</v>
      </c>
      <c r="AA413" s="7">
        <v>0.25190000000000001</v>
      </c>
      <c r="AB413" s="7">
        <v>0.54959999999999998</v>
      </c>
      <c r="AC413" s="7">
        <v>1.5986</v>
      </c>
      <c r="AD413" s="7">
        <v>4.1360000000000001</v>
      </c>
      <c r="AH413" s="7">
        <v>0.2833</v>
      </c>
      <c r="AI413" s="7">
        <v>1.0056</v>
      </c>
      <c r="AK413" s="7">
        <v>0.31059999999999999</v>
      </c>
      <c r="AL413" s="7">
        <v>1.0869</v>
      </c>
      <c r="AN413" s="7">
        <v>0.26939999999999997</v>
      </c>
      <c r="AO413" s="7">
        <v>1.0024</v>
      </c>
      <c r="AP413" s="7"/>
      <c r="AQ413" s="7">
        <v>1.0176000000000001</v>
      </c>
      <c r="AR413" s="7">
        <v>2.1305999999999998</v>
      </c>
      <c r="AY413" s="7">
        <v>1.5704</v>
      </c>
      <c r="AZ413" s="7">
        <v>4.2405999999999997</v>
      </c>
      <c r="BA413" s="7">
        <v>4.2405999999999997</v>
      </c>
    </row>
    <row r="414" spans="1:53" x14ac:dyDescent="0.15">
      <c r="A414" s="7">
        <v>0.2797</v>
      </c>
      <c r="B414" s="7">
        <v>1.0059</v>
      </c>
      <c r="C414" s="7">
        <v>2.1263999999999998</v>
      </c>
      <c r="D414" s="7">
        <v>4.3823999999999996</v>
      </c>
      <c r="H414" s="7">
        <v>0.31780000000000003</v>
      </c>
      <c r="I414" s="7">
        <v>1.0765</v>
      </c>
      <c r="K414" s="7">
        <v>0.3518</v>
      </c>
      <c r="L414" s="7">
        <v>1.1691</v>
      </c>
      <c r="N414" s="7">
        <v>0.29909999999999998</v>
      </c>
      <c r="O414" s="7">
        <v>1.0685</v>
      </c>
      <c r="Q414" s="7">
        <v>1.0931999999999999</v>
      </c>
      <c r="R414" s="7">
        <v>2.2662</v>
      </c>
      <c r="AA414" s="7">
        <v>0.252</v>
      </c>
      <c r="AB414" s="7">
        <v>0.54990000000000006</v>
      </c>
      <c r="AC414" s="7">
        <v>1.5992</v>
      </c>
      <c r="AD414" s="7">
        <v>4.1372</v>
      </c>
      <c r="AH414" s="7">
        <v>0.28349999999999997</v>
      </c>
      <c r="AI414" s="7">
        <v>1.006</v>
      </c>
      <c r="AK414" s="7">
        <v>0.31080000000000002</v>
      </c>
      <c r="AL414" s="7">
        <v>1.0872999999999999</v>
      </c>
      <c r="AN414" s="7">
        <v>0.26960000000000001</v>
      </c>
      <c r="AO414" s="7">
        <v>1.0027999999999999</v>
      </c>
      <c r="AP414" s="7"/>
      <c r="AQ414" s="7">
        <v>1.0179</v>
      </c>
      <c r="AR414" s="7">
        <v>2.1313</v>
      </c>
      <c r="AY414" s="7">
        <v>1.5711999999999999</v>
      </c>
      <c r="AZ414" s="7">
        <v>4.2423000000000002</v>
      </c>
      <c r="BA414" s="7">
        <v>4.2423000000000002</v>
      </c>
    </row>
    <row r="415" spans="1:53" x14ac:dyDescent="0.15">
      <c r="A415" s="7">
        <v>0.27989999999999998</v>
      </c>
      <c r="B415" s="7">
        <v>1.0062</v>
      </c>
      <c r="C415" s="7">
        <v>2.1271</v>
      </c>
      <c r="D415" s="7">
        <v>4.3837999999999999</v>
      </c>
      <c r="H415" s="7">
        <v>0.318</v>
      </c>
      <c r="I415" s="7">
        <v>1.0769</v>
      </c>
      <c r="K415" s="7">
        <v>0.35189999999999999</v>
      </c>
      <c r="L415" s="7">
        <v>1.1696</v>
      </c>
      <c r="N415" s="7">
        <v>0.29930000000000001</v>
      </c>
      <c r="O415" s="7">
        <v>1.0689</v>
      </c>
      <c r="Q415" s="7">
        <v>1.0934999999999999</v>
      </c>
      <c r="R415" s="7">
        <v>2.2669999999999999</v>
      </c>
      <c r="AA415" s="7">
        <v>0.25219999999999998</v>
      </c>
      <c r="AB415" s="7">
        <v>0.55020000000000002</v>
      </c>
      <c r="AC415" s="7">
        <v>1.5998000000000001</v>
      </c>
      <c r="AD415" s="7">
        <v>4.1383999999999999</v>
      </c>
      <c r="AH415" s="7">
        <v>0.28370000000000001</v>
      </c>
      <c r="AI415" s="7">
        <v>1.0064</v>
      </c>
      <c r="AK415" s="7">
        <v>0.311</v>
      </c>
      <c r="AL415" s="7">
        <v>1.0876999999999999</v>
      </c>
      <c r="AN415" s="7">
        <v>0.2697</v>
      </c>
      <c r="AO415" s="7">
        <v>1.0031000000000001</v>
      </c>
      <c r="AP415" s="7"/>
      <c r="AQ415" s="7">
        <v>1.0183</v>
      </c>
      <c r="AR415" s="7">
        <v>2.1318999999999999</v>
      </c>
      <c r="AY415" s="7">
        <v>1.5719000000000001</v>
      </c>
      <c r="AZ415" s="7">
        <v>4.2439999999999998</v>
      </c>
      <c r="BA415" s="7">
        <v>4.2439999999999998</v>
      </c>
    </row>
    <row r="416" spans="1:53" x14ac:dyDescent="0.15">
      <c r="A416" s="7">
        <v>0.28000000000000003</v>
      </c>
      <c r="B416" s="7">
        <v>1.0065</v>
      </c>
      <c r="C416" s="7">
        <v>2.1276999999999999</v>
      </c>
      <c r="D416" s="7">
        <v>4.3851000000000004</v>
      </c>
      <c r="H416" s="7">
        <v>0.31819999999999998</v>
      </c>
      <c r="I416" s="7">
        <v>1.0772999999999999</v>
      </c>
      <c r="K416" s="7">
        <v>0.35210000000000002</v>
      </c>
      <c r="L416" s="7">
        <v>1.17</v>
      </c>
      <c r="N416" s="7">
        <v>0.2994</v>
      </c>
      <c r="O416" s="7">
        <v>1.0691999999999999</v>
      </c>
      <c r="Q416" s="7">
        <v>1.0939000000000001</v>
      </c>
      <c r="R416" s="7">
        <v>2.2677</v>
      </c>
      <c r="AA416" s="7">
        <v>0.25230000000000002</v>
      </c>
      <c r="AB416" s="7">
        <v>0.55049999999999999</v>
      </c>
      <c r="AC416" s="7">
        <v>2.0004</v>
      </c>
      <c r="AD416" s="7">
        <v>4.1395999999999997</v>
      </c>
      <c r="AH416" s="7">
        <v>0.2838</v>
      </c>
      <c r="AI416" s="7">
        <v>1.0066999999999999</v>
      </c>
      <c r="AK416" s="7">
        <v>0.31119999999999998</v>
      </c>
      <c r="AL416" s="7">
        <v>1.0880000000000001</v>
      </c>
      <c r="AN416" s="7">
        <v>0.26989999999999997</v>
      </c>
      <c r="AO416" s="7">
        <v>1.0035000000000001</v>
      </c>
      <c r="AP416" s="7"/>
      <c r="AQ416" s="7">
        <v>1.0185999999999999</v>
      </c>
      <c r="AR416" s="7">
        <v>2.1326000000000001</v>
      </c>
      <c r="AY416" s="7">
        <v>1.5727</v>
      </c>
      <c r="AZ416" s="7">
        <v>4.2457000000000003</v>
      </c>
      <c r="BA416" s="7">
        <v>4.2457000000000003</v>
      </c>
    </row>
    <row r="417" spans="1:53" x14ac:dyDescent="0.15">
      <c r="A417" s="7">
        <v>0.2802</v>
      </c>
      <c r="B417" s="7">
        <v>1.0067999999999999</v>
      </c>
      <c r="C417" s="7">
        <v>2.1284000000000001</v>
      </c>
      <c r="D417" s="7">
        <v>4.3864000000000001</v>
      </c>
      <c r="H417" s="7">
        <v>0.31840000000000002</v>
      </c>
      <c r="I417" s="7">
        <v>1.0777000000000001</v>
      </c>
      <c r="K417" s="7">
        <v>0.3523</v>
      </c>
      <c r="L417" s="7">
        <v>1.1704000000000001</v>
      </c>
      <c r="N417" s="7">
        <v>0.29959999999999998</v>
      </c>
      <c r="O417" s="7">
        <v>1.0696000000000001</v>
      </c>
      <c r="Q417" s="7">
        <v>1.0943000000000001</v>
      </c>
      <c r="R417" s="7">
        <v>2.2684000000000002</v>
      </c>
      <c r="AA417" s="7">
        <v>0.2525</v>
      </c>
      <c r="AB417" s="7">
        <v>0.55079999999999996</v>
      </c>
      <c r="AC417" s="7">
        <v>2.0011000000000001</v>
      </c>
      <c r="AD417" s="7">
        <v>4.1409000000000002</v>
      </c>
      <c r="AH417" s="7">
        <v>0.28399999999999997</v>
      </c>
      <c r="AI417" s="7">
        <v>1.0071000000000001</v>
      </c>
      <c r="AK417" s="7">
        <v>0.31140000000000001</v>
      </c>
      <c r="AL417" s="7">
        <v>1.0884</v>
      </c>
      <c r="AN417" s="7">
        <v>0.27010000000000001</v>
      </c>
      <c r="AO417" s="7">
        <v>1.0038</v>
      </c>
      <c r="AP417" s="7"/>
      <c r="AQ417" s="7">
        <v>1.0188999999999999</v>
      </c>
      <c r="AR417" s="7">
        <v>2.1333000000000002</v>
      </c>
      <c r="AY417" s="7">
        <v>1.5734999999999999</v>
      </c>
      <c r="AZ417" s="7">
        <v>4.2473999999999998</v>
      </c>
      <c r="BA417" s="7">
        <v>4.2473999999999998</v>
      </c>
    </row>
    <row r="418" spans="1:53" x14ac:dyDescent="0.15">
      <c r="A418" s="7">
        <v>0.28029999999999999</v>
      </c>
      <c r="B418" s="7">
        <v>1.0071000000000001</v>
      </c>
      <c r="C418" s="7">
        <v>2.129</v>
      </c>
      <c r="D418" s="7">
        <v>4.3878000000000004</v>
      </c>
      <c r="H418" s="7">
        <v>0.31859999999999999</v>
      </c>
      <c r="I418" s="7">
        <v>1.0781000000000001</v>
      </c>
      <c r="K418" s="7">
        <v>0.35249999999999998</v>
      </c>
      <c r="L418" s="7">
        <v>1.1709000000000001</v>
      </c>
      <c r="N418" s="7">
        <v>0.29970000000000002</v>
      </c>
      <c r="O418" s="7">
        <v>1.07</v>
      </c>
      <c r="Q418" s="7">
        <v>1.0946</v>
      </c>
      <c r="R418" s="7">
        <v>2.2690999999999999</v>
      </c>
      <c r="AA418" s="7">
        <v>0.25259999999999999</v>
      </c>
      <c r="AB418" s="7">
        <v>0.55110000000000003</v>
      </c>
      <c r="AC418" s="7">
        <v>2.0017</v>
      </c>
      <c r="AD418" s="7">
        <v>4.1421000000000001</v>
      </c>
      <c r="AH418" s="7">
        <v>0.28420000000000001</v>
      </c>
      <c r="AI418" s="7">
        <v>1.0074000000000001</v>
      </c>
      <c r="AK418" s="7">
        <v>0.31159999999999999</v>
      </c>
      <c r="AL418" s="7">
        <v>1.0888</v>
      </c>
      <c r="AN418" s="7">
        <v>0.2702</v>
      </c>
      <c r="AO418" s="7">
        <v>1.0042</v>
      </c>
      <c r="AP418" s="7"/>
      <c r="AQ418" s="7">
        <v>1.0193000000000001</v>
      </c>
      <c r="AR418" s="7">
        <v>2.1339999999999999</v>
      </c>
      <c r="AY418" s="7">
        <v>1.5743</v>
      </c>
      <c r="AZ418" s="7">
        <v>4.2489999999999997</v>
      </c>
      <c r="BA418" s="7">
        <v>4.2489999999999997</v>
      </c>
    </row>
    <row r="419" spans="1:53" x14ac:dyDescent="0.15">
      <c r="A419" s="7">
        <v>0.28050000000000003</v>
      </c>
      <c r="B419" s="7">
        <v>1.0073000000000001</v>
      </c>
      <c r="C419" s="7">
        <v>2.1297000000000001</v>
      </c>
      <c r="D419" s="7">
        <v>4.3891</v>
      </c>
      <c r="H419" s="7">
        <v>0.31879999999999997</v>
      </c>
      <c r="I419" s="7">
        <v>1.0784</v>
      </c>
      <c r="K419" s="7">
        <v>0.35270000000000001</v>
      </c>
      <c r="L419" s="7">
        <v>1.1713</v>
      </c>
      <c r="N419" s="7">
        <v>0.2999</v>
      </c>
      <c r="O419" s="7">
        <v>1.0703</v>
      </c>
      <c r="Q419" s="7">
        <v>1.095</v>
      </c>
      <c r="R419" s="7">
        <v>2.2698</v>
      </c>
      <c r="AA419" s="7">
        <v>0.25280000000000002</v>
      </c>
      <c r="AB419" s="7">
        <v>0.5514</v>
      </c>
      <c r="AC419" s="7">
        <v>2.0023</v>
      </c>
      <c r="AD419" s="7">
        <v>4.1433</v>
      </c>
      <c r="AH419" s="7">
        <v>0.28439999999999999</v>
      </c>
      <c r="AI419" s="7">
        <v>1.0078</v>
      </c>
      <c r="AK419" s="7">
        <v>0.31180000000000002</v>
      </c>
      <c r="AL419" s="7">
        <v>1.0891999999999999</v>
      </c>
      <c r="AN419" s="7">
        <v>0.27039999999999997</v>
      </c>
      <c r="AO419" s="7">
        <v>1.0044999999999999</v>
      </c>
      <c r="AP419" s="7"/>
      <c r="AQ419" s="7">
        <v>1.0196000000000001</v>
      </c>
      <c r="AR419" s="7">
        <v>2.1347</v>
      </c>
      <c r="AY419" s="7">
        <v>1.5750999999999999</v>
      </c>
      <c r="AZ419" s="7">
        <v>4.2507000000000001</v>
      </c>
      <c r="BA419" s="7">
        <v>4.2507000000000001</v>
      </c>
    </row>
    <row r="420" spans="1:53" x14ac:dyDescent="0.15">
      <c r="A420" s="7">
        <v>0.28060000000000002</v>
      </c>
      <c r="B420" s="7">
        <v>1.0076000000000001</v>
      </c>
      <c r="C420" s="7">
        <v>2.1303999999999998</v>
      </c>
      <c r="D420" s="7">
        <v>4.3903999999999996</v>
      </c>
      <c r="H420" s="7">
        <v>0.31890000000000002</v>
      </c>
      <c r="I420" s="7">
        <v>1.0788</v>
      </c>
      <c r="K420" s="7">
        <v>0.35289999999999999</v>
      </c>
      <c r="L420" s="7">
        <v>1.1718</v>
      </c>
      <c r="N420" s="7">
        <v>0.30009999999999998</v>
      </c>
      <c r="O420" s="7">
        <v>1.0707</v>
      </c>
      <c r="Q420" s="7">
        <v>1.0953999999999999</v>
      </c>
      <c r="R420" s="7">
        <v>2.2706</v>
      </c>
      <c r="AA420" s="7">
        <v>0.25290000000000001</v>
      </c>
      <c r="AB420" s="7">
        <v>0.55169999999999997</v>
      </c>
      <c r="AC420" s="7">
        <v>2.0028999999999999</v>
      </c>
      <c r="AD420" s="7">
        <v>4.1444999999999999</v>
      </c>
      <c r="AH420" s="7">
        <v>0.28449999999999998</v>
      </c>
      <c r="AI420" s="7">
        <v>1.0082</v>
      </c>
      <c r="AK420" s="7">
        <v>0.312</v>
      </c>
      <c r="AL420" s="7">
        <v>1.0895999999999999</v>
      </c>
      <c r="AN420" s="7">
        <v>0.27050000000000002</v>
      </c>
      <c r="AO420" s="7">
        <v>1.0048999999999999</v>
      </c>
      <c r="AP420" s="7"/>
      <c r="AQ420" s="7">
        <v>1.02</v>
      </c>
      <c r="AR420" s="7">
        <v>2.1354000000000002</v>
      </c>
      <c r="AY420" s="7">
        <v>1.5759000000000001</v>
      </c>
      <c r="AZ420" s="7">
        <v>4.2523999999999997</v>
      </c>
      <c r="BA420" s="7">
        <v>4.2523999999999997</v>
      </c>
    </row>
    <row r="421" spans="1:53" x14ac:dyDescent="0.15">
      <c r="A421" s="7">
        <v>0.28070000000000001</v>
      </c>
      <c r="B421" s="7">
        <v>1.0079</v>
      </c>
      <c r="C421" s="7">
        <v>2.1309999999999998</v>
      </c>
      <c r="D421" s="7">
        <v>4.3917999999999999</v>
      </c>
      <c r="H421" s="7">
        <v>0.31909999999999999</v>
      </c>
      <c r="I421" s="7">
        <v>1.0791999999999999</v>
      </c>
      <c r="K421" s="7">
        <v>0.35310000000000002</v>
      </c>
      <c r="L421" s="7">
        <v>1.1721999999999999</v>
      </c>
      <c r="N421" s="7">
        <v>0.30020000000000002</v>
      </c>
      <c r="O421" s="7">
        <v>1.071</v>
      </c>
      <c r="Q421" s="7">
        <v>1.0956999999999999</v>
      </c>
      <c r="R421" s="7">
        <v>2.2713000000000001</v>
      </c>
      <c r="AA421" s="7">
        <v>0.25309999999999999</v>
      </c>
      <c r="AB421" s="7">
        <v>0.55200000000000005</v>
      </c>
      <c r="AC421" s="7">
        <v>2.0034999999999998</v>
      </c>
      <c r="AD421" s="7">
        <v>4.1458000000000004</v>
      </c>
      <c r="AH421" s="7">
        <v>0.28470000000000001</v>
      </c>
      <c r="AI421" s="7">
        <v>1.0085</v>
      </c>
      <c r="AK421" s="7">
        <v>0.31209999999999999</v>
      </c>
      <c r="AL421" s="7">
        <v>1.0900000000000001</v>
      </c>
      <c r="AN421" s="7">
        <v>0.2707</v>
      </c>
      <c r="AO421" s="7">
        <v>1.0052000000000001</v>
      </c>
      <c r="AP421" s="7"/>
      <c r="AQ421" s="7">
        <v>1.0203</v>
      </c>
      <c r="AR421" s="7">
        <v>2.1360999999999999</v>
      </c>
      <c r="AY421" s="7">
        <v>1.5767</v>
      </c>
      <c r="AZ421" s="7">
        <v>4.2541000000000002</v>
      </c>
      <c r="BA421" s="7">
        <v>4.2541000000000002</v>
      </c>
    </row>
    <row r="422" spans="1:53" x14ac:dyDescent="0.15">
      <c r="A422" s="7">
        <v>0.28089999999999998</v>
      </c>
      <c r="B422" s="7">
        <v>1.0082</v>
      </c>
      <c r="C422" s="7">
        <v>2.1316999999999999</v>
      </c>
      <c r="D422" s="7">
        <v>4.3930999999999996</v>
      </c>
      <c r="H422" s="7">
        <v>0.31929999999999997</v>
      </c>
      <c r="I422" s="7">
        <v>1.0795999999999999</v>
      </c>
      <c r="K422" s="7">
        <v>0.3533</v>
      </c>
      <c r="L422" s="7">
        <v>1.1726000000000001</v>
      </c>
      <c r="N422" s="7">
        <v>0.3004</v>
      </c>
      <c r="O422" s="7">
        <v>1.0713999999999999</v>
      </c>
      <c r="Q422" s="7">
        <v>1.0961000000000001</v>
      </c>
      <c r="R422" s="7">
        <v>2.2719999999999998</v>
      </c>
      <c r="AA422" s="7">
        <v>0.25319999999999998</v>
      </c>
      <c r="AB422" s="7">
        <v>0.55230000000000001</v>
      </c>
      <c r="AC422" s="7">
        <v>2.0041000000000002</v>
      </c>
      <c r="AD422" s="7">
        <v>4.1470000000000002</v>
      </c>
      <c r="AH422" s="7">
        <v>0.28489999999999999</v>
      </c>
      <c r="AI422" s="7">
        <v>1.0088999999999999</v>
      </c>
      <c r="AK422" s="7">
        <v>0.31230000000000002</v>
      </c>
      <c r="AL422" s="7">
        <v>1.0904</v>
      </c>
      <c r="AN422" s="7">
        <v>0.27079999999999999</v>
      </c>
      <c r="AO422" s="7">
        <v>1.0056</v>
      </c>
      <c r="AP422" s="7"/>
      <c r="AQ422" s="7">
        <v>1.0206</v>
      </c>
      <c r="AR422" s="7">
        <v>2.1366999999999998</v>
      </c>
      <c r="AY422" s="7">
        <v>1.5773999999999999</v>
      </c>
      <c r="AZ422" s="7">
        <v>4.2557999999999998</v>
      </c>
      <c r="BA422" s="7">
        <v>4.2557999999999998</v>
      </c>
    </row>
    <row r="423" spans="1:53" x14ac:dyDescent="0.15">
      <c r="A423" s="7">
        <v>0.28100000000000003</v>
      </c>
      <c r="B423" s="7">
        <v>1.0085</v>
      </c>
      <c r="C423" s="7">
        <v>2.1322999999999999</v>
      </c>
      <c r="D423" s="7">
        <v>4.3944000000000001</v>
      </c>
      <c r="H423" s="7">
        <v>0.31950000000000001</v>
      </c>
      <c r="I423" s="7">
        <v>1.08</v>
      </c>
      <c r="K423" s="7">
        <v>0.35349999999999998</v>
      </c>
      <c r="L423" s="7">
        <v>1.1731</v>
      </c>
      <c r="N423" s="7">
        <v>0.30049999999999999</v>
      </c>
      <c r="O423" s="7">
        <v>1.0718000000000001</v>
      </c>
      <c r="Q423" s="7">
        <v>1.0964</v>
      </c>
      <c r="R423" s="7">
        <v>2.2726999999999999</v>
      </c>
      <c r="AA423" s="7">
        <v>0.25330000000000003</v>
      </c>
      <c r="AB423" s="7">
        <v>0.55259999999999998</v>
      </c>
      <c r="AC423" s="7">
        <v>2.0047000000000001</v>
      </c>
      <c r="AD423" s="7">
        <v>4.1482000000000001</v>
      </c>
      <c r="AH423" s="7">
        <v>0.28510000000000002</v>
      </c>
      <c r="AI423" s="7">
        <v>1.0092000000000001</v>
      </c>
      <c r="AK423" s="7">
        <v>0.3125</v>
      </c>
      <c r="AL423" s="7">
        <v>1.0908</v>
      </c>
      <c r="AN423" s="7">
        <v>0.27100000000000002</v>
      </c>
      <c r="AO423" s="7">
        <v>1.006</v>
      </c>
      <c r="AP423" s="7"/>
      <c r="AQ423" s="7">
        <v>1.0209999999999999</v>
      </c>
      <c r="AR423" s="7">
        <v>2.1374</v>
      </c>
      <c r="AY423" s="7">
        <v>1.5782</v>
      </c>
      <c r="AZ423" s="7">
        <v>4.2575000000000003</v>
      </c>
      <c r="BA423" s="7">
        <v>4.2575000000000003</v>
      </c>
    </row>
    <row r="424" spans="1:53" x14ac:dyDescent="0.15">
      <c r="A424" s="7">
        <v>0.28120000000000001</v>
      </c>
      <c r="B424" s="7">
        <v>1.0087999999999999</v>
      </c>
      <c r="C424" s="7">
        <v>2.133</v>
      </c>
      <c r="D424" s="7">
        <v>4.3958000000000004</v>
      </c>
      <c r="H424" s="7">
        <v>0.31969999999999998</v>
      </c>
      <c r="I424" s="7">
        <v>1.0803</v>
      </c>
      <c r="K424" s="7">
        <v>0.35370000000000001</v>
      </c>
      <c r="L424" s="7">
        <v>1.1735</v>
      </c>
      <c r="N424" s="7">
        <v>0.30070000000000002</v>
      </c>
      <c r="O424" s="7">
        <v>1.0721000000000001</v>
      </c>
      <c r="Q424" s="7">
        <v>1.0968</v>
      </c>
      <c r="R424" s="7">
        <v>2.2734999999999999</v>
      </c>
      <c r="AA424" s="7">
        <v>0.2535</v>
      </c>
      <c r="AB424" s="7">
        <v>0.55289999999999995</v>
      </c>
      <c r="AC424" s="7">
        <v>2.0053000000000001</v>
      </c>
      <c r="AD424" s="7">
        <v>4.1494</v>
      </c>
      <c r="AH424" s="7">
        <v>0.28520000000000001</v>
      </c>
      <c r="AI424" s="7">
        <v>1.0096000000000001</v>
      </c>
      <c r="AK424" s="7">
        <v>0.31269999999999998</v>
      </c>
      <c r="AL424" s="7">
        <v>1.0911999999999999</v>
      </c>
      <c r="AN424" s="7">
        <v>0.27110000000000001</v>
      </c>
      <c r="AO424" s="7">
        <v>1.0063</v>
      </c>
      <c r="AP424" s="7"/>
      <c r="AQ424" s="7">
        <v>1.0213000000000001</v>
      </c>
      <c r="AR424" s="7">
        <v>2.1381000000000001</v>
      </c>
      <c r="AY424" s="7">
        <v>1.579</v>
      </c>
      <c r="AZ424" s="7">
        <v>4.2591000000000001</v>
      </c>
      <c r="BA424" s="7">
        <v>4.2591000000000001</v>
      </c>
    </row>
    <row r="425" spans="1:53" x14ac:dyDescent="0.15">
      <c r="A425" s="7">
        <v>0.28129999999999999</v>
      </c>
      <c r="B425" s="7">
        <v>1.0091000000000001</v>
      </c>
      <c r="C425" s="7">
        <v>2.1337000000000002</v>
      </c>
      <c r="D425" s="7">
        <v>4.3971</v>
      </c>
      <c r="H425" s="7">
        <v>0.31990000000000002</v>
      </c>
      <c r="I425" s="7">
        <v>1.0807</v>
      </c>
      <c r="K425" s="7">
        <v>0.35389999999999999</v>
      </c>
      <c r="L425" s="7">
        <v>1.1739999999999999</v>
      </c>
      <c r="N425" s="7">
        <v>0.3009</v>
      </c>
      <c r="O425" s="7">
        <v>1.0725</v>
      </c>
      <c r="Q425" s="7">
        <v>1.0972</v>
      </c>
      <c r="R425" s="7">
        <v>2.2742</v>
      </c>
      <c r="AA425" s="7">
        <v>0.25359999999999999</v>
      </c>
      <c r="AB425" s="7">
        <v>0.55320000000000003</v>
      </c>
      <c r="AC425" s="7">
        <v>2.0059</v>
      </c>
      <c r="AD425" s="7">
        <v>4.1506999999999996</v>
      </c>
      <c r="AH425" s="7">
        <v>0.28539999999999999</v>
      </c>
      <c r="AI425" s="7">
        <v>1.01</v>
      </c>
      <c r="AK425" s="7">
        <v>0.31290000000000001</v>
      </c>
      <c r="AL425" s="7">
        <v>1.0914999999999999</v>
      </c>
      <c r="AN425" s="7">
        <v>0.27129999999999999</v>
      </c>
      <c r="AO425" s="7">
        <v>1.0066999999999999</v>
      </c>
      <c r="AP425" s="7"/>
      <c r="AQ425" s="7">
        <v>1.0217000000000001</v>
      </c>
      <c r="AR425" s="7">
        <v>2.1387999999999998</v>
      </c>
      <c r="AY425" s="7">
        <v>1.5798000000000001</v>
      </c>
      <c r="AZ425" s="7">
        <v>4.2607999999999997</v>
      </c>
      <c r="BA425" s="7">
        <v>4.2607999999999997</v>
      </c>
    </row>
    <row r="426" spans="1:53" x14ac:dyDescent="0.15">
      <c r="A426" s="7">
        <v>0.28149999999999997</v>
      </c>
      <c r="B426" s="7">
        <v>1.0094000000000001</v>
      </c>
      <c r="C426" s="7">
        <v>2.1343000000000001</v>
      </c>
      <c r="D426" s="7">
        <v>4.3983999999999996</v>
      </c>
      <c r="H426" s="7">
        <v>0.3201</v>
      </c>
      <c r="I426" s="7">
        <v>1.0810999999999999</v>
      </c>
      <c r="K426" s="7">
        <v>0.35410000000000003</v>
      </c>
      <c r="L426" s="7">
        <v>1.1744000000000001</v>
      </c>
      <c r="N426" s="7">
        <v>0.30099999999999999</v>
      </c>
      <c r="O426" s="7">
        <v>1.0729</v>
      </c>
      <c r="Q426" s="7">
        <v>1.0974999999999999</v>
      </c>
      <c r="R426" s="7">
        <v>2.2749000000000001</v>
      </c>
      <c r="AA426" s="7">
        <v>0.25380000000000003</v>
      </c>
      <c r="AB426" s="7">
        <v>0.55349999999999999</v>
      </c>
      <c r="AC426" s="7">
        <v>2.0065</v>
      </c>
      <c r="AD426" s="7">
        <v>4.1519000000000004</v>
      </c>
      <c r="AH426" s="7">
        <v>0.28560000000000002</v>
      </c>
      <c r="AI426" s="7">
        <v>1.0103</v>
      </c>
      <c r="AK426" s="7">
        <v>0.31309999999999999</v>
      </c>
      <c r="AL426" s="7">
        <v>1.0919000000000001</v>
      </c>
      <c r="AN426" s="7">
        <v>0.27139999999999997</v>
      </c>
      <c r="AO426" s="7">
        <v>1.0069999999999999</v>
      </c>
      <c r="AP426" s="7"/>
      <c r="AQ426" s="7">
        <v>1.022</v>
      </c>
      <c r="AR426" s="7">
        <v>2.1395</v>
      </c>
      <c r="AY426" s="7">
        <v>1.5806</v>
      </c>
      <c r="AZ426" s="7">
        <v>4.2625000000000002</v>
      </c>
      <c r="BA426" s="7">
        <v>4.2625000000000002</v>
      </c>
    </row>
    <row r="427" spans="1:53" x14ac:dyDescent="0.15">
      <c r="A427" s="7">
        <v>0.28160000000000002</v>
      </c>
      <c r="B427" s="7">
        <v>1.0097</v>
      </c>
      <c r="C427" s="7">
        <v>2.1349999999999998</v>
      </c>
      <c r="D427" s="7">
        <v>4.3997999999999999</v>
      </c>
      <c r="H427" s="7">
        <v>0.32019999999999998</v>
      </c>
      <c r="I427" s="7">
        <v>1.0814999999999999</v>
      </c>
      <c r="K427" s="7">
        <v>0.35420000000000001</v>
      </c>
      <c r="L427" s="7">
        <v>1.1748000000000001</v>
      </c>
      <c r="N427" s="7">
        <v>0.30120000000000002</v>
      </c>
      <c r="O427" s="7">
        <v>1.0731999999999999</v>
      </c>
      <c r="Q427" s="7">
        <v>1.0979000000000001</v>
      </c>
      <c r="R427" s="7">
        <v>2.2757000000000001</v>
      </c>
      <c r="AA427" s="7">
        <v>0.25390000000000001</v>
      </c>
      <c r="AB427" s="7">
        <v>0.55379999999999996</v>
      </c>
      <c r="AC427" s="7">
        <v>2.0070999999999999</v>
      </c>
      <c r="AD427" s="7">
        <v>4.1531000000000002</v>
      </c>
      <c r="AH427" s="7">
        <v>0.28570000000000001</v>
      </c>
      <c r="AI427" s="7">
        <v>1.0106999999999999</v>
      </c>
      <c r="AK427" s="7">
        <v>0.31330000000000002</v>
      </c>
      <c r="AL427" s="7">
        <v>1.0923</v>
      </c>
      <c r="AN427" s="7">
        <v>0.27160000000000001</v>
      </c>
      <c r="AO427" s="7">
        <v>1.0074000000000001</v>
      </c>
      <c r="AP427" s="7"/>
      <c r="AQ427" s="7">
        <v>1.0224</v>
      </c>
      <c r="AR427" s="7">
        <v>2.1402000000000001</v>
      </c>
      <c r="AY427" s="7">
        <v>1.5813999999999999</v>
      </c>
      <c r="AZ427" s="7">
        <v>4.2641999999999998</v>
      </c>
      <c r="BA427" s="7">
        <v>4.2641999999999998</v>
      </c>
    </row>
    <row r="428" spans="1:53" x14ac:dyDescent="0.15">
      <c r="A428" s="7">
        <v>0.28170000000000001</v>
      </c>
      <c r="B428" s="7">
        <v>1.01</v>
      </c>
      <c r="C428" s="7">
        <v>2.1356000000000002</v>
      </c>
      <c r="D428" s="7">
        <v>4.4010999999999996</v>
      </c>
      <c r="H428" s="7">
        <v>0.32040000000000002</v>
      </c>
      <c r="I428" s="7">
        <v>1.0819000000000001</v>
      </c>
      <c r="K428" s="7">
        <v>0.35439999999999999</v>
      </c>
      <c r="L428" s="7">
        <v>1.1753</v>
      </c>
      <c r="N428" s="7">
        <v>0.30130000000000001</v>
      </c>
      <c r="O428" s="7">
        <v>1.0736000000000001</v>
      </c>
      <c r="Q428" s="7">
        <v>1.0983000000000001</v>
      </c>
      <c r="R428" s="7">
        <v>2.2764000000000002</v>
      </c>
      <c r="AA428" s="7">
        <v>0.25409999999999999</v>
      </c>
      <c r="AB428" s="7">
        <v>0.55420000000000003</v>
      </c>
      <c r="AC428" s="7">
        <v>2.0078</v>
      </c>
      <c r="AD428" s="7">
        <v>4.1543999999999999</v>
      </c>
      <c r="AH428" s="7">
        <v>0.28589999999999999</v>
      </c>
      <c r="AI428" s="7">
        <v>1.0111000000000001</v>
      </c>
      <c r="AK428" s="7">
        <v>0.3135</v>
      </c>
      <c r="AL428" s="7">
        <v>1.0927</v>
      </c>
      <c r="AN428" s="7">
        <v>0.2717</v>
      </c>
      <c r="AO428" s="7">
        <v>1.0077</v>
      </c>
      <c r="AP428" s="7"/>
      <c r="AQ428" s="7">
        <v>1.0226999999999999</v>
      </c>
      <c r="AR428" s="7">
        <v>2.1408999999999998</v>
      </c>
      <c r="AY428" s="7">
        <v>1.5822000000000001</v>
      </c>
      <c r="AZ428" s="7">
        <v>4.2659000000000002</v>
      </c>
      <c r="BA428" s="7">
        <v>4.2659000000000002</v>
      </c>
    </row>
    <row r="429" spans="1:53" x14ac:dyDescent="0.15">
      <c r="A429" s="7">
        <v>0.28189999999999998</v>
      </c>
      <c r="B429" s="7">
        <v>1.0103</v>
      </c>
      <c r="C429" s="7">
        <v>2.1362999999999999</v>
      </c>
      <c r="D429" s="7">
        <v>4.4024999999999999</v>
      </c>
      <c r="H429" s="7">
        <v>0.3206</v>
      </c>
      <c r="I429" s="7">
        <v>1.0822000000000001</v>
      </c>
      <c r="K429" s="7">
        <v>0.35460000000000003</v>
      </c>
      <c r="L429" s="7">
        <v>1.1757</v>
      </c>
      <c r="N429" s="7">
        <v>0.30149999999999999</v>
      </c>
      <c r="O429" s="7">
        <v>1.0740000000000001</v>
      </c>
      <c r="Q429" s="7">
        <v>1.0986</v>
      </c>
      <c r="R429" s="7">
        <v>2.2770999999999999</v>
      </c>
      <c r="AA429" s="7">
        <v>0.25419999999999998</v>
      </c>
      <c r="AB429" s="7">
        <v>0.55449999999999999</v>
      </c>
      <c r="AC429" s="7">
        <v>2.0084</v>
      </c>
      <c r="AD429" s="7">
        <v>4.1555999999999997</v>
      </c>
      <c r="AH429" s="7">
        <v>0.28610000000000002</v>
      </c>
      <c r="AI429" s="7">
        <v>1.0114000000000001</v>
      </c>
      <c r="AK429" s="7">
        <v>0.31369999999999998</v>
      </c>
      <c r="AL429" s="7">
        <v>1.0931</v>
      </c>
      <c r="AN429" s="7">
        <v>0.27189999999999998</v>
      </c>
      <c r="AO429" s="7">
        <v>1.0081</v>
      </c>
      <c r="AP429" s="7"/>
      <c r="AQ429" s="7">
        <v>1.0229999999999999</v>
      </c>
      <c r="AR429" s="7">
        <v>2.1415999999999999</v>
      </c>
      <c r="AY429" s="7">
        <v>1.583</v>
      </c>
      <c r="AZ429" s="7">
        <v>4.2675999999999998</v>
      </c>
      <c r="BA429" s="7">
        <v>4.2675999999999998</v>
      </c>
    </row>
    <row r="430" spans="1:53" x14ac:dyDescent="0.15">
      <c r="A430" s="7">
        <v>0.28199999999999997</v>
      </c>
      <c r="B430" s="7">
        <v>1.0105999999999999</v>
      </c>
      <c r="C430" s="7">
        <v>2.137</v>
      </c>
      <c r="D430" s="7">
        <v>4.4038000000000004</v>
      </c>
      <c r="H430" s="7">
        <v>0.32079999999999997</v>
      </c>
      <c r="I430" s="7">
        <v>1.0826</v>
      </c>
      <c r="K430" s="7">
        <v>0.3548</v>
      </c>
      <c r="L430" s="7">
        <v>1.1761999999999999</v>
      </c>
      <c r="N430" s="7">
        <v>0.30170000000000002</v>
      </c>
      <c r="O430" s="7">
        <v>1.0743</v>
      </c>
      <c r="Q430" s="7">
        <v>1.099</v>
      </c>
      <c r="R430" s="7">
        <v>2.2778</v>
      </c>
      <c r="AA430" s="7">
        <v>0.25440000000000002</v>
      </c>
      <c r="AB430" s="7">
        <v>0.55479999999999996</v>
      </c>
      <c r="AC430" s="7">
        <v>2.0089999999999999</v>
      </c>
      <c r="AD430" s="7">
        <v>4.1567999999999996</v>
      </c>
      <c r="AH430" s="7">
        <v>0.2863</v>
      </c>
      <c r="AI430" s="7">
        <v>1.0118</v>
      </c>
      <c r="AK430" s="7">
        <v>0.31390000000000001</v>
      </c>
      <c r="AL430" s="7">
        <v>1.0934999999999999</v>
      </c>
      <c r="AN430" s="7">
        <v>0.27200000000000002</v>
      </c>
      <c r="AO430" s="7">
        <v>1.0084</v>
      </c>
      <c r="AP430" s="7"/>
      <c r="AQ430" s="7">
        <v>1.0234000000000001</v>
      </c>
      <c r="AR430" s="7">
        <v>2.1421999999999999</v>
      </c>
      <c r="AY430" s="7">
        <v>1.5838000000000001</v>
      </c>
      <c r="AZ430" s="7">
        <v>4.2693000000000003</v>
      </c>
      <c r="BA430" s="7">
        <v>4.2693000000000003</v>
      </c>
    </row>
    <row r="431" spans="1:53" x14ac:dyDescent="0.15">
      <c r="A431" s="7">
        <v>0.28220000000000001</v>
      </c>
      <c r="B431" s="7">
        <v>1.0108999999999999</v>
      </c>
      <c r="C431" s="7">
        <v>2.1375999999999999</v>
      </c>
      <c r="D431" s="7">
        <v>4.4051</v>
      </c>
      <c r="H431" s="7">
        <v>0.32100000000000001</v>
      </c>
      <c r="I431" s="7">
        <v>1.083</v>
      </c>
      <c r="K431" s="7">
        <v>0.35499999999999998</v>
      </c>
      <c r="L431" s="7">
        <v>1.1766000000000001</v>
      </c>
      <c r="N431" s="7">
        <v>0.30180000000000001</v>
      </c>
      <c r="O431" s="7">
        <v>1.0747</v>
      </c>
      <c r="Q431" s="7">
        <v>1.0993999999999999</v>
      </c>
      <c r="R431" s="7">
        <v>2.2786</v>
      </c>
      <c r="AA431" s="7">
        <v>0.2545</v>
      </c>
      <c r="AB431" s="7">
        <v>0.55510000000000004</v>
      </c>
      <c r="AC431" s="7">
        <v>2.0095999999999998</v>
      </c>
      <c r="AD431" s="7">
        <v>4.1581000000000001</v>
      </c>
      <c r="AH431" s="7">
        <v>0.28639999999999999</v>
      </c>
      <c r="AI431" s="7">
        <v>1.0121</v>
      </c>
      <c r="AK431" s="7">
        <v>0.31409999999999999</v>
      </c>
      <c r="AL431" s="7">
        <v>1.0939000000000001</v>
      </c>
      <c r="AN431" s="7">
        <v>0.2722</v>
      </c>
      <c r="AO431" s="7">
        <v>1.0087999999999999</v>
      </c>
      <c r="AP431" s="7"/>
      <c r="AQ431" s="7">
        <v>1.0237000000000001</v>
      </c>
      <c r="AR431" s="7">
        <v>2.1429</v>
      </c>
      <c r="AY431" s="7">
        <v>1.5846</v>
      </c>
      <c r="AZ431" s="7">
        <v>4.2709999999999999</v>
      </c>
      <c r="BA431" s="7">
        <v>4.2709999999999999</v>
      </c>
    </row>
    <row r="432" spans="1:53" x14ac:dyDescent="0.15">
      <c r="A432" s="7">
        <v>0.2823</v>
      </c>
      <c r="B432" s="7">
        <v>1.0112000000000001</v>
      </c>
      <c r="C432" s="7">
        <v>2.1383000000000001</v>
      </c>
      <c r="D432" s="7">
        <v>4.4065000000000003</v>
      </c>
      <c r="H432" s="7">
        <v>0.32119999999999999</v>
      </c>
      <c r="I432" s="7">
        <v>1.0833999999999999</v>
      </c>
      <c r="K432" s="7">
        <v>0.35520000000000002</v>
      </c>
      <c r="L432" s="7">
        <v>1.177</v>
      </c>
      <c r="N432" s="7">
        <v>0.30199999999999999</v>
      </c>
      <c r="O432" s="7">
        <v>1.0750999999999999</v>
      </c>
      <c r="Q432" s="7">
        <v>1.0996999999999999</v>
      </c>
      <c r="R432" s="7">
        <v>2.2793000000000001</v>
      </c>
      <c r="AA432" s="7">
        <v>0.25469999999999998</v>
      </c>
      <c r="AB432" s="7">
        <v>0.5554</v>
      </c>
      <c r="AC432" s="7">
        <v>2.0102000000000002</v>
      </c>
      <c r="AD432" s="7">
        <v>4.1593</v>
      </c>
      <c r="AH432" s="7">
        <v>0.28660000000000002</v>
      </c>
      <c r="AI432" s="7">
        <v>1.0125</v>
      </c>
      <c r="AK432" s="7">
        <v>0.31430000000000002</v>
      </c>
      <c r="AL432" s="7">
        <v>1.0943000000000001</v>
      </c>
      <c r="AN432" s="7">
        <v>0.27229999999999999</v>
      </c>
      <c r="AO432" s="7">
        <v>1.0091000000000001</v>
      </c>
      <c r="AP432" s="7"/>
      <c r="AQ432" s="7">
        <v>1.0241</v>
      </c>
      <c r="AR432" s="7">
        <v>2.1436000000000002</v>
      </c>
      <c r="AY432" s="7">
        <v>1.5852999999999999</v>
      </c>
      <c r="AZ432" s="7">
        <v>4.2727000000000004</v>
      </c>
      <c r="BA432" s="7">
        <v>4.2727000000000004</v>
      </c>
    </row>
    <row r="433" spans="1:53" x14ac:dyDescent="0.15">
      <c r="A433" s="7">
        <v>0.28249999999999997</v>
      </c>
      <c r="B433" s="7">
        <v>1.0114000000000001</v>
      </c>
      <c r="C433" s="7">
        <v>2.1389999999999998</v>
      </c>
      <c r="D433" s="7">
        <v>4.4077999999999999</v>
      </c>
      <c r="H433" s="7">
        <v>0.32140000000000002</v>
      </c>
      <c r="I433" s="7">
        <v>1.0838000000000001</v>
      </c>
      <c r="K433" s="7">
        <v>0.35539999999999999</v>
      </c>
      <c r="L433" s="7">
        <v>1.1775</v>
      </c>
      <c r="N433" s="7">
        <v>0.30220000000000002</v>
      </c>
      <c r="O433" s="7">
        <v>1.0753999999999999</v>
      </c>
      <c r="Q433" s="7">
        <v>1.1001000000000001</v>
      </c>
      <c r="R433" s="7">
        <v>2.2799999999999998</v>
      </c>
      <c r="AA433" s="7">
        <v>0.25480000000000003</v>
      </c>
      <c r="AB433" s="7">
        <v>0.55569999999999997</v>
      </c>
      <c r="AC433" s="7">
        <v>2.0108000000000001</v>
      </c>
      <c r="AD433" s="7">
        <v>4.1604999999999999</v>
      </c>
      <c r="AH433" s="7">
        <v>0.2868</v>
      </c>
      <c r="AI433" s="7">
        <v>1.0128999999999999</v>
      </c>
      <c r="AK433" s="7">
        <v>0.3145</v>
      </c>
      <c r="AL433" s="7">
        <v>1.0947</v>
      </c>
      <c r="AN433" s="7">
        <v>0.27250000000000002</v>
      </c>
      <c r="AO433" s="7">
        <v>1.0095000000000001</v>
      </c>
      <c r="AP433" s="7"/>
      <c r="AQ433" s="7">
        <v>1.0244</v>
      </c>
      <c r="AR433" s="7">
        <v>2.1442999999999999</v>
      </c>
      <c r="AY433" s="7">
        <v>1.5861000000000001</v>
      </c>
      <c r="AZ433" s="7">
        <v>4.2744</v>
      </c>
      <c r="BA433" s="7">
        <v>4.2744</v>
      </c>
    </row>
    <row r="434" spans="1:53" x14ac:dyDescent="0.15">
      <c r="A434" s="7">
        <v>0.28260000000000002</v>
      </c>
      <c r="B434" s="7">
        <v>1.0117</v>
      </c>
      <c r="C434" s="7">
        <v>2.1396000000000002</v>
      </c>
      <c r="D434" s="7">
        <v>4.4092000000000002</v>
      </c>
      <c r="H434" s="7">
        <v>0.32150000000000001</v>
      </c>
      <c r="I434" s="7">
        <v>1.0841000000000001</v>
      </c>
      <c r="K434" s="7">
        <v>0.35560000000000003</v>
      </c>
      <c r="L434" s="7">
        <v>1.1778999999999999</v>
      </c>
      <c r="N434" s="7">
        <v>0.30230000000000001</v>
      </c>
      <c r="O434" s="7">
        <v>1.0758000000000001</v>
      </c>
      <c r="Q434" s="7">
        <v>1.1004</v>
      </c>
      <c r="R434" s="7">
        <v>2.2808000000000002</v>
      </c>
      <c r="AA434" s="7">
        <v>0.255</v>
      </c>
      <c r="AB434" s="7">
        <v>0.55600000000000005</v>
      </c>
      <c r="AC434" s="7">
        <v>2.0114000000000001</v>
      </c>
      <c r="AD434" s="7">
        <v>4.1618000000000004</v>
      </c>
      <c r="AH434" s="7">
        <v>0.28699999999999998</v>
      </c>
      <c r="AI434" s="7">
        <v>1.0132000000000001</v>
      </c>
      <c r="AK434" s="7">
        <v>0.31469999999999998</v>
      </c>
      <c r="AL434" s="7">
        <v>1.0951</v>
      </c>
      <c r="AN434" s="7">
        <v>0.2727</v>
      </c>
      <c r="AO434" s="7">
        <v>1.0099</v>
      </c>
      <c r="AP434" s="7"/>
      <c r="AQ434" s="7">
        <v>1.0247999999999999</v>
      </c>
      <c r="AR434" s="7">
        <v>2.145</v>
      </c>
      <c r="AY434" s="7">
        <v>1.5869</v>
      </c>
      <c r="AZ434" s="7">
        <v>4.2760999999999996</v>
      </c>
      <c r="BA434" s="7">
        <v>4.2760999999999996</v>
      </c>
    </row>
    <row r="435" spans="1:53" x14ac:dyDescent="0.15">
      <c r="A435" s="7">
        <v>0.2828</v>
      </c>
      <c r="B435" s="7">
        <v>1.012</v>
      </c>
      <c r="C435" s="7">
        <v>2.1402999999999999</v>
      </c>
      <c r="D435" s="7">
        <v>4.4104999999999999</v>
      </c>
      <c r="H435" s="7">
        <v>0.32169999999999999</v>
      </c>
      <c r="I435" s="7">
        <v>1.0845</v>
      </c>
      <c r="K435" s="7">
        <v>0.35580000000000001</v>
      </c>
      <c r="L435" s="7">
        <v>1.1783999999999999</v>
      </c>
      <c r="N435" s="7">
        <v>0.30249999999999999</v>
      </c>
      <c r="O435" s="7">
        <v>1.0762</v>
      </c>
      <c r="Q435" s="7">
        <v>1.1008</v>
      </c>
      <c r="R435" s="7">
        <v>2.2814999999999999</v>
      </c>
      <c r="AA435" s="7">
        <v>0.25509999999999999</v>
      </c>
      <c r="AB435" s="7">
        <v>0.55630000000000002</v>
      </c>
      <c r="AC435" s="7">
        <v>2.012</v>
      </c>
      <c r="AD435" s="7">
        <v>4.1630000000000003</v>
      </c>
      <c r="AH435" s="7">
        <v>0.28710000000000002</v>
      </c>
      <c r="AI435" s="7">
        <v>1.0136000000000001</v>
      </c>
      <c r="AK435" s="7">
        <v>0.31490000000000001</v>
      </c>
      <c r="AL435" s="7">
        <v>1.0953999999999999</v>
      </c>
      <c r="AN435" s="7">
        <v>0.27279999999999999</v>
      </c>
      <c r="AO435" s="7">
        <v>1.0102</v>
      </c>
      <c r="AP435" s="7"/>
      <c r="AQ435" s="7">
        <v>1.0250999999999999</v>
      </c>
      <c r="AR435" s="7">
        <v>2.1457000000000002</v>
      </c>
      <c r="AY435" s="7">
        <v>1.5876999999999999</v>
      </c>
      <c r="AZ435" s="7">
        <v>4.2778</v>
      </c>
      <c r="BA435" s="7">
        <v>4.2778</v>
      </c>
    </row>
    <row r="436" spans="1:53" x14ac:dyDescent="0.15">
      <c r="A436" s="7">
        <v>0.28289999999999998</v>
      </c>
      <c r="B436" s="7">
        <v>1.0123</v>
      </c>
      <c r="C436" s="7">
        <v>2.141</v>
      </c>
      <c r="D436" s="7">
        <v>4.4119000000000002</v>
      </c>
      <c r="H436" s="7">
        <v>0.32190000000000002</v>
      </c>
      <c r="I436" s="7">
        <v>1.0849</v>
      </c>
      <c r="K436" s="7">
        <v>0.35599999999999998</v>
      </c>
      <c r="L436" s="7">
        <v>1.1788000000000001</v>
      </c>
      <c r="N436" s="7">
        <v>0.30259999999999998</v>
      </c>
      <c r="O436" s="7">
        <v>1.0765</v>
      </c>
      <c r="Q436" s="7">
        <v>1.1012</v>
      </c>
      <c r="R436" s="7">
        <v>2.2822</v>
      </c>
      <c r="AA436" s="7">
        <v>0.25530000000000003</v>
      </c>
      <c r="AB436" s="7">
        <v>0.55659999999999998</v>
      </c>
      <c r="AC436" s="7">
        <v>2.0125999999999999</v>
      </c>
      <c r="AD436" s="7">
        <v>4.1642000000000001</v>
      </c>
      <c r="AH436" s="7">
        <v>0.2873</v>
      </c>
      <c r="AI436" s="7">
        <v>1.014</v>
      </c>
      <c r="AK436" s="7">
        <v>0.31509999999999999</v>
      </c>
      <c r="AL436" s="7">
        <v>1.0958000000000001</v>
      </c>
      <c r="AN436" s="7">
        <v>0.27300000000000002</v>
      </c>
      <c r="AO436" s="7">
        <v>1.0105999999999999</v>
      </c>
      <c r="AP436" s="7"/>
      <c r="AQ436" s="7">
        <v>1.0255000000000001</v>
      </c>
      <c r="AR436" s="7">
        <v>2.1463999999999999</v>
      </c>
      <c r="AY436" s="7">
        <v>1.5885</v>
      </c>
      <c r="AZ436" s="7">
        <v>4.2794999999999996</v>
      </c>
      <c r="BA436" s="7">
        <v>4.2794999999999996</v>
      </c>
    </row>
    <row r="437" spans="1:53" x14ac:dyDescent="0.15">
      <c r="A437" s="7">
        <v>0.28299999999999997</v>
      </c>
      <c r="B437" s="7">
        <v>1.0125999999999999</v>
      </c>
      <c r="C437" s="7">
        <v>2.1415999999999999</v>
      </c>
      <c r="D437" s="7">
        <v>4.4131999999999998</v>
      </c>
      <c r="H437" s="7">
        <v>0.3221</v>
      </c>
      <c r="I437" s="7">
        <v>1.0852999999999999</v>
      </c>
      <c r="K437" s="7">
        <v>0.35620000000000002</v>
      </c>
      <c r="L437" s="7">
        <v>1.1792</v>
      </c>
      <c r="N437" s="7">
        <v>0.30280000000000001</v>
      </c>
      <c r="O437" s="7">
        <v>1.0769</v>
      </c>
      <c r="Q437" s="7">
        <v>1.1014999999999999</v>
      </c>
      <c r="R437" s="7">
        <v>2.2829000000000002</v>
      </c>
      <c r="AA437" s="7">
        <v>0.25540000000000002</v>
      </c>
      <c r="AB437" s="7">
        <v>0.55689999999999995</v>
      </c>
      <c r="AC437" s="7">
        <v>2.0133000000000001</v>
      </c>
      <c r="AD437" s="7">
        <v>4.1654999999999998</v>
      </c>
      <c r="AH437" s="7">
        <v>0.28749999999999998</v>
      </c>
      <c r="AI437" s="7">
        <v>1.0143</v>
      </c>
      <c r="AK437" s="7">
        <v>0.31530000000000002</v>
      </c>
      <c r="AL437" s="7">
        <v>1.0962000000000001</v>
      </c>
      <c r="AN437" s="7">
        <v>0.27310000000000001</v>
      </c>
      <c r="AO437" s="7">
        <v>1.0108999999999999</v>
      </c>
      <c r="AP437" s="7"/>
      <c r="AQ437" s="7">
        <v>1.0258</v>
      </c>
      <c r="AR437" s="7">
        <v>2.1471</v>
      </c>
      <c r="AY437" s="7">
        <v>1.5892999999999999</v>
      </c>
      <c r="AZ437" s="7">
        <v>4.2812000000000001</v>
      </c>
      <c r="BA437" s="7">
        <v>4.2812000000000001</v>
      </c>
    </row>
    <row r="438" spans="1:53" x14ac:dyDescent="0.15">
      <c r="A438" s="7">
        <v>0.28320000000000001</v>
      </c>
      <c r="B438" s="7">
        <v>1.0128999999999999</v>
      </c>
      <c r="C438" s="7">
        <v>2.1423000000000001</v>
      </c>
      <c r="D438" s="7">
        <v>4.4145000000000003</v>
      </c>
      <c r="H438" s="7">
        <v>0.32229999999999998</v>
      </c>
      <c r="I438" s="7">
        <v>1.0857000000000001</v>
      </c>
      <c r="K438" s="7">
        <v>0.35639999999999999</v>
      </c>
      <c r="L438" s="7">
        <v>1.1797</v>
      </c>
      <c r="N438" s="7">
        <v>0.30299999999999999</v>
      </c>
      <c r="O438" s="7">
        <v>1.0772999999999999</v>
      </c>
      <c r="Q438" s="7">
        <v>1.1019000000000001</v>
      </c>
      <c r="R438" s="7">
        <v>2.2837000000000001</v>
      </c>
      <c r="AA438" s="7">
        <v>0.25559999999999999</v>
      </c>
      <c r="AB438" s="7">
        <v>0.55720000000000003</v>
      </c>
      <c r="AC438" s="7">
        <v>2.0139</v>
      </c>
      <c r="AD438" s="7">
        <v>4.1666999999999996</v>
      </c>
      <c r="AH438" s="7">
        <v>0.28770000000000001</v>
      </c>
      <c r="AI438" s="7">
        <v>1.0146999999999999</v>
      </c>
      <c r="AK438" s="7">
        <v>0.31540000000000001</v>
      </c>
      <c r="AL438" s="7">
        <v>1.0966</v>
      </c>
      <c r="AN438" s="7">
        <v>0.27329999999999999</v>
      </c>
      <c r="AO438" s="7">
        <v>1.0113000000000001</v>
      </c>
      <c r="AP438" s="7"/>
      <c r="AQ438" s="7">
        <v>1.0261</v>
      </c>
      <c r="AR438" s="7">
        <v>2.1478000000000002</v>
      </c>
      <c r="AY438" s="7">
        <v>1.5901000000000001</v>
      </c>
      <c r="AZ438" s="7">
        <v>4.2828999999999997</v>
      </c>
      <c r="BA438" s="7">
        <v>4.2828999999999997</v>
      </c>
    </row>
    <row r="439" spans="1:53" x14ac:dyDescent="0.15">
      <c r="A439" s="7">
        <v>0.2833</v>
      </c>
      <c r="B439" s="7">
        <v>1.0132000000000001</v>
      </c>
      <c r="C439" s="7">
        <v>2.1429999999999998</v>
      </c>
      <c r="D439" s="7">
        <v>4.4158999999999997</v>
      </c>
      <c r="H439" s="7">
        <v>0.32250000000000001</v>
      </c>
      <c r="I439" s="7">
        <v>1.0861000000000001</v>
      </c>
      <c r="K439" s="7">
        <v>0.35659999999999997</v>
      </c>
      <c r="L439" s="7">
        <v>1.1800999999999999</v>
      </c>
      <c r="N439" s="7">
        <v>0.30309999999999998</v>
      </c>
      <c r="O439" s="7">
        <v>1.0775999999999999</v>
      </c>
      <c r="Q439" s="7">
        <v>1.1023000000000001</v>
      </c>
      <c r="R439" s="7">
        <v>2.2844000000000002</v>
      </c>
      <c r="AA439" s="7">
        <v>0.25569999999999998</v>
      </c>
      <c r="AB439" s="7">
        <v>0.5575</v>
      </c>
      <c r="AC439" s="7">
        <v>2.0145</v>
      </c>
      <c r="AD439" s="7">
        <v>4.1679000000000004</v>
      </c>
      <c r="AH439" s="7">
        <v>0.2878</v>
      </c>
      <c r="AI439" s="7">
        <v>1.0150999999999999</v>
      </c>
      <c r="AK439" s="7">
        <v>0.31559999999999999</v>
      </c>
      <c r="AL439" s="7">
        <v>1.097</v>
      </c>
      <c r="AN439" s="7">
        <v>0.27339999999999998</v>
      </c>
      <c r="AO439" s="7">
        <v>1.0116000000000001</v>
      </c>
      <c r="AP439" s="7"/>
      <c r="AQ439" s="7">
        <v>1.0265</v>
      </c>
      <c r="AR439" s="7">
        <v>2.1484999999999999</v>
      </c>
      <c r="AY439" s="7">
        <v>1.5909</v>
      </c>
      <c r="AZ439" s="7">
        <v>4.2846000000000002</v>
      </c>
      <c r="BA439" s="7">
        <v>4.2846000000000002</v>
      </c>
    </row>
    <row r="440" spans="1:53" x14ac:dyDescent="0.15">
      <c r="A440" s="7">
        <v>0.28349999999999997</v>
      </c>
      <c r="B440" s="7">
        <v>1.0135000000000001</v>
      </c>
      <c r="C440" s="7">
        <v>2.1436000000000002</v>
      </c>
      <c r="D440" s="7">
        <v>4.4172000000000002</v>
      </c>
      <c r="H440" s="7">
        <v>0.32269999999999999</v>
      </c>
      <c r="I440" s="7">
        <v>1.0864</v>
      </c>
      <c r="K440" s="7">
        <v>0.35680000000000001</v>
      </c>
      <c r="L440" s="7">
        <v>1.1806000000000001</v>
      </c>
      <c r="N440" s="7">
        <v>0.30330000000000001</v>
      </c>
      <c r="O440" s="7">
        <v>1.0780000000000001</v>
      </c>
      <c r="Q440" s="7">
        <v>1.1026</v>
      </c>
      <c r="R440" s="7">
        <v>2.2850999999999999</v>
      </c>
      <c r="AA440" s="7">
        <v>0.25590000000000002</v>
      </c>
      <c r="AB440" s="7">
        <v>0.55779999999999996</v>
      </c>
      <c r="AC440" s="7">
        <v>2.0150999999999999</v>
      </c>
      <c r="AD440" s="7">
        <v>4.1692</v>
      </c>
      <c r="AH440" s="7">
        <v>0.28799999999999998</v>
      </c>
      <c r="AI440" s="7">
        <v>1.0154000000000001</v>
      </c>
      <c r="AK440" s="7">
        <v>0.31580000000000003</v>
      </c>
      <c r="AL440" s="7">
        <v>1.0973999999999999</v>
      </c>
      <c r="AN440" s="7">
        <v>0.27360000000000001</v>
      </c>
      <c r="AO440" s="7">
        <v>1.012</v>
      </c>
      <c r="AP440" s="7"/>
      <c r="AQ440" s="7">
        <v>1.0267999999999999</v>
      </c>
      <c r="AR440" s="7">
        <v>2.1492</v>
      </c>
      <c r="AY440" s="7">
        <v>1.5916999999999999</v>
      </c>
      <c r="AZ440" s="7">
        <v>4.2862999999999998</v>
      </c>
      <c r="BA440" s="7">
        <v>4.2862999999999998</v>
      </c>
    </row>
    <row r="441" spans="1:53" x14ac:dyDescent="0.15">
      <c r="A441" s="7">
        <v>0.28360000000000002</v>
      </c>
      <c r="B441" s="7">
        <v>1.0138</v>
      </c>
      <c r="C441" s="7">
        <v>2.1442999999999999</v>
      </c>
      <c r="D441" s="7">
        <v>4.4185999999999996</v>
      </c>
      <c r="H441" s="7">
        <v>0.32279999999999998</v>
      </c>
      <c r="I441" s="7">
        <v>1.0868</v>
      </c>
      <c r="K441" s="7">
        <v>0.3569</v>
      </c>
      <c r="L441" s="7">
        <v>1.181</v>
      </c>
      <c r="N441" s="7">
        <v>0.30349999999999999</v>
      </c>
      <c r="O441" s="7">
        <v>1.0784</v>
      </c>
      <c r="Q441" s="7">
        <v>1.103</v>
      </c>
      <c r="R441" s="7">
        <v>2.2858999999999998</v>
      </c>
      <c r="AA441" s="7">
        <v>0.25600000000000001</v>
      </c>
      <c r="AB441" s="7">
        <v>0.55810000000000004</v>
      </c>
      <c r="AC441" s="7">
        <v>2.0156999999999998</v>
      </c>
      <c r="AD441" s="7">
        <v>4.1703999999999999</v>
      </c>
      <c r="AH441" s="7">
        <v>0.28820000000000001</v>
      </c>
      <c r="AI441" s="7">
        <v>1.0158</v>
      </c>
      <c r="AK441" s="7">
        <v>0.316</v>
      </c>
      <c r="AL441" s="7">
        <v>1.0978000000000001</v>
      </c>
      <c r="AN441" s="7">
        <v>0.2737</v>
      </c>
      <c r="AO441" s="7">
        <v>1.0124</v>
      </c>
      <c r="AP441" s="7"/>
      <c r="AQ441" s="7">
        <v>1.0271999999999999</v>
      </c>
      <c r="AR441" s="7">
        <v>2.1497999999999999</v>
      </c>
      <c r="AY441" s="7">
        <v>1.5925</v>
      </c>
      <c r="AZ441" s="7">
        <v>4.2880000000000003</v>
      </c>
      <c r="BA441" s="7">
        <v>4.2880000000000003</v>
      </c>
    </row>
    <row r="442" spans="1:53" x14ac:dyDescent="0.15">
      <c r="A442" s="7">
        <v>0.2838</v>
      </c>
      <c r="B442" s="7">
        <v>1.0141</v>
      </c>
      <c r="C442" s="7">
        <v>2.145</v>
      </c>
      <c r="D442" s="7">
        <v>4.4199000000000002</v>
      </c>
      <c r="H442" s="7">
        <v>0.32300000000000001</v>
      </c>
      <c r="I442" s="7">
        <v>1.0871999999999999</v>
      </c>
      <c r="K442" s="7">
        <v>0.35709999999999997</v>
      </c>
      <c r="L442" s="7">
        <v>1.1814</v>
      </c>
      <c r="N442" s="7">
        <v>0.30359999999999998</v>
      </c>
      <c r="O442" s="7">
        <v>1.0787</v>
      </c>
      <c r="Q442" s="7">
        <v>1.1033999999999999</v>
      </c>
      <c r="R442" s="7">
        <v>2.2866</v>
      </c>
      <c r="AA442" s="7">
        <v>0.25609999999999999</v>
      </c>
      <c r="AB442" s="7">
        <v>0.55840000000000001</v>
      </c>
      <c r="AC442" s="7">
        <v>2.0163000000000002</v>
      </c>
      <c r="AD442" s="7">
        <v>4.1717000000000004</v>
      </c>
      <c r="AH442" s="7">
        <v>0.28839999999999999</v>
      </c>
      <c r="AI442" s="7">
        <v>1.0161</v>
      </c>
      <c r="AK442" s="7">
        <v>0.31619999999999998</v>
      </c>
      <c r="AL442" s="7">
        <v>1.0982000000000001</v>
      </c>
      <c r="AN442" s="7">
        <v>0.27389999999999998</v>
      </c>
      <c r="AO442" s="7">
        <v>1.0126999999999999</v>
      </c>
      <c r="AP442" s="7"/>
      <c r="AQ442" s="7">
        <v>1.0275000000000001</v>
      </c>
      <c r="AR442" s="7">
        <v>2.1505000000000001</v>
      </c>
      <c r="AY442" s="7">
        <v>1.5932999999999999</v>
      </c>
      <c r="AZ442" s="7">
        <v>4.2896999999999998</v>
      </c>
      <c r="BA442" s="7">
        <v>4.2896999999999998</v>
      </c>
    </row>
    <row r="443" spans="1:53" x14ac:dyDescent="0.15">
      <c r="A443" s="7">
        <v>0.28389999999999999</v>
      </c>
      <c r="B443" s="7">
        <v>1.0144</v>
      </c>
      <c r="C443" s="7">
        <v>2.1456</v>
      </c>
      <c r="D443" s="7">
        <v>4.4212999999999996</v>
      </c>
      <c r="H443" s="7">
        <v>0.32319999999999999</v>
      </c>
      <c r="I443" s="7">
        <v>1.0875999999999999</v>
      </c>
      <c r="K443" s="7">
        <v>0.35730000000000001</v>
      </c>
      <c r="L443" s="7">
        <v>1.1819</v>
      </c>
      <c r="N443" s="7">
        <v>0.30380000000000001</v>
      </c>
      <c r="O443" s="7">
        <v>1.0790999999999999</v>
      </c>
      <c r="Q443" s="7">
        <v>1.1036999999999999</v>
      </c>
      <c r="R443" s="7">
        <v>2.2873000000000001</v>
      </c>
      <c r="AA443" s="7">
        <v>0.25629999999999997</v>
      </c>
      <c r="AB443" s="7">
        <v>0.55869999999999997</v>
      </c>
      <c r="AC443" s="7">
        <v>2.0169000000000001</v>
      </c>
      <c r="AD443" s="7">
        <v>4.1729000000000003</v>
      </c>
      <c r="AH443" s="7">
        <v>0.28849999999999998</v>
      </c>
      <c r="AI443" s="7">
        <v>1.0165</v>
      </c>
      <c r="AK443" s="7">
        <v>0.31640000000000001</v>
      </c>
      <c r="AL443" s="7">
        <v>1.0986</v>
      </c>
      <c r="AN443" s="7">
        <v>0.27400000000000002</v>
      </c>
      <c r="AO443" s="7">
        <v>1.0130999999999999</v>
      </c>
      <c r="AP443" s="7"/>
      <c r="AQ443" s="7">
        <v>1.0279</v>
      </c>
      <c r="AR443" s="7">
        <v>2.1511999999999998</v>
      </c>
      <c r="AY443" s="7">
        <v>1.5941000000000001</v>
      </c>
      <c r="AZ443" s="7">
        <v>4.2914000000000003</v>
      </c>
      <c r="BA443" s="7">
        <v>4.2914000000000003</v>
      </c>
    </row>
    <row r="444" spans="1:53" x14ac:dyDescent="0.15">
      <c r="A444" s="7">
        <v>0.28410000000000002</v>
      </c>
      <c r="B444" s="7">
        <v>1.0146999999999999</v>
      </c>
      <c r="C444" s="7">
        <v>2.1463000000000001</v>
      </c>
      <c r="D444" s="7">
        <v>4.4226000000000001</v>
      </c>
      <c r="H444" s="7">
        <v>0.32340000000000002</v>
      </c>
      <c r="I444" s="7">
        <v>1.0880000000000001</v>
      </c>
      <c r="K444" s="7">
        <v>0.35749999999999998</v>
      </c>
      <c r="L444" s="7">
        <v>1.1822999999999999</v>
      </c>
      <c r="N444" s="7">
        <v>0.3039</v>
      </c>
      <c r="O444" s="7">
        <v>1.0794999999999999</v>
      </c>
      <c r="Q444" s="7">
        <v>1.1041000000000001</v>
      </c>
      <c r="R444" s="7">
        <v>2.2881</v>
      </c>
      <c r="AA444" s="7">
        <v>0.25640000000000002</v>
      </c>
      <c r="AB444" s="7">
        <v>0.55910000000000004</v>
      </c>
      <c r="AC444" s="7">
        <v>2.0175999999999998</v>
      </c>
      <c r="AD444" s="7">
        <v>4.1741000000000001</v>
      </c>
      <c r="AH444" s="7">
        <v>0.28870000000000001</v>
      </c>
      <c r="AI444" s="7">
        <v>1.0168999999999999</v>
      </c>
      <c r="AK444" s="7">
        <v>0.31659999999999999</v>
      </c>
      <c r="AL444" s="7">
        <v>1.099</v>
      </c>
      <c r="AN444" s="7">
        <v>0.2742</v>
      </c>
      <c r="AO444" s="7">
        <v>1.0134000000000001</v>
      </c>
      <c r="AP444" s="7"/>
      <c r="AQ444" s="7">
        <v>1.0282</v>
      </c>
      <c r="AR444" s="7">
        <v>2.1518999999999999</v>
      </c>
      <c r="AY444" s="7">
        <v>1.5949</v>
      </c>
      <c r="AZ444" s="7">
        <v>4.2930999999999999</v>
      </c>
      <c r="BA444" s="7">
        <v>4.2930999999999999</v>
      </c>
    </row>
    <row r="445" spans="1:53" x14ac:dyDescent="0.15">
      <c r="A445" s="7">
        <v>0.28420000000000001</v>
      </c>
      <c r="B445" s="7">
        <v>1.0149999999999999</v>
      </c>
      <c r="C445" s="7">
        <v>2.1469999999999998</v>
      </c>
      <c r="D445" s="7">
        <v>4.4240000000000004</v>
      </c>
      <c r="H445" s="7">
        <v>0.3236</v>
      </c>
      <c r="I445" s="7">
        <v>1.0884</v>
      </c>
      <c r="K445" s="7">
        <v>0.35770000000000002</v>
      </c>
      <c r="L445" s="7">
        <v>1.1828000000000001</v>
      </c>
      <c r="N445" s="7">
        <v>0.30409999999999998</v>
      </c>
      <c r="O445" s="7">
        <v>1.0799000000000001</v>
      </c>
      <c r="Q445" s="7">
        <v>1.1045</v>
      </c>
      <c r="R445" s="7">
        <v>2.2888000000000002</v>
      </c>
      <c r="AA445" s="7">
        <v>0.25659999999999999</v>
      </c>
      <c r="AB445" s="7">
        <v>0.55940000000000001</v>
      </c>
      <c r="AC445" s="7">
        <v>2.0182000000000002</v>
      </c>
      <c r="AD445" s="7">
        <v>4.1753999999999998</v>
      </c>
      <c r="AH445" s="7">
        <v>0.28889999999999999</v>
      </c>
      <c r="AI445" s="7">
        <v>1.0172000000000001</v>
      </c>
      <c r="AK445" s="7">
        <v>0.31680000000000003</v>
      </c>
      <c r="AL445" s="7">
        <v>1.0993999999999999</v>
      </c>
      <c r="AN445" s="7">
        <v>0.27439999999999998</v>
      </c>
      <c r="AO445" s="7">
        <v>1.0138</v>
      </c>
      <c r="AP445" s="7"/>
      <c r="AQ445" s="7">
        <v>1.0286</v>
      </c>
      <c r="AR445" s="7">
        <v>2.1526000000000001</v>
      </c>
      <c r="AY445" s="7">
        <v>1.5956999999999999</v>
      </c>
      <c r="AZ445" s="7">
        <v>4.2948000000000004</v>
      </c>
      <c r="BA445" s="7">
        <v>4.2948000000000004</v>
      </c>
    </row>
    <row r="446" spans="1:53" x14ac:dyDescent="0.15">
      <c r="A446" s="7">
        <v>0.28439999999999999</v>
      </c>
      <c r="B446" s="7">
        <v>1.0153000000000001</v>
      </c>
      <c r="C446" s="7">
        <v>2.1476000000000002</v>
      </c>
      <c r="D446" s="7">
        <v>4.4253</v>
      </c>
      <c r="H446" s="7">
        <v>0.32379999999999998</v>
      </c>
      <c r="I446" s="7">
        <v>1.0887</v>
      </c>
      <c r="K446" s="7">
        <v>0.3579</v>
      </c>
      <c r="L446" s="7">
        <v>1.1832</v>
      </c>
      <c r="N446" s="7">
        <v>0.30430000000000001</v>
      </c>
      <c r="O446" s="7">
        <v>1.0802</v>
      </c>
      <c r="Q446" s="7">
        <v>1.1048</v>
      </c>
      <c r="R446" s="7">
        <v>2.2894999999999999</v>
      </c>
      <c r="AA446" s="7">
        <v>0.25669999999999998</v>
      </c>
      <c r="AB446" s="7">
        <v>0.55969999999999998</v>
      </c>
      <c r="AC446" s="7">
        <v>2.0188000000000001</v>
      </c>
      <c r="AD446" s="7">
        <v>4.1765999999999996</v>
      </c>
      <c r="AH446" s="7">
        <v>0.28910000000000002</v>
      </c>
      <c r="AI446" s="7">
        <v>1.0176000000000001</v>
      </c>
      <c r="AK446" s="7">
        <v>0.317</v>
      </c>
      <c r="AL446" s="7">
        <v>1.0998000000000001</v>
      </c>
      <c r="AN446" s="7">
        <v>0.27450000000000002</v>
      </c>
      <c r="AO446" s="7">
        <v>1.0141</v>
      </c>
      <c r="AP446" s="7"/>
      <c r="AQ446" s="7">
        <v>1.0288999999999999</v>
      </c>
      <c r="AR446" s="7">
        <v>2.1533000000000002</v>
      </c>
      <c r="AY446" s="7">
        <v>1.5965</v>
      </c>
      <c r="AZ446" s="7">
        <v>4.2965</v>
      </c>
      <c r="BA446" s="7">
        <v>4.2965</v>
      </c>
    </row>
    <row r="447" spans="1:53" x14ac:dyDescent="0.15">
      <c r="A447" s="7">
        <v>0.28449999999999998</v>
      </c>
      <c r="B447" s="7">
        <v>1.0156000000000001</v>
      </c>
      <c r="C447" s="7">
        <v>2.1482999999999999</v>
      </c>
      <c r="D447" s="7">
        <v>4.4267000000000003</v>
      </c>
      <c r="H447" s="7">
        <v>0.32400000000000001</v>
      </c>
      <c r="I447" s="7">
        <v>1.0891</v>
      </c>
      <c r="K447" s="7">
        <v>0.35809999999999997</v>
      </c>
      <c r="L447" s="7">
        <v>1.1837</v>
      </c>
      <c r="N447" s="7">
        <v>0.3044</v>
      </c>
      <c r="O447" s="7">
        <v>1.0806</v>
      </c>
      <c r="Q447" s="7">
        <v>1.1052</v>
      </c>
      <c r="R447" s="7">
        <v>2.2902999999999998</v>
      </c>
      <c r="AA447" s="7">
        <v>0.25690000000000002</v>
      </c>
      <c r="AB447" s="7">
        <v>0.56000000000000005</v>
      </c>
      <c r="AC447" s="7">
        <v>2.0194000000000001</v>
      </c>
      <c r="AD447" s="7">
        <v>4.1779000000000002</v>
      </c>
      <c r="AH447" s="7">
        <v>0.28920000000000001</v>
      </c>
      <c r="AI447" s="7">
        <v>1.018</v>
      </c>
      <c r="AK447" s="7">
        <v>0.31719999999999998</v>
      </c>
      <c r="AL447" s="7">
        <v>1.1001000000000001</v>
      </c>
      <c r="AN447" s="7">
        <v>0.2747</v>
      </c>
      <c r="AO447" s="7">
        <v>1.0145</v>
      </c>
      <c r="AP447" s="7"/>
      <c r="AQ447" s="7">
        <v>1.0291999999999999</v>
      </c>
      <c r="AR447" s="7">
        <v>2.1539999999999999</v>
      </c>
      <c r="AY447" s="7">
        <v>1.5972999999999999</v>
      </c>
      <c r="AZ447" s="7">
        <v>4.2981999999999996</v>
      </c>
      <c r="BA447" s="7">
        <v>4.2981999999999996</v>
      </c>
    </row>
    <row r="448" spans="1:53" x14ac:dyDescent="0.15">
      <c r="A448" s="7">
        <v>0.28460000000000002</v>
      </c>
      <c r="B448" s="7">
        <v>1.0159</v>
      </c>
      <c r="C448" s="7">
        <v>2.149</v>
      </c>
      <c r="D448" s="7">
        <v>4.4279999999999999</v>
      </c>
      <c r="H448" s="7">
        <v>0.32419999999999999</v>
      </c>
      <c r="I448" s="7">
        <v>1.0894999999999999</v>
      </c>
      <c r="K448" s="7">
        <v>0.35830000000000001</v>
      </c>
      <c r="L448" s="7">
        <v>1.1840999999999999</v>
      </c>
      <c r="N448" s="7">
        <v>0.30459999999999998</v>
      </c>
      <c r="O448" s="7">
        <v>1.081</v>
      </c>
      <c r="Q448" s="7">
        <v>1.1055999999999999</v>
      </c>
      <c r="R448" s="7">
        <v>2.2909999999999999</v>
      </c>
      <c r="AA448" s="7">
        <v>0.25700000000000001</v>
      </c>
      <c r="AB448" s="7">
        <v>0.56030000000000002</v>
      </c>
      <c r="AC448" s="7">
        <v>2.02</v>
      </c>
      <c r="AD448" s="7">
        <v>4.1791</v>
      </c>
      <c r="AH448" s="7">
        <v>0.28939999999999999</v>
      </c>
      <c r="AI448" s="7">
        <v>1.0183</v>
      </c>
      <c r="AK448" s="7">
        <v>0.31740000000000002</v>
      </c>
      <c r="AL448" s="7">
        <v>1.1005</v>
      </c>
      <c r="AN448" s="7">
        <v>0.27479999999999999</v>
      </c>
      <c r="AO448" s="7">
        <v>1.0148999999999999</v>
      </c>
      <c r="AP448" s="7"/>
      <c r="AQ448" s="7">
        <v>1.0296000000000001</v>
      </c>
      <c r="AR448" s="7">
        <v>2.1547000000000001</v>
      </c>
      <c r="AY448" s="7">
        <v>1.5981000000000001</v>
      </c>
      <c r="AZ448" s="7">
        <v>4.2999000000000001</v>
      </c>
      <c r="BA448" s="7">
        <v>4.2999000000000001</v>
      </c>
    </row>
    <row r="449" spans="1:53" x14ac:dyDescent="0.15">
      <c r="A449" s="7">
        <v>0.2848</v>
      </c>
      <c r="B449" s="7">
        <v>1.0162</v>
      </c>
      <c r="C449" s="7">
        <v>2.1496</v>
      </c>
      <c r="D449" s="7">
        <v>4.4294000000000002</v>
      </c>
      <c r="H449" s="7">
        <v>0.32429999999999998</v>
      </c>
      <c r="I449" s="7">
        <v>1.0899000000000001</v>
      </c>
      <c r="K449" s="7">
        <v>0.35849999999999999</v>
      </c>
      <c r="L449" s="7">
        <v>1.1845000000000001</v>
      </c>
      <c r="N449" s="7">
        <v>0.30470000000000003</v>
      </c>
      <c r="O449" s="7">
        <v>1.0812999999999999</v>
      </c>
      <c r="Q449" s="7">
        <v>1.1059000000000001</v>
      </c>
      <c r="R449" s="7">
        <v>2.2917000000000001</v>
      </c>
      <c r="AA449" s="7">
        <v>0.25719999999999998</v>
      </c>
      <c r="AB449" s="7">
        <v>0.56059999999999999</v>
      </c>
      <c r="AC449" s="7">
        <v>2.0206</v>
      </c>
      <c r="AD449" s="7">
        <v>4.1802999999999999</v>
      </c>
      <c r="AH449" s="7">
        <v>0.28960000000000002</v>
      </c>
      <c r="AI449" s="7">
        <v>1.0186999999999999</v>
      </c>
      <c r="AK449" s="7">
        <v>0.31759999999999999</v>
      </c>
      <c r="AL449" s="7">
        <v>1.1009</v>
      </c>
      <c r="AN449" s="7">
        <v>0.27500000000000002</v>
      </c>
      <c r="AO449" s="7">
        <v>1.0152000000000001</v>
      </c>
      <c r="AP449" s="7"/>
      <c r="AQ449" s="7">
        <v>1.0299</v>
      </c>
      <c r="AR449" s="7">
        <v>2.1554000000000002</v>
      </c>
      <c r="AY449" s="7">
        <v>1.5989</v>
      </c>
      <c r="AZ449" s="7">
        <v>4.3015999999999996</v>
      </c>
      <c r="BA449" s="7">
        <v>4.3015999999999996</v>
      </c>
    </row>
    <row r="450" spans="1:53" x14ac:dyDescent="0.15">
      <c r="A450" s="7">
        <v>0.28489999999999999</v>
      </c>
      <c r="B450" s="7">
        <v>1.0165</v>
      </c>
      <c r="C450" s="7">
        <v>2.1503000000000001</v>
      </c>
      <c r="D450" s="7">
        <v>4.4306999999999999</v>
      </c>
      <c r="H450" s="7">
        <v>0.32450000000000001</v>
      </c>
      <c r="I450" s="7">
        <v>1.0903</v>
      </c>
      <c r="K450" s="7">
        <v>0.35870000000000002</v>
      </c>
      <c r="L450" s="7">
        <v>1.1850000000000001</v>
      </c>
      <c r="N450" s="7">
        <v>0.3049</v>
      </c>
      <c r="O450" s="7">
        <v>1.0817000000000001</v>
      </c>
      <c r="Q450" s="7">
        <v>1.1063000000000001</v>
      </c>
      <c r="R450" s="7">
        <v>2.2925</v>
      </c>
      <c r="AA450" s="7">
        <v>0.25729999999999997</v>
      </c>
      <c r="AB450" s="7">
        <v>0.56089999999999995</v>
      </c>
      <c r="AC450" s="7">
        <v>2.0213000000000001</v>
      </c>
      <c r="AD450" s="7">
        <v>4.1816000000000004</v>
      </c>
      <c r="AH450" s="7">
        <v>0.2898</v>
      </c>
      <c r="AI450" s="7">
        <v>1.0190999999999999</v>
      </c>
      <c r="AK450" s="7">
        <v>0.31780000000000003</v>
      </c>
      <c r="AL450" s="7">
        <v>1.1012999999999999</v>
      </c>
      <c r="AN450" s="7">
        <v>0.27510000000000001</v>
      </c>
      <c r="AO450" s="7">
        <v>1.0156000000000001</v>
      </c>
      <c r="AP450" s="7"/>
      <c r="AQ450" s="7">
        <v>1.0303</v>
      </c>
      <c r="AR450" s="7">
        <v>2.1560999999999999</v>
      </c>
      <c r="AY450" s="7">
        <v>1.5996999999999999</v>
      </c>
      <c r="AZ450" s="7">
        <v>4.3033000000000001</v>
      </c>
      <c r="BA450" s="7">
        <v>4.3033000000000001</v>
      </c>
    </row>
    <row r="451" spans="1:53" x14ac:dyDescent="0.15">
      <c r="A451" s="7">
        <v>0.28510000000000002</v>
      </c>
      <c r="B451" s="7">
        <v>1.0167999999999999</v>
      </c>
      <c r="C451" s="7">
        <v>2.1509999999999998</v>
      </c>
      <c r="D451" s="7">
        <v>4.4321000000000002</v>
      </c>
      <c r="H451" s="7">
        <v>0.32469999999999999</v>
      </c>
      <c r="I451" s="7">
        <v>1.0907</v>
      </c>
      <c r="K451" s="7">
        <v>0.3589</v>
      </c>
      <c r="L451" s="7">
        <v>1.1854</v>
      </c>
      <c r="N451" s="7">
        <v>0.30509999999999998</v>
      </c>
      <c r="O451" s="7">
        <v>1.0821000000000001</v>
      </c>
      <c r="Q451" s="7">
        <v>1.1067</v>
      </c>
      <c r="R451" s="7">
        <v>2.2932000000000001</v>
      </c>
      <c r="AA451" s="7">
        <v>0.25750000000000001</v>
      </c>
      <c r="AB451" s="7">
        <v>0.56120000000000003</v>
      </c>
      <c r="AC451" s="7">
        <v>2.0219</v>
      </c>
      <c r="AD451" s="7">
        <v>4.1828000000000003</v>
      </c>
      <c r="AH451" s="7">
        <v>0.28989999999999999</v>
      </c>
      <c r="AI451" s="7">
        <v>1.0194000000000001</v>
      </c>
      <c r="AK451" s="7">
        <v>0.318</v>
      </c>
      <c r="AL451" s="7">
        <v>1.1016999999999999</v>
      </c>
      <c r="AN451" s="7">
        <v>0.27529999999999999</v>
      </c>
      <c r="AO451" s="7">
        <v>1.0159</v>
      </c>
      <c r="AP451" s="7"/>
      <c r="AQ451" s="7">
        <v>1.0306</v>
      </c>
      <c r="AR451" s="7">
        <v>2.1568000000000001</v>
      </c>
      <c r="AY451" s="7">
        <v>2.0005000000000002</v>
      </c>
      <c r="AZ451" s="7">
        <v>4.3049999999999997</v>
      </c>
      <c r="BA451" s="7">
        <v>4.3049999999999997</v>
      </c>
    </row>
    <row r="452" spans="1:53" x14ac:dyDescent="0.15">
      <c r="A452" s="7">
        <v>0.28520000000000001</v>
      </c>
      <c r="B452" s="7">
        <v>1.0169999999999999</v>
      </c>
      <c r="C452" s="7">
        <v>2.1516000000000002</v>
      </c>
      <c r="D452" s="7">
        <v>4.4335000000000004</v>
      </c>
      <c r="H452" s="7">
        <v>0.32490000000000002</v>
      </c>
      <c r="I452" s="7">
        <v>1.091</v>
      </c>
      <c r="K452" s="7">
        <v>0.35909999999999997</v>
      </c>
      <c r="L452" s="7">
        <v>1.1859</v>
      </c>
      <c r="N452" s="7">
        <v>0.30520000000000003</v>
      </c>
      <c r="O452" s="7">
        <v>1.0824</v>
      </c>
      <c r="Q452" s="7">
        <v>1.107</v>
      </c>
      <c r="R452" s="7">
        <v>2.2938999999999998</v>
      </c>
      <c r="AA452" s="7">
        <v>0.2576</v>
      </c>
      <c r="AB452" s="7">
        <v>0.5615</v>
      </c>
      <c r="AC452" s="7">
        <v>2.0225</v>
      </c>
      <c r="AD452" s="7">
        <v>4.1840999999999999</v>
      </c>
      <c r="AH452" s="7">
        <v>0.29010000000000002</v>
      </c>
      <c r="AI452" s="7">
        <v>1.0198</v>
      </c>
      <c r="AK452" s="7">
        <v>0.31819999999999998</v>
      </c>
      <c r="AL452" s="7">
        <v>1.1021000000000001</v>
      </c>
      <c r="AN452" s="7">
        <v>0.27539999999999998</v>
      </c>
      <c r="AO452" s="7">
        <v>1.0163</v>
      </c>
      <c r="AP452" s="7"/>
      <c r="AQ452" s="7">
        <v>1.0309999999999999</v>
      </c>
      <c r="AR452" s="7">
        <v>2.1575000000000002</v>
      </c>
      <c r="AY452" s="7">
        <v>2.0013000000000001</v>
      </c>
      <c r="AZ452" s="7">
        <v>4.3067000000000002</v>
      </c>
      <c r="BA452" s="7">
        <v>4.3067000000000002</v>
      </c>
    </row>
    <row r="453" spans="1:53" x14ac:dyDescent="0.15">
      <c r="A453" s="7">
        <v>0.28539999999999999</v>
      </c>
      <c r="B453" s="7">
        <v>1.0173000000000001</v>
      </c>
      <c r="C453" s="7">
        <v>2.1522999999999999</v>
      </c>
      <c r="D453" s="7">
        <v>4.4348000000000001</v>
      </c>
      <c r="H453" s="7">
        <v>0.3251</v>
      </c>
      <c r="I453" s="7">
        <v>1.0913999999999999</v>
      </c>
      <c r="K453" s="7">
        <v>0.35930000000000001</v>
      </c>
      <c r="L453" s="7">
        <v>1.1862999999999999</v>
      </c>
      <c r="N453" s="7">
        <v>0.3054</v>
      </c>
      <c r="O453" s="7">
        <v>1.0828</v>
      </c>
      <c r="Q453" s="7">
        <v>1.1073999999999999</v>
      </c>
      <c r="R453" s="7">
        <v>2.2947000000000002</v>
      </c>
      <c r="AA453" s="7">
        <v>0.25779999999999997</v>
      </c>
      <c r="AB453" s="7">
        <v>0.56179999999999997</v>
      </c>
      <c r="AC453" s="7">
        <v>2.0230999999999999</v>
      </c>
      <c r="AD453" s="7">
        <v>4.1852999999999998</v>
      </c>
      <c r="AH453" s="7">
        <v>0.2903</v>
      </c>
      <c r="AI453" s="7">
        <v>1.0202</v>
      </c>
      <c r="AK453" s="7">
        <v>0.31840000000000002</v>
      </c>
      <c r="AL453" s="7">
        <v>1.1025</v>
      </c>
      <c r="AN453" s="7">
        <v>0.27560000000000001</v>
      </c>
      <c r="AO453" s="7">
        <v>1.0165999999999999</v>
      </c>
      <c r="AP453" s="7"/>
      <c r="AQ453" s="7">
        <v>1.0313000000000001</v>
      </c>
      <c r="AR453" s="7">
        <v>2.1581999999999999</v>
      </c>
      <c r="AY453" s="7">
        <v>2.0019999999999998</v>
      </c>
      <c r="AZ453" s="7">
        <v>4.3083999999999998</v>
      </c>
      <c r="BA453" s="7">
        <v>4.3083999999999998</v>
      </c>
    </row>
    <row r="454" spans="1:53" x14ac:dyDescent="0.15">
      <c r="A454" s="7">
        <v>0.28549999999999998</v>
      </c>
      <c r="B454" s="7">
        <v>1.0176000000000001</v>
      </c>
      <c r="C454" s="7">
        <v>2.153</v>
      </c>
      <c r="D454" s="7">
        <v>4.4362000000000004</v>
      </c>
      <c r="H454" s="7">
        <v>0.32529999999999998</v>
      </c>
      <c r="I454" s="7">
        <v>1.0918000000000001</v>
      </c>
      <c r="K454" s="7">
        <v>0.35949999999999999</v>
      </c>
      <c r="L454" s="7">
        <v>1.1868000000000001</v>
      </c>
      <c r="N454" s="7">
        <v>0.30559999999999998</v>
      </c>
      <c r="O454" s="7">
        <v>1.0831999999999999</v>
      </c>
      <c r="Q454" s="7">
        <v>1.1077999999999999</v>
      </c>
      <c r="R454" s="7">
        <v>2.2953999999999999</v>
      </c>
      <c r="AA454" s="7">
        <v>0.25790000000000002</v>
      </c>
      <c r="AB454" s="7">
        <v>0.56210000000000004</v>
      </c>
      <c r="AC454" s="7">
        <v>2.0236999999999998</v>
      </c>
      <c r="AD454" s="7">
        <v>4.1866000000000003</v>
      </c>
      <c r="AH454" s="7">
        <v>0.29049999999999998</v>
      </c>
      <c r="AI454" s="7">
        <v>1.0205</v>
      </c>
      <c r="AK454" s="7">
        <v>0.31859999999999999</v>
      </c>
      <c r="AL454" s="7">
        <v>1.1029</v>
      </c>
      <c r="AN454" s="7">
        <v>0.2757</v>
      </c>
      <c r="AO454" s="7">
        <v>1.0169999999999999</v>
      </c>
      <c r="AP454" s="7"/>
      <c r="AQ454" s="7">
        <v>1.0317000000000001</v>
      </c>
      <c r="AR454" s="7">
        <v>2.1589</v>
      </c>
      <c r="AY454" s="7">
        <v>2.0028000000000001</v>
      </c>
      <c r="AZ454" s="7">
        <v>4.3101000000000003</v>
      </c>
      <c r="BA454" s="7">
        <v>4.3101000000000003</v>
      </c>
    </row>
    <row r="455" spans="1:53" x14ac:dyDescent="0.15">
      <c r="A455" s="7">
        <v>0.28570000000000001</v>
      </c>
      <c r="B455" s="7">
        <v>1.0179</v>
      </c>
      <c r="C455" s="7">
        <v>2.1537000000000002</v>
      </c>
      <c r="D455" s="7">
        <v>4.4375</v>
      </c>
      <c r="H455" s="7">
        <v>0.32550000000000001</v>
      </c>
      <c r="I455" s="7">
        <v>1.0922000000000001</v>
      </c>
      <c r="K455" s="7">
        <v>0.35970000000000002</v>
      </c>
      <c r="L455" s="7">
        <v>1.1872</v>
      </c>
      <c r="N455" s="7">
        <v>0.30570000000000003</v>
      </c>
      <c r="O455" s="7">
        <v>1.0835999999999999</v>
      </c>
      <c r="Q455" s="7">
        <v>1.1081000000000001</v>
      </c>
      <c r="R455" s="7">
        <v>2.2961999999999998</v>
      </c>
      <c r="AA455" s="7">
        <v>0.2581</v>
      </c>
      <c r="AB455" s="7">
        <v>0.56240000000000001</v>
      </c>
      <c r="AC455" s="7">
        <v>2.0243000000000002</v>
      </c>
      <c r="AD455" s="7">
        <v>4.1878000000000002</v>
      </c>
      <c r="AH455" s="7">
        <v>0.29070000000000001</v>
      </c>
      <c r="AI455" s="7">
        <v>1.0208999999999999</v>
      </c>
      <c r="AK455" s="7">
        <v>0.31879999999999997</v>
      </c>
      <c r="AL455" s="7">
        <v>1.1032999999999999</v>
      </c>
      <c r="AN455" s="7">
        <v>0.27589999999999998</v>
      </c>
      <c r="AO455" s="7">
        <v>1.0174000000000001</v>
      </c>
      <c r="AP455" s="7"/>
      <c r="AQ455" s="7">
        <v>1.032</v>
      </c>
      <c r="AR455" s="7">
        <v>2.1596000000000002</v>
      </c>
      <c r="AY455" s="7">
        <v>2.0036</v>
      </c>
      <c r="AZ455" s="7">
        <v>4.3118999999999996</v>
      </c>
      <c r="BA455" s="7">
        <v>4.3118999999999996</v>
      </c>
    </row>
    <row r="456" spans="1:53" x14ac:dyDescent="0.15">
      <c r="A456" s="7">
        <v>0.2858</v>
      </c>
      <c r="B456" s="7">
        <v>1.0182</v>
      </c>
      <c r="C456" s="7">
        <v>2.1543000000000001</v>
      </c>
      <c r="D456" s="7">
        <v>4.4389000000000003</v>
      </c>
      <c r="H456" s="7">
        <v>0.32569999999999999</v>
      </c>
      <c r="I456" s="7">
        <v>1.0926</v>
      </c>
      <c r="K456" s="7">
        <v>0.3599</v>
      </c>
      <c r="L456" s="7">
        <v>1.1877</v>
      </c>
      <c r="N456" s="7">
        <v>0.30590000000000001</v>
      </c>
      <c r="O456" s="7">
        <v>1.0839000000000001</v>
      </c>
      <c r="Q456" s="7">
        <v>1.1085</v>
      </c>
      <c r="R456" s="7">
        <v>2.2968999999999999</v>
      </c>
      <c r="AA456" s="7">
        <v>0.25819999999999999</v>
      </c>
      <c r="AB456" s="7">
        <v>0.56279999999999997</v>
      </c>
      <c r="AC456" s="7">
        <v>2.0249999999999999</v>
      </c>
      <c r="AD456" s="7">
        <v>4.1890999999999998</v>
      </c>
      <c r="AH456" s="7">
        <v>0.2908</v>
      </c>
      <c r="AI456" s="7">
        <v>1.0213000000000001</v>
      </c>
      <c r="AK456" s="7">
        <v>0.31900000000000001</v>
      </c>
      <c r="AL456" s="7">
        <v>1.1036999999999999</v>
      </c>
      <c r="AN456" s="7">
        <v>0.27610000000000001</v>
      </c>
      <c r="AO456" s="7">
        <v>1.0177</v>
      </c>
      <c r="AP456" s="7"/>
      <c r="AQ456" s="7">
        <v>1.0324</v>
      </c>
      <c r="AR456" s="7">
        <v>2.1602999999999999</v>
      </c>
      <c r="AY456" s="7">
        <v>2.0044</v>
      </c>
      <c r="AZ456" s="7">
        <v>4.3136000000000001</v>
      </c>
      <c r="BA456" s="7">
        <v>4.3136000000000001</v>
      </c>
    </row>
    <row r="457" spans="1:53" x14ac:dyDescent="0.15">
      <c r="A457" s="7">
        <v>0.28599999999999998</v>
      </c>
      <c r="B457" s="7">
        <v>1.0185</v>
      </c>
      <c r="C457" s="7">
        <v>2.1549999999999998</v>
      </c>
      <c r="D457" s="7">
        <v>4.4401999999999999</v>
      </c>
      <c r="H457" s="7">
        <v>0.32590000000000002</v>
      </c>
      <c r="I457" s="7">
        <v>1.093</v>
      </c>
      <c r="K457" s="7">
        <v>0.36009999999999998</v>
      </c>
      <c r="L457" s="7">
        <v>1.1880999999999999</v>
      </c>
      <c r="N457" s="7">
        <v>0.30609999999999998</v>
      </c>
      <c r="O457" s="7">
        <v>1.0843</v>
      </c>
      <c r="Q457" s="7">
        <v>1.1089</v>
      </c>
      <c r="R457" s="7">
        <v>2.2976000000000001</v>
      </c>
      <c r="AA457" s="7">
        <v>0.25840000000000002</v>
      </c>
      <c r="AB457" s="7">
        <v>0.56310000000000004</v>
      </c>
      <c r="AC457" s="7">
        <v>2.0255999999999998</v>
      </c>
      <c r="AD457" s="7">
        <v>4.1902999999999997</v>
      </c>
      <c r="AH457" s="7">
        <v>0.29099999999999998</v>
      </c>
      <c r="AI457" s="7">
        <v>1.0216000000000001</v>
      </c>
      <c r="AK457" s="7">
        <v>0.31919999999999998</v>
      </c>
      <c r="AL457" s="7">
        <v>1.1041000000000001</v>
      </c>
      <c r="AN457" s="7">
        <v>0.2762</v>
      </c>
      <c r="AO457" s="7">
        <v>1.0181</v>
      </c>
      <c r="AP457" s="7"/>
      <c r="AQ457" s="7">
        <v>1.0327</v>
      </c>
      <c r="AR457" s="7">
        <v>2.161</v>
      </c>
      <c r="AY457" s="7">
        <v>2.0053000000000001</v>
      </c>
      <c r="AZ457" s="7">
        <v>4.3152999999999997</v>
      </c>
      <c r="BA457" s="7">
        <v>4.3152999999999997</v>
      </c>
    </row>
    <row r="458" spans="1:53" x14ac:dyDescent="0.15">
      <c r="A458" s="7">
        <v>0.28610000000000002</v>
      </c>
      <c r="B458" s="7">
        <v>1.0187999999999999</v>
      </c>
      <c r="C458" s="7">
        <v>2.1556999999999999</v>
      </c>
      <c r="D458" s="7">
        <v>4.4416000000000002</v>
      </c>
      <c r="H458" s="7">
        <v>0.32600000000000001</v>
      </c>
      <c r="I458" s="7">
        <v>1.0933999999999999</v>
      </c>
      <c r="K458" s="7">
        <v>0.36030000000000001</v>
      </c>
      <c r="L458" s="7">
        <v>1.1886000000000001</v>
      </c>
      <c r="N458" s="7">
        <v>0.30620000000000003</v>
      </c>
      <c r="O458" s="7">
        <v>1.0847</v>
      </c>
      <c r="Q458" s="7">
        <v>1.1093</v>
      </c>
      <c r="R458" s="7">
        <v>2.2984</v>
      </c>
      <c r="AA458" s="7">
        <v>0.25850000000000001</v>
      </c>
      <c r="AB458" s="7">
        <v>0.56340000000000001</v>
      </c>
      <c r="AC458" s="7">
        <v>2.0261999999999998</v>
      </c>
      <c r="AD458" s="7">
        <v>4.1916000000000002</v>
      </c>
      <c r="AH458" s="7">
        <v>0.29120000000000001</v>
      </c>
      <c r="AI458" s="7">
        <v>1.022</v>
      </c>
      <c r="AK458" s="7">
        <v>0.31940000000000002</v>
      </c>
      <c r="AL458" s="7">
        <v>1.1045</v>
      </c>
      <c r="AN458" s="7">
        <v>0.27639999999999998</v>
      </c>
      <c r="AO458" s="7">
        <v>1.0184</v>
      </c>
      <c r="AP458" s="7"/>
      <c r="AQ458" s="7">
        <v>1.0330999999999999</v>
      </c>
      <c r="AR458" s="7">
        <v>2.1617000000000002</v>
      </c>
      <c r="AY458" s="7">
        <v>2.0061</v>
      </c>
      <c r="AZ458" s="7">
        <v>4.3170000000000002</v>
      </c>
      <c r="BA458" s="7">
        <v>4.3170000000000002</v>
      </c>
    </row>
    <row r="459" spans="1:53" x14ac:dyDescent="0.15">
      <c r="A459" s="7">
        <v>0.2863</v>
      </c>
      <c r="B459" s="7">
        <v>1.0190999999999999</v>
      </c>
      <c r="C459" s="7">
        <v>2.1562999999999999</v>
      </c>
      <c r="D459" s="7">
        <v>4.4429999999999996</v>
      </c>
      <c r="H459" s="7">
        <v>0.32619999999999999</v>
      </c>
      <c r="I459" s="7">
        <v>1.0936999999999999</v>
      </c>
      <c r="K459" s="7">
        <v>0.3604</v>
      </c>
      <c r="L459" s="7">
        <v>1.1890000000000001</v>
      </c>
      <c r="N459" s="7">
        <v>0.30640000000000001</v>
      </c>
      <c r="O459" s="7">
        <v>1.085</v>
      </c>
      <c r="Q459" s="7">
        <v>1.1095999999999999</v>
      </c>
      <c r="R459" s="7">
        <v>2.2991000000000001</v>
      </c>
      <c r="AA459" s="7">
        <v>0.25869999999999999</v>
      </c>
      <c r="AB459" s="7">
        <v>0.56369999999999998</v>
      </c>
      <c r="AC459" s="7">
        <v>2.0268000000000002</v>
      </c>
      <c r="AD459" s="7">
        <v>4.1928000000000001</v>
      </c>
      <c r="AH459" s="7">
        <v>0.29139999999999999</v>
      </c>
      <c r="AI459" s="7">
        <v>1.0224</v>
      </c>
      <c r="AK459" s="7">
        <v>0.3196</v>
      </c>
      <c r="AL459" s="7">
        <v>1.1049</v>
      </c>
      <c r="AN459" s="7">
        <v>0.27650000000000002</v>
      </c>
      <c r="AO459" s="7">
        <v>1.0187999999999999</v>
      </c>
      <c r="AP459" s="7"/>
      <c r="AQ459" s="7">
        <v>1.0334000000000001</v>
      </c>
      <c r="AR459" s="7">
        <v>2.1623999999999999</v>
      </c>
      <c r="AY459" s="7">
        <v>2.0068999999999999</v>
      </c>
      <c r="AZ459" s="7">
        <v>4.3186999999999998</v>
      </c>
      <c r="BA459" s="7">
        <v>4.3186999999999998</v>
      </c>
    </row>
    <row r="460" spans="1:53" x14ac:dyDescent="0.15">
      <c r="A460" s="7">
        <v>0.28639999999999999</v>
      </c>
      <c r="B460" s="7">
        <v>1.0194000000000001</v>
      </c>
      <c r="C460" s="7">
        <v>2.157</v>
      </c>
      <c r="D460" s="7">
        <v>4.4443000000000001</v>
      </c>
      <c r="H460" s="7">
        <v>0.32640000000000002</v>
      </c>
      <c r="I460" s="7">
        <v>1.0941000000000001</v>
      </c>
      <c r="K460" s="7">
        <v>0.36059999999999998</v>
      </c>
      <c r="L460" s="7">
        <v>1.1894</v>
      </c>
      <c r="N460" s="7">
        <v>0.30649999999999999</v>
      </c>
      <c r="O460" s="7">
        <v>1.0853999999999999</v>
      </c>
      <c r="Q460" s="7">
        <v>1.1100000000000001</v>
      </c>
      <c r="R460" s="7">
        <v>2.2997999999999998</v>
      </c>
      <c r="AA460" s="7">
        <v>0.25879999999999997</v>
      </c>
      <c r="AB460" s="7">
        <v>0.56399999999999995</v>
      </c>
      <c r="AC460" s="7">
        <v>2.0274000000000001</v>
      </c>
      <c r="AD460" s="7">
        <v>4.1940999999999997</v>
      </c>
      <c r="AH460" s="7">
        <v>0.29149999999999998</v>
      </c>
      <c r="AI460" s="7">
        <v>1.0226999999999999</v>
      </c>
      <c r="AK460" s="7">
        <v>0.31979999999999997</v>
      </c>
      <c r="AL460" s="7">
        <v>1.1052999999999999</v>
      </c>
      <c r="AN460" s="7">
        <v>0.2767</v>
      </c>
      <c r="AO460" s="7">
        <v>1.0192000000000001</v>
      </c>
      <c r="AP460" s="7"/>
      <c r="AQ460" s="7">
        <v>1.0338000000000001</v>
      </c>
      <c r="AR460" s="7">
        <v>2.1631</v>
      </c>
      <c r="AY460" s="7">
        <v>2.0076999999999998</v>
      </c>
      <c r="AZ460" s="7">
        <v>4.3204000000000002</v>
      </c>
      <c r="BA460" s="7">
        <v>4.3204000000000002</v>
      </c>
    </row>
    <row r="461" spans="1:53" x14ac:dyDescent="0.15">
      <c r="A461" s="7">
        <v>0.28649999999999998</v>
      </c>
      <c r="B461" s="7">
        <v>1.0197000000000001</v>
      </c>
      <c r="C461" s="7">
        <v>2.1577000000000002</v>
      </c>
      <c r="D461" s="7">
        <v>4.4457000000000004</v>
      </c>
      <c r="H461" s="7">
        <v>0.3266</v>
      </c>
      <c r="I461" s="7">
        <v>1.0945</v>
      </c>
      <c r="K461" s="7">
        <v>0.36080000000000001</v>
      </c>
      <c r="L461" s="7">
        <v>1.1899</v>
      </c>
      <c r="N461" s="7">
        <v>0.30669999999999997</v>
      </c>
      <c r="O461" s="7">
        <v>1.0858000000000001</v>
      </c>
      <c r="Q461" s="7">
        <v>1.1104000000000001</v>
      </c>
      <c r="R461" s="7">
        <v>2.3006000000000002</v>
      </c>
      <c r="AA461" s="7">
        <v>0.25900000000000001</v>
      </c>
      <c r="AB461" s="7">
        <v>0.56430000000000002</v>
      </c>
      <c r="AC461" s="7">
        <v>2.0280999999999998</v>
      </c>
      <c r="AD461" s="7">
        <v>4.1952999999999996</v>
      </c>
      <c r="AH461" s="7">
        <v>0.29170000000000001</v>
      </c>
      <c r="AI461" s="7">
        <v>1.0230999999999999</v>
      </c>
      <c r="AK461" s="7">
        <v>0.32</v>
      </c>
      <c r="AL461" s="7">
        <v>1.1056999999999999</v>
      </c>
      <c r="AN461" s="7">
        <v>0.27679999999999999</v>
      </c>
      <c r="AO461" s="7">
        <v>1.0195000000000001</v>
      </c>
      <c r="AP461" s="7"/>
      <c r="AQ461" s="7">
        <v>1.0341</v>
      </c>
      <c r="AR461" s="7">
        <v>2.1638000000000002</v>
      </c>
      <c r="AY461" s="7">
        <v>2.0085000000000002</v>
      </c>
      <c r="AZ461" s="7">
        <v>4.3220999999999998</v>
      </c>
      <c r="BA461" s="7">
        <v>4.3220999999999998</v>
      </c>
    </row>
    <row r="462" spans="1:53" x14ac:dyDescent="0.15">
      <c r="A462" s="7">
        <v>0.28670000000000001</v>
      </c>
      <c r="B462" s="7">
        <v>1.02</v>
      </c>
      <c r="C462" s="7">
        <v>2.1583999999999999</v>
      </c>
      <c r="D462" s="7">
        <v>4.4470000000000001</v>
      </c>
      <c r="H462" s="7">
        <v>0.32679999999999998</v>
      </c>
      <c r="I462" s="7">
        <v>1.0949</v>
      </c>
      <c r="K462" s="7">
        <v>0.36099999999999999</v>
      </c>
      <c r="L462" s="7">
        <v>1.1902999999999999</v>
      </c>
      <c r="N462" s="7">
        <v>0.30690000000000001</v>
      </c>
      <c r="O462" s="7">
        <v>1.0862000000000001</v>
      </c>
      <c r="Q462" s="7">
        <v>1.1107</v>
      </c>
      <c r="R462" s="7">
        <v>2.3012999999999999</v>
      </c>
      <c r="AA462" s="7">
        <v>0.2591</v>
      </c>
      <c r="AB462" s="7">
        <v>0.56459999999999999</v>
      </c>
      <c r="AC462" s="7">
        <v>2.0287000000000002</v>
      </c>
      <c r="AD462" s="7">
        <v>4.1966000000000001</v>
      </c>
      <c r="AH462" s="7">
        <v>0.29189999999999999</v>
      </c>
      <c r="AI462" s="7">
        <v>1.0235000000000001</v>
      </c>
      <c r="AK462" s="7">
        <v>0.3201</v>
      </c>
      <c r="AL462" s="7">
        <v>1.1061000000000001</v>
      </c>
      <c r="AN462" s="7">
        <v>0.27700000000000002</v>
      </c>
      <c r="AO462" s="7">
        <v>1.0199</v>
      </c>
      <c r="AP462" s="7"/>
      <c r="AQ462" s="7">
        <v>1.0345</v>
      </c>
      <c r="AR462" s="7">
        <v>2.1644999999999999</v>
      </c>
      <c r="AY462" s="7">
        <v>2.0093000000000001</v>
      </c>
      <c r="AZ462" s="7">
        <v>4.3239000000000001</v>
      </c>
      <c r="BA462" s="7">
        <v>4.3239000000000001</v>
      </c>
    </row>
    <row r="463" spans="1:53" x14ac:dyDescent="0.15">
      <c r="A463" s="7">
        <v>0.2868</v>
      </c>
      <c r="B463" s="7">
        <v>1.0203</v>
      </c>
      <c r="C463" s="7">
        <v>2.1589999999999998</v>
      </c>
      <c r="D463" s="7">
        <v>4.4484000000000004</v>
      </c>
      <c r="H463" s="7">
        <v>0.32700000000000001</v>
      </c>
      <c r="I463" s="7">
        <v>1.0952999999999999</v>
      </c>
      <c r="K463" s="7">
        <v>0.36120000000000002</v>
      </c>
      <c r="L463" s="7">
        <v>1.1908000000000001</v>
      </c>
      <c r="N463" s="7">
        <v>0.307</v>
      </c>
      <c r="O463" s="7">
        <v>1.0865</v>
      </c>
      <c r="Q463" s="7">
        <v>1.1111</v>
      </c>
      <c r="R463" s="7">
        <v>2.3020999999999998</v>
      </c>
      <c r="AA463" s="7">
        <v>0.25929999999999997</v>
      </c>
      <c r="AB463" s="7">
        <v>0.56489999999999996</v>
      </c>
      <c r="AC463" s="7">
        <v>2.0293000000000001</v>
      </c>
      <c r="AD463" s="7">
        <v>4.1978</v>
      </c>
      <c r="AH463" s="7">
        <v>0.29210000000000003</v>
      </c>
      <c r="AI463" s="7">
        <v>1.0238</v>
      </c>
      <c r="AK463" s="7">
        <v>0.32029999999999997</v>
      </c>
      <c r="AL463" s="7">
        <v>1.1065</v>
      </c>
      <c r="AN463" s="7">
        <v>0.27710000000000001</v>
      </c>
      <c r="AO463" s="7">
        <v>1.0202</v>
      </c>
      <c r="AP463" s="7"/>
      <c r="AQ463" s="7">
        <v>1.0347999999999999</v>
      </c>
      <c r="AR463" s="7">
        <v>2.1652</v>
      </c>
      <c r="AY463" s="7">
        <v>2.0101</v>
      </c>
      <c r="AZ463" s="7">
        <v>4.3255999999999997</v>
      </c>
      <c r="BA463" s="7">
        <v>4.3255999999999997</v>
      </c>
    </row>
    <row r="464" spans="1:53" x14ac:dyDescent="0.15">
      <c r="A464" s="7">
        <v>0.28699999999999998</v>
      </c>
      <c r="B464" s="7">
        <v>1.0206</v>
      </c>
      <c r="C464" s="7">
        <v>2.1597</v>
      </c>
      <c r="D464" s="7">
        <v>4.4497999999999998</v>
      </c>
      <c r="H464" s="7">
        <v>0.32719999999999999</v>
      </c>
      <c r="I464" s="7">
        <v>1.0956999999999999</v>
      </c>
      <c r="K464" s="7">
        <v>0.3614</v>
      </c>
      <c r="L464" s="7">
        <v>1.1912</v>
      </c>
      <c r="N464" s="7">
        <v>0.30719999999999997</v>
      </c>
      <c r="O464" s="7">
        <v>1.0869</v>
      </c>
      <c r="Q464" s="7">
        <v>1.1114999999999999</v>
      </c>
      <c r="R464" s="7">
        <v>2.3028</v>
      </c>
      <c r="AA464" s="7">
        <v>0.25940000000000002</v>
      </c>
      <c r="AB464" s="7">
        <v>0.56520000000000004</v>
      </c>
      <c r="AC464" s="7">
        <v>2.0299</v>
      </c>
      <c r="AD464" s="7">
        <v>4.1990999999999996</v>
      </c>
      <c r="AH464" s="7">
        <v>0.29220000000000002</v>
      </c>
      <c r="AI464" s="7">
        <v>1.0242</v>
      </c>
      <c r="AK464" s="7">
        <v>0.32050000000000001</v>
      </c>
      <c r="AL464" s="7">
        <v>1.1069</v>
      </c>
      <c r="AN464" s="7">
        <v>0.27729999999999999</v>
      </c>
      <c r="AO464" s="7">
        <v>1.0206</v>
      </c>
      <c r="AP464" s="7"/>
      <c r="AQ464" s="7">
        <v>1.0351999999999999</v>
      </c>
      <c r="AR464" s="7">
        <v>2.1659000000000002</v>
      </c>
      <c r="AY464" s="7">
        <v>2.0108999999999999</v>
      </c>
      <c r="AZ464" s="7">
        <v>4.3273000000000001</v>
      </c>
      <c r="BA464" s="7">
        <v>4.3273000000000001</v>
      </c>
    </row>
    <row r="465" spans="1:53" x14ac:dyDescent="0.15">
      <c r="A465" s="7">
        <v>0.28710000000000002</v>
      </c>
      <c r="B465" s="7">
        <v>1.0208999999999999</v>
      </c>
      <c r="C465" s="7">
        <v>2.1604000000000001</v>
      </c>
      <c r="D465" s="7">
        <v>4.4511000000000003</v>
      </c>
      <c r="H465" s="7">
        <v>0.32740000000000002</v>
      </c>
      <c r="I465" s="7">
        <v>1.0961000000000001</v>
      </c>
      <c r="K465" s="7">
        <v>0.36159999999999998</v>
      </c>
      <c r="L465" s="7">
        <v>1.1917</v>
      </c>
      <c r="N465" s="7">
        <v>0.30740000000000001</v>
      </c>
      <c r="O465" s="7">
        <v>1.0872999999999999</v>
      </c>
      <c r="Q465" s="7">
        <v>1.1117999999999999</v>
      </c>
      <c r="R465" s="7">
        <v>2.3035000000000001</v>
      </c>
      <c r="AA465" s="7">
        <v>0.2596</v>
      </c>
      <c r="AB465" s="7">
        <v>0.5655</v>
      </c>
      <c r="AC465" s="7">
        <v>2.0305</v>
      </c>
      <c r="AD465" s="7">
        <v>4.2003000000000004</v>
      </c>
      <c r="AH465" s="7">
        <v>0.29239999999999999</v>
      </c>
      <c r="AI465" s="7">
        <v>1.0246</v>
      </c>
      <c r="AK465" s="7">
        <v>0.32069999999999999</v>
      </c>
      <c r="AL465" s="7">
        <v>1.1073</v>
      </c>
      <c r="AN465" s="7">
        <v>0.27750000000000002</v>
      </c>
      <c r="AO465" s="7">
        <v>1.0209999999999999</v>
      </c>
      <c r="AP465" s="7"/>
      <c r="AQ465" s="7">
        <v>1.0355000000000001</v>
      </c>
      <c r="AR465" s="7">
        <v>2.1665999999999999</v>
      </c>
      <c r="AY465" s="7">
        <v>2.0116999999999998</v>
      </c>
      <c r="AZ465" s="7">
        <v>4.3289999999999997</v>
      </c>
      <c r="BA465" s="7">
        <v>4.3289999999999997</v>
      </c>
    </row>
    <row r="466" spans="1:53" x14ac:dyDescent="0.15">
      <c r="A466" s="7">
        <v>0.2873</v>
      </c>
      <c r="B466" s="7">
        <v>1.0212000000000001</v>
      </c>
      <c r="C466" s="7">
        <v>2.1610999999999998</v>
      </c>
      <c r="D466" s="7">
        <v>4.4524999999999997</v>
      </c>
      <c r="H466" s="7">
        <v>0.3276</v>
      </c>
      <c r="I466" s="7">
        <v>1.0965</v>
      </c>
      <c r="K466" s="7">
        <v>0.36180000000000001</v>
      </c>
      <c r="L466" s="7">
        <v>1.1920999999999999</v>
      </c>
      <c r="N466" s="7">
        <v>0.3075</v>
      </c>
      <c r="O466" s="7">
        <v>1.0875999999999999</v>
      </c>
      <c r="Q466" s="7">
        <v>1.1122000000000001</v>
      </c>
      <c r="R466" s="7">
        <v>2.3043</v>
      </c>
      <c r="AA466" s="7">
        <v>0.25969999999999999</v>
      </c>
      <c r="AB466" s="7">
        <v>0.56589999999999996</v>
      </c>
      <c r="AC466" s="7">
        <v>2.0312000000000001</v>
      </c>
      <c r="AD466" s="7">
        <v>4.2016</v>
      </c>
      <c r="AH466" s="7">
        <v>0.29260000000000003</v>
      </c>
      <c r="AI466" s="7">
        <v>1.0249999999999999</v>
      </c>
      <c r="AK466" s="7">
        <v>0.32090000000000002</v>
      </c>
      <c r="AL466" s="7">
        <v>1.1076999999999999</v>
      </c>
      <c r="AN466" s="7">
        <v>0.27760000000000001</v>
      </c>
      <c r="AO466" s="7">
        <v>1.0213000000000001</v>
      </c>
      <c r="AP466" s="7"/>
      <c r="AQ466" s="7">
        <v>1.0359</v>
      </c>
      <c r="AR466" s="7">
        <v>2.1673</v>
      </c>
      <c r="AY466" s="7">
        <v>2.0125000000000002</v>
      </c>
      <c r="AZ466" s="7">
        <v>4.3307000000000002</v>
      </c>
      <c r="BA466" s="7">
        <v>4.3307000000000002</v>
      </c>
    </row>
    <row r="467" spans="1:53" x14ac:dyDescent="0.15">
      <c r="A467" s="7">
        <v>0.28739999999999999</v>
      </c>
      <c r="B467" s="7">
        <v>1.0215000000000001</v>
      </c>
      <c r="C467" s="7">
        <v>2.1617000000000002</v>
      </c>
      <c r="D467" s="7">
        <v>4.4538000000000002</v>
      </c>
      <c r="H467" s="7">
        <v>0.32769999999999999</v>
      </c>
      <c r="I467" s="7">
        <v>1.0968</v>
      </c>
      <c r="K467" s="7">
        <v>0.36199999999999999</v>
      </c>
      <c r="L467" s="7">
        <v>1.1926000000000001</v>
      </c>
      <c r="N467" s="7">
        <v>0.30769999999999997</v>
      </c>
      <c r="O467" s="7">
        <v>1.0880000000000001</v>
      </c>
      <c r="Q467" s="7">
        <v>1.1126</v>
      </c>
      <c r="R467" s="7">
        <v>2.3050000000000002</v>
      </c>
      <c r="AA467" s="7">
        <v>0.25990000000000002</v>
      </c>
      <c r="AB467" s="7">
        <v>0.56620000000000004</v>
      </c>
      <c r="AC467" s="7">
        <v>2.0318000000000001</v>
      </c>
      <c r="AD467" s="7">
        <v>4.2027999999999999</v>
      </c>
      <c r="AH467" s="7">
        <v>0.2928</v>
      </c>
      <c r="AI467" s="7">
        <v>1.0253000000000001</v>
      </c>
      <c r="AK467" s="7">
        <v>0.3211</v>
      </c>
      <c r="AL467" s="7">
        <v>1.1080000000000001</v>
      </c>
      <c r="AN467" s="7">
        <v>0.27779999999999999</v>
      </c>
      <c r="AO467" s="7">
        <v>1.0217000000000001</v>
      </c>
      <c r="AP467" s="7"/>
      <c r="AQ467" s="7">
        <v>1.0362</v>
      </c>
      <c r="AR467" s="7">
        <v>2.1680000000000001</v>
      </c>
      <c r="AY467" s="7">
        <v>2.0133000000000001</v>
      </c>
      <c r="AZ467" s="7">
        <v>4.3324999999999996</v>
      </c>
      <c r="BA467" s="7">
        <v>4.3324999999999996</v>
      </c>
    </row>
    <row r="468" spans="1:53" x14ac:dyDescent="0.15">
      <c r="A468" s="7">
        <v>0.28760000000000002</v>
      </c>
      <c r="B468" s="7">
        <v>1.0218</v>
      </c>
      <c r="C468" s="7">
        <v>2.1623999999999999</v>
      </c>
      <c r="D468" s="7">
        <v>4.4551999999999996</v>
      </c>
      <c r="H468" s="7">
        <v>0.32790000000000002</v>
      </c>
      <c r="I468" s="7">
        <v>1.0972</v>
      </c>
      <c r="K468" s="7">
        <v>0.36220000000000002</v>
      </c>
      <c r="L468" s="7">
        <v>1.1930000000000001</v>
      </c>
      <c r="N468" s="7">
        <v>0.30790000000000001</v>
      </c>
      <c r="O468" s="7">
        <v>1.0884</v>
      </c>
      <c r="Q468" s="7">
        <v>1.1129</v>
      </c>
      <c r="R468" s="7">
        <v>2.3058000000000001</v>
      </c>
      <c r="AA468" s="7">
        <v>0.26</v>
      </c>
      <c r="AB468" s="7">
        <v>0.5665</v>
      </c>
      <c r="AC468" s="7">
        <v>2.0324</v>
      </c>
      <c r="AD468" s="7">
        <v>4.2041000000000004</v>
      </c>
      <c r="AH468" s="7">
        <v>0.29299999999999998</v>
      </c>
      <c r="AI468" s="7">
        <v>1.0257000000000001</v>
      </c>
      <c r="AK468" s="7">
        <v>0.32129999999999997</v>
      </c>
      <c r="AL468" s="7">
        <v>1.1084000000000001</v>
      </c>
      <c r="AN468" s="7">
        <v>0.27789999999999998</v>
      </c>
      <c r="AO468" s="7">
        <v>1.022</v>
      </c>
      <c r="AP468" s="7"/>
      <c r="AQ468" s="7">
        <v>1.0366</v>
      </c>
      <c r="AR468" s="7">
        <v>2.1686999999999999</v>
      </c>
      <c r="AY468" s="7">
        <v>2.0141</v>
      </c>
      <c r="AZ468" s="7">
        <v>4.3342000000000001</v>
      </c>
      <c r="BA468" s="7">
        <v>4.3342000000000001</v>
      </c>
    </row>
    <row r="469" spans="1:53" x14ac:dyDescent="0.15">
      <c r="A469" s="7">
        <v>0.28770000000000001</v>
      </c>
      <c r="B469" s="7">
        <v>1.0221</v>
      </c>
      <c r="C469" s="7">
        <v>2.1631</v>
      </c>
      <c r="D469" s="7">
        <v>4.4565999999999999</v>
      </c>
      <c r="H469" s="7">
        <v>0.3281</v>
      </c>
      <c r="I469" s="7">
        <v>1.0975999999999999</v>
      </c>
      <c r="K469" s="7">
        <v>0.3624</v>
      </c>
      <c r="L469" s="7">
        <v>1.1935</v>
      </c>
      <c r="N469" s="7">
        <v>0.308</v>
      </c>
      <c r="O469" s="7">
        <v>1.0888</v>
      </c>
      <c r="Q469" s="7">
        <v>1.1133</v>
      </c>
      <c r="R469" s="7">
        <v>2.3065000000000002</v>
      </c>
      <c r="AA469" s="7">
        <v>0.26019999999999999</v>
      </c>
      <c r="AB469" s="7">
        <v>0.56679999999999997</v>
      </c>
      <c r="AC469" s="7">
        <v>2.0329999999999999</v>
      </c>
      <c r="AD469" s="7">
        <v>4.2053000000000003</v>
      </c>
      <c r="AH469" s="7">
        <v>0.29310000000000003</v>
      </c>
      <c r="AI469" s="7">
        <v>1.0261</v>
      </c>
      <c r="AK469" s="7">
        <v>0.32150000000000001</v>
      </c>
      <c r="AL469" s="7">
        <v>1.1088</v>
      </c>
      <c r="AN469" s="7">
        <v>0.27810000000000001</v>
      </c>
      <c r="AO469" s="7">
        <v>1.0224</v>
      </c>
      <c r="AP469" s="7"/>
      <c r="AQ469" s="7">
        <v>1.0368999999999999</v>
      </c>
      <c r="AR469" s="7">
        <v>2.1694</v>
      </c>
      <c r="AY469" s="7">
        <v>2.0148999999999999</v>
      </c>
      <c r="AZ469" s="7">
        <v>4.3358999999999996</v>
      </c>
      <c r="BA469" s="7">
        <v>4.3358999999999996</v>
      </c>
    </row>
    <row r="470" spans="1:53" x14ac:dyDescent="0.15">
      <c r="A470" s="7">
        <v>0.28789999999999999</v>
      </c>
      <c r="B470" s="7">
        <v>1.0224</v>
      </c>
      <c r="C470" s="7">
        <v>2.1638000000000002</v>
      </c>
      <c r="D470" s="7">
        <v>4.4579000000000004</v>
      </c>
      <c r="H470" s="7">
        <v>0.32829999999999998</v>
      </c>
      <c r="I470" s="7">
        <v>1.0980000000000001</v>
      </c>
      <c r="K470" s="7">
        <v>0.36259999999999998</v>
      </c>
      <c r="L470" s="7">
        <v>1.1939</v>
      </c>
      <c r="N470" s="7">
        <v>0.30819999999999997</v>
      </c>
      <c r="O470" s="7">
        <v>1.0891</v>
      </c>
      <c r="Q470" s="7">
        <v>1.1136999999999999</v>
      </c>
      <c r="R470" s="7">
        <v>2.3071999999999999</v>
      </c>
      <c r="AA470" s="7">
        <v>0.26029999999999998</v>
      </c>
      <c r="AB470" s="7">
        <v>0.56710000000000005</v>
      </c>
      <c r="AC470" s="7">
        <v>2.0337000000000001</v>
      </c>
      <c r="AD470" s="7">
        <v>4.2065999999999999</v>
      </c>
      <c r="AH470" s="7">
        <v>0.29330000000000001</v>
      </c>
      <c r="AI470" s="7">
        <v>1.0264</v>
      </c>
      <c r="AK470" s="7">
        <v>0.32169999999999999</v>
      </c>
      <c r="AL470" s="7">
        <v>1.1092</v>
      </c>
      <c r="AN470" s="7">
        <v>0.2782</v>
      </c>
      <c r="AO470" s="7">
        <v>1.0227999999999999</v>
      </c>
      <c r="AP470" s="7"/>
      <c r="AQ470" s="7">
        <v>1.0373000000000001</v>
      </c>
      <c r="AR470" s="7">
        <v>2.1701000000000001</v>
      </c>
      <c r="AY470" s="7">
        <v>2.0156999999999998</v>
      </c>
      <c r="AZ470" s="7">
        <v>4.3376000000000001</v>
      </c>
      <c r="BA470" s="7">
        <v>4.3376000000000001</v>
      </c>
    </row>
    <row r="471" spans="1:53" x14ac:dyDescent="0.15">
      <c r="A471" s="7">
        <v>0.28799999999999998</v>
      </c>
      <c r="B471" s="7">
        <v>1.0226999999999999</v>
      </c>
      <c r="C471" s="7">
        <v>2.1644000000000001</v>
      </c>
      <c r="D471" s="7">
        <v>4.4592999999999998</v>
      </c>
      <c r="H471" s="7">
        <v>0.32850000000000001</v>
      </c>
      <c r="I471" s="7">
        <v>1.0984</v>
      </c>
      <c r="K471" s="7">
        <v>0.36280000000000001</v>
      </c>
      <c r="L471" s="7">
        <v>1.1943999999999999</v>
      </c>
      <c r="N471" s="7">
        <v>0.30830000000000002</v>
      </c>
      <c r="O471" s="7">
        <v>1.0894999999999999</v>
      </c>
      <c r="Q471" s="7">
        <v>1.1141000000000001</v>
      </c>
      <c r="R471" s="7">
        <v>2.3079999999999998</v>
      </c>
      <c r="AA471" s="7">
        <v>0.26050000000000001</v>
      </c>
      <c r="AB471" s="7">
        <v>0.56740000000000002</v>
      </c>
      <c r="AC471" s="7">
        <v>2.0343</v>
      </c>
      <c r="AD471" s="7">
        <v>4.2077999999999998</v>
      </c>
      <c r="AH471" s="7">
        <v>0.29349999999999998</v>
      </c>
      <c r="AI471" s="7">
        <v>1.0267999999999999</v>
      </c>
      <c r="AK471" s="7">
        <v>0.32190000000000002</v>
      </c>
      <c r="AL471" s="7">
        <v>1.1095999999999999</v>
      </c>
      <c r="AN471" s="7">
        <v>0.27839999999999998</v>
      </c>
      <c r="AO471" s="7">
        <v>1.0230999999999999</v>
      </c>
      <c r="AP471" s="7"/>
      <c r="AQ471" s="7">
        <v>1.0376000000000001</v>
      </c>
      <c r="AR471" s="7">
        <v>2.1707999999999998</v>
      </c>
      <c r="AY471" s="7">
        <v>2.0165000000000002</v>
      </c>
      <c r="AZ471" s="7">
        <v>4.3394000000000004</v>
      </c>
      <c r="BA471" s="7">
        <v>4.3394000000000004</v>
      </c>
    </row>
    <row r="472" spans="1:53" x14ac:dyDescent="0.15">
      <c r="A472" s="7">
        <v>0.28820000000000001</v>
      </c>
      <c r="B472" s="7">
        <v>1.0229999999999999</v>
      </c>
      <c r="C472" s="7">
        <v>2.1650999999999998</v>
      </c>
      <c r="D472" s="7">
        <v>4.4607000000000001</v>
      </c>
      <c r="H472" s="7">
        <v>0.32869999999999999</v>
      </c>
      <c r="I472" s="7">
        <v>1.0988</v>
      </c>
      <c r="K472" s="7">
        <v>0.36299999999999999</v>
      </c>
      <c r="L472" s="7">
        <v>1.1948000000000001</v>
      </c>
      <c r="N472" s="7">
        <v>0.3085</v>
      </c>
      <c r="O472" s="7">
        <v>1.0899000000000001</v>
      </c>
      <c r="Q472" s="7">
        <v>1.1144000000000001</v>
      </c>
      <c r="R472" s="7">
        <v>2.3087</v>
      </c>
      <c r="AA472" s="7">
        <v>0.2606</v>
      </c>
      <c r="AB472" s="7">
        <v>0.56769999999999998</v>
      </c>
      <c r="AC472" s="7">
        <v>2.0348999999999999</v>
      </c>
      <c r="AD472" s="7">
        <v>4.2091000000000003</v>
      </c>
      <c r="AH472" s="7">
        <v>0.29370000000000002</v>
      </c>
      <c r="AI472" s="7">
        <v>1.0271999999999999</v>
      </c>
      <c r="AK472" s="7">
        <v>0.3221</v>
      </c>
      <c r="AL472" s="7">
        <v>1.1100000000000001</v>
      </c>
      <c r="AN472" s="7">
        <v>0.27860000000000001</v>
      </c>
      <c r="AO472" s="7">
        <v>1.0235000000000001</v>
      </c>
      <c r="AP472" s="7"/>
      <c r="AQ472" s="7">
        <v>1.038</v>
      </c>
      <c r="AR472" s="7">
        <v>2.1715</v>
      </c>
      <c r="AY472" s="7">
        <v>2.0173000000000001</v>
      </c>
      <c r="AZ472" s="7">
        <v>4.3411</v>
      </c>
      <c r="BA472" s="7">
        <v>4.3411</v>
      </c>
    </row>
    <row r="473" spans="1:53" x14ac:dyDescent="0.15">
      <c r="A473" s="7">
        <v>0.2883</v>
      </c>
      <c r="B473" s="7">
        <v>1.0233000000000001</v>
      </c>
      <c r="C473" s="7">
        <v>2.1657999999999999</v>
      </c>
      <c r="D473" s="7">
        <v>4.4619999999999997</v>
      </c>
      <c r="H473" s="7">
        <v>0.32890000000000003</v>
      </c>
      <c r="I473" s="7">
        <v>1.0992</v>
      </c>
      <c r="K473" s="7">
        <v>0.36320000000000002</v>
      </c>
      <c r="L473" s="7">
        <v>1.1953</v>
      </c>
      <c r="N473" s="7">
        <v>0.30869999999999997</v>
      </c>
      <c r="O473" s="7">
        <v>1.0903</v>
      </c>
      <c r="Q473" s="7">
        <v>1.1148</v>
      </c>
      <c r="R473" s="7">
        <v>2.3094999999999999</v>
      </c>
      <c r="AA473" s="7">
        <v>0.26079999999999998</v>
      </c>
      <c r="AB473" s="7">
        <v>0.56799999999999995</v>
      </c>
      <c r="AC473" s="7">
        <v>2.0354999999999999</v>
      </c>
      <c r="AD473" s="7">
        <v>4.2103999999999999</v>
      </c>
      <c r="AH473" s="7">
        <v>0.29380000000000001</v>
      </c>
      <c r="AI473" s="7">
        <v>1.0275000000000001</v>
      </c>
      <c r="AK473" s="7">
        <v>0.32229999999999998</v>
      </c>
      <c r="AL473" s="7">
        <v>1.1104000000000001</v>
      </c>
      <c r="AN473" s="7">
        <v>0.2787</v>
      </c>
      <c r="AO473" s="7">
        <v>1.0239</v>
      </c>
      <c r="AP473" s="7"/>
      <c r="AQ473" s="7">
        <v>1.0383</v>
      </c>
      <c r="AR473" s="7">
        <v>2.1722000000000001</v>
      </c>
      <c r="AY473" s="7">
        <v>2.0181</v>
      </c>
      <c r="AZ473" s="7">
        <v>4.3428000000000004</v>
      </c>
      <c r="BA473" s="7">
        <v>4.3428000000000004</v>
      </c>
    </row>
    <row r="474" spans="1:53" x14ac:dyDescent="0.15">
      <c r="A474" s="7">
        <v>0.28849999999999998</v>
      </c>
      <c r="B474" s="7">
        <v>1.0236000000000001</v>
      </c>
      <c r="C474" s="7">
        <v>2.1665000000000001</v>
      </c>
      <c r="D474" s="7">
        <v>4.4634</v>
      </c>
      <c r="H474" s="7">
        <v>0.3291</v>
      </c>
      <c r="I474" s="7">
        <v>1.0995999999999999</v>
      </c>
      <c r="K474" s="7">
        <v>0.3634</v>
      </c>
      <c r="L474" s="7">
        <v>1.1957</v>
      </c>
      <c r="N474" s="7">
        <v>0.30880000000000002</v>
      </c>
      <c r="O474" s="7">
        <v>1.0906</v>
      </c>
      <c r="Q474" s="7">
        <v>1.1152</v>
      </c>
      <c r="R474" s="7">
        <v>2.3102</v>
      </c>
      <c r="AA474" s="7">
        <v>0.26090000000000002</v>
      </c>
      <c r="AB474" s="7">
        <v>0.56830000000000003</v>
      </c>
      <c r="AC474" s="7">
        <v>2.0360999999999998</v>
      </c>
      <c r="AD474" s="7">
        <v>4.2115999999999998</v>
      </c>
      <c r="AH474" s="7">
        <v>0.29399999999999998</v>
      </c>
      <c r="AI474" s="7">
        <v>1.0279</v>
      </c>
      <c r="AK474" s="7">
        <v>0.32250000000000001</v>
      </c>
      <c r="AL474" s="7">
        <v>1.1108</v>
      </c>
      <c r="AN474" s="7">
        <v>0.27889999999999998</v>
      </c>
      <c r="AO474" s="7">
        <v>1.0242</v>
      </c>
      <c r="AP474" s="7"/>
      <c r="AQ474" s="7">
        <v>1.0387</v>
      </c>
      <c r="AR474" s="7">
        <v>2.1728999999999998</v>
      </c>
      <c r="AY474" s="7">
        <v>2.0188999999999999</v>
      </c>
      <c r="AZ474" s="7">
        <v>4.3445</v>
      </c>
      <c r="BA474" s="7">
        <v>4.3445</v>
      </c>
    </row>
    <row r="475" spans="1:53" x14ac:dyDescent="0.15">
      <c r="A475" s="7">
        <v>0.28860000000000002</v>
      </c>
      <c r="B475" s="7">
        <v>1.0239</v>
      </c>
      <c r="C475" s="7">
        <v>2.1671</v>
      </c>
      <c r="D475" s="7">
        <v>4.4648000000000003</v>
      </c>
      <c r="H475" s="7">
        <v>0.32929999999999998</v>
      </c>
      <c r="I475" s="7">
        <v>1.1000000000000001</v>
      </c>
      <c r="K475" s="7">
        <v>0.36359999999999998</v>
      </c>
      <c r="L475" s="7">
        <v>1.1961999999999999</v>
      </c>
      <c r="N475" s="7">
        <v>0.309</v>
      </c>
      <c r="O475" s="7">
        <v>1.091</v>
      </c>
      <c r="Q475" s="7">
        <v>1.1154999999999999</v>
      </c>
      <c r="R475" s="7">
        <v>2.3109999999999999</v>
      </c>
      <c r="AA475" s="7">
        <v>0.2611</v>
      </c>
      <c r="AB475" s="7">
        <v>0.56869999999999998</v>
      </c>
      <c r="AC475" s="7">
        <v>2.0367999999999999</v>
      </c>
      <c r="AD475" s="7">
        <v>4.2129000000000003</v>
      </c>
      <c r="AH475" s="7">
        <v>0.29420000000000002</v>
      </c>
      <c r="AI475" s="7">
        <v>1.0283</v>
      </c>
      <c r="AK475" s="7">
        <v>0.32269999999999999</v>
      </c>
      <c r="AL475" s="7">
        <v>1.1112</v>
      </c>
      <c r="AN475" s="7">
        <v>0.27900000000000003</v>
      </c>
      <c r="AO475" s="7">
        <v>1.0246</v>
      </c>
      <c r="AP475" s="7"/>
      <c r="AQ475" s="7">
        <v>1.0389999999999999</v>
      </c>
      <c r="AR475" s="7">
        <v>2.1736</v>
      </c>
      <c r="AY475" s="7">
        <v>2.0196999999999998</v>
      </c>
      <c r="AZ475" s="7">
        <v>4.3463000000000003</v>
      </c>
      <c r="BA475" s="7">
        <v>4.3463000000000003</v>
      </c>
    </row>
    <row r="476" spans="1:53" x14ac:dyDescent="0.15">
      <c r="A476" s="7">
        <v>0.2888</v>
      </c>
      <c r="B476" s="7">
        <v>1.0242</v>
      </c>
      <c r="C476" s="7">
        <v>2.1678000000000002</v>
      </c>
      <c r="D476" s="7">
        <v>4.4661999999999997</v>
      </c>
      <c r="H476" s="7">
        <v>0.32950000000000002</v>
      </c>
      <c r="I476" s="7">
        <v>1.1003000000000001</v>
      </c>
      <c r="K476" s="7">
        <v>0.36380000000000001</v>
      </c>
      <c r="L476" s="7">
        <v>1.1966000000000001</v>
      </c>
      <c r="N476" s="7">
        <v>0.30919999999999997</v>
      </c>
      <c r="O476" s="7">
        <v>1.0913999999999999</v>
      </c>
      <c r="Q476" s="7">
        <v>1.1158999999999999</v>
      </c>
      <c r="R476" s="7">
        <v>2.3117000000000001</v>
      </c>
      <c r="AA476" s="7">
        <v>0.26119999999999999</v>
      </c>
      <c r="AB476" s="7">
        <v>0.56899999999999995</v>
      </c>
      <c r="AC476" s="7">
        <v>2.0373999999999999</v>
      </c>
      <c r="AD476" s="7">
        <v>4.2141000000000002</v>
      </c>
      <c r="AH476" s="7">
        <v>0.2944</v>
      </c>
      <c r="AI476" s="7">
        <v>1.0286999999999999</v>
      </c>
      <c r="AK476" s="7">
        <v>0.32290000000000002</v>
      </c>
      <c r="AL476" s="7">
        <v>1.1115999999999999</v>
      </c>
      <c r="AN476" s="7">
        <v>0.2792</v>
      </c>
      <c r="AO476" s="7">
        <v>1.0248999999999999</v>
      </c>
      <c r="AP476" s="7"/>
      <c r="AQ476" s="7">
        <v>1.0394000000000001</v>
      </c>
      <c r="AR476" s="7">
        <v>2.1743000000000001</v>
      </c>
      <c r="AY476" s="7">
        <v>2.0205000000000002</v>
      </c>
      <c r="AZ476" s="7">
        <v>4.3479999999999999</v>
      </c>
      <c r="BA476" s="7">
        <v>4.3479999999999999</v>
      </c>
    </row>
    <row r="477" spans="1:53" x14ac:dyDescent="0.15">
      <c r="A477" s="7">
        <v>0.28889999999999999</v>
      </c>
      <c r="B477" s="7">
        <v>1.0245</v>
      </c>
      <c r="C477" s="7">
        <v>2.1684999999999999</v>
      </c>
      <c r="D477" s="7">
        <v>4.4675000000000002</v>
      </c>
      <c r="H477" s="7">
        <v>0.3296</v>
      </c>
      <c r="I477" s="7">
        <v>1.1007</v>
      </c>
      <c r="K477" s="7">
        <v>0.36399999999999999</v>
      </c>
      <c r="L477" s="7">
        <v>1.1971000000000001</v>
      </c>
      <c r="N477" s="7">
        <v>0.30930000000000002</v>
      </c>
      <c r="O477" s="7">
        <v>1.0916999999999999</v>
      </c>
      <c r="Q477" s="7">
        <v>1.1163000000000001</v>
      </c>
      <c r="R477" s="7">
        <v>2.3125</v>
      </c>
      <c r="AA477" s="7">
        <v>0.26140000000000002</v>
      </c>
      <c r="AB477" s="7">
        <v>0.56930000000000003</v>
      </c>
      <c r="AC477" s="7">
        <v>2.0379999999999998</v>
      </c>
      <c r="AD477" s="7">
        <v>4.2153999999999998</v>
      </c>
      <c r="AH477" s="7">
        <v>0.29459999999999997</v>
      </c>
      <c r="AI477" s="7">
        <v>1.0289999999999999</v>
      </c>
      <c r="AK477" s="7">
        <v>0.3231</v>
      </c>
      <c r="AL477" s="7">
        <v>1.1120000000000001</v>
      </c>
      <c r="AN477" s="7">
        <v>0.27929999999999999</v>
      </c>
      <c r="AO477" s="7">
        <v>1.0253000000000001</v>
      </c>
      <c r="AP477" s="7"/>
      <c r="AQ477" s="7">
        <v>1.0397000000000001</v>
      </c>
      <c r="AR477" s="7">
        <v>2.1749999999999998</v>
      </c>
      <c r="AY477" s="7">
        <v>2.0213000000000001</v>
      </c>
      <c r="AZ477" s="7">
        <v>4.3497000000000003</v>
      </c>
      <c r="BA477" s="7">
        <v>4.3497000000000003</v>
      </c>
    </row>
    <row r="478" spans="1:53" x14ac:dyDescent="0.15">
      <c r="A478" s="7">
        <v>0.28910000000000002</v>
      </c>
      <c r="B478" s="7">
        <v>1.0247999999999999</v>
      </c>
      <c r="C478" s="7">
        <v>2.1692</v>
      </c>
      <c r="D478" s="7">
        <v>4.4688999999999997</v>
      </c>
      <c r="H478" s="7">
        <v>0.32979999999999998</v>
      </c>
      <c r="I478" s="7">
        <v>1.1011</v>
      </c>
      <c r="K478" s="7">
        <v>0.36420000000000002</v>
      </c>
      <c r="L478" s="7">
        <v>1.1975</v>
      </c>
      <c r="N478" s="7">
        <v>0.3095</v>
      </c>
      <c r="O478" s="7">
        <v>1.0921000000000001</v>
      </c>
      <c r="Q478" s="7">
        <v>1.1167</v>
      </c>
      <c r="R478" s="7">
        <v>2.3132000000000001</v>
      </c>
      <c r="AA478" s="7">
        <v>0.26150000000000001</v>
      </c>
      <c r="AB478" s="7">
        <v>0.5696</v>
      </c>
      <c r="AC478" s="7">
        <v>2.0386000000000002</v>
      </c>
      <c r="AD478" s="7">
        <v>4.2167000000000003</v>
      </c>
      <c r="AH478" s="7">
        <v>0.29470000000000002</v>
      </c>
      <c r="AI478" s="7">
        <v>1.0294000000000001</v>
      </c>
      <c r="AK478" s="7">
        <v>0.32329999999999998</v>
      </c>
      <c r="AL478" s="7">
        <v>1.1124000000000001</v>
      </c>
      <c r="AN478" s="7">
        <v>0.27950000000000003</v>
      </c>
      <c r="AO478" s="7">
        <v>1.0257000000000001</v>
      </c>
      <c r="AP478" s="7"/>
      <c r="AQ478" s="7">
        <v>1.0401</v>
      </c>
      <c r="AR478" s="7">
        <v>2.1757</v>
      </c>
      <c r="AY478" s="7">
        <v>2.0222000000000002</v>
      </c>
      <c r="AZ478" s="7">
        <v>4.3514999999999997</v>
      </c>
      <c r="BA478" s="7">
        <v>4.3514999999999997</v>
      </c>
    </row>
    <row r="479" spans="1:53" x14ac:dyDescent="0.15">
      <c r="A479" s="7">
        <v>0.28920000000000001</v>
      </c>
      <c r="B479" s="7">
        <v>1.0250999999999999</v>
      </c>
      <c r="C479" s="7">
        <v>2.1699000000000002</v>
      </c>
      <c r="D479" s="7">
        <v>4.4702999999999999</v>
      </c>
      <c r="H479" s="7">
        <v>0.33</v>
      </c>
      <c r="I479" s="7">
        <v>1.1014999999999999</v>
      </c>
      <c r="K479" s="7">
        <v>0.3644</v>
      </c>
      <c r="L479" s="7">
        <v>1.198</v>
      </c>
      <c r="N479" s="7">
        <v>0.30969999999999998</v>
      </c>
      <c r="O479" s="7">
        <v>1.0925</v>
      </c>
      <c r="Q479" s="7">
        <v>1.117</v>
      </c>
      <c r="R479" s="7">
        <v>2.3138999999999998</v>
      </c>
      <c r="AA479" s="7">
        <v>0.26169999999999999</v>
      </c>
      <c r="AB479" s="7">
        <v>0.56989999999999996</v>
      </c>
      <c r="AC479" s="7">
        <v>2.0392999999999999</v>
      </c>
      <c r="AD479" s="7">
        <v>4.2179000000000002</v>
      </c>
      <c r="AH479" s="7">
        <v>0.2949</v>
      </c>
      <c r="AI479" s="7">
        <v>1.0298</v>
      </c>
      <c r="AK479" s="7">
        <v>0.32350000000000001</v>
      </c>
      <c r="AL479" s="7">
        <v>1.1128</v>
      </c>
      <c r="AN479" s="7">
        <v>0.27960000000000002</v>
      </c>
      <c r="AO479" s="7">
        <v>1.026</v>
      </c>
      <c r="AP479" s="7"/>
      <c r="AQ479" s="7">
        <v>1.0404</v>
      </c>
      <c r="AR479" s="7">
        <v>2.1764000000000001</v>
      </c>
      <c r="AY479" s="7">
        <v>2.0230000000000001</v>
      </c>
      <c r="AZ479" s="7">
        <v>4.3532000000000002</v>
      </c>
      <c r="BA479" s="7">
        <v>4.3532000000000002</v>
      </c>
    </row>
    <row r="480" spans="1:53" x14ac:dyDescent="0.15">
      <c r="A480" s="7">
        <v>0.2893</v>
      </c>
      <c r="B480" s="7">
        <v>1.0254000000000001</v>
      </c>
      <c r="C480" s="7">
        <v>2.1705000000000001</v>
      </c>
      <c r="D480" s="7">
        <v>4.4715999999999996</v>
      </c>
      <c r="H480" s="7">
        <v>0.33019999999999999</v>
      </c>
      <c r="I480" s="7">
        <v>1.1019000000000001</v>
      </c>
      <c r="K480" s="7">
        <v>0.36459999999999998</v>
      </c>
      <c r="L480" s="7">
        <v>1.1983999999999999</v>
      </c>
      <c r="N480" s="7">
        <v>0.30980000000000002</v>
      </c>
      <c r="O480" s="7">
        <v>1.0929</v>
      </c>
      <c r="Q480" s="7">
        <v>1.1173999999999999</v>
      </c>
      <c r="R480" s="7">
        <v>2.3147000000000002</v>
      </c>
      <c r="AA480" s="7">
        <v>0.26179999999999998</v>
      </c>
      <c r="AB480" s="7">
        <v>0.57020000000000004</v>
      </c>
      <c r="AC480" s="7">
        <v>2.0398999999999998</v>
      </c>
      <c r="AD480" s="7">
        <v>4.2191999999999998</v>
      </c>
      <c r="AH480" s="7">
        <v>0.29509999999999997</v>
      </c>
      <c r="AI480" s="7">
        <v>1.0301</v>
      </c>
      <c r="AK480" s="7">
        <v>0.32369999999999999</v>
      </c>
      <c r="AL480" s="7">
        <v>1.1132</v>
      </c>
      <c r="AN480" s="7">
        <v>0.27979999999999999</v>
      </c>
      <c r="AO480" s="7">
        <v>1.0264</v>
      </c>
      <c r="AP480" s="7"/>
      <c r="AQ480" s="7">
        <v>1.0407999999999999</v>
      </c>
      <c r="AR480" s="7">
        <v>2.1770999999999998</v>
      </c>
      <c r="AY480" s="7">
        <v>2.0238</v>
      </c>
      <c r="AZ480" s="7">
        <v>4.3548999999999998</v>
      </c>
      <c r="BA480" s="7">
        <v>4.3548999999999998</v>
      </c>
    </row>
    <row r="481" spans="1:53" x14ac:dyDescent="0.15">
      <c r="A481" s="7">
        <v>0.28949999999999998</v>
      </c>
      <c r="B481" s="7">
        <v>1.0257000000000001</v>
      </c>
      <c r="C481" s="7">
        <v>2.1711999999999998</v>
      </c>
      <c r="D481" s="7">
        <v>4.4729999999999999</v>
      </c>
      <c r="H481" s="7">
        <v>0.33040000000000003</v>
      </c>
      <c r="I481" s="7">
        <v>1.1023000000000001</v>
      </c>
      <c r="K481" s="7">
        <v>0.36480000000000001</v>
      </c>
      <c r="L481" s="7">
        <v>1.1989000000000001</v>
      </c>
      <c r="N481" s="7">
        <v>0.31</v>
      </c>
      <c r="O481" s="7">
        <v>1.0931999999999999</v>
      </c>
      <c r="Q481" s="7">
        <v>1.1177999999999999</v>
      </c>
      <c r="R481" s="7">
        <v>2.3153999999999999</v>
      </c>
      <c r="AA481" s="7">
        <v>0.26200000000000001</v>
      </c>
      <c r="AB481" s="7">
        <v>0.57050000000000001</v>
      </c>
      <c r="AC481" s="7">
        <v>2.0405000000000002</v>
      </c>
      <c r="AD481" s="7">
        <v>4.2203999999999997</v>
      </c>
      <c r="AH481" s="7">
        <v>0.29530000000000001</v>
      </c>
      <c r="AI481" s="7">
        <v>1.0305</v>
      </c>
      <c r="AK481" s="7">
        <v>0.32390000000000002</v>
      </c>
      <c r="AL481" s="7">
        <v>1.1135999999999999</v>
      </c>
      <c r="AN481" s="7">
        <v>0.28000000000000003</v>
      </c>
      <c r="AO481" s="7">
        <v>1.0267999999999999</v>
      </c>
      <c r="AP481" s="7"/>
      <c r="AQ481" s="7">
        <v>1.0410999999999999</v>
      </c>
      <c r="AR481" s="7">
        <v>2.1778</v>
      </c>
      <c r="AY481" s="7">
        <v>2.0246</v>
      </c>
      <c r="AZ481" s="7">
        <v>4.3567</v>
      </c>
      <c r="BA481" s="7">
        <v>4.3567</v>
      </c>
    </row>
    <row r="482" spans="1:53" x14ac:dyDescent="0.15">
      <c r="A482" s="7">
        <v>0.28960000000000002</v>
      </c>
      <c r="B482" s="7">
        <v>1.026</v>
      </c>
      <c r="C482" s="7">
        <v>2.1718999999999999</v>
      </c>
      <c r="D482" s="7">
        <v>4.4744000000000002</v>
      </c>
      <c r="H482" s="7">
        <v>0.3306</v>
      </c>
      <c r="I482" s="7">
        <v>1.1027</v>
      </c>
      <c r="K482" s="7">
        <v>0.36499999999999999</v>
      </c>
      <c r="L482" s="7">
        <v>1.1993</v>
      </c>
      <c r="N482" s="7">
        <v>0.31019999999999998</v>
      </c>
      <c r="O482" s="7">
        <v>1.0935999999999999</v>
      </c>
      <c r="Q482" s="7">
        <v>1.1182000000000001</v>
      </c>
      <c r="R482" s="7">
        <v>2.3161999999999998</v>
      </c>
      <c r="AA482" s="7">
        <v>0.2621</v>
      </c>
      <c r="AB482" s="7">
        <v>0.57079999999999997</v>
      </c>
      <c r="AC482" s="7">
        <v>2.0411999999999999</v>
      </c>
      <c r="AD482" s="7">
        <v>4.2217000000000002</v>
      </c>
      <c r="AH482" s="7">
        <v>0.2954</v>
      </c>
      <c r="AI482" s="7">
        <v>1.0308999999999999</v>
      </c>
      <c r="AK482" s="7">
        <v>0.3241</v>
      </c>
      <c r="AL482" s="7">
        <v>1.1140000000000001</v>
      </c>
      <c r="AN482" s="7">
        <v>0.28010000000000002</v>
      </c>
      <c r="AO482" s="7">
        <v>1.0270999999999999</v>
      </c>
      <c r="AP482" s="7"/>
      <c r="AQ482" s="7">
        <v>1.0415000000000001</v>
      </c>
      <c r="AR482" s="7">
        <v>2.1785000000000001</v>
      </c>
      <c r="AY482" s="7">
        <v>2.0253999999999999</v>
      </c>
      <c r="AZ482" s="7">
        <v>4.3583999999999996</v>
      </c>
      <c r="BA482" s="7">
        <v>4.3583999999999996</v>
      </c>
    </row>
    <row r="483" spans="1:53" x14ac:dyDescent="0.15">
      <c r="A483" s="7">
        <v>0.2898</v>
      </c>
      <c r="B483" s="7">
        <v>1.0263</v>
      </c>
      <c r="C483" s="7">
        <v>2.1726000000000001</v>
      </c>
      <c r="D483" s="7">
        <v>4.4757999999999996</v>
      </c>
      <c r="H483" s="7">
        <v>0.33079999999999998</v>
      </c>
      <c r="I483" s="7">
        <v>1.1031</v>
      </c>
      <c r="K483" s="7">
        <v>0.36520000000000002</v>
      </c>
      <c r="L483" s="7">
        <v>1.1998</v>
      </c>
      <c r="N483" s="7">
        <v>0.31030000000000002</v>
      </c>
      <c r="O483" s="7">
        <v>1.0940000000000001</v>
      </c>
      <c r="Q483" s="7">
        <v>1.1185</v>
      </c>
      <c r="R483" s="7">
        <v>2.3169</v>
      </c>
      <c r="AA483" s="7">
        <v>0.26229999999999998</v>
      </c>
      <c r="AB483" s="7">
        <v>0.57120000000000004</v>
      </c>
      <c r="AC483" s="7">
        <v>2.0417999999999998</v>
      </c>
      <c r="AD483" s="7">
        <v>4.2229999999999999</v>
      </c>
      <c r="AH483" s="7">
        <v>0.29559999999999997</v>
      </c>
      <c r="AI483" s="7">
        <v>1.0313000000000001</v>
      </c>
      <c r="AK483" s="7">
        <v>0.32429999999999998</v>
      </c>
      <c r="AL483" s="7">
        <v>1.1144000000000001</v>
      </c>
      <c r="AN483" s="7">
        <v>0.28029999999999999</v>
      </c>
      <c r="AO483" s="7">
        <v>1.0275000000000001</v>
      </c>
      <c r="AP483" s="7"/>
      <c r="AQ483" s="7">
        <v>1.0418000000000001</v>
      </c>
      <c r="AR483" s="7">
        <v>2.1791999999999998</v>
      </c>
      <c r="AY483" s="7">
        <v>2.0261999999999998</v>
      </c>
      <c r="AZ483" s="7">
        <v>4.3601000000000001</v>
      </c>
      <c r="BA483" s="7">
        <v>4.3601000000000001</v>
      </c>
    </row>
    <row r="484" spans="1:53" x14ac:dyDescent="0.15">
      <c r="A484" s="7">
        <v>0.28989999999999999</v>
      </c>
      <c r="B484" s="7">
        <v>1.0266</v>
      </c>
      <c r="C484" s="7">
        <v>2.1732999999999998</v>
      </c>
      <c r="D484" s="7">
        <v>4.4771000000000001</v>
      </c>
      <c r="H484" s="7">
        <v>0.33100000000000002</v>
      </c>
      <c r="I484" s="7">
        <v>1.1034999999999999</v>
      </c>
      <c r="K484" s="7">
        <v>0.3654</v>
      </c>
      <c r="L484" s="7">
        <v>1.2001999999999999</v>
      </c>
      <c r="N484" s="7">
        <v>0.3105</v>
      </c>
      <c r="O484" s="7">
        <v>1.0944</v>
      </c>
      <c r="Q484" s="7">
        <v>1.1189</v>
      </c>
      <c r="R484" s="7">
        <v>2.3176999999999999</v>
      </c>
      <c r="AA484" s="7">
        <v>0.26240000000000002</v>
      </c>
      <c r="AB484" s="7">
        <v>0.57150000000000001</v>
      </c>
      <c r="AC484" s="7">
        <v>2.0424000000000002</v>
      </c>
      <c r="AD484" s="7">
        <v>4.2241999999999997</v>
      </c>
      <c r="AH484" s="7">
        <v>0.29580000000000001</v>
      </c>
      <c r="AI484" s="7">
        <v>1.0316000000000001</v>
      </c>
      <c r="AK484" s="7">
        <v>0.32450000000000001</v>
      </c>
      <c r="AL484" s="7">
        <v>1.1148</v>
      </c>
      <c r="AN484" s="7">
        <v>0.28039999999999998</v>
      </c>
      <c r="AO484" s="7">
        <v>1.0279</v>
      </c>
      <c r="AP484" s="7"/>
      <c r="AQ484" s="7">
        <v>1.0422</v>
      </c>
      <c r="AR484" s="7">
        <v>2.1798999999999999</v>
      </c>
      <c r="AY484" s="7">
        <v>2.0270000000000001</v>
      </c>
      <c r="AZ484" s="7">
        <v>4.3619000000000003</v>
      </c>
      <c r="BA484" s="7">
        <v>4.3619000000000003</v>
      </c>
    </row>
    <row r="485" spans="1:53" x14ac:dyDescent="0.15">
      <c r="A485" s="7">
        <v>0.29010000000000002</v>
      </c>
      <c r="B485" s="7">
        <v>1.0268999999999999</v>
      </c>
      <c r="C485" s="7">
        <v>2.1739000000000002</v>
      </c>
      <c r="D485" s="7">
        <v>4.4785000000000004</v>
      </c>
      <c r="H485" s="7">
        <v>0.33119999999999999</v>
      </c>
      <c r="I485" s="7">
        <v>1.1039000000000001</v>
      </c>
      <c r="K485" s="7">
        <v>0.36559999999999998</v>
      </c>
      <c r="L485" s="7">
        <v>1.2007000000000001</v>
      </c>
      <c r="N485" s="7">
        <v>0.31069999999999998</v>
      </c>
      <c r="O485" s="7">
        <v>1.0948</v>
      </c>
      <c r="Q485" s="7">
        <v>1.1193</v>
      </c>
      <c r="R485" s="7">
        <v>2.3184</v>
      </c>
      <c r="AA485" s="7">
        <v>0.2626</v>
      </c>
      <c r="AB485" s="7">
        <v>0.57179999999999997</v>
      </c>
      <c r="AC485" s="7">
        <v>2.0430000000000001</v>
      </c>
      <c r="AD485" s="7">
        <v>4.2255000000000003</v>
      </c>
      <c r="AH485" s="7">
        <v>0.29599999999999999</v>
      </c>
      <c r="AI485" s="7">
        <v>1.032</v>
      </c>
      <c r="AK485" s="7">
        <v>0.32469999999999999</v>
      </c>
      <c r="AL485" s="7">
        <v>1.1152</v>
      </c>
      <c r="AN485" s="7">
        <v>0.28060000000000002</v>
      </c>
      <c r="AO485" s="7">
        <v>1.0282</v>
      </c>
      <c r="AP485" s="7"/>
      <c r="AQ485" s="7">
        <v>1.0425</v>
      </c>
      <c r="AR485" s="7">
        <v>2.1806000000000001</v>
      </c>
      <c r="AY485" s="7">
        <v>2.0278</v>
      </c>
      <c r="AZ485" s="7">
        <v>4.3635999999999999</v>
      </c>
      <c r="BA485" s="7">
        <v>4.3635999999999999</v>
      </c>
    </row>
    <row r="486" spans="1:53" x14ac:dyDescent="0.15">
      <c r="A486" s="7">
        <v>0.29020000000000001</v>
      </c>
      <c r="B486" s="7">
        <v>1.0271999999999999</v>
      </c>
      <c r="C486" s="7">
        <v>2.1745999999999999</v>
      </c>
      <c r="D486" s="7">
        <v>4.4798999999999998</v>
      </c>
      <c r="H486" s="7">
        <v>0.33139999999999997</v>
      </c>
      <c r="I486" s="7">
        <v>1.1042000000000001</v>
      </c>
      <c r="K486" s="7">
        <v>0.36580000000000001</v>
      </c>
      <c r="L486" s="7">
        <v>1.2011000000000001</v>
      </c>
      <c r="N486" s="7">
        <v>0.31080000000000002</v>
      </c>
      <c r="O486" s="7">
        <v>1.0951</v>
      </c>
      <c r="Q486" s="7">
        <v>1.1196999999999999</v>
      </c>
      <c r="R486" s="7">
        <v>2.3191999999999999</v>
      </c>
      <c r="AA486" s="7">
        <v>0.26269999999999999</v>
      </c>
      <c r="AB486" s="7">
        <v>0.57210000000000005</v>
      </c>
      <c r="AC486" s="7">
        <v>2.0436999999999999</v>
      </c>
      <c r="AD486" s="7">
        <v>4.2267999999999999</v>
      </c>
      <c r="AH486" s="7">
        <v>0.29620000000000002</v>
      </c>
      <c r="AI486" s="7">
        <v>1.0324</v>
      </c>
      <c r="AK486" s="7">
        <v>0.32490000000000002</v>
      </c>
      <c r="AL486" s="7">
        <v>1.1155999999999999</v>
      </c>
      <c r="AN486" s="7">
        <v>0.28079999999999999</v>
      </c>
      <c r="AO486" s="7">
        <v>1.0286</v>
      </c>
      <c r="AP486" s="7"/>
      <c r="AQ486" s="7">
        <v>1.0428999999999999</v>
      </c>
      <c r="AR486" s="7">
        <v>2.1812999999999998</v>
      </c>
      <c r="AY486" s="7">
        <v>2.0286</v>
      </c>
      <c r="AZ486" s="7">
        <v>4.3653000000000004</v>
      </c>
      <c r="BA486" s="7">
        <v>4.3653000000000004</v>
      </c>
    </row>
    <row r="487" spans="1:53" x14ac:dyDescent="0.15">
      <c r="A487" s="7">
        <v>0.29039999999999999</v>
      </c>
      <c r="B487" s="7">
        <v>1.0275000000000001</v>
      </c>
      <c r="C487" s="7">
        <v>2.1753</v>
      </c>
      <c r="D487" s="7">
        <v>4.4813000000000001</v>
      </c>
      <c r="H487" s="7">
        <v>0.33160000000000001</v>
      </c>
      <c r="I487" s="7">
        <v>1.1046</v>
      </c>
      <c r="K487" s="7">
        <v>0.3659</v>
      </c>
      <c r="L487" s="7">
        <v>1.2016</v>
      </c>
      <c r="N487" s="7">
        <v>0.311</v>
      </c>
      <c r="O487" s="7">
        <v>1.0954999999999999</v>
      </c>
      <c r="Q487" s="7">
        <v>1.1200000000000001</v>
      </c>
      <c r="R487" s="7">
        <v>2.3199000000000001</v>
      </c>
      <c r="AA487" s="7">
        <v>0.26290000000000002</v>
      </c>
      <c r="AB487" s="7">
        <v>0.57240000000000002</v>
      </c>
      <c r="AC487" s="7">
        <v>2.0442999999999998</v>
      </c>
      <c r="AD487" s="7">
        <v>4.2279999999999998</v>
      </c>
      <c r="AH487" s="7">
        <v>0.29630000000000001</v>
      </c>
      <c r="AI487" s="7">
        <v>1.0327</v>
      </c>
      <c r="AK487" s="7">
        <v>0.3251</v>
      </c>
      <c r="AL487" s="7">
        <v>1.1160000000000001</v>
      </c>
      <c r="AN487" s="7">
        <v>0.28089999999999998</v>
      </c>
      <c r="AO487" s="7">
        <v>1.0288999999999999</v>
      </c>
      <c r="AP487" s="7"/>
      <c r="AQ487" s="7">
        <v>1.0431999999999999</v>
      </c>
      <c r="AR487" s="7">
        <v>2.1821000000000002</v>
      </c>
      <c r="AY487" s="7">
        <v>2.0295000000000001</v>
      </c>
      <c r="AZ487" s="7">
        <v>4.3670999999999998</v>
      </c>
      <c r="BA487" s="7">
        <v>4.3670999999999998</v>
      </c>
    </row>
    <row r="488" spans="1:53" x14ac:dyDescent="0.15">
      <c r="A488" s="7">
        <v>0.29049999999999998</v>
      </c>
      <c r="B488" s="7">
        <v>1.0278</v>
      </c>
      <c r="C488" s="7">
        <v>2.1760000000000002</v>
      </c>
      <c r="D488" s="7">
        <v>4.4827000000000004</v>
      </c>
      <c r="H488" s="7">
        <v>0.33169999999999999</v>
      </c>
      <c r="I488" s="7">
        <v>1.105</v>
      </c>
      <c r="K488" s="7">
        <v>0.36609999999999998</v>
      </c>
      <c r="L488" s="7">
        <v>1.202</v>
      </c>
      <c r="N488" s="7">
        <v>0.31119999999999998</v>
      </c>
      <c r="O488" s="7">
        <v>1.0959000000000001</v>
      </c>
      <c r="Q488" s="7">
        <v>1.1204000000000001</v>
      </c>
      <c r="R488" s="7">
        <v>2.3207</v>
      </c>
      <c r="AA488" s="7">
        <v>0.26300000000000001</v>
      </c>
      <c r="AB488" s="7">
        <v>0.57269999999999999</v>
      </c>
      <c r="AC488" s="7">
        <v>2.0449000000000002</v>
      </c>
      <c r="AD488" s="7">
        <v>4.2293000000000003</v>
      </c>
      <c r="AH488" s="7">
        <v>0.29649999999999999</v>
      </c>
      <c r="AI488" s="7">
        <v>1.0330999999999999</v>
      </c>
      <c r="AK488" s="7">
        <v>0.32529999999999998</v>
      </c>
      <c r="AL488" s="7">
        <v>1.1164000000000001</v>
      </c>
      <c r="AN488" s="7">
        <v>0.28110000000000002</v>
      </c>
      <c r="AO488" s="7">
        <v>1.0293000000000001</v>
      </c>
      <c r="AP488" s="7"/>
      <c r="AQ488" s="7">
        <v>1.0436000000000001</v>
      </c>
      <c r="AR488" s="7">
        <v>2.1827999999999999</v>
      </c>
      <c r="AY488" s="7">
        <v>2.0303</v>
      </c>
      <c r="AZ488" s="7">
        <v>4.3688000000000002</v>
      </c>
      <c r="BA488" s="7">
        <v>4.3688000000000002</v>
      </c>
    </row>
    <row r="489" spans="1:53" x14ac:dyDescent="0.15">
      <c r="A489" s="7">
        <v>0.29070000000000001</v>
      </c>
      <c r="B489" s="7">
        <v>1.0281</v>
      </c>
      <c r="C489" s="7">
        <v>2.1766999999999999</v>
      </c>
      <c r="D489" s="7">
        <v>4.484</v>
      </c>
      <c r="H489" s="7">
        <v>0.33189999999999997</v>
      </c>
      <c r="I489" s="7">
        <v>1.1053999999999999</v>
      </c>
      <c r="K489" s="7">
        <v>0.36630000000000001</v>
      </c>
      <c r="L489" s="7">
        <v>1.2024999999999999</v>
      </c>
      <c r="N489" s="7">
        <v>0.31130000000000002</v>
      </c>
      <c r="O489" s="7">
        <v>1.0963000000000001</v>
      </c>
      <c r="Q489" s="7">
        <v>1.1208</v>
      </c>
      <c r="R489" s="7">
        <v>2.3214000000000001</v>
      </c>
      <c r="AA489" s="7">
        <v>0.26319999999999999</v>
      </c>
      <c r="AB489" s="7">
        <v>0.57299999999999995</v>
      </c>
      <c r="AC489" s="7">
        <v>2.0455000000000001</v>
      </c>
      <c r="AD489" s="7">
        <v>4.2305999999999999</v>
      </c>
      <c r="AH489" s="7">
        <v>0.29670000000000002</v>
      </c>
      <c r="AI489" s="7">
        <v>1.0335000000000001</v>
      </c>
      <c r="AK489" s="7">
        <v>0.32550000000000001</v>
      </c>
      <c r="AL489" s="7">
        <v>1.1168</v>
      </c>
      <c r="AN489" s="7">
        <v>0.28120000000000001</v>
      </c>
      <c r="AO489" s="7">
        <v>1.0297000000000001</v>
      </c>
      <c r="AP489" s="7"/>
      <c r="AQ489" s="7">
        <v>1.0439000000000001</v>
      </c>
      <c r="AR489" s="7">
        <v>2.1835</v>
      </c>
      <c r="AY489" s="7">
        <v>2.0310999999999999</v>
      </c>
      <c r="AZ489" s="7">
        <v>4.3705999999999996</v>
      </c>
      <c r="BA489" s="7">
        <v>4.3705999999999996</v>
      </c>
    </row>
    <row r="490" spans="1:53" x14ac:dyDescent="0.15">
      <c r="A490" s="7">
        <v>0.2908</v>
      </c>
      <c r="B490" s="7">
        <v>1.0284</v>
      </c>
      <c r="C490" s="7">
        <v>2.1772999999999998</v>
      </c>
      <c r="D490" s="7">
        <v>4.4854000000000003</v>
      </c>
      <c r="H490" s="7">
        <v>0.33210000000000001</v>
      </c>
      <c r="I490" s="7">
        <v>1.1057999999999999</v>
      </c>
      <c r="K490" s="7">
        <v>0.36649999999999999</v>
      </c>
      <c r="L490" s="7">
        <v>1.2029000000000001</v>
      </c>
      <c r="N490" s="7">
        <v>0.3115</v>
      </c>
      <c r="O490" s="7">
        <v>1.0966</v>
      </c>
      <c r="Q490" s="7">
        <v>1.1211</v>
      </c>
      <c r="R490" s="7">
        <v>2.3222</v>
      </c>
      <c r="AA490" s="7">
        <v>0.26329999999999998</v>
      </c>
      <c r="AB490" s="7">
        <v>0.57340000000000002</v>
      </c>
      <c r="AC490" s="7">
        <v>2.0461999999999998</v>
      </c>
      <c r="AD490" s="7">
        <v>4.2317999999999998</v>
      </c>
      <c r="AH490" s="7">
        <v>0.2969</v>
      </c>
      <c r="AI490" s="7">
        <v>1.0339</v>
      </c>
      <c r="AK490" s="7">
        <v>0.32569999999999999</v>
      </c>
      <c r="AL490" s="7">
        <v>1.1172</v>
      </c>
      <c r="AN490" s="7">
        <v>0.28139999999999998</v>
      </c>
      <c r="AO490" s="7">
        <v>1.03</v>
      </c>
      <c r="AP490" s="7"/>
      <c r="AQ490" s="7">
        <v>1.0443</v>
      </c>
      <c r="AR490" s="7">
        <v>2.1842000000000001</v>
      </c>
      <c r="AY490" s="7">
        <v>2.0318999999999998</v>
      </c>
      <c r="AZ490" s="7">
        <v>4.3723000000000001</v>
      </c>
      <c r="BA490" s="7">
        <v>4.3723000000000001</v>
      </c>
    </row>
    <row r="491" spans="1:53" x14ac:dyDescent="0.15">
      <c r="A491" s="7">
        <v>0.29099999999999998</v>
      </c>
      <c r="B491" s="7">
        <v>1.0286999999999999</v>
      </c>
      <c r="C491" s="7">
        <v>2.1779999999999999</v>
      </c>
      <c r="D491" s="7">
        <v>4.4867999999999997</v>
      </c>
      <c r="H491" s="7">
        <v>0.33229999999999998</v>
      </c>
      <c r="I491" s="7">
        <v>1.1062000000000001</v>
      </c>
      <c r="K491" s="7">
        <v>0.36670000000000003</v>
      </c>
      <c r="L491" s="7">
        <v>1.2034</v>
      </c>
      <c r="N491" s="7">
        <v>0.31169999999999998</v>
      </c>
      <c r="O491" s="7">
        <v>1.097</v>
      </c>
      <c r="Q491" s="7">
        <v>1.1214999999999999</v>
      </c>
      <c r="R491" s="7">
        <v>2.3229000000000002</v>
      </c>
      <c r="AA491" s="7">
        <v>0.26350000000000001</v>
      </c>
      <c r="AB491" s="7">
        <v>0.57369999999999999</v>
      </c>
      <c r="AC491" s="7">
        <v>2.0468000000000002</v>
      </c>
      <c r="AD491" s="7">
        <v>4.2331000000000003</v>
      </c>
      <c r="AH491" s="7">
        <v>0.29709999999999998</v>
      </c>
      <c r="AI491" s="7">
        <v>1.0342</v>
      </c>
      <c r="AK491" s="7">
        <v>0.32590000000000002</v>
      </c>
      <c r="AL491" s="7">
        <v>1.1175999999999999</v>
      </c>
      <c r="AN491" s="7">
        <v>0.28149999999999997</v>
      </c>
      <c r="AO491" s="7">
        <v>1.0304</v>
      </c>
      <c r="AP491" s="7"/>
      <c r="AQ491" s="7">
        <v>1.0446</v>
      </c>
      <c r="AR491" s="7">
        <v>2.1848999999999998</v>
      </c>
      <c r="AY491" s="7">
        <v>2.0327000000000002</v>
      </c>
      <c r="AZ491" s="7">
        <v>4.3741000000000003</v>
      </c>
      <c r="BA491" s="7">
        <v>4.3741000000000003</v>
      </c>
    </row>
    <row r="492" spans="1:53" x14ac:dyDescent="0.15">
      <c r="A492" s="7">
        <v>0.29110000000000003</v>
      </c>
      <c r="B492" s="7">
        <v>1.0289999999999999</v>
      </c>
      <c r="C492" s="7">
        <v>2.1787000000000001</v>
      </c>
      <c r="D492" s="7">
        <v>4.4882</v>
      </c>
      <c r="H492" s="7">
        <v>0.33250000000000002</v>
      </c>
      <c r="I492" s="7">
        <v>1.1066</v>
      </c>
      <c r="K492" s="7">
        <v>0.3669</v>
      </c>
      <c r="L492" s="7">
        <v>1.2038</v>
      </c>
      <c r="N492" s="7">
        <v>0.31180000000000002</v>
      </c>
      <c r="O492" s="7">
        <v>1.0973999999999999</v>
      </c>
      <c r="Q492" s="7">
        <v>1.1218999999999999</v>
      </c>
      <c r="R492" s="7">
        <v>2.3237000000000001</v>
      </c>
      <c r="AA492" s="7">
        <v>0.2636</v>
      </c>
      <c r="AB492" s="7">
        <v>0.57399999999999995</v>
      </c>
      <c r="AC492" s="7">
        <v>2.0474000000000001</v>
      </c>
      <c r="AD492" s="7">
        <v>4.2343999999999999</v>
      </c>
      <c r="AH492" s="7">
        <v>0.29720000000000002</v>
      </c>
      <c r="AI492" s="7">
        <v>1.0346</v>
      </c>
      <c r="AK492" s="7">
        <v>0.3261</v>
      </c>
      <c r="AL492" s="7">
        <v>1.1180000000000001</v>
      </c>
      <c r="AN492" s="7">
        <v>0.28170000000000001</v>
      </c>
      <c r="AO492" s="7">
        <v>1.0307999999999999</v>
      </c>
      <c r="AP492" s="7"/>
      <c r="AQ492" s="7">
        <v>1.0449999999999999</v>
      </c>
      <c r="AR492" s="7">
        <v>2.1856</v>
      </c>
      <c r="AY492" s="7">
        <v>2.0335000000000001</v>
      </c>
      <c r="AZ492" s="7">
        <v>4.3757999999999999</v>
      </c>
      <c r="BA492" s="7">
        <v>4.3757999999999999</v>
      </c>
    </row>
    <row r="493" spans="1:53" x14ac:dyDescent="0.15">
      <c r="A493" s="7">
        <v>0.2913</v>
      </c>
      <c r="B493" s="7">
        <v>1.0293000000000001</v>
      </c>
      <c r="C493" s="7">
        <v>2.1793999999999998</v>
      </c>
      <c r="D493" s="7">
        <v>4.4896000000000003</v>
      </c>
      <c r="H493" s="7">
        <v>0.3327</v>
      </c>
      <c r="I493" s="7">
        <v>1.107</v>
      </c>
      <c r="K493" s="7">
        <v>0.36709999999999998</v>
      </c>
      <c r="L493" s="7">
        <v>1.2042999999999999</v>
      </c>
      <c r="N493" s="7">
        <v>0.312</v>
      </c>
      <c r="O493" s="7">
        <v>1.0978000000000001</v>
      </c>
      <c r="Q493" s="7">
        <v>1.1223000000000001</v>
      </c>
      <c r="R493" s="7">
        <v>2.3243999999999998</v>
      </c>
      <c r="AA493" s="7">
        <v>0.26379999999999998</v>
      </c>
      <c r="AB493" s="7">
        <v>0.57430000000000003</v>
      </c>
      <c r="AC493" s="7">
        <v>2.0480999999999998</v>
      </c>
      <c r="AD493" s="7">
        <v>4.2355999999999998</v>
      </c>
      <c r="AH493" s="7">
        <v>0.2974</v>
      </c>
      <c r="AI493" s="7">
        <v>1.0349999999999999</v>
      </c>
      <c r="AK493" s="7">
        <v>0.32629999999999998</v>
      </c>
      <c r="AL493" s="7">
        <v>1.1184000000000001</v>
      </c>
      <c r="AN493" s="7">
        <v>0.28189999999999998</v>
      </c>
      <c r="AO493" s="7">
        <v>1.0310999999999999</v>
      </c>
      <c r="AP493" s="7"/>
      <c r="AQ493" s="7">
        <v>1.0454000000000001</v>
      </c>
      <c r="AR493" s="7">
        <v>2.1863000000000001</v>
      </c>
      <c r="AY493" s="7">
        <v>2.0343</v>
      </c>
      <c r="AZ493" s="7">
        <v>4.3775000000000004</v>
      </c>
      <c r="BA493" s="7">
        <v>4.3775000000000004</v>
      </c>
    </row>
    <row r="494" spans="1:53" x14ac:dyDescent="0.15">
      <c r="A494" s="7">
        <v>0.29139999999999999</v>
      </c>
      <c r="B494" s="7">
        <v>1.0296000000000001</v>
      </c>
      <c r="C494" s="7">
        <v>2.1800999999999999</v>
      </c>
      <c r="D494" s="7">
        <v>4.4908999999999999</v>
      </c>
      <c r="H494" s="7">
        <v>0.33289999999999997</v>
      </c>
      <c r="I494" s="7">
        <v>1.1073999999999999</v>
      </c>
      <c r="K494" s="7">
        <v>0.36730000000000002</v>
      </c>
      <c r="L494" s="7">
        <v>1.2047000000000001</v>
      </c>
      <c r="N494" s="7">
        <v>0.31209999999999999</v>
      </c>
      <c r="O494" s="7">
        <v>1.0981000000000001</v>
      </c>
      <c r="Q494" s="7">
        <v>1.1227</v>
      </c>
      <c r="R494" s="7">
        <v>2.3252000000000002</v>
      </c>
      <c r="AA494" s="7">
        <v>0.26390000000000002</v>
      </c>
      <c r="AB494" s="7">
        <v>0.5746</v>
      </c>
      <c r="AC494" s="7">
        <v>2.0487000000000002</v>
      </c>
      <c r="AD494" s="7">
        <v>4.2369000000000003</v>
      </c>
      <c r="AH494" s="7">
        <v>0.29759999999999998</v>
      </c>
      <c r="AI494" s="7">
        <v>1.0354000000000001</v>
      </c>
      <c r="AK494" s="7">
        <v>0.32650000000000001</v>
      </c>
      <c r="AL494" s="7">
        <v>1.1188</v>
      </c>
      <c r="AN494" s="7">
        <v>0.28199999999999997</v>
      </c>
      <c r="AO494" s="7">
        <v>1.0315000000000001</v>
      </c>
      <c r="AP494" s="7"/>
      <c r="AQ494" s="7">
        <v>1.0457000000000001</v>
      </c>
      <c r="AR494" s="7">
        <v>2.1869999999999998</v>
      </c>
      <c r="AY494" s="7">
        <v>2.0352000000000001</v>
      </c>
      <c r="AZ494" s="7">
        <v>4.3792999999999997</v>
      </c>
      <c r="BA494" s="7">
        <v>4.3792999999999997</v>
      </c>
    </row>
    <row r="495" spans="1:53" x14ac:dyDescent="0.15">
      <c r="A495" s="7">
        <v>0.29160000000000003</v>
      </c>
      <c r="B495" s="7">
        <v>1.0299</v>
      </c>
      <c r="C495" s="7">
        <v>2.1808000000000001</v>
      </c>
      <c r="D495" s="7">
        <v>4.4923000000000002</v>
      </c>
      <c r="H495" s="7">
        <v>0.33310000000000001</v>
      </c>
      <c r="I495" s="7">
        <v>1.1077999999999999</v>
      </c>
      <c r="K495" s="7">
        <v>0.36749999999999999</v>
      </c>
      <c r="L495" s="7">
        <v>1.2052</v>
      </c>
      <c r="N495" s="7">
        <v>0.31230000000000002</v>
      </c>
      <c r="O495" s="7">
        <v>1.0985</v>
      </c>
      <c r="Q495" s="7">
        <v>1.123</v>
      </c>
      <c r="R495" s="7">
        <v>2.3258999999999999</v>
      </c>
      <c r="AA495" s="7">
        <v>0.2641</v>
      </c>
      <c r="AB495" s="7">
        <v>0.57489999999999997</v>
      </c>
      <c r="AC495" s="7">
        <v>2.0493000000000001</v>
      </c>
      <c r="AD495" s="7">
        <v>4.2382</v>
      </c>
      <c r="AH495" s="7">
        <v>0.29780000000000001</v>
      </c>
      <c r="AI495" s="7">
        <v>1.0357000000000001</v>
      </c>
      <c r="AK495" s="7">
        <v>0.32669999999999999</v>
      </c>
      <c r="AL495" s="7">
        <v>1.1192</v>
      </c>
      <c r="AN495" s="7">
        <v>0.28220000000000001</v>
      </c>
      <c r="AO495" s="7">
        <v>1.0319</v>
      </c>
      <c r="AP495" s="7"/>
      <c r="AQ495" s="7">
        <v>1.0461</v>
      </c>
      <c r="AR495" s="7">
        <v>2.1877</v>
      </c>
      <c r="AY495" s="7">
        <v>2.036</v>
      </c>
      <c r="AZ495" s="7">
        <v>4.3810000000000002</v>
      </c>
      <c r="BA495" s="7">
        <v>4.3810000000000002</v>
      </c>
    </row>
    <row r="496" spans="1:53" x14ac:dyDescent="0.15">
      <c r="A496" s="7">
        <v>0.29170000000000001</v>
      </c>
      <c r="B496" s="7">
        <v>1.0302</v>
      </c>
      <c r="C496" s="7">
        <v>2.1815000000000002</v>
      </c>
      <c r="D496" s="7">
        <v>4.4936999999999996</v>
      </c>
      <c r="H496" s="7">
        <v>0.33329999999999999</v>
      </c>
      <c r="I496" s="7">
        <v>1.1082000000000001</v>
      </c>
      <c r="K496" s="7">
        <v>0.36770000000000003</v>
      </c>
      <c r="L496" s="7">
        <v>1.2057</v>
      </c>
      <c r="N496" s="7">
        <v>0.3125</v>
      </c>
      <c r="O496" s="7">
        <v>1.0989</v>
      </c>
      <c r="Q496" s="7">
        <v>1.1234</v>
      </c>
      <c r="R496" s="7">
        <v>2.3267000000000002</v>
      </c>
      <c r="AA496" s="7">
        <v>0.26419999999999999</v>
      </c>
      <c r="AB496" s="7">
        <v>0.57520000000000004</v>
      </c>
      <c r="AC496" s="7">
        <v>2.0499999999999998</v>
      </c>
      <c r="AD496" s="7">
        <v>4.2394999999999996</v>
      </c>
      <c r="AH496" s="7">
        <v>0.29799999999999999</v>
      </c>
      <c r="AI496" s="7">
        <v>1.0361</v>
      </c>
      <c r="AK496" s="7">
        <v>0.32690000000000002</v>
      </c>
      <c r="AL496" s="7">
        <v>1.1195999999999999</v>
      </c>
      <c r="AN496" s="7">
        <v>0.2823</v>
      </c>
      <c r="AO496" s="7">
        <v>1.0322</v>
      </c>
      <c r="AP496" s="7"/>
      <c r="AQ496" s="7">
        <v>1.0464</v>
      </c>
      <c r="AR496" s="7">
        <v>2.1884000000000001</v>
      </c>
      <c r="AY496" s="7">
        <v>2.0367999999999999</v>
      </c>
      <c r="AZ496" s="7">
        <v>4.3827999999999996</v>
      </c>
      <c r="BA496" s="7">
        <v>4.3827999999999996</v>
      </c>
    </row>
    <row r="497" spans="1:53" x14ac:dyDescent="0.15">
      <c r="A497" s="7">
        <v>0.29189999999999999</v>
      </c>
      <c r="B497" s="7">
        <v>1.0305</v>
      </c>
      <c r="C497" s="7">
        <v>2.1821000000000002</v>
      </c>
      <c r="D497" s="7">
        <v>4.4950999999999999</v>
      </c>
      <c r="H497" s="7">
        <v>0.33350000000000002</v>
      </c>
      <c r="I497" s="7">
        <v>1.1086</v>
      </c>
      <c r="K497" s="7">
        <v>0.3679</v>
      </c>
      <c r="L497" s="7">
        <v>1.2060999999999999</v>
      </c>
      <c r="N497" s="7">
        <v>0.31259999999999999</v>
      </c>
      <c r="O497" s="7">
        <v>1.0992999999999999</v>
      </c>
      <c r="Q497" s="7">
        <v>1.1237999999999999</v>
      </c>
      <c r="R497" s="7">
        <v>2.3273999999999999</v>
      </c>
      <c r="AA497" s="7">
        <v>0.26440000000000002</v>
      </c>
      <c r="AB497" s="7">
        <v>0.5756</v>
      </c>
      <c r="AC497" s="7">
        <v>2.0506000000000002</v>
      </c>
      <c r="AD497" s="7">
        <v>4.2407000000000004</v>
      </c>
      <c r="AH497" s="7">
        <v>0.29809999999999998</v>
      </c>
      <c r="AI497" s="7">
        <v>1.0365</v>
      </c>
      <c r="AK497" s="7">
        <v>0.3271</v>
      </c>
      <c r="AL497" s="7">
        <v>1.1200000000000001</v>
      </c>
      <c r="AN497" s="7">
        <v>0.28249999999999997</v>
      </c>
      <c r="AO497" s="7">
        <v>1.0326</v>
      </c>
      <c r="AP497" s="7"/>
      <c r="AQ497" s="7">
        <v>1.0468</v>
      </c>
      <c r="AR497" s="7">
        <v>2.1892</v>
      </c>
      <c r="AY497" s="7">
        <v>2.0375999999999999</v>
      </c>
      <c r="AZ497" s="7">
        <v>4.3845000000000001</v>
      </c>
      <c r="BA497" s="7">
        <v>4.3845000000000001</v>
      </c>
    </row>
    <row r="498" spans="1:53" x14ac:dyDescent="0.15">
      <c r="A498" s="7">
        <v>0.29199999999999998</v>
      </c>
      <c r="B498" s="7">
        <v>1.0307999999999999</v>
      </c>
      <c r="C498" s="7">
        <v>2.1827999999999999</v>
      </c>
      <c r="D498" s="7">
        <v>4.4965000000000002</v>
      </c>
      <c r="H498" s="7">
        <v>0.3337</v>
      </c>
      <c r="I498" s="7">
        <v>1.109</v>
      </c>
      <c r="K498" s="7">
        <v>0.36809999999999998</v>
      </c>
      <c r="L498" s="7">
        <v>1.2065999999999999</v>
      </c>
      <c r="N498" s="7">
        <v>0.31280000000000002</v>
      </c>
      <c r="O498" s="7">
        <v>1.0996999999999999</v>
      </c>
      <c r="Q498" s="7">
        <v>1.1242000000000001</v>
      </c>
      <c r="R498" s="7">
        <v>2.3281999999999998</v>
      </c>
      <c r="AA498" s="7">
        <v>0.2646</v>
      </c>
      <c r="AB498" s="7">
        <v>0.57589999999999997</v>
      </c>
      <c r="AC498" s="7">
        <v>2.0512000000000001</v>
      </c>
      <c r="AD498" s="7">
        <v>4.242</v>
      </c>
      <c r="AH498" s="7">
        <v>0.29830000000000001</v>
      </c>
      <c r="AI498" s="7">
        <v>1.0368999999999999</v>
      </c>
      <c r="AK498" s="7">
        <v>0.32729999999999998</v>
      </c>
      <c r="AL498" s="7">
        <v>1.1204000000000001</v>
      </c>
      <c r="AN498" s="7">
        <v>0.28260000000000002</v>
      </c>
      <c r="AO498" s="7">
        <v>1.0329999999999999</v>
      </c>
      <c r="AP498" s="7"/>
      <c r="AQ498" s="7">
        <v>1.0470999999999999</v>
      </c>
      <c r="AR498" s="7">
        <v>2.1899000000000002</v>
      </c>
      <c r="AY498" s="7">
        <v>2.0384000000000002</v>
      </c>
      <c r="AZ498" s="7">
        <v>4.3863000000000003</v>
      </c>
      <c r="BA498" s="7">
        <v>4.3863000000000003</v>
      </c>
    </row>
    <row r="499" spans="1:53" x14ac:dyDescent="0.15">
      <c r="A499" s="7">
        <v>0.29220000000000002</v>
      </c>
      <c r="B499" s="7">
        <v>1.0310999999999999</v>
      </c>
      <c r="C499" s="7">
        <v>2.1835</v>
      </c>
      <c r="D499" s="7">
        <v>4.4978999999999996</v>
      </c>
      <c r="H499" s="7">
        <v>0.33389999999999997</v>
      </c>
      <c r="I499" s="7">
        <v>1.1093999999999999</v>
      </c>
      <c r="K499" s="7">
        <v>0.36830000000000002</v>
      </c>
      <c r="L499" s="7">
        <v>1.2070000000000001</v>
      </c>
      <c r="N499" s="7">
        <v>0.313</v>
      </c>
      <c r="O499" s="7">
        <v>1.1000000000000001</v>
      </c>
      <c r="Q499" s="7">
        <v>1.1245000000000001</v>
      </c>
      <c r="R499" s="7">
        <v>2.3289</v>
      </c>
      <c r="AA499" s="7">
        <v>0.26469999999999999</v>
      </c>
      <c r="AB499" s="7">
        <v>0.57620000000000005</v>
      </c>
      <c r="AC499" s="7">
        <v>2.0518000000000001</v>
      </c>
      <c r="AD499" s="7">
        <v>4.2432999999999996</v>
      </c>
      <c r="AH499" s="7">
        <v>0.29849999999999999</v>
      </c>
      <c r="AI499" s="7">
        <v>1.0371999999999999</v>
      </c>
      <c r="AK499" s="7">
        <v>0.32750000000000001</v>
      </c>
      <c r="AL499" s="7">
        <v>1.1208</v>
      </c>
      <c r="AN499" s="7">
        <v>0.2828</v>
      </c>
      <c r="AO499" s="7">
        <v>1.0333000000000001</v>
      </c>
      <c r="AP499" s="7"/>
      <c r="AQ499" s="7">
        <v>1.0475000000000001</v>
      </c>
      <c r="AR499" s="7">
        <v>2.1905999999999999</v>
      </c>
      <c r="AY499" s="7">
        <v>2.0392000000000001</v>
      </c>
      <c r="AZ499" s="7">
        <v>4.3879999999999999</v>
      </c>
      <c r="BA499" s="7">
        <v>4.3879999999999999</v>
      </c>
    </row>
    <row r="500" spans="1:53" x14ac:dyDescent="0.15">
      <c r="A500" s="7">
        <v>0.2923</v>
      </c>
      <c r="B500" s="7">
        <v>1.0314000000000001</v>
      </c>
      <c r="C500" s="7">
        <v>2.1842000000000001</v>
      </c>
      <c r="D500" s="7">
        <v>4.4992000000000001</v>
      </c>
      <c r="H500" s="7">
        <v>0.33400000000000002</v>
      </c>
      <c r="I500" s="7">
        <v>1.1096999999999999</v>
      </c>
      <c r="K500" s="7">
        <v>0.36849999999999999</v>
      </c>
      <c r="L500" s="7">
        <v>1.2075</v>
      </c>
      <c r="N500" s="7">
        <v>0.31309999999999999</v>
      </c>
      <c r="O500" s="7">
        <v>1.1004</v>
      </c>
      <c r="Q500" s="7">
        <v>1.1249</v>
      </c>
      <c r="R500" s="7">
        <v>2.3296999999999999</v>
      </c>
      <c r="AA500" s="7">
        <v>0.26490000000000002</v>
      </c>
      <c r="AB500" s="7">
        <v>0.57650000000000001</v>
      </c>
      <c r="AC500" s="7">
        <v>2.0525000000000002</v>
      </c>
      <c r="AD500" s="7">
        <v>4.2445000000000004</v>
      </c>
      <c r="AH500" s="7">
        <v>0.29870000000000002</v>
      </c>
      <c r="AI500" s="7">
        <v>1.0376000000000001</v>
      </c>
      <c r="AK500" s="7">
        <v>0.32769999999999999</v>
      </c>
      <c r="AL500" s="7">
        <v>1.1213</v>
      </c>
      <c r="AN500" s="7">
        <v>0.28299999999999997</v>
      </c>
      <c r="AO500" s="7">
        <v>1.0337000000000001</v>
      </c>
      <c r="AP500" s="7"/>
      <c r="AQ500" s="7">
        <v>1.0478000000000001</v>
      </c>
      <c r="AR500" s="7">
        <v>2.1913</v>
      </c>
      <c r="AY500" s="7">
        <v>2.0400999999999998</v>
      </c>
      <c r="AZ500" s="7">
        <v>4.3898000000000001</v>
      </c>
      <c r="BA500" s="7">
        <v>4.3898000000000001</v>
      </c>
    </row>
    <row r="501" spans="1:53" x14ac:dyDescent="0.15">
      <c r="A501" s="7">
        <v>0.29249999999999998</v>
      </c>
      <c r="B501" s="7">
        <v>1.0317000000000001</v>
      </c>
      <c r="C501" s="7">
        <v>2.1848999999999998</v>
      </c>
      <c r="D501" s="7">
        <v>4.5006000000000004</v>
      </c>
      <c r="H501" s="7">
        <v>0.3342</v>
      </c>
      <c r="I501" s="7">
        <v>1.1101000000000001</v>
      </c>
      <c r="K501" s="7">
        <v>0.36870000000000003</v>
      </c>
      <c r="L501" s="7">
        <v>1.2079</v>
      </c>
      <c r="N501" s="7">
        <v>0.31330000000000002</v>
      </c>
      <c r="O501" s="7">
        <v>1.1008</v>
      </c>
      <c r="Q501" s="7">
        <v>1.1253</v>
      </c>
      <c r="R501" s="7">
        <v>2.3304</v>
      </c>
      <c r="AA501" s="7">
        <v>0.26500000000000001</v>
      </c>
      <c r="AB501" s="7">
        <v>0.57679999999999998</v>
      </c>
      <c r="AC501" s="7">
        <v>2.0531000000000001</v>
      </c>
      <c r="AD501" s="7">
        <v>4.2458</v>
      </c>
      <c r="AH501" s="7">
        <v>0.2989</v>
      </c>
      <c r="AI501" s="7">
        <v>1.038</v>
      </c>
      <c r="AK501" s="7">
        <v>0.32790000000000002</v>
      </c>
      <c r="AL501" s="7">
        <v>1.1216999999999999</v>
      </c>
      <c r="AN501" s="7">
        <v>0.28310000000000002</v>
      </c>
      <c r="AO501" s="7">
        <v>1.0341</v>
      </c>
      <c r="AP501" s="7"/>
      <c r="AQ501" s="7">
        <v>1.0482</v>
      </c>
      <c r="AR501" s="7">
        <v>2.1920000000000002</v>
      </c>
      <c r="AY501" s="7">
        <v>2.0409000000000002</v>
      </c>
      <c r="AZ501" s="7">
        <v>4.3914999999999997</v>
      </c>
      <c r="BA501" s="7">
        <v>4.3914999999999997</v>
      </c>
    </row>
    <row r="502" spans="1:53" x14ac:dyDescent="0.15">
      <c r="A502" s="7">
        <v>0.29260000000000003</v>
      </c>
      <c r="B502" s="7">
        <v>1.032</v>
      </c>
      <c r="C502" s="7">
        <v>2.1856</v>
      </c>
      <c r="D502" s="7">
        <v>4.5019999999999998</v>
      </c>
      <c r="H502" s="7">
        <v>0.33439999999999998</v>
      </c>
      <c r="I502" s="7">
        <v>1.1105</v>
      </c>
      <c r="K502" s="7">
        <v>0.36890000000000001</v>
      </c>
      <c r="L502" s="7">
        <v>1.2083999999999999</v>
      </c>
      <c r="N502" s="7">
        <v>0.3135</v>
      </c>
      <c r="O502" s="7">
        <v>1.1012</v>
      </c>
      <c r="Q502" s="7">
        <v>1.1256999999999999</v>
      </c>
      <c r="R502" s="7">
        <v>2.3311999999999999</v>
      </c>
      <c r="AA502" s="7">
        <v>0.26519999999999999</v>
      </c>
      <c r="AB502" s="7">
        <v>0.57709999999999995</v>
      </c>
      <c r="AC502" s="7">
        <v>2.0537000000000001</v>
      </c>
      <c r="AD502" s="7">
        <v>4.2470999999999997</v>
      </c>
      <c r="AH502" s="7">
        <v>0.29899999999999999</v>
      </c>
      <c r="AI502" s="7">
        <v>1.0384</v>
      </c>
      <c r="AK502" s="7">
        <v>0.3281</v>
      </c>
      <c r="AL502" s="7">
        <v>1.1221000000000001</v>
      </c>
      <c r="AN502" s="7">
        <v>0.2833</v>
      </c>
      <c r="AO502" s="7">
        <v>1.0344</v>
      </c>
      <c r="AP502" s="7"/>
      <c r="AQ502" s="7">
        <v>1.0485</v>
      </c>
      <c r="AR502" s="7">
        <v>2.1926999999999999</v>
      </c>
      <c r="AY502" s="7">
        <v>2.0417000000000001</v>
      </c>
      <c r="AZ502" s="7">
        <v>4.3933</v>
      </c>
      <c r="BA502" s="7">
        <v>4.3933</v>
      </c>
    </row>
    <row r="503" spans="1:53" x14ac:dyDescent="0.15">
      <c r="A503" s="7">
        <v>0.2928</v>
      </c>
      <c r="B503" s="7">
        <v>1.0323</v>
      </c>
      <c r="C503" s="7">
        <v>2.1863000000000001</v>
      </c>
      <c r="D503" s="7">
        <v>4.5034000000000001</v>
      </c>
      <c r="H503" s="7">
        <v>0.33460000000000001</v>
      </c>
      <c r="I503" s="7">
        <v>1.1109</v>
      </c>
      <c r="K503" s="7">
        <v>0.36909999999999998</v>
      </c>
      <c r="L503" s="7">
        <v>1.2088000000000001</v>
      </c>
      <c r="N503" s="7">
        <v>0.31359999999999999</v>
      </c>
      <c r="O503" s="7">
        <v>1.1015999999999999</v>
      </c>
      <c r="Q503" s="7">
        <v>1.1259999999999999</v>
      </c>
      <c r="R503" s="7">
        <v>2.3319000000000001</v>
      </c>
      <c r="AA503" s="7">
        <v>0.26529999999999998</v>
      </c>
      <c r="AB503" s="7">
        <v>0.57750000000000001</v>
      </c>
      <c r="AC503" s="7">
        <v>2.0543999999999998</v>
      </c>
      <c r="AD503" s="7">
        <v>4.2484000000000002</v>
      </c>
      <c r="AH503" s="7">
        <v>0.29920000000000002</v>
      </c>
      <c r="AI503" s="7">
        <v>1.0387</v>
      </c>
      <c r="AK503" s="7">
        <v>0.32829999999999998</v>
      </c>
      <c r="AL503" s="7">
        <v>1.1225000000000001</v>
      </c>
      <c r="AN503" s="7">
        <v>0.28339999999999999</v>
      </c>
      <c r="AO503" s="7">
        <v>1.0347999999999999</v>
      </c>
      <c r="AP503" s="7"/>
      <c r="AQ503" s="7">
        <v>1.0488999999999999</v>
      </c>
      <c r="AR503" s="7">
        <v>2.1934</v>
      </c>
      <c r="AY503" s="7">
        <v>2.0425</v>
      </c>
      <c r="AZ503" s="7">
        <v>4.3949999999999996</v>
      </c>
      <c r="BA503" s="7">
        <v>4.3949999999999996</v>
      </c>
    </row>
    <row r="504" spans="1:53" x14ac:dyDescent="0.15">
      <c r="A504" s="7">
        <v>0.29289999999999999</v>
      </c>
      <c r="B504" s="7">
        <v>1.0327</v>
      </c>
      <c r="C504" s="7">
        <v>2.1869000000000001</v>
      </c>
      <c r="D504" s="7">
        <v>4.5048000000000004</v>
      </c>
      <c r="H504" s="7">
        <v>0.33479999999999999</v>
      </c>
      <c r="I504" s="7">
        <v>1.1113</v>
      </c>
      <c r="K504" s="7">
        <v>0.36930000000000002</v>
      </c>
      <c r="L504" s="7">
        <v>1.2093</v>
      </c>
      <c r="N504" s="7">
        <v>0.31380000000000002</v>
      </c>
      <c r="O504" s="7">
        <v>1.1019000000000001</v>
      </c>
      <c r="Q504" s="7">
        <v>1.1264000000000001</v>
      </c>
      <c r="R504" s="7">
        <v>2.3327</v>
      </c>
      <c r="AA504" s="7">
        <v>0.26550000000000001</v>
      </c>
      <c r="AB504" s="7">
        <v>0.57779999999999998</v>
      </c>
      <c r="AC504" s="7">
        <v>2.0550000000000002</v>
      </c>
      <c r="AD504" s="7">
        <v>4.2496999999999998</v>
      </c>
      <c r="AH504" s="7">
        <v>0.2994</v>
      </c>
      <c r="AI504" s="7">
        <v>1.0390999999999999</v>
      </c>
      <c r="AK504" s="7">
        <v>0.32850000000000001</v>
      </c>
      <c r="AL504" s="7">
        <v>1.1229</v>
      </c>
      <c r="AN504" s="7">
        <v>0.28360000000000002</v>
      </c>
      <c r="AO504" s="7">
        <v>1.0351999999999999</v>
      </c>
      <c r="AP504" s="7"/>
      <c r="AQ504" s="7">
        <v>1.0492999999999999</v>
      </c>
      <c r="AR504" s="7">
        <v>2.1941000000000002</v>
      </c>
      <c r="AY504" s="7">
        <v>2.0432999999999999</v>
      </c>
      <c r="AZ504" s="7">
        <v>4.3967999999999998</v>
      </c>
      <c r="BA504" s="7">
        <v>4.3967999999999998</v>
      </c>
    </row>
    <row r="505" spans="1:53" x14ac:dyDescent="0.15">
      <c r="A505" s="7">
        <v>0.29310000000000003</v>
      </c>
      <c r="B505" s="7">
        <v>1.0329999999999999</v>
      </c>
      <c r="C505" s="7">
        <v>2.1876000000000002</v>
      </c>
      <c r="D505" s="7">
        <v>4.5061999999999998</v>
      </c>
      <c r="H505" s="7">
        <v>0.33500000000000002</v>
      </c>
      <c r="I505" s="7">
        <v>1.1116999999999999</v>
      </c>
      <c r="K505" s="7">
        <v>0.3695</v>
      </c>
      <c r="L505" s="7">
        <v>1.2098</v>
      </c>
      <c r="N505" s="7">
        <v>0.314</v>
      </c>
      <c r="O505" s="7">
        <v>1.1023000000000001</v>
      </c>
      <c r="Q505" s="7">
        <v>1.1268</v>
      </c>
      <c r="R505" s="7">
        <v>2.3334999999999999</v>
      </c>
      <c r="AA505" s="7">
        <v>0.2656</v>
      </c>
      <c r="AB505" s="7">
        <v>0.57809999999999995</v>
      </c>
      <c r="AC505" s="7">
        <v>2.0556000000000001</v>
      </c>
      <c r="AD505" s="7">
        <v>4.2508999999999997</v>
      </c>
      <c r="AH505" s="7">
        <v>0.29959999999999998</v>
      </c>
      <c r="AI505" s="7">
        <v>1.0395000000000001</v>
      </c>
      <c r="AK505" s="7">
        <v>0.32869999999999999</v>
      </c>
      <c r="AL505" s="7">
        <v>1.1233</v>
      </c>
      <c r="AN505" s="7">
        <v>0.2838</v>
      </c>
      <c r="AO505" s="7">
        <v>1.0355000000000001</v>
      </c>
      <c r="AP505" s="7"/>
      <c r="AQ505" s="7">
        <v>1.0496000000000001</v>
      </c>
      <c r="AR505" s="7">
        <v>2.1949000000000001</v>
      </c>
      <c r="AY505" s="7">
        <v>2.0440999999999998</v>
      </c>
      <c r="AZ505" s="7">
        <v>4.3985000000000003</v>
      </c>
      <c r="BA505" s="7">
        <v>4.3985000000000003</v>
      </c>
    </row>
    <row r="506" spans="1:53" x14ac:dyDescent="0.15">
      <c r="A506" s="7">
        <v>0.29320000000000002</v>
      </c>
      <c r="B506" s="7">
        <v>1.0333000000000001</v>
      </c>
      <c r="C506" s="7">
        <v>2.1882999999999999</v>
      </c>
      <c r="D506" s="7">
        <v>4.5076000000000001</v>
      </c>
      <c r="H506" s="7">
        <v>0.3352</v>
      </c>
      <c r="I506" s="7">
        <v>1.1121000000000001</v>
      </c>
      <c r="K506" s="7">
        <v>0.36969999999999997</v>
      </c>
      <c r="L506" s="7">
        <v>1.2101999999999999</v>
      </c>
      <c r="N506" s="7">
        <v>0.31419999999999998</v>
      </c>
      <c r="O506" s="7">
        <v>1.1027</v>
      </c>
      <c r="Q506" s="7">
        <v>1.1272</v>
      </c>
      <c r="R506" s="7">
        <v>2.3342000000000001</v>
      </c>
      <c r="AA506" s="7">
        <v>0.26579999999999998</v>
      </c>
      <c r="AB506" s="7">
        <v>0.57840000000000003</v>
      </c>
      <c r="AC506" s="7">
        <v>2.0562999999999998</v>
      </c>
      <c r="AD506" s="7">
        <v>4.2522000000000002</v>
      </c>
      <c r="AH506" s="7">
        <v>0.29980000000000001</v>
      </c>
      <c r="AI506" s="7">
        <v>1.0399</v>
      </c>
      <c r="AK506" s="7">
        <v>0.32890000000000003</v>
      </c>
      <c r="AL506" s="7">
        <v>1.1236999999999999</v>
      </c>
      <c r="AN506" s="7">
        <v>0.28389999999999999</v>
      </c>
      <c r="AO506" s="7">
        <v>1.0359</v>
      </c>
      <c r="AP506" s="7"/>
      <c r="AQ506" s="7">
        <v>1.05</v>
      </c>
      <c r="AR506" s="7">
        <v>2.1956000000000002</v>
      </c>
      <c r="AY506" s="7">
        <v>2.0449999999999999</v>
      </c>
      <c r="AZ506" s="7">
        <v>4.4002999999999997</v>
      </c>
      <c r="BA506" s="7">
        <v>4.4002999999999997</v>
      </c>
    </row>
    <row r="507" spans="1:53" x14ac:dyDescent="0.15">
      <c r="A507" s="7">
        <v>0.29339999999999999</v>
      </c>
      <c r="B507" s="7">
        <v>1.0336000000000001</v>
      </c>
      <c r="C507" s="7">
        <v>2.1890000000000001</v>
      </c>
      <c r="D507" s="7">
        <v>4.5090000000000003</v>
      </c>
      <c r="H507" s="7">
        <v>0.33539999999999998</v>
      </c>
      <c r="I507" s="7">
        <v>1.1125</v>
      </c>
      <c r="K507" s="7">
        <v>0.36990000000000001</v>
      </c>
      <c r="L507" s="7">
        <v>1.2107000000000001</v>
      </c>
      <c r="N507" s="7">
        <v>0.31430000000000002</v>
      </c>
      <c r="O507" s="7">
        <v>1.1031</v>
      </c>
      <c r="Q507" s="7">
        <v>1.1274999999999999</v>
      </c>
      <c r="R507" s="7">
        <v>2.335</v>
      </c>
      <c r="AA507" s="7">
        <v>0.26590000000000003</v>
      </c>
      <c r="AB507" s="7">
        <v>0.57869999999999999</v>
      </c>
      <c r="AC507" s="7">
        <v>2.0569000000000002</v>
      </c>
      <c r="AD507" s="7">
        <v>4.2534999999999998</v>
      </c>
      <c r="AH507" s="7">
        <v>0.2999</v>
      </c>
      <c r="AI507" s="7">
        <v>1.0402</v>
      </c>
      <c r="AK507" s="7">
        <v>0.3291</v>
      </c>
      <c r="AL507" s="7">
        <v>1.1241000000000001</v>
      </c>
      <c r="AN507" s="7">
        <v>0.28410000000000002</v>
      </c>
      <c r="AO507" s="7">
        <v>1.0363</v>
      </c>
      <c r="AP507" s="7"/>
      <c r="AQ507" s="7">
        <v>1.0503</v>
      </c>
      <c r="AR507" s="7">
        <v>2.1962999999999999</v>
      </c>
      <c r="AY507" s="7">
        <v>2.0457999999999998</v>
      </c>
      <c r="AZ507" s="7">
        <v>4.4020999999999999</v>
      </c>
      <c r="BA507" s="7">
        <v>4.4020999999999999</v>
      </c>
    </row>
    <row r="508" spans="1:53" x14ac:dyDescent="0.15">
      <c r="A508" s="7">
        <v>0.29349999999999998</v>
      </c>
      <c r="B508" s="7">
        <v>1.0339</v>
      </c>
      <c r="C508" s="7">
        <v>2.1897000000000002</v>
      </c>
      <c r="D508" s="7">
        <v>4.5103999999999997</v>
      </c>
      <c r="H508" s="7">
        <v>0.33560000000000001</v>
      </c>
      <c r="I508" s="7">
        <v>1.1129</v>
      </c>
      <c r="K508" s="7">
        <v>0.37009999999999998</v>
      </c>
      <c r="L508" s="7">
        <v>1.2111000000000001</v>
      </c>
      <c r="N508" s="7">
        <v>0.3145</v>
      </c>
      <c r="O508" s="7">
        <v>1.1034999999999999</v>
      </c>
      <c r="Q508" s="7">
        <v>1.1278999999999999</v>
      </c>
      <c r="R508" s="7">
        <v>2.3357000000000001</v>
      </c>
      <c r="AA508" s="7">
        <v>0.2661</v>
      </c>
      <c r="AB508" s="7">
        <v>0.57899999999999996</v>
      </c>
      <c r="AC508" s="7">
        <v>2.0575000000000001</v>
      </c>
      <c r="AD508" s="7">
        <v>4.2548000000000004</v>
      </c>
      <c r="AH508" s="7">
        <v>0.30009999999999998</v>
      </c>
      <c r="AI508" s="7">
        <v>1.0406</v>
      </c>
      <c r="AK508" s="7">
        <v>0.32929999999999998</v>
      </c>
      <c r="AL508" s="7">
        <v>1.1245000000000001</v>
      </c>
      <c r="AN508" s="7">
        <v>0.28420000000000001</v>
      </c>
      <c r="AO508" s="7">
        <v>1.0367</v>
      </c>
      <c r="AP508" s="7"/>
      <c r="AQ508" s="7">
        <v>1.0507</v>
      </c>
      <c r="AR508" s="7">
        <v>2.1970000000000001</v>
      </c>
      <c r="AY508" s="7">
        <v>2.0466000000000002</v>
      </c>
      <c r="AZ508" s="7">
        <v>4.4038000000000004</v>
      </c>
      <c r="BA508" s="7">
        <v>4.4038000000000004</v>
      </c>
    </row>
    <row r="509" spans="1:53" x14ac:dyDescent="0.15">
      <c r="A509" s="7">
        <v>0.29370000000000002</v>
      </c>
      <c r="B509" s="7">
        <v>1.0342</v>
      </c>
      <c r="C509" s="7">
        <v>2.1903999999999999</v>
      </c>
      <c r="D509" s="7">
        <v>4.5118</v>
      </c>
      <c r="H509" s="7">
        <v>0.33579999999999999</v>
      </c>
      <c r="I509" s="7">
        <v>1.1133</v>
      </c>
      <c r="K509" s="7">
        <v>0.37030000000000002</v>
      </c>
      <c r="L509" s="7">
        <v>1.2116</v>
      </c>
      <c r="N509" s="7">
        <v>0.31469999999999998</v>
      </c>
      <c r="O509" s="7">
        <v>1.1037999999999999</v>
      </c>
      <c r="Q509" s="7">
        <v>1.1283000000000001</v>
      </c>
      <c r="R509" s="7">
        <v>2.3365</v>
      </c>
      <c r="AA509" s="7">
        <v>0.26619999999999999</v>
      </c>
      <c r="AB509" s="7">
        <v>0.57940000000000003</v>
      </c>
      <c r="AC509" s="7">
        <v>2.0581999999999998</v>
      </c>
      <c r="AD509" s="7">
        <v>4.2560000000000002</v>
      </c>
      <c r="AH509" s="7">
        <v>0.30030000000000001</v>
      </c>
      <c r="AI509" s="7">
        <v>1.0409999999999999</v>
      </c>
      <c r="AK509" s="7">
        <v>0.32950000000000002</v>
      </c>
      <c r="AL509" s="7">
        <v>1.1249</v>
      </c>
      <c r="AN509" s="7">
        <v>0.28439999999999999</v>
      </c>
      <c r="AO509" s="7">
        <v>1.0369999999999999</v>
      </c>
      <c r="AP509" s="7"/>
      <c r="AQ509" s="7">
        <v>1.0509999999999999</v>
      </c>
      <c r="AR509" s="7">
        <v>2.1977000000000002</v>
      </c>
      <c r="AY509" s="7">
        <v>2.0474000000000001</v>
      </c>
      <c r="AZ509" s="7">
        <v>4.4055999999999997</v>
      </c>
      <c r="BA509" s="7">
        <v>4.4055999999999997</v>
      </c>
    </row>
    <row r="510" spans="1:53" x14ac:dyDescent="0.15">
      <c r="A510" s="7">
        <v>0.29380000000000001</v>
      </c>
      <c r="B510" s="7">
        <v>1.0345</v>
      </c>
      <c r="C510" s="7">
        <v>2.1911</v>
      </c>
      <c r="D510" s="7">
        <v>4.5132000000000003</v>
      </c>
      <c r="H510" s="7">
        <v>0.33600000000000002</v>
      </c>
      <c r="I510" s="7">
        <v>1.1136999999999999</v>
      </c>
      <c r="K510" s="7">
        <v>0.3705</v>
      </c>
      <c r="L510" s="7">
        <v>1.212</v>
      </c>
      <c r="N510" s="7">
        <v>0.31480000000000002</v>
      </c>
      <c r="O510" s="7">
        <v>1.1042000000000001</v>
      </c>
      <c r="Q510" s="7">
        <v>1.1287</v>
      </c>
      <c r="R510" s="7">
        <v>2.3372000000000002</v>
      </c>
      <c r="AA510" s="7">
        <v>0.26640000000000003</v>
      </c>
      <c r="AB510" s="7">
        <v>0.57969999999999999</v>
      </c>
      <c r="AC510" s="7">
        <v>2.0588000000000002</v>
      </c>
      <c r="AD510" s="7">
        <v>4.2572999999999999</v>
      </c>
      <c r="AH510" s="7">
        <v>0.30049999999999999</v>
      </c>
      <c r="AI510" s="7">
        <v>1.0414000000000001</v>
      </c>
      <c r="AK510" s="7">
        <v>0.32969999999999999</v>
      </c>
      <c r="AL510" s="7">
        <v>1.1253</v>
      </c>
      <c r="AN510" s="7">
        <v>0.28460000000000002</v>
      </c>
      <c r="AO510" s="7">
        <v>1.0374000000000001</v>
      </c>
      <c r="AP510" s="7"/>
      <c r="AQ510" s="7">
        <v>1.0513999999999999</v>
      </c>
      <c r="AR510" s="7">
        <v>2.1983999999999999</v>
      </c>
      <c r="AY510" s="7">
        <v>2.0482999999999998</v>
      </c>
      <c r="AZ510" s="7">
        <v>4.4073000000000002</v>
      </c>
      <c r="BA510" s="7">
        <v>4.4073000000000002</v>
      </c>
    </row>
    <row r="511" spans="1:53" x14ac:dyDescent="0.15">
      <c r="A511" s="7">
        <v>0.29399999999999998</v>
      </c>
      <c r="B511" s="7">
        <v>1.0347999999999999</v>
      </c>
      <c r="C511" s="7">
        <v>2.1918000000000002</v>
      </c>
      <c r="D511" s="7">
        <v>4.5145</v>
      </c>
      <c r="H511" s="7">
        <v>0.3362</v>
      </c>
      <c r="I511" s="7">
        <v>1.1141000000000001</v>
      </c>
      <c r="K511" s="7">
        <v>0.37069999999999997</v>
      </c>
      <c r="L511" s="7">
        <v>1.2124999999999999</v>
      </c>
      <c r="N511" s="7">
        <v>0.315</v>
      </c>
      <c r="O511" s="7">
        <v>1.1046</v>
      </c>
      <c r="Q511" s="7">
        <v>1.1291</v>
      </c>
      <c r="R511" s="7">
        <v>2.3380000000000001</v>
      </c>
      <c r="AA511" s="7">
        <v>0.26650000000000001</v>
      </c>
      <c r="AB511" s="7">
        <v>0.57999999999999996</v>
      </c>
      <c r="AC511" s="7">
        <v>2.0594999999999999</v>
      </c>
      <c r="AD511" s="7">
        <v>4.2586000000000004</v>
      </c>
      <c r="AH511" s="7">
        <v>0.30070000000000002</v>
      </c>
      <c r="AI511" s="7">
        <v>1.0417000000000001</v>
      </c>
      <c r="AK511" s="7">
        <v>0.32990000000000003</v>
      </c>
      <c r="AL511" s="7">
        <v>1.1256999999999999</v>
      </c>
      <c r="AN511" s="7">
        <v>0.28470000000000001</v>
      </c>
      <c r="AO511" s="7">
        <v>1.0378000000000001</v>
      </c>
      <c r="AP511" s="7"/>
      <c r="AQ511" s="7">
        <v>1.0518000000000001</v>
      </c>
      <c r="AR511" s="7">
        <v>2.1991000000000001</v>
      </c>
      <c r="AY511" s="7">
        <v>2.0491000000000001</v>
      </c>
      <c r="AZ511" s="7">
        <v>4.4090999999999996</v>
      </c>
      <c r="BA511" s="7">
        <v>4.4090999999999996</v>
      </c>
    </row>
    <row r="512" spans="1:53" x14ac:dyDescent="0.15">
      <c r="A512" s="7">
        <v>0.29409999999999997</v>
      </c>
      <c r="B512" s="7">
        <v>1.0350999999999999</v>
      </c>
      <c r="C512" s="7">
        <v>2.1924999999999999</v>
      </c>
      <c r="D512" s="7">
        <v>4.5159000000000002</v>
      </c>
      <c r="H512" s="7">
        <v>0.33639999999999998</v>
      </c>
      <c r="I512" s="7">
        <v>1.1145</v>
      </c>
      <c r="K512" s="7">
        <v>0.37090000000000001</v>
      </c>
      <c r="L512" s="7">
        <v>1.2130000000000001</v>
      </c>
      <c r="N512" s="7">
        <v>0.31519999999999998</v>
      </c>
      <c r="O512" s="7">
        <v>1.105</v>
      </c>
      <c r="Q512" s="7">
        <v>1.1294</v>
      </c>
      <c r="R512" s="7">
        <v>2.3386999999999998</v>
      </c>
      <c r="AA512" s="7">
        <v>0.26669999999999999</v>
      </c>
      <c r="AB512" s="7">
        <v>0.58030000000000004</v>
      </c>
      <c r="AC512" s="7">
        <v>2.0600999999999998</v>
      </c>
      <c r="AD512" s="7">
        <v>4.2599</v>
      </c>
      <c r="AH512" s="7">
        <v>0.30080000000000001</v>
      </c>
      <c r="AI512" s="7">
        <v>1.0421</v>
      </c>
      <c r="AK512" s="7">
        <v>0.3301</v>
      </c>
      <c r="AL512" s="7">
        <v>1.1261000000000001</v>
      </c>
      <c r="AN512" s="7">
        <v>0.28489999999999999</v>
      </c>
      <c r="AO512" s="7">
        <v>1.0381</v>
      </c>
      <c r="AP512" s="7"/>
      <c r="AQ512" s="7">
        <v>1.0521</v>
      </c>
      <c r="AR512" s="7">
        <v>2.1999</v>
      </c>
      <c r="AY512" s="7">
        <v>2.0499000000000001</v>
      </c>
      <c r="AZ512" s="7">
        <v>4.4108000000000001</v>
      </c>
      <c r="BA512" s="7">
        <v>4.4108000000000001</v>
      </c>
    </row>
    <row r="513" spans="1:53" x14ac:dyDescent="0.15">
      <c r="A513" s="7">
        <v>0.29430000000000001</v>
      </c>
      <c r="B513" s="7">
        <v>1.0354000000000001</v>
      </c>
      <c r="C513" s="7">
        <v>2.1930999999999998</v>
      </c>
      <c r="D513" s="7">
        <v>4.5172999999999996</v>
      </c>
      <c r="H513" s="7">
        <v>0.33660000000000001</v>
      </c>
      <c r="I513" s="7">
        <v>1.1149</v>
      </c>
      <c r="K513" s="7">
        <v>0.37109999999999999</v>
      </c>
      <c r="L513" s="7">
        <v>1.2134</v>
      </c>
      <c r="N513" s="7">
        <v>0.31530000000000002</v>
      </c>
      <c r="O513" s="7">
        <v>1.1053999999999999</v>
      </c>
      <c r="Q513" s="7">
        <v>1.1297999999999999</v>
      </c>
      <c r="R513" s="7">
        <v>2.3395000000000001</v>
      </c>
      <c r="AA513" s="7">
        <v>0.26679999999999998</v>
      </c>
      <c r="AB513" s="7">
        <v>0.5806</v>
      </c>
      <c r="AC513" s="7">
        <v>2.0607000000000002</v>
      </c>
      <c r="AD513" s="7">
        <v>4.2611999999999997</v>
      </c>
      <c r="AH513" s="7">
        <v>0.30099999999999999</v>
      </c>
      <c r="AI513" s="7">
        <v>1.0425</v>
      </c>
      <c r="AK513" s="7">
        <v>0.33029999999999998</v>
      </c>
      <c r="AL513" s="7">
        <v>1.1265000000000001</v>
      </c>
      <c r="AN513" s="7">
        <v>0.28499999999999998</v>
      </c>
      <c r="AO513" s="7">
        <v>1.0385</v>
      </c>
      <c r="AP513" s="7"/>
      <c r="AQ513" s="7">
        <v>1.0525</v>
      </c>
      <c r="AR513" s="7">
        <v>2.2006000000000001</v>
      </c>
      <c r="AY513" s="7">
        <v>2.0507</v>
      </c>
      <c r="AZ513" s="7">
        <v>4.4126000000000003</v>
      </c>
      <c r="BA513" s="7">
        <v>4.4126000000000003</v>
      </c>
    </row>
    <row r="514" spans="1:53" x14ac:dyDescent="0.15">
      <c r="A514" s="7">
        <v>0.2944</v>
      </c>
      <c r="B514" s="7">
        <v>1.0357000000000001</v>
      </c>
      <c r="C514" s="7">
        <v>2.1938</v>
      </c>
      <c r="D514" s="7">
        <v>4.5186999999999999</v>
      </c>
      <c r="H514" s="7">
        <v>0.3367</v>
      </c>
      <c r="I514" s="7">
        <v>1.1153</v>
      </c>
      <c r="K514" s="7">
        <v>0.37130000000000002</v>
      </c>
      <c r="L514" s="7">
        <v>1.2139</v>
      </c>
      <c r="N514" s="7">
        <v>0.3155</v>
      </c>
      <c r="O514" s="7">
        <v>1.1056999999999999</v>
      </c>
      <c r="Q514" s="7">
        <v>1.1302000000000001</v>
      </c>
      <c r="R514" s="7">
        <v>2.3403</v>
      </c>
      <c r="AA514" s="7">
        <v>0.26700000000000002</v>
      </c>
      <c r="AB514" s="7">
        <v>0.58089999999999997</v>
      </c>
      <c r="AC514" s="7">
        <v>2.0613999999999999</v>
      </c>
      <c r="AD514" s="7">
        <v>4.2625000000000002</v>
      </c>
      <c r="AH514" s="7">
        <v>0.30120000000000002</v>
      </c>
      <c r="AI514" s="7">
        <v>1.0428999999999999</v>
      </c>
      <c r="AK514" s="7">
        <v>0.33050000000000002</v>
      </c>
      <c r="AL514" s="7">
        <v>1.1269</v>
      </c>
      <c r="AN514" s="7">
        <v>0.28520000000000001</v>
      </c>
      <c r="AO514" s="7">
        <v>1.0388999999999999</v>
      </c>
      <c r="AP514" s="7"/>
      <c r="AQ514" s="7">
        <v>1.0528</v>
      </c>
      <c r="AR514" s="7">
        <v>2.2012999999999998</v>
      </c>
      <c r="AY514" s="7">
        <v>2.0514999999999999</v>
      </c>
      <c r="AZ514" s="7">
        <v>4.4143999999999997</v>
      </c>
      <c r="BA514" s="7">
        <v>4.4143999999999997</v>
      </c>
    </row>
    <row r="515" spans="1:53" x14ac:dyDescent="0.15">
      <c r="A515" s="7">
        <v>0.29459999999999997</v>
      </c>
      <c r="B515" s="7">
        <v>1.036</v>
      </c>
      <c r="C515" s="7">
        <v>2.1945000000000001</v>
      </c>
      <c r="D515" s="7">
        <v>4.5201000000000002</v>
      </c>
      <c r="H515" s="7">
        <v>0.33689999999999998</v>
      </c>
      <c r="I515" s="7">
        <v>1.1156999999999999</v>
      </c>
      <c r="K515" s="7">
        <v>0.3715</v>
      </c>
      <c r="L515" s="7">
        <v>1.2142999999999999</v>
      </c>
      <c r="N515" s="7">
        <v>0.31569999999999998</v>
      </c>
      <c r="O515" s="7">
        <v>1.1061000000000001</v>
      </c>
      <c r="Q515" s="7">
        <v>1.1306</v>
      </c>
      <c r="R515" s="7">
        <v>2.3410000000000002</v>
      </c>
      <c r="AA515" s="7">
        <v>0.2671</v>
      </c>
      <c r="AB515" s="7">
        <v>0.58130000000000004</v>
      </c>
      <c r="AC515" s="7">
        <v>2.0619999999999998</v>
      </c>
      <c r="AD515" s="7">
        <v>4.2637</v>
      </c>
      <c r="AH515" s="7">
        <v>0.3014</v>
      </c>
      <c r="AI515" s="7">
        <v>1.0432999999999999</v>
      </c>
      <c r="AK515" s="7">
        <v>0.33069999999999999</v>
      </c>
      <c r="AL515" s="7">
        <v>1.1273</v>
      </c>
      <c r="AN515" s="7">
        <v>0.28539999999999999</v>
      </c>
      <c r="AO515" s="7">
        <v>1.0391999999999999</v>
      </c>
      <c r="AP515" s="7"/>
      <c r="AQ515" s="7">
        <v>1.0531999999999999</v>
      </c>
      <c r="AR515" s="7">
        <v>2.202</v>
      </c>
      <c r="AY515" s="7">
        <v>2.0524</v>
      </c>
      <c r="AZ515" s="7">
        <v>4.4161000000000001</v>
      </c>
      <c r="BA515" s="7">
        <v>4.4161000000000001</v>
      </c>
    </row>
    <row r="516" spans="1:53" x14ac:dyDescent="0.15">
      <c r="A516" s="7">
        <v>0.29470000000000002</v>
      </c>
      <c r="B516" s="7">
        <v>1.0363</v>
      </c>
      <c r="C516" s="7">
        <v>2.1951999999999998</v>
      </c>
      <c r="D516" s="7">
        <v>4.5214999999999996</v>
      </c>
      <c r="H516" s="7">
        <v>0.33710000000000001</v>
      </c>
      <c r="I516" s="7">
        <v>1.1161000000000001</v>
      </c>
      <c r="K516" s="7">
        <v>0.37169999999999997</v>
      </c>
      <c r="L516" s="7">
        <v>1.2148000000000001</v>
      </c>
      <c r="N516" s="7">
        <v>0.31580000000000003</v>
      </c>
      <c r="O516" s="7">
        <v>1.1065</v>
      </c>
      <c r="Q516" s="7">
        <v>1.131</v>
      </c>
      <c r="R516" s="7">
        <v>2.3418000000000001</v>
      </c>
      <c r="AA516" s="7">
        <v>0.26729999999999998</v>
      </c>
      <c r="AB516" s="7">
        <v>0.58160000000000001</v>
      </c>
      <c r="AC516" s="7">
        <v>2.0626000000000002</v>
      </c>
      <c r="AD516" s="7">
        <v>4.2649999999999997</v>
      </c>
      <c r="AH516" s="7">
        <v>0.30159999999999998</v>
      </c>
      <c r="AI516" s="7">
        <v>1.0436000000000001</v>
      </c>
      <c r="AK516" s="7">
        <v>0.33090000000000003</v>
      </c>
      <c r="AL516" s="7">
        <v>1.1276999999999999</v>
      </c>
      <c r="AN516" s="7">
        <v>0.28549999999999998</v>
      </c>
      <c r="AO516" s="7">
        <v>1.0396000000000001</v>
      </c>
      <c r="AP516" s="7"/>
      <c r="AQ516" s="7">
        <v>1.0535000000000001</v>
      </c>
      <c r="AR516" s="7">
        <v>2.2027000000000001</v>
      </c>
      <c r="AY516" s="7">
        <v>2.0531999999999999</v>
      </c>
      <c r="AZ516" s="7">
        <v>4.4179000000000004</v>
      </c>
      <c r="BA516" s="7">
        <v>4.4179000000000004</v>
      </c>
    </row>
    <row r="517" spans="1:53" x14ac:dyDescent="0.15">
      <c r="A517" s="7">
        <v>0.2949</v>
      </c>
      <c r="B517" s="7">
        <v>1.0366</v>
      </c>
      <c r="C517" s="7">
        <v>2.1959</v>
      </c>
      <c r="D517" s="7">
        <v>4.5228999999999999</v>
      </c>
      <c r="H517" s="7">
        <v>0.33729999999999999</v>
      </c>
      <c r="I517" s="7">
        <v>1.1165</v>
      </c>
      <c r="K517" s="7">
        <v>0.37190000000000001</v>
      </c>
      <c r="L517" s="7">
        <v>1.2152000000000001</v>
      </c>
      <c r="N517" s="7">
        <v>0.316</v>
      </c>
      <c r="O517" s="7">
        <v>1.1069</v>
      </c>
      <c r="Q517" s="7">
        <v>1.1313</v>
      </c>
      <c r="R517" s="7">
        <v>2.3424999999999998</v>
      </c>
      <c r="AA517" s="7">
        <v>0.26750000000000002</v>
      </c>
      <c r="AB517" s="7">
        <v>0.58189999999999997</v>
      </c>
      <c r="AC517" s="7">
        <v>2.0632999999999999</v>
      </c>
      <c r="AD517" s="7">
        <v>4.2663000000000002</v>
      </c>
      <c r="AH517" s="7">
        <v>0.30180000000000001</v>
      </c>
      <c r="AI517" s="7">
        <v>1.044</v>
      </c>
      <c r="AK517" s="7">
        <v>0.33110000000000001</v>
      </c>
      <c r="AL517" s="7">
        <v>1.1281000000000001</v>
      </c>
      <c r="AN517" s="7">
        <v>0.28570000000000001</v>
      </c>
      <c r="AO517" s="7">
        <v>1.04</v>
      </c>
      <c r="AP517" s="7"/>
      <c r="AQ517" s="7">
        <v>1.0539000000000001</v>
      </c>
      <c r="AR517" s="7">
        <v>2.2035</v>
      </c>
      <c r="AY517" s="7">
        <v>2.0539999999999998</v>
      </c>
      <c r="AZ517" s="7">
        <v>4.4196999999999997</v>
      </c>
      <c r="BA517" s="7">
        <v>4.4196999999999997</v>
      </c>
    </row>
    <row r="518" spans="1:53" x14ac:dyDescent="0.15">
      <c r="A518" s="7">
        <v>0.29499999999999998</v>
      </c>
      <c r="B518" s="7">
        <v>1.0368999999999999</v>
      </c>
      <c r="C518" s="7">
        <v>2.1966000000000001</v>
      </c>
      <c r="D518" s="7">
        <v>4.5243000000000002</v>
      </c>
      <c r="H518" s="7">
        <v>0.33750000000000002</v>
      </c>
      <c r="I518" s="7">
        <v>1.1169</v>
      </c>
      <c r="K518" s="7">
        <v>0.37209999999999999</v>
      </c>
      <c r="L518" s="7">
        <v>1.2157</v>
      </c>
      <c r="N518" s="7">
        <v>0.31619999999999998</v>
      </c>
      <c r="O518" s="7">
        <v>1.1073</v>
      </c>
      <c r="Q518" s="7">
        <v>1.1316999999999999</v>
      </c>
      <c r="R518" s="7">
        <v>2.3433000000000002</v>
      </c>
      <c r="AA518" s="7">
        <v>0.2676</v>
      </c>
      <c r="AB518" s="7">
        <v>0.58220000000000005</v>
      </c>
      <c r="AC518" s="7">
        <v>2.0638999999999998</v>
      </c>
      <c r="AD518" s="7">
        <v>4.2675999999999998</v>
      </c>
      <c r="AH518" s="7">
        <v>0.3019</v>
      </c>
      <c r="AI518" s="7">
        <v>1.0444</v>
      </c>
      <c r="AK518" s="7">
        <v>0.33129999999999998</v>
      </c>
      <c r="AL518" s="7">
        <v>1.1285000000000001</v>
      </c>
      <c r="AN518" s="7">
        <v>0.2858</v>
      </c>
      <c r="AO518" s="7">
        <v>1.0403</v>
      </c>
      <c r="AP518" s="7"/>
      <c r="AQ518" s="7">
        <v>1.0543</v>
      </c>
      <c r="AR518" s="7">
        <v>2.2042000000000002</v>
      </c>
      <c r="AY518" s="7">
        <v>2.0548000000000002</v>
      </c>
      <c r="AZ518" s="7">
        <v>4.4214000000000002</v>
      </c>
      <c r="BA518" s="7">
        <v>4.4214000000000002</v>
      </c>
    </row>
    <row r="519" spans="1:53" x14ac:dyDescent="0.15">
      <c r="A519" s="7">
        <v>0.29520000000000002</v>
      </c>
      <c r="B519" s="7">
        <v>1.0371999999999999</v>
      </c>
      <c r="C519" s="7">
        <v>2.1972999999999998</v>
      </c>
      <c r="D519" s="7">
        <v>4.5256999999999996</v>
      </c>
      <c r="H519" s="7">
        <v>0.3377</v>
      </c>
      <c r="I519" s="7">
        <v>1.1173</v>
      </c>
      <c r="K519" s="7">
        <v>0.37230000000000002</v>
      </c>
      <c r="L519" s="7">
        <v>1.2161999999999999</v>
      </c>
      <c r="N519" s="7">
        <v>0.31630000000000003</v>
      </c>
      <c r="O519" s="7">
        <v>1.1075999999999999</v>
      </c>
      <c r="Q519" s="7">
        <v>1.1321000000000001</v>
      </c>
      <c r="R519" s="7">
        <v>2.3441000000000001</v>
      </c>
      <c r="AA519" s="7">
        <v>0.26779999999999998</v>
      </c>
      <c r="AB519" s="7">
        <v>0.58250000000000002</v>
      </c>
      <c r="AC519" s="7">
        <v>2.0646</v>
      </c>
      <c r="AD519" s="7">
        <v>4.2689000000000004</v>
      </c>
      <c r="AH519" s="7">
        <v>0.30209999999999998</v>
      </c>
      <c r="AI519" s="7">
        <v>1.0448</v>
      </c>
      <c r="AK519" s="7">
        <v>0.33150000000000002</v>
      </c>
      <c r="AL519" s="7">
        <v>1.129</v>
      </c>
      <c r="AN519" s="7">
        <v>0.28599999999999998</v>
      </c>
      <c r="AO519" s="7">
        <v>1.0407</v>
      </c>
      <c r="AP519" s="7"/>
      <c r="AQ519" s="7">
        <v>1.0546</v>
      </c>
      <c r="AR519" s="7">
        <v>2.2048999999999999</v>
      </c>
      <c r="AY519" s="7">
        <v>2.0556999999999999</v>
      </c>
      <c r="AZ519" s="7">
        <v>4.4231999999999996</v>
      </c>
      <c r="BA519" s="7">
        <v>4.4231999999999996</v>
      </c>
    </row>
    <row r="520" spans="1:53" x14ac:dyDescent="0.15">
      <c r="A520" s="7">
        <v>0.29530000000000001</v>
      </c>
      <c r="B520" s="7">
        <v>1.0375000000000001</v>
      </c>
      <c r="C520" s="7">
        <v>2.198</v>
      </c>
      <c r="D520" s="7">
        <v>4.5270999999999999</v>
      </c>
      <c r="H520" s="7">
        <v>0.33789999999999998</v>
      </c>
      <c r="I520" s="7">
        <v>1.1176999999999999</v>
      </c>
      <c r="K520" s="7">
        <v>0.3725</v>
      </c>
      <c r="L520" s="7">
        <v>1.2165999999999999</v>
      </c>
      <c r="N520" s="7">
        <v>0.3165</v>
      </c>
      <c r="O520" s="7">
        <v>1.1080000000000001</v>
      </c>
      <c r="Q520" s="7">
        <v>1.1325000000000001</v>
      </c>
      <c r="R520" s="7">
        <v>2.3448000000000002</v>
      </c>
      <c r="AA520" s="7">
        <v>0.26790000000000003</v>
      </c>
      <c r="AB520" s="7">
        <v>0.58289999999999997</v>
      </c>
      <c r="AC520" s="7">
        <v>2.0651999999999999</v>
      </c>
      <c r="AD520" s="7">
        <v>4.2702</v>
      </c>
      <c r="AH520" s="7">
        <v>0.30230000000000001</v>
      </c>
      <c r="AI520" s="7">
        <v>1.0451999999999999</v>
      </c>
      <c r="AK520" s="7">
        <v>0.33169999999999999</v>
      </c>
      <c r="AL520" s="7">
        <v>1.1294</v>
      </c>
      <c r="AN520" s="7">
        <v>0.28620000000000001</v>
      </c>
      <c r="AO520" s="7">
        <v>1.0410999999999999</v>
      </c>
      <c r="AP520" s="7"/>
      <c r="AQ520" s="7">
        <v>1.0549999999999999</v>
      </c>
      <c r="AR520" s="7">
        <v>2.2056</v>
      </c>
      <c r="AY520" s="7">
        <v>2.0565000000000002</v>
      </c>
      <c r="AZ520" s="7">
        <v>4.4249999999999998</v>
      </c>
      <c r="BA520" s="7">
        <v>4.4249999999999998</v>
      </c>
    </row>
    <row r="521" spans="1:53" x14ac:dyDescent="0.15">
      <c r="A521" s="7">
        <v>0.29549999999999998</v>
      </c>
      <c r="B521" s="7">
        <v>1.0378000000000001</v>
      </c>
      <c r="C521" s="7">
        <v>2.1987000000000001</v>
      </c>
      <c r="D521" s="7">
        <v>4.5285000000000002</v>
      </c>
      <c r="H521" s="7">
        <v>0.33810000000000001</v>
      </c>
      <c r="I521" s="7">
        <v>1.1181000000000001</v>
      </c>
      <c r="K521" s="7">
        <v>0.37269999999999998</v>
      </c>
      <c r="L521" s="7">
        <v>1.2171000000000001</v>
      </c>
      <c r="N521" s="7">
        <v>0.31669999999999998</v>
      </c>
      <c r="O521" s="7">
        <v>1.1084000000000001</v>
      </c>
      <c r="Q521" s="7">
        <v>1.1329</v>
      </c>
      <c r="R521" s="7">
        <v>2.3456000000000001</v>
      </c>
      <c r="AA521" s="7">
        <v>0.2681</v>
      </c>
      <c r="AB521" s="7">
        <v>0.58320000000000005</v>
      </c>
      <c r="AC521" s="7">
        <v>2.0657999999999999</v>
      </c>
      <c r="AD521" s="7">
        <v>4.2714999999999996</v>
      </c>
      <c r="AH521" s="7">
        <v>0.30249999999999999</v>
      </c>
      <c r="AI521" s="7">
        <v>1.0455000000000001</v>
      </c>
      <c r="AK521" s="7">
        <v>0.33189999999999997</v>
      </c>
      <c r="AL521" s="7">
        <v>1.1297999999999999</v>
      </c>
      <c r="AN521" s="7">
        <v>0.2863</v>
      </c>
      <c r="AO521" s="7">
        <v>1.0415000000000001</v>
      </c>
      <c r="AP521" s="7"/>
      <c r="AQ521" s="7">
        <v>1.0552999999999999</v>
      </c>
      <c r="AR521" s="7">
        <v>2.2063000000000001</v>
      </c>
      <c r="AY521" s="7">
        <v>2.0573000000000001</v>
      </c>
      <c r="AZ521" s="7">
        <v>4.4267000000000003</v>
      </c>
      <c r="BA521" s="7">
        <v>4.4267000000000003</v>
      </c>
    </row>
    <row r="522" spans="1:53" x14ac:dyDescent="0.15">
      <c r="A522" s="7">
        <v>0.29559999999999997</v>
      </c>
      <c r="B522" s="7">
        <v>1.0381</v>
      </c>
      <c r="C522" s="7">
        <v>2.1993999999999998</v>
      </c>
      <c r="D522" s="7">
        <v>4.5298999999999996</v>
      </c>
      <c r="H522" s="7">
        <v>0.33829999999999999</v>
      </c>
      <c r="I522" s="7">
        <v>1.1185</v>
      </c>
      <c r="K522" s="7">
        <v>0.37290000000000001</v>
      </c>
      <c r="L522" s="7">
        <v>1.2175</v>
      </c>
      <c r="N522" s="7">
        <v>0.31680000000000003</v>
      </c>
      <c r="O522" s="7">
        <v>1.1088</v>
      </c>
      <c r="Q522" s="7">
        <v>1.1332</v>
      </c>
      <c r="R522" s="7">
        <v>2.3462999999999998</v>
      </c>
      <c r="AA522" s="7">
        <v>0.26819999999999999</v>
      </c>
      <c r="AB522" s="7">
        <v>0.58350000000000002</v>
      </c>
      <c r="AC522" s="7">
        <v>2.0665</v>
      </c>
      <c r="AD522" s="7">
        <v>4.2727000000000004</v>
      </c>
      <c r="AH522" s="7">
        <v>0.30270000000000002</v>
      </c>
      <c r="AI522" s="7">
        <v>1.0459000000000001</v>
      </c>
      <c r="AK522" s="7">
        <v>0.33210000000000001</v>
      </c>
      <c r="AL522" s="7">
        <v>1.1302000000000001</v>
      </c>
      <c r="AN522" s="7">
        <v>0.28649999999999998</v>
      </c>
      <c r="AO522" s="7">
        <v>1.0418000000000001</v>
      </c>
      <c r="AP522" s="7"/>
      <c r="AQ522" s="7">
        <v>1.0557000000000001</v>
      </c>
      <c r="AR522" s="7">
        <v>2.2071000000000001</v>
      </c>
      <c r="AY522" s="7">
        <v>2.0581</v>
      </c>
      <c r="AZ522" s="7">
        <v>4.4284999999999997</v>
      </c>
      <c r="BA522" s="7">
        <v>4.4284999999999997</v>
      </c>
    </row>
    <row r="523" spans="1:53" x14ac:dyDescent="0.15">
      <c r="A523" s="7">
        <v>0.29580000000000001</v>
      </c>
      <c r="B523" s="7">
        <v>1.0385</v>
      </c>
      <c r="C523" s="7">
        <v>2.2000999999999999</v>
      </c>
      <c r="D523" s="7">
        <v>4.5312999999999999</v>
      </c>
      <c r="H523" s="7">
        <v>0.33850000000000002</v>
      </c>
      <c r="I523" s="7">
        <v>1.1189</v>
      </c>
      <c r="K523" s="7">
        <v>0.37309999999999999</v>
      </c>
      <c r="L523" s="7">
        <v>1.218</v>
      </c>
      <c r="N523" s="7">
        <v>0.317</v>
      </c>
      <c r="O523" s="7">
        <v>1.1092</v>
      </c>
      <c r="Q523" s="7">
        <v>1.1335999999999999</v>
      </c>
      <c r="R523" s="7">
        <v>2.3471000000000002</v>
      </c>
      <c r="AA523" s="7">
        <v>0.26840000000000003</v>
      </c>
      <c r="AB523" s="7">
        <v>0.58379999999999999</v>
      </c>
      <c r="AC523" s="7">
        <v>2.0670999999999999</v>
      </c>
      <c r="AD523" s="7">
        <v>4.274</v>
      </c>
      <c r="AH523" s="7">
        <v>0.30280000000000001</v>
      </c>
      <c r="AI523" s="7">
        <v>1.0463</v>
      </c>
      <c r="AK523" s="7">
        <v>0.33229999999999998</v>
      </c>
      <c r="AL523" s="7">
        <v>1.1306</v>
      </c>
      <c r="AN523" s="7">
        <v>0.28660000000000002</v>
      </c>
      <c r="AO523" s="7">
        <v>1.0422</v>
      </c>
      <c r="AP523" s="7"/>
      <c r="AQ523" s="7">
        <v>1.0561</v>
      </c>
      <c r="AR523" s="7">
        <v>2.2078000000000002</v>
      </c>
      <c r="AY523" s="7">
        <v>2.0590000000000002</v>
      </c>
      <c r="AZ523" s="7">
        <v>4.4302999999999999</v>
      </c>
      <c r="BA523" s="7">
        <v>4.4302999999999999</v>
      </c>
    </row>
    <row r="524" spans="1:53" x14ac:dyDescent="0.15">
      <c r="A524" s="7">
        <v>0.2959</v>
      </c>
      <c r="B524" s="7">
        <v>1.0387999999999999</v>
      </c>
      <c r="C524" s="7">
        <v>2.2008000000000001</v>
      </c>
      <c r="D524" s="7">
        <v>4.5327000000000002</v>
      </c>
      <c r="H524" s="7">
        <v>0.3387</v>
      </c>
      <c r="I524" s="7">
        <v>1.1193</v>
      </c>
      <c r="K524" s="7">
        <v>0.37330000000000002</v>
      </c>
      <c r="L524" s="7">
        <v>1.2184999999999999</v>
      </c>
      <c r="N524" s="7">
        <v>0.31719999999999998</v>
      </c>
      <c r="O524" s="7">
        <v>1.1095999999999999</v>
      </c>
      <c r="Q524" s="7">
        <v>1.1339999999999999</v>
      </c>
      <c r="R524" s="7">
        <v>2.3479000000000001</v>
      </c>
      <c r="AA524" s="7">
        <v>0.26850000000000002</v>
      </c>
      <c r="AB524" s="7">
        <v>0.58409999999999995</v>
      </c>
      <c r="AC524" s="7">
        <v>2.0676999999999999</v>
      </c>
      <c r="AD524" s="7">
        <v>4.2752999999999997</v>
      </c>
      <c r="AH524" s="7">
        <v>0.30299999999999999</v>
      </c>
      <c r="AI524" s="7">
        <v>1.0467</v>
      </c>
      <c r="AK524" s="7">
        <v>0.33250000000000002</v>
      </c>
      <c r="AL524" s="7">
        <v>1.131</v>
      </c>
      <c r="AN524" s="7">
        <v>0.2868</v>
      </c>
      <c r="AO524" s="7">
        <v>1.0426</v>
      </c>
      <c r="AP524" s="7"/>
      <c r="AQ524" s="7">
        <v>1.0564</v>
      </c>
      <c r="AR524" s="7">
        <v>2.2084999999999999</v>
      </c>
      <c r="AY524" s="7">
        <v>2.0598000000000001</v>
      </c>
      <c r="AZ524" s="7">
        <v>4.4320000000000004</v>
      </c>
      <c r="BA524" s="7">
        <v>4.4320000000000004</v>
      </c>
    </row>
    <row r="525" spans="1:53" x14ac:dyDescent="0.15">
      <c r="A525" s="7">
        <v>0.29609999999999997</v>
      </c>
      <c r="B525" s="7">
        <v>1.0390999999999999</v>
      </c>
      <c r="C525" s="7">
        <v>2.2014999999999998</v>
      </c>
      <c r="D525" s="7">
        <v>4.5340999999999996</v>
      </c>
      <c r="H525" s="7">
        <v>0.33889999999999998</v>
      </c>
      <c r="I525" s="7">
        <v>1.1196999999999999</v>
      </c>
      <c r="K525" s="7">
        <v>0.3735</v>
      </c>
      <c r="L525" s="7">
        <v>1.2189000000000001</v>
      </c>
      <c r="N525" s="7">
        <v>0.31730000000000003</v>
      </c>
      <c r="O525" s="7">
        <v>1.1099000000000001</v>
      </c>
      <c r="Q525" s="7">
        <v>1.1344000000000001</v>
      </c>
      <c r="R525" s="7">
        <v>2.3485999999999998</v>
      </c>
      <c r="AA525" s="7">
        <v>0.26869999999999999</v>
      </c>
      <c r="AB525" s="7">
        <v>0.58450000000000002</v>
      </c>
      <c r="AC525" s="7">
        <v>2.0684</v>
      </c>
      <c r="AD525" s="7">
        <v>4.2766000000000002</v>
      </c>
      <c r="AH525" s="7">
        <v>0.30320000000000003</v>
      </c>
      <c r="AI525" s="7">
        <v>1.0470999999999999</v>
      </c>
      <c r="AK525" s="7">
        <v>0.33279999999999998</v>
      </c>
      <c r="AL525" s="7">
        <v>1.1314</v>
      </c>
      <c r="AN525" s="7">
        <v>0.28699999999999998</v>
      </c>
      <c r="AO525" s="7">
        <v>1.0428999999999999</v>
      </c>
      <c r="AP525" s="7"/>
      <c r="AQ525" s="7">
        <v>1.0568</v>
      </c>
      <c r="AR525" s="7">
        <v>2.2092000000000001</v>
      </c>
      <c r="AY525" s="7">
        <v>2.0606</v>
      </c>
      <c r="AZ525" s="7">
        <v>4.4337999999999997</v>
      </c>
      <c r="BA525" s="7">
        <v>4.4337999999999997</v>
      </c>
    </row>
    <row r="526" spans="1:53" x14ac:dyDescent="0.15">
      <c r="A526" s="7">
        <v>0.29620000000000002</v>
      </c>
      <c r="B526" s="7">
        <v>1.0394000000000001</v>
      </c>
      <c r="C526" s="7">
        <v>2.2021999999999999</v>
      </c>
      <c r="D526" s="7">
        <v>4.5354999999999999</v>
      </c>
      <c r="H526" s="7">
        <v>0.33910000000000001</v>
      </c>
      <c r="I526" s="7">
        <v>1.1201000000000001</v>
      </c>
      <c r="K526" s="7">
        <v>0.37369999999999998</v>
      </c>
      <c r="L526" s="7">
        <v>1.2194</v>
      </c>
      <c r="N526" s="7">
        <v>0.3175</v>
      </c>
      <c r="O526" s="7">
        <v>1.1103000000000001</v>
      </c>
      <c r="Q526" s="7">
        <v>1.1348</v>
      </c>
      <c r="R526" s="7">
        <v>2.3494000000000002</v>
      </c>
      <c r="AA526" s="7">
        <v>0.26879999999999998</v>
      </c>
      <c r="AB526" s="7">
        <v>0.58479999999999999</v>
      </c>
      <c r="AC526" s="7">
        <v>2.069</v>
      </c>
      <c r="AD526" s="7">
        <v>4.2778999999999998</v>
      </c>
      <c r="AH526" s="7">
        <v>0.3034</v>
      </c>
      <c r="AI526" s="7">
        <v>1.0474000000000001</v>
      </c>
      <c r="AK526" s="7">
        <v>0.33300000000000002</v>
      </c>
      <c r="AL526" s="7">
        <v>1.1317999999999999</v>
      </c>
      <c r="AN526" s="7">
        <v>0.28710000000000002</v>
      </c>
      <c r="AO526" s="7">
        <v>1.0432999999999999</v>
      </c>
      <c r="AP526" s="7"/>
      <c r="AQ526" s="7">
        <v>1.0570999999999999</v>
      </c>
      <c r="AR526" s="7">
        <v>2.2099000000000002</v>
      </c>
      <c r="AY526" s="7">
        <v>2.0615000000000001</v>
      </c>
      <c r="AZ526" s="7">
        <v>4.4356</v>
      </c>
      <c r="BA526" s="7">
        <v>4.4356</v>
      </c>
    </row>
    <row r="527" spans="1:53" x14ac:dyDescent="0.15">
      <c r="A527" s="7">
        <v>0.2964</v>
      </c>
      <c r="B527" s="7">
        <v>1.0397000000000001</v>
      </c>
      <c r="C527" s="7">
        <v>2.2027999999999999</v>
      </c>
      <c r="D527" s="7">
        <v>4.5369999999999999</v>
      </c>
      <c r="H527" s="7">
        <v>0.33929999999999999</v>
      </c>
      <c r="I527" s="7">
        <v>1.1205000000000001</v>
      </c>
      <c r="K527" s="7">
        <v>0.37390000000000001</v>
      </c>
      <c r="L527" s="7">
        <v>1.2198</v>
      </c>
      <c r="N527" s="7">
        <v>0.31769999999999998</v>
      </c>
      <c r="O527" s="7">
        <v>1.1107</v>
      </c>
      <c r="Q527" s="7">
        <v>1.1351</v>
      </c>
      <c r="R527" s="7">
        <v>2.3502000000000001</v>
      </c>
      <c r="AA527" s="7">
        <v>0.26900000000000002</v>
      </c>
      <c r="AB527" s="7">
        <v>0.58509999999999995</v>
      </c>
      <c r="AC527" s="7">
        <v>2.0697000000000001</v>
      </c>
      <c r="AD527" s="7">
        <v>4.2792000000000003</v>
      </c>
      <c r="AH527" s="7">
        <v>0.30359999999999998</v>
      </c>
      <c r="AI527" s="7">
        <v>1.0478000000000001</v>
      </c>
      <c r="AK527" s="7">
        <v>0.3332</v>
      </c>
      <c r="AL527" s="7">
        <v>1.1322000000000001</v>
      </c>
      <c r="AN527" s="7">
        <v>0.2873</v>
      </c>
      <c r="AO527" s="7">
        <v>1.0437000000000001</v>
      </c>
      <c r="AP527" s="7"/>
      <c r="AQ527" s="7">
        <v>1.0575000000000001</v>
      </c>
      <c r="AR527" s="7">
        <v>2.2107000000000001</v>
      </c>
      <c r="AY527" s="7">
        <v>2.0623</v>
      </c>
      <c r="AZ527" s="7">
        <v>4.4374000000000002</v>
      </c>
      <c r="BA527" s="7">
        <v>4.4374000000000002</v>
      </c>
    </row>
    <row r="528" spans="1:53" x14ac:dyDescent="0.15">
      <c r="A528" s="7">
        <v>0.29649999999999999</v>
      </c>
      <c r="B528" s="7">
        <v>1.04</v>
      </c>
      <c r="C528" s="7">
        <v>2.2035</v>
      </c>
      <c r="D528" s="7">
        <v>4.5384000000000002</v>
      </c>
      <c r="H528" s="7">
        <v>0.33950000000000002</v>
      </c>
      <c r="I528" s="7">
        <v>1.1209</v>
      </c>
      <c r="K528" s="7">
        <v>0.37409999999999999</v>
      </c>
      <c r="L528" s="7">
        <v>1.2202999999999999</v>
      </c>
      <c r="N528" s="7">
        <v>0.31790000000000002</v>
      </c>
      <c r="O528" s="7">
        <v>1.1111</v>
      </c>
      <c r="Q528" s="7">
        <v>1.1355</v>
      </c>
      <c r="R528" s="7">
        <v>2.3509000000000002</v>
      </c>
      <c r="AA528" s="7">
        <v>0.26910000000000001</v>
      </c>
      <c r="AB528" s="7">
        <v>0.58540000000000003</v>
      </c>
      <c r="AC528" s="7">
        <v>2.0703</v>
      </c>
      <c r="AD528" s="7">
        <v>4.2805</v>
      </c>
      <c r="AH528" s="7">
        <v>0.30380000000000001</v>
      </c>
      <c r="AI528" s="7">
        <v>1.0482</v>
      </c>
      <c r="AK528" s="7">
        <v>0.33339999999999997</v>
      </c>
      <c r="AL528" s="7">
        <v>1.1326000000000001</v>
      </c>
      <c r="AN528" s="7">
        <v>0.28739999999999999</v>
      </c>
      <c r="AO528" s="7">
        <v>1.0441</v>
      </c>
      <c r="AP528" s="7"/>
      <c r="AQ528" s="7">
        <v>1.0578000000000001</v>
      </c>
      <c r="AR528" s="7">
        <v>2.2113999999999998</v>
      </c>
      <c r="AY528" s="7">
        <v>2.0630999999999999</v>
      </c>
      <c r="AZ528" s="7">
        <v>4.4390999999999998</v>
      </c>
      <c r="BA528" s="7">
        <v>4.4390999999999998</v>
      </c>
    </row>
    <row r="529" spans="1:53" x14ac:dyDescent="0.15">
      <c r="A529" s="7">
        <v>0.29670000000000002</v>
      </c>
      <c r="B529" s="7">
        <v>1.0403</v>
      </c>
      <c r="C529" s="7">
        <v>2.2042000000000002</v>
      </c>
      <c r="D529" s="7">
        <v>4.5397999999999996</v>
      </c>
      <c r="H529" s="7">
        <v>0.3397</v>
      </c>
      <c r="I529" s="7">
        <v>1.1213</v>
      </c>
      <c r="K529" s="7">
        <v>0.37430000000000002</v>
      </c>
      <c r="L529" s="7">
        <v>1.2208000000000001</v>
      </c>
      <c r="N529" s="7">
        <v>0.318</v>
      </c>
      <c r="O529" s="7">
        <v>1.1114999999999999</v>
      </c>
      <c r="Q529" s="7">
        <v>1.1358999999999999</v>
      </c>
      <c r="R529" s="7">
        <v>2.3517000000000001</v>
      </c>
      <c r="AA529" s="7">
        <v>0.26929999999999998</v>
      </c>
      <c r="AB529" s="7">
        <v>0.5857</v>
      </c>
      <c r="AC529" s="7">
        <v>2.0709</v>
      </c>
      <c r="AD529" s="7">
        <v>4.2817999999999996</v>
      </c>
      <c r="AH529" s="7">
        <v>0.3039</v>
      </c>
      <c r="AI529" s="7">
        <v>1.0486</v>
      </c>
      <c r="AK529" s="7">
        <v>0.33360000000000001</v>
      </c>
      <c r="AL529" s="7">
        <v>1.133</v>
      </c>
      <c r="AN529" s="7">
        <v>0.28760000000000002</v>
      </c>
      <c r="AO529" s="7">
        <v>1.0444</v>
      </c>
      <c r="AP529" s="7"/>
      <c r="AQ529" s="7">
        <v>1.0582</v>
      </c>
      <c r="AR529" s="7">
        <v>2.2121</v>
      </c>
      <c r="AY529" s="7">
        <v>2.0638999999999998</v>
      </c>
      <c r="AZ529" s="7">
        <v>4.4409000000000001</v>
      </c>
      <c r="BA529" s="7">
        <v>4.4409000000000001</v>
      </c>
    </row>
    <row r="530" spans="1:53" x14ac:dyDescent="0.15">
      <c r="A530" s="7">
        <v>0.29680000000000001</v>
      </c>
      <c r="B530" s="7">
        <v>1.0406</v>
      </c>
      <c r="C530" s="7">
        <v>2.2048999999999999</v>
      </c>
      <c r="D530" s="7">
        <v>4.5411999999999999</v>
      </c>
      <c r="H530" s="7">
        <v>0.33989999999999998</v>
      </c>
      <c r="I530" s="7">
        <v>1.1216999999999999</v>
      </c>
      <c r="K530" s="7">
        <v>0.37459999999999999</v>
      </c>
      <c r="L530" s="7">
        <v>1.2212000000000001</v>
      </c>
      <c r="N530" s="7">
        <v>0.31819999999999998</v>
      </c>
      <c r="O530" s="7">
        <v>1.1119000000000001</v>
      </c>
      <c r="Q530" s="7">
        <v>1.1363000000000001</v>
      </c>
      <c r="R530" s="7">
        <v>2.3525</v>
      </c>
      <c r="AA530" s="7">
        <v>0.26950000000000002</v>
      </c>
      <c r="AB530" s="7">
        <v>0.58609999999999995</v>
      </c>
      <c r="AC530" s="7">
        <v>2.0716000000000001</v>
      </c>
      <c r="AD530" s="7">
        <v>4.2831000000000001</v>
      </c>
      <c r="AH530" s="7">
        <v>0.30409999999999998</v>
      </c>
      <c r="AI530" s="7">
        <v>1.0489999999999999</v>
      </c>
      <c r="AK530" s="7">
        <v>0.33379999999999999</v>
      </c>
      <c r="AL530" s="7">
        <v>1.1334</v>
      </c>
      <c r="AN530" s="7">
        <v>0.2878</v>
      </c>
      <c r="AO530" s="7">
        <v>1.0448</v>
      </c>
      <c r="AP530" s="7"/>
      <c r="AQ530" s="7">
        <v>1.0586</v>
      </c>
      <c r="AR530" s="7">
        <v>2.2128000000000001</v>
      </c>
      <c r="AY530" s="7">
        <v>2.0648</v>
      </c>
      <c r="AZ530" s="7">
        <v>4.4427000000000003</v>
      </c>
      <c r="BA530" s="7">
        <v>4.4427000000000003</v>
      </c>
    </row>
    <row r="531" spans="1:53" x14ac:dyDescent="0.15">
      <c r="A531" s="7">
        <v>0.29699999999999999</v>
      </c>
      <c r="B531" s="7">
        <v>1.0408999999999999</v>
      </c>
      <c r="C531" s="7">
        <v>2.2056</v>
      </c>
      <c r="D531" s="7">
        <v>4.5426000000000002</v>
      </c>
      <c r="H531" s="7">
        <v>0.34010000000000001</v>
      </c>
      <c r="I531" s="7">
        <v>1.1221000000000001</v>
      </c>
      <c r="K531" s="7">
        <v>0.37480000000000002</v>
      </c>
      <c r="L531" s="7">
        <v>1.2217</v>
      </c>
      <c r="N531" s="7">
        <v>0.31840000000000002</v>
      </c>
      <c r="O531" s="7">
        <v>1.1123000000000001</v>
      </c>
      <c r="Q531" s="7">
        <v>1.1367</v>
      </c>
      <c r="R531" s="7">
        <v>2.3532000000000002</v>
      </c>
      <c r="AA531" s="7">
        <v>0.26960000000000001</v>
      </c>
      <c r="AB531" s="7">
        <v>0.58640000000000003</v>
      </c>
      <c r="AC531" s="7">
        <v>2.0722</v>
      </c>
      <c r="AD531" s="7">
        <v>4.2843999999999998</v>
      </c>
      <c r="AH531" s="7">
        <v>0.30430000000000001</v>
      </c>
      <c r="AI531" s="7">
        <v>1.0492999999999999</v>
      </c>
      <c r="AK531" s="7">
        <v>0.33400000000000002</v>
      </c>
      <c r="AL531" s="7">
        <v>1.1338999999999999</v>
      </c>
      <c r="AN531" s="7">
        <v>0.28789999999999999</v>
      </c>
      <c r="AO531" s="7">
        <v>1.0451999999999999</v>
      </c>
      <c r="AP531" s="7"/>
      <c r="AQ531" s="7">
        <v>1.0589</v>
      </c>
      <c r="AR531" s="7">
        <v>2.2136</v>
      </c>
      <c r="AY531" s="7">
        <v>2.0655999999999999</v>
      </c>
      <c r="AZ531" s="7">
        <v>4.4444999999999997</v>
      </c>
      <c r="BA531" s="7">
        <v>4.4444999999999997</v>
      </c>
    </row>
    <row r="532" spans="1:53" x14ac:dyDescent="0.15">
      <c r="A532" s="7">
        <v>0.29709999999999998</v>
      </c>
      <c r="B532" s="7">
        <v>1.0411999999999999</v>
      </c>
      <c r="C532" s="7">
        <v>2.2063000000000001</v>
      </c>
      <c r="D532" s="7">
        <v>4.5439999999999996</v>
      </c>
      <c r="H532" s="7">
        <v>0.34029999999999999</v>
      </c>
      <c r="I532" s="7">
        <v>1.1225000000000001</v>
      </c>
      <c r="K532" s="7">
        <v>0.375</v>
      </c>
      <c r="L532" s="7">
        <v>1.2222</v>
      </c>
      <c r="N532" s="7">
        <v>0.31850000000000001</v>
      </c>
      <c r="O532" s="7">
        <v>1.1126</v>
      </c>
      <c r="Q532" s="7">
        <v>1.1371</v>
      </c>
      <c r="R532" s="7">
        <v>2.3540000000000001</v>
      </c>
      <c r="AA532" s="7">
        <v>0.26979999999999998</v>
      </c>
      <c r="AB532" s="7">
        <v>0.5867</v>
      </c>
      <c r="AC532" s="7">
        <v>2.0729000000000002</v>
      </c>
      <c r="AD532" s="7">
        <v>4.2857000000000003</v>
      </c>
      <c r="AH532" s="7">
        <v>0.30449999999999999</v>
      </c>
      <c r="AI532" s="7">
        <v>1.0497000000000001</v>
      </c>
      <c r="AK532" s="7">
        <v>0.3342</v>
      </c>
      <c r="AL532" s="7">
        <v>1.1343000000000001</v>
      </c>
      <c r="AN532" s="7">
        <v>0.28810000000000002</v>
      </c>
      <c r="AO532" s="7">
        <v>1.0456000000000001</v>
      </c>
      <c r="AP532" s="7"/>
      <c r="AQ532" s="7">
        <v>1.0592999999999999</v>
      </c>
      <c r="AR532" s="7">
        <v>2.2143000000000002</v>
      </c>
      <c r="AY532" s="7">
        <v>2.0663999999999998</v>
      </c>
      <c r="AZ532" s="7">
        <v>4.4462999999999999</v>
      </c>
      <c r="BA532" s="7">
        <v>4.4462999999999999</v>
      </c>
    </row>
    <row r="533" spans="1:53" x14ac:dyDescent="0.15">
      <c r="A533" s="7">
        <v>0.29730000000000001</v>
      </c>
      <c r="B533" s="7">
        <v>1.0415000000000001</v>
      </c>
      <c r="C533" s="7">
        <v>2.2069999999999999</v>
      </c>
      <c r="D533" s="7">
        <v>4.5453999999999999</v>
      </c>
      <c r="H533" s="7">
        <v>0.34050000000000002</v>
      </c>
      <c r="I533" s="7">
        <v>1.1229</v>
      </c>
      <c r="K533" s="7">
        <v>0.37519999999999998</v>
      </c>
      <c r="L533" s="7">
        <v>1.2225999999999999</v>
      </c>
      <c r="N533" s="7">
        <v>0.31869999999999998</v>
      </c>
      <c r="O533" s="7">
        <v>1.113</v>
      </c>
      <c r="Q533" s="7">
        <v>1.1374</v>
      </c>
      <c r="R533" s="7">
        <v>2.3546999999999998</v>
      </c>
      <c r="AA533" s="7">
        <v>0.26989999999999997</v>
      </c>
      <c r="AB533" s="7">
        <v>0.58699999999999997</v>
      </c>
      <c r="AC533" s="7">
        <v>2.0735000000000001</v>
      </c>
      <c r="AD533" s="7">
        <v>4.2869999999999999</v>
      </c>
      <c r="AH533" s="7">
        <v>0.30470000000000003</v>
      </c>
      <c r="AI533" s="7">
        <v>1.0501</v>
      </c>
      <c r="AK533" s="7">
        <v>0.33439999999999998</v>
      </c>
      <c r="AL533" s="7">
        <v>1.1347</v>
      </c>
      <c r="AN533" s="7">
        <v>0.28820000000000001</v>
      </c>
      <c r="AO533" s="7">
        <v>1.0459000000000001</v>
      </c>
      <c r="AP533" s="7"/>
      <c r="AQ533" s="7">
        <v>1.0597000000000001</v>
      </c>
      <c r="AR533" s="7">
        <v>2.2149999999999999</v>
      </c>
      <c r="AY533" s="7">
        <v>2.0672999999999999</v>
      </c>
      <c r="AZ533" s="7">
        <v>4.4480000000000004</v>
      </c>
      <c r="BA533" s="7">
        <v>4.4480000000000004</v>
      </c>
    </row>
    <row r="534" spans="1:53" x14ac:dyDescent="0.15">
      <c r="A534" s="7">
        <v>0.2974</v>
      </c>
      <c r="B534" s="7">
        <v>1.0418000000000001</v>
      </c>
      <c r="C534" s="7">
        <v>2.2077</v>
      </c>
      <c r="D534" s="7">
        <v>4.5468000000000002</v>
      </c>
      <c r="H534" s="7">
        <v>0.34060000000000001</v>
      </c>
      <c r="I534" s="7">
        <v>1.1233</v>
      </c>
      <c r="K534" s="7">
        <v>0.37540000000000001</v>
      </c>
      <c r="L534" s="7">
        <v>1.2231000000000001</v>
      </c>
      <c r="N534" s="7">
        <v>0.31890000000000002</v>
      </c>
      <c r="O534" s="7">
        <v>1.1133999999999999</v>
      </c>
      <c r="Q534" s="7">
        <v>1.1377999999999999</v>
      </c>
      <c r="R534" s="7">
        <v>2.3555000000000001</v>
      </c>
      <c r="AA534" s="7">
        <v>0.27010000000000001</v>
      </c>
      <c r="AB534" s="7">
        <v>0.58730000000000004</v>
      </c>
      <c r="AC534" s="7">
        <v>2.0741999999999998</v>
      </c>
      <c r="AD534" s="7">
        <v>4.2882999999999996</v>
      </c>
      <c r="AH534" s="7">
        <v>0.3049</v>
      </c>
      <c r="AI534" s="7">
        <v>1.0505</v>
      </c>
      <c r="AK534" s="7">
        <v>0.33460000000000001</v>
      </c>
      <c r="AL534" s="7">
        <v>1.1351</v>
      </c>
      <c r="AN534" s="7">
        <v>0.28839999999999999</v>
      </c>
      <c r="AO534" s="7">
        <v>1.0463</v>
      </c>
      <c r="AP534" s="7"/>
      <c r="AQ534" s="7">
        <v>1.06</v>
      </c>
      <c r="AR534" s="7">
        <v>2.2157</v>
      </c>
      <c r="AY534" s="7">
        <v>2.0680999999999998</v>
      </c>
      <c r="AZ534" s="7">
        <v>4.4497999999999998</v>
      </c>
      <c r="BA534" s="7">
        <v>4.4497999999999998</v>
      </c>
    </row>
    <row r="535" spans="1:53" x14ac:dyDescent="0.15">
      <c r="A535" s="7">
        <v>0.29759999999999998</v>
      </c>
      <c r="B535" s="7">
        <v>1.0421</v>
      </c>
      <c r="C535" s="7">
        <v>2.2084000000000001</v>
      </c>
      <c r="D535" s="7">
        <v>4.5481999999999996</v>
      </c>
      <c r="H535" s="7">
        <v>0.34079999999999999</v>
      </c>
      <c r="I535" s="7">
        <v>1.1236999999999999</v>
      </c>
      <c r="K535" s="7">
        <v>0.37559999999999999</v>
      </c>
      <c r="L535" s="7">
        <v>1.2235</v>
      </c>
      <c r="N535" s="7">
        <v>0.31900000000000001</v>
      </c>
      <c r="O535" s="7">
        <v>1.1137999999999999</v>
      </c>
      <c r="Q535" s="7">
        <v>1.1382000000000001</v>
      </c>
      <c r="R535" s="7">
        <v>2.3563000000000001</v>
      </c>
      <c r="AA535" s="7">
        <v>0.2702</v>
      </c>
      <c r="AB535" s="7">
        <v>0.5877</v>
      </c>
      <c r="AC535" s="7">
        <v>2.0748000000000002</v>
      </c>
      <c r="AD535" s="7">
        <v>4.2896000000000001</v>
      </c>
      <c r="AH535" s="7">
        <v>0.30499999999999999</v>
      </c>
      <c r="AI535" s="7">
        <v>1.0508999999999999</v>
      </c>
      <c r="AK535" s="7">
        <v>0.33479999999999999</v>
      </c>
      <c r="AL535" s="7">
        <v>1.1355</v>
      </c>
      <c r="AN535" s="7">
        <v>0.28860000000000002</v>
      </c>
      <c r="AO535" s="7">
        <v>1.0467</v>
      </c>
      <c r="AP535" s="7"/>
      <c r="AQ535" s="7">
        <v>1.0604</v>
      </c>
      <c r="AR535" s="7">
        <v>2.2164000000000001</v>
      </c>
      <c r="AY535" s="7">
        <v>2.0689000000000002</v>
      </c>
      <c r="AZ535" s="7">
        <v>4.4516</v>
      </c>
      <c r="BA535" s="7">
        <v>4.4516</v>
      </c>
    </row>
    <row r="536" spans="1:53" x14ac:dyDescent="0.15">
      <c r="A536" s="7">
        <v>0.29780000000000001</v>
      </c>
      <c r="B536" s="7">
        <v>1.0425</v>
      </c>
      <c r="C536" s="7">
        <v>2.2090999999999998</v>
      </c>
      <c r="D536" s="7">
        <v>4.5495999999999999</v>
      </c>
      <c r="H536" s="7">
        <v>0.34100000000000003</v>
      </c>
      <c r="I536" s="7">
        <v>1.1241000000000001</v>
      </c>
      <c r="K536" s="7">
        <v>0.37580000000000002</v>
      </c>
      <c r="L536" s="7">
        <v>1.224</v>
      </c>
      <c r="N536" s="7">
        <v>0.31919999999999998</v>
      </c>
      <c r="O536" s="7">
        <v>1.1142000000000001</v>
      </c>
      <c r="Q536" s="7">
        <v>1.1386000000000001</v>
      </c>
      <c r="R536" s="7">
        <v>2.3570000000000002</v>
      </c>
      <c r="AA536" s="7">
        <v>0.27039999999999997</v>
      </c>
      <c r="AB536" s="7">
        <v>0.58799999999999997</v>
      </c>
      <c r="AC536" s="7">
        <v>2.0754000000000001</v>
      </c>
      <c r="AD536" s="7">
        <v>4.2908999999999997</v>
      </c>
      <c r="AH536" s="7">
        <v>0.30520000000000003</v>
      </c>
      <c r="AI536" s="7">
        <v>1.0511999999999999</v>
      </c>
      <c r="AK536" s="7">
        <v>0.33500000000000002</v>
      </c>
      <c r="AL536" s="7">
        <v>1.1358999999999999</v>
      </c>
      <c r="AN536" s="7">
        <v>0.28870000000000001</v>
      </c>
      <c r="AO536" s="7">
        <v>1.0469999999999999</v>
      </c>
      <c r="AP536" s="7"/>
      <c r="AQ536" s="7">
        <v>1.0607</v>
      </c>
      <c r="AR536" s="7">
        <v>2.2172000000000001</v>
      </c>
      <c r="AY536" s="7">
        <v>2.0697999999999999</v>
      </c>
      <c r="AZ536" s="7">
        <v>4.4534000000000002</v>
      </c>
      <c r="BA536" s="7">
        <v>4.4534000000000002</v>
      </c>
    </row>
    <row r="537" spans="1:53" x14ac:dyDescent="0.15">
      <c r="A537" s="7">
        <v>0.2979</v>
      </c>
      <c r="B537" s="7">
        <v>1.0427999999999999</v>
      </c>
      <c r="C537" s="7">
        <v>2.2098</v>
      </c>
      <c r="D537" s="7">
        <v>4.5510000000000002</v>
      </c>
      <c r="H537" s="7">
        <v>0.3412</v>
      </c>
      <c r="I537" s="7">
        <v>1.1245000000000001</v>
      </c>
      <c r="K537" s="7">
        <v>0.376</v>
      </c>
      <c r="L537" s="7">
        <v>1.2244999999999999</v>
      </c>
      <c r="N537" s="7">
        <v>0.31940000000000002</v>
      </c>
      <c r="O537" s="7">
        <v>1.1146</v>
      </c>
      <c r="Q537" s="7">
        <v>1.139</v>
      </c>
      <c r="R537" s="7">
        <v>2.3578000000000001</v>
      </c>
      <c r="AA537" s="7">
        <v>0.27050000000000002</v>
      </c>
      <c r="AB537" s="7">
        <v>0.58830000000000005</v>
      </c>
      <c r="AC537" s="7">
        <v>2.0760999999999998</v>
      </c>
      <c r="AD537" s="7">
        <v>4.2922000000000002</v>
      </c>
      <c r="AH537" s="7">
        <v>0.3054</v>
      </c>
      <c r="AI537" s="7">
        <v>1.0516000000000001</v>
      </c>
      <c r="AK537" s="7">
        <v>0.3352</v>
      </c>
      <c r="AL537" s="7">
        <v>1.1363000000000001</v>
      </c>
      <c r="AN537" s="7">
        <v>0.28889999999999999</v>
      </c>
      <c r="AO537" s="7">
        <v>1.0474000000000001</v>
      </c>
      <c r="AP537" s="7"/>
      <c r="AQ537" s="7">
        <v>1.0610999999999999</v>
      </c>
      <c r="AR537" s="7">
        <v>2.2179000000000002</v>
      </c>
      <c r="AY537" s="7">
        <v>2.0706000000000002</v>
      </c>
      <c r="AZ537" s="7">
        <v>4.4551999999999996</v>
      </c>
      <c r="BA537" s="7">
        <v>4.4551999999999996</v>
      </c>
    </row>
    <row r="538" spans="1:53" x14ac:dyDescent="0.15">
      <c r="A538" s="7">
        <v>0.29809999999999998</v>
      </c>
      <c r="B538" s="7">
        <v>1.0430999999999999</v>
      </c>
      <c r="C538" s="7">
        <v>2.2105000000000001</v>
      </c>
      <c r="D538" s="7">
        <v>4.5525000000000002</v>
      </c>
      <c r="H538" s="7">
        <v>0.34139999999999998</v>
      </c>
      <c r="I538" s="7">
        <v>1.1249</v>
      </c>
      <c r="K538" s="7">
        <v>0.37619999999999998</v>
      </c>
      <c r="L538" s="7">
        <v>1.2249000000000001</v>
      </c>
      <c r="N538" s="7">
        <v>0.31950000000000001</v>
      </c>
      <c r="O538" s="7">
        <v>1.115</v>
      </c>
      <c r="Q538" s="7">
        <v>1.1394</v>
      </c>
      <c r="R538" s="7">
        <v>2.3586</v>
      </c>
      <c r="AA538" s="7">
        <v>0.2707</v>
      </c>
      <c r="AB538" s="7">
        <v>0.58860000000000001</v>
      </c>
      <c r="AC538" s="7">
        <v>2.0767000000000002</v>
      </c>
      <c r="AD538" s="7">
        <v>4.2934000000000001</v>
      </c>
      <c r="AH538" s="7">
        <v>0.30559999999999998</v>
      </c>
      <c r="AI538" s="7">
        <v>1.052</v>
      </c>
      <c r="AK538" s="7">
        <v>0.33539999999999998</v>
      </c>
      <c r="AL538" s="7">
        <v>1.1367</v>
      </c>
      <c r="AN538" s="7">
        <v>0.28910000000000002</v>
      </c>
      <c r="AO538" s="7">
        <v>1.0478000000000001</v>
      </c>
      <c r="AP538" s="7"/>
      <c r="AQ538" s="7">
        <v>1.0615000000000001</v>
      </c>
      <c r="AR538" s="7">
        <v>2.2185999999999999</v>
      </c>
      <c r="AY538" s="7">
        <v>2.0714000000000001</v>
      </c>
      <c r="AZ538" s="7">
        <v>4.4569000000000001</v>
      </c>
      <c r="BA538" s="7">
        <v>4.4569000000000001</v>
      </c>
    </row>
    <row r="539" spans="1:53" x14ac:dyDescent="0.15">
      <c r="A539" s="7">
        <v>0.29820000000000002</v>
      </c>
      <c r="B539" s="7">
        <v>1.0434000000000001</v>
      </c>
      <c r="C539" s="7">
        <v>2.2111999999999998</v>
      </c>
      <c r="D539" s="7">
        <v>4.5538999999999996</v>
      </c>
      <c r="H539" s="7">
        <v>0.34160000000000001</v>
      </c>
      <c r="I539" s="7">
        <v>1.1253</v>
      </c>
      <c r="K539" s="7">
        <v>0.37640000000000001</v>
      </c>
      <c r="L539" s="7">
        <v>1.2254</v>
      </c>
      <c r="N539" s="7">
        <v>0.31969999999999998</v>
      </c>
      <c r="O539" s="7">
        <v>1.1153</v>
      </c>
      <c r="Q539" s="7">
        <v>1.1396999999999999</v>
      </c>
      <c r="R539" s="7">
        <v>2.3593999999999999</v>
      </c>
      <c r="AA539" s="7">
        <v>0.27089999999999997</v>
      </c>
      <c r="AB539" s="7">
        <v>0.58899999999999997</v>
      </c>
      <c r="AC539" s="7">
        <v>2.0773999999999999</v>
      </c>
      <c r="AD539" s="7">
        <v>4.2946999999999997</v>
      </c>
      <c r="AH539" s="7">
        <v>0.30580000000000002</v>
      </c>
      <c r="AI539" s="7">
        <v>1.0524</v>
      </c>
      <c r="AK539" s="7">
        <v>0.33560000000000001</v>
      </c>
      <c r="AL539" s="7">
        <v>1.1371</v>
      </c>
      <c r="AN539" s="7">
        <v>0.28920000000000001</v>
      </c>
      <c r="AO539" s="7">
        <v>1.0482</v>
      </c>
      <c r="AP539" s="7"/>
      <c r="AQ539" s="7">
        <v>1.0618000000000001</v>
      </c>
      <c r="AR539" s="7">
        <v>2.2193999999999998</v>
      </c>
      <c r="AY539" s="7">
        <v>2.0722999999999998</v>
      </c>
      <c r="AZ539" s="7">
        <v>4.4587000000000003</v>
      </c>
      <c r="BA539" s="7">
        <v>4.4587000000000003</v>
      </c>
    </row>
    <row r="540" spans="1:53" x14ac:dyDescent="0.15">
      <c r="A540" s="7">
        <v>0.2984</v>
      </c>
      <c r="B540" s="7">
        <v>1.0437000000000001</v>
      </c>
      <c r="C540" s="7">
        <v>2.2119</v>
      </c>
      <c r="D540" s="7">
        <v>4.5552999999999999</v>
      </c>
      <c r="H540" s="7">
        <v>0.34179999999999999</v>
      </c>
      <c r="I540" s="7">
        <v>1.1256999999999999</v>
      </c>
      <c r="K540" s="7">
        <v>0.37659999999999999</v>
      </c>
      <c r="L540" s="7">
        <v>1.2259</v>
      </c>
      <c r="N540" s="7">
        <v>0.31990000000000002</v>
      </c>
      <c r="O540" s="7">
        <v>1.1156999999999999</v>
      </c>
      <c r="Q540" s="7">
        <v>1.1400999999999999</v>
      </c>
      <c r="R540" s="7">
        <v>2.3601000000000001</v>
      </c>
      <c r="AA540" s="7">
        <v>0.27100000000000002</v>
      </c>
      <c r="AB540" s="7">
        <v>0.58930000000000005</v>
      </c>
      <c r="AC540" s="7">
        <v>2.0779999999999998</v>
      </c>
      <c r="AD540" s="7">
        <v>4.2960000000000003</v>
      </c>
      <c r="AH540" s="7">
        <v>0.30599999999999999</v>
      </c>
      <c r="AI540" s="7">
        <v>1.0528</v>
      </c>
      <c r="AK540" s="7">
        <v>0.33579999999999999</v>
      </c>
      <c r="AL540" s="7">
        <v>1.1375</v>
      </c>
      <c r="AN540" s="7">
        <v>0.28939999999999999</v>
      </c>
      <c r="AO540" s="7">
        <v>1.0485</v>
      </c>
      <c r="AP540" s="7"/>
      <c r="AQ540" s="7">
        <v>1.0622</v>
      </c>
      <c r="AR540" s="7">
        <v>2.2201</v>
      </c>
      <c r="AY540" s="7">
        <v>2.0731000000000002</v>
      </c>
      <c r="AZ540" s="7">
        <v>4.4604999999999997</v>
      </c>
      <c r="BA540" s="7">
        <v>4.4604999999999997</v>
      </c>
    </row>
    <row r="541" spans="1:53" x14ac:dyDescent="0.15">
      <c r="A541" s="7">
        <v>0.29849999999999999</v>
      </c>
      <c r="B541" s="7">
        <v>1.044</v>
      </c>
      <c r="C541" s="7">
        <v>2.2126000000000001</v>
      </c>
      <c r="D541" s="7">
        <v>4.5567000000000002</v>
      </c>
      <c r="H541" s="7">
        <v>0.34200000000000003</v>
      </c>
      <c r="I541" s="7">
        <v>1.1261000000000001</v>
      </c>
      <c r="K541" s="7">
        <v>0.37680000000000002</v>
      </c>
      <c r="L541" s="7">
        <v>1.2262999999999999</v>
      </c>
      <c r="N541" s="7">
        <v>0.3201</v>
      </c>
      <c r="O541" s="7">
        <v>1.1161000000000001</v>
      </c>
      <c r="Q541" s="7">
        <v>1.1405000000000001</v>
      </c>
      <c r="R541" s="7">
        <v>2.3609</v>
      </c>
      <c r="AA541" s="7">
        <v>0.2712</v>
      </c>
      <c r="AB541" s="7">
        <v>0.58960000000000001</v>
      </c>
      <c r="AC541" s="7">
        <v>2.0787</v>
      </c>
      <c r="AD541" s="7">
        <v>4.2973999999999997</v>
      </c>
      <c r="AH541" s="7">
        <v>0.30609999999999998</v>
      </c>
      <c r="AI541" s="7">
        <v>1.0531999999999999</v>
      </c>
      <c r="AK541" s="7">
        <v>0.33600000000000002</v>
      </c>
      <c r="AL541" s="7">
        <v>1.1379999999999999</v>
      </c>
      <c r="AN541" s="7">
        <v>0.28949999999999998</v>
      </c>
      <c r="AO541" s="7">
        <v>1.0488999999999999</v>
      </c>
      <c r="AP541" s="7"/>
      <c r="AQ541" s="7">
        <v>1.0625</v>
      </c>
      <c r="AR541" s="7">
        <v>2.2208000000000001</v>
      </c>
      <c r="AY541" s="7">
        <v>2.0739000000000001</v>
      </c>
      <c r="AZ541" s="7">
        <v>4.4622999999999999</v>
      </c>
      <c r="BA541" s="7">
        <v>4.4622999999999999</v>
      </c>
    </row>
    <row r="542" spans="1:53" x14ac:dyDescent="0.15">
      <c r="A542" s="7">
        <v>0.29870000000000002</v>
      </c>
      <c r="B542" s="7">
        <v>1.0443</v>
      </c>
      <c r="C542" s="7">
        <v>2.2132999999999998</v>
      </c>
      <c r="D542" s="7">
        <v>4.5580999999999996</v>
      </c>
      <c r="H542" s="7">
        <v>0.3422</v>
      </c>
      <c r="I542" s="7">
        <v>1.1265000000000001</v>
      </c>
      <c r="K542" s="7">
        <v>0.377</v>
      </c>
      <c r="L542" s="7">
        <v>1.2267999999999999</v>
      </c>
      <c r="N542" s="7">
        <v>0.32019999999999998</v>
      </c>
      <c r="O542" s="7">
        <v>1.1165</v>
      </c>
      <c r="Q542" s="7">
        <v>1.1409</v>
      </c>
      <c r="R542" s="7">
        <v>2.3616999999999999</v>
      </c>
      <c r="AA542" s="7">
        <v>0.27129999999999999</v>
      </c>
      <c r="AB542" s="7">
        <v>0.58989999999999998</v>
      </c>
      <c r="AC542" s="7">
        <v>2.0792999999999999</v>
      </c>
      <c r="AD542" s="7">
        <v>4.2987000000000002</v>
      </c>
      <c r="AH542" s="7">
        <v>0.30630000000000002</v>
      </c>
      <c r="AI542" s="7">
        <v>1.0535000000000001</v>
      </c>
      <c r="AK542" s="7">
        <v>0.3362</v>
      </c>
      <c r="AL542" s="7">
        <v>1.1384000000000001</v>
      </c>
      <c r="AN542" s="7">
        <v>0.28970000000000001</v>
      </c>
      <c r="AO542" s="7">
        <v>1.0492999999999999</v>
      </c>
      <c r="AP542" s="7"/>
      <c r="AQ542" s="7">
        <v>1.0629</v>
      </c>
      <c r="AR542" s="7">
        <v>2.2214999999999998</v>
      </c>
      <c r="AY542" s="7">
        <v>2.0748000000000002</v>
      </c>
      <c r="AZ542" s="7">
        <v>4.4641000000000002</v>
      </c>
      <c r="BA542" s="7">
        <v>4.4641000000000002</v>
      </c>
    </row>
    <row r="543" spans="1:53" x14ac:dyDescent="0.15">
      <c r="A543" s="7">
        <v>0.29880000000000001</v>
      </c>
      <c r="B543" s="7">
        <v>1.0446</v>
      </c>
      <c r="C543" s="7">
        <v>2.214</v>
      </c>
      <c r="D543" s="7">
        <v>4.5594999999999999</v>
      </c>
      <c r="H543" s="7">
        <v>0.34239999999999998</v>
      </c>
      <c r="I543" s="7">
        <v>1.1269</v>
      </c>
      <c r="K543" s="7">
        <v>0.37719999999999998</v>
      </c>
      <c r="L543" s="7">
        <v>1.2273000000000001</v>
      </c>
      <c r="N543" s="7">
        <v>0.32040000000000002</v>
      </c>
      <c r="O543" s="7">
        <v>1.1169</v>
      </c>
      <c r="Q543" s="7">
        <v>1.1413</v>
      </c>
      <c r="R543" s="7">
        <v>2.3624000000000001</v>
      </c>
      <c r="AA543" s="7">
        <v>0.27150000000000002</v>
      </c>
      <c r="AB543" s="7">
        <v>0.59019999999999995</v>
      </c>
      <c r="AC543" s="7">
        <v>2.08</v>
      </c>
      <c r="AD543" s="7">
        <v>4.3</v>
      </c>
      <c r="AH543" s="7">
        <v>0.30649999999999999</v>
      </c>
      <c r="AI543" s="7">
        <v>1.0539000000000001</v>
      </c>
      <c r="AK543" s="7">
        <v>0.33639999999999998</v>
      </c>
      <c r="AL543" s="7">
        <v>1.1388</v>
      </c>
      <c r="AN543" s="7">
        <v>0.28989999999999999</v>
      </c>
      <c r="AO543" s="7">
        <v>1.0497000000000001</v>
      </c>
      <c r="AP543" s="7"/>
      <c r="AQ543" s="7">
        <v>1.0632999999999999</v>
      </c>
      <c r="AR543" s="7">
        <v>2.2223000000000002</v>
      </c>
      <c r="AY543" s="7">
        <v>2.0756000000000001</v>
      </c>
      <c r="AZ543" s="7">
        <v>4.4659000000000004</v>
      </c>
      <c r="BA543" s="7">
        <v>4.4659000000000004</v>
      </c>
    </row>
    <row r="544" spans="1:53" x14ac:dyDescent="0.15">
      <c r="A544" s="7">
        <v>0.29899999999999999</v>
      </c>
      <c r="B544" s="7">
        <v>1.0448999999999999</v>
      </c>
      <c r="C544" s="7">
        <v>2.2147000000000001</v>
      </c>
      <c r="D544" s="7">
        <v>4.5609999999999999</v>
      </c>
      <c r="H544" s="7">
        <v>0.34260000000000002</v>
      </c>
      <c r="I544" s="7">
        <v>1.1273</v>
      </c>
      <c r="K544" s="7">
        <v>0.37740000000000001</v>
      </c>
      <c r="L544" s="7">
        <v>1.2277</v>
      </c>
      <c r="N544" s="7">
        <v>0.3206</v>
      </c>
      <c r="O544" s="7">
        <v>1.1173</v>
      </c>
      <c r="Q544" s="7">
        <v>1.1416999999999999</v>
      </c>
      <c r="R544" s="7">
        <v>2.3632</v>
      </c>
      <c r="AA544" s="7">
        <v>0.27160000000000001</v>
      </c>
      <c r="AB544" s="7">
        <v>0.59060000000000001</v>
      </c>
      <c r="AC544" s="7">
        <v>2.0806</v>
      </c>
      <c r="AD544" s="7">
        <v>4.3013000000000003</v>
      </c>
      <c r="AH544" s="7">
        <v>0.30669999999999997</v>
      </c>
      <c r="AI544" s="7">
        <v>1.0543</v>
      </c>
      <c r="AK544" s="7">
        <v>0.33660000000000001</v>
      </c>
      <c r="AL544" s="7">
        <v>1.1392</v>
      </c>
      <c r="AN544" s="7">
        <v>0.28999999999999998</v>
      </c>
      <c r="AO544" s="7">
        <v>1.05</v>
      </c>
      <c r="AP544" s="7"/>
      <c r="AQ544" s="7">
        <v>1.0636000000000001</v>
      </c>
      <c r="AR544" s="7">
        <v>2.2229999999999999</v>
      </c>
      <c r="AY544" s="7">
        <v>2.0764</v>
      </c>
      <c r="AZ544" s="7">
        <v>4.4676999999999998</v>
      </c>
      <c r="BA544" s="7">
        <v>4.4676999999999998</v>
      </c>
    </row>
    <row r="545" spans="1:53" x14ac:dyDescent="0.15">
      <c r="A545" s="7">
        <v>0.29909999999999998</v>
      </c>
      <c r="B545" s="7">
        <v>1.0451999999999999</v>
      </c>
      <c r="C545" s="7">
        <v>2.2153999999999998</v>
      </c>
      <c r="D545" s="7">
        <v>4.5624000000000002</v>
      </c>
      <c r="H545" s="7">
        <v>0.34279999999999999</v>
      </c>
      <c r="I545" s="7">
        <v>1.1276999999999999</v>
      </c>
      <c r="K545" s="7">
        <v>0.37759999999999999</v>
      </c>
      <c r="L545" s="7">
        <v>1.2282</v>
      </c>
      <c r="N545" s="7">
        <v>0.32069999999999999</v>
      </c>
      <c r="O545" s="7">
        <v>1.1176999999999999</v>
      </c>
      <c r="Q545" s="7">
        <v>1.1420999999999999</v>
      </c>
      <c r="R545" s="7">
        <v>2.3639999999999999</v>
      </c>
      <c r="AA545" s="7">
        <v>0.27179999999999999</v>
      </c>
      <c r="AB545" s="7">
        <v>0.59089999999999998</v>
      </c>
      <c r="AC545" s="7">
        <v>2.0813000000000001</v>
      </c>
      <c r="AD545" s="7">
        <v>4.3026</v>
      </c>
      <c r="AH545" s="7">
        <v>0.30690000000000001</v>
      </c>
      <c r="AI545" s="7">
        <v>1.0547</v>
      </c>
      <c r="AK545" s="7">
        <v>0.33679999999999999</v>
      </c>
      <c r="AL545" s="7">
        <v>1.1395999999999999</v>
      </c>
      <c r="AN545" s="7">
        <v>0.29020000000000001</v>
      </c>
      <c r="AO545" s="7">
        <v>1.0504</v>
      </c>
      <c r="AP545" s="7"/>
      <c r="AQ545" s="7">
        <v>1.0640000000000001</v>
      </c>
      <c r="AR545" s="7">
        <v>2.2237</v>
      </c>
      <c r="AY545" s="7">
        <v>2.0773000000000001</v>
      </c>
      <c r="AZ545" s="7">
        <v>4.4695</v>
      </c>
      <c r="BA545" s="7">
        <v>4.4695</v>
      </c>
    </row>
    <row r="546" spans="1:53" x14ac:dyDescent="0.15">
      <c r="A546" s="7">
        <v>0.29930000000000001</v>
      </c>
      <c r="B546" s="7">
        <v>1.0456000000000001</v>
      </c>
      <c r="C546" s="7">
        <v>2.2161</v>
      </c>
      <c r="D546" s="7">
        <v>4.5637999999999996</v>
      </c>
      <c r="H546" s="7">
        <v>0.34300000000000003</v>
      </c>
      <c r="I546" s="7">
        <v>1.1281000000000001</v>
      </c>
      <c r="K546" s="7">
        <v>0.37780000000000002</v>
      </c>
      <c r="L546" s="7">
        <v>1.2286999999999999</v>
      </c>
      <c r="N546" s="7">
        <v>0.32090000000000002</v>
      </c>
      <c r="O546" s="7">
        <v>1.1180000000000001</v>
      </c>
      <c r="Q546" s="7">
        <v>1.1424000000000001</v>
      </c>
      <c r="R546" s="7">
        <v>2.3647</v>
      </c>
      <c r="AA546" s="7">
        <v>0.27189999999999998</v>
      </c>
      <c r="AB546" s="7">
        <v>0.59119999999999995</v>
      </c>
      <c r="AC546" s="7">
        <v>2.0819000000000001</v>
      </c>
      <c r="AD546" s="7">
        <v>4.3038999999999996</v>
      </c>
      <c r="AH546" s="7">
        <v>0.30709999999999998</v>
      </c>
      <c r="AI546" s="7">
        <v>1.0550999999999999</v>
      </c>
      <c r="AK546" s="7">
        <v>0.33700000000000002</v>
      </c>
      <c r="AL546" s="7">
        <v>1.1399999999999999</v>
      </c>
      <c r="AN546" s="7">
        <v>0.29039999999999999</v>
      </c>
      <c r="AO546" s="7">
        <v>1.0508</v>
      </c>
      <c r="AP546" s="7"/>
      <c r="AQ546" s="7">
        <v>1.0644</v>
      </c>
      <c r="AR546" s="7">
        <v>2.2244999999999999</v>
      </c>
      <c r="AY546" s="7">
        <v>2.0781000000000001</v>
      </c>
      <c r="AZ546" s="7">
        <v>4.4713000000000003</v>
      </c>
      <c r="BA546" s="7">
        <v>4.4713000000000003</v>
      </c>
    </row>
    <row r="547" spans="1:53" x14ac:dyDescent="0.15">
      <c r="A547" s="7">
        <v>0.2994</v>
      </c>
      <c r="B547" s="7">
        <v>1.0459000000000001</v>
      </c>
      <c r="C547" s="7">
        <v>2.2168000000000001</v>
      </c>
      <c r="D547" s="7">
        <v>4.5651999999999999</v>
      </c>
      <c r="H547" s="7">
        <v>0.34320000000000001</v>
      </c>
      <c r="I547" s="7">
        <v>1.1285000000000001</v>
      </c>
      <c r="K547" s="7">
        <v>0.378</v>
      </c>
      <c r="L547" s="7">
        <v>1.2291000000000001</v>
      </c>
      <c r="N547" s="7">
        <v>0.3211</v>
      </c>
      <c r="O547" s="7">
        <v>1.1184000000000001</v>
      </c>
      <c r="Q547" s="7">
        <v>1.1428</v>
      </c>
      <c r="R547" s="7">
        <v>2.3654999999999999</v>
      </c>
      <c r="AA547" s="7">
        <v>0.27210000000000001</v>
      </c>
      <c r="AB547" s="7">
        <v>0.59150000000000003</v>
      </c>
      <c r="AC547" s="7">
        <v>2.0825999999999998</v>
      </c>
      <c r="AD547" s="7">
        <v>4.3052000000000001</v>
      </c>
      <c r="AH547" s="7">
        <v>0.30730000000000002</v>
      </c>
      <c r="AI547" s="7">
        <v>1.0555000000000001</v>
      </c>
      <c r="AK547" s="7">
        <v>0.3372</v>
      </c>
      <c r="AL547" s="7">
        <v>1.1404000000000001</v>
      </c>
      <c r="AN547" s="7">
        <v>0.29049999999999998</v>
      </c>
      <c r="AO547" s="7">
        <v>1.0511999999999999</v>
      </c>
      <c r="AP547" s="7"/>
      <c r="AQ547" s="7">
        <v>1.0647</v>
      </c>
      <c r="AR547" s="7">
        <v>2.2252000000000001</v>
      </c>
      <c r="AY547" s="7">
        <v>2.0790000000000002</v>
      </c>
      <c r="AZ547" s="7">
        <v>4.4729999999999999</v>
      </c>
      <c r="BA547" s="7">
        <v>4.4729999999999999</v>
      </c>
    </row>
    <row r="548" spans="1:53" x14ac:dyDescent="0.15">
      <c r="A548" s="7">
        <v>0.29959999999999998</v>
      </c>
      <c r="B548" s="7">
        <v>1.0462</v>
      </c>
      <c r="C548" s="7">
        <v>2.2174999999999998</v>
      </c>
      <c r="D548" s="7">
        <v>4.5666000000000002</v>
      </c>
      <c r="H548" s="7">
        <v>0.34339999999999998</v>
      </c>
      <c r="I548" s="7">
        <v>1.1289</v>
      </c>
      <c r="K548" s="7">
        <v>0.37819999999999998</v>
      </c>
      <c r="L548" s="7">
        <v>1.2296</v>
      </c>
      <c r="N548" s="7">
        <v>0.32129999999999997</v>
      </c>
      <c r="O548" s="7">
        <v>1.1188</v>
      </c>
      <c r="Q548" s="7">
        <v>1.1432</v>
      </c>
      <c r="R548" s="7">
        <v>2.3662999999999998</v>
      </c>
      <c r="AA548" s="7">
        <v>0.27229999999999999</v>
      </c>
      <c r="AB548" s="7">
        <v>0.59189999999999998</v>
      </c>
      <c r="AC548" s="7">
        <v>2.0832000000000002</v>
      </c>
      <c r="AD548" s="7">
        <v>4.3064999999999998</v>
      </c>
      <c r="AH548" s="7">
        <v>0.30740000000000001</v>
      </c>
      <c r="AI548" s="7">
        <v>1.0558000000000001</v>
      </c>
      <c r="AK548" s="7">
        <v>0.33750000000000002</v>
      </c>
      <c r="AL548" s="7">
        <v>1.1409</v>
      </c>
      <c r="AN548" s="7">
        <v>0.29070000000000001</v>
      </c>
      <c r="AO548" s="7">
        <v>1.0516000000000001</v>
      </c>
      <c r="AP548" s="7"/>
      <c r="AQ548" s="7">
        <v>1.0650999999999999</v>
      </c>
      <c r="AR548" s="7">
        <v>2.2259000000000002</v>
      </c>
      <c r="AY548" s="7">
        <v>2.0798000000000001</v>
      </c>
      <c r="AZ548" s="7">
        <v>4.4748000000000001</v>
      </c>
      <c r="BA548" s="7">
        <v>4.4748000000000001</v>
      </c>
    </row>
    <row r="549" spans="1:53" x14ac:dyDescent="0.15">
      <c r="A549" s="7">
        <v>0.29970000000000002</v>
      </c>
      <c r="B549" s="7">
        <v>1.0465</v>
      </c>
      <c r="C549" s="7">
        <v>2.2181999999999999</v>
      </c>
      <c r="D549" s="7">
        <v>4.5681000000000003</v>
      </c>
      <c r="H549" s="7">
        <v>0.34360000000000002</v>
      </c>
      <c r="I549" s="7">
        <v>1.1293</v>
      </c>
      <c r="K549" s="7">
        <v>0.37840000000000001</v>
      </c>
      <c r="L549" s="7">
        <v>1.2301</v>
      </c>
      <c r="N549" s="7">
        <v>0.32140000000000002</v>
      </c>
      <c r="O549" s="7">
        <v>1.1192</v>
      </c>
      <c r="Q549" s="7">
        <v>1.1435999999999999</v>
      </c>
      <c r="R549" s="7">
        <v>2.3671000000000002</v>
      </c>
      <c r="AA549" s="7">
        <v>0.27239999999999998</v>
      </c>
      <c r="AB549" s="7">
        <v>0.59219999999999995</v>
      </c>
      <c r="AC549" s="7">
        <v>2.0838000000000001</v>
      </c>
      <c r="AD549" s="7">
        <v>4.3078000000000003</v>
      </c>
      <c r="AH549" s="7">
        <v>0.30759999999999998</v>
      </c>
      <c r="AI549" s="7">
        <v>1.0562</v>
      </c>
      <c r="AK549" s="7">
        <v>0.3377</v>
      </c>
      <c r="AL549" s="7">
        <v>1.1413</v>
      </c>
      <c r="AN549" s="7">
        <v>0.2908</v>
      </c>
      <c r="AO549" s="7">
        <v>1.0519000000000001</v>
      </c>
      <c r="AP549" s="7"/>
      <c r="AQ549" s="7">
        <v>1.0654999999999999</v>
      </c>
      <c r="AR549" s="7">
        <v>2.2265999999999999</v>
      </c>
      <c r="AY549" s="7">
        <v>2.0806</v>
      </c>
      <c r="AZ549" s="7">
        <v>4.4766000000000004</v>
      </c>
      <c r="BA549" s="7">
        <v>4.4766000000000004</v>
      </c>
    </row>
    <row r="550" spans="1:53" x14ac:dyDescent="0.15">
      <c r="A550" s="7">
        <v>0.2999</v>
      </c>
      <c r="B550" s="7">
        <v>1.0468</v>
      </c>
      <c r="C550" s="7">
        <v>2.2189000000000001</v>
      </c>
      <c r="D550" s="7">
        <v>4.5694999999999997</v>
      </c>
      <c r="H550" s="7">
        <v>0.34379999999999999</v>
      </c>
      <c r="I550" s="7">
        <v>1.1296999999999999</v>
      </c>
      <c r="K550" s="7">
        <v>0.37859999999999999</v>
      </c>
      <c r="L550" s="7">
        <v>1.2304999999999999</v>
      </c>
      <c r="N550" s="7">
        <v>0.3216</v>
      </c>
      <c r="O550" s="7">
        <v>1.1195999999999999</v>
      </c>
      <c r="Q550" s="7">
        <v>1.1439999999999999</v>
      </c>
      <c r="R550" s="7">
        <v>2.3677999999999999</v>
      </c>
      <c r="AA550" s="7">
        <v>0.27260000000000001</v>
      </c>
      <c r="AB550" s="7">
        <v>0.59250000000000003</v>
      </c>
      <c r="AC550" s="7">
        <v>2.0844999999999998</v>
      </c>
      <c r="AD550" s="7">
        <v>4.3090999999999999</v>
      </c>
      <c r="AH550" s="7">
        <v>0.30780000000000002</v>
      </c>
      <c r="AI550" s="7">
        <v>1.0566</v>
      </c>
      <c r="AK550" s="7">
        <v>0.33789999999999998</v>
      </c>
      <c r="AL550" s="7">
        <v>1.1416999999999999</v>
      </c>
      <c r="AN550" s="7">
        <v>0.29099999999999998</v>
      </c>
      <c r="AO550" s="7">
        <v>1.0523</v>
      </c>
      <c r="AP550" s="7"/>
      <c r="AQ550" s="7">
        <v>1.0658000000000001</v>
      </c>
      <c r="AR550" s="7">
        <v>2.2273999999999998</v>
      </c>
      <c r="AY550" s="7">
        <v>2.0815000000000001</v>
      </c>
      <c r="AZ550" s="7">
        <v>4.4783999999999997</v>
      </c>
      <c r="BA550" s="7">
        <v>4.4783999999999997</v>
      </c>
    </row>
    <row r="551" spans="1:53" x14ac:dyDescent="0.15">
      <c r="A551" s="7">
        <v>0.3</v>
      </c>
      <c r="B551" s="7">
        <v>1.0470999999999999</v>
      </c>
      <c r="C551" s="7">
        <v>2.2195999999999998</v>
      </c>
      <c r="D551" s="7">
        <v>4.5709</v>
      </c>
      <c r="H551" s="7">
        <v>0.34399999999999997</v>
      </c>
      <c r="I551" s="7">
        <v>1.1301000000000001</v>
      </c>
      <c r="K551" s="7">
        <v>0.37880000000000003</v>
      </c>
      <c r="L551" s="7">
        <v>1.2310000000000001</v>
      </c>
      <c r="N551" s="7">
        <v>0.32179999999999997</v>
      </c>
      <c r="O551" s="7">
        <v>1.1200000000000001</v>
      </c>
      <c r="Q551" s="7">
        <v>1.1444000000000001</v>
      </c>
      <c r="R551" s="7">
        <v>2.3685999999999998</v>
      </c>
      <c r="AA551" s="7">
        <v>0.2727</v>
      </c>
      <c r="AB551" s="7">
        <v>0.59279999999999999</v>
      </c>
      <c r="AC551" s="7">
        <v>2.0851000000000002</v>
      </c>
      <c r="AD551" s="7">
        <v>4.3103999999999996</v>
      </c>
      <c r="AH551" s="7">
        <v>0.308</v>
      </c>
      <c r="AI551" s="7">
        <v>1.0569999999999999</v>
      </c>
      <c r="AK551" s="7">
        <v>0.33810000000000001</v>
      </c>
      <c r="AL551" s="7">
        <v>1.1420999999999999</v>
      </c>
      <c r="AN551" s="7">
        <v>0.29120000000000001</v>
      </c>
      <c r="AO551" s="7">
        <v>1.0527</v>
      </c>
      <c r="AP551" s="7"/>
      <c r="AQ551" s="7">
        <v>1.0662</v>
      </c>
      <c r="AR551" s="7">
        <v>2.2281</v>
      </c>
      <c r="AY551" s="7">
        <v>2.0823</v>
      </c>
      <c r="AZ551" s="7">
        <v>4.4802</v>
      </c>
      <c r="BA551" s="7">
        <v>4.4802</v>
      </c>
    </row>
    <row r="552" spans="1:53" x14ac:dyDescent="0.15">
      <c r="A552" s="7">
        <v>0.30020000000000002</v>
      </c>
      <c r="B552" s="7">
        <v>1.0474000000000001</v>
      </c>
      <c r="C552" s="7">
        <v>2.2202999999999999</v>
      </c>
      <c r="D552" s="7">
        <v>4.5723000000000003</v>
      </c>
      <c r="H552" s="7">
        <v>0.34420000000000001</v>
      </c>
      <c r="I552" s="7">
        <v>1.1305000000000001</v>
      </c>
      <c r="K552" s="7">
        <v>0.379</v>
      </c>
      <c r="L552" s="7">
        <v>1.2315</v>
      </c>
      <c r="N552" s="7">
        <v>0.32190000000000002</v>
      </c>
      <c r="O552" s="7">
        <v>1.1204000000000001</v>
      </c>
      <c r="Q552" s="7">
        <v>1.1448</v>
      </c>
      <c r="R552" s="7">
        <v>2.3694000000000002</v>
      </c>
      <c r="AA552" s="7">
        <v>0.27289999999999998</v>
      </c>
      <c r="AB552" s="7">
        <v>0.59319999999999995</v>
      </c>
      <c r="AC552" s="7">
        <v>2.0857999999999999</v>
      </c>
      <c r="AD552" s="7">
        <v>4.3117000000000001</v>
      </c>
      <c r="AH552" s="7">
        <v>0.30819999999999997</v>
      </c>
      <c r="AI552" s="7">
        <v>1.0573999999999999</v>
      </c>
      <c r="AK552" s="7">
        <v>0.33829999999999999</v>
      </c>
      <c r="AL552" s="7">
        <v>1.1425000000000001</v>
      </c>
      <c r="AN552" s="7">
        <v>0.2913</v>
      </c>
      <c r="AO552" s="7">
        <v>1.0530999999999999</v>
      </c>
      <c r="AP552" s="7"/>
      <c r="AQ552" s="7">
        <v>1.0666</v>
      </c>
      <c r="AR552" s="7">
        <v>2.2288000000000001</v>
      </c>
      <c r="AY552" s="7">
        <v>2.0832000000000002</v>
      </c>
      <c r="AZ552" s="7">
        <v>4.4820000000000002</v>
      </c>
      <c r="BA552" s="7">
        <v>4.4820000000000002</v>
      </c>
    </row>
    <row r="553" spans="1:53" x14ac:dyDescent="0.15">
      <c r="A553" s="7">
        <v>0.3004</v>
      </c>
      <c r="B553" s="7">
        <v>1.0477000000000001</v>
      </c>
      <c r="C553" s="7">
        <v>2.2210999999999999</v>
      </c>
      <c r="D553" s="7">
        <v>4.5738000000000003</v>
      </c>
      <c r="H553" s="7">
        <v>0.34439999999999998</v>
      </c>
      <c r="I553" s="7">
        <v>1.1309</v>
      </c>
      <c r="K553" s="7">
        <v>0.37919999999999998</v>
      </c>
      <c r="L553" s="7">
        <v>1.2319</v>
      </c>
      <c r="N553" s="7">
        <v>0.3221</v>
      </c>
      <c r="O553" s="7">
        <v>1.1208</v>
      </c>
      <c r="Q553" s="7">
        <v>1.1451</v>
      </c>
      <c r="R553" s="7">
        <v>2.3702000000000001</v>
      </c>
      <c r="AA553" s="7">
        <v>0.27300000000000002</v>
      </c>
      <c r="AB553" s="7">
        <v>0.59350000000000003</v>
      </c>
      <c r="AC553" s="7">
        <v>2.0863999999999998</v>
      </c>
      <c r="AD553" s="7">
        <v>4.3129999999999997</v>
      </c>
      <c r="AH553" s="7">
        <v>0.30840000000000001</v>
      </c>
      <c r="AI553" s="7">
        <v>1.0578000000000001</v>
      </c>
      <c r="AK553" s="7">
        <v>0.33850000000000002</v>
      </c>
      <c r="AL553" s="7">
        <v>1.1429</v>
      </c>
      <c r="AN553" s="7">
        <v>0.29149999999999998</v>
      </c>
      <c r="AO553" s="7">
        <v>1.0533999999999999</v>
      </c>
      <c r="AP553" s="7"/>
      <c r="AQ553" s="7">
        <v>1.0669</v>
      </c>
      <c r="AR553" s="7">
        <v>2.2296</v>
      </c>
      <c r="AY553" s="7">
        <v>2.0840000000000001</v>
      </c>
      <c r="AZ553" s="7">
        <v>4.4837999999999996</v>
      </c>
      <c r="BA553" s="7">
        <v>4.4837999999999996</v>
      </c>
    </row>
    <row r="554" spans="1:53" x14ac:dyDescent="0.15">
      <c r="A554" s="7">
        <v>0.30049999999999999</v>
      </c>
      <c r="B554" s="7">
        <v>1.048</v>
      </c>
      <c r="C554" s="7">
        <v>2.2218</v>
      </c>
      <c r="D554" s="7">
        <v>4.5751999999999997</v>
      </c>
      <c r="H554" s="7">
        <v>0.34460000000000002</v>
      </c>
      <c r="I554" s="7">
        <v>1.1313</v>
      </c>
      <c r="K554" s="7">
        <v>0.37940000000000002</v>
      </c>
      <c r="L554" s="7">
        <v>1.2323999999999999</v>
      </c>
      <c r="N554" s="7">
        <v>0.32229999999999998</v>
      </c>
      <c r="O554" s="7">
        <v>1.1212</v>
      </c>
      <c r="Q554" s="7">
        <v>1.1455</v>
      </c>
      <c r="R554" s="7">
        <v>2.3708999999999998</v>
      </c>
      <c r="AA554" s="7">
        <v>0.2732</v>
      </c>
      <c r="AB554" s="7">
        <v>0.59379999999999999</v>
      </c>
      <c r="AC554" s="7">
        <v>2.0871</v>
      </c>
      <c r="AD554" s="7">
        <v>4.3143000000000002</v>
      </c>
      <c r="AH554" s="7">
        <v>0.3085</v>
      </c>
      <c r="AI554" s="7">
        <v>1.0582</v>
      </c>
      <c r="AK554" s="7">
        <v>0.3387</v>
      </c>
      <c r="AL554" s="7">
        <v>1.1433</v>
      </c>
      <c r="AN554" s="7">
        <v>0.29170000000000001</v>
      </c>
      <c r="AO554" s="7">
        <v>1.0538000000000001</v>
      </c>
      <c r="AP554" s="7"/>
      <c r="AQ554" s="7">
        <v>1.0672999999999999</v>
      </c>
      <c r="AR554" s="7">
        <v>2.2303000000000002</v>
      </c>
      <c r="AY554" s="7">
        <v>2.0848</v>
      </c>
      <c r="AZ554" s="7">
        <v>4.4855999999999998</v>
      </c>
      <c r="BA554" s="7">
        <v>4.4855999999999998</v>
      </c>
    </row>
    <row r="555" spans="1:53" x14ac:dyDescent="0.15">
      <c r="A555" s="7">
        <v>0.30070000000000002</v>
      </c>
      <c r="B555" s="7">
        <v>1.0484</v>
      </c>
      <c r="C555" s="7">
        <v>2.2225000000000001</v>
      </c>
      <c r="D555" s="7">
        <v>4.5766</v>
      </c>
      <c r="H555" s="7">
        <v>0.3448</v>
      </c>
      <c r="I555" s="7">
        <v>1.1316999999999999</v>
      </c>
      <c r="K555" s="7">
        <v>0.37959999999999999</v>
      </c>
      <c r="L555" s="7">
        <v>1.2329000000000001</v>
      </c>
      <c r="N555" s="7">
        <v>0.32250000000000001</v>
      </c>
      <c r="O555" s="7">
        <v>1.1214999999999999</v>
      </c>
      <c r="Q555" s="7">
        <v>1.1458999999999999</v>
      </c>
      <c r="R555" s="7">
        <v>2.3717000000000001</v>
      </c>
      <c r="AA555" s="7">
        <v>0.27329999999999999</v>
      </c>
      <c r="AB555" s="7">
        <v>0.59409999999999996</v>
      </c>
      <c r="AC555" s="7">
        <v>2.0876999999999999</v>
      </c>
      <c r="AD555" s="7">
        <v>4.3155999999999999</v>
      </c>
      <c r="AH555" s="7">
        <v>0.30869999999999997</v>
      </c>
      <c r="AI555" s="7">
        <v>1.0585</v>
      </c>
      <c r="AK555" s="7">
        <v>0.33889999999999998</v>
      </c>
      <c r="AL555" s="7">
        <v>1.1436999999999999</v>
      </c>
      <c r="AN555" s="7">
        <v>0.2918</v>
      </c>
      <c r="AO555" s="7">
        <v>1.0542</v>
      </c>
      <c r="AP555" s="7"/>
      <c r="AQ555" s="7">
        <v>1.0676000000000001</v>
      </c>
      <c r="AR555" s="7">
        <v>2.2309999999999999</v>
      </c>
      <c r="AY555" s="7">
        <v>2.0857000000000001</v>
      </c>
      <c r="AZ555" s="7">
        <v>4.4874000000000001</v>
      </c>
      <c r="BA555" s="7">
        <v>4.4874000000000001</v>
      </c>
    </row>
    <row r="556" spans="1:53" x14ac:dyDescent="0.15">
      <c r="A556" s="7">
        <v>0.30080000000000001</v>
      </c>
      <c r="B556" s="7">
        <v>1.0487</v>
      </c>
      <c r="C556" s="7">
        <v>2.2231999999999998</v>
      </c>
      <c r="D556" s="7">
        <v>4.5780000000000003</v>
      </c>
      <c r="H556" s="7">
        <v>0.34499999999999997</v>
      </c>
      <c r="I556" s="7">
        <v>1.1321000000000001</v>
      </c>
      <c r="K556" s="7">
        <v>0.37980000000000003</v>
      </c>
      <c r="L556" s="7">
        <v>1.2333000000000001</v>
      </c>
      <c r="N556" s="7">
        <v>0.3226</v>
      </c>
      <c r="O556" s="7">
        <v>1.1218999999999999</v>
      </c>
      <c r="Q556" s="7">
        <v>1.1463000000000001</v>
      </c>
      <c r="R556" s="7">
        <v>2.3725000000000001</v>
      </c>
      <c r="AA556" s="7">
        <v>0.27350000000000002</v>
      </c>
      <c r="AB556" s="7">
        <v>0.59450000000000003</v>
      </c>
      <c r="AC556" s="7">
        <v>2.0884</v>
      </c>
      <c r="AD556" s="7">
        <v>4.3169000000000004</v>
      </c>
      <c r="AH556" s="7">
        <v>0.30890000000000001</v>
      </c>
      <c r="AI556" s="7">
        <v>1.0589</v>
      </c>
      <c r="AK556" s="7">
        <v>0.33910000000000001</v>
      </c>
      <c r="AL556" s="7">
        <v>1.1442000000000001</v>
      </c>
      <c r="AN556" s="7">
        <v>0.29199999999999998</v>
      </c>
      <c r="AO556" s="7">
        <v>1.0546</v>
      </c>
      <c r="AP556" s="7"/>
      <c r="AQ556" s="7">
        <v>1.0680000000000001</v>
      </c>
      <c r="AR556" s="7">
        <v>2.2317999999999998</v>
      </c>
      <c r="AY556" s="7">
        <v>2.0865</v>
      </c>
      <c r="AZ556" s="7">
        <v>4.4892000000000003</v>
      </c>
      <c r="BA556" s="7">
        <v>4.4892000000000003</v>
      </c>
    </row>
    <row r="557" spans="1:53" x14ac:dyDescent="0.15">
      <c r="A557" s="7">
        <v>0.30099999999999999</v>
      </c>
      <c r="B557" s="7">
        <v>1.0489999999999999</v>
      </c>
      <c r="C557" s="7">
        <v>2.2239</v>
      </c>
      <c r="D557" s="7">
        <v>4.5795000000000003</v>
      </c>
      <c r="H557" s="7">
        <v>0.34520000000000001</v>
      </c>
      <c r="I557" s="7">
        <v>1.1325000000000001</v>
      </c>
      <c r="K557" s="7">
        <v>0.38</v>
      </c>
      <c r="L557" s="7">
        <v>1.2338</v>
      </c>
      <c r="N557" s="7">
        <v>0.32279999999999998</v>
      </c>
      <c r="O557" s="7">
        <v>1.1223000000000001</v>
      </c>
      <c r="Q557" s="7">
        <v>1.1467000000000001</v>
      </c>
      <c r="R557" s="7">
        <v>2.3732000000000002</v>
      </c>
      <c r="AA557" s="7">
        <v>0.2737</v>
      </c>
      <c r="AB557" s="7">
        <v>0.5948</v>
      </c>
      <c r="AC557" s="7">
        <v>2.089</v>
      </c>
      <c r="AD557" s="7">
        <v>4.3182999999999998</v>
      </c>
      <c r="AH557" s="7">
        <v>0.30909999999999999</v>
      </c>
      <c r="AI557" s="7">
        <v>1.0592999999999999</v>
      </c>
      <c r="AK557" s="7">
        <v>0.33929999999999999</v>
      </c>
      <c r="AL557" s="7">
        <v>1.1446000000000001</v>
      </c>
      <c r="AN557" s="7">
        <v>0.29210000000000003</v>
      </c>
      <c r="AO557" s="7">
        <v>1.0548999999999999</v>
      </c>
      <c r="AP557" s="7"/>
      <c r="AQ557" s="7">
        <v>1.0684</v>
      </c>
      <c r="AR557" s="7">
        <v>2.2324999999999999</v>
      </c>
      <c r="AY557" s="7">
        <v>2.0874000000000001</v>
      </c>
      <c r="AZ557" s="7">
        <v>4.4909999999999997</v>
      </c>
      <c r="BA557" s="7">
        <v>4.4909999999999997</v>
      </c>
    </row>
    <row r="558" spans="1:53" x14ac:dyDescent="0.15">
      <c r="A558" s="7">
        <v>0.30109999999999998</v>
      </c>
      <c r="B558" s="7">
        <v>1.0492999999999999</v>
      </c>
      <c r="C558" s="7">
        <v>2.2246000000000001</v>
      </c>
      <c r="D558" s="7">
        <v>4.5808999999999997</v>
      </c>
      <c r="H558" s="7">
        <v>0.34539999999999998</v>
      </c>
      <c r="I558" s="7">
        <v>1.1329</v>
      </c>
      <c r="K558" s="7">
        <v>0.38030000000000003</v>
      </c>
      <c r="L558" s="7">
        <v>1.2343</v>
      </c>
      <c r="N558" s="7">
        <v>0.32300000000000001</v>
      </c>
      <c r="O558" s="7">
        <v>1.1227</v>
      </c>
      <c r="Q558" s="7">
        <v>1.1471</v>
      </c>
      <c r="R558" s="7">
        <v>2.3740000000000001</v>
      </c>
      <c r="AA558" s="7">
        <v>0.27379999999999999</v>
      </c>
      <c r="AB558" s="7">
        <v>0.59509999999999996</v>
      </c>
      <c r="AC558" s="7">
        <v>2.0897000000000001</v>
      </c>
      <c r="AD558" s="7">
        <v>4.3196000000000003</v>
      </c>
      <c r="AH558" s="7">
        <v>0.30930000000000002</v>
      </c>
      <c r="AI558" s="7">
        <v>1.0597000000000001</v>
      </c>
      <c r="AK558" s="7">
        <v>0.33950000000000002</v>
      </c>
      <c r="AL558" s="7">
        <v>1.145</v>
      </c>
      <c r="AN558" s="7">
        <v>0.2923</v>
      </c>
      <c r="AO558" s="7">
        <v>1.0552999999999999</v>
      </c>
      <c r="AP558" s="7"/>
      <c r="AQ558" s="7">
        <v>1.0687</v>
      </c>
      <c r="AR558" s="7">
        <v>2.2332000000000001</v>
      </c>
      <c r="AY558" s="7">
        <v>2.0882000000000001</v>
      </c>
      <c r="AZ558" s="7">
        <v>4.4927999999999999</v>
      </c>
      <c r="BA558" s="7">
        <v>4.4927999999999999</v>
      </c>
    </row>
    <row r="559" spans="1:53" x14ac:dyDescent="0.15">
      <c r="A559" s="7">
        <v>0.30130000000000001</v>
      </c>
      <c r="B559" s="7">
        <v>1.0496000000000001</v>
      </c>
      <c r="C559" s="7">
        <v>2.2252999999999998</v>
      </c>
      <c r="D559" s="7">
        <v>4.5823</v>
      </c>
      <c r="H559" s="7">
        <v>0.34560000000000002</v>
      </c>
      <c r="I559" s="7">
        <v>1.1334</v>
      </c>
      <c r="K559" s="7">
        <v>0.3805</v>
      </c>
      <c r="L559" s="7">
        <v>1.2346999999999999</v>
      </c>
      <c r="N559" s="7">
        <v>0.3231</v>
      </c>
      <c r="O559" s="7">
        <v>1.1231</v>
      </c>
      <c r="Q559" s="7">
        <v>1.1475</v>
      </c>
      <c r="R559" s="7">
        <v>2.3748</v>
      </c>
      <c r="AA559" s="7">
        <v>0.27400000000000002</v>
      </c>
      <c r="AB559" s="7">
        <v>0.59540000000000004</v>
      </c>
      <c r="AC559" s="7">
        <v>2.0903</v>
      </c>
      <c r="AD559" s="7">
        <v>4.3209</v>
      </c>
      <c r="AH559" s="7">
        <v>0.3095</v>
      </c>
      <c r="AI559" s="7">
        <v>1.0601</v>
      </c>
      <c r="AK559" s="7">
        <v>0.3397</v>
      </c>
      <c r="AL559" s="7">
        <v>1.1454</v>
      </c>
      <c r="AN559" s="7">
        <v>0.29249999999999998</v>
      </c>
      <c r="AO559" s="7">
        <v>1.0557000000000001</v>
      </c>
      <c r="AP559" s="7"/>
      <c r="AQ559" s="7">
        <v>1.0690999999999999</v>
      </c>
      <c r="AR559" s="7">
        <v>2.234</v>
      </c>
      <c r="AY559" s="7">
        <v>2.089</v>
      </c>
      <c r="AZ559" s="7">
        <v>4.4946000000000002</v>
      </c>
      <c r="BA559" s="7">
        <v>4.4946000000000002</v>
      </c>
    </row>
    <row r="560" spans="1:53" x14ac:dyDescent="0.15">
      <c r="A560" s="7">
        <v>0.3014</v>
      </c>
      <c r="B560" s="7">
        <v>1.0499000000000001</v>
      </c>
      <c r="C560" s="7">
        <v>2.226</v>
      </c>
      <c r="D560" s="7">
        <v>4.5837000000000003</v>
      </c>
      <c r="H560" s="7">
        <v>0.3458</v>
      </c>
      <c r="I560" s="7">
        <v>1.1337999999999999</v>
      </c>
      <c r="K560" s="7">
        <v>0.38069999999999998</v>
      </c>
      <c r="L560" s="7">
        <v>1.2352000000000001</v>
      </c>
      <c r="N560" s="7">
        <v>0.32329999999999998</v>
      </c>
      <c r="O560" s="7">
        <v>1.1234999999999999</v>
      </c>
      <c r="Q560" s="7">
        <v>1.1478999999999999</v>
      </c>
      <c r="R560" s="7">
        <v>2.3755999999999999</v>
      </c>
      <c r="AA560" s="7">
        <v>0.27410000000000001</v>
      </c>
      <c r="AB560" s="7">
        <v>0.5958</v>
      </c>
      <c r="AC560" s="7">
        <v>2.0910000000000002</v>
      </c>
      <c r="AD560" s="7">
        <v>4.3221999999999996</v>
      </c>
      <c r="AH560" s="7">
        <v>0.30969999999999998</v>
      </c>
      <c r="AI560" s="7">
        <v>1.0605</v>
      </c>
      <c r="AK560" s="7">
        <v>0.33989999999999998</v>
      </c>
      <c r="AL560" s="7">
        <v>1.1457999999999999</v>
      </c>
      <c r="AN560" s="7">
        <v>0.29260000000000003</v>
      </c>
      <c r="AO560" s="7">
        <v>1.0561</v>
      </c>
      <c r="AP560" s="7"/>
      <c r="AQ560" s="7">
        <v>1.0694999999999999</v>
      </c>
      <c r="AR560" s="7">
        <v>2.2347000000000001</v>
      </c>
      <c r="AY560" s="7">
        <v>2.0899000000000001</v>
      </c>
      <c r="AZ560" s="7">
        <v>4.4964000000000004</v>
      </c>
      <c r="BA560" s="7">
        <v>4.4964000000000004</v>
      </c>
    </row>
    <row r="561" spans="1:53" x14ac:dyDescent="0.15">
      <c r="A561" s="7">
        <v>0.30159999999999998</v>
      </c>
      <c r="B561" s="7">
        <v>1.0502</v>
      </c>
      <c r="C561" s="7">
        <v>2.2267000000000001</v>
      </c>
      <c r="D561" s="7">
        <v>4.5852000000000004</v>
      </c>
      <c r="H561" s="7">
        <v>0.34599999999999997</v>
      </c>
      <c r="I561" s="7">
        <v>1.1342000000000001</v>
      </c>
      <c r="K561" s="7">
        <v>0.38090000000000002</v>
      </c>
      <c r="L561" s="7">
        <v>1.2357</v>
      </c>
      <c r="N561" s="7">
        <v>0.32350000000000001</v>
      </c>
      <c r="O561" s="7">
        <v>1.1238999999999999</v>
      </c>
      <c r="Q561" s="7">
        <v>1.1482000000000001</v>
      </c>
      <c r="R561" s="7">
        <v>2.3763999999999998</v>
      </c>
      <c r="AA561" s="7">
        <v>0.27429999999999999</v>
      </c>
      <c r="AB561" s="7">
        <v>0.59609999999999996</v>
      </c>
      <c r="AC561" s="7">
        <v>2.0916999999999999</v>
      </c>
      <c r="AD561" s="7">
        <v>4.3235000000000001</v>
      </c>
      <c r="AH561" s="7">
        <v>0.30980000000000002</v>
      </c>
      <c r="AI561" s="7">
        <v>1.0609</v>
      </c>
      <c r="AK561" s="7">
        <v>0.34010000000000001</v>
      </c>
      <c r="AL561" s="7">
        <v>1.1462000000000001</v>
      </c>
      <c r="AN561" s="7">
        <v>0.2928</v>
      </c>
      <c r="AO561" s="7">
        <v>1.0565</v>
      </c>
      <c r="AP561" s="7"/>
      <c r="AQ561" s="7">
        <v>1.0698000000000001</v>
      </c>
      <c r="AR561" s="7">
        <v>2.2353999999999998</v>
      </c>
      <c r="AY561" s="7">
        <v>2.0907</v>
      </c>
      <c r="AZ561" s="7">
        <v>4.4981999999999998</v>
      </c>
      <c r="BA561" s="7">
        <v>4.4981999999999998</v>
      </c>
    </row>
    <row r="562" spans="1:53" x14ac:dyDescent="0.15">
      <c r="A562" s="7">
        <v>0.30170000000000002</v>
      </c>
      <c r="B562" s="7">
        <v>1.0505</v>
      </c>
      <c r="C562" s="7">
        <v>2.2273999999999998</v>
      </c>
      <c r="D562" s="7">
        <v>4.5865999999999998</v>
      </c>
      <c r="H562" s="7">
        <v>0.34620000000000001</v>
      </c>
      <c r="I562" s="7">
        <v>1.1346000000000001</v>
      </c>
      <c r="K562" s="7">
        <v>0.38109999999999999</v>
      </c>
      <c r="L562" s="7">
        <v>1.2361</v>
      </c>
      <c r="N562" s="7">
        <v>0.32369999999999999</v>
      </c>
      <c r="O562" s="7">
        <v>1.1243000000000001</v>
      </c>
      <c r="Q562" s="7">
        <v>1.1486000000000001</v>
      </c>
      <c r="R562" s="7">
        <v>2.3771</v>
      </c>
      <c r="AA562" s="7">
        <v>0.27439999999999998</v>
      </c>
      <c r="AB562" s="7">
        <v>0.59640000000000004</v>
      </c>
      <c r="AC562" s="7">
        <v>2.0922999999999998</v>
      </c>
      <c r="AD562" s="7">
        <v>4.3247999999999998</v>
      </c>
      <c r="AH562" s="7">
        <v>0.31</v>
      </c>
      <c r="AI562" s="7">
        <v>1.0611999999999999</v>
      </c>
      <c r="AK562" s="7">
        <v>0.34029999999999999</v>
      </c>
      <c r="AL562" s="7">
        <v>1.1467000000000001</v>
      </c>
      <c r="AN562" s="7">
        <v>0.29299999999999998</v>
      </c>
      <c r="AO562" s="7">
        <v>1.0568</v>
      </c>
      <c r="AP562" s="7"/>
      <c r="AQ562" s="7">
        <v>1.0702</v>
      </c>
      <c r="AR562" s="7">
        <v>2.2362000000000002</v>
      </c>
      <c r="AY562" s="7">
        <v>2.0916000000000001</v>
      </c>
      <c r="AZ562" s="7">
        <v>4.5000999999999998</v>
      </c>
      <c r="BA562" s="7">
        <v>4.5000999999999998</v>
      </c>
    </row>
    <row r="563" spans="1:53" x14ac:dyDescent="0.15">
      <c r="A563" s="7">
        <v>0.3019</v>
      </c>
      <c r="B563" s="7">
        <v>1.0508999999999999</v>
      </c>
      <c r="C563" s="7">
        <v>2.2281</v>
      </c>
      <c r="D563" s="7">
        <v>4.5880000000000001</v>
      </c>
      <c r="H563" s="7">
        <v>0.34639999999999999</v>
      </c>
      <c r="I563" s="7">
        <v>1.135</v>
      </c>
      <c r="K563" s="7">
        <v>0.38129999999999997</v>
      </c>
      <c r="L563" s="7">
        <v>1.2365999999999999</v>
      </c>
      <c r="N563" s="7">
        <v>0.32379999999999998</v>
      </c>
      <c r="O563" s="7">
        <v>1.1247</v>
      </c>
      <c r="Q563" s="7">
        <v>1.149</v>
      </c>
      <c r="R563" s="7">
        <v>2.3778999999999999</v>
      </c>
      <c r="AA563" s="7">
        <v>0.27460000000000001</v>
      </c>
      <c r="AB563" s="7">
        <v>0.59670000000000001</v>
      </c>
      <c r="AC563" s="7">
        <v>2.093</v>
      </c>
      <c r="AD563" s="7">
        <v>4.3261000000000003</v>
      </c>
      <c r="AH563" s="7">
        <v>0.31019999999999998</v>
      </c>
      <c r="AI563" s="7">
        <v>1.0616000000000001</v>
      </c>
      <c r="AK563" s="7">
        <v>0.34060000000000001</v>
      </c>
      <c r="AL563" s="7">
        <v>1.1471</v>
      </c>
      <c r="AN563" s="7">
        <v>0.29310000000000003</v>
      </c>
      <c r="AO563" s="7">
        <v>1.0571999999999999</v>
      </c>
      <c r="AP563" s="7"/>
      <c r="AQ563" s="7">
        <v>1.0706</v>
      </c>
      <c r="AR563" s="7">
        <v>2.2368999999999999</v>
      </c>
      <c r="AY563" s="7">
        <v>2.0924</v>
      </c>
      <c r="AZ563" s="7">
        <v>4.5019</v>
      </c>
      <c r="BA563" s="7">
        <v>4.5019</v>
      </c>
    </row>
    <row r="564" spans="1:53" x14ac:dyDescent="0.15">
      <c r="A564" s="7">
        <v>0.30199999999999999</v>
      </c>
      <c r="B564" s="7">
        <v>1.0511999999999999</v>
      </c>
      <c r="C564" s="7">
        <v>2.2288000000000001</v>
      </c>
      <c r="D564" s="7">
        <v>4.5895000000000001</v>
      </c>
      <c r="H564" s="7">
        <v>0.34660000000000002</v>
      </c>
      <c r="I564" s="7">
        <v>1.1354</v>
      </c>
      <c r="K564" s="7">
        <v>0.38150000000000001</v>
      </c>
      <c r="L564" s="7">
        <v>1.2371000000000001</v>
      </c>
      <c r="N564" s="7">
        <v>0.32400000000000001</v>
      </c>
      <c r="O564" s="7">
        <v>1.1251</v>
      </c>
      <c r="Q564" s="7">
        <v>1.1494</v>
      </c>
      <c r="R564" s="7">
        <v>2.3786999999999998</v>
      </c>
      <c r="AA564" s="7">
        <v>0.27479999999999999</v>
      </c>
      <c r="AB564" s="7">
        <v>0.59709999999999996</v>
      </c>
      <c r="AC564" s="7">
        <v>2.0935999999999999</v>
      </c>
      <c r="AD564" s="7">
        <v>4.3274999999999997</v>
      </c>
      <c r="AH564" s="7">
        <v>0.31040000000000001</v>
      </c>
      <c r="AI564" s="7">
        <v>1.0620000000000001</v>
      </c>
      <c r="AK564" s="7">
        <v>0.34079999999999999</v>
      </c>
      <c r="AL564" s="7">
        <v>1.1475</v>
      </c>
      <c r="AN564" s="7">
        <v>0.29330000000000001</v>
      </c>
      <c r="AO564" s="7">
        <v>1.0576000000000001</v>
      </c>
      <c r="AP564" s="7"/>
      <c r="AQ564" s="7">
        <v>1.0709</v>
      </c>
      <c r="AR564" s="7">
        <v>2.2376</v>
      </c>
      <c r="AY564" s="7">
        <v>2.0933000000000002</v>
      </c>
      <c r="AZ564" s="7">
        <v>4.5037000000000003</v>
      </c>
      <c r="BA564" s="7">
        <v>4.5037000000000003</v>
      </c>
    </row>
    <row r="565" spans="1:53" x14ac:dyDescent="0.15">
      <c r="A565" s="7">
        <v>0.30220000000000002</v>
      </c>
      <c r="B565" s="7">
        <v>1.0515000000000001</v>
      </c>
      <c r="C565" s="7">
        <v>2.2294999999999998</v>
      </c>
      <c r="D565" s="7">
        <v>4.5909000000000004</v>
      </c>
      <c r="H565" s="7">
        <v>0.3468</v>
      </c>
      <c r="I565" s="7">
        <v>1.1357999999999999</v>
      </c>
      <c r="K565" s="7">
        <v>0.38169999999999998</v>
      </c>
      <c r="L565" s="7">
        <v>1.2376</v>
      </c>
      <c r="N565" s="7">
        <v>0.32419999999999999</v>
      </c>
      <c r="O565" s="7">
        <v>1.1254999999999999</v>
      </c>
      <c r="Q565" s="7">
        <v>1.1497999999999999</v>
      </c>
      <c r="R565" s="7">
        <v>2.3795000000000002</v>
      </c>
      <c r="AA565" s="7">
        <v>0.27489999999999998</v>
      </c>
      <c r="AB565" s="7">
        <v>0.59740000000000004</v>
      </c>
      <c r="AC565" s="7">
        <v>2.0943000000000001</v>
      </c>
      <c r="AD565" s="7">
        <v>4.3288000000000002</v>
      </c>
      <c r="AH565" s="7">
        <v>0.31059999999999999</v>
      </c>
      <c r="AI565" s="7">
        <v>1.0624</v>
      </c>
      <c r="AK565" s="7">
        <v>0.34100000000000003</v>
      </c>
      <c r="AL565" s="7">
        <v>1.1478999999999999</v>
      </c>
      <c r="AN565" s="7">
        <v>0.29349999999999998</v>
      </c>
      <c r="AO565" s="7">
        <v>1.0580000000000001</v>
      </c>
      <c r="AP565" s="7"/>
      <c r="AQ565" s="7">
        <v>1.0712999999999999</v>
      </c>
      <c r="AR565" s="7">
        <v>2.2383999999999999</v>
      </c>
      <c r="AY565" s="7">
        <v>2.0941000000000001</v>
      </c>
      <c r="AZ565" s="7">
        <v>4.5054999999999996</v>
      </c>
      <c r="BA565" s="7">
        <v>4.5054999999999996</v>
      </c>
    </row>
    <row r="566" spans="1:53" x14ac:dyDescent="0.15">
      <c r="A566" s="7">
        <v>0.3024</v>
      </c>
      <c r="B566" s="7">
        <v>1.0518000000000001</v>
      </c>
      <c r="C566" s="7">
        <v>2.2303000000000002</v>
      </c>
      <c r="D566" s="7">
        <v>4.5922999999999998</v>
      </c>
      <c r="H566" s="7">
        <v>0.34699999999999998</v>
      </c>
      <c r="I566" s="7">
        <v>1.1362000000000001</v>
      </c>
      <c r="K566" s="7">
        <v>0.38190000000000002</v>
      </c>
      <c r="L566" s="7">
        <v>1.238</v>
      </c>
      <c r="N566" s="7">
        <v>0.32429999999999998</v>
      </c>
      <c r="O566" s="7">
        <v>1.1257999999999999</v>
      </c>
      <c r="Q566" s="7">
        <v>1.1501999999999999</v>
      </c>
      <c r="R566" s="7">
        <v>2.3801999999999999</v>
      </c>
      <c r="AA566" s="7">
        <v>0.27510000000000001</v>
      </c>
      <c r="AB566" s="7">
        <v>0.59770000000000001</v>
      </c>
      <c r="AC566" s="7">
        <v>2.0949</v>
      </c>
      <c r="AD566" s="7">
        <v>4.3300999999999998</v>
      </c>
      <c r="AH566" s="7">
        <v>0.31080000000000002</v>
      </c>
      <c r="AI566" s="7">
        <v>1.0628</v>
      </c>
      <c r="AK566" s="7">
        <v>0.3412</v>
      </c>
      <c r="AL566" s="7">
        <v>1.1483000000000001</v>
      </c>
      <c r="AN566" s="7">
        <v>0.29360000000000003</v>
      </c>
      <c r="AO566" s="7">
        <v>1.0584</v>
      </c>
      <c r="AP566" s="7"/>
      <c r="AQ566" s="7">
        <v>1.0717000000000001</v>
      </c>
      <c r="AR566" s="7">
        <v>2.2391000000000001</v>
      </c>
      <c r="AY566" s="7">
        <v>2.0950000000000002</v>
      </c>
      <c r="AZ566" s="7">
        <v>4.5072999999999999</v>
      </c>
      <c r="BA566" s="7">
        <v>4.5072999999999999</v>
      </c>
    </row>
    <row r="567" spans="1:53" x14ac:dyDescent="0.15">
      <c r="A567" s="7">
        <v>0.30249999999999999</v>
      </c>
      <c r="B567" s="7">
        <v>1.0521</v>
      </c>
      <c r="C567" s="7">
        <v>2.2309999999999999</v>
      </c>
      <c r="D567" s="7">
        <v>4.5937999999999999</v>
      </c>
      <c r="H567" s="7">
        <v>0.34720000000000001</v>
      </c>
      <c r="I567" s="7">
        <v>1.1366000000000001</v>
      </c>
      <c r="K567" s="7">
        <v>0.3821</v>
      </c>
      <c r="L567" s="7">
        <v>1.2384999999999999</v>
      </c>
      <c r="N567" s="7">
        <v>0.32450000000000001</v>
      </c>
      <c r="O567" s="7">
        <v>1.1262000000000001</v>
      </c>
      <c r="Q567" s="7">
        <v>1.1506000000000001</v>
      </c>
      <c r="R567" s="7">
        <v>2.3809999999999998</v>
      </c>
      <c r="AA567" s="7">
        <v>0.2752</v>
      </c>
      <c r="AB567" s="7">
        <v>0.59799999999999998</v>
      </c>
      <c r="AC567" s="7">
        <v>2.0956000000000001</v>
      </c>
      <c r="AD567" s="7">
        <v>4.3314000000000004</v>
      </c>
      <c r="AH567" s="7">
        <v>0.311</v>
      </c>
      <c r="AI567" s="7">
        <v>1.0631999999999999</v>
      </c>
      <c r="AK567" s="7">
        <v>0.34139999999999998</v>
      </c>
      <c r="AL567" s="7">
        <v>1.1487000000000001</v>
      </c>
      <c r="AN567" s="7">
        <v>0.29380000000000001</v>
      </c>
      <c r="AO567" s="7">
        <v>1.0587</v>
      </c>
      <c r="AP567" s="7"/>
      <c r="AQ567" s="7">
        <v>1.0720000000000001</v>
      </c>
      <c r="AR567" s="7">
        <v>2.2399</v>
      </c>
      <c r="AY567" s="7">
        <v>2.0958000000000001</v>
      </c>
      <c r="AZ567" s="7">
        <v>4.5091000000000001</v>
      </c>
      <c r="BA567" s="7">
        <v>4.5091000000000001</v>
      </c>
    </row>
    <row r="568" spans="1:53" x14ac:dyDescent="0.15">
      <c r="A568" s="7">
        <v>0.30270000000000002</v>
      </c>
      <c r="B568" s="7">
        <v>1.0524</v>
      </c>
      <c r="C568" s="7">
        <v>2.2317</v>
      </c>
      <c r="D568" s="7">
        <v>4.5952000000000002</v>
      </c>
      <c r="H568" s="7">
        <v>0.34739999999999999</v>
      </c>
      <c r="I568" s="7">
        <v>1.137</v>
      </c>
      <c r="K568" s="7">
        <v>0.38229999999999997</v>
      </c>
      <c r="L568" s="7">
        <v>1.2390000000000001</v>
      </c>
      <c r="N568" s="7">
        <v>0.32469999999999999</v>
      </c>
      <c r="O568" s="7">
        <v>1.1266</v>
      </c>
      <c r="Q568" s="7">
        <v>1.151</v>
      </c>
      <c r="R568" s="7">
        <v>2.3818000000000001</v>
      </c>
      <c r="AA568" s="7">
        <v>0.27539999999999998</v>
      </c>
      <c r="AB568" s="7">
        <v>0.59840000000000004</v>
      </c>
      <c r="AC568" s="7">
        <v>2.0962000000000001</v>
      </c>
      <c r="AD568" s="7">
        <v>4.3327</v>
      </c>
      <c r="AH568" s="7">
        <v>0.31109999999999999</v>
      </c>
      <c r="AI568" s="7">
        <v>1.0636000000000001</v>
      </c>
      <c r="AK568" s="7">
        <v>0.34160000000000001</v>
      </c>
      <c r="AL568" s="7">
        <v>1.1492</v>
      </c>
      <c r="AN568" s="7">
        <v>0.29389999999999999</v>
      </c>
      <c r="AO568" s="7">
        <v>1.0590999999999999</v>
      </c>
      <c r="AP568" s="7"/>
      <c r="AQ568" s="7">
        <v>1.0724</v>
      </c>
      <c r="AR568" s="7">
        <v>2.2406000000000001</v>
      </c>
      <c r="AY568" s="7">
        <v>2.0966</v>
      </c>
      <c r="AZ568" s="7">
        <v>4.5109000000000004</v>
      </c>
      <c r="BA568" s="7">
        <v>4.5109000000000004</v>
      </c>
    </row>
    <row r="569" spans="1:53" x14ac:dyDescent="0.15">
      <c r="A569" s="7">
        <v>0.30280000000000001</v>
      </c>
      <c r="B569" s="7">
        <v>1.0527</v>
      </c>
      <c r="C569" s="7">
        <v>2.2324000000000002</v>
      </c>
      <c r="D569" s="7">
        <v>4.5967000000000002</v>
      </c>
      <c r="H569" s="7">
        <v>0.34760000000000002</v>
      </c>
      <c r="I569" s="7">
        <v>1.1374</v>
      </c>
      <c r="K569" s="7">
        <v>0.38250000000000001</v>
      </c>
      <c r="L569" s="7">
        <v>1.2394000000000001</v>
      </c>
      <c r="N569" s="7">
        <v>0.32490000000000002</v>
      </c>
      <c r="O569" s="7">
        <v>1.127</v>
      </c>
      <c r="Q569" s="7">
        <v>1.1514</v>
      </c>
      <c r="R569" s="7">
        <v>2.3826000000000001</v>
      </c>
      <c r="AA569" s="7">
        <v>0.27550000000000002</v>
      </c>
      <c r="AB569" s="7">
        <v>0.59870000000000001</v>
      </c>
      <c r="AC569" s="7">
        <v>2.0969000000000002</v>
      </c>
      <c r="AD569" s="7">
        <v>4.3341000000000003</v>
      </c>
      <c r="AH569" s="7">
        <v>0.31130000000000002</v>
      </c>
      <c r="AI569" s="7">
        <v>1.0640000000000001</v>
      </c>
      <c r="AK569" s="7">
        <v>0.34179999999999999</v>
      </c>
      <c r="AL569" s="7">
        <v>1.1496</v>
      </c>
      <c r="AN569" s="7">
        <v>0.29409999999999997</v>
      </c>
      <c r="AO569" s="7">
        <v>1.0595000000000001</v>
      </c>
      <c r="AP569" s="7"/>
      <c r="AQ569" s="7">
        <v>1.0728</v>
      </c>
      <c r="AR569" s="7">
        <v>2.2412999999999998</v>
      </c>
      <c r="AY569" s="7">
        <v>2.0975000000000001</v>
      </c>
      <c r="AZ569" s="7">
        <v>4.5126999999999997</v>
      </c>
      <c r="BA569" s="7">
        <v>4.5126999999999997</v>
      </c>
    </row>
    <row r="570" spans="1:53" x14ac:dyDescent="0.15">
      <c r="A570" s="7">
        <v>0.30299999999999999</v>
      </c>
      <c r="B570" s="7">
        <v>1.0530999999999999</v>
      </c>
      <c r="C570" s="7">
        <v>2.2330999999999999</v>
      </c>
      <c r="D570" s="7">
        <v>4.5980999999999996</v>
      </c>
      <c r="H570" s="7">
        <v>0.3478</v>
      </c>
      <c r="I570" s="7">
        <v>1.1377999999999999</v>
      </c>
      <c r="K570" s="7">
        <v>0.38269999999999998</v>
      </c>
      <c r="L570" s="7">
        <v>1.2399</v>
      </c>
      <c r="N570" s="7">
        <v>0.32500000000000001</v>
      </c>
      <c r="O570" s="7">
        <v>1.1274</v>
      </c>
      <c r="Q570" s="7">
        <v>1.1516999999999999</v>
      </c>
      <c r="R570" s="7">
        <v>2.3834</v>
      </c>
      <c r="AA570" s="7">
        <v>0.2757</v>
      </c>
      <c r="AB570" s="7">
        <v>0.59899999999999998</v>
      </c>
      <c r="AC570" s="7">
        <v>2.0975000000000001</v>
      </c>
      <c r="AD570" s="7">
        <v>4.3353999999999999</v>
      </c>
      <c r="AH570" s="7">
        <v>0.3115</v>
      </c>
      <c r="AI570" s="7">
        <v>1.0644</v>
      </c>
      <c r="AK570" s="7">
        <v>0.34200000000000003</v>
      </c>
      <c r="AL570" s="7">
        <v>1.1499999999999999</v>
      </c>
      <c r="AN570" s="7">
        <v>0.29430000000000001</v>
      </c>
      <c r="AO570" s="7">
        <v>1.0599000000000001</v>
      </c>
      <c r="AP570" s="7"/>
      <c r="AQ570" s="7">
        <v>1.0730999999999999</v>
      </c>
      <c r="AR570" s="7">
        <v>2.2421000000000002</v>
      </c>
      <c r="AY570" s="7">
        <v>2.0983000000000001</v>
      </c>
      <c r="AZ570" s="7">
        <v>4.5145</v>
      </c>
      <c r="BA570" s="7">
        <v>4.5145</v>
      </c>
    </row>
    <row r="571" spans="1:53" x14ac:dyDescent="0.15">
      <c r="A571" s="7">
        <v>0.30309999999999998</v>
      </c>
      <c r="B571" s="7">
        <v>1.0533999999999999</v>
      </c>
      <c r="C571" s="7">
        <v>2.2338</v>
      </c>
      <c r="D571" s="7">
        <v>4.5994999999999999</v>
      </c>
      <c r="H571" s="7">
        <v>0.34799999999999998</v>
      </c>
      <c r="I571" s="7">
        <v>1.1382000000000001</v>
      </c>
      <c r="K571" s="7">
        <v>0.38290000000000002</v>
      </c>
      <c r="L571" s="7">
        <v>1.2403999999999999</v>
      </c>
      <c r="N571" s="7">
        <v>0.32519999999999999</v>
      </c>
      <c r="O571" s="7">
        <v>1.1277999999999999</v>
      </c>
      <c r="Q571" s="7">
        <v>1.1520999999999999</v>
      </c>
      <c r="R571" s="7">
        <v>2.3841999999999999</v>
      </c>
      <c r="AA571" s="7">
        <v>0.27589999999999998</v>
      </c>
      <c r="AB571" s="7">
        <v>0.59940000000000004</v>
      </c>
      <c r="AC571" s="7">
        <v>2.0981999999999998</v>
      </c>
      <c r="AD571" s="7">
        <v>4.3367000000000004</v>
      </c>
      <c r="AH571" s="7">
        <v>0.31169999999999998</v>
      </c>
      <c r="AI571" s="7">
        <v>1.0647</v>
      </c>
      <c r="AK571" s="7">
        <v>0.3422</v>
      </c>
      <c r="AL571" s="7">
        <v>1.1504000000000001</v>
      </c>
      <c r="AN571" s="7">
        <v>0.2944</v>
      </c>
      <c r="AO571" s="7">
        <v>1.0603</v>
      </c>
      <c r="AP571" s="7"/>
      <c r="AQ571" s="7">
        <v>1.0734999999999999</v>
      </c>
      <c r="AR571" s="7">
        <v>2.2427999999999999</v>
      </c>
      <c r="AY571" s="7">
        <v>2.0992000000000002</v>
      </c>
      <c r="AZ571" s="7">
        <v>4.5164</v>
      </c>
      <c r="BA571" s="7">
        <v>4.5164</v>
      </c>
    </row>
    <row r="572" spans="1:53" x14ac:dyDescent="0.15">
      <c r="A572" s="7">
        <v>0.30330000000000001</v>
      </c>
      <c r="B572" s="7">
        <v>1.0537000000000001</v>
      </c>
      <c r="C572" s="7">
        <v>2.2345000000000002</v>
      </c>
      <c r="D572" s="7">
        <v>5.0010000000000003</v>
      </c>
      <c r="H572" s="7">
        <v>0.34820000000000001</v>
      </c>
      <c r="I572" s="7">
        <v>1.1387</v>
      </c>
      <c r="K572" s="7">
        <v>0.3831</v>
      </c>
      <c r="L572" s="7">
        <v>1.2408999999999999</v>
      </c>
      <c r="N572" s="7">
        <v>0.32540000000000002</v>
      </c>
      <c r="O572" s="7">
        <v>1.1282000000000001</v>
      </c>
      <c r="Q572" s="7">
        <v>1.1525000000000001</v>
      </c>
      <c r="R572" s="7">
        <v>2.3849</v>
      </c>
      <c r="AA572" s="7">
        <v>0.27600000000000002</v>
      </c>
      <c r="AB572" s="7">
        <v>0.59970000000000001</v>
      </c>
      <c r="AC572" s="7">
        <v>2.0988000000000002</v>
      </c>
      <c r="AD572" s="7">
        <v>4.3380000000000001</v>
      </c>
      <c r="AH572" s="7">
        <v>0.31190000000000001</v>
      </c>
      <c r="AI572" s="7">
        <v>1.0650999999999999</v>
      </c>
      <c r="AK572" s="7">
        <v>0.34239999999999998</v>
      </c>
      <c r="AL572" s="7">
        <v>1.1508</v>
      </c>
      <c r="AN572" s="7">
        <v>0.29459999999999997</v>
      </c>
      <c r="AO572" s="7">
        <v>1.0606</v>
      </c>
      <c r="AP572" s="7"/>
      <c r="AQ572" s="7">
        <v>1.0739000000000001</v>
      </c>
      <c r="AR572" s="7">
        <v>2.2435</v>
      </c>
      <c r="AY572" s="7">
        <v>2.1</v>
      </c>
      <c r="AZ572" s="7">
        <v>4.5182000000000002</v>
      </c>
      <c r="BA572" s="7">
        <v>4.5182000000000002</v>
      </c>
    </row>
    <row r="573" spans="1:53" x14ac:dyDescent="0.15">
      <c r="A573" s="7">
        <v>0.3034</v>
      </c>
      <c r="B573" s="7">
        <v>1.054</v>
      </c>
      <c r="C573" s="7">
        <v>2.2351999999999999</v>
      </c>
      <c r="D573" s="7">
        <v>5.0023999999999997</v>
      </c>
      <c r="H573" s="7">
        <v>0.34839999999999999</v>
      </c>
      <c r="I573" s="7">
        <v>1.1391</v>
      </c>
      <c r="K573" s="7">
        <v>0.38329999999999997</v>
      </c>
      <c r="L573" s="7">
        <v>1.2413000000000001</v>
      </c>
      <c r="N573" s="7">
        <v>0.3256</v>
      </c>
      <c r="O573" s="7">
        <v>1.1286</v>
      </c>
      <c r="Q573" s="7">
        <v>1.1529</v>
      </c>
      <c r="R573" s="7">
        <v>2.3856999999999999</v>
      </c>
      <c r="AA573" s="7">
        <v>0.2762</v>
      </c>
      <c r="AB573" s="7">
        <v>0.6</v>
      </c>
      <c r="AC573" s="7">
        <v>2.0994999999999999</v>
      </c>
      <c r="AD573" s="7">
        <v>4.3394000000000004</v>
      </c>
      <c r="AH573" s="7">
        <v>0.31209999999999999</v>
      </c>
      <c r="AI573" s="7">
        <v>1.0654999999999999</v>
      </c>
      <c r="AK573" s="7">
        <v>0.34260000000000002</v>
      </c>
      <c r="AL573" s="7">
        <v>1.1513</v>
      </c>
      <c r="AN573" s="7">
        <v>0.29480000000000001</v>
      </c>
      <c r="AO573" s="7">
        <v>1.0609999999999999</v>
      </c>
      <c r="AP573" s="7"/>
      <c r="AQ573" s="7">
        <v>1.0743</v>
      </c>
      <c r="AR573" s="7">
        <v>2.2443</v>
      </c>
      <c r="AY573" s="7">
        <v>2.1009000000000002</v>
      </c>
      <c r="AZ573" s="7">
        <v>4.5199999999999996</v>
      </c>
      <c r="BA573" s="7">
        <v>4.5199999999999996</v>
      </c>
    </row>
    <row r="574" spans="1:53" x14ac:dyDescent="0.15">
      <c r="A574" s="7">
        <v>0.30359999999999998</v>
      </c>
      <c r="B574" s="7">
        <v>1.0543</v>
      </c>
      <c r="C574" s="7">
        <v>2.2359</v>
      </c>
      <c r="D574" s="7">
        <v>5.0038999999999998</v>
      </c>
      <c r="H574" s="7">
        <v>0.34860000000000002</v>
      </c>
      <c r="I574" s="7">
        <v>1.1395</v>
      </c>
      <c r="K574" s="7">
        <v>0.3836</v>
      </c>
      <c r="L574" s="7">
        <v>1.2418</v>
      </c>
      <c r="N574" s="7">
        <v>0.32569999999999999</v>
      </c>
      <c r="O574" s="7">
        <v>1.129</v>
      </c>
      <c r="Q574" s="7">
        <v>1.1533</v>
      </c>
      <c r="R574" s="7">
        <v>2.3864999999999998</v>
      </c>
      <c r="AA574" s="7">
        <v>0.27629999999999999</v>
      </c>
      <c r="AB574" s="7">
        <v>1.0003</v>
      </c>
      <c r="AC574" s="7">
        <v>2.1002000000000001</v>
      </c>
      <c r="AD574" s="7">
        <v>4.3407</v>
      </c>
      <c r="AH574" s="7">
        <v>0.31230000000000002</v>
      </c>
      <c r="AI574" s="7">
        <v>1.0659000000000001</v>
      </c>
      <c r="AK574" s="7">
        <v>0.34279999999999999</v>
      </c>
      <c r="AL574" s="7">
        <v>1.1516999999999999</v>
      </c>
      <c r="AN574" s="7">
        <v>0.2949</v>
      </c>
      <c r="AO574" s="7">
        <v>1.0613999999999999</v>
      </c>
      <c r="AP574" s="7"/>
      <c r="AQ574" s="7">
        <v>1.0746</v>
      </c>
      <c r="AR574" s="7">
        <v>2.2450000000000001</v>
      </c>
      <c r="AY574" s="7">
        <v>2.1017000000000001</v>
      </c>
      <c r="AZ574" s="7">
        <v>4.5217999999999998</v>
      </c>
      <c r="BA574" s="7">
        <v>4.5217999999999998</v>
      </c>
    </row>
    <row r="575" spans="1:53" x14ac:dyDescent="0.15">
      <c r="A575" s="7">
        <v>0.30380000000000001</v>
      </c>
      <c r="B575" s="7">
        <v>1.0546</v>
      </c>
      <c r="C575" s="7">
        <v>2.2366999999999999</v>
      </c>
      <c r="D575" s="7">
        <v>5.0053000000000001</v>
      </c>
      <c r="H575" s="7">
        <v>0.3488</v>
      </c>
      <c r="I575" s="7">
        <v>1.1398999999999999</v>
      </c>
      <c r="K575" s="7">
        <v>0.38379999999999997</v>
      </c>
      <c r="L575" s="7">
        <v>1.2423</v>
      </c>
      <c r="N575" s="7">
        <v>0.32590000000000002</v>
      </c>
      <c r="O575" s="7">
        <v>1.1294</v>
      </c>
      <c r="Q575" s="7">
        <v>1.1536999999999999</v>
      </c>
      <c r="R575" s="7">
        <v>2.3873000000000002</v>
      </c>
      <c r="AA575" s="7">
        <v>0.27650000000000002</v>
      </c>
      <c r="AB575" s="7">
        <v>1.0006999999999999</v>
      </c>
      <c r="AC575" s="7">
        <v>2.1008</v>
      </c>
      <c r="AD575" s="7">
        <v>4.3419999999999996</v>
      </c>
      <c r="AH575" s="7">
        <v>0.3125</v>
      </c>
      <c r="AI575" s="7">
        <v>1.0663</v>
      </c>
      <c r="AK575" s="7">
        <v>0.34300000000000003</v>
      </c>
      <c r="AL575" s="7">
        <v>1.1520999999999999</v>
      </c>
      <c r="AN575" s="7">
        <v>0.29509999999999997</v>
      </c>
      <c r="AO575" s="7">
        <v>1.0618000000000001</v>
      </c>
      <c r="AP575" s="7"/>
      <c r="AQ575" s="7">
        <v>1.075</v>
      </c>
      <c r="AR575" s="7">
        <v>2.2458</v>
      </c>
      <c r="AY575" s="7">
        <v>2.1025999999999998</v>
      </c>
      <c r="AZ575" s="7">
        <v>4.5236000000000001</v>
      </c>
      <c r="BA575" s="7">
        <v>4.5236000000000001</v>
      </c>
    </row>
    <row r="576" spans="1:53" x14ac:dyDescent="0.15">
      <c r="A576" s="7">
        <v>0.3039</v>
      </c>
      <c r="B576" s="7">
        <v>1.0548999999999999</v>
      </c>
      <c r="C576" s="7">
        <v>2.2374000000000001</v>
      </c>
      <c r="D576" s="7">
        <v>5.0067000000000004</v>
      </c>
      <c r="H576" s="7">
        <v>0.34899999999999998</v>
      </c>
      <c r="I576" s="7">
        <v>1.1403000000000001</v>
      </c>
      <c r="K576" s="7">
        <v>0.38400000000000001</v>
      </c>
      <c r="L576" s="7">
        <v>1.2426999999999999</v>
      </c>
      <c r="N576" s="7">
        <v>0.3261</v>
      </c>
      <c r="O576" s="7">
        <v>1.1297999999999999</v>
      </c>
      <c r="Q576" s="7">
        <v>1.1540999999999999</v>
      </c>
      <c r="R576" s="7">
        <v>2.3881000000000001</v>
      </c>
      <c r="AA576" s="7">
        <v>0.2767</v>
      </c>
      <c r="AB576" s="7">
        <v>1.0009999999999999</v>
      </c>
      <c r="AC576" s="7">
        <v>2.1015000000000001</v>
      </c>
      <c r="AD576" s="7">
        <v>4.3433000000000002</v>
      </c>
      <c r="AH576" s="7">
        <v>0.31259999999999999</v>
      </c>
      <c r="AI576" s="7">
        <v>1.0667</v>
      </c>
      <c r="AK576" s="7">
        <v>0.34329999999999999</v>
      </c>
      <c r="AL576" s="7">
        <v>1.1525000000000001</v>
      </c>
      <c r="AN576" s="7">
        <v>0.29530000000000001</v>
      </c>
      <c r="AO576" s="7">
        <v>1.0622</v>
      </c>
      <c r="AP576" s="7"/>
      <c r="AQ576" s="7">
        <v>1.0753999999999999</v>
      </c>
      <c r="AR576" s="7">
        <v>2.2465000000000002</v>
      </c>
      <c r="AY576" s="7">
        <v>2.1034000000000002</v>
      </c>
      <c r="AZ576" s="7">
        <v>4.5255000000000001</v>
      </c>
      <c r="BA576" s="7">
        <v>4.5255000000000001</v>
      </c>
    </row>
    <row r="577" spans="1:53" x14ac:dyDescent="0.15">
      <c r="A577" s="7">
        <v>0.30409999999999998</v>
      </c>
      <c r="B577" s="7">
        <v>1.0552999999999999</v>
      </c>
      <c r="C577" s="7">
        <v>2.2381000000000002</v>
      </c>
      <c r="D577" s="7">
        <v>5.0082000000000004</v>
      </c>
      <c r="H577" s="7">
        <v>0.34920000000000001</v>
      </c>
      <c r="I577" s="7">
        <v>1.1407</v>
      </c>
      <c r="K577" s="7">
        <v>0.38419999999999999</v>
      </c>
      <c r="L577" s="7">
        <v>1.2432000000000001</v>
      </c>
      <c r="N577" s="7">
        <v>0.32619999999999999</v>
      </c>
      <c r="O577" s="7">
        <v>1.1302000000000001</v>
      </c>
      <c r="Q577" s="7">
        <v>1.1545000000000001</v>
      </c>
      <c r="R577" s="7">
        <v>2.3887999999999998</v>
      </c>
      <c r="AA577" s="7">
        <v>0.27679999999999999</v>
      </c>
      <c r="AB577" s="7">
        <v>1.0013000000000001</v>
      </c>
      <c r="AC577" s="7">
        <v>2.1021000000000001</v>
      </c>
      <c r="AD577" s="7">
        <v>4.3446999999999996</v>
      </c>
      <c r="AH577" s="7">
        <v>0.31280000000000002</v>
      </c>
      <c r="AI577" s="7">
        <v>1.0670999999999999</v>
      </c>
      <c r="AK577" s="7">
        <v>0.34350000000000003</v>
      </c>
      <c r="AL577" s="7">
        <v>1.1529</v>
      </c>
      <c r="AN577" s="7">
        <v>0.2954</v>
      </c>
      <c r="AO577" s="7">
        <v>1.0626</v>
      </c>
      <c r="AP577" s="7"/>
      <c r="AQ577" s="7">
        <v>1.0757000000000001</v>
      </c>
      <c r="AR577" s="7">
        <v>2.2473000000000001</v>
      </c>
      <c r="AY577" s="7">
        <v>2.1042999999999998</v>
      </c>
      <c r="AZ577" s="7">
        <v>4.5273000000000003</v>
      </c>
      <c r="BA577" s="7">
        <v>4.5273000000000003</v>
      </c>
    </row>
    <row r="578" spans="1:53" x14ac:dyDescent="0.15">
      <c r="A578" s="7">
        <v>0.30420000000000003</v>
      </c>
      <c r="B578" s="7">
        <v>1.0556000000000001</v>
      </c>
      <c r="C578" s="7">
        <v>2.2387999999999999</v>
      </c>
      <c r="D578" s="7">
        <v>5.0095999999999998</v>
      </c>
      <c r="H578" s="7">
        <v>0.34939999999999999</v>
      </c>
      <c r="I578" s="7">
        <v>1.1411</v>
      </c>
      <c r="K578" s="7">
        <v>0.38440000000000002</v>
      </c>
      <c r="L578" s="7">
        <v>1.2437</v>
      </c>
      <c r="N578" s="7">
        <v>0.32640000000000002</v>
      </c>
      <c r="O578" s="7">
        <v>1.1306</v>
      </c>
      <c r="Q578" s="7">
        <v>1.1549</v>
      </c>
      <c r="R578" s="7">
        <v>2.3896000000000002</v>
      </c>
      <c r="AA578" s="7">
        <v>0.27700000000000002</v>
      </c>
      <c r="AB578" s="7">
        <v>1.0017</v>
      </c>
      <c r="AC578" s="7">
        <v>2.1027999999999998</v>
      </c>
      <c r="AD578" s="7">
        <v>4.3460000000000001</v>
      </c>
      <c r="AH578" s="7">
        <v>0.313</v>
      </c>
      <c r="AI578" s="7">
        <v>1.0674999999999999</v>
      </c>
      <c r="AK578" s="7">
        <v>0.34370000000000001</v>
      </c>
      <c r="AL578" s="7">
        <v>1.1534</v>
      </c>
      <c r="AN578" s="7">
        <v>0.29559999999999997</v>
      </c>
      <c r="AO578" s="7">
        <v>1.0629</v>
      </c>
      <c r="AP578" s="7"/>
      <c r="AQ578" s="7">
        <v>1.0761000000000001</v>
      </c>
      <c r="AR578" s="7">
        <v>2.2480000000000002</v>
      </c>
      <c r="AY578" s="7">
        <v>2.1051000000000002</v>
      </c>
      <c r="AZ578" s="7">
        <v>4.5290999999999997</v>
      </c>
      <c r="BA578" s="7">
        <v>4.5290999999999997</v>
      </c>
    </row>
    <row r="579" spans="1:53" x14ac:dyDescent="0.15">
      <c r="A579" s="7">
        <v>0.3044</v>
      </c>
      <c r="B579" s="7">
        <v>1.0559000000000001</v>
      </c>
      <c r="C579" s="7">
        <v>2.2395</v>
      </c>
      <c r="D579" s="7">
        <v>5.0110999999999999</v>
      </c>
      <c r="H579" s="7">
        <v>0.34960000000000002</v>
      </c>
      <c r="I579" s="7">
        <v>1.1415</v>
      </c>
      <c r="K579" s="7">
        <v>0.3846</v>
      </c>
      <c r="L579" s="7">
        <v>1.2442</v>
      </c>
      <c r="N579" s="7">
        <v>0.3266</v>
      </c>
      <c r="O579" s="7">
        <v>1.131</v>
      </c>
      <c r="Q579" s="7">
        <v>1.1553</v>
      </c>
      <c r="R579" s="7">
        <v>2.3904000000000001</v>
      </c>
      <c r="AA579" s="7">
        <v>0.27710000000000001</v>
      </c>
      <c r="AB579" s="7">
        <v>1.002</v>
      </c>
      <c r="AC579" s="7">
        <v>2.1034999999999999</v>
      </c>
      <c r="AD579" s="7">
        <v>4.3472999999999997</v>
      </c>
      <c r="AH579" s="7">
        <v>0.31319999999999998</v>
      </c>
      <c r="AI579" s="7">
        <v>1.0679000000000001</v>
      </c>
      <c r="AK579" s="7">
        <v>0.34389999999999998</v>
      </c>
      <c r="AL579" s="7">
        <v>1.1537999999999999</v>
      </c>
      <c r="AN579" s="7">
        <v>0.29580000000000001</v>
      </c>
      <c r="AO579" s="7">
        <v>1.0632999999999999</v>
      </c>
      <c r="AP579" s="7"/>
      <c r="AQ579" s="7">
        <v>1.0765</v>
      </c>
      <c r="AR579" s="7">
        <v>2.2486999999999999</v>
      </c>
      <c r="AY579" s="7">
        <v>2.1059999999999999</v>
      </c>
      <c r="AZ579" s="7">
        <v>4.5308999999999999</v>
      </c>
      <c r="BA579" s="7">
        <v>4.5308999999999999</v>
      </c>
    </row>
    <row r="580" spans="1:53" x14ac:dyDescent="0.15">
      <c r="A580" s="7">
        <v>0.30449999999999999</v>
      </c>
      <c r="B580" s="7">
        <v>1.0562</v>
      </c>
      <c r="C580" s="7">
        <v>2.2402000000000002</v>
      </c>
      <c r="D580" s="7">
        <v>5.0125000000000002</v>
      </c>
      <c r="H580" s="7">
        <v>0.3498</v>
      </c>
      <c r="I580" s="7">
        <v>1.1418999999999999</v>
      </c>
      <c r="K580" s="7">
        <v>0.38479999999999998</v>
      </c>
      <c r="L580" s="7">
        <v>1.2445999999999999</v>
      </c>
      <c r="N580" s="7">
        <v>0.32679999999999998</v>
      </c>
      <c r="O580" s="7">
        <v>1.1314</v>
      </c>
      <c r="Q580" s="7">
        <v>1.1556999999999999</v>
      </c>
      <c r="R580" s="7">
        <v>2.3912</v>
      </c>
      <c r="AA580" s="7">
        <v>0.27729999999999999</v>
      </c>
      <c r="AB580" s="7">
        <v>1.0023</v>
      </c>
      <c r="AC580" s="7">
        <v>2.1040999999999999</v>
      </c>
      <c r="AD580" s="7">
        <v>4.3486000000000002</v>
      </c>
      <c r="AH580" s="7">
        <v>0.31340000000000001</v>
      </c>
      <c r="AI580" s="7">
        <v>1.0683</v>
      </c>
      <c r="AK580" s="7">
        <v>0.34410000000000002</v>
      </c>
      <c r="AL580" s="7">
        <v>1.1541999999999999</v>
      </c>
      <c r="AN580" s="7">
        <v>0.2959</v>
      </c>
      <c r="AO580" s="7">
        <v>1.0637000000000001</v>
      </c>
      <c r="AP580" s="7"/>
      <c r="AQ580" s="7">
        <v>1.0768</v>
      </c>
      <c r="AR580" s="7">
        <v>2.2494999999999998</v>
      </c>
      <c r="AY580" s="7">
        <v>2.1067999999999998</v>
      </c>
      <c r="AZ580" s="7">
        <v>4.5327000000000002</v>
      </c>
      <c r="BA580" s="7">
        <v>4.5327000000000002</v>
      </c>
    </row>
    <row r="581" spans="1:53" x14ac:dyDescent="0.15">
      <c r="A581" s="7">
        <v>0.30470000000000003</v>
      </c>
      <c r="B581" s="7">
        <v>1.0565</v>
      </c>
      <c r="C581" s="7">
        <v>2.2408999999999999</v>
      </c>
      <c r="D581" s="7">
        <v>5.0140000000000002</v>
      </c>
      <c r="H581" s="7">
        <v>0.35</v>
      </c>
      <c r="I581" s="7">
        <v>1.1423000000000001</v>
      </c>
      <c r="K581" s="7">
        <v>0.38500000000000001</v>
      </c>
      <c r="L581" s="7">
        <v>1.2451000000000001</v>
      </c>
      <c r="N581" s="7">
        <v>0.32690000000000002</v>
      </c>
      <c r="O581" s="7">
        <v>1.1317999999999999</v>
      </c>
      <c r="Q581" s="7">
        <v>1.1560999999999999</v>
      </c>
      <c r="R581" s="7">
        <v>2.3919999999999999</v>
      </c>
      <c r="AA581" s="7">
        <v>0.27739999999999998</v>
      </c>
      <c r="AB581" s="7">
        <v>1.0025999999999999</v>
      </c>
      <c r="AC581" s="7">
        <v>2.1048</v>
      </c>
      <c r="AD581" s="7">
        <v>4.3499999999999996</v>
      </c>
      <c r="AH581" s="7">
        <v>0.31359999999999999</v>
      </c>
      <c r="AI581" s="7">
        <v>1.0686</v>
      </c>
      <c r="AK581" s="7">
        <v>0.34429999999999999</v>
      </c>
      <c r="AL581" s="7">
        <v>1.1546000000000001</v>
      </c>
      <c r="AN581" s="7">
        <v>0.29609999999999997</v>
      </c>
      <c r="AO581" s="7">
        <v>1.0641</v>
      </c>
      <c r="AP581" s="7"/>
      <c r="AQ581" s="7">
        <v>1.0771999999999999</v>
      </c>
      <c r="AR581" s="7">
        <v>2.2502</v>
      </c>
      <c r="AY581" s="7">
        <v>2.1076999999999999</v>
      </c>
      <c r="AZ581" s="7">
        <v>4.5346000000000002</v>
      </c>
      <c r="BA581" s="7">
        <v>4.5346000000000002</v>
      </c>
    </row>
    <row r="582" spans="1:53" x14ac:dyDescent="0.15">
      <c r="A582" s="7">
        <v>0.30480000000000002</v>
      </c>
      <c r="B582" s="7">
        <v>1.0568</v>
      </c>
      <c r="C582" s="7">
        <v>2.2416999999999998</v>
      </c>
      <c r="D582" s="7">
        <v>5.0153999999999996</v>
      </c>
      <c r="H582" s="7">
        <v>0.35020000000000001</v>
      </c>
      <c r="I582" s="7">
        <v>1.1428</v>
      </c>
      <c r="K582" s="7">
        <v>0.38519999999999999</v>
      </c>
      <c r="L582" s="7">
        <v>1.2456</v>
      </c>
      <c r="N582" s="7">
        <v>0.3271</v>
      </c>
      <c r="O582" s="7">
        <v>1.1321000000000001</v>
      </c>
      <c r="Q582" s="7">
        <v>1.1565000000000001</v>
      </c>
      <c r="R582" s="7">
        <v>2.3927999999999998</v>
      </c>
      <c r="AA582" s="7">
        <v>0.27760000000000001</v>
      </c>
      <c r="AB582" s="7">
        <v>1.0029999999999999</v>
      </c>
      <c r="AC582" s="7">
        <v>2.1053999999999999</v>
      </c>
      <c r="AD582" s="7">
        <v>4.3513000000000002</v>
      </c>
      <c r="AH582" s="7">
        <v>0.31380000000000002</v>
      </c>
      <c r="AI582" s="7">
        <v>1.069</v>
      </c>
      <c r="AK582" s="7">
        <v>0.34449999999999997</v>
      </c>
      <c r="AL582" s="7">
        <v>1.155</v>
      </c>
      <c r="AN582" s="7">
        <v>0.29630000000000001</v>
      </c>
      <c r="AO582" s="7">
        <v>1.0645</v>
      </c>
      <c r="AP582" s="7"/>
      <c r="AQ582" s="7">
        <v>1.0775999999999999</v>
      </c>
      <c r="AR582" s="7">
        <v>2.2509999999999999</v>
      </c>
      <c r="AY582" s="7">
        <v>2.1086</v>
      </c>
      <c r="AZ582" s="7">
        <v>4.5364000000000004</v>
      </c>
      <c r="BA582" s="7">
        <v>4.5364000000000004</v>
      </c>
    </row>
    <row r="583" spans="1:53" x14ac:dyDescent="0.15">
      <c r="A583" s="7">
        <v>0.30499999999999999</v>
      </c>
      <c r="B583" s="7">
        <v>1.0571999999999999</v>
      </c>
      <c r="C583" s="7">
        <v>2.2423999999999999</v>
      </c>
      <c r="D583" s="7">
        <v>5.0168999999999997</v>
      </c>
      <c r="H583" s="7">
        <v>0.35039999999999999</v>
      </c>
      <c r="I583" s="7">
        <v>1.1432</v>
      </c>
      <c r="K583" s="7">
        <v>0.38540000000000002</v>
      </c>
      <c r="L583" s="7">
        <v>1.2461</v>
      </c>
      <c r="N583" s="7">
        <v>0.32729999999999998</v>
      </c>
      <c r="O583" s="7">
        <v>1.1325000000000001</v>
      </c>
      <c r="Q583" s="7">
        <v>1.1568000000000001</v>
      </c>
      <c r="R583" s="7">
        <v>2.3936000000000002</v>
      </c>
      <c r="AA583" s="7">
        <v>0.27779999999999999</v>
      </c>
      <c r="AB583" s="7">
        <v>1.0033000000000001</v>
      </c>
      <c r="AC583" s="7">
        <v>2.1061000000000001</v>
      </c>
      <c r="AD583" s="7">
        <v>4.3525999999999998</v>
      </c>
      <c r="AH583" s="7">
        <v>0.314</v>
      </c>
      <c r="AI583" s="7">
        <v>1.0693999999999999</v>
      </c>
      <c r="AK583" s="7">
        <v>0.34470000000000001</v>
      </c>
      <c r="AL583" s="7">
        <v>1.1555</v>
      </c>
      <c r="AN583" s="7">
        <v>0.2964</v>
      </c>
      <c r="AO583" s="7">
        <v>1.0648</v>
      </c>
      <c r="AP583" s="7"/>
      <c r="AQ583" s="7">
        <v>1.0780000000000001</v>
      </c>
      <c r="AR583" s="7">
        <v>2.2517</v>
      </c>
      <c r="AY583" s="7">
        <v>2.1093999999999999</v>
      </c>
      <c r="AZ583" s="7">
        <v>4.5381999999999998</v>
      </c>
      <c r="BA583" s="7">
        <v>4.5381999999999998</v>
      </c>
    </row>
    <row r="584" spans="1:53" x14ac:dyDescent="0.15">
      <c r="A584" s="7">
        <v>0.30520000000000003</v>
      </c>
      <c r="B584" s="7">
        <v>1.0575000000000001</v>
      </c>
      <c r="C584" s="7">
        <v>2.2431000000000001</v>
      </c>
      <c r="D584" s="7">
        <v>5.0183</v>
      </c>
      <c r="H584" s="7">
        <v>0.35060000000000002</v>
      </c>
      <c r="I584" s="7">
        <v>1.1435999999999999</v>
      </c>
      <c r="K584" s="7">
        <v>0.3856</v>
      </c>
      <c r="L584" s="7">
        <v>1.2464999999999999</v>
      </c>
      <c r="N584" s="7">
        <v>0.32750000000000001</v>
      </c>
      <c r="O584" s="7">
        <v>1.1329</v>
      </c>
      <c r="Q584" s="7">
        <v>1.1572</v>
      </c>
      <c r="R584" s="7">
        <v>2.3942999999999999</v>
      </c>
      <c r="AA584" s="7">
        <v>0.27789999999999998</v>
      </c>
      <c r="AB584" s="7">
        <v>1.0036</v>
      </c>
      <c r="AC584" s="7">
        <v>2.1067</v>
      </c>
      <c r="AD584" s="7">
        <v>4.3540000000000001</v>
      </c>
      <c r="AH584" s="7">
        <v>0.31409999999999999</v>
      </c>
      <c r="AI584" s="7">
        <v>1.0698000000000001</v>
      </c>
      <c r="AK584" s="7">
        <v>0.34489999999999998</v>
      </c>
      <c r="AL584" s="7">
        <v>1.1558999999999999</v>
      </c>
      <c r="AN584" s="7">
        <v>0.29659999999999997</v>
      </c>
      <c r="AO584" s="7">
        <v>1.0651999999999999</v>
      </c>
      <c r="AP584" s="7"/>
      <c r="AQ584" s="7">
        <v>1.0783</v>
      </c>
      <c r="AR584" s="7">
        <v>2.2524999999999999</v>
      </c>
      <c r="AY584" s="7">
        <v>2.1103000000000001</v>
      </c>
      <c r="AZ584" s="7">
        <v>4.5400999999999998</v>
      </c>
      <c r="BA584" s="7">
        <v>4.5400999999999998</v>
      </c>
    </row>
    <row r="585" spans="1:53" x14ac:dyDescent="0.15">
      <c r="A585" s="7">
        <v>0.30530000000000002</v>
      </c>
      <c r="B585" s="7">
        <v>1.0578000000000001</v>
      </c>
      <c r="C585" s="7">
        <v>2.2437999999999998</v>
      </c>
      <c r="D585" s="7">
        <v>5.0198</v>
      </c>
      <c r="H585" s="7">
        <v>0.3508</v>
      </c>
      <c r="I585" s="7">
        <v>1.1439999999999999</v>
      </c>
      <c r="K585" s="7">
        <v>0.38579999999999998</v>
      </c>
      <c r="L585" s="7">
        <v>1.2470000000000001</v>
      </c>
      <c r="N585" s="7">
        <v>0.3276</v>
      </c>
      <c r="O585" s="7">
        <v>1.1333</v>
      </c>
      <c r="Q585" s="7">
        <v>1.1576</v>
      </c>
      <c r="R585" s="7">
        <v>2.3950999999999998</v>
      </c>
      <c r="AA585" s="7">
        <v>0.27810000000000001</v>
      </c>
      <c r="AB585" s="7">
        <v>1.004</v>
      </c>
      <c r="AC585" s="7">
        <v>2.1074000000000002</v>
      </c>
      <c r="AD585" s="7">
        <v>4.3552999999999997</v>
      </c>
      <c r="AH585" s="7">
        <v>0.31430000000000002</v>
      </c>
      <c r="AI585" s="7">
        <v>1.0702</v>
      </c>
      <c r="AK585" s="7">
        <v>0.34510000000000002</v>
      </c>
      <c r="AL585" s="7">
        <v>1.1563000000000001</v>
      </c>
      <c r="AN585" s="7">
        <v>0.29680000000000001</v>
      </c>
      <c r="AO585" s="7">
        <v>1.0656000000000001</v>
      </c>
      <c r="AP585" s="7"/>
      <c r="AQ585" s="7">
        <v>1.0787</v>
      </c>
      <c r="AR585" s="7">
        <v>2.2532000000000001</v>
      </c>
      <c r="AY585" s="7">
        <v>2.1111</v>
      </c>
      <c r="AZ585" s="7">
        <v>4.5419</v>
      </c>
      <c r="BA585" s="7">
        <v>4.5419</v>
      </c>
    </row>
    <row r="586" spans="1:53" x14ac:dyDescent="0.15">
      <c r="A586" s="7">
        <v>0.30549999999999999</v>
      </c>
      <c r="B586" s="7">
        <v>1.0581</v>
      </c>
      <c r="C586" s="7">
        <v>2.2444999999999999</v>
      </c>
      <c r="D586" s="7">
        <v>5.0212000000000003</v>
      </c>
      <c r="H586" s="7">
        <v>0.35099999999999998</v>
      </c>
      <c r="I586" s="7">
        <v>1.1444000000000001</v>
      </c>
      <c r="K586" s="7">
        <v>0.38600000000000001</v>
      </c>
      <c r="L586" s="7">
        <v>1.2475000000000001</v>
      </c>
      <c r="N586" s="7">
        <v>0.32779999999999998</v>
      </c>
      <c r="O586" s="7">
        <v>1.1336999999999999</v>
      </c>
      <c r="Q586" s="7">
        <v>1.1579999999999999</v>
      </c>
      <c r="R586" s="7">
        <v>2.3959000000000001</v>
      </c>
      <c r="AA586" s="7">
        <v>0.2782</v>
      </c>
      <c r="AB586" s="7">
        <v>1.0043</v>
      </c>
      <c r="AC586" s="7">
        <v>2.1080999999999999</v>
      </c>
      <c r="AD586" s="7">
        <v>4.3566000000000003</v>
      </c>
      <c r="AH586" s="7">
        <v>0.3145</v>
      </c>
      <c r="AI586" s="7">
        <v>1.0706</v>
      </c>
      <c r="AK586" s="7">
        <v>0.3453</v>
      </c>
      <c r="AL586" s="7">
        <v>1.1567000000000001</v>
      </c>
      <c r="AN586" s="7">
        <v>0.2969</v>
      </c>
      <c r="AO586" s="7">
        <v>1.0660000000000001</v>
      </c>
      <c r="AP586" s="7"/>
      <c r="AQ586" s="7">
        <v>1.0790999999999999</v>
      </c>
      <c r="AR586" s="7">
        <v>2.2538999999999998</v>
      </c>
      <c r="AY586" s="7">
        <v>2.1120000000000001</v>
      </c>
      <c r="AZ586" s="7">
        <v>4.5437000000000003</v>
      </c>
      <c r="BA586" s="7">
        <v>4.5437000000000003</v>
      </c>
    </row>
    <row r="587" spans="1:53" x14ac:dyDescent="0.15">
      <c r="A587" s="7">
        <v>0.30559999999999998</v>
      </c>
      <c r="B587" s="7">
        <v>1.0584</v>
      </c>
      <c r="C587" s="7">
        <v>2.2452000000000001</v>
      </c>
      <c r="D587" s="7">
        <v>5.0227000000000004</v>
      </c>
      <c r="H587" s="7">
        <v>0.35120000000000001</v>
      </c>
      <c r="I587" s="7">
        <v>1.1448</v>
      </c>
      <c r="K587" s="7">
        <v>0.38629999999999998</v>
      </c>
      <c r="L587" s="7">
        <v>1.248</v>
      </c>
      <c r="N587" s="7">
        <v>0.32800000000000001</v>
      </c>
      <c r="O587" s="7">
        <v>1.1341000000000001</v>
      </c>
      <c r="Q587" s="7">
        <v>1.1584000000000001</v>
      </c>
      <c r="R587" s="7">
        <v>2.3967000000000001</v>
      </c>
      <c r="AA587" s="7">
        <v>0.27839999999999998</v>
      </c>
      <c r="AB587" s="7">
        <v>1.0045999999999999</v>
      </c>
      <c r="AC587" s="7">
        <v>2.1086999999999998</v>
      </c>
      <c r="AD587" s="7">
        <v>4.3579999999999997</v>
      </c>
      <c r="AH587" s="7">
        <v>0.31469999999999998</v>
      </c>
      <c r="AI587" s="7">
        <v>1.071</v>
      </c>
      <c r="AK587" s="7">
        <v>0.34560000000000002</v>
      </c>
      <c r="AL587" s="7">
        <v>1.1571</v>
      </c>
      <c r="AN587" s="7">
        <v>0.29709999999999998</v>
      </c>
      <c r="AO587" s="7">
        <v>1.0664</v>
      </c>
      <c r="AP587" s="7"/>
      <c r="AQ587" s="7">
        <v>1.0793999999999999</v>
      </c>
      <c r="AR587" s="7">
        <v>2.2547000000000001</v>
      </c>
      <c r="AY587" s="7">
        <v>2.1128</v>
      </c>
      <c r="AZ587" s="7">
        <v>4.5454999999999997</v>
      </c>
      <c r="BA587" s="7">
        <v>4.5454999999999997</v>
      </c>
    </row>
    <row r="588" spans="1:53" x14ac:dyDescent="0.15">
      <c r="A588" s="7">
        <v>0.30580000000000002</v>
      </c>
      <c r="B588" s="7">
        <v>1.0587</v>
      </c>
      <c r="C588" s="7">
        <v>2.246</v>
      </c>
      <c r="D588" s="7">
        <v>5.0240999999999998</v>
      </c>
      <c r="H588" s="7">
        <v>0.35139999999999999</v>
      </c>
      <c r="I588" s="7">
        <v>1.1452</v>
      </c>
      <c r="K588" s="7">
        <v>0.38650000000000001</v>
      </c>
      <c r="L588" s="7">
        <v>1.2484</v>
      </c>
      <c r="N588" s="7">
        <v>0.32819999999999999</v>
      </c>
      <c r="O588" s="7">
        <v>1.1345000000000001</v>
      </c>
      <c r="Q588" s="7">
        <v>1.1588000000000001</v>
      </c>
      <c r="R588" s="7">
        <v>2.3975</v>
      </c>
      <c r="AA588" s="7">
        <v>0.27860000000000001</v>
      </c>
      <c r="AB588" s="7">
        <v>1.0049999999999999</v>
      </c>
      <c r="AC588" s="7">
        <v>2.1093999999999999</v>
      </c>
      <c r="AD588" s="7">
        <v>4.3593000000000002</v>
      </c>
      <c r="AH588" s="7">
        <v>0.31490000000000001</v>
      </c>
      <c r="AI588" s="7">
        <v>1.0713999999999999</v>
      </c>
      <c r="AK588" s="7">
        <v>0.3458</v>
      </c>
      <c r="AL588" s="7">
        <v>1.1576</v>
      </c>
      <c r="AN588" s="7">
        <v>0.29730000000000001</v>
      </c>
      <c r="AO588" s="7">
        <v>1.0668</v>
      </c>
      <c r="AP588" s="7"/>
      <c r="AQ588" s="7">
        <v>1.0798000000000001</v>
      </c>
      <c r="AR588" s="7">
        <v>2.2553999999999998</v>
      </c>
      <c r="AY588" s="7">
        <v>2.1137000000000001</v>
      </c>
      <c r="AZ588" s="7">
        <v>4.5473999999999997</v>
      </c>
      <c r="BA588" s="7">
        <v>4.5473999999999997</v>
      </c>
    </row>
    <row r="589" spans="1:53" x14ac:dyDescent="0.15">
      <c r="A589" s="7">
        <v>0.30590000000000001</v>
      </c>
      <c r="B589" s="7">
        <v>1.0590999999999999</v>
      </c>
      <c r="C589" s="7">
        <v>2.2467000000000001</v>
      </c>
      <c r="D589" s="7">
        <v>5.0255999999999998</v>
      </c>
      <c r="H589" s="7">
        <v>0.35160000000000002</v>
      </c>
      <c r="I589" s="7">
        <v>1.1456</v>
      </c>
      <c r="K589" s="7">
        <v>0.38669999999999999</v>
      </c>
      <c r="L589" s="7">
        <v>1.2488999999999999</v>
      </c>
      <c r="N589" s="7">
        <v>0.32829999999999998</v>
      </c>
      <c r="O589" s="7">
        <v>1.1349</v>
      </c>
      <c r="Q589" s="7">
        <v>1.1592</v>
      </c>
      <c r="R589" s="7">
        <v>2.3982999999999999</v>
      </c>
      <c r="AA589" s="7">
        <v>0.2787</v>
      </c>
      <c r="AB589" s="7">
        <v>1.0053000000000001</v>
      </c>
      <c r="AC589" s="7">
        <v>2.1101000000000001</v>
      </c>
      <c r="AD589" s="7">
        <v>4.3605999999999998</v>
      </c>
      <c r="AH589" s="7">
        <v>0.31509999999999999</v>
      </c>
      <c r="AI589" s="7">
        <v>1.0718000000000001</v>
      </c>
      <c r="AK589" s="7">
        <v>0.34599999999999997</v>
      </c>
      <c r="AL589" s="7">
        <v>1.1579999999999999</v>
      </c>
      <c r="AN589" s="7">
        <v>0.2974</v>
      </c>
      <c r="AO589" s="7">
        <v>1.0671999999999999</v>
      </c>
      <c r="AP589" s="7"/>
      <c r="AQ589" s="7">
        <v>1.0802</v>
      </c>
      <c r="AR589" s="7">
        <v>2.2562000000000002</v>
      </c>
      <c r="AY589" s="7">
        <v>2.1145</v>
      </c>
      <c r="AZ589" s="7">
        <v>4.5491999999999999</v>
      </c>
      <c r="BA589" s="7">
        <v>4.5491999999999999</v>
      </c>
    </row>
    <row r="590" spans="1:53" x14ac:dyDescent="0.15">
      <c r="A590" s="7">
        <v>0.30609999999999998</v>
      </c>
      <c r="B590" s="7">
        <v>1.0593999999999999</v>
      </c>
      <c r="C590" s="7">
        <v>2.2473999999999998</v>
      </c>
      <c r="D590" s="7">
        <v>5.0270000000000001</v>
      </c>
      <c r="H590" s="7">
        <v>0.3518</v>
      </c>
      <c r="I590" s="7">
        <v>1.1460999999999999</v>
      </c>
      <c r="K590" s="7">
        <v>0.38690000000000002</v>
      </c>
      <c r="L590" s="7">
        <v>1.2494000000000001</v>
      </c>
      <c r="N590" s="7">
        <v>0.32850000000000001</v>
      </c>
      <c r="O590" s="7">
        <v>1.1353</v>
      </c>
      <c r="Q590" s="7">
        <v>1.1596</v>
      </c>
      <c r="R590" s="7">
        <v>2.3990999999999998</v>
      </c>
      <c r="AA590" s="7">
        <v>0.27889999999999998</v>
      </c>
      <c r="AB590" s="7">
        <v>1.0056</v>
      </c>
      <c r="AC590" s="7">
        <v>2.1107</v>
      </c>
      <c r="AD590" s="7">
        <v>4.3620000000000001</v>
      </c>
      <c r="AH590" s="7">
        <v>0.31530000000000002</v>
      </c>
      <c r="AI590" s="7">
        <v>1.0722</v>
      </c>
      <c r="AK590" s="7">
        <v>0.34620000000000001</v>
      </c>
      <c r="AL590" s="7">
        <v>1.1584000000000001</v>
      </c>
      <c r="AN590" s="7">
        <v>0.29759999999999998</v>
      </c>
      <c r="AO590" s="7">
        <v>1.0674999999999999</v>
      </c>
      <c r="AP590" s="7"/>
      <c r="AQ590" s="7">
        <v>1.0806</v>
      </c>
      <c r="AR590" s="7">
        <v>2.2568999999999999</v>
      </c>
      <c r="AY590" s="7">
        <v>2.1154000000000002</v>
      </c>
      <c r="AZ590" s="7">
        <v>4.5510000000000002</v>
      </c>
      <c r="BA590" s="7">
        <v>4.5510000000000002</v>
      </c>
    </row>
    <row r="591" spans="1:53" x14ac:dyDescent="0.15">
      <c r="A591" s="7">
        <v>0.30620000000000003</v>
      </c>
      <c r="B591" s="7">
        <v>1.0597000000000001</v>
      </c>
      <c r="C591" s="7">
        <v>2.2481</v>
      </c>
      <c r="D591" s="7">
        <v>5.0285000000000002</v>
      </c>
      <c r="H591" s="7">
        <v>0.35199999999999998</v>
      </c>
      <c r="I591" s="7">
        <v>1.1465000000000001</v>
      </c>
      <c r="K591" s="7">
        <v>0.3871</v>
      </c>
      <c r="L591" s="7">
        <v>1.2499</v>
      </c>
      <c r="N591" s="7">
        <v>0.32869999999999999</v>
      </c>
      <c r="O591" s="7">
        <v>1.1356999999999999</v>
      </c>
      <c r="Q591" s="7">
        <v>1.1599999999999999</v>
      </c>
      <c r="R591" s="7">
        <v>2.3999000000000001</v>
      </c>
      <c r="AA591" s="7">
        <v>0.27900000000000003</v>
      </c>
      <c r="AB591" s="7">
        <v>1.0059</v>
      </c>
      <c r="AC591" s="7">
        <v>2.1114000000000002</v>
      </c>
      <c r="AD591" s="7">
        <v>4.3632999999999997</v>
      </c>
      <c r="AH591" s="7">
        <v>0.3155</v>
      </c>
      <c r="AI591" s="7">
        <v>1.0726</v>
      </c>
      <c r="AK591" s="7">
        <v>0.34639999999999999</v>
      </c>
      <c r="AL591" s="7">
        <v>1.1588000000000001</v>
      </c>
      <c r="AN591" s="7">
        <v>0.29780000000000001</v>
      </c>
      <c r="AO591" s="7">
        <v>1.0679000000000001</v>
      </c>
      <c r="AP591" s="7"/>
      <c r="AQ591" s="7">
        <v>1.0809</v>
      </c>
      <c r="AR591" s="7">
        <v>2.2576999999999998</v>
      </c>
      <c r="AY591" s="7">
        <v>2.1162999999999998</v>
      </c>
      <c r="AZ591" s="7">
        <v>4.5529000000000002</v>
      </c>
      <c r="BA591" s="7">
        <v>4.5529000000000002</v>
      </c>
    </row>
    <row r="592" spans="1:53" x14ac:dyDescent="0.15">
      <c r="A592" s="7">
        <v>0.30640000000000001</v>
      </c>
      <c r="B592" s="7">
        <v>1.06</v>
      </c>
      <c r="C592" s="7">
        <v>2.2488000000000001</v>
      </c>
      <c r="D592" s="7">
        <v>5.0298999999999996</v>
      </c>
      <c r="H592" s="7">
        <v>0.35220000000000001</v>
      </c>
      <c r="I592" s="7">
        <v>1.1469</v>
      </c>
      <c r="K592" s="7">
        <v>0.38729999999999998</v>
      </c>
      <c r="L592" s="7">
        <v>1.2504</v>
      </c>
      <c r="N592" s="7">
        <v>0.32890000000000003</v>
      </c>
      <c r="O592" s="7">
        <v>1.1361000000000001</v>
      </c>
      <c r="Q592" s="7">
        <v>1.1604000000000001</v>
      </c>
      <c r="R592" s="7">
        <v>2.4007000000000001</v>
      </c>
      <c r="AA592" s="7">
        <v>0.2792</v>
      </c>
      <c r="AB592" s="7">
        <v>1.0063</v>
      </c>
      <c r="AC592" s="7">
        <v>2.1120000000000001</v>
      </c>
      <c r="AD592" s="7">
        <v>4.3646000000000003</v>
      </c>
      <c r="AH592" s="7">
        <v>0.31569999999999998</v>
      </c>
      <c r="AI592" s="7">
        <v>1.073</v>
      </c>
      <c r="AK592" s="7">
        <v>0.34660000000000002</v>
      </c>
      <c r="AL592" s="7">
        <v>1.1593</v>
      </c>
      <c r="AN592" s="7">
        <v>0.2979</v>
      </c>
      <c r="AO592" s="7">
        <v>1.0683</v>
      </c>
      <c r="AP592" s="7"/>
      <c r="AQ592" s="7">
        <v>1.0812999999999999</v>
      </c>
      <c r="AR592" s="7">
        <v>2.2584</v>
      </c>
      <c r="AY592" s="7">
        <v>2.1171000000000002</v>
      </c>
      <c r="AZ592" s="7">
        <v>4.5547000000000004</v>
      </c>
      <c r="BA592" s="7">
        <v>4.5547000000000004</v>
      </c>
    </row>
    <row r="593" spans="1:53" x14ac:dyDescent="0.15">
      <c r="A593" s="7">
        <v>0.30659999999999998</v>
      </c>
      <c r="B593" s="7">
        <v>1.0603</v>
      </c>
      <c r="C593" s="7">
        <v>2.2496</v>
      </c>
      <c r="D593" s="7">
        <v>5.0313999999999997</v>
      </c>
      <c r="H593" s="7">
        <v>0.35239999999999999</v>
      </c>
      <c r="I593" s="7">
        <v>1.1473</v>
      </c>
      <c r="K593" s="7">
        <v>0.38750000000000001</v>
      </c>
      <c r="L593" s="7">
        <v>1.2507999999999999</v>
      </c>
      <c r="N593" s="7">
        <v>0.32900000000000001</v>
      </c>
      <c r="O593" s="7">
        <v>1.1365000000000001</v>
      </c>
      <c r="Q593" s="7">
        <v>1.1608000000000001</v>
      </c>
      <c r="R593" s="7">
        <v>2.4014000000000002</v>
      </c>
      <c r="AA593" s="7">
        <v>0.27939999999999998</v>
      </c>
      <c r="AB593" s="7">
        <v>1.0065999999999999</v>
      </c>
      <c r="AC593" s="7">
        <v>2.1126999999999998</v>
      </c>
      <c r="AD593" s="7">
        <v>4.3659999999999997</v>
      </c>
      <c r="AH593" s="7">
        <v>0.31580000000000003</v>
      </c>
      <c r="AI593" s="7">
        <v>1.0733999999999999</v>
      </c>
      <c r="AK593" s="7">
        <v>0.3468</v>
      </c>
      <c r="AL593" s="7">
        <v>1.1597</v>
      </c>
      <c r="AN593" s="7">
        <v>0.29809999999999998</v>
      </c>
      <c r="AO593" s="7">
        <v>1.0687</v>
      </c>
      <c r="AP593" s="7"/>
      <c r="AQ593" s="7">
        <v>1.0817000000000001</v>
      </c>
      <c r="AR593" s="7">
        <v>2.2591999999999999</v>
      </c>
      <c r="AY593" s="7">
        <v>2.1179999999999999</v>
      </c>
      <c r="AZ593" s="7">
        <v>4.5566000000000004</v>
      </c>
      <c r="BA593" s="7">
        <v>4.5566000000000004</v>
      </c>
    </row>
    <row r="594" spans="1:53" x14ac:dyDescent="0.15">
      <c r="A594" s="7">
        <v>0.30669999999999997</v>
      </c>
      <c r="B594" s="7">
        <v>1.0606</v>
      </c>
      <c r="C594" s="7">
        <v>2.2503000000000002</v>
      </c>
      <c r="D594" s="7">
        <v>5.0327999999999999</v>
      </c>
      <c r="H594" s="7">
        <v>0.35260000000000002</v>
      </c>
      <c r="I594" s="7">
        <v>1.1476999999999999</v>
      </c>
      <c r="K594" s="7">
        <v>0.38769999999999999</v>
      </c>
      <c r="L594" s="7">
        <v>1.2513000000000001</v>
      </c>
      <c r="N594" s="7">
        <v>0.32919999999999999</v>
      </c>
      <c r="O594" s="7">
        <v>1.1369</v>
      </c>
      <c r="Q594" s="7">
        <v>1.1612</v>
      </c>
      <c r="R594" s="7">
        <v>2.4022000000000001</v>
      </c>
      <c r="AA594" s="7">
        <v>0.27950000000000003</v>
      </c>
      <c r="AB594" s="7">
        <v>1.0068999999999999</v>
      </c>
      <c r="AC594" s="7">
        <v>2.1133999999999999</v>
      </c>
      <c r="AD594" s="7">
        <v>4.3673000000000002</v>
      </c>
      <c r="AH594" s="7">
        <v>0.316</v>
      </c>
      <c r="AI594" s="7">
        <v>1.0738000000000001</v>
      </c>
      <c r="AK594" s="7">
        <v>0.34699999999999998</v>
      </c>
      <c r="AL594" s="7">
        <v>1.1600999999999999</v>
      </c>
      <c r="AN594" s="7">
        <v>0.29830000000000001</v>
      </c>
      <c r="AO594" s="7">
        <v>1.0690999999999999</v>
      </c>
      <c r="AP594" s="7"/>
      <c r="AQ594" s="7">
        <v>1.0820000000000001</v>
      </c>
      <c r="AR594" s="7">
        <v>2.2599</v>
      </c>
      <c r="AY594" s="7">
        <v>2.1187999999999998</v>
      </c>
      <c r="AZ594" s="7">
        <v>4.5583999999999998</v>
      </c>
      <c r="BA594" s="7">
        <v>4.5583999999999998</v>
      </c>
    </row>
    <row r="595" spans="1:53" x14ac:dyDescent="0.15">
      <c r="A595" s="7">
        <v>0.30690000000000001</v>
      </c>
      <c r="B595" s="7">
        <v>1.0609999999999999</v>
      </c>
      <c r="C595" s="7">
        <v>2.2509999999999999</v>
      </c>
      <c r="D595" s="7">
        <v>5.0343</v>
      </c>
      <c r="H595" s="7">
        <v>0.3528</v>
      </c>
      <c r="I595" s="7">
        <v>1.1480999999999999</v>
      </c>
      <c r="K595" s="7">
        <v>0.38790000000000002</v>
      </c>
      <c r="L595" s="7">
        <v>1.2518</v>
      </c>
      <c r="N595" s="7">
        <v>0.32940000000000003</v>
      </c>
      <c r="O595" s="7">
        <v>1.1373</v>
      </c>
      <c r="Q595" s="7">
        <v>1.1616</v>
      </c>
      <c r="R595" s="7">
        <v>2.403</v>
      </c>
      <c r="AA595" s="7">
        <v>0.2797</v>
      </c>
      <c r="AB595" s="7">
        <v>1.0073000000000001</v>
      </c>
      <c r="AC595" s="7">
        <v>2.1139999999999999</v>
      </c>
      <c r="AD595" s="7">
        <v>4.3685999999999998</v>
      </c>
      <c r="AH595" s="7">
        <v>0.31619999999999998</v>
      </c>
      <c r="AI595" s="7">
        <v>1.0742</v>
      </c>
      <c r="AK595" s="7">
        <v>0.34720000000000001</v>
      </c>
      <c r="AL595" s="7">
        <v>1.1605000000000001</v>
      </c>
      <c r="AN595" s="7">
        <v>0.2984</v>
      </c>
      <c r="AO595" s="7">
        <v>1.0694999999999999</v>
      </c>
      <c r="AP595" s="7"/>
      <c r="AQ595" s="7">
        <v>1.0824</v>
      </c>
      <c r="AR595" s="7">
        <v>2.2606999999999999</v>
      </c>
      <c r="AY595" s="7">
        <v>2.1196999999999999</v>
      </c>
      <c r="AZ595" s="7">
        <v>4.5602</v>
      </c>
      <c r="BA595" s="7">
        <v>4.5602</v>
      </c>
    </row>
    <row r="596" spans="1:53" x14ac:dyDescent="0.15">
      <c r="A596" s="7">
        <v>0.307</v>
      </c>
      <c r="B596" s="7">
        <v>1.0612999999999999</v>
      </c>
      <c r="C596" s="7">
        <v>2.2517</v>
      </c>
      <c r="D596" s="7">
        <v>5.0357000000000003</v>
      </c>
      <c r="H596" s="7">
        <v>0.35299999999999998</v>
      </c>
      <c r="I596" s="7">
        <v>1.1485000000000001</v>
      </c>
      <c r="K596" s="7">
        <v>0.3881</v>
      </c>
      <c r="L596" s="7">
        <v>1.2523</v>
      </c>
      <c r="N596" s="7">
        <v>0.3296</v>
      </c>
      <c r="O596" s="7">
        <v>1.1376999999999999</v>
      </c>
      <c r="Q596" s="7">
        <v>1.1619999999999999</v>
      </c>
      <c r="R596" s="7">
        <v>2.4037999999999999</v>
      </c>
      <c r="AA596" s="7">
        <v>0.27979999999999999</v>
      </c>
      <c r="AB596" s="7">
        <v>1.0076000000000001</v>
      </c>
      <c r="AC596" s="7">
        <v>2.1147</v>
      </c>
      <c r="AD596" s="7">
        <v>4.37</v>
      </c>
      <c r="AH596" s="7">
        <v>0.31640000000000001</v>
      </c>
      <c r="AI596" s="7">
        <v>1.0745</v>
      </c>
      <c r="AK596" s="7">
        <v>0.34749999999999998</v>
      </c>
      <c r="AL596" s="7">
        <v>1.1609</v>
      </c>
      <c r="AN596" s="7">
        <v>0.29859999999999998</v>
      </c>
      <c r="AO596" s="7">
        <v>1.0698000000000001</v>
      </c>
      <c r="AP596" s="7"/>
      <c r="AQ596" s="7">
        <v>1.0828</v>
      </c>
      <c r="AR596" s="7">
        <v>2.2614000000000001</v>
      </c>
      <c r="AY596" s="7">
        <v>2.1206</v>
      </c>
      <c r="AZ596" s="7">
        <v>4.5621</v>
      </c>
      <c r="BA596" s="7">
        <v>4.5621</v>
      </c>
    </row>
    <row r="597" spans="1:53" x14ac:dyDescent="0.15">
      <c r="A597" s="7">
        <v>0.30719999999999997</v>
      </c>
      <c r="B597" s="7">
        <v>1.0616000000000001</v>
      </c>
      <c r="C597" s="7">
        <v>2.2524000000000002</v>
      </c>
      <c r="D597" s="7">
        <v>5.0372000000000003</v>
      </c>
      <c r="H597" s="7">
        <v>0.35320000000000001</v>
      </c>
      <c r="I597" s="7">
        <v>1.149</v>
      </c>
      <c r="K597" s="7">
        <v>0.38829999999999998</v>
      </c>
      <c r="L597" s="7">
        <v>1.2526999999999999</v>
      </c>
      <c r="N597" s="7">
        <v>0.32969999999999999</v>
      </c>
      <c r="O597" s="7">
        <v>1.1380999999999999</v>
      </c>
      <c r="Q597" s="7">
        <v>1.1624000000000001</v>
      </c>
      <c r="R597" s="7">
        <v>2.4045999999999998</v>
      </c>
      <c r="AA597" s="7">
        <v>0.28000000000000003</v>
      </c>
      <c r="AB597" s="7">
        <v>1.0079</v>
      </c>
      <c r="AC597" s="7">
        <v>2.1154000000000002</v>
      </c>
      <c r="AD597" s="7">
        <v>4.3712999999999997</v>
      </c>
      <c r="AH597" s="7">
        <v>0.31659999999999999</v>
      </c>
      <c r="AI597" s="7">
        <v>1.0749</v>
      </c>
      <c r="AK597" s="7">
        <v>0.34770000000000001</v>
      </c>
      <c r="AL597" s="7">
        <v>1.1614</v>
      </c>
      <c r="AN597" s="7">
        <v>0.29880000000000001</v>
      </c>
      <c r="AO597" s="7">
        <v>1.0702</v>
      </c>
      <c r="AP597" s="7"/>
      <c r="AQ597" s="7">
        <v>1.0831999999999999</v>
      </c>
      <c r="AR597" s="7">
        <v>2.2622</v>
      </c>
      <c r="AY597" s="7">
        <v>2.1214</v>
      </c>
      <c r="AZ597" s="7">
        <v>4.5639000000000003</v>
      </c>
      <c r="BA597" s="7">
        <v>4.5639000000000003</v>
      </c>
    </row>
    <row r="598" spans="1:53" x14ac:dyDescent="0.15">
      <c r="A598" s="7">
        <v>0.30730000000000002</v>
      </c>
      <c r="B598" s="7">
        <v>1.0619000000000001</v>
      </c>
      <c r="C598" s="7">
        <v>2.2532000000000001</v>
      </c>
      <c r="D598" s="7">
        <v>5.0387000000000004</v>
      </c>
      <c r="H598" s="7">
        <v>0.35339999999999999</v>
      </c>
      <c r="I598" s="7">
        <v>1.1494</v>
      </c>
      <c r="K598" s="7">
        <v>0.3886</v>
      </c>
      <c r="L598" s="7">
        <v>1.2532000000000001</v>
      </c>
      <c r="N598" s="7">
        <v>0.32990000000000003</v>
      </c>
      <c r="O598" s="7">
        <v>1.1385000000000001</v>
      </c>
      <c r="Q598" s="7">
        <v>1.1628000000000001</v>
      </c>
      <c r="R598" s="7">
        <v>2.4054000000000002</v>
      </c>
      <c r="AA598" s="7">
        <v>0.2802</v>
      </c>
      <c r="AB598" s="7">
        <v>1.0083</v>
      </c>
      <c r="AC598" s="7">
        <v>2.1160000000000001</v>
      </c>
      <c r="AD598" s="7">
        <v>4.3727</v>
      </c>
      <c r="AH598" s="7">
        <v>0.31680000000000003</v>
      </c>
      <c r="AI598" s="7">
        <v>1.0752999999999999</v>
      </c>
      <c r="AK598" s="7">
        <v>0.34789999999999999</v>
      </c>
      <c r="AL598" s="7">
        <v>1.1617999999999999</v>
      </c>
      <c r="AN598" s="7">
        <v>0.2989</v>
      </c>
      <c r="AO598" s="7">
        <v>1.0706</v>
      </c>
      <c r="AP598" s="7"/>
      <c r="AQ598" s="7">
        <v>1.0834999999999999</v>
      </c>
      <c r="AR598" s="7">
        <v>2.2629000000000001</v>
      </c>
      <c r="AY598" s="7">
        <v>2.1223000000000001</v>
      </c>
      <c r="AZ598" s="7">
        <v>4.5658000000000003</v>
      </c>
      <c r="BA598" s="7">
        <v>4.5658000000000003</v>
      </c>
    </row>
    <row r="599" spans="1:53" x14ac:dyDescent="0.15">
      <c r="A599" s="7">
        <v>0.3075</v>
      </c>
      <c r="B599" s="7">
        <v>1.0622</v>
      </c>
      <c r="C599" s="7">
        <v>2.2538999999999998</v>
      </c>
      <c r="D599" s="7">
        <v>5.0400999999999998</v>
      </c>
      <c r="H599" s="7">
        <v>0.35360000000000003</v>
      </c>
      <c r="I599" s="7">
        <v>1.1497999999999999</v>
      </c>
      <c r="K599" s="7">
        <v>0.38879999999999998</v>
      </c>
      <c r="L599" s="7">
        <v>1.2537</v>
      </c>
      <c r="N599" s="7">
        <v>0.3301</v>
      </c>
      <c r="O599" s="7">
        <v>1.1389</v>
      </c>
      <c r="Q599" s="7">
        <v>1.1632</v>
      </c>
      <c r="R599" s="7">
        <v>2.4062000000000001</v>
      </c>
      <c r="AA599" s="7">
        <v>0.28029999999999999</v>
      </c>
      <c r="AB599" s="7">
        <v>1.0085999999999999</v>
      </c>
      <c r="AC599" s="7">
        <v>2.1166999999999998</v>
      </c>
      <c r="AD599" s="7">
        <v>4.3739999999999997</v>
      </c>
      <c r="AH599" s="7">
        <v>0.317</v>
      </c>
      <c r="AI599" s="7">
        <v>1.0757000000000001</v>
      </c>
      <c r="AK599" s="7">
        <v>0.34810000000000002</v>
      </c>
      <c r="AL599" s="7">
        <v>1.1621999999999999</v>
      </c>
      <c r="AN599" s="7">
        <v>0.29909999999999998</v>
      </c>
      <c r="AO599" s="7">
        <v>1.071</v>
      </c>
      <c r="AP599" s="7"/>
      <c r="AQ599" s="7">
        <v>1.0839000000000001</v>
      </c>
      <c r="AR599" s="7">
        <v>2.2637</v>
      </c>
      <c r="AY599" s="7">
        <v>2.1231</v>
      </c>
      <c r="AZ599" s="7">
        <v>4.5675999999999997</v>
      </c>
      <c r="BA599" s="7">
        <v>4.5675999999999997</v>
      </c>
    </row>
    <row r="600" spans="1:53" x14ac:dyDescent="0.15">
      <c r="A600" s="7">
        <v>0.30769999999999997</v>
      </c>
      <c r="B600" s="7">
        <v>1.0626</v>
      </c>
      <c r="C600" s="7">
        <v>2.2545999999999999</v>
      </c>
      <c r="D600" s="7">
        <v>5.0415999999999999</v>
      </c>
      <c r="H600" s="7">
        <v>0.3538</v>
      </c>
      <c r="I600" s="7">
        <v>1.1501999999999999</v>
      </c>
      <c r="K600" s="7">
        <v>0.38900000000000001</v>
      </c>
      <c r="L600" s="7">
        <v>1.2542</v>
      </c>
      <c r="N600" s="7">
        <v>0.33029999999999998</v>
      </c>
      <c r="O600" s="7">
        <v>1.1393</v>
      </c>
      <c r="Q600" s="7">
        <v>1.1636</v>
      </c>
      <c r="R600" s="7">
        <v>2.407</v>
      </c>
      <c r="AA600" s="7">
        <v>0.28050000000000003</v>
      </c>
      <c r="AB600" s="7">
        <v>1.0088999999999999</v>
      </c>
      <c r="AC600" s="7">
        <v>2.1173999999999999</v>
      </c>
      <c r="AD600" s="7">
        <v>4.3754</v>
      </c>
      <c r="AH600" s="7">
        <v>0.31719999999999998</v>
      </c>
      <c r="AI600" s="7">
        <v>1.0761000000000001</v>
      </c>
      <c r="AK600" s="7">
        <v>0.3483</v>
      </c>
      <c r="AL600" s="7">
        <v>1.1626000000000001</v>
      </c>
      <c r="AN600" s="7">
        <v>0.29930000000000001</v>
      </c>
      <c r="AO600" s="7">
        <v>1.0713999999999999</v>
      </c>
      <c r="AP600" s="7"/>
      <c r="AQ600" s="7">
        <v>1.0843</v>
      </c>
      <c r="AR600" s="7">
        <v>2.2644000000000002</v>
      </c>
      <c r="AY600" s="7">
        <v>2.1240000000000001</v>
      </c>
      <c r="AZ600" s="7">
        <v>4.5694999999999997</v>
      </c>
      <c r="BA600" s="7">
        <v>4.5694999999999997</v>
      </c>
    </row>
    <row r="601" spans="1:53" x14ac:dyDescent="0.15">
      <c r="A601" s="7">
        <v>0.30780000000000002</v>
      </c>
      <c r="B601" s="7">
        <v>1.0629</v>
      </c>
      <c r="C601" s="7">
        <v>2.2553000000000001</v>
      </c>
      <c r="D601" s="7">
        <v>5.0430000000000001</v>
      </c>
      <c r="H601" s="7">
        <v>0.35399999999999998</v>
      </c>
      <c r="I601" s="7">
        <v>1.1506000000000001</v>
      </c>
      <c r="K601" s="7">
        <v>0.38919999999999999</v>
      </c>
      <c r="L601" s="7">
        <v>1.2546999999999999</v>
      </c>
      <c r="N601" s="7">
        <v>0.33040000000000003</v>
      </c>
      <c r="O601" s="7">
        <v>1.1396999999999999</v>
      </c>
      <c r="Q601" s="7">
        <v>1.1639999999999999</v>
      </c>
      <c r="R601" s="7">
        <v>2.4077999999999999</v>
      </c>
      <c r="AA601" s="7">
        <v>0.28060000000000002</v>
      </c>
      <c r="AB601" s="7">
        <v>1.0093000000000001</v>
      </c>
      <c r="AC601" s="7">
        <v>2.1179999999999999</v>
      </c>
      <c r="AD601" s="7">
        <v>4.3766999999999996</v>
      </c>
      <c r="AH601" s="7">
        <v>0.31740000000000002</v>
      </c>
      <c r="AI601" s="7">
        <v>1.0765</v>
      </c>
      <c r="AK601" s="7">
        <v>0.34849999999999998</v>
      </c>
      <c r="AL601" s="7">
        <v>1.1631</v>
      </c>
      <c r="AN601" s="7">
        <v>0.2994</v>
      </c>
      <c r="AO601" s="7">
        <v>1.0718000000000001</v>
      </c>
      <c r="AP601" s="7"/>
      <c r="AQ601" s="7">
        <v>1.0847</v>
      </c>
      <c r="AR601" s="7">
        <v>2.2652000000000001</v>
      </c>
      <c r="AY601" s="7">
        <v>2.1248999999999998</v>
      </c>
      <c r="AZ601" s="7">
        <v>4.5712999999999999</v>
      </c>
      <c r="BA601" s="7">
        <v>4.5712999999999999</v>
      </c>
    </row>
    <row r="602" spans="1:53" x14ac:dyDescent="0.15">
      <c r="A602" s="7">
        <v>0.308</v>
      </c>
      <c r="B602" s="7">
        <v>1.0631999999999999</v>
      </c>
      <c r="C602" s="7">
        <v>2.2561</v>
      </c>
      <c r="D602" s="7">
        <v>5.0445000000000002</v>
      </c>
      <c r="H602" s="7">
        <v>0.35420000000000001</v>
      </c>
      <c r="I602" s="7">
        <v>1.151</v>
      </c>
      <c r="K602" s="7">
        <v>0.38940000000000002</v>
      </c>
      <c r="L602" s="7">
        <v>1.2551000000000001</v>
      </c>
      <c r="N602" s="7">
        <v>0.3306</v>
      </c>
      <c r="O602" s="7">
        <v>1.1400999999999999</v>
      </c>
      <c r="Q602" s="7">
        <v>1.1644000000000001</v>
      </c>
      <c r="R602" s="7">
        <v>2.4085999999999999</v>
      </c>
      <c r="AA602" s="7">
        <v>0.28079999999999999</v>
      </c>
      <c r="AB602" s="7">
        <v>1.0096000000000001</v>
      </c>
      <c r="AC602" s="7">
        <v>2.1187</v>
      </c>
      <c r="AD602" s="7">
        <v>4.3780000000000001</v>
      </c>
      <c r="AH602" s="7">
        <v>0.31759999999999999</v>
      </c>
      <c r="AI602" s="7">
        <v>1.0769</v>
      </c>
      <c r="AK602" s="7">
        <v>0.34870000000000001</v>
      </c>
      <c r="AL602" s="7">
        <v>1.1635</v>
      </c>
      <c r="AN602" s="7">
        <v>0.29959999999999998</v>
      </c>
      <c r="AO602" s="7">
        <v>1.0722</v>
      </c>
      <c r="AP602" s="7"/>
      <c r="AQ602" s="7">
        <v>1.085</v>
      </c>
      <c r="AR602" s="7">
        <v>2.2658999999999998</v>
      </c>
      <c r="AY602" s="7">
        <v>2.1257000000000001</v>
      </c>
      <c r="AZ602" s="7">
        <v>4.5731000000000002</v>
      </c>
      <c r="BA602" s="7">
        <v>4.5731000000000002</v>
      </c>
    </row>
    <row r="603" spans="1:53" x14ac:dyDescent="0.15">
      <c r="A603" s="7">
        <v>0.30809999999999998</v>
      </c>
      <c r="B603" s="7">
        <v>1.0634999999999999</v>
      </c>
      <c r="C603" s="7">
        <v>2.2568000000000001</v>
      </c>
      <c r="D603" s="7">
        <v>5.0460000000000003</v>
      </c>
      <c r="H603" s="7">
        <v>0.35439999999999999</v>
      </c>
      <c r="I603" s="7">
        <v>1.1514</v>
      </c>
      <c r="K603" s="7">
        <v>0.3896</v>
      </c>
      <c r="L603" s="7">
        <v>1.2556</v>
      </c>
      <c r="N603" s="7">
        <v>0.33079999999999998</v>
      </c>
      <c r="O603" s="7">
        <v>1.1405000000000001</v>
      </c>
      <c r="Q603" s="7">
        <v>1.1648000000000001</v>
      </c>
      <c r="R603" s="7">
        <v>2.4094000000000002</v>
      </c>
      <c r="AA603" s="7">
        <v>0.28100000000000003</v>
      </c>
      <c r="AB603" s="7">
        <v>1.0099</v>
      </c>
      <c r="AC603" s="7">
        <v>2.1194000000000002</v>
      </c>
      <c r="AD603" s="7">
        <v>4.3794000000000004</v>
      </c>
      <c r="AH603" s="7">
        <v>0.31769999999999998</v>
      </c>
      <c r="AI603" s="7">
        <v>1.0772999999999999</v>
      </c>
      <c r="AK603" s="7">
        <v>0.34889999999999999</v>
      </c>
      <c r="AL603" s="7">
        <v>1.1638999999999999</v>
      </c>
      <c r="AN603" s="7">
        <v>0.29980000000000001</v>
      </c>
      <c r="AO603" s="7">
        <v>1.0726</v>
      </c>
      <c r="AP603" s="7"/>
      <c r="AQ603" s="7">
        <v>1.0853999999999999</v>
      </c>
      <c r="AR603" s="7">
        <v>2.2667000000000002</v>
      </c>
      <c r="AY603" s="7">
        <v>2.1265999999999998</v>
      </c>
      <c r="AZ603" s="7">
        <v>4.5750000000000002</v>
      </c>
      <c r="BA603" s="7">
        <v>4.5750000000000002</v>
      </c>
    </row>
    <row r="604" spans="1:53" x14ac:dyDescent="0.15">
      <c r="A604" s="7">
        <v>0.30830000000000002</v>
      </c>
      <c r="B604" s="7">
        <v>1.0638000000000001</v>
      </c>
      <c r="C604" s="7">
        <v>2.2574999999999998</v>
      </c>
      <c r="D604" s="7">
        <v>5.0473999999999997</v>
      </c>
      <c r="H604" s="7">
        <v>0.35460000000000003</v>
      </c>
      <c r="I604" s="7">
        <v>1.1518999999999999</v>
      </c>
      <c r="K604" s="7">
        <v>0.38979999999999998</v>
      </c>
      <c r="L604" s="7">
        <v>1.2561</v>
      </c>
      <c r="N604" s="7">
        <v>0.33100000000000002</v>
      </c>
      <c r="O604" s="7">
        <v>1.1409</v>
      </c>
      <c r="Q604" s="7">
        <v>1.1651</v>
      </c>
      <c r="R604" s="7">
        <v>2.4102000000000001</v>
      </c>
      <c r="AA604" s="7">
        <v>0.28110000000000002</v>
      </c>
      <c r="AB604" s="7">
        <v>1.0103</v>
      </c>
      <c r="AC604" s="7">
        <v>2.12</v>
      </c>
      <c r="AD604" s="7">
        <v>4.3807</v>
      </c>
      <c r="AH604" s="7">
        <v>0.31790000000000002</v>
      </c>
      <c r="AI604" s="7">
        <v>1.0777000000000001</v>
      </c>
      <c r="AK604" s="7">
        <v>0.34910000000000002</v>
      </c>
      <c r="AL604" s="7">
        <v>1.1642999999999999</v>
      </c>
      <c r="AN604" s="7">
        <v>0.2999</v>
      </c>
      <c r="AO604" s="7">
        <v>1.0729</v>
      </c>
      <c r="AP604" s="7"/>
      <c r="AQ604" s="7">
        <v>1.0858000000000001</v>
      </c>
      <c r="AR604" s="7">
        <v>2.2673999999999999</v>
      </c>
      <c r="AY604" s="7">
        <v>2.1274000000000002</v>
      </c>
      <c r="AZ604" s="7">
        <v>4.5768000000000004</v>
      </c>
      <c r="BA604" s="7">
        <v>4.5768000000000004</v>
      </c>
    </row>
    <row r="605" spans="1:53" x14ac:dyDescent="0.15">
      <c r="A605" s="7">
        <v>0.3085</v>
      </c>
      <c r="B605" s="7">
        <v>1.0642</v>
      </c>
      <c r="C605" s="7">
        <v>2.2582</v>
      </c>
      <c r="D605" s="7">
        <v>5.0488999999999997</v>
      </c>
      <c r="H605" s="7">
        <v>0.3548</v>
      </c>
      <c r="I605" s="7">
        <v>1.1523000000000001</v>
      </c>
      <c r="K605" s="7">
        <v>0.39</v>
      </c>
      <c r="L605" s="7">
        <v>1.2565999999999999</v>
      </c>
      <c r="N605" s="7">
        <v>0.33110000000000001</v>
      </c>
      <c r="O605" s="7">
        <v>1.1413</v>
      </c>
      <c r="Q605" s="7">
        <v>1.1655</v>
      </c>
      <c r="R605" s="7">
        <v>2.411</v>
      </c>
      <c r="AA605" s="7">
        <v>0.28129999999999999</v>
      </c>
      <c r="AB605" s="7">
        <v>1.0105999999999999</v>
      </c>
      <c r="AC605" s="7">
        <v>2.1206999999999998</v>
      </c>
      <c r="AD605" s="7">
        <v>4.3821000000000003</v>
      </c>
      <c r="AH605" s="7">
        <v>0.31809999999999999</v>
      </c>
      <c r="AI605" s="7">
        <v>1.0781000000000001</v>
      </c>
      <c r="AK605" s="7">
        <v>0.34939999999999999</v>
      </c>
      <c r="AL605" s="7">
        <v>1.1648000000000001</v>
      </c>
      <c r="AN605" s="7">
        <v>0.30009999999999998</v>
      </c>
      <c r="AO605" s="7">
        <v>1.0732999999999999</v>
      </c>
      <c r="AP605" s="7"/>
      <c r="AQ605" s="7">
        <v>1.0862000000000001</v>
      </c>
      <c r="AR605" s="7">
        <v>2.2682000000000002</v>
      </c>
      <c r="AY605" s="7">
        <v>2.1282999999999999</v>
      </c>
      <c r="AZ605" s="7">
        <v>4.5787000000000004</v>
      </c>
      <c r="BA605" s="7">
        <v>4.5787000000000004</v>
      </c>
    </row>
    <row r="606" spans="1:53" x14ac:dyDescent="0.15">
      <c r="A606" s="7">
        <v>0.30859999999999999</v>
      </c>
      <c r="B606" s="7">
        <v>1.0645</v>
      </c>
      <c r="C606" s="7">
        <v>2.2589999999999999</v>
      </c>
      <c r="D606" s="7">
        <v>5.0503999999999998</v>
      </c>
      <c r="H606" s="7">
        <v>0.35499999999999998</v>
      </c>
      <c r="I606" s="7">
        <v>1.1527000000000001</v>
      </c>
      <c r="K606" s="7">
        <v>0.39019999999999999</v>
      </c>
      <c r="L606" s="7">
        <v>1.2571000000000001</v>
      </c>
      <c r="N606" s="7">
        <v>0.33129999999999998</v>
      </c>
      <c r="O606" s="7">
        <v>1.1416999999999999</v>
      </c>
      <c r="Q606" s="7">
        <v>1.1658999999999999</v>
      </c>
      <c r="R606" s="7">
        <v>2.4117999999999999</v>
      </c>
      <c r="AA606" s="7">
        <v>0.28139999999999998</v>
      </c>
      <c r="AB606" s="7">
        <v>1.0108999999999999</v>
      </c>
      <c r="AC606" s="7">
        <v>2.1214</v>
      </c>
      <c r="AD606" s="7">
        <v>4.3834</v>
      </c>
      <c r="AH606" s="7">
        <v>0.31830000000000003</v>
      </c>
      <c r="AI606" s="7">
        <v>1.0785</v>
      </c>
      <c r="AK606" s="7">
        <v>0.34960000000000002</v>
      </c>
      <c r="AL606" s="7">
        <v>1.1652</v>
      </c>
      <c r="AN606" s="7">
        <v>0.30030000000000001</v>
      </c>
      <c r="AO606" s="7">
        <v>1.0737000000000001</v>
      </c>
      <c r="AP606" s="7"/>
      <c r="AQ606" s="7">
        <v>1.0865</v>
      </c>
      <c r="AR606" s="7">
        <v>2.2688999999999999</v>
      </c>
      <c r="AY606" s="7">
        <v>2.1292</v>
      </c>
      <c r="AZ606" s="7">
        <v>4.5804999999999998</v>
      </c>
      <c r="BA606" s="7">
        <v>4.5804999999999998</v>
      </c>
    </row>
    <row r="607" spans="1:53" x14ac:dyDescent="0.15">
      <c r="A607" s="7">
        <v>0.30880000000000002</v>
      </c>
      <c r="B607" s="7">
        <v>1.0648</v>
      </c>
      <c r="C607" s="7">
        <v>2.2597</v>
      </c>
      <c r="D607" s="7">
        <v>5.0518000000000001</v>
      </c>
      <c r="H607" s="7">
        <v>0.35520000000000002</v>
      </c>
      <c r="I607" s="7">
        <v>1.1531</v>
      </c>
      <c r="K607" s="7">
        <v>0.39040000000000002</v>
      </c>
      <c r="L607" s="7">
        <v>1.2575000000000001</v>
      </c>
      <c r="N607" s="7">
        <v>0.33150000000000002</v>
      </c>
      <c r="O607" s="7">
        <v>1.1420999999999999</v>
      </c>
      <c r="Q607" s="7">
        <v>1.1662999999999999</v>
      </c>
      <c r="R607" s="7">
        <v>2.4125999999999999</v>
      </c>
      <c r="AA607" s="7">
        <v>0.28160000000000002</v>
      </c>
      <c r="AB607" s="7">
        <v>1.0113000000000001</v>
      </c>
      <c r="AC607" s="7">
        <v>2.1219999999999999</v>
      </c>
      <c r="AD607" s="7">
        <v>4.3848000000000003</v>
      </c>
      <c r="AH607" s="7">
        <v>0.31850000000000001</v>
      </c>
      <c r="AI607" s="7">
        <v>1.0789</v>
      </c>
      <c r="AK607" s="7">
        <v>0.3498</v>
      </c>
      <c r="AL607" s="7">
        <v>1.1656</v>
      </c>
      <c r="AN607" s="7">
        <v>0.3004</v>
      </c>
      <c r="AO607" s="7">
        <v>1.0741000000000001</v>
      </c>
      <c r="AP607" s="7"/>
      <c r="AQ607" s="7">
        <v>1.0869</v>
      </c>
      <c r="AR607" s="7">
        <v>2.2696999999999998</v>
      </c>
      <c r="AY607" s="7">
        <v>2.13</v>
      </c>
      <c r="AZ607" s="7">
        <v>4.5823999999999998</v>
      </c>
      <c r="BA607" s="7">
        <v>4.5823999999999998</v>
      </c>
    </row>
    <row r="608" spans="1:53" x14ac:dyDescent="0.15">
      <c r="A608" s="7">
        <v>0.30890000000000001</v>
      </c>
      <c r="B608" s="7">
        <v>1.0650999999999999</v>
      </c>
      <c r="C608" s="7">
        <v>2.2604000000000002</v>
      </c>
      <c r="D608" s="7">
        <v>5.0533000000000001</v>
      </c>
      <c r="H608" s="7">
        <v>0.35539999999999999</v>
      </c>
      <c r="I608" s="7">
        <v>1.1535</v>
      </c>
      <c r="K608" s="7">
        <v>0.39069999999999999</v>
      </c>
      <c r="L608" s="7">
        <v>1.258</v>
      </c>
      <c r="N608" s="7">
        <v>0.33169999999999999</v>
      </c>
      <c r="O608" s="7">
        <v>1.1425000000000001</v>
      </c>
      <c r="Q608" s="7">
        <v>1.1667000000000001</v>
      </c>
      <c r="R608" s="7">
        <v>2.4134000000000002</v>
      </c>
      <c r="AA608" s="7">
        <v>0.28179999999999999</v>
      </c>
      <c r="AB608" s="7">
        <v>1.0116000000000001</v>
      </c>
      <c r="AC608" s="7">
        <v>2.1227</v>
      </c>
      <c r="AD608" s="7">
        <v>4.3860999999999999</v>
      </c>
      <c r="AH608" s="7">
        <v>0.31869999999999998</v>
      </c>
      <c r="AI608" s="7">
        <v>1.0792999999999999</v>
      </c>
      <c r="AK608" s="7">
        <v>0.35</v>
      </c>
      <c r="AL608" s="7">
        <v>1.1660999999999999</v>
      </c>
      <c r="AN608" s="7">
        <v>0.30059999999999998</v>
      </c>
      <c r="AO608" s="7">
        <v>1.0745</v>
      </c>
      <c r="AP608" s="7"/>
      <c r="AQ608" s="7">
        <v>1.0872999999999999</v>
      </c>
      <c r="AR608" s="7">
        <v>2.2704</v>
      </c>
      <c r="AY608" s="7">
        <v>2.1309</v>
      </c>
      <c r="AZ608" s="7">
        <v>4.5842000000000001</v>
      </c>
      <c r="BA608" s="7">
        <v>4.5842000000000001</v>
      </c>
    </row>
    <row r="609" spans="1:53" x14ac:dyDescent="0.15">
      <c r="A609" s="7">
        <v>0.30909999999999999</v>
      </c>
      <c r="B609" s="7">
        <v>1.0653999999999999</v>
      </c>
      <c r="C609" s="7">
        <v>2.2610999999999999</v>
      </c>
      <c r="D609" s="7">
        <v>5.0548000000000002</v>
      </c>
      <c r="H609" s="7">
        <v>0.35560000000000003</v>
      </c>
      <c r="I609" s="7">
        <v>1.1538999999999999</v>
      </c>
      <c r="K609" s="7">
        <v>0.39090000000000003</v>
      </c>
      <c r="L609" s="7">
        <v>1.2585</v>
      </c>
      <c r="N609" s="7">
        <v>0.33179999999999998</v>
      </c>
      <c r="O609" s="7">
        <v>1.1429</v>
      </c>
      <c r="Q609" s="7">
        <v>1.1671</v>
      </c>
      <c r="R609" s="7">
        <v>2.4142000000000001</v>
      </c>
      <c r="AA609" s="7">
        <v>0.28189999999999998</v>
      </c>
      <c r="AB609" s="7">
        <v>1.0119</v>
      </c>
      <c r="AC609" s="7">
        <v>2.1234000000000002</v>
      </c>
      <c r="AD609" s="7">
        <v>4.3875000000000002</v>
      </c>
      <c r="AH609" s="7">
        <v>0.31890000000000002</v>
      </c>
      <c r="AI609" s="7">
        <v>1.0797000000000001</v>
      </c>
      <c r="AK609" s="7">
        <v>0.35020000000000001</v>
      </c>
      <c r="AL609" s="7">
        <v>1.1665000000000001</v>
      </c>
      <c r="AN609" s="7">
        <v>0.30080000000000001</v>
      </c>
      <c r="AO609" s="7">
        <v>1.0749</v>
      </c>
      <c r="AP609" s="7"/>
      <c r="AQ609" s="7">
        <v>1.0876999999999999</v>
      </c>
      <c r="AR609" s="7">
        <v>2.2711999999999999</v>
      </c>
      <c r="AY609" s="7">
        <v>2.1318000000000001</v>
      </c>
      <c r="AZ609" s="7">
        <v>4.5861000000000001</v>
      </c>
      <c r="BA609" s="7">
        <v>4.5861000000000001</v>
      </c>
    </row>
    <row r="610" spans="1:53" x14ac:dyDescent="0.15">
      <c r="A610" s="7">
        <v>0.30919999999999997</v>
      </c>
      <c r="B610" s="7">
        <v>1.0658000000000001</v>
      </c>
      <c r="C610" s="7">
        <v>2.2618999999999998</v>
      </c>
      <c r="D610" s="7">
        <v>5.0561999999999996</v>
      </c>
      <c r="H610" s="7">
        <v>0.35580000000000001</v>
      </c>
      <c r="I610" s="7">
        <v>1.1544000000000001</v>
      </c>
      <c r="K610" s="7">
        <v>0.3911</v>
      </c>
      <c r="L610" s="7">
        <v>1.2589999999999999</v>
      </c>
      <c r="N610" s="7">
        <v>0.33200000000000002</v>
      </c>
      <c r="O610" s="7">
        <v>1.1433</v>
      </c>
      <c r="Q610" s="7">
        <v>1.1675</v>
      </c>
      <c r="R610" s="7">
        <v>2.415</v>
      </c>
      <c r="AA610" s="7">
        <v>0.28210000000000002</v>
      </c>
      <c r="AB610" s="7">
        <v>1.0123</v>
      </c>
      <c r="AC610" s="7">
        <v>2.1240000000000001</v>
      </c>
      <c r="AD610" s="7">
        <v>4.3887999999999998</v>
      </c>
      <c r="AH610" s="7">
        <v>0.31909999999999999</v>
      </c>
      <c r="AI610" s="7">
        <v>1.0801000000000001</v>
      </c>
      <c r="AK610" s="7">
        <v>0.35039999999999999</v>
      </c>
      <c r="AL610" s="7">
        <v>1.1669</v>
      </c>
      <c r="AN610" s="7">
        <v>0.3009</v>
      </c>
      <c r="AO610" s="7">
        <v>1.0752999999999999</v>
      </c>
      <c r="AP610" s="7"/>
      <c r="AQ610" s="7">
        <v>1.0880000000000001</v>
      </c>
      <c r="AR610" s="7">
        <v>2.2719</v>
      </c>
      <c r="AY610" s="7">
        <v>2.1326000000000001</v>
      </c>
      <c r="AZ610" s="7">
        <v>4.5880000000000001</v>
      </c>
      <c r="BA610" s="7">
        <v>4.5880000000000001</v>
      </c>
    </row>
    <row r="611" spans="1:53" x14ac:dyDescent="0.15">
      <c r="A611" s="7">
        <v>0.30940000000000001</v>
      </c>
      <c r="B611" s="7">
        <v>1.0661</v>
      </c>
      <c r="C611" s="7">
        <v>2.2625999999999999</v>
      </c>
      <c r="D611" s="7">
        <v>5.0576999999999996</v>
      </c>
      <c r="H611" s="7">
        <v>0.35599999999999998</v>
      </c>
      <c r="I611" s="7">
        <v>1.1548</v>
      </c>
      <c r="K611" s="7">
        <v>0.39129999999999998</v>
      </c>
      <c r="L611" s="7">
        <v>1.2595000000000001</v>
      </c>
      <c r="N611" s="7">
        <v>0.3322</v>
      </c>
      <c r="O611" s="7">
        <v>1.1436999999999999</v>
      </c>
      <c r="Q611" s="7">
        <v>1.1678999999999999</v>
      </c>
      <c r="R611" s="7">
        <v>2.4157999999999999</v>
      </c>
      <c r="AA611" s="7">
        <v>0.28220000000000001</v>
      </c>
      <c r="AB611" s="7">
        <v>1.0125999999999999</v>
      </c>
      <c r="AC611" s="7">
        <v>2.1246999999999998</v>
      </c>
      <c r="AD611" s="7">
        <v>4.3902000000000001</v>
      </c>
      <c r="AH611" s="7">
        <v>0.31929999999999997</v>
      </c>
      <c r="AI611" s="7">
        <v>1.0805</v>
      </c>
      <c r="AK611" s="7">
        <v>0.35060000000000002</v>
      </c>
      <c r="AL611" s="7">
        <v>1.1673</v>
      </c>
      <c r="AN611" s="7">
        <v>0.30109999999999998</v>
      </c>
      <c r="AO611" s="7">
        <v>1.0757000000000001</v>
      </c>
      <c r="AP611" s="7"/>
      <c r="AQ611" s="7">
        <v>1.0884</v>
      </c>
      <c r="AR611" s="7">
        <v>2.2726999999999999</v>
      </c>
      <c r="AY611" s="7">
        <v>2.1335000000000002</v>
      </c>
      <c r="AZ611" s="7">
        <v>4.5898000000000003</v>
      </c>
      <c r="BA611" s="7">
        <v>4.5898000000000003</v>
      </c>
    </row>
    <row r="612" spans="1:53" x14ac:dyDescent="0.15">
      <c r="A612" s="7">
        <v>0.30959999999999999</v>
      </c>
      <c r="B612" s="7">
        <v>1.0664</v>
      </c>
      <c r="C612" s="7">
        <v>2.2633000000000001</v>
      </c>
      <c r="D612" s="7">
        <v>5.0591999999999997</v>
      </c>
      <c r="H612" s="7">
        <v>0.35620000000000002</v>
      </c>
      <c r="I612" s="7">
        <v>1.1552</v>
      </c>
      <c r="K612" s="7">
        <v>0.39150000000000001</v>
      </c>
      <c r="L612" s="7">
        <v>1.26</v>
      </c>
      <c r="N612" s="7">
        <v>0.33239999999999997</v>
      </c>
      <c r="O612" s="7">
        <v>1.1440999999999999</v>
      </c>
      <c r="Q612" s="7">
        <v>1.1682999999999999</v>
      </c>
      <c r="R612" s="7">
        <v>2.4165999999999999</v>
      </c>
      <c r="AA612" s="7">
        <v>0.28239999999999998</v>
      </c>
      <c r="AB612" s="7">
        <v>1.0128999999999999</v>
      </c>
      <c r="AC612" s="7">
        <v>2.1254</v>
      </c>
      <c r="AD612" s="7">
        <v>4.3914999999999997</v>
      </c>
      <c r="AH612" s="7">
        <v>0.31950000000000001</v>
      </c>
      <c r="AI612" s="7">
        <v>1.0809</v>
      </c>
      <c r="AK612" s="7">
        <v>0.3508</v>
      </c>
      <c r="AL612" s="7">
        <v>1.1677999999999999</v>
      </c>
      <c r="AN612" s="7">
        <v>0.30130000000000001</v>
      </c>
      <c r="AO612" s="7">
        <v>1.0761000000000001</v>
      </c>
      <c r="AP612" s="7"/>
      <c r="AQ612" s="7">
        <v>1.0888</v>
      </c>
      <c r="AR612" s="7">
        <v>2.2734999999999999</v>
      </c>
      <c r="AY612" s="7">
        <v>2.1343999999999999</v>
      </c>
      <c r="AZ612" s="7">
        <v>4.5917000000000003</v>
      </c>
      <c r="BA612" s="7">
        <v>4.5917000000000003</v>
      </c>
    </row>
    <row r="613" spans="1:53" x14ac:dyDescent="0.15">
      <c r="A613" s="7">
        <v>0.30969999999999998</v>
      </c>
      <c r="B613" s="7">
        <v>1.0667</v>
      </c>
      <c r="C613" s="7">
        <v>2.2639999999999998</v>
      </c>
      <c r="D613" s="7">
        <v>5.0606999999999998</v>
      </c>
      <c r="H613" s="7">
        <v>0.35639999999999999</v>
      </c>
      <c r="I613" s="7">
        <v>1.1556</v>
      </c>
      <c r="K613" s="7">
        <v>0.39169999999999999</v>
      </c>
      <c r="L613" s="7">
        <v>1.2604</v>
      </c>
      <c r="N613" s="7">
        <v>0.33260000000000001</v>
      </c>
      <c r="O613" s="7">
        <v>1.1445000000000001</v>
      </c>
      <c r="Q613" s="7">
        <v>1.1687000000000001</v>
      </c>
      <c r="R613" s="7">
        <v>2.4174000000000002</v>
      </c>
      <c r="AA613" s="7">
        <v>0.28260000000000002</v>
      </c>
      <c r="AB613" s="7">
        <v>1.0133000000000001</v>
      </c>
      <c r="AC613" s="7">
        <v>2.1261000000000001</v>
      </c>
      <c r="AD613" s="7">
        <v>4.3929</v>
      </c>
      <c r="AH613" s="7">
        <v>0.31969999999999998</v>
      </c>
      <c r="AI613" s="7">
        <v>1.0812999999999999</v>
      </c>
      <c r="AK613" s="7">
        <v>0.35110000000000002</v>
      </c>
      <c r="AL613" s="7">
        <v>1.1681999999999999</v>
      </c>
      <c r="AN613" s="7">
        <v>0.3014</v>
      </c>
      <c r="AO613" s="7">
        <v>1.0764</v>
      </c>
      <c r="AP613" s="7"/>
      <c r="AQ613" s="7">
        <v>1.0891999999999999</v>
      </c>
      <c r="AR613" s="7">
        <v>2.2742</v>
      </c>
      <c r="AY613" s="7">
        <v>2.1352000000000002</v>
      </c>
      <c r="AZ613" s="7">
        <v>4.5934999999999997</v>
      </c>
      <c r="BA613" s="7">
        <v>4.5934999999999997</v>
      </c>
    </row>
    <row r="614" spans="1:53" x14ac:dyDescent="0.15">
      <c r="A614" s="7">
        <v>0.30990000000000001</v>
      </c>
      <c r="B614" s="7">
        <v>1.0670999999999999</v>
      </c>
      <c r="C614" s="7">
        <v>2.2648000000000001</v>
      </c>
      <c r="D614" s="7">
        <v>5.0621</v>
      </c>
      <c r="H614" s="7">
        <v>0.35670000000000002</v>
      </c>
      <c r="I614" s="7">
        <v>1.1559999999999999</v>
      </c>
      <c r="K614" s="7">
        <v>0.39190000000000003</v>
      </c>
      <c r="L614" s="7">
        <v>1.2608999999999999</v>
      </c>
      <c r="N614" s="7">
        <v>0.3327</v>
      </c>
      <c r="O614" s="7">
        <v>1.1449</v>
      </c>
      <c r="Q614" s="7">
        <v>1.1691</v>
      </c>
      <c r="R614" s="7">
        <v>2.4182000000000001</v>
      </c>
      <c r="AA614" s="7">
        <v>0.28270000000000001</v>
      </c>
      <c r="AB614" s="7">
        <v>1.0136000000000001</v>
      </c>
      <c r="AC614" s="7">
        <v>2.1267</v>
      </c>
      <c r="AD614" s="7">
        <v>4.3941999999999997</v>
      </c>
      <c r="AH614" s="7">
        <v>0.31979999999999997</v>
      </c>
      <c r="AI614" s="7">
        <v>1.0817000000000001</v>
      </c>
      <c r="AK614" s="7">
        <v>0.3513</v>
      </c>
      <c r="AL614" s="7">
        <v>1.1686000000000001</v>
      </c>
      <c r="AN614" s="7">
        <v>0.30159999999999998</v>
      </c>
      <c r="AO614" s="7">
        <v>1.0768</v>
      </c>
      <c r="AP614" s="7"/>
      <c r="AQ614" s="7">
        <v>1.0894999999999999</v>
      </c>
      <c r="AR614" s="7">
        <v>2.2749999999999999</v>
      </c>
      <c r="AY614" s="7">
        <v>2.1360999999999999</v>
      </c>
      <c r="AZ614" s="7">
        <v>4.5953999999999997</v>
      </c>
      <c r="BA614" s="7">
        <v>4.5953999999999997</v>
      </c>
    </row>
    <row r="615" spans="1:53" x14ac:dyDescent="0.15">
      <c r="A615" s="7">
        <v>0.31</v>
      </c>
      <c r="B615" s="7">
        <v>1.0673999999999999</v>
      </c>
      <c r="C615" s="7">
        <v>2.2654999999999998</v>
      </c>
      <c r="D615" s="7">
        <v>5.0636000000000001</v>
      </c>
      <c r="H615" s="7">
        <v>0.3569</v>
      </c>
      <c r="I615" s="7">
        <v>1.1565000000000001</v>
      </c>
      <c r="K615" s="7">
        <v>0.3921</v>
      </c>
      <c r="L615" s="7">
        <v>1.2614000000000001</v>
      </c>
      <c r="N615" s="7">
        <v>0.33289999999999997</v>
      </c>
      <c r="O615" s="7">
        <v>1.1453</v>
      </c>
      <c r="Q615" s="7">
        <v>1.1695</v>
      </c>
      <c r="R615" s="7">
        <v>2.419</v>
      </c>
      <c r="AA615" s="7">
        <v>0.28289999999999998</v>
      </c>
      <c r="AB615" s="7">
        <v>1.014</v>
      </c>
      <c r="AC615" s="7">
        <v>2.1274000000000002</v>
      </c>
      <c r="AD615" s="7">
        <v>4.3956</v>
      </c>
      <c r="AH615" s="7">
        <v>0.32</v>
      </c>
      <c r="AI615" s="7">
        <v>1.0821000000000001</v>
      </c>
      <c r="AK615" s="7">
        <v>0.35149999999999998</v>
      </c>
      <c r="AL615" s="7">
        <v>1.1691</v>
      </c>
      <c r="AN615" s="7">
        <v>0.30180000000000001</v>
      </c>
      <c r="AO615" s="7">
        <v>1.0771999999999999</v>
      </c>
      <c r="AP615" s="7"/>
      <c r="AQ615" s="7">
        <v>1.0899000000000001</v>
      </c>
      <c r="AR615" s="7">
        <v>2.2757000000000001</v>
      </c>
      <c r="AY615" s="7">
        <v>2.137</v>
      </c>
      <c r="AZ615" s="7">
        <v>4.5972</v>
      </c>
      <c r="BA615" s="7">
        <v>4.5972</v>
      </c>
    </row>
    <row r="616" spans="1:53" x14ac:dyDescent="0.15">
      <c r="A616" s="7">
        <v>0.31019999999999998</v>
      </c>
      <c r="B616" s="7">
        <v>1.0677000000000001</v>
      </c>
      <c r="C616" s="7">
        <v>2.2662</v>
      </c>
      <c r="D616" s="7">
        <v>5.0651000000000002</v>
      </c>
      <c r="H616" s="7">
        <v>0.35709999999999997</v>
      </c>
      <c r="I616" s="7">
        <v>1.1569</v>
      </c>
      <c r="K616" s="7">
        <v>0.39229999999999998</v>
      </c>
      <c r="L616" s="7">
        <v>1.2619</v>
      </c>
      <c r="N616" s="7">
        <v>0.33310000000000001</v>
      </c>
      <c r="O616" s="7">
        <v>1.1456999999999999</v>
      </c>
      <c r="Q616" s="7">
        <v>1.1698999999999999</v>
      </c>
      <c r="R616" s="7">
        <v>2.4198</v>
      </c>
      <c r="AA616" s="7">
        <v>0.28310000000000002</v>
      </c>
      <c r="AB616" s="7">
        <v>1.0143</v>
      </c>
      <c r="AC616" s="7">
        <v>2.1280999999999999</v>
      </c>
      <c r="AD616" s="7">
        <v>4.3968999999999996</v>
      </c>
      <c r="AH616" s="7">
        <v>0.32019999999999998</v>
      </c>
      <c r="AI616" s="7">
        <v>1.0825</v>
      </c>
      <c r="AK616" s="7">
        <v>0.35170000000000001</v>
      </c>
      <c r="AL616" s="7">
        <v>1.1695</v>
      </c>
      <c r="AN616" s="7">
        <v>0.3019</v>
      </c>
      <c r="AO616" s="7">
        <v>1.0775999999999999</v>
      </c>
      <c r="AP616" s="7"/>
      <c r="AQ616" s="7">
        <v>1.0903</v>
      </c>
      <c r="AR616" s="7">
        <v>2.2765</v>
      </c>
      <c r="AY616" s="7">
        <v>2.1379000000000001</v>
      </c>
      <c r="AZ616" s="7">
        <v>4.5991</v>
      </c>
      <c r="BA616" s="7">
        <v>4.5991</v>
      </c>
    </row>
    <row r="617" spans="1:53" x14ac:dyDescent="0.15">
      <c r="A617" s="7">
        <v>0.31040000000000001</v>
      </c>
      <c r="B617" s="7">
        <v>1.0680000000000001</v>
      </c>
      <c r="C617" s="7">
        <v>2.2669999999999999</v>
      </c>
      <c r="D617" s="7">
        <v>5.0666000000000002</v>
      </c>
      <c r="H617" s="7">
        <v>0.35730000000000001</v>
      </c>
      <c r="I617" s="7">
        <v>1.1573</v>
      </c>
      <c r="K617" s="7">
        <v>0.3926</v>
      </c>
      <c r="L617" s="7">
        <v>1.2624</v>
      </c>
      <c r="N617" s="7">
        <v>0.33329999999999999</v>
      </c>
      <c r="O617" s="7">
        <v>1.1460999999999999</v>
      </c>
      <c r="Q617" s="7">
        <v>1.1702999999999999</v>
      </c>
      <c r="R617" s="7">
        <v>2.4205999999999999</v>
      </c>
      <c r="AA617" s="7">
        <v>0.28320000000000001</v>
      </c>
      <c r="AB617" s="7">
        <v>1.0145999999999999</v>
      </c>
      <c r="AC617" s="7">
        <v>2.1286999999999998</v>
      </c>
      <c r="AD617" s="7">
        <v>4.3982999999999999</v>
      </c>
      <c r="AH617" s="7">
        <v>0.32040000000000002</v>
      </c>
      <c r="AI617" s="7">
        <v>1.0829</v>
      </c>
      <c r="AK617" s="7">
        <v>0.35189999999999999</v>
      </c>
      <c r="AL617" s="7">
        <v>1.1698999999999999</v>
      </c>
      <c r="AN617" s="7">
        <v>0.30209999999999998</v>
      </c>
      <c r="AO617" s="7">
        <v>1.0780000000000001</v>
      </c>
      <c r="AP617" s="7"/>
      <c r="AQ617" s="7">
        <v>1.0907</v>
      </c>
      <c r="AR617" s="7">
        <v>2.2772000000000001</v>
      </c>
      <c r="AY617" s="7">
        <v>2.1387</v>
      </c>
      <c r="AZ617" s="7">
        <v>5.0010000000000003</v>
      </c>
      <c r="BA617" s="7">
        <v>5.0010000000000003</v>
      </c>
    </row>
    <row r="618" spans="1:53" x14ac:dyDescent="0.15">
      <c r="A618" s="7">
        <v>0.3105</v>
      </c>
      <c r="B618" s="7">
        <v>1.0683</v>
      </c>
      <c r="C618" s="7">
        <v>2.2677</v>
      </c>
      <c r="D618" s="7">
        <v>5.0679999999999996</v>
      </c>
      <c r="H618" s="7">
        <v>0.35749999999999998</v>
      </c>
      <c r="I618" s="7">
        <v>1.1577</v>
      </c>
      <c r="K618" s="7">
        <v>0.39279999999999998</v>
      </c>
      <c r="L618" s="7">
        <v>1.2628999999999999</v>
      </c>
      <c r="N618" s="7">
        <v>0.33339999999999997</v>
      </c>
      <c r="O618" s="7">
        <v>1.1465000000000001</v>
      </c>
      <c r="Q618" s="7">
        <v>1.1707000000000001</v>
      </c>
      <c r="R618" s="7">
        <v>2.4214000000000002</v>
      </c>
      <c r="AA618" s="7">
        <v>0.28339999999999999</v>
      </c>
      <c r="AB618" s="7">
        <v>1.0149999999999999</v>
      </c>
      <c r="AC618" s="7">
        <v>2.1294</v>
      </c>
      <c r="AD618" s="7">
        <v>4.3997000000000002</v>
      </c>
      <c r="AH618" s="7">
        <v>0.3206</v>
      </c>
      <c r="AI618" s="7">
        <v>1.0832999999999999</v>
      </c>
      <c r="AK618" s="7">
        <v>0.35210000000000002</v>
      </c>
      <c r="AL618" s="7">
        <v>1.1702999999999999</v>
      </c>
      <c r="AN618" s="7">
        <v>0.30230000000000001</v>
      </c>
      <c r="AO618" s="7">
        <v>1.0784</v>
      </c>
      <c r="AP618" s="7"/>
      <c r="AQ618" s="7">
        <v>1.0911</v>
      </c>
      <c r="AR618" s="7">
        <v>2.278</v>
      </c>
      <c r="AY618" s="7">
        <v>2.1396000000000002</v>
      </c>
      <c r="AZ618" s="7">
        <v>5.0027999999999997</v>
      </c>
      <c r="BA618" s="7">
        <v>5.0027999999999997</v>
      </c>
    </row>
    <row r="619" spans="1:53" x14ac:dyDescent="0.15">
      <c r="A619" s="7">
        <v>0.31069999999999998</v>
      </c>
      <c r="B619" s="7">
        <v>1.0687</v>
      </c>
      <c r="C619" s="7">
        <v>2.2684000000000002</v>
      </c>
      <c r="D619" s="7">
        <v>5.0694999999999997</v>
      </c>
      <c r="H619" s="7">
        <v>0.35770000000000002</v>
      </c>
      <c r="I619" s="7">
        <v>1.1580999999999999</v>
      </c>
      <c r="K619" s="7">
        <v>0.39300000000000002</v>
      </c>
      <c r="L619" s="7">
        <v>1.2633000000000001</v>
      </c>
      <c r="N619" s="7">
        <v>0.33360000000000001</v>
      </c>
      <c r="O619" s="7">
        <v>1.1469</v>
      </c>
      <c r="Q619" s="7">
        <v>1.1711</v>
      </c>
      <c r="R619" s="7">
        <v>2.4222000000000001</v>
      </c>
      <c r="AA619" s="7">
        <v>0.28349999999999997</v>
      </c>
      <c r="AB619" s="7">
        <v>1.0153000000000001</v>
      </c>
      <c r="AC619" s="7">
        <v>2.1301000000000001</v>
      </c>
      <c r="AD619" s="7">
        <v>4.4009999999999998</v>
      </c>
      <c r="AH619" s="7">
        <v>0.32079999999999997</v>
      </c>
      <c r="AI619" s="7">
        <v>1.0837000000000001</v>
      </c>
      <c r="AK619" s="7">
        <v>0.3523</v>
      </c>
      <c r="AL619" s="7">
        <v>1.1708000000000001</v>
      </c>
      <c r="AN619" s="7">
        <v>0.30249999999999999</v>
      </c>
      <c r="AO619" s="7">
        <v>1.0788</v>
      </c>
      <c r="AP619" s="7"/>
      <c r="AQ619" s="7">
        <v>1.0913999999999999</v>
      </c>
      <c r="AR619" s="7">
        <v>2.2787999999999999</v>
      </c>
      <c r="AY619" s="7">
        <v>2.1404999999999998</v>
      </c>
      <c r="AZ619" s="7">
        <v>5.0046999999999997</v>
      </c>
      <c r="BA619" s="7">
        <v>5.0046999999999997</v>
      </c>
    </row>
    <row r="620" spans="1:53" x14ac:dyDescent="0.15">
      <c r="A620" s="7">
        <v>0.31080000000000002</v>
      </c>
      <c r="B620" s="7">
        <v>1.069</v>
      </c>
      <c r="C620" s="7">
        <v>2.2692000000000001</v>
      </c>
      <c r="D620" s="7">
        <v>5.0709999999999997</v>
      </c>
      <c r="H620" s="7">
        <v>0.3579</v>
      </c>
      <c r="I620" s="7">
        <v>1.1586000000000001</v>
      </c>
      <c r="K620" s="7">
        <v>0.39319999999999999</v>
      </c>
      <c r="L620" s="7">
        <v>1.2638</v>
      </c>
      <c r="N620" s="7">
        <v>0.33379999999999999</v>
      </c>
      <c r="O620" s="7">
        <v>1.1473</v>
      </c>
      <c r="Q620" s="7">
        <v>1.1715</v>
      </c>
      <c r="R620" s="7">
        <v>2.423</v>
      </c>
      <c r="AA620" s="7">
        <v>0.28370000000000001</v>
      </c>
      <c r="AB620" s="7">
        <v>1.0156000000000001</v>
      </c>
      <c r="AC620" s="7">
        <v>2.1307999999999998</v>
      </c>
      <c r="AD620" s="7">
        <v>4.4024000000000001</v>
      </c>
      <c r="AH620" s="7">
        <v>0.32100000000000001</v>
      </c>
      <c r="AI620" s="7">
        <v>1.0841000000000001</v>
      </c>
      <c r="AK620" s="7">
        <v>0.35260000000000002</v>
      </c>
      <c r="AL620" s="7">
        <v>1.1712</v>
      </c>
      <c r="AN620" s="7">
        <v>0.30259999999999998</v>
      </c>
      <c r="AO620" s="7">
        <v>1.0791999999999999</v>
      </c>
      <c r="AP620" s="7"/>
      <c r="AQ620" s="7">
        <v>1.0918000000000001</v>
      </c>
      <c r="AR620" s="7">
        <v>2.2795000000000001</v>
      </c>
      <c r="AY620" s="7">
        <v>2.1413000000000002</v>
      </c>
      <c r="AZ620" s="7">
        <v>5.0065999999999997</v>
      </c>
      <c r="BA620" s="7">
        <v>5.0065999999999997</v>
      </c>
    </row>
    <row r="621" spans="1:53" x14ac:dyDescent="0.15">
      <c r="A621" s="7">
        <v>0.311</v>
      </c>
      <c r="B621" s="7">
        <v>1.0692999999999999</v>
      </c>
      <c r="C621" s="7">
        <v>2.2698999999999998</v>
      </c>
      <c r="D621" s="7">
        <v>5.0724999999999998</v>
      </c>
      <c r="H621" s="7">
        <v>0.35809999999999997</v>
      </c>
      <c r="I621" s="7">
        <v>1.159</v>
      </c>
      <c r="K621" s="7">
        <v>0.39340000000000003</v>
      </c>
      <c r="L621" s="7">
        <v>1.2643</v>
      </c>
      <c r="N621" s="7">
        <v>0.33400000000000002</v>
      </c>
      <c r="O621" s="7">
        <v>1.1476999999999999</v>
      </c>
      <c r="Q621" s="7">
        <v>1.1718999999999999</v>
      </c>
      <c r="R621" s="7">
        <v>2.4238</v>
      </c>
      <c r="AA621" s="7">
        <v>0.28389999999999999</v>
      </c>
      <c r="AB621" s="7">
        <v>1.016</v>
      </c>
      <c r="AC621" s="7">
        <v>2.1314000000000002</v>
      </c>
      <c r="AD621" s="7">
        <v>4.4036999999999997</v>
      </c>
      <c r="AH621" s="7">
        <v>0.32119999999999999</v>
      </c>
      <c r="AI621" s="7">
        <v>1.0845</v>
      </c>
      <c r="AK621" s="7">
        <v>0.3528</v>
      </c>
      <c r="AL621" s="7">
        <v>1.1716</v>
      </c>
      <c r="AN621" s="7">
        <v>0.30280000000000001</v>
      </c>
      <c r="AO621" s="7">
        <v>1.0795999999999999</v>
      </c>
      <c r="AP621" s="7"/>
      <c r="AQ621" s="7">
        <v>1.0922000000000001</v>
      </c>
      <c r="AR621" s="7">
        <v>2.2803</v>
      </c>
      <c r="AY621" s="7">
        <v>2.1421999999999999</v>
      </c>
      <c r="AZ621" s="7">
        <v>5.0084</v>
      </c>
      <c r="BA621" s="7">
        <v>5.0084</v>
      </c>
    </row>
    <row r="622" spans="1:53" x14ac:dyDescent="0.15">
      <c r="A622" s="7">
        <v>0.31109999999999999</v>
      </c>
      <c r="B622" s="7">
        <v>1.0696000000000001</v>
      </c>
      <c r="C622" s="7">
        <v>2.2706</v>
      </c>
      <c r="D622" s="7">
        <v>5.0739000000000001</v>
      </c>
      <c r="H622" s="7">
        <v>0.35830000000000001</v>
      </c>
      <c r="I622" s="7">
        <v>1.1594</v>
      </c>
      <c r="K622" s="7">
        <v>0.39360000000000001</v>
      </c>
      <c r="L622" s="7">
        <v>1.2647999999999999</v>
      </c>
      <c r="N622" s="7">
        <v>0.3342</v>
      </c>
      <c r="O622" s="7">
        <v>1.1480999999999999</v>
      </c>
      <c r="Q622" s="7">
        <v>1.1722999999999999</v>
      </c>
      <c r="R622" s="7">
        <v>2.4245999999999999</v>
      </c>
      <c r="AA622" s="7">
        <v>0.28399999999999997</v>
      </c>
      <c r="AB622" s="7">
        <v>1.0163</v>
      </c>
      <c r="AC622" s="7">
        <v>2.1320999999999999</v>
      </c>
      <c r="AD622" s="7">
        <v>4.4051</v>
      </c>
      <c r="AH622" s="7">
        <v>0.32140000000000002</v>
      </c>
      <c r="AI622" s="7">
        <v>1.0849</v>
      </c>
      <c r="AK622" s="7">
        <v>0.35299999999999998</v>
      </c>
      <c r="AL622" s="7">
        <v>1.1720999999999999</v>
      </c>
      <c r="AN622" s="7">
        <v>0.30299999999999999</v>
      </c>
      <c r="AO622" s="7">
        <v>1.08</v>
      </c>
      <c r="AP622" s="7"/>
      <c r="AQ622" s="7">
        <v>1.0926</v>
      </c>
      <c r="AR622" s="7">
        <v>2.2810000000000001</v>
      </c>
      <c r="AY622" s="7">
        <v>2.1431</v>
      </c>
      <c r="AZ622" s="7">
        <v>5.0103</v>
      </c>
      <c r="BA622" s="7">
        <v>5.0103</v>
      </c>
    </row>
    <row r="623" spans="1:53" x14ac:dyDescent="0.15">
      <c r="A623" s="7">
        <v>0.31130000000000002</v>
      </c>
      <c r="B623" s="7">
        <v>1.07</v>
      </c>
      <c r="C623" s="7">
        <v>2.2713999999999999</v>
      </c>
      <c r="D623" s="7">
        <v>5.0754000000000001</v>
      </c>
      <c r="H623" s="7">
        <v>0.35849999999999999</v>
      </c>
      <c r="I623" s="7">
        <v>1.1597999999999999</v>
      </c>
      <c r="K623" s="7">
        <v>0.39379999999999998</v>
      </c>
      <c r="L623" s="7">
        <v>1.2653000000000001</v>
      </c>
      <c r="N623" s="7">
        <v>0.33429999999999999</v>
      </c>
      <c r="O623" s="7">
        <v>1.1485000000000001</v>
      </c>
      <c r="Q623" s="7">
        <v>1.1727000000000001</v>
      </c>
      <c r="R623" s="7">
        <v>2.4253999999999998</v>
      </c>
      <c r="AA623" s="7">
        <v>0.28420000000000001</v>
      </c>
      <c r="AB623" s="7">
        <v>1.0165999999999999</v>
      </c>
      <c r="AC623" s="7">
        <v>2.1328</v>
      </c>
      <c r="AD623" s="7">
        <v>4.4063999999999997</v>
      </c>
      <c r="AH623" s="7">
        <v>0.3216</v>
      </c>
      <c r="AI623" s="7">
        <v>1.0852999999999999</v>
      </c>
      <c r="AK623" s="7">
        <v>0.35320000000000001</v>
      </c>
      <c r="AL623" s="7">
        <v>1.1725000000000001</v>
      </c>
      <c r="AN623" s="7">
        <v>0.30309999999999998</v>
      </c>
      <c r="AO623" s="7">
        <v>1.0804</v>
      </c>
      <c r="AP623" s="7"/>
      <c r="AQ623" s="7">
        <v>1.093</v>
      </c>
      <c r="AR623" s="7">
        <v>2.2818000000000001</v>
      </c>
      <c r="AY623" s="7">
        <v>2.1440000000000001</v>
      </c>
      <c r="AZ623" s="7">
        <v>5.0122</v>
      </c>
      <c r="BA623" s="7">
        <v>5.0122</v>
      </c>
    </row>
    <row r="624" spans="1:53" x14ac:dyDescent="0.15">
      <c r="A624" s="7">
        <v>0.3115</v>
      </c>
      <c r="B624" s="7">
        <v>1.0703</v>
      </c>
      <c r="C624" s="7">
        <v>2.2721</v>
      </c>
      <c r="D624" s="7">
        <v>5.0769000000000002</v>
      </c>
      <c r="H624" s="7">
        <v>0.35870000000000002</v>
      </c>
      <c r="I624" s="7">
        <v>1.1601999999999999</v>
      </c>
      <c r="K624" s="7">
        <v>0.39400000000000002</v>
      </c>
      <c r="L624" s="7">
        <v>1.2658</v>
      </c>
      <c r="N624" s="7">
        <v>0.33450000000000002</v>
      </c>
      <c r="O624" s="7">
        <v>1.1489</v>
      </c>
      <c r="Q624" s="7">
        <v>1.1732</v>
      </c>
      <c r="R624" s="7">
        <v>2.4262000000000001</v>
      </c>
      <c r="AA624" s="7">
        <v>0.28439999999999999</v>
      </c>
      <c r="AB624" s="7">
        <v>1.0169999999999999</v>
      </c>
      <c r="AC624" s="7">
        <v>2.1335000000000002</v>
      </c>
      <c r="AD624" s="7">
        <v>4.4077999999999999</v>
      </c>
      <c r="AH624" s="7">
        <v>0.32179999999999997</v>
      </c>
      <c r="AI624" s="7">
        <v>1.0857000000000001</v>
      </c>
      <c r="AK624" s="7">
        <v>0.35339999999999999</v>
      </c>
      <c r="AL624" s="7">
        <v>1.1729000000000001</v>
      </c>
      <c r="AN624" s="7">
        <v>0.30330000000000001</v>
      </c>
      <c r="AO624" s="7">
        <v>1.0807</v>
      </c>
      <c r="AP624" s="7"/>
      <c r="AQ624" s="7">
        <v>1.0932999999999999</v>
      </c>
      <c r="AR624" s="7">
        <v>2.2826</v>
      </c>
      <c r="AY624" s="7">
        <v>2.1448</v>
      </c>
      <c r="AZ624" s="7">
        <v>5.0140000000000002</v>
      </c>
      <c r="BA624" s="7">
        <v>5.0140000000000002</v>
      </c>
    </row>
    <row r="625" spans="1:53" x14ac:dyDescent="0.15">
      <c r="A625" s="7">
        <v>0.31159999999999999</v>
      </c>
      <c r="B625" s="7">
        <v>1.0706</v>
      </c>
      <c r="C625" s="7">
        <v>2.2728000000000002</v>
      </c>
      <c r="D625" s="7">
        <v>5.0784000000000002</v>
      </c>
      <c r="H625" s="7">
        <v>0.3589</v>
      </c>
      <c r="I625" s="7">
        <v>1.1607000000000001</v>
      </c>
      <c r="K625" s="7">
        <v>0.39429999999999998</v>
      </c>
      <c r="L625" s="7">
        <v>1.2663</v>
      </c>
      <c r="N625" s="7">
        <v>0.3347</v>
      </c>
      <c r="O625" s="7">
        <v>1.1494</v>
      </c>
      <c r="Q625" s="7">
        <v>1.1736</v>
      </c>
      <c r="R625" s="7">
        <v>2.427</v>
      </c>
      <c r="AA625" s="7">
        <v>0.28449999999999998</v>
      </c>
      <c r="AB625" s="7">
        <v>1.0173000000000001</v>
      </c>
      <c r="AC625" s="7">
        <v>2.1341000000000001</v>
      </c>
      <c r="AD625" s="7">
        <v>4.4092000000000002</v>
      </c>
      <c r="AH625" s="7">
        <v>0.32200000000000001</v>
      </c>
      <c r="AI625" s="7">
        <v>1.0861000000000001</v>
      </c>
      <c r="AK625" s="7">
        <v>0.35360000000000003</v>
      </c>
      <c r="AL625" s="7">
        <v>1.1734</v>
      </c>
      <c r="AN625" s="7">
        <v>0.30349999999999999</v>
      </c>
      <c r="AO625" s="7">
        <v>1.0810999999999999</v>
      </c>
      <c r="AP625" s="7"/>
      <c r="AQ625" s="7">
        <v>1.0936999999999999</v>
      </c>
      <c r="AR625" s="7">
        <v>2.2833000000000001</v>
      </c>
      <c r="AY625" s="7">
        <v>2.1457000000000002</v>
      </c>
      <c r="AZ625" s="7">
        <v>5.0159000000000002</v>
      </c>
      <c r="BA625" s="7">
        <v>5.0159000000000002</v>
      </c>
    </row>
    <row r="626" spans="1:53" x14ac:dyDescent="0.15">
      <c r="A626" s="7">
        <v>0.31180000000000002</v>
      </c>
      <c r="B626" s="7">
        <v>1.0709</v>
      </c>
      <c r="C626" s="7">
        <v>2.2736000000000001</v>
      </c>
      <c r="D626" s="7">
        <v>5.0799000000000003</v>
      </c>
      <c r="H626" s="7">
        <v>0.35909999999999997</v>
      </c>
      <c r="I626" s="7">
        <v>1.1611</v>
      </c>
      <c r="K626" s="7">
        <v>0.39450000000000002</v>
      </c>
      <c r="L626" s="7">
        <v>1.2666999999999999</v>
      </c>
      <c r="N626" s="7">
        <v>0.33489999999999998</v>
      </c>
      <c r="O626" s="7">
        <v>1.1497999999999999</v>
      </c>
      <c r="Q626" s="7">
        <v>1.1739999999999999</v>
      </c>
      <c r="R626" s="7">
        <v>2.4278</v>
      </c>
      <c r="AA626" s="7">
        <v>0.28470000000000001</v>
      </c>
      <c r="AB626" s="7">
        <v>1.0177</v>
      </c>
      <c r="AC626" s="7">
        <v>2.1347999999999998</v>
      </c>
      <c r="AD626" s="7">
        <v>4.4104999999999999</v>
      </c>
      <c r="AH626" s="7">
        <v>0.32219999999999999</v>
      </c>
      <c r="AI626" s="7">
        <v>1.0865</v>
      </c>
      <c r="AK626" s="7">
        <v>0.3538</v>
      </c>
      <c r="AL626" s="7">
        <v>1.1738</v>
      </c>
      <c r="AN626" s="7">
        <v>0.30359999999999998</v>
      </c>
      <c r="AO626" s="7">
        <v>1.0814999999999999</v>
      </c>
      <c r="AP626" s="7"/>
      <c r="AQ626" s="7">
        <v>1.0941000000000001</v>
      </c>
      <c r="AR626" s="7">
        <v>2.2841</v>
      </c>
      <c r="AY626" s="7">
        <v>2.1465999999999998</v>
      </c>
      <c r="AZ626" s="7">
        <v>5.0178000000000003</v>
      </c>
      <c r="BA626" s="7">
        <v>5.0178000000000003</v>
      </c>
    </row>
    <row r="627" spans="1:53" x14ac:dyDescent="0.15">
      <c r="A627" s="7">
        <v>0.31190000000000001</v>
      </c>
      <c r="B627" s="7">
        <v>1.0712999999999999</v>
      </c>
      <c r="C627" s="7">
        <v>2.2743000000000002</v>
      </c>
      <c r="D627" s="7">
        <v>5.0814000000000004</v>
      </c>
      <c r="H627" s="7">
        <v>0.35930000000000001</v>
      </c>
      <c r="I627" s="7">
        <v>1.1615</v>
      </c>
      <c r="K627" s="7">
        <v>0.3947</v>
      </c>
      <c r="L627" s="7">
        <v>1.2672000000000001</v>
      </c>
      <c r="N627" s="7">
        <v>0.33500000000000002</v>
      </c>
      <c r="O627" s="7">
        <v>1.1501999999999999</v>
      </c>
      <c r="Q627" s="7">
        <v>1.1744000000000001</v>
      </c>
      <c r="R627" s="7">
        <v>2.4285999999999999</v>
      </c>
      <c r="AA627" s="7">
        <v>0.2848</v>
      </c>
      <c r="AB627" s="7">
        <v>1.018</v>
      </c>
      <c r="AC627" s="7">
        <v>2.1355</v>
      </c>
      <c r="AD627" s="7">
        <v>4.4119000000000002</v>
      </c>
      <c r="AH627" s="7">
        <v>0.32229999999999998</v>
      </c>
      <c r="AI627" s="7">
        <v>1.0869</v>
      </c>
      <c r="AK627" s="7">
        <v>0.35410000000000003</v>
      </c>
      <c r="AL627" s="7">
        <v>1.1741999999999999</v>
      </c>
      <c r="AN627" s="7">
        <v>0.30380000000000001</v>
      </c>
      <c r="AO627" s="7">
        <v>1.0819000000000001</v>
      </c>
      <c r="AP627" s="7"/>
      <c r="AQ627" s="7">
        <v>1.0945</v>
      </c>
      <c r="AR627" s="7">
        <v>2.2848000000000002</v>
      </c>
      <c r="AY627" s="7">
        <v>2.1474000000000002</v>
      </c>
      <c r="AZ627" s="7">
        <v>5.0197000000000003</v>
      </c>
      <c r="BA627" s="7">
        <v>5.0197000000000003</v>
      </c>
    </row>
    <row r="628" spans="1:53" x14ac:dyDescent="0.15">
      <c r="A628" s="7">
        <v>0.31209999999999999</v>
      </c>
      <c r="B628" s="7">
        <v>1.0716000000000001</v>
      </c>
      <c r="C628" s="7">
        <v>2.2749999999999999</v>
      </c>
      <c r="D628" s="7">
        <v>5.0827999999999998</v>
      </c>
      <c r="H628" s="7">
        <v>0.35949999999999999</v>
      </c>
      <c r="I628" s="7">
        <v>1.1618999999999999</v>
      </c>
      <c r="K628" s="7">
        <v>0.39489999999999997</v>
      </c>
      <c r="L628" s="7">
        <v>1.2677</v>
      </c>
      <c r="N628" s="7">
        <v>0.3352</v>
      </c>
      <c r="O628" s="7">
        <v>1.1506000000000001</v>
      </c>
      <c r="Q628" s="7">
        <v>1.1748000000000001</v>
      </c>
      <c r="R628" s="7">
        <v>2.4293999999999998</v>
      </c>
      <c r="AA628" s="7">
        <v>0.28499999999999998</v>
      </c>
      <c r="AB628" s="7">
        <v>1.0183</v>
      </c>
      <c r="AC628" s="7">
        <v>2.1362000000000001</v>
      </c>
      <c r="AD628" s="7">
        <v>4.4132999999999996</v>
      </c>
      <c r="AH628" s="7">
        <v>0.32250000000000001</v>
      </c>
      <c r="AI628" s="7">
        <v>1.0872999999999999</v>
      </c>
      <c r="AK628" s="7">
        <v>0.3543</v>
      </c>
      <c r="AL628" s="7">
        <v>1.1746000000000001</v>
      </c>
      <c r="AN628" s="7">
        <v>0.30399999999999999</v>
      </c>
      <c r="AO628" s="7">
        <v>1.0823</v>
      </c>
      <c r="AP628" s="7"/>
      <c r="AQ628" s="7">
        <v>1.0949</v>
      </c>
      <c r="AR628" s="7">
        <v>2.2856000000000001</v>
      </c>
      <c r="AY628" s="7">
        <v>2.1482999999999999</v>
      </c>
      <c r="AZ628" s="7">
        <v>5.0214999999999996</v>
      </c>
      <c r="BA628" s="7">
        <v>5.0214999999999996</v>
      </c>
    </row>
    <row r="629" spans="1:53" x14ac:dyDescent="0.15">
      <c r="A629" s="7">
        <v>0.31230000000000002</v>
      </c>
      <c r="B629" s="7">
        <v>1.0719000000000001</v>
      </c>
      <c r="C629" s="7">
        <v>2.2757999999999998</v>
      </c>
      <c r="D629" s="7">
        <v>5.0842999999999998</v>
      </c>
      <c r="H629" s="7">
        <v>0.35970000000000002</v>
      </c>
      <c r="I629" s="7">
        <v>1.1623000000000001</v>
      </c>
      <c r="K629" s="7">
        <v>0.39510000000000001</v>
      </c>
      <c r="L629" s="7">
        <v>1.2682</v>
      </c>
      <c r="N629" s="7">
        <v>0.33539999999999998</v>
      </c>
      <c r="O629" s="7">
        <v>1.151</v>
      </c>
      <c r="Q629" s="7">
        <v>1.1752</v>
      </c>
      <c r="R629" s="7">
        <v>2.4302000000000001</v>
      </c>
      <c r="AA629" s="7">
        <v>0.28520000000000001</v>
      </c>
      <c r="AB629" s="7">
        <v>1.0186999999999999</v>
      </c>
      <c r="AC629" s="7">
        <v>2.1368</v>
      </c>
      <c r="AD629" s="7">
        <v>4.4146000000000001</v>
      </c>
      <c r="AH629" s="7">
        <v>0.32269999999999999</v>
      </c>
      <c r="AI629" s="7">
        <v>1.0876999999999999</v>
      </c>
      <c r="AK629" s="7">
        <v>0.35449999999999998</v>
      </c>
      <c r="AL629" s="7">
        <v>1.1751</v>
      </c>
      <c r="AN629" s="7">
        <v>0.30409999999999998</v>
      </c>
      <c r="AO629" s="7">
        <v>1.0827</v>
      </c>
      <c r="AP629" s="7"/>
      <c r="AQ629" s="7">
        <v>1.0952</v>
      </c>
      <c r="AR629" s="7">
        <v>2.2864</v>
      </c>
      <c r="AY629" s="7">
        <v>2.1492</v>
      </c>
      <c r="AZ629" s="7">
        <v>5.0233999999999996</v>
      </c>
      <c r="BA629" s="7">
        <v>5.0233999999999996</v>
      </c>
    </row>
    <row r="630" spans="1:53" x14ac:dyDescent="0.15">
      <c r="A630" s="7">
        <v>0.31240000000000001</v>
      </c>
      <c r="B630" s="7">
        <v>1.0722</v>
      </c>
      <c r="C630" s="7">
        <v>2.2765</v>
      </c>
      <c r="D630" s="7">
        <v>5.0857999999999999</v>
      </c>
      <c r="H630" s="7">
        <v>0.3599</v>
      </c>
      <c r="I630" s="7">
        <v>1.1628000000000001</v>
      </c>
      <c r="K630" s="7">
        <v>0.39529999999999998</v>
      </c>
      <c r="L630" s="7">
        <v>1.2686999999999999</v>
      </c>
      <c r="N630" s="7">
        <v>0.33560000000000001</v>
      </c>
      <c r="O630" s="7">
        <v>1.1514</v>
      </c>
      <c r="Q630" s="7">
        <v>1.1756</v>
      </c>
      <c r="R630" s="7">
        <v>2.431</v>
      </c>
      <c r="AA630" s="7">
        <v>0.2853</v>
      </c>
      <c r="AB630" s="7">
        <v>1.0189999999999999</v>
      </c>
      <c r="AC630" s="7">
        <v>2.1375000000000002</v>
      </c>
      <c r="AD630" s="7">
        <v>4.4160000000000004</v>
      </c>
      <c r="AH630" s="7">
        <v>0.32290000000000002</v>
      </c>
      <c r="AI630" s="7">
        <v>1.0881000000000001</v>
      </c>
      <c r="AK630" s="7">
        <v>0.35470000000000002</v>
      </c>
      <c r="AL630" s="7">
        <v>1.1755</v>
      </c>
      <c r="AN630" s="7">
        <v>0.30430000000000001</v>
      </c>
      <c r="AO630" s="7">
        <v>1.0831</v>
      </c>
      <c r="AP630" s="7"/>
      <c r="AQ630" s="7">
        <v>1.0955999999999999</v>
      </c>
      <c r="AR630" s="7">
        <v>2.2871000000000001</v>
      </c>
      <c r="AY630" s="7">
        <v>2.1501000000000001</v>
      </c>
      <c r="AZ630" s="7">
        <v>5.0252999999999997</v>
      </c>
      <c r="BA630" s="7">
        <v>5.0252999999999997</v>
      </c>
    </row>
    <row r="631" spans="1:53" x14ac:dyDescent="0.15">
      <c r="A631" s="7">
        <v>0.31259999999999999</v>
      </c>
      <c r="B631" s="7">
        <v>1.0726</v>
      </c>
      <c r="C631" s="7">
        <v>2.2772000000000001</v>
      </c>
      <c r="D631" s="7">
        <v>5.0872999999999999</v>
      </c>
      <c r="H631" s="7">
        <v>0.36009999999999998</v>
      </c>
      <c r="I631" s="7">
        <v>1.1632</v>
      </c>
      <c r="K631" s="7">
        <v>0.39550000000000002</v>
      </c>
      <c r="L631" s="7">
        <v>1.2692000000000001</v>
      </c>
      <c r="N631" s="7">
        <v>0.33579999999999999</v>
      </c>
      <c r="O631" s="7">
        <v>1.1517999999999999</v>
      </c>
      <c r="Q631" s="7">
        <v>1.1759999999999999</v>
      </c>
      <c r="R631" s="7">
        <v>2.4318</v>
      </c>
      <c r="AA631" s="7">
        <v>0.28549999999999998</v>
      </c>
      <c r="AB631" s="7">
        <v>1.0194000000000001</v>
      </c>
      <c r="AC631" s="7">
        <v>2.1381999999999999</v>
      </c>
      <c r="AD631" s="7">
        <v>4.4173999999999998</v>
      </c>
      <c r="AH631" s="7">
        <v>0.3231</v>
      </c>
      <c r="AI631" s="7">
        <v>1.0885</v>
      </c>
      <c r="AK631" s="7">
        <v>0.35489999999999999</v>
      </c>
      <c r="AL631" s="7">
        <v>1.1758999999999999</v>
      </c>
      <c r="AN631" s="7">
        <v>0.30449999999999999</v>
      </c>
      <c r="AO631" s="7">
        <v>1.0834999999999999</v>
      </c>
      <c r="AP631" s="7"/>
      <c r="AQ631" s="7">
        <v>1.0960000000000001</v>
      </c>
      <c r="AR631" s="7">
        <v>2.2879</v>
      </c>
      <c r="AY631" s="7">
        <v>2.1509999999999998</v>
      </c>
      <c r="AZ631" s="7">
        <v>5.0271999999999997</v>
      </c>
      <c r="BA631" s="7">
        <v>5.0271999999999997</v>
      </c>
    </row>
    <row r="632" spans="1:53" x14ac:dyDescent="0.15">
      <c r="A632" s="7">
        <v>0.31269999999999998</v>
      </c>
      <c r="B632" s="7">
        <v>1.0729</v>
      </c>
      <c r="C632" s="7">
        <v>2.278</v>
      </c>
      <c r="D632" s="7">
        <v>5.0888</v>
      </c>
      <c r="H632" s="7">
        <v>0.3604</v>
      </c>
      <c r="I632" s="7">
        <v>1.1636</v>
      </c>
      <c r="K632" s="7">
        <v>0.39579999999999999</v>
      </c>
      <c r="L632" s="7">
        <v>1.2697000000000001</v>
      </c>
      <c r="N632" s="7">
        <v>0.33589999999999998</v>
      </c>
      <c r="O632" s="7">
        <v>1.1521999999999999</v>
      </c>
      <c r="Q632" s="7">
        <v>1.1763999999999999</v>
      </c>
      <c r="R632" s="7">
        <v>2.4325999999999999</v>
      </c>
      <c r="AA632" s="7">
        <v>0.28570000000000001</v>
      </c>
      <c r="AB632" s="7">
        <v>1.0197000000000001</v>
      </c>
      <c r="AC632" s="7">
        <v>2.1389</v>
      </c>
      <c r="AD632" s="7">
        <v>4.4187000000000003</v>
      </c>
      <c r="AH632" s="7">
        <v>0.32329999999999998</v>
      </c>
      <c r="AI632" s="7">
        <v>1.0889</v>
      </c>
      <c r="AK632" s="7">
        <v>0.35510000000000003</v>
      </c>
      <c r="AL632" s="7">
        <v>1.1763999999999999</v>
      </c>
      <c r="AN632" s="7">
        <v>0.30470000000000003</v>
      </c>
      <c r="AO632" s="7">
        <v>1.0839000000000001</v>
      </c>
      <c r="AP632" s="7"/>
      <c r="AQ632" s="7">
        <v>1.0964</v>
      </c>
      <c r="AR632" s="7">
        <v>2.2887</v>
      </c>
      <c r="AY632" s="7">
        <v>2.1518000000000002</v>
      </c>
      <c r="AZ632" s="7">
        <v>5.0289999999999999</v>
      </c>
      <c r="BA632" s="7">
        <v>5.0289999999999999</v>
      </c>
    </row>
    <row r="633" spans="1:53" x14ac:dyDescent="0.15">
      <c r="A633" s="7">
        <v>0.31290000000000001</v>
      </c>
      <c r="B633" s="7">
        <v>1.0731999999999999</v>
      </c>
      <c r="C633" s="7">
        <v>2.2787000000000002</v>
      </c>
      <c r="D633" s="7">
        <v>5.0903</v>
      </c>
      <c r="H633" s="7">
        <v>0.36059999999999998</v>
      </c>
      <c r="I633" s="7">
        <v>1.1639999999999999</v>
      </c>
      <c r="K633" s="7">
        <v>0.39600000000000002</v>
      </c>
      <c r="L633" s="7">
        <v>1.2702</v>
      </c>
      <c r="N633" s="7">
        <v>0.33610000000000001</v>
      </c>
      <c r="O633" s="7">
        <v>1.1526000000000001</v>
      </c>
      <c r="Q633" s="7">
        <v>1.1768000000000001</v>
      </c>
      <c r="R633" s="7">
        <v>2.4333999999999998</v>
      </c>
      <c r="AA633" s="7">
        <v>0.2858</v>
      </c>
      <c r="AB633" s="7">
        <v>1.02</v>
      </c>
      <c r="AC633" s="7">
        <v>2.1396000000000002</v>
      </c>
      <c r="AD633" s="7">
        <v>4.4200999999999997</v>
      </c>
      <c r="AH633" s="7">
        <v>0.32350000000000001</v>
      </c>
      <c r="AI633" s="7">
        <v>1.0892999999999999</v>
      </c>
      <c r="AK633" s="7">
        <v>0.3553</v>
      </c>
      <c r="AL633" s="7">
        <v>1.1768000000000001</v>
      </c>
      <c r="AN633" s="7">
        <v>0.30480000000000002</v>
      </c>
      <c r="AO633" s="7">
        <v>1.0843</v>
      </c>
      <c r="AP633" s="7"/>
      <c r="AQ633" s="7">
        <v>1.0968</v>
      </c>
      <c r="AR633" s="7">
        <v>2.2894000000000001</v>
      </c>
      <c r="AY633" s="7">
        <v>2.1526999999999998</v>
      </c>
      <c r="AZ633" s="7">
        <v>5.0308999999999999</v>
      </c>
      <c r="BA633" s="7">
        <v>5.0308999999999999</v>
      </c>
    </row>
    <row r="634" spans="1:53" x14ac:dyDescent="0.15">
      <c r="A634" s="7">
        <v>0.31309999999999999</v>
      </c>
      <c r="B634" s="7">
        <v>1.0734999999999999</v>
      </c>
      <c r="C634" s="7">
        <v>2.2793999999999999</v>
      </c>
      <c r="D634" s="7">
        <v>5.0918000000000001</v>
      </c>
      <c r="H634" s="7">
        <v>0.36080000000000001</v>
      </c>
      <c r="I634" s="7">
        <v>1.1645000000000001</v>
      </c>
      <c r="K634" s="7">
        <v>0.3962</v>
      </c>
      <c r="L634" s="7">
        <v>1.2706</v>
      </c>
      <c r="N634" s="7">
        <v>0.33629999999999999</v>
      </c>
      <c r="O634" s="7">
        <v>1.153</v>
      </c>
      <c r="Q634" s="7">
        <v>1.1772</v>
      </c>
      <c r="R634" s="7">
        <v>2.4342000000000001</v>
      </c>
      <c r="AA634" s="7">
        <v>0.28599999999999998</v>
      </c>
      <c r="AB634" s="7">
        <v>1.0204</v>
      </c>
      <c r="AC634" s="7">
        <v>2.1402000000000001</v>
      </c>
      <c r="AD634" s="7">
        <v>4.4215</v>
      </c>
      <c r="AH634" s="7">
        <v>0.32369999999999999</v>
      </c>
      <c r="AI634" s="7">
        <v>1.0896999999999999</v>
      </c>
      <c r="AK634" s="7">
        <v>0.35560000000000003</v>
      </c>
      <c r="AL634" s="7">
        <v>1.1772</v>
      </c>
      <c r="AN634" s="7">
        <v>0.30499999999999999</v>
      </c>
      <c r="AO634" s="7">
        <v>1.0847</v>
      </c>
      <c r="AP634" s="7"/>
      <c r="AQ634" s="7">
        <v>1.0971</v>
      </c>
      <c r="AR634" s="7">
        <v>2.2902</v>
      </c>
      <c r="AY634" s="7">
        <v>2.1536</v>
      </c>
      <c r="AZ634" s="7">
        <v>5.0327999999999999</v>
      </c>
      <c r="BA634" s="7">
        <v>5.0327999999999999</v>
      </c>
    </row>
    <row r="635" spans="1:53" x14ac:dyDescent="0.15">
      <c r="A635" s="7">
        <v>0.31319999999999998</v>
      </c>
      <c r="B635" s="7">
        <v>1.0739000000000001</v>
      </c>
      <c r="C635" s="7">
        <v>2.2801999999999998</v>
      </c>
      <c r="D635" s="7">
        <v>5.0933000000000002</v>
      </c>
      <c r="H635" s="7">
        <v>0.36099999999999999</v>
      </c>
      <c r="I635" s="7">
        <v>1.1649</v>
      </c>
      <c r="K635" s="7">
        <v>0.39639999999999997</v>
      </c>
      <c r="L635" s="7">
        <v>1.2710999999999999</v>
      </c>
      <c r="N635" s="7">
        <v>0.33650000000000002</v>
      </c>
      <c r="O635" s="7">
        <v>1.1534</v>
      </c>
      <c r="Q635" s="7">
        <v>1.1776</v>
      </c>
      <c r="R635" s="7">
        <v>2.4350999999999998</v>
      </c>
      <c r="AA635" s="7">
        <v>0.28610000000000002</v>
      </c>
      <c r="AB635" s="7">
        <v>1.0206999999999999</v>
      </c>
      <c r="AC635" s="7">
        <v>2.1408999999999998</v>
      </c>
      <c r="AD635" s="7">
        <v>4.4227999999999996</v>
      </c>
      <c r="AH635" s="7">
        <v>0.32390000000000002</v>
      </c>
      <c r="AI635" s="7">
        <v>1.0901000000000001</v>
      </c>
      <c r="AK635" s="7">
        <v>0.35580000000000001</v>
      </c>
      <c r="AL635" s="7">
        <v>1.1777</v>
      </c>
      <c r="AN635" s="7">
        <v>0.30520000000000003</v>
      </c>
      <c r="AO635" s="7">
        <v>1.0851</v>
      </c>
      <c r="AP635" s="7"/>
      <c r="AQ635" s="7">
        <v>1.0974999999999999</v>
      </c>
      <c r="AR635" s="7">
        <v>2.2909999999999999</v>
      </c>
      <c r="AY635" s="7">
        <v>2.1545000000000001</v>
      </c>
      <c r="AZ635" s="7">
        <v>5.0347</v>
      </c>
      <c r="BA635" s="7">
        <v>5.0347</v>
      </c>
    </row>
    <row r="636" spans="1:53" x14ac:dyDescent="0.15">
      <c r="A636" s="7">
        <v>0.31340000000000001</v>
      </c>
      <c r="B636" s="7">
        <v>1.0742</v>
      </c>
      <c r="C636" s="7">
        <v>2.2808999999999999</v>
      </c>
      <c r="D636" s="7">
        <v>5.0946999999999996</v>
      </c>
      <c r="H636" s="7">
        <v>0.36120000000000002</v>
      </c>
      <c r="I636" s="7">
        <v>1.1653</v>
      </c>
      <c r="K636" s="7">
        <v>0.39660000000000001</v>
      </c>
      <c r="L636" s="7">
        <v>1.2716000000000001</v>
      </c>
      <c r="N636" s="7">
        <v>0.3367</v>
      </c>
      <c r="O636" s="7">
        <v>1.1537999999999999</v>
      </c>
      <c r="Q636" s="7">
        <v>1.1779999999999999</v>
      </c>
      <c r="R636" s="7">
        <v>2.4359000000000002</v>
      </c>
      <c r="AA636" s="7">
        <v>0.2863</v>
      </c>
      <c r="AB636" s="7">
        <v>1.0209999999999999</v>
      </c>
      <c r="AC636" s="7">
        <v>2.1415999999999999</v>
      </c>
      <c r="AD636" s="7">
        <v>4.4241999999999999</v>
      </c>
      <c r="AH636" s="7">
        <v>0.3241</v>
      </c>
      <c r="AI636" s="7">
        <v>1.0905</v>
      </c>
      <c r="AK636" s="7">
        <v>0.35599999999999998</v>
      </c>
      <c r="AL636" s="7">
        <v>1.1780999999999999</v>
      </c>
      <c r="AN636" s="7">
        <v>0.30530000000000002</v>
      </c>
      <c r="AO636" s="7">
        <v>1.0854999999999999</v>
      </c>
      <c r="AP636" s="7"/>
      <c r="AQ636" s="7">
        <v>1.0979000000000001</v>
      </c>
      <c r="AR636" s="7">
        <v>2.2917000000000001</v>
      </c>
      <c r="AY636" s="7">
        <v>2.1553</v>
      </c>
      <c r="AZ636" s="7">
        <v>5.0366</v>
      </c>
      <c r="BA636" s="7">
        <v>5.0366</v>
      </c>
    </row>
    <row r="637" spans="1:53" x14ac:dyDescent="0.15">
      <c r="A637" s="7">
        <v>0.31359999999999999</v>
      </c>
      <c r="B637" s="7">
        <v>1.0745</v>
      </c>
      <c r="C637" s="7">
        <v>2.2816999999999998</v>
      </c>
      <c r="D637" s="7">
        <v>5.0961999999999996</v>
      </c>
      <c r="H637" s="7">
        <v>0.3614</v>
      </c>
      <c r="I637" s="7">
        <v>1.1657</v>
      </c>
      <c r="K637" s="7">
        <v>0.39679999999999999</v>
      </c>
      <c r="L637" s="7">
        <v>1.2721</v>
      </c>
      <c r="N637" s="7">
        <v>0.33679999999999999</v>
      </c>
      <c r="O637" s="7">
        <v>1.1541999999999999</v>
      </c>
      <c r="Q637" s="7">
        <v>1.1783999999999999</v>
      </c>
      <c r="R637" s="7">
        <v>2.4367000000000001</v>
      </c>
      <c r="AA637" s="7">
        <v>0.28649999999999998</v>
      </c>
      <c r="AB637" s="7">
        <v>1.0214000000000001</v>
      </c>
      <c r="AC637" s="7">
        <v>2.1423000000000001</v>
      </c>
      <c r="AD637" s="7">
        <v>4.4256000000000002</v>
      </c>
      <c r="AH637" s="7">
        <v>0.32429999999999998</v>
      </c>
      <c r="AI637" s="7">
        <v>1.0909</v>
      </c>
      <c r="AK637" s="7">
        <v>0.35620000000000002</v>
      </c>
      <c r="AL637" s="7">
        <v>1.1785000000000001</v>
      </c>
      <c r="AN637" s="7">
        <v>0.30549999999999999</v>
      </c>
      <c r="AO637" s="7">
        <v>1.0859000000000001</v>
      </c>
      <c r="AP637" s="7"/>
      <c r="AQ637" s="7">
        <v>1.0983000000000001</v>
      </c>
      <c r="AR637" s="7">
        <v>2.2925</v>
      </c>
      <c r="AY637" s="7">
        <v>2.1562000000000001</v>
      </c>
      <c r="AZ637" s="7">
        <v>5.0384000000000002</v>
      </c>
      <c r="BA637" s="7">
        <v>5.0384000000000002</v>
      </c>
    </row>
    <row r="638" spans="1:53" x14ac:dyDescent="0.15">
      <c r="A638" s="7">
        <v>0.31369999999999998</v>
      </c>
      <c r="B638" s="7">
        <v>1.0748</v>
      </c>
      <c r="C638" s="7">
        <v>2.2824</v>
      </c>
      <c r="D638" s="7">
        <v>5.0976999999999997</v>
      </c>
      <c r="H638" s="7">
        <v>0.36159999999999998</v>
      </c>
      <c r="I638" s="7">
        <v>1.1661999999999999</v>
      </c>
      <c r="K638" s="7">
        <v>0.39700000000000002</v>
      </c>
      <c r="L638" s="7">
        <v>1.2726</v>
      </c>
      <c r="N638" s="7">
        <v>0.33700000000000002</v>
      </c>
      <c r="O638" s="7">
        <v>1.1546000000000001</v>
      </c>
      <c r="Q638" s="7">
        <v>1.1788000000000001</v>
      </c>
      <c r="R638" s="7">
        <v>2.4375</v>
      </c>
      <c r="AA638" s="7">
        <v>0.28660000000000002</v>
      </c>
      <c r="AB638" s="7">
        <v>1.0217000000000001</v>
      </c>
      <c r="AC638" s="7">
        <v>2.1429999999999998</v>
      </c>
      <c r="AD638" s="7">
        <v>4.4268999999999998</v>
      </c>
      <c r="AH638" s="7">
        <v>0.32450000000000001</v>
      </c>
      <c r="AI638" s="7">
        <v>1.0912999999999999</v>
      </c>
      <c r="AK638" s="7">
        <v>0.35639999999999999</v>
      </c>
      <c r="AL638" s="7">
        <v>1.179</v>
      </c>
      <c r="AN638" s="7">
        <v>0.30570000000000003</v>
      </c>
      <c r="AO638" s="7">
        <v>1.0863</v>
      </c>
      <c r="AP638" s="7"/>
      <c r="AQ638" s="7">
        <v>1.0987</v>
      </c>
      <c r="AR638" s="7">
        <v>2.2932999999999999</v>
      </c>
      <c r="AY638" s="7">
        <v>2.1570999999999998</v>
      </c>
      <c r="AZ638" s="7">
        <v>5.0403000000000002</v>
      </c>
      <c r="BA638" s="7">
        <v>5.0403000000000002</v>
      </c>
    </row>
    <row r="639" spans="1:53" x14ac:dyDescent="0.15">
      <c r="A639" s="7">
        <v>0.31390000000000001</v>
      </c>
      <c r="B639" s="7">
        <v>1.0751999999999999</v>
      </c>
      <c r="C639" s="7">
        <v>2.2831000000000001</v>
      </c>
      <c r="D639" s="7">
        <v>5.0991999999999997</v>
      </c>
      <c r="H639" s="7">
        <v>0.36180000000000001</v>
      </c>
      <c r="I639" s="7">
        <v>1.1666000000000001</v>
      </c>
      <c r="K639" s="7">
        <v>0.3972</v>
      </c>
      <c r="L639" s="7">
        <v>1.2730999999999999</v>
      </c>
      <c r="N639" s="7">
        <v>0.3372</v>
      </c>
      <c r="O639" s="7">
        <v>1.155</v>
      </c>
      <c r="Q639" s="7">
        <v>1.1792</v>
      </c>
      <c r="R639" s="7">
        <v>2.4382999999999999</v>
      </c>
      <c r="AA639" s="7">
        <v>0.2868</v>
      </c>
      <c r="AB639" s="7">
        <v>1.0221</v>
      </c>
      <c r="AC639" s="7">
        <v>2.1436000000000002</v>
      </c>
      <c r="AD639" s="7">
        <v>4.4283000000000001</v>
      </c>
      <c r="AH639" s="7">
        <v>0.32469999999999999</v>
      </c>
      <c r="AI639" s="7">
        <v>1.0916999999999999</v>
      </c>
      <c r="AK639" s="7">
        <v>0.35659999999999997</v>
      </c>
      <c r="AL639" s="7">
        <v>1.1794</v>
      </c>
      <c r="AN639" s="7">
        <v>0.30590000000000001</v>
      </c>
      <c r="AO639" s="7">
        <v>1.0867</v>
      </c>
      <c r="AP639" s="7"/>
      <c r="AQ639" s="7">
        <v>1.099</v>
      </c>
      <c r="AR639" s="7">
        <v>2.294</v>
      </c>
      <c r="AY639" s="7">
        <v>2.1579999999999999</v>
      </c>
      <c r="AZ639" s="7">
        <v>5.0422000000000002</v>
      </c>
      <c r="BA639" s="7">
        <v>5.0422000000000002</v>
      </c>
    </row>
    <row r="640" spans="1:53" x14ac:dyDescent="0.15">
      <c r="A640" s="7">
        <v>0.314</v>
      </c>
      <c r="B640" s="7">
        <v>1.0754999999999999</v>
      </c>
      <c r="C640" s="7">
        <v>2.2839</v>
      </c>
      <c r="D640" s="7">
        <v>5.1006999999999998</v>
      </c>
      <c r="H640" s="7">
        <v>0.36199999999999999</v>
      </c>
      <c r="I640" s="7">
        <v>1.167</v>
      </c>
      <c r="K640" s="7">
        <v>0.39750000000000002</v>
      </c>
      <c r="L640" s="7">
        <v>1.2736000000000001</v>
      </c>
      <c r="N640" s="7">
        <v>0.33739999999999998</v>
      </c>
      <c r="O640" s="7">
        <v>1.1555</v>
      </c>
      <c r="Q640" s="7">
        <v>1.1796</v>
      </c>
      <c r="R640" s="7">
        <v>2.4390999999999998</v>
      </c>
      <c r="AA640" s="7">
        <v>0.28699999999999998</v>
      </c>
      <c r="AB640" s="7">
        <v>1.0224</v>
      </c>
      <c r="AC640" s="7">
        <v>2.1442999999999999</v>
      </c>
      <c r="AD640" s="7">
        <v>4.4297000000000004</v>
      </c>
      <c r="AH640" s="7">
        <v>0.32490000000000002</v>
      </c>
      <c r="AI640" s="7">
        <v>1.0921000000000001</v>
      </c>
      <c r="AK640" s="7">
        <v>0.3569</v>
      </c>
      <c r="AL640" s="7">
        <v>1.1798</v>
      </c>
      <c r="AN640" s="7">
        <v>0.30599999999999999</v>
      </c>
      <c r="AO640" s="7">
        <v>1.0871</v>
      </c>
      <c r="AP640" s="7"/>
      <c r="AQ640" s="7">
        <v>1.0993999999999999</v>
      </c>
      <c r="AR640" s="7">
        <v>2.2948</v>
      </c>
      <c r="AY640" s="7">
        <v>2.1589</v>
      </c>
      <c r="AZ640" s="7">
        <v>5.0441000000000003</v>
      </c>
      <c r="BA640" s="7">
        <v>5.0441000000000003</v>
      </c>
    </row>
    <row r="641" spans="1:53" x14ac:dyDescent="0.15">
      <c r="A641" s="7">
        <v>0.31419999999999998</v>
      </c>
      <c r="B641" s="7">
        <v>1.0758000000000001</v>
      </c>
      <c r="C641" s="7">
        <v>2.2846000000000002</v>
      </c>
      <c r="D641" s="7">
        <v>5.1021999999999998</v>
      </c>
      <c r="H641" s="7">
        <v>0.36220000000000002</v>
      </c>
      <c r="I641" s="7">
        <v>1.1674</v>
      </c>
      <c r="K641" s="7">
        <v>0.3977</v>
      </c>
      <c r="L641" s="7">
        <v>1.2741</v>
      </c>
      <c r="N641" s="7">
        <v>0.33760000000000001</v>
      </c>
      <c r="O641" s="7">
        <v>1.1558999999999999</v>
      </c>
      <c r="Q641" s="7">
        <v>1.18</v>
      </c>
      <c r="R641" s="7">
        <v>2.4399000000000002</v>
      </c>
      <c r="AA641" s="7">
        <v>0.28710000000000002</v>
      </c>
      <c r="AB641" s="7">
        <v>1.0227999999999999</v>
      </c>
      <c r="AC641" s="7">
        <v>2.145</v>
      </c>
      <c r="AD641" s="7">
        <v>4.4310999999999998</v>
      </c>
      <c r="AH641" s="7">
        <v>0.3251</v>
      </c>
      <c r="AI641" s="7">
        <v>1.0925</v>
      </c>
      <c r="AK641" s="7">
        <v>0.35709999999999997</v>
      </c>
      <c r="AL641" s="7">
        <v>1.1802999999999999</v>
      </c>
      <c r="AN641" s="7">
        <v>0.30620000000000003</v>
      </c>
      <c r="AO641" s="7">
        <v>1.0873999999999999</v>
      </c>
      <c r="AP641" s="7"/>
      <c r="AQ641" s="7">
        <v>1.0998000000000001</v>
      </c>
      <c r="AR641" s="7">
        <v>2.2955999999999999</v>
      </c>
      <c r="AY641" s="7">
        <v>2.1598000000000002</v>
      </c>
      <c r="AZ641" s="7">
        <v>5.0460000000000003</v>
      </c>
      <c r="BA641" s="7">
        <v>5.0460000000000003</v>
      </c>
    </row>
    <row r="642" spans="1:53" x14ac:dyDescent="0.15">
      <c r="A642" s="7">
        <v>0.31440000000000001</v>
      </c>
      <c r="B642" s="7">
        <v>1.0761000000000001</v>
      </c>
      <c r="C642" s="7">
        <v>2.2854000000000001</v>
      </c>
      <c r="D642" s="7">
        <v>5.1036999999999999</v>
      </c>
      <c r="H642" s="7">
        <v>0.3624</v>
      </c>
      <c r="I642" s="7">
        <v>1.1678999999999999</v>
      </c>
      <c r="K642" s="7">
        <v>0.39789999999999998</v>
      </c>
      <c r="L642" s="7">
        <v>1.2746</v>
      </c>
      <c r="N642" s="7">
        <v>0.3377</v>
      </c>
      <c r="O642" s="7">
        <v>1.1563000000000001</v>
      </c>
      <c r="Q642" s="7">
        <v>1.1803999999999999</v>
      </c>
      <c r="R642" s="7">
        <v>2.4407000000000001</v>
      </c>
      <c r="AA642" s="7">
        <v>0.2873</v>
      </c>
      <c r="AB642" s="7">
        <v>1.0230999999999999</v>
      </c>
      <c r="AC642" s="7">
        <v>2.1457000000000002</v>
      </c>
      <c r="AD642" s="7">
        <v>4.4324000000000003</v>
      </c>
      <c r="AH642" s="7">
        <v>0.32529999999999998</v>
      </c>
      <c r="AI642" s="7">
        <v>1.0929</v>
      </c>
      <c r="AK642" s="7">
        <v>0.35730000000000001</v>
      </c>
      <c r="AL642" s="7">
        <v>1.1807000000000001</v>
      </c>
      <c r="AN642" s="7">
        <v>0.30640000000000001</v>
      </c>
      <c r="AO642" s="7">
        <v>1.0878000000000001</v>
      </c>
      <c r="AP642" s="7"/>
      <c r="AQ642" s="7">
        <v>1.1002000000000001</v>
      </c>
      <c r="AR642" s="7">
        <v>2.2963</v>
      </c>
      <c r="AY642" s="7">
        <v>2.1606000000000001</v>
      </c>
      <c r="AZ642" s="7">
        <v>5.0479000000000003</v>
      </c>
      <c r="BA642" s="7">
        <v>5.0479000000000003</v>
      </c>
    </row>
    <row r="643" spans="1:53" x14ac:dyDescent="0.15">
      <c r="A643" s="7">
        <v>0.3145</v>
      </c>
      <c r="B643" s="7">
        <v>1.0765</v>
      </c>
      <c r="C643" s="7">
        <v>2.2860999999999998</v>
      </c>
      <c r="D643" s="7">
        <v>5.1052</v>
      </c>
      <c r="H643" s="7">
        <v>0.36259999999999998</v>
      </c>
      <c r="I643" s="7">
        <v>1.1682999999999999</v>
      </c>
      <c r="K643" s="7">
        <v>0.39810000000000001</v>
      </c>
      <c r="L643" s="7">
        <v>1.2750999999999999</v>
      </c>
      <c r="N643" s="7">
        <v>0.33789999999999998</v>
      </c>
      <c r="O643" s="7">
        <v>1.1567000000000001</v>
      </c>
      <c r="Q643" s="7">
        <v>1.1808000000000001</v>
      </c>
      <c r="R643" s="7">
        <v>2.4415</v>
      </c>
      <c r="AA643" s="7">
        <v>0.28749999999999998</v>
      </c>
      <c r="AB643" s="7">
        <v>1.0234000000000001</v>
      </c>
      <c r="AC643" s="7">
        <v>2.1463999999999999</v>
      </c>
      <c r="AD643" s="7">
        <v>4.4337999999999997</v>
      </c>
      <c r="AH643" s="7">
        <v>0.32540000000000002</v>
      </c>
      <c r="AI643" s="7">
        <v>1.0932999999999999</v>
      </c>
      <c r="AK643" s="7">
        <v>0.35749999999999998</v>
      </c>
      <c r="AL643" s="7">
        <v>1.1812</v>
      </c>
      <c r="AN643" s="7">
        <v>0.30649999999999999</v>
      </c>
      <c r="AO643" s="7">
        <v>1.0882000000000001</v>
      </c>
      <c r="AP643" s="7"/>
      <c r="AQ643" s="7">
        <v>1.1006</v>
      </c>
      <c r="AR643" s="7">
        <v>2.2970999999999999</v>
      </c>
      <c r="AY643" s="7">
        <v>2.1615000000000002</v>
      </c>
      <c r="AZ643" s="7">
        <v>5.0498000000000003</v>
      </c>
      <c r="BA643" s="7">
        <v>5.0498000000000003</v>
      </c>
    </row>
    <row r="644" spans="1:53" x14ac:dyDescent="0.15">
      <c r="A644" s="7">
        <v>0.31469999999999998</v>
      </c>
      <c r="B644" s="7">
        <v>1.0768</v>
      </c>
      <c r="C644" s="7">
        <v>2.2867999999999999</v>
      </c>
      <c r="D644" s="7">
        <v>5.1067</v>
      </c>
      <c r="H644" s="7">
        <v>0.36280000000000001</v>
      </c>
      <c r="I644" s="7">
        <v>1.1687000000000001</v>
      </c>
      <c r="K644" s="7">
        <v>0.39829999999999999</v>
      </c>
      <c r="L644" s="7">
        <v>1.2756000000000001</v>
      </c>
      <c r="N644" s="7">
        <v>0.33810000000000001</v>
      </c>
      <c r="O644" s="7">
        <v>1.1571</v>
      </c>
      <c r="Q644" s="7">
        <v>1.1812</v>
      </c>
      <c r="R644" s="7">
        <v>2.4424000000000001</v>
      </c>
      <c r="AA644" s="7">
        <v>0.28760000000000002</v>
      </c>
      <c r="AB644" s="7">
        <v>1.0238</v>
      </c>
      <c r="AC644" s="7">
        <v>2.1469999999999998</v>
      </c>
      <c r="AD644" s="7">
        <v>4.4352</v>
      </c>
      <c r="AH644" s="7">
        <v>0.3256</v>
      </c>
      <c r="AI644" s="7">
        <v>1.0936999999999999</v>
      </c>
      <c r="AK644" s="7">
        <v>0.35770000000000002</v>
      </c>
      <c r="AL644" s="7">
        <v>1.1816</v>
      </c>
      <c r="AN644" s="7">
        <v>0.30669999999999997</v>
      </c>
      <c r="AO644" s="7">
        <v>1.0886</v>
      </c>
      <c r="AP644" s="7"/>
      <c r="AQ644" s="7">
        <v>1.101</v>
      </c>
      <c r="AR644" s="7">
        <v>2.2978999999999998</v>
      </c>
      <c r="AY644" s="7">
        <v>2.1623999999999999</v>
      </c>
      <c r="AZ644" s="7">
        <v>5.0517000000000003</v>
      </c>
      <c r="BA644" s="7">
        <v>5.0517000000000003</v>
      </c>
    </row>
    <row r="645" spans="1:53" x14ac:dyDescent="0.15">
      <c r="A645" s="7">
        <v>0.31480000000000002</v>
      </c>
      <c r="B645" s="7">
        <v>1.0770999999999999</v>
      </c>
      <c r="C645" s="7">
        <v>2.2875999999999999</v>
      </c>
      <c r="D645" s="7">
        <v>5.1082000000000001</v>
      </c>
      <c r="H645" s="7">
        <v>0.36299999999999999</v>
      </c>
      <c r="I645" s="7">
        <v>1.1691</v>
      </c>
      <c r="K645" s="7">
        <v>0.39850000000000002</v>
      </c>
      <c r="L645" s="7">
        <v>1.276</v>
      </c>
      <c r="N645" s="7">
        <v>0.33829999999999999</v>
      </c>
      <c r="O645" s="7">
        <v>1.1575</v>
      </c>
      <c r="Q645" s="7">
        <v>1.1817</v>
      </c>
      <c r="R645" s="7">
        <v>2.4432</v>
      </c>
      <c r="AA645" s="7">
        <v>0.2878</v>
      </c>
      <c r="AB645" s="7">
        <v>1.0241</v>
      </c>
      <c r="AC645" s="7">
        <v>2.1476999999999999</v>
      </c>
      <c r="AD645" s="7">
        <v>4.4366000000000003</v>
      </c>
      <c r="AH645" s="7">
        <v>0.32579999999999998</v>
      </c>
      <c r="AI645" s="7">
        <v>1.0942000000000001</v>
      </c>
      <c r="AK645" s="7">
        <v>0.3579</v>
      </c>
      <c r="AL645" s="7">
        <v>1.1819999999999999</v>
      </c>
      <c r="AN645" s="7">
        <v>0.30690000000000001</v>
      </c>
      <c r="AO645" s="7">
        <v>1.089</v>
      </c>
      <c r="AP645" s="7"/>
      <c r="AQ645" s="7">
        <v>1.1012999999999999</v>
      </c>
      <c r="AR645" s="7">
        <v>2.2986</v>
      </c>
      <c r="AY645" s="7">
        <v>2.1633</v>
      </c>
      <c r="AZ645" s="7">
        <v>5.0534999999999997</v>
      </c>
      <c r="BA645" s="7">
        <v>5.0534999999999997</v>
      </c>
    </row>
    <row r="646" spans="1:53" x14ac:dyDescent="0.15">
      <c r="A646" s="7">
        <v>0.315</v>
      </c>
      <c r="B646" s="7">
        <v>1.0774999999999999</v>
      </c>
      <c r="C646" s="7">
        <v>2.2883</v>
      </c>
      <c r="D646" s="7">
        <v>5.1097000000000001</v>
      </c>
      <c r="H646" s="7">
        <v>0.36330000000000001</v>
      </c>
      <c r="I646" s="7">
        <v>1.1696</v>
      </c>
      <c r="K646" s="7">
        <v>0.39879999999999999</v>
      </c>
      <c r="L646" s="7">
        <v>1.2765</v>
      </c>
      <c r="N646" s="7">
        <v>0.33850000000000002</v>
      </c>
      <c r="O646" s="7">
        <v>1.1578999999999999</v>
      </c>
      <c r="Q646" s="7">
        <v>1.1820999999999999</v>
      </c>
      <c r="R646" s="7">
        <v>2.444</v>
      </c>
      <c r="AA646" s="7">
        <v>0.28799999999999998</v>
      </c>
      <c r="AB646" s="7">
        <v>1.0245</v>
      </c>
      <c r="AC646" s="7">
        <v>2.1484000000000001</v>
      </c>
      <c r="AD646" s="7">
        <v>4.4379999999999997</v>
      </c>
      <c r="AH646" s="7">
        <v>0.32600000000000001</v>
      </c>
      <c r="AI646" s="7">
        <v>1.0946</v>
      </c>
      <c r="AK646" s="7">
        <v>0.35820000000000002</v>
      </c>
      <c r="AL646" s="7">
        <v>1.1825000000000001</v>
      </c>
      <c r="AN646" s="7">
        <v>0.30709999999999998</v>
      </c>
      <c r="AO646" s="7">
        <v>1.0893999999999999</v>
      </c>
      <c r="AP646" s="7"/>
      <c r="AQ646" s="7">
        <v>1.1016999999999999</v>
      </c>
      <c r="AR646" s="7">
        <v>2.2993999999999999</v>
      </c>
      <c r="AY646" s="7">
        <v>2.1642000000000001</v>
      </c>
      <c r="AZ646" s="7">
        <v>5.0553999999999997</v>
      </c>
      <c r="BA646" s="7">
        <v>5.0553999999999997</v>
      </c>
    </row>
    <row r="647" spans="1:53" x14ac:dyDescent="0.15">
      <c r="A647" s="7">
        <v>0.31519999999999998</v>
      </c>
      <c r="B647" s="7">
        <v>1.0778000000000001</v>
      </c>
      <c r="C647" s="7">
        <v>2.2890999999999999</v>
      </c>
      <c r="D647" s="7">
        <v>5.1112000000000002</v>
      </c>
      <c r="H647" s="7">
        <v>0.36349999999999999</v>
      </c>
      <c r="I647" s="7">
        <v>1.17</v>
      </c>
      <c r="K647" s="7">
        <v>0.39900000000000002</v>
      </c>
      <c r="L647" s="7">
        <v>1.2769999999999999</v>
      </c>
      <c r="N647" s="7">
        <v>0.33860000000000001</v>
      </c>
      <c r="O647" s="7">
        <v>1.1583000000000001</v>
      </c>
      <c r="Q647" s="7">
        <v>1.1825000000000001</v>
      </c>
      <c r="R647" s="7">
        <v>2.4447999999999999</v>
      </c>
      <c r="AA647" s="7">
        <v>0.28810000000000002</v>
      </c>
      <c r="AB647" s="7">
        <v>1.0247999999999999</v>
      </c>
      <c r="AC647" s="7">
        <v>2.1490999999999998</v>
      </c>
      <c r="AD647" s="7">
        <v>4.4393000000000002</v>
      </c>
      <c r="AH647" s="7">
        <v>0.32619999999999999</v>
      </c>
      <c r="AI647" s="7">
        <v>1.095</v>
      </c>
      <c r="AK647" s="7">
        <v>0.3584</v>
      </c>
      <c r="AL647" s="7">
        <v>1.1829000000000001</v>
      </c>
      <c r="AN647" s="7">
        <v>0.30719999999999997</v>
      </c>
      <c r="AO647" s="7">
        <v>1.0898000000000001</v>
      </c>
      <c r="AP647" s="7"/>
      <c r="AQ647" s="7">
        <v>1.1021000000000001</v>
      </c>
      <c r="AR647" s="7">
        <v>2.3001999999999998</v>
      </c>
      <c r="AY647" s="7">
        <v>2.1650999999999998</v>
      </c>
      <c r="AZ647" s="7">
        <v>5.0572999999999997</v>
      </c>
      <c r="BA647" s="7">
        <v>5.0572999999999997</v>
      </c>
    </row>
    <row r="648" spans="1:53" x14ac:dyDescent="0.15">
      <c r="A648" s="7">
        <v>0.31530000000000002</v>
      </c>
      <c r="B648" s="7">
        <v>1.0781000000000001</v>
      </c>
      <c r="C648" s="7">
        <v>2.2898000000000001</v>
      </c>
      <c r="D648" s="7">
        <v>5.1127000000000002</v>
      </c>
      <c r="H648" s="7">
        <v>0.36370000000000002</v>
      </c>
      <c r="I648" s="7">
        <v>1.1704000000000001</v>
      </c>
      <c r="K648" s="7">
        <v>0.3992</v>
      </c>
      <c r="L648" s="7">
        <v>1.2775000000000001</v>
      </c>
      <c r="N648" s="7">
        <v>0.33879999999999999</v>
      </c>
      <c r="O648" s="7">
        <v>1.1587000000000001</v>
      </c>
      <c r="Q648" s="7">
        <v>1.1829000000000001</v>
      </c>
      <c r="R648" s="7">
        <v>2.4456000000000002</v>
      </c>
      <c r="AA648" s="7">
        <v>0.2883</v>
      </c>
      <c r="AB648" s="7">
        <v>1.0250999999999999</v>
      </c>
      <c r="AC648" s="7">
        <v>2.1497999999999999</v>
      </c>
      <c r="AD648" s="7">
        <v>4.4406999999999996</v>
      </c>
      <c r="AH648" s="7">
        <v>0.32640000000000002</v>
      </c>
      <c r="AI648" s="7">
        <v>1.0953999999999999</v>
      </c>
      <c r="AK648" s="7">
        <v>0.35859999999999997</v>
      </c>
      <c r="AL648" s="7">
        <v>1.1833</v>
      </c>
      <c r="AN648" s="7">
        <v>0.30740000000000001</v>
      </c>
      <c r="AO648" s="7">
        <v>1.0902000000000001</v>
      </c>
      <c r="AP648" s="7"/>
      <c r="AQ648" s="7">
        <v>1.1025</v>
      </c>
      <c r="AR648" s="7">
        <v>2.3010000000000002</v>
      </c>
      <c r="AY648" s="7">
        <v>2.1659000000000002</v>
      </c>
      <c r="AZ648" s="7">
        <v>5.0591999999999997</v>
      </c>
      <c r="BA648" s="7">
        <v>5.0591999999999997</v>
      </c>
    </row>
    <row r="649" spans="1:53" x14ac:dyDescent="0.15">
      <c r="A649" s="7">
        <v>0.3155</v>
      </c>
      <c r="B649" s="7">
        <v>1.0784</v>
      </c>
      <c r="C649" s="7">
        <v>2.2905000000000002</v>
      </c>
      <c r="D649" s="7">
        <v>5.1142000000000003</v>
      </c>
      <c r="H649" s="7">
        <v>0.3639</v>
      </c>
      <c r="I649" s="7">
        <v>1.1708000000000001</v>
      </c>
      <c r="K649" s="7">
        <v>0.39939999999999998</v>
      </c>
      <c r="L649" s="7">
        <v>1.278</v>
      </c>
      <c r="N649" s="7">
        <v>0.33900000000000002</v>
      </c>
      <c r="O649" s="7">
        <v>1.1591</v>
      </c>
      <c r="Q649" s="7">
        <v>1.1833</v>
      </c>
      <c r="R649" s="7">
        <v>2.4464000000000001</v>
      </c>
      <c r="AA649" s="7">
        <v>0.28839999999999999</v>
      </c>
      <c r="AB649" s="7">
        <v>1.0255000000000001</v>
      </c>
      <c r="AC649" s="7">
        <v>2.1505000000000001</v>
      </c>
      <c r="AD649" s="7">
        <v>4.4420999999999999</v>
      </c>
      <c r="AH649" s="7">
        <v>0.3266</v>
      </c>
      <c r="AI649" s="7">
        <v>1.0958000000000001</v>
      </c>
      <c r="AK649" s="7">
        <v>0.35880000000000001</v>
      </c>
      <c r="AL649" s="7">
        <v>1.1838</v>
      </c>
      <c r="AN649" s="7">
        <v>0.30759999999999998</v>
      </c>
      <c r="AO649" s="7">
        <v>1.0906</v>
      </c>
      <c r="AP649" s="7"/>
      <c r="AQ649" s="7">
        <v>1.1029</v>
      </c>
      <c r="AR649" s="7">
        <v>2.3016999999999999</v>
      </c>
      <c r="AY649" s="7">
        <v>2.1667999999999998</v>
      </c>
      <c r="AZ649" s="7">
        <v>5.0610999999999997</v>
      </c>
      <c r="BA649" s="7">
        <v>5.0610999999999997</v>
      </c>
    </row>
    <row r="650" spans="1:53" x14ac:dyDescent="0.15">
      <c r="A650" s="7">
        <v>0.31569999999999998</v>
      </c>
      <c r="B650" s="7">
        <v>1.0788</v>
      </c>
      <c r="C650" s="7">
        <v>2.2913000000000001</v>
      </c>
      <c r="D650" s="7">
        <v>5.1157000000000004</v>
      </c>
      <c r="H650" s="7">
        <v>0.36409999999999998</v>
      </c>
      <c r="I650" s="7">
        <v>1.1713</v>
      </c>
      <c r="K650" s="7">
        <v>0.39960000000000001</v>
      </c>
      <c r="L650" s="7">
        <v>1.2785</v>
      </c>
      <c r="N650" s="7">
        <v>0.3392</v>
      </c>
      <c r="O650" s="7">
        <v>1.1596</v>
      </c>
      <c r="Q650" s="7">
        <v>1.1837</v>
      </c>
      <c r="R650" s="7">
        <v>2.4472999999999998</v>
      </c>
      <c r="AA650" s="7">
        <v>0.28860000000000002</v>
      </c>
      <c r="AB650" s="7">
        <v>1.0258</v>
      </c>
      <c r="AC650" s="7">
        <v>2.1511999999999998</v>
      </c>
      <c r="AD650" s="7">
        <v>4.4435000000000002</v>
      </c>
      <c r="AH650" s="7">
        <v>0.32679999999999998</v>
      </c>
      <c r="AI650" s="7">
        <v>1.0962000000000001</v>
      </c>
      <c r="AK650" s="7">
        <v>0.35899999999999999</v>
      </c>
      <c r="AL650" s="7">
        <v>1.1841999999999999</v>
      </c>
      <c r="AN650" s="7">
        <v>0.30769999999999997</v>
      </c>
      <c r="AO650" s="7">
        <v>1.091</v>
      </c>
      <c r="AP650" s="7"/>
      <c r="AQ650" s="7">
        <v>1.1032999999999999</v>
      </c>
      <c r="AR650" s="7">
        <v>2.3025000000000002</v>
      </c>
      <c r="AY650" s="7">
        <v>2.1677</v>
      </c>
      <c r="AZ650" s="7">
        <v>5.0629999999999997</v>
      </c>
      <c r="BA650" s="7">
        <v>5.0629999999999997</v>
      </c>
    </row>
    <row r="651" spans="1:53" x14ac:dyDescent="0.15">
      <c r="A651" s="7">
        <v>0.31580000000000003</v>
      </c>
      <c r="B651" s="7">
        <v>1.0790999999999999</v>
      </c>
      <c r="C651" s="7">
        <v>2.2919999999999998</v>
      </c>
      <c r="D651" s="7">
        <v>5.1172000000000004</v>
      </c>
      <c r="H651" s="7">
        <v>0.36430000000000001</v>
      </c>
      <c r="I651" s="7">
        <v>1.1717</v>
      </c>
      <c r="K651" s="7">
        <v>0.39979999999999999</v>
      </c>
      <c r="L651" s="7">
        <v>1.2789999999999999</v>
      </c>
      <c r="N651" s="7">
        <v>0.33939999999999998</v>
      </c>
      <c r="O651" s="7">
        <v>1.1599999999999999</v>
      </c>
      <c r="Q651" s="7">
        <v>1.1840999999999999</v>
      </c>
      <c r="R651" s="7">
        <v>2.4481000000000002</v>
      </c>
      <c r="AA651" s="7">
        <v>0.2888</v>
      </c>
      <c r="AB651" s="7">
        <v>1.0262</v>
      </c>
      <c r="AC651" s="7">
        <v>2.1518000000000002</v>
      </c>
      <c r="AD651" s="7">
        <v>4.4448999999999996</v>
      </c>
      <c r="AH651" s="7">
        <v>0.32700000000000001</v>
      </c>
      <c r="AI651" s="7">
        <v>1.0966</v>
      </c>
      <c r="AK651" s="7">
        <v>0.35920000000000002</v>
      </c>
      <c r="AL651" s="7">
        <v>1.1846000000000001</v>
      </c>
      <c r="AN651" s="7">
        <v>0.30790000000000001</v>
      </c>
      <c r="AO651" s="7">
        <v>1.0913999999999999</v>
      </c>
      <c r="AP651" s="7"/>
      <c r="AQ651" s="7">
        <v>1.1036999999999999</v>
      </c>
      <c r="AR651" s="7">
        <v>2.3033000000000001</v>
      </c>
      <c r="AY651" s="7">
        <v>2.1686000000000001</v>
      </c>
      <c r="AZ651" s="7">
        <v>5.0648999999999997</v>
      </c>
      <c r="BA651" s="7">
        <v>5.0648999999999997</v>
      </c>
    </row>
    <row r="652" spans="1:53" x14ac:dyDescent="0.15">
      <c r="A652" s="7">
        <v>0.316</v>
      </c>
      <c r="B652" s="7">
        <v>1.0793999999999999</v>
      </c>
      <c r="C652" s="7">
        <v>2.2928000000000002</v>
      </c>
      <c r="D652" s="7">
        <v>5.1186999999999996</v>
      </c>
      <c r="H652" s="7">
        <v>0.36449999999999999</v>
      </c>
      <c r="I652" s="7">
        <v>1.1720999999999999</v>
      </c>
      <c r="K652" s="7">
        <v>0.4</v>
      </c>
      <c r="L652" s="7">
        <v>1.2795000000000001</v>
      </c>
      <c r="N652" s="7">
        <v>0.33950000000000002</v>
      </c>
      <c r="O652" s="7">
        <v>1.1604000000000001</v>
      </c>
      <c r="Q652" s="7">
        <v>1.1845000000000001</v>
      </c>
      <c r="R652" s="7">
        <v>2.4489000000000001</v>
      </c>
      <c r="AA652" s="7">
        <v>0.28889999999999999</v>
      </c>
      <c r="AB652" s="7">
        <v>1.0265</v>
      </c>
      <c r="AC652" s="7">
        <v>2.1524999999999999</v>
      </c>
      <c r="AD652" s="7">
        <v>4.4462000000000002</v>
      </c>
      <c r="AH652" s="7">
        <v>0.32719999999999999</v>
      </c>
      <c r="AI652" s="7">
        <v>1.097</v>
      </c>
      <c r="AK652" s="7">
        <v>0.35949999999999999</v>
      </c>
      <c r="AL652" s="7">
        <v>1.1851</v>
      </c>
      <c r="AN652" s="7">
        <v>0.30809999999999998</v>
      </c>
      <c r="AO652" s="7">
        <v>1.0918000000000001</v>
      </c>
      <c r="AP652" s="7"/>
      <c r="AQ652" s="7">
        <v>1.1040000000000001</v>
      </c>
      <c r="AR652" s="7">
        <v>2.3041</v>
      </c>
      <c r="AY652" s="7">
        <v>2.1695000000000002</v>
      </c>
      <c r="AZ652" s="7">
        <v>5.0667999999999997</v>
      </c>
      <c r="BA652" s="7">
        <v>5.0667999999999997</v>
      </c>
    </row>
    <row r="653" spans="1:53" x14ac:dyDescent="0.15">
      <c r="A653" s="7">
        <v>0.31609999999999999</v>
      </c>
      <c r="B653" s="7">
        <v>1.0798000000000001</v>
      </c>
      <c r="C653" s="7">
        <v>2.2934999999999999</v>
      </c>
      <c r="D653" s="7">
        <v>5.1201999999999996</v>
      </c>
      <c r="H653" s="7">
        <v>0.36470000000000002</v>
      </c>
      <c r="I653" s="7">
        <v>1.1726000000000001</v>
      </c>
      <c r="K653" s="7">
        <v>0.40029999999999999</v>
      </c>
      <c r="L653" s="7">
        <v>1.28</v>
      </c>
      <c r="N653" s="7">
        <v>0.3397</v>
      </c>
      <c r="O653" s="7">
        <v>1.1608000000000001</v>
      </c>
      <c r="Q653" s="7">
        <v>1.1849000000000001</v>
      </c>
      <c r="R653" s="7">
        <v>2.4497</v>
      </c>
      <c r="AA653" s="7">
        <v>0.28910000000000002</v>
      </c>
      <c r="AB653" s="7">
        <v>1.0268999999999999</v>
      </c>
      <c r="AC653" s="7">
        <v>2.1532</v>
      </c>
      <c r="AD653" s="7">
        <v>4.4476000000000004</v>
      </c>
      <c r="AH653" s="7">
        <v>0.32740000000000002</v>
      </c>
      <c r="AI653" s="7">
        <v>1.0973999999999999</v>
      </c>
      <c r="AK653" s="7">
        <v>0.35970000000000002</v>
      </c>
      <c r="AL653" s="7">
        <v>1.1855</v>
      </c>
      <c r="AN653" s="7">
        <v>0.30830000000000002</v>
      </c>
      <c r="AO653" s="7">
        <v>1.0922000000000001</v>
      </c>
      <c r="AP653" s="7"/>
      <c r="AQ653" s="7">
        <v>1.1044</v>
      </c>
      <c r="AR653" s="7">
        <v>2.3048000000000002</v>
      </c>
      <c r="AY653" s="7">
        <v>2.1703999999999999</v>
      </c>
      <c r="AZ653" s="7">
        <v>5.0686999999999998</v>
      </c>
      <c r="BA653" s="7">
        <v>5.0686999999999998</v>
      </c>
    </row>
    <row r="654" spans="1:53" x14ac:dyDescent="0.15">
      <c r="A654" s="7">
        <v>0.31630000000000003</v>
      </c>
      <c r="B654" s="7">
        <v>1.0801000000000001</v>
      </c>
      <c r="C654" s="7">
        <v>2.2942999999999998</v>
      </c>
      <c r="D654" s="7">
        <v>5.1216999999999997</v>
      </c>
      <c r="H654" s="7">
        <v>0.3649</v>
      </c>
      <c r="I654" s="7">
        <v>1.173</v>
      </c>
      <c r="K654" s="7">
        <v>0.40050000000000002</v>
      </c>
      <c r="L654" s="7">
        <v>1.2805</v>
      </c>
      <c r="N654" s="7">
        <v>0.33989999999999998</v>
      </c>
      <c r="O654" s="7">
        <v>1.1612</v>
      </c>
      <c r="Q654" s="7">
        <v>1.1853</v>
      </c>
      <c r="R654" s="7">
        <v>2.4504999999999999</v>
      </c>
      <c r="AA654" s="7">
        <v>0.2893</v>
      </c>
      <c r="AB654" s="7">
        <v>1.0271999999999999</v>
      </c>
      <c r="AC654" s="7">
        <v>2.1539000000000001</v>
      </c>
      <c r="AD654" s="7">
        <v>4.4489999999999998</v>
      </c>
      <c r="AH654" s="7">
        <v>0.3276</v>
      </c>
      <c r="AI654" s="7">
        <v>1.0978000000000001</v>
      </c>
      <c r="AK654" s="7">
        <v>0.3599</v>
      </c>
      <c r="AL654" s="7">
        <v>1.1859999999999999</v>
      </c>
      <c r="AN654" s="7">
        <v>0.30840000000000001</v>
      </c>
      <c r="AO654" s="7">
        <v>1.0926</v>
      </c>
      <c r="AP654" s="7"/>
      <c r="AQ654" s="7">
        <v>1.1048</v>
      </c>
      <c r="AR654" s="7">
        <v>2.3056000000000001</v>
      </c>
      <c r="AY654" s="7">
        <v>2.1713</v>
      </c>
      <c r="AZ654" s="7">
        <v>5.0705999999999998</v>
      </c>
      <c r="BA654" s="7">
        <v>5.0705999999999998</v>
      </c>
    </row>
    <row r="655" spans="1:53" x14ac:dyDescent="0.15">
      <c r="A655" s="7">
        <v>0.3165</v>
      </c>
      <c r="B655" s="7">
        <v>1.0804</v>
      </c>
      <c r="C655" s="7">
        <v>2.2949999999999999</v>
      </c>
      <c r="D655" s="7">
        <v>5.1231999999999998</v>
      </c>
      <c r="H655" s="7">
        <v>0.36509999999999998</v>
      </c>
      <c r="I655" s="7">
        <v>1.1734</v>
      </c>
      <c r="K655" s="7">
        <v>0.4007</v>
      </c>
      <c r="L655" s="7">
        <v>1.2809999999999999</v>
      </c>
      <c r="N655" s="7">
        <v>0.34010000000000001</v>
      </c>
      <c r="O655" s="7">
        <v>1.1616</v>
      </c>
      <c r="Q655" s="7">
        <v>1.1857</v>
      </c>
      <c r="R655" s="7">
        <v>2.4512999999999998</v>
      </c>
      <c r="AA655" s="7">
        <v>0.28939999999999999</v>
      </c>
      <c r="AB655" s="7">
        <v>1.0275000000000001</v>
      </c>
      <c r="AC655" s="7">
        <v>2.1545999999999998</v>
      </c>
      <c r="AD655" s="7">
        <v>4.4504000000000001</v>
      </c>
      <c r="AH655" s="7">
        <v>0.32779999999999998</v>
      </c>
      <c r="AI655" s="7">
        <v>1.0982000000000001</v>
      </c>
      <c r="AK655" s="7">
        <v>0.36009999999999998</v>
      </c>
      <c r="AL655" s="7">
        <v>1.1863999999999999</v>
      </c>
      <c r="AN655" s="7">
        <v>0.30859999999999999</v>
      </c>
      <c r="AO655" s="7">
        <v>1.093</v>
      </c>
      <c r="AP655" s="7"/>
      <c r="AQ655" s="7">
        <v>1.1052</v>
      </c>
      <c r="AR655" s="7">
        <v>2.3064</v>
      </c>
      <c r="AY655" s="7">
        <v>2.1722000000000001</v>
      </c>
      <c r="AZ655" s="7">
        <v>5.0724999999999998</v>
      </c>
      <c r="BA655" s="7">
        <v>5.0724999999999998</v>
      </c>
    </row>
    <row r="656" spans="1:53" x14ac:dyDescent="0.15">
      <c r="A656" s="7">
        <v>0.31659999999999999</v>
      </c>
      <c r="B656" s="7">
        <v>1.0807</v>
      </c>
      <c r="C656" s="7">
        <v>2.2957999999999998</v>
      </c>
      <c r="D656" s="7">
        <v>5.1247999999999996</v>
      </c>
      <c r="H656" s="7">
        <v>0.36530000000000001</v>
      </c>
      <c r="I656" s="7">
        <v>1.1738</v>
      </c>
      <c r="K656" s="7">
        <v>0.40089999999999998</v>
      </c>
      <c r="L656" s="7">
        <v>1.2815000000000001</v>
      </c>
      <c r="N656" s="7">
        <v>0.34029999999999999</v>
      </c>
      <c r="O656" s="7">
        <v>1.1619999999999999</v>
      </c>
      <c r="Q656" s="7">
        <v>1.1860999999999999</v>
      </c>
      <c r="R656" s="7">
        <v>2.4521999999999999</v>
      </c>
      <c r="AA656" s="7">
        <v>0.28960000000000002</v>
      </c>
      <c r="AB656" s="7">
        <v>1.0279</v>
      </c>
      <c r="AC656" s="7">
        <v>2.1553</v>
      </c>
      <c r="AD656" s="7">
        <v>4.4518000000000004</v>
      </c>
      <c r="AH656" s="7">
        <v>0.32800000000000001</v>
      </c>
      <c r="AI656" s="7">
        <v>1.0986</v>
      </c>
      <c r="AK656" s="7">
        <v>0.36030000000000001</v>
      </c>
      <c r="AL656" s="7">
        <v>1.1868000000000001</v>
      </c>
      <c r="AN656" s="7">
        <v>0.30880000000000002</v>
      </c>
      <c r="AO656" s="7">
        <v>1.0933999999999999</v>
      </c>
      <c r="AP656" s="7"/>
      <c r="AQ656" s="7">
        <v>1.1055999999999999</v>
      </c>
      <c r="AR656" s="7">
        <v>2.3071000000000002</v>
      </c>
      <c r="AY656" s="7">
        <v>2.173</v>
      </c>
      <c r="AZ656" s="7">
        <v>5.0743999999999998</v>
      </c>
      <c r="BA656" s="7">
        <v>5.0743999999999998</v>
      </c>
    </row>
    <row r="657" spans="1:53" x14ac:dyDescent="0.15">
      <c r="A657" s="7">
        <v>0.31680000000000003</v>
      </c>
      <c r="B657" s="7">
        <v>1.0810999999999999</v>
      </c>
      <c r="C657" s="7">
        <v>2.2965</v>
      </c>
      <c r="D657" s="7">
        <v>5.1262999999999996</v>
      </c>
      <c r="H657" s="7">
        <v>0.36559999999999998</v>
      </c>
      <c r="I657" s="7">
        <v>1.1742999999999999</v>
      </c>
      <c r="K657" s="7">
        <v>0.40110000000000001</v>
      </c>
      <c r="L657" s="7">
        <v>1.282</v>
      </c>
      <c r="N657" s="7">
        <v>0.34039999999999998</v>
      </c>
      <c r="O657" s="7">
        <v>1.1624000000000001</v>
      </c>
      <c r="Q657" s="7">
        <v>1.1866000000000001</v>
      </c>
      <c r="R657" s="7">
        <v>2.4529999999999998</v>
      </c>
      <c r="AA657" s="7">
        <v>0.2898</v>
      </c>
      <c r="AB657" s="7">
        <v>1.0282</v>
      </c>
      <c r="AC657" s="7">
        <v>2.1560000000000001</v>
      </c>
      <c r="AD657" s="7">
        <v>4.4531999999999998</v>
      </c>
      <c r="AH657" s="7">
        <v>0.32819999999999999</v>
      </c>
      <c r="AI657" s="7">
        <v>1.099</v>
      </c>
      <c r="AK657" s="7">
        <v>0.36059999999999998</v>
      </c>
      <c r="AL657" s="7">
        <v>1.1873</v>
      </c>
      <c r="AN657" s="7">
        <v>0.30890000000000001</v>
      </c>
      <c r="AO657" s="7">
        <v>1.0938000000000001</v>
      </c>
      <c r="AP657" s="7"/>
      <c r="AQ657" s="7">
        <v>1.1060000000000001</v>
      </c>
      <c r="AR657" s="7">
        <v>2.3079000000000001</v>
      </c>
      <c r="AY657" s="7">
        <v>2.1739000000000002</v>
      </c>
      <c r="AZ657" s="7">
        <v>5.0762999999999998</v>
      </c>
      <c r="BA657" s="7">
        <v>5.0762999999999998</v>
      </c>
    </row>
    <row r="658" spans="1:53" x14ac:dyDescent="0.15">
      <c r="A658" s="7">
        <v>0.317</v>
      </c>
      <c r="B658" s="7">
        <v>1.0813999999999999</v>
      </c>
      <c r="C658" s="7">
        <v>2.2972999999999999</v>
      </c>
      <c r="D658" s="7">
        <v>5.1277999999999997</v>
      </c>
      <c r="H658" s="7">
        <v>0.36580000000000001</v>
      </c>
      <c r="I658" s="7">
        <v>1.1747000000000001</v>
      </c>
      <c r="K658" s="7">
        <v>0.40129999999999999</v>
      </c>
      <c r="L658" s="7">
        <v>1.2825</v>
      </c>
      <c r="N658" s="7">
        <v>0.34060000000000001</v>
      </c>
      <c r="O658" s="7">
        <v>1.1628000000000001</v>
      </c>
      <c r="Q658" s="7">
        <v>1.1870000000000001</v>
      </c>
      <c r="R658" s="7">
        <v>2.4538000000000002</v>
      </c>
      <c r="AA658" s="7">
        <v>0.28989999999999999</v>
      </c>
      <c r="AB658" s="7">
        <v>1.0286</v>
      </c>
      <c r="AC658" s="7">
        <v>2.1566999999999998</v>
      </c>
      <c r="AD658" s="7">
        <v>4.4546000000000001</v>
      </c>
      <c r="AH658" s="7">
        <v>0.32840000000000003</v>
      </c>
      <c r="AI658" s="7">
        <v>1.0993999999999999</v>
      </c>
      <c r="AK658" s="7">
        <v>0.36080000000000001</v>
      </c>
      <c r="AL658" s="7">
        <v>1.1877</v>
      </c>
      <c r="AN658" s="7">
        <v>0.30909999999999999</v>
      </c>
      <c r="AO658" s="7">
        <v>1.0942000000000001</v>
      </c>
      <c r="AP658" s="7"/>
      <c r="AQ658" s="7">
        <v>1.1064000000000001</v>
      </c>
      <c r="AR658" s="7">
        <v>2.3087</v>
      </c>
      <c r="AY658" s="7">
        <v>2.1747999999999998</v>
      </c>
      <c r="AZ658" s="7">
        <v>5.0782999999999996</v>
      </c>
      <c r="BA658" s="7">
        <v>5.0782999999999996</v>
      </c>
    </row>
    <row r="659" spans="1:53" x14ac:dyDescent="0.15">
      <c r="A659" s="7">
        <v>0.31709999999999999</v>
      </c>
      <c r="B659" s="7">
        <v>1.0817000000000001</v>
      </c>
      <c r="C659" s="7">
        <v>2.298</v>
      </c>
      <c r="D659" s="7">
        <v>5.1292999999999997</v>
      </c>
      <c r="H659" s="7">
        <v>0.36599999999999999</v>
      </c>
      <c r="I659" s="7">
        <v>1.1751</v>
      </c>
      <c r="K659" s="7">
        <v>0.40160000000000001</v>
      </c>
      <c r="L659" s="7">
        <v>1.2829999999999999</v>
      </c>
      <c r="N659" s="7">
        <v>0.34079999999999999</v>
      </c>
      <c r="O659" s="7">
        <v>1.1633</v>
      </c>
      <c r="Q659" s="7">
        <v>1.1874</v>
      </c>
      <c r="R659" s="7">
        <v>2.4546000000000001</v>
      </c>
      <c r="AA659" s="7">
        <v>0.29010000000000002</v>
      </c>
      <c r="AB659" s="7">
        <v>1.0288999999999999</v>
      </c>
      <c r="AC659" s="7">
        <v>2.1573000000000002</v>
      </c>
      <c r="AD659" s="7">
        <v>4.4558999999999997</v>
      </c>
      <c r="AH659" s="7">
        <v>0.3286</v>
      </c>
      <c r="AI659" s="7">
        <v>1.0999000000000001</v>
      </c>
      <c r="AK659" s="7">
        <v>0.36099999999999999</v>
      </c>
      <c r="AL659" s="7">
        <v>1.1881999999999999</v>
      </c>
      <c r="AN659" s="7">
        <v>0.30930000000000002</v>
      </c>
      <c r="AO659" s="7">
        <v>1.0946</v>
      </c>
      <c r="AP659" s="7"/>
      <c r="AQ659" s="7">
        <v>1.1067</v>
      </c>
      <c r="AR659" s="7">
        <v>2.3094999999999999</v>
      </c>
      <c r="AY659" s="7">
        <v>2.1757</v>
      </c>
      <c r="AZ659" s="7">
        <v>5.0801999999999996</v>
      </c>
      <c r="BA659" s="7">
        <v>5.0801999999999996</v>
      </c>
    </row>
    <row r="660" spans="1:53" x14ac:dyDescent="0.15">
      <c r="A660" s="7">
        <v>0.31730000000000003</v>
      </c>
      <c r="B660" s="7">
        <v>1.0821000000000001</v>
      </c>
      <c r="C660" s="7">
        <v>2.2988</v>
      </c>
      <c r="D660" s="7">
        <v>5.1307999999999998</v>
      </c>
      <c r="H660" s="7">
        <v>0.36620000000000003</v>
      </c>
      <c r="I660" s="7">
        <v>1.1756</v>
      </c>
      <c r="K660" s="7">
        <v>0.40179999999999999</v>
      </c>
      <c r="L660" s="7">
        <v>1.2835000000000001</v>
      </c>
      <c r="N660" s="7">
        <v>0.34100000000000003</v>
      </c>
      <c r="O660" s="7">
        <v>1.1637</v>
      </c>
      <c r="Q660" s="7">
        <v>1.1878</v>
      </c>
      <c r="R660" s="7">
        <v>2.4554</v>
      </c>
      <c r="AA660" s="7">
        <v>0.2903</v>
      </c>
      <c r="AB660" s="7">
        <v>1.0293000000000001</v>
      </c>
      <c r="AC660" s="7">
        <v>2.1579999999999999</v>
      </c>
      <c r="AD660" s="7">
        <v>4.4573</v>
      </c>
      <c r="AH660" s="7">
        <v>0.32879999999999998</v>
      </c>
      <c r="AI660" s="7">
        <v>1.1003000000000001</v>
      </c>
      <c r="AK660" s="7">
        <v>0.36120000000000002</v>
      </c>
      <c r="AL660" s="7">
        <v>1.1886000000000001</v>
      </c>
      <c r="AN660" s="7">
        <v>0.3095</v>
      </c>
      <c r="AO660" s="7">
        <v>1.095</v>
      </c>
      <c r="AP660" s="7"/>
      <c r="AQ660" s="7">
        <v>1.1071</v>
      </c>
      <c r="AR660" s="7">
        <v>2.3102999999999998</v>
      </c>
      <c r="AY660" s="7">
        <v>2.1766000000000001</v>
      </c>
      <c r="AZ660" s="7">
        <v>5.0820999999999996</v>
      </c>
      <c r="BA660" s="7">
        <v>5.0820999999999996</v>
      </c>
    </row>
    <row r="661" spans="1:53" x14ac:dyDescent="0.15">
      <c r="A661" s="7">
        <v>0.31740000000000002</v>
      </c>
      <c r="B661" s="7">
        <v>1.0824</v>
      </c>
      <c r="C661" s="7">
        <v>2.2995000000000001</v>
      </c>
      <c r="D661" s="7">
        <v>5.1322999999999999</v>
      </c>
      <c r="H661" s="7">
        <v>0.3664</v>
      </c>
      <c r="I661" s="7">
        <v>1.1759999999999999</v>
      </c>
      <c r="K661" s="7">
        <v>0.40200000000000002</v>
      </c>
      <c r="L661" s="7">
        <v>1.284</v>
      </c>
      <c r="N661" s="7">
        <v>0.3412</v>
      </c>
      <c r="O661" s="7">
        <v>1.1640999999999999</v>
      </c>
      <c r="Q661" s="7">
        <v>1.1881999999999999</v>
      </c>
      <c r="R661" s="7">
        <v>2.4563000000000001</v>
      </c>
      <c r="AA661" s="7">
        <v>0.29039999999999999</v>
      </c>
      <c r="AB661" s="7">
        <v>1.0296000000000001</v>
      </c>
      <c r="AC661" s="7">
        <v>2.1587000000000001</v>
      </c>
      <c r="AD661" s="7">
        <v>4.4587000000000003</v>
      </c>
      <c r="AH661" s="7">
        <v>0.32900000000000001</v>
      </c>
      <c r="AI661" s="7">
        <v>1.1007</v>
      </c>
      <c r="AK661" s="7">
        <v>0.3614</v>
      </c>
      <c r="AL661" s="7">
        <v>1.1890000000000001</v>
      </c>
      <c r="AN661" s="7">
        <v>0.30959999999999999</v>
      </c>
      <c r="AO661" s="7">
        <v>1.0953999999999999</v>
      </c>
      <c r="AP661" s="7"/>
      <c r="AQ661" s="7">
        <v>1.1074999999999999</v>
      </c>
      <c r="AR661" s="7">
        <v>2.3109999999999999</v>
      </c>
      <c r="AY661" s="7">
        <v>2.1775000000000002</v>
      </c>
      <c r="AZ661" s="7">
        <v>5.0839999999999996</v>
      </c>
      <c r="BA661" s="7">
        <v>5.0839999999999996</v>
      </c>
    </row>
    <row r="662" spans="1:53" x14ac:dyDescent="0.15">
      <c r="A662" s="7">
        <v>0.31759999999999999</v>
      </c>
      <c r="B662" s="7">
        <v>1.0827</v>
      </c>
      <c r="C662" s="7">
        <v>2.3003</v>
      </c>
      <c r="D662" s="7">
        <v>5.1337999999999999</v>
      </c>
      <c r="H662" s="7">
        <v>0.36659999999999998</v>
      </c>
      <c r="I662" s="7">
        <v>1.1763999999999999</v>
      </c>
      <c r="K662" s="7">
        <v>0.4022</v>
      </c>
      <c r="L662" s="7">
        <v>1.2845</v>
      </c>
      <c r="N662" s="7">
        <v>0.34139999999999998</v>
      </c>
      <c r="O662" s="7">
        <v>1.1645000000000001</v>
      </c>
      <c r="Q662" s="7">
        <v>1.1886000000000001</v>
      </c>
      <c r="R662" s="7">
        <v>2.4571000000000001</v>
      </c>
      <c r="AA662" s="7">
        <v>0.29060000000000002</v>
      </c>
      <c r="AB662" s="7">
        <v>1.03</v>
      </c>
      <c r="AC662" s="7">
        <v>2.1594000000000002</v>
      </c>
      <c r="AD662" s="7">
        <v>4.4600999999999997</v>
      </c>
      <c r="AH662" s="7">
        <v>0.32919999999999999</v>
      </c>
      <c r="AI662" s="7">
        <v>1.1011</v>
      </c>
      <c r="AK662" s="7">
        <v>0.36159999999999998</v>
      </c>
      <c r="AL662" s="7">
        <v>1.1895</v>
      </c>
      <c r="AN662" s="7">
        <v>0.30980000000000002</v>
      </c>
      <c r="AO662" s="7">
        <v>1.0958000000000001</v>
      </c>
      <c r="AP662" s="7"/>
      <c r="AQ662" s="7">
        <v>1.1079000000000001</v>
      </c>
      <c r="AR662" s="7">
        <v>2.3117999999999999</v>
      </c>
      <c r="AY662" s="7">
        <v>2.1783999999999999</v>
      </c>
      <c r="AZ662" s="7">
        <v>5.0858999999999996</v>
      </c>
      <c r="BA662" s="7">
        <v>5.0858999999999996</v>
      </c>
    </row>
    <row r="663" spans="1:53" x14ac:dyDescent="0.15">
      <c r="A663" s="7">
        <v>0.31780000000000003</v>
      </c>
      <c r="B663" s="7">
        <v>1.0831</v>
      </c>
      <c r="C663" s="7">
        <v>2.3010000000000002</v>
      </c>
      <c r="D663" s="7">
        <v>5.1353</v>
      </c>
      <c r="H663" s="7">
        <v>0.36680000000000001</v>
      </c>
      <c r="I663" s="7">
        <v>1.1768000000000001</v>
      </c>
      <c r="K663" s="7">
        <v>0.40239999999999998</v>
      </c>
      <c r="L663" s="7">
        <v>1.2848999999999999</v>
      </c>
      <c r="N663" s="7">
        <v>0.34150000000000003</v>
      </c>
      <c r="O663" s="7">
        <v>1.1649</v>
      </c>
      <c r="Q663" s="7">
        <v>1.1890000000000001</v>
      </c>
      <c r="R663" s="7">
        <v>2.4579</v>
      </c>
      <c r="AA663" s="7">
        <v>0.2908</v>
      </c>
      <c r="AB663" s="7">
        <v>1.0303</v>
      </c>
      <c r="AC663" s="7">
        <v>2.1600999999999999</v>
      </c>
      <c r="AD663" s="7">
        <v>4.4615</v>
      </c>
      <c r="AH663" s="7">
        <v>0.32940000000000003</v>
      </c>
      <c r="AI663" s="7">
        <v>1.1014999999999999</v>
      </c>
      <c r="AK663" s="7">
        <v>0.3619</v>
      </c>
      <c r="AL663" s="7">
        <v>1.1899</v>
      </c>
      <c r="AN663" s="7">
        <v>0.31</v>
      </c>
      <c r="AO663" s="7">
        <v>1.0962000000000001</v>
      </c>
      <c r="AP663" s="7"/>
      <c r="AQ663" s="7">
        <v>1.1083000000000001</v>
      </c>
      <c r="AR663" s="7">
        <v>2.3126000000000002</v>
      </c>
      <c r="AY663" s="7">
        <v>2.1793</v>
      </c>
      <c r="AZ663" s="7">
        <v>5.0877999999999997</v>
      </c>
      <c r="BA663" s="7">
        <v>5.0877999999999997</v>
      </c>
    </row>
    <row r="664" spans="1:53" x14ac:dyDescent="0.15">
      <c r="A664" s="7">
        <v>0.31790000000000002</v>
      </c>
      <c r="B664" s="7">
        <v>1.0833999999999999</v>
      </c>
      <c r="C664" s="7">
        <v>2.3016999999999999</v>
      </c>
      <c r="D664" s="7">
        <v>5.1368999999999998</v>
      </c>
      <c r="H664" s="7">
        <v>0.36699999999999999</v>
      </c>
      <c r="I664" s="7">
        <v>1.1773</v>
      </c>
      <c r="K664" s="7">
        <v>0.4027</v>
      </c>
      <c r="L664" s="7">
        <v>1.2854000000000001</v>
      </c>
      <c r="N664" s="7">
        <v>0.3417</v>
      </c>
      <c r="O664" s="7">
        <v>1.1653</v>
      </c>
      <c r="Q664" s="7">
        <v>1.1894</v>
      </c>
      <c r="R664" s="7">
        <v>2.4586999999999999</v>
      </c>
      <c r="AA664" s="7">
        <v>0.29089999999999999</v>
      </c>
      <c r="AB664" s="7">
        <v>1.0306</v>
      </c>
      <c r="AC664" s="7">
        <v>2.1608000000000001</v>
      </c>
      <c r="AD664" s="7">
        <v>4.4629000000000003</v>
      </c>
      <c r="AH664" s="7">
        <v>0.3296</v>
      </c>
      <c r="AI664" s="7">
        <v>1.1019000000000001</v>
      </c>
      <c r="AK664" s="7">
        <v>0.36209999999999998</v>
      </c>
      <c r="AL664" s="7">
        <v>1.1903999999999999</v>
      </c>
      <c r="AN664" s="7">
        <v>0.31019999999999998</v>
      </c>
      <c r="AO664" s="7">
        <v>1.0966</v>
      </c>
      <c r="AP664" s="7"/>
      <c r="AQ664" s="7">
        <v>1.1087</v>
      </c>
      <c r="AR664" s="7">
        <v>2.3134000000000001</v>
      </c>
      <c r="AY664" s="7">
        <v>2.1802000000000001</v>
      </c>
      <c r="AZ664" s="7">
        <v>5.0896999999999997</v>
      </c>
      <c r="BA664" s="7">
        <v>5.0896999999999997</v>
      </c>
    </row>
    <row r="665" spans="1:53" x14ac:dyDescent="0.15">
      <c r="A665" s="7">
        <v>0.31809999999999999</v>
      </c>
      <c r="B665" s="7">
        <v>1.0837000000000001</v>
      </c>
      <c r="C665" s="7">
        <v>2.3025000000000002</v>
      </c>
      <c r="D665" s="7">
        <v>5.1383999999999999</v>
      </c>
      <c r="H665" s="7">
        <v>0.36720000000000003</v>
      </c>
      <c r="I665" s="7">
        <v>1.1777</v>
      </c>
      <c r="K665" s="7">
        <v>0.40289999999999998</v>
      </c>
      <c r="L665" s="7">
        <v>1.2859</v>
      </c>
      <c r="N665" s="7">
        <v>0.34189999999999998</v>
      </c>
      <c r="O665" s="7">
        <v>1.1657</v>
      </c>
      <c r="Q665" s="7">
        <v>1.1898</v>
      </c>
      <c r="R665" s="7">
        <v>2.4596</v>
      </c>
      <c r="AA665" s="7">
        <v>0.29110000000000003</v>
      </c>
      <c r="AB665" s="7">
        <v>1.0309999999999999</v>
      </c>
      <c r="AC665" s="7">
        <v>2.1615000000000002</v>
      </c>
      <c r="AD665" s="7">
        <v>4.4642999999999997</v>
      </c>
      <c r="AH665" s="7">
        <v>0.32979999999999998</v>
      </c>
      <c r="AI665" s="7">
        <v>1.1023000000000001</v>
      </c>
      <c r="AK665" s="7">
        <v>0.36230000000000001</v>
      </c>
      <c r="AL665" s="7">
        <v>1.1908000000000001</v>
      </c>
      <c r="AN665" s="7">
        <v>0.31030000000000002</v>
      </c>
      <c r="AO665" s="7">
        <v>1.097</v>
      </c>
      <c r="AP665" s="7"/>
      <c r="AQ665" s="7">
        <v>1.1091</v>
      </c>
      <c r="AR665" s="7">
        <v>2.3140999999999998</v>
      </c>
      <c r="AY665" s="7">
        <v>2.1810999999999998</v>
      </c>
      <c r="AZ665" s="7">
        <v>5.0915999999999997</v>
      </c>
      <c r="BA665" s="7">
        <v>5.0915999999999997</v>
      </c>
    </row>
    <row r="666" spans="1:53" x14ac:dyDescent="0.15">
      <c r="A666" s="7">
        <v>0.31830000000000003</v>
      </c>
      <c r="B666" s="7">
        <v>1.0841000000000001</v>
      </c>
      <c r="C666" s="7">
        <v>2.3033000000000001</v>
      </c>
      <c r="D666" s="7">
        <v>5.1398999999999999</v>
      </c>
      <c r="H666" s="7">
        <v>0.3674</v>
      </c>
      <c r="I666" s="7">
        <v>1.1780999999999999</v>
      </c>
      <c r="K666" s="7">
        <v>0.40310000000000001</v>
      </c>
      <c r="L666" s="7">
        <v>1.2864</v>
      </c>
      <c r="N666" s="7">
        <v>0.34210000000000002</v>
      </c>
      <c r="O666" s="7">
        <v>1.1661999999999999</v>
      </c>
      <c r="Q666" s="7">
        <v>1.1902999999999999</v>
      </c>
      <c r="R666" s="7">
        <v>2.4603999999999999</v>
      </c>
      <c r="AA666" s="7">
        <v>0.2913</v>
      </c>
      <c r="AB666" s="7">
        <v>1.0313000000000001</v>
      </c>
      <c r="AC666" s="7">
        <v>2.1621999999999999</v>
      </c>
      <c r="AD666" s="7">
        <v>4.4657</v>
      </c>
      <c r="AH666" s="7">
        <v>0.33</v>
      </c>
      <c r="AI666" s="7">
        <v>1.1027</v>
      </c>
      <c r="AK666" s="7">
        <v>0.36249999999999999</v>
      </c>
      <c r="AL666" s="7">
        <v>1.1912</v>
      </c>
      <c r="AN666" s="7">
        <v>0.3105</v>
      </c>
      <c r="AO666" s="7">
        <v>1.0973999999999999</v>
      </c>
      <c r="AP666" s="7"/>
      <c r="AQ666" s="7">
        <v>1.1094999999999999</v>
      </c>
      <c r="AR666" s="7">
        <v>2.3149000000000002</v>
      </c>
      <c r="AY666" s="7">
        <v>2.1819999999999999</v>
      </c>
      <c r="AZ666" s="7">
        <v>5.0934999999999997</v>
      </c>
      <c r="BA666" s="7">
        <v>5.0934999999999997</v>
      </c>
    </row>
    <row r="667" spans="1:53" x14ac:dyDescent="0.15">
      <c r="A667" s="7">
        <v>0.31840000000000002</v>
      </c>
      <c r="B667" s="7">
        <v>1.0844</v>
      </c>
      <c r="C667" s="7">
        <v>2.3039999999999998</v>
      </c>
      <c r="D667" s="7">
        <v>5.1414</v>
      </c>
      <c r="H667" s="7">
        <v>0.36770000000000003</v>
      </c>
      <c r="I667" s="7">
        <v>1.1786000000000001</v>
      </c>
      <c r="K667" s="7">
        <v>0.40329999999999999</v>
      </c>
      <c r="L667" s="7">
        <v>1.2868999999999999</v>
      </c>
      <c r="N667" s="7">
        <v>0.34229999999999999</v>
      </c>
      <c r="O667" s="7">
        <v>1.1666000000000001</v>
      </c>
      <c r="Q667" s="7">
        <v>1.1907000000000001</v>
      </c>
      <c r="R667" s="7">
        <v>2.4611999999999998</v>
      </c>
      <c r="AA667" s="7">
        <v>0.29139999999999999</v>
      </c>
      <c r="AB667" s="7">
        <v>1.0317000000000001</v>
      </c>
      <c r="AC667" s="7">
        <v>2.1629</v>
      </c>
      <c r="AD667" s="7">
        <v>4.4671000000000003</v>
      </c>
      <c r="AH667" s="7">
        <v>0.3301</v>
      </c>
      <c r="AI667" s="7">
        <v>1.1031</v>
      </c>
      <c r="AK667" s="7">
        <v>0.36270000000000002</v>
      </c>
      <c r="AL667" s="7">
        <v>1.1917</v>
      </c>
      <c r="AN667" s="7">
        <v>0.31069999999999998</v>
      </c>
      <c r="AO667" s="7">
        <v>1.0978000000000001</v>
      </c>
      <c r="AP667" s="7"/>
      <c r="AQ667" s="7">
        <v>1.1099000000000001</v>
      </c>
      <c r="AR667" s="7">
        <v>2.3157000000000001</v>
      </c>
      <c r="AY667" s="7">
        <v>2.1829000000000001</v>
      </c>
      <c r="AZ667" s="7">
        <v>5.0955000000000004</v>
      </c>
      <c r="BA667" s="7">
        <v>5.0955000000000004</v>
      </c>
    </row>
    <row r="668" spans="1:53" x14ac:dyDescent="0.15">
      <c r="A668" s="7">
        <v>0.31859999999999999</v>
      </c>
      <c r="B668" s="7">
        <v>1.0847</v>
      </c>
      <c r="C668" s="7">
        <v>2.3048000000000002</v>
      </c>
      <c r="D668" s="7">
        <v>5.1429</v>
      </c>
      <c r="H668" s="7">
        <v>0.3679</v>
      </c>
      <c r="I668" s="7">
        <v>1.179</v>
      </c>
      <c r="K668" s="7">
        <v>0.40350000000000003</v>
      </c>
      <c r="L668" s="7">
        <v>1.2874000000000001</v>
      </c>
      <c r="N668" s="7">
        <v>0.34239999999999998</v>
      </c>
      <c r="O668" s="7">
        <v>1.167</v>
      </c>
      <c r="Q668" s="7">
        <v>1.1911</v>
      </c>
      <c r="R668" s="7">
        <v>2.4620000000000002</v>
      </c>
      <c r="AA668" s="7">
        <v>0.29160000000000003</v>
      </c>
      <c r="AB668" s="7">
        <v>1.032</v>
      </c>
      <c r="AC668" s="7">
        <v>2.1636000000000002</v>
      </c>
      <c r="AD668" s="7">
        <v>4.4684999999999997</v>
      </c>
      <c r="AH668" s="7">
        <v>0.33029999999999998</v>
      </c>
      <c r="AI668" s="7">
        <v>1.1034999999999999</v>
      </c>
      <c r="AK668" s="7">
        <v>0.36299999999999999</v>
      </c>
      <c r="AL668" s="7">
        <v>1.1920999999999999</v>
      </c>
      <c r="AN668" s="7">
        <v>0.31090000000000001</v>
      </c>
      <c r="AO668" s="7">
        <v>1.0982000000000001</v>
      </c>
      <c r="AP668" s="7"/>
      <c r="AQ668" s="7">
        <v>1.1102000000000001</v>
      </c>
      <c r="AR668" s="7">
        <v>2.3165</v>
      </c>
      <c r="AY668" s="7">
        <v>2.1838000000000002</v>
      </c>
      <c r="AZ668" s="7">
        <v>5.0974000000000004</v>
      </c>
      <c r="BA668" s="7">
        <v>5.0974000000000004</v>
      </c>
    </row>
    <row r="669" spans="1:53" x14ac:dyDescent="0.15">
      <c r="A669" s="7">
        <v>0.31869999999999998</v>
      </c>
      <c r="B669" s="7">
        <v>1.0851</v>
      </c>
      <c r="C669" s="7">
        <v>2.3054999999999999</v>
      </c>
      <c r="D669" s="7">
        <v>5.1444999999999999</v>
      </c>
      <c r="H669" s="7">
        <v>0.36809999999999998</v>
      </c>
      <c r="I669" s="7">
        <v>1.1794</v>
      </c>
      <c r="K669" s="7">
        <v>0.4037</v>
      </c>
      <c r="L669" s="7">
        <v>1.2879</v>
      </c>
      <c r="N669" s="7">
        <v>0.34260000000000002</v>
      </c>
      <c r="O669" s="7">
        <v>1.1674</v>
      </c>
      <c r="Q669" s="7">
        <v>1.1915</v>
      </c>
      <c r="R669" s="7">
        <v>2.4628999999999999</v>
      </c>
      <c r="AA669" s="7">
        <v>0.2918</v>
      </c>
      <c r="AB669" s="7">
        <v>1.0324</v>
      </c>
      <c r="AC669" s="7">
        <v>2.1642999999999999</v>
      </c>
      <c r="AD669" s="7">
        <v>4.4699</v>
      </c>
      <c r="AH669" s="7">
        <v>0.33050000000000002</v>
      </c>
      <c r="AI669" s="7">
        <v>1.1040000000000001</v>
      </c>
      <c r="AK669" s="7">
        <v>0.36320000000000002</v>
      </c>
      <c r="AL669" s="7">
        <v>1.1926000000000001</v>
      </c>
      <c r="AN669" s="7">
        <v>0.311</v>
      </c>
      <c r="AO669" s="7">
        <v>1.0986</v>
      </c>
      <c r="AP669" s="7"/>
      <c r="AQ669" s="7">
        <v>1.1106</v>
      </c>
      <c r="AR669" s="7">
        <v>2.3172999999999999</v>
      </c>
      <c r="AY669" s="7">
        <v>2.1846999999999999</v>
      </c>
      <c r="AZ669" s="7">
        <v>5.0993000000000004</v>
      </c>
      <c r="BA669" s="7">
        <v>5.0993000000000004</v>
      </c>
    </row>
    <row r="670" spans="1:53" x14ac:dyDescent="0.15">
      <c r="A670" s="7">
        <v>0.31890000000000002</v>
      </c>
      <c r="B670" s="7">
        <v>1.0853999999999999</v>
      </c>
      <c r="C670" s="7">
        <v>2.3062999999999998</v>
      </c>
      <c r="D670" s="7">
        <v>5.1459999999999999</v>
      </c>
      <c r="H670" s="7">
        <v>0.36830000000000002</v>
      </c>
      <c r="I670" s="7">
        <v>1.1798999999999999</v>
      </c>
      <c r="K670" s="7">
        <v>0.40400000000000003</v>
      </c>
      <c r="L670" s="7">
        <v>1.2884</v>
      </c>
      <c r="N670" s="7">
        <v>0.34279999999999999</v>
      </c>
      <c r="O670" s="7">
        <v>1.1677999999999999</v>
      </c>
      <c r="Q670" s="7">
        <v>1.1919</v>
      </c>
      <c r="R670" s="7">
        <v>2.4636999999999998</v>
      </c>
      <c r="AA670" s="7">
        <v>0.29189999999999999</v>
      </c>
      <c r="AB670" s="7">
        <v>1.0327</v>
      </c>
      <c r="AC670" s="7">
        <v>2.1648999999999998</v>
      </c>
      <c r="AD670" s="7">
        <v>4.4713000000000003</v>
      </c>
      <c r="AH670" s="7">
        <v>0.33069999999999999</v>
      </c>
      <c r="AI670" s="7">
        <v>1.1044</v>
      </c>
      <c r="AK670" s="7">
        <v>0.3634</v>
      </c>
      <c r="AL670" s="7">
        <v>1.1930000000000001</v>
      </c>
      <c r="AN670" s="7">
        <v>0.31119999999999998</v>
      </c>
      <c r="AO670" s="7">
        <v>1.099</v>
      </c>
      <c r="AP670" s="7"/>
      <c r="AQ670" s="7">
        <v>1.111</v>
      </c>
      <c r="AR670" s="7">
        <v>2.3180999999999998</v>
      </c>
      <c r="AY670" s="7">
        <v>2.1856</v>
      </c>
      <c r="AZ670" s="7">
        <v>5.1012000000000004</v>
      </c>
      <c r="BA670" s="7">
        <v>5.1012000000000004</v>
      </c>
    </row>
    <row r="671" spans="1:53" x14ac:dyDescent="0.15">
      <c r="A671" s="7">
        <v>0.31909999999999999</v>
      </c>
      <c r="B671" s="7">
        <v>1.0857000000000001</v>
      </c>
      <c r="C671" s="7">
        <v>2.3069999999999999</v>
      </c>
      <c r="D671" s="7">
        <v>5.1475</v>
      </c>
      <c r="H671" s="7">
        <v>0.36849999999999999</v>
      </c>
      <c r="I671" s="7">
        <v>1.1802999999999999</v>
      </c>
      <c r="K671" s="7">
        <v>0.4042</v>
      </c>
      <c r="L671" s="7">
        <v>1.2888999999999999</v>
      </c>
      <c r="N671" s="7">
        <v>0.34300000000000003</v>
      </c>
      <c r="O671" s="7">
        <v>1.1681999999999999</v>
      </c>
      <c r="Q671" s="7">
        <v>1.1922999999999999</v>
      </c>
      <c r="R671" s="7">
        <v>2.4645000000000001</v>
      </c>
      <c r="AA671" s="7">
        <v>0.29210000000000003</v>
      </c>
      <c r="AB671" s="7">
        <v>1.0330999999999999</v>
      </c>
      <c r="AC671" s="7">
        <v>2.1656</v>
      </c>
      <c r="AD671" s="7">
        <v>4.4726999999999997</v>
      </c>
      <c r="AH671" s="7">
        <v>0.33090000000000003</v>
      </c>
      <c r="AI671" s="7">
        <v>1.1048</v>
      </c>
      <c r="AK671" s="7">
        <v>0.36359999999999998</v>
      </c>
      <c r="AL671" s="7">
        <v>1.1935</v>
      </c>
      <c r="AN671" s="7">
        <v>0.31140000000000001</v>
      </c>
      <c r="AO671" s="7">
        <v>1.0993999999999999</v>
      </c>
      <c r="AP671" s="7"/>
      <c r="AQ671" s="7">
        <v>1.1113999999999999</v>
      </c>
      <c r="AR671" s="7">
        <v>2.3188</v>
      </c>
      <c r="AY671" s="7">
        <v>2.1865000000000001</v>
      </c>
      <c r="AZ671" s="7">
        <v>5.1031000000000004</v>
      </c>
      <c r="BA671" s="7">
        <v>5.1031000000000004</v>
      </c>
    </row>
    <row r="672" spans="1:53" x14ac:dyDescent="0.15">
      <c r="A672" s="7">
        <v>0.31919999999999998</v>
      </c>
      <c r="B672" s="7">
        <v>1.0861000000000001</v>
      </c>
      <c r="C672" s="7">
        <v>2.3077999999999999</v>
      </c>
      <c r="D672" s="7">
        <v>5.149</v>
      </c>
      <c r="H672" s="7">
        <v>0.36870000000000003</v>
      </c>
      <c r="I672" s="7">
        <v>1.1807000000000001</v>
      </c>
      <c r="K672" s="7">
        <v>0.40439999999999998</v>
      </c>
      <c r="L672" s="7">
        <v>1.2894000000000001</v>
      </c>
      <c r="N672" s="7">
        <v>0.34320000000000001</v>
      </c>
      <c r="O672" s="7">
        <v>1.1686000000000001</v>
      </c>
      <c r="Q672" s="7">
        <v>1.1927000000000001</v>
      </c>
      <c r="R672" s="7">
        <v>2.4653</v>
      </c>
      <c r="AA672" s="7">
        <v>0.2923</v>
      </c>
      <c r="AB672" s="7">
        <v>1.0334000000000001</v>
      </c>
      <c r="AC672" s="7">
        <v>2.1663000000000001</v>
      </c>
      <c r="AD672" s="7">
        <v>4.4741</v>
      </c>
      <c r="AH672" s="7">
        <v>0.33110000000000001</v>
      </c>
      <c r="AI672" s="7">
        <v>1.1052</v>
      </c>
      <c r="AK672" s="7">
        <v>0.36380000000000001</v>
      </c>
      <c r="AL672" s="7">
        <v>1.1939</v>
      </c>
      <c r="AN672" s="7">
        <v>0.31159999999999999</v>
      </c>
      <c r="AO672" s="7">
        <v>1.0998000000000001</v>
      </c>
      <c r="AP672" s="7"/>
      <c r="AQ672" s="7">
        <v>1.1117999999999999</v>
      </c>
      <c r="AR672" s="7">
        <v>2.3195999999999999</v>
      </c>
      <c r="AY672" s="7">
        <v>2.1873999999999998</v>
      </c>
      <c r="AZ672" s="7">
        <v>5.1051000000000002</v>
      </c>
      <c r="BA672" s="7">
        <v>5.1051000000000002</v>
      </c>
    </row>
    <row r="673" spans="1:53" x14ac:dyDescent="0.15">
      <c r="A673" s="7">
        <v>0.31940000000000002</v>
      </c>
      <c r="B673" s="7">
        <v>1.0864</v>
      </c>
      <c r="C673" s="7">
        <v>2.3085</v>
      </c>
      <c r="D673" s="7">
        <v>5.1505000000000001</v>
      </c>
      <c r="H673" s="7">
        <v>0.36890000000000001</v>
      </c>
      <c r="I673" s="7">
        <v>1.1812</v>
      </c>
      <c r="K673" s="7">
        <v>0.40460000000000002</v>
      </c>
      <c r="L673" s="7">
        <v>1.2899</v>
      </c>
      <c r="N673" s="7">
        <v>0.34339999999999998</v>
      </c>
      <c r="O673" s="7">
        <v>1.1691</v>
      </c>
      <c r="Q673" s="7">
        <v>1.1931</v>
      </c>
      <c r="R673" s="7">
        <v>2.4662000000000002</v>
      </c>
      <c r="AA673" s="7">
        <v>0.29239999999999999</v>
      </c>
      <c r="AB673" s="7">
        <v>1.0338000000000001</v>
      </c>
      <c r="AC673" s="7">
        <v>2.1669999999999998</v>
      </c>
      <c r="AD673" s="7">
        <v>4.4755000000000003</v>
      </c>
      <c r="AH673" s="7">
        <v>0.33129999999999998</v>
      </c>
      <c r="AI673" s="7">
        <v>1.1055999999999999</v>
      </c>
      <c r="AK673" s="7">
        <v>0.36409999999999998</v>
      </c>
      <c r="AL673" s="7">
        <v>1.1942999999999999</v>
      </c>
      <c r="AN673" s="7">
        <v>0.31169999999999998</v>
      </c>
      <c r="AO673" s="7">
        <v>1.1002000000000001</v>
      </c>
      <c r="AP673" s="7"/>
      <c r="AQ673" s="7">
        <v>1.1122000000000001</v>
      </c>
      <c r="AR673" s="7">
        <v>2.3203999999999998</v>
      </c>
      <c r="AY673" s="7">
        <v>2.1882999999999999</v>
      </c>
      <c r="AZ673" s="7">
        <v>5.1070000000000002</v>
      </c>
      <c r="BA673" s="7">
        <v>5.1070000000000002</v>
      </c>
    </row>
    <row r="674" spans="1:53" x14ac:dyDescent="0.15">
      <c r="A674" s="7">
        <v>0.3196</v>
      </c>
      <c r="B674" s="7">
        <v>1.0867</v>
      </c>
      <c r="C674" s="7">
        <v>2.3092999999999999</v>
      </c>
      <c r="D674" s="7">
        <v>5.1520999999999999</v>
      </c>
      <c r="H674" s="7">
        <v>0.36909999999999998</v>
      </c>
      <c r="I674" s="7">
        <v>1.1816</v>
      </c>
      <c r="K674" s="7">
        <v>0.40479999999999999</v>
      </c>
      <c r="L674" s="7">
        <v>1.2904</v>
      </c>
      <c r="N674" s="7">
        <v>0.34350000000000003</v>
      </c>
      <c r="O674" s="7">
        <v>1.1695</v>
      </c>
      <c r="Q674" s="7">
        <v>1.1936</v>
      </c>
      <c r="R674" s="7">
        <v>2.4670000000000001</v>
      </c>
      <c r="AA674" s="7">
        <v>0.29260000000000003</v>
      </c>
      <c r="AB674" s="7">
        <v>1.0341</v>
      </c>
      <c r="AC674" s="7">
        <v>2.1677</v>
      </c>
      <c r="AD674" s="7">
        <v>4.4768999999999997</v>
      </c>
      <c r="AH674" s="7">
        <v>0.33150000000000002</v>
      </c>
      <c r="AI674" s="7">
        <v>1.1060000000000001</v>
      </c>
      <c r="AK674" s="7">
        <v>0.36430000000000001</v>
      </c>
      <c r="AL674" s="7">
        <v>1.1948000000000001</v>
      </c>
      <c r="AN674" s="7">
        <v>0.31190000000000001</v>
      </c>
      <c r="AO674" s="7">
        <v>1.1007</v>
      </c>
      <c r="AP674" s="7"/>
      <c r="AQ674" s="7">
        <v>1.1126</v>
      </c>
      <c r="AR674" s="7">
        <v>2.3212000000000002</v>
      </c>
      <c r="AY674" s="7">
        <v>2.1892</v>
      </c>
      <c r="AZ674" s="7">
        <v>5.1089000000000002</v>
      </c>
      <c r="BA674" s="7">
        <v>5.1089000000000002</v>
      </c>
    </row>
    <row r="675" spans="1:53" x14ac:dyDescent="0.15">
      <c r="A675" s="7">
        <v>0.31969999999999998</v>
      </c>
      <c r="B675" s="7">
        <v>1.0871</v>
      </c>
      <c r="C675" s="7">
        <v>2.31</v>
      </c>
      <c r="D675" s="7">
        <v>5.1536</v>
      </c>
      <c r="H675" s="7">
        <v>0.36930000000000002</v>
      </c>
      <c r="I675" s="7">
        <v>1.1819999999999999</v>
      </c>
      <c r="K675" s="7">
        <v>0.40510000000000002</v>
      </c>
      <c r="L675" s="7">
        <v>1.2908999999999999</v>
      </c>
      <c r="N675" s="7">
        <v>0.34370000000000001</v>
      </c>
      <c r="O675" s="7">
        <v>1.1698999999999999</v>
      </c>
      <c r="Q675" s="7">
        <v>1.194</v>
      </c>
      <c r="R675" s="7">
        <v>2.4678</v>
      </c>
      <c r="AA675" s="7">
        <v>0.2928</v>
      </c>
      <c r="AB675" s="7">
        <v>1.0345</v>
      </c>
      <c r="AC675" s="7">
        <v>2.1684000000000001</v>
      </c>
      <c r="AD675" s="7">
        <v>4.4782999999999999</v>
      </c>
      <c r="AH675" s="7">
        <v>0.33169999999999999</v>
      </c>
      <c r="AI675" s="7">
        <v>1.1064000000000001</v>
      </c>
      <c r="AK675" s="7">
        <v>0.36449999999999999</v>
      </c>
      <c r="AL675" s="7">
        <v>1.1952</v>
      </c>
      <c r="AN675" s="7">
        <v>0.31209999999999999</v>
      </c>
      <c r="AO675" s="7">
        <v>1.1011</v>
      </c>
      <c r="AP675" s="7"/>
      <c r="AQ675" s="7">
        <v>1.113</v>
      </c>
      <c r="AR675" s="7">
        <v>2.3220000000000001</v>
      </c>
      <c r="AY675" s="7">
        <v>2.1901000000000002</v>
      </c>
      <c r="AZ675" s="7">
        <v>5.1108000000000002</v>
      </c>
      <c r="BA675" s="7">
        <v>5.1108000000000002</v>
      </c>
    </row>
    <row r="676" spans="1:53" x14ac:dyDescent="0.15">
      <c r="A676" s="7">
        <v>0.31990000000000002</v>
      </c>
      <c r="B676" s="7">
        <v>1.0873999999999999</v>
      </c>
      <c r="C676" s="7">
        <v>2.3108</v>
      </c>
      <c r="D676" s="7">
        <v>5.1551</v>
      </c>
      <c r="H676" s="7">
        <v>0.36959999999999998</v>
      </c>
      <c r="I676" s="7">
        <v>1.1825000000000001</v>
      </c>
      <c r="K676" s="7">
        <v>0.40529999999999999</v>
      </c>
      <c r="L676" s="7">
        <v>1.2914000000000001</v>
      </c>
      <c r="N676" s="7">
        <v>0.34389999999999998</v>
      </c>
      <c r="O676" s="7">
        <v>1.1702999999999999</v>
      </c>
      <c r="Q676" s="7">
        <v>1.1943999999999999</v>
      </c>
      <c r="R676" s="7">
        <v>2.4687000000000001</v>
      </c>
      <c r="AA676" s="7">
        <v>0.29289999999999999</v>
      </c>
      <c r="AB676" s="7">
        <v>1.0347999999999999</v>
      </c>
      <c r="AC676" s="7">
        <v>2.1690999999999998</v>
      </c>
      <c r="AD676" s="7">
        <v>4.4797000000000002</v>
      </c>
      <c r="AH676" s="7">
        <v>0.33189999999999997</v>
      </c>
      <c r="AI676" s="7">
        <v>1.1068</v>
      </c>
      <c r="AK676" s="7">
        <v>0.36470000000000002</v>
      </c>
      <c r="AL676" s="7">
        <v>1.1957</v>
      </c>
      <c r="AN676" s="7">
        <v>0.31230000000000002</v>
      </c>
      <c r="AO676" s="7">
        <v>1.1014999999999999</v>
      </c>
      <c r="AP676" s="7"/>
      <c r="AQ676" s="7">
        <v>1.1133999999999999</v>
      </c>
      <c r="AR676" s="7">
        <v>2.3228</v>
      </c>
      <c r="AY676" s="7">
        <v>2.1909999999999998</v>
      </c>
      <c r="AZ676" s="7">
        <v>5.1128</v>
      </c>
      <c r="BA676" s="7">
        <v>5.1128</v>
      </c>
    </row>
    <row r="677" spans="1:53" x14ac:dyDescent="0.15">
      <c r="A677" s="7">
        <v>0.3201</v>
      </c>
      <c r="B677" s="7">
        <v>1.0876999999999999</v>
      </c>
      <c r="C677" s="7">
        <v>2.3115000000000001</v>
      </c>
      <c r="D677" s="7">
        <v>5.1566999999999998</v>
      </c>
      <c r="H677" s="7">
        <v>0.36980000000000002</v>
      </c>
      <c r="I677" s="7">
        <v>1.1829000000000001</v>
      </c>
      <c r="K677" s="7">
        <v>0.40550000000000003</v>
      </c>
      <c r="L677" s="7">
        <v>1.2919</v>
      </c>
      <c r="N677" s="7">
        <v>0.34410000000000002</v>
      </c>
      <c r="O677" s="7">
        <v>1.1707000000000001</v>
      </c>
      <c r="Q677" s="7">
        <v>1.1948000000000001</v>
      </c>
      <c r="R677" s="7">
        <v>2.4695</v>
      </c>
      <c r="AA677" s="7">
        <v>0.29310000000000003</v>
      </c>
      <c r="AB677" s="7">
        <v>1.0351999999999999</v>
      </c>
      <c r="AC677" s="7">
        <v>2.1698</v>
      </c>
      <c r="AD677" s="7">
        <v>4.4810999999999996</v>
      </c>
      <c r="AH677" s="7">
        <v>0.33210000000000001</v>
      </c>
      <c r="AI677" s="7">
        <v>1.1073</v>
      </c>
      <c r="AK677" s="7">
        <v>0.3649</v>
      </c>
      <c r="AL677" s="7">
        <v>1.1960999999999999</v>
      </c>
      <c r="AN677" s="7">
        <v>0.31240000000000001</v>
      </c>
      <c r="AO677" s="7">
        <v>1.1019000000000001</v>
      </c>
      <c r="AP677" s="7"/>
      <c r="AQ677" s="7">
        <v>1.1137999999999999</v>
      </c>
      <c r="AR677" s="7">
        <v>2.3235000000000001</v>
      </c>
      <c r="AY677" s="7">
        <v>2.1919</v>
      </c>
      <c r="AZ677" s="7">
        <v>5.1147</v>
      </c>
      <c r="BA677" s="7">
        <v>5.1147</v>
      </c>
    </row>
    <row r="678" spans="1:53" x14ac:dyDescent="0.15">
      <c r="A678" s="7">
        <v>0.32019999999999998</v>
      </c>
      <c r="B678" s="7">
        <v>1.0881000000000001</v>
      </c>
      <c r="C678" s="7">
        <v>2.3123</v>
      </c>
      <c r="D678" s="7">
        <v>5.1581999999999999</v>
      </c>
      <c r="H678" s="7">
        <v>0.37</v>
      </c>
      <c r="I678" s="7">
        <v>1.1833</v>
      </c>
      <c r="K678" s="7">
        <v>0.40570000000000001</v>
      </c>
      <c r="L678" s="7">
        <v>1.2924</v>
      </c>
      <c r="N678" s="7">
        <v>0.34429999999999999</v>
      </c>
      <c r="O678" s="7">
        <v>1.1712</v>
      </c>
      <c r="Q678" s="7">
        <v>1.1952</v>
      </c>
      <c r="R678" s="7">
        <v>2.4702999999999999</v>
      </c>
      <c r="AA678" s="7">
        <v>0.29330000000000001</v>
      </c>
      <c r="AB678" s="7">
        <v>1.0355000000000001</v>
      </c>
      <c r="AC678" s="7">
        <v>2.1705000000000001</v>
      </c>
      <c r="AD678" s="7">
        <v>4.4824999999999999</v>
      </c>
      <c r="AH678" s="7">
        <v>0.33229999999999998</v>
      </c>
      <c r="AI678" s="7">
        <v>1.1076999999999999</v>
      </c>
      <c r="AK678" s="7">
        <v>0.36520000000000002</v>
      </c>
      <c r="AL678" s="7">
        <v>1.1966000000000001</v>
      </c>
      <c r="AN678" s="7">
        <v>0.31259999999999999</v>
      </c>
      <c r="AO678" s="7">
        <v>1.1023000000000001</v>
      </c>
      <c r="AP678" s="7"/>
      <c r="AQ678" s="7">
        <v>1.1141000000000001</v>
      </c>
      <c r="AR678" s="7">
        <v>2.3243</v>
      </c>
      <c r="AY678" s="7">
        <v>2.1928000000000001</v>
      </c>
      <c r="AZ678" s="7">
        <v>5.1166</v>
      </c>
      <c r="BA678" s="7">
        <v>5.1166</v>
      </c>
    </row>
    <row r="679" spans="1:53" x14ac:dyDescent="0.15">
      <c r="A679" s="7">
        <v>0.32040000000000002</v>
      </c>
      <c r="B679" s="7">
        <v>1.0884</v>
      </c>
      <c r="C679" s="7">
        <v>2.3130999999999999</v>
      </c>
      <c r="D679" s="7">
        <v>5.1597</v>
      </c>
      <c r="H679" s="7">
        <v>0.37019999999999997</v>
      </c>
      <c r="I679" s="7">
        <v>1.1838</v>
      </c>
      <c r="K679" s="7">
        <v>0.40589999999999998</v>
      </c>
      <c r="L679" s="7">
        <v>1.2928999999999999</v>
      </c>
      <c r="N679" s="7">
        <v>0.34449999999999997</v>
      </c>
      <c r="O679" s="7">
        <v>1.1716</v>
      </c>
      <c r="Q679" s="7">
        <v>1.1956</v>
      </c>
      <c r="R679" s="7">
        <v>2.4712000000000001</v>
      </c>
      <c r="AA679" s="7">
        <v>0.29339999999999999</v>
      </c>
      <c r="AB679" s="7">
        <v>1.0358000000000001</v>
      </c>
      <c r="AC679" s="7">
        <v>2.1711999999999998</v>
      </c>
      <c r="AD679" s="7">
        <v>4.4839000000000002</v>
      </c>
      <c r="AH679" s="7">
        <v>0.33250000000000002</v>
      </c>
      <c r="AI679" s="7">
        <v>1.1081000000000001</v>
      </c>
      <c r="AK679" s="7">
        <v>0.3654</v>
      </c>
      <c r="AL679" s="7">
        <v>1.1970000000000001</v>
      </c>
      <c r="AN679" s="7">
        <v>0.31280000000000002</v>
      </c>
      <c r="AO679" s="7">
        <v>1.1027</v>
      </c>
      <c r="AP679" s="7"/>
      <c r="AQ679" s="7">
        <v>1.1145</v>
      </c>
      <c r="AR679" s="7">
        <v>2.3250999999999999</v>
      </c>
      <c r="AY679" s="7">
        <v>2.1937000000000002</v>
      </c>
      <c r="AZ679" s="7">
        <v>5.1185999999999998</v>
      </c>
      <c r="BA679" s="7">
        <v>5.1185999999999998</v>
      </c>
    </row>
    <row r="680" spans="1:53" x14ac:dyDescent="0.15">
      <c r="A680" s="7">
        <v>0.3206</v>
      </c>
      <c r="B680" s="7">
        <v>1.0887</v>
      </c>
      <c r="C680" s="7">
        <v>2.3138000000000001</v>
      </c>
      <c r="D680" s="7">
        <v>5.1612</v>
      </c>
      <c r="H680" s="7">
        <v>0.37040000000000001</v>
      </c>
      <c r="I680" s="7">
        <v>1.1841999999999999</v>
      </c>
      <c r="K680" s="7">
        <v>0.40620000000000001</v>
      </c>
      <c r="L680" s="7">
        <v>1.2934000000000001</v>
      </c>
      <c r="N680" s="7">
        <v>0.34470000000000001</v>
      </c>
      <c r="O680" s="7">
        <v>1.1719999999999999</v>
      </c>
      <c r="Q680" s="7">
        <v>1.1960999999999999</v>
      </c>
      <c r="R680" s="7">
        <v>2.472</v>
      </c>
      <c r="AA680" s="7">
        <v>0.29360000000000003</v>
      </c>
      <c r="AB680" s="7">
        <v>1.0362</v>
      </c>
      <c r="AC680" s="7">
        <v>2.1718999999999999</v>
      </c>
      <c r="AD680" s="7">
        <v>4.4852999999999996</v>
      </c>
      <c r="AH680" s="7">
        <v>0.3327</v>
      </c>
      <c r="AI680" s="7">
        <v>1.1085</v>
      </c>
      <c r="AK680" s="7">
        <v>0.36559999999999998</v>
      </c>
      <c r="AL680" s="7">
        <v>1.1974</v>
      </c>
      <c r="AN680" s="7">
        <v>0.313</v>
      </c>
      <c r="AO680" s="7">
        <v>1.1031</v>
      </c>
      <c r="AP680" s="7"/>
      <c r="AQ680" s="7">
        <v>1.1149</v>
      </c>
      <c r="AR680" s="7">
        <v>2.3258999999999999</v>
      </c>
      <c r="AY680" s="7">
        <v>2.1945999999999999</v>
      </c>
      <c r="AZ680" s="7">
        <v>5.1204999999999998</v>
      </c>
      <c r="BA680" s="7">
        <v>5.1204999999999998</v>
      </c>
    </row>
    <row r="681" spans="1:53" x14ac:dyDescent="0.15">
      <c r="A681" s="7">
        <v>0.32069999999999999</v>
      </c>
      <c r="B681" s="7">
        <v>1.0891</v>
      </c>
      <c r="C681" s="7">
        <v>2.3146</v>
      </c>
      <c r="D681" s="7">
        <v>5.1627999999999998</v>
      </c>
      <c r="H681" s="7">
        <v>0.37059999999999998</v>
      </c>
      <c r="I681" s="7">
        <v>1.1846000000000001</v>
      </c>
      <c r="K681" s="7">
        <v>0.40639999999999998</v>
      </c>
      <c r="L681" s="7">
        <v>1.2939000000000001</v>
      </c>
      <c r="N681" s="7">
        <v>0.3448</v>
      </c>
      <c r="O681" s="7">
        <v>1.1724000000000001</v>
      </c>
      <c r="Q681" s="7">
        <v>1.1964999999999999</v>
      </c>
      <c r="R681" s="7">
        <v>2.4727999999999999</v>
      </c>
      <c r="AA681" s="7">
        <v>0.29380000000000001</v>
      </c>
      <c r="AB681" s="7">
        <v>1.0365</v>
      </c>
      <c r="AC681" s="7">
        <v>2.1726000000000001</v>
      </c>
      <c r="AD681" s="7">
        <v>4.4866999999999999</v>
      </c>
      <c r="AH681" s="7">
        <v>0.33289999999999997</v>
      </c>
      <c r="AI681" s="7">
        <v>1.1089</v>
      </c>
      <c r="AK681" s="7">
        <v>0.36580000000000001</v>
      </c>
      <c r="AL681" s="7">
        <v>1.1979</v>
      </c>
      <c r="AN681" s="7">
        <v>0.31309999999999999</v>
      </c>
      <c r="AO681" s="7">
        <v>1.1034999999999999</v>
      </c>
      <c r="AP681" s="7"/>
      <c r="AQ681" s="7">
        <v>1.1153</v>
      </c>
      <c r="AR681" s="7">
        <v>2.3267000000000002</v>
      </c>
      <c r="AY681" s="7">
        <v>2.1955</v>
      </c>
      <c r="AZ681" s="7">
        <v>5.1223999999999998</v>
      </c>
      <c r="BA681" s="7">
        <v>5.1223999999999998</v>
      </c>
    </row>
    <row r="682" spans="1:53" x14ac:dyDescent="0.15">
      <c r="A682" s="7">
        <v>0.32090000000000002</v>
      </c>
      <c r="B682" s="7">
        <v>1.0893999999999999</v>
      </c>
      <c r="C682" s="7">
        <v>2.3153000000000001</v>
      </c>
      <c r="D682" s="7">
        <v>5.1642999999999999</v>
      </c>
      <c r="H682" s="7">
        <v>0.37080000000000002</v>
      </c>
      <c r="I682" s="7">
        <v>1.1851</v>
      </c>
      <c r="K682" s="7">
        <v>0.40660000000000002</v>
      </c>
      <c r="L682" s="7">
        <v>1.2945</v>
      </c>
      <c r="N682" s="7">
        <v>0.34499999999999997</v>
      </c>
      <c r="O682" s="7">
        <v>1.1728000000000001</v>
      </c>
      <c r="Q682" s="7">
        <v>1.1969000000000001</v>
      </c>
      <c r="R682" s="7">
        <v>2.4735999999999998</v>
      </c>
      <c r="AA682" s="7">
        <v>0.29389999999999999</v>
      </c>
      <c r="AB682" s="7">
        <v>1.0368999999999999</v>
      </c>
      <c r="AC682" s="7">
        <v>2.1732999999999998</v>
      </c>
      <c r="AD682" s="7">
        <v>4.4881000000000002</v>
      </c>
      <c r="AH682" s="7">
        <v>0.33310000000000001</v>
      </c>
      <c r="AI682" s="7">
        <v>1.1093</v>
      </c>
      <c r="AK682" s="7">
        <v>0.36609999999999998</v>
      </c>
      <c r="AL682" s="7">
        <v>1.1982999999999999</v>
      </c>
      <c r="AN682" s="7">
        <v>0.31330000000000002</v>
      </c>
      <c r="AO682" s="7">
        <v>1.1039000000000001</v>
      </c>
      <c r="AP682" s="7"/>
      <c r="AQ682" s="7">
        <v>1.1156999999999999</v>
      </c>
      <c r="AR682" s="7">
        <v>2.3275000000000001</v>
      </c>
      <c r="AY682" s="7">
        <v>2.1964000000000001</v>
      </c>
      <c r="AZ682" s="7">
        <v>5.1243999999999996</v>
      </c>
      <c r="BA682" s="7">
        <v>5.1243999999999996</v>
      </c>
    </row>
    <row r="683" spans="1:53" x14ac:dyDescent="0.15">
      <c r="A683" s="7">
        <v>0.3211</v>
      </c>
      <c r="B683" s="7">
        <v>1.0896999999999999</v>
      </c>
      <c r="C683" s="7">
        <v>2.3161</v>
      </c>
      <c r="D683" s="7">
        <v>5.1657999999999999</v>
      </c>
      <c r="H683" s="7">
        <v>0.371</v>
      </c>
      <c r="I683" s="7">
        <v>1.1855</v>
      </c>
      <c r="K683" s="7">
        <v>0.40679999999999999</v>
      </c>
      <c r="L683" s="7">
        <v>1.2949999999999999</v>
      </c>
      <c r="N683" s="7">
        <v>0.34520000000000001</v>
      </c>
      <c r="O683" s="7">
        <v>1.1732</v>
      </c>
      <c r="Q683" s="7">
        <v>1.1973</v>
      </c>
      <c r="R683" s="7">
        <v>2.4744999999999999</v>
      </c>
      <c r="AA683" s="7">
        <v>0.29409999999999997</v>
      </c>
      <c r="AB683" s="7">
        <v>1.0371999999999999</v>
      </c>
      <c r="AC683" s="7">
        <v>2.1739999999999999</v>
      </c>
      <c r="AD683" s="7">
        <v>4.4894999999999996</v>
      </c>
      <c r="AH683" s="7">
        <v>0.33329999999999999</v>
      </c>
      <c r="AI683" s="7">
        <v>1.1096999999999999</v>
      </c>
      <c r="AK683" s="7">
        <v>0.36630000000000001</v>
      </c>
      <c r="AL683" s="7">
        <v>1.1988000000000001</v>
      </c>
      <c r="AN683" s="7">
        <v>0.3135</v>
      </c>
      <c r="AO683" s="7">
        <v>1.1043000000000001</v>
      </c>
      <c r="AP683" s="7"/>
      <c r="AQ683" s="7">
        <v>1.1161000000000001</v>
      </c>
      <c r="AR683" s="7">
        <v>2.3283</v>
      </c>
      <c r="AY683" s="7">
        <v>2.1972999999999998</v>
      </c>
      <c r="AZ683" s="7">
        <v>5.1262999999999996</v>
      </c>
      <c r="BA683" s="7">
        <v>5.1262999999999996</v>
      </c>
    </row>
    <row r="684" spans="1:53" x14ac:dyDescent="0.15">
      <c r="A684" s="7">
        <v>0.32119999999999999</v>
      </c>
      <c r="B684" s="7">
        <v>1.0901000000000001</v>
      </c>
      <c r="C684" s="7">
        <v>2.3168000000000002</v>
      </c>
      <c r="D684" s="7">
        <v>5.1673999999999998</v>
      </c>
      <c r="H684" s="7">
        <v>0.37130000000000002</v>
      </c>
      <c r="I684" s="7">
        <v>1.1859</v>
      </c>
      <c r="K684" s="7">
        <v>0.40699999999999997</v>
      </c>
      <c r="L684" s="7">
        <v>1.2955000000000001</v>
      </c>
      <c r="N684" s="7">
        <v>0.34539999999999998</v>
      </c>
      <c r="O684" s="7">
        <v>1.1737</v>
      </c>
      <c r="Q684" s="7">
        <v>1.1977</v>
      </c>
      <c r="R684" s="7">
        <v>2.4752999999999998</v>
      </c>
      <c r="AA684" s="7">
        <v>0.29430000000000001</v>
      </c>
      <c r="AB684" s="7">
        <v>1.0376000000000001</v>
      </c>
      <c r="AC684" s="7">
        <v>2.1747000000000001</v>
      </c>
      <c r="AD684" s="7">
        <v>4.4908999999999999</v>
      </c>
      <c r="AH684" s="7">
        <v>0.33350000000000002</v>
      </c>
      <c r="AI684" s="7">
        <v>1.1102000000000001</v>
      </c>
      <c r="AK684" s="7">
        <v>0.36649999999999999</v>
      </c>
      <c r="AL684" s="7">
        <v>1.1992</v>
      </c>
      <c r="AN684" s="7">
        <v>0.31369999999999998</v>
      </c>
      <c r="AO684" s="7">
        <v>1.1047</v>
      </c>
      <c r="AP684" s="7"/>
      <c r="AQ684" s="7">
        <v>1.1165</v>
      </c>
      <c r="AR684" s="7">
        <v>2.3290000000000002</v>
      </c>
      <c r="AY684" s="7">
        <v>2.1981999999999999</v>
      </c>
      <c r="AZ684" s="7">
        <v>5.1281999999999996</v>
      </c>
      <c r="BA684" s="7">
        <v>5.1281999999999996</v>
      </c>
    </row>
    <row r="685" spans="1:53" x14ac:dyDescent="0.15">
      <c r="A685" s="7">
        <v>0.32140000000000002</v>
      </c>
      <c r="B685" s="7">
        <v>1.0904</v>
      </c>
      <c r="C685" s="7">
        <v>2.3176000000000001</v>
      </c>
      <c r="D685" s="7">
        <v>5.1688999999999998</v>
      </c>
      <c r="H685" s="7">
        <v>0.3715</v>
      </c>
      <c r="I685" s="7">
        <v>1.1863999999999999</v>
      </c>
      <c r="K685" s="7">
        <v>0.4073</v>
      </c>
      <c r="L685" s="7">
        <v>1.296</v>
      </c>
      <c r="N685" s="7">
        <v>0.34560000000000002</v>
      </c>
      <c r="O685" s="7">
        <v>1.1740999999999999</v>
      </c>
      <c r="Q685" s="7">
        <v>1.1980999999999999</v>
      </c>
      <c r="R685" s="7">
        <v>2.4761000000000002</v>
      </c>
      <c r="AA685" s="7">
        <v>0.29449999999999998</v>
      </c>
      <c r="AB685" s="7">
        <v>1.0379</v>
      </c>
      <c r="AC685" s="7">
        <v>2.1753999999999998</v>
      </c>
      <c r="AD685" s="7">
        <v>4.4923999999999999</v>
      </c>
      <c r="AH685" s="7">
        <v>0.3337</v>
      </c>
      <c r="AI685" s="7">
        <v>1.1106</v>
      </c>
      <c r="AK685" s="7">
        <v>0.36670000000000003</v>
      </c>
      <c r="AL685" s="7">
        <v>1.1997</v>
      </c>
      <c r="AN685" s="7">
        <v>0.31380000000000002</v>
      </c>
      <c r="AO685" s="7">
        <v>1.1051</v>
      </c>
      <c r="AP685" s="7"/>
      <c r="AQ685" s="7">
        <v>1.1169</v>
      </c>
      <c r="AR685" s="7">
        <v>2.3298000000000001</v>
      </c>
      <c r="AY685" s="7">
        <v>2.1991000000000001</v>
      </c>
      <c r="AZ685" s="7">
        <v>5.1302000000000003</v>
      </c>
      <c r="BA685" s="7">
        <v>5.1302000000000003</v>
      </c>
    </row>
    <row r="686" spans="1:53" x14ac:dyDescent="0.15">
      <c r="A686" s="7">
        <v>0.32150000000000001</v>
      </c>
      <c r="B686" s="7">
        <v>1.0907</v>
      </c>
      <c r="C686" s="7">
        <v>2.3184</v>
      </c>
      <c r="D686" s="7">
        <v>5.1703999999999999</v>
      </c>
      <c r="H686" s="7">
        <v>0.37169999999999997</v>
      </c>
      <c r="I686" s="7">
        <v>1.1868000000000001</v>
      </c>
      <c r="K686" s="7">
        <v>0.40749999999999997</v>
      </c>
      <c r="L686" s="7">
        <v>1.2965</v>
      </c>
      <c r="N686" s="7">
        <v>0.3458</v>
      </c>
      <c r="O686" s="7">
        <v>1.1745000000000001</v>
      </c>
      <c r="Q686" s="7">
        <v>1.1986000000000001</v>
      </c>
      <c r="R686" s="7">
        <v>2.4769999999999999</v>
      </c>
      <c r="AA686" s="7">
        <v>0.29459999999999997</v>
      </c>
      <c r="AB686" s="7">
        <v>1.0383</v>
      </c>
      <c r="AC686" s="7">
        <v>2.1760999999999999</v>
      </c>
      <c r="AD686" s="7">
        <v>4.4938000000000002</v>
      </c>
      <c r="AH686" s="7">
        <v>0.33389999999999997</v>
      </c>
      <c r="AI686" s="7">
        <v>1.111</v>
      </c>
      <c r="AK686" s="7">
        <v>0.3669</v>
      </c>
      <c r="AL686" s="7">
        <v>1.2000999999999999</v>
      </c>
      <c r="AN686" s="7">
        <v>0.314</v>
      </c>
      <c r="AO686" s="7">
        <v>1.1054999999999999</v>
      </c>
      <c r="AP686" s="7"/>
      <c r="AQ686" s="7">
        <v>1.1173</v>
      </c>
      <c r="AR686" s="7">
        <v>2.3306</v>
      </c>
      <c r="AY686" s="7">
        <v>2.2000000000000002</v>
      </c>
      <c r="AZ686" s="7">
        <v>5.1321000000000003</v>
      </c>
      <c r="BA686" s="7">
        <v>5.1321000000000003</v>
      </c>
    </row>
    <row r="687" spans="1:53" x14ac:dyDescent="0.15">
      <c r="A687" s="7">
        <v>0.32169999999999999</v>
      </c>
      <c r="B687" s="7">
        <v>1.0911</v>
      </c>
      <c r="C687" s="7">
        <v>2.3191000000000002</v>
      </c>
      <c r="D687" s="7">
        <v>5.1719999999999997</v>
      </c>
      <c r="H687" s="7">
        <v>0.37190000000000001</v>
      </c>
      <c r="I687" s="7">
        <v>1.1873</v>
      </c>
      <c r="K687" s="7">
        <v>0.40770000000000001</v>
      </c>
      <c r="L687" s="7">
        <v>1.2969999999999999</v>
      </c>
      <c r="N687" s="7">
        <v>0.34589999999999999</v>
      </c>
      <c r="O687" s="7">
        <v>1.1749000000000001</v>
      </c>
      <c r="Q687" s="7">
        <v>1.1990000000000001</v>
      </c>
      <c r="R687" s="7">
        <v>2.4777999999999998</v>
      </c>
      <c r="AA687" s="7">
        <v>0.29480000000000001</v>
      </c>
      <c r="AB687" s="7">
        <v>1.0386</v>
      </c>
      <c r="AC687" s="7">
        <v>2.1768000000000001</v>
      </c>
      <c r="AD687" s="7">
        <v>4.4951999999999996</v>
      </c>
      <c r="AH687" s="7">
        <v>0.33410000000000001</v>
      </c>
      <c r="AI687" s="7">
        <v>1.1113999999999999</v>
      </c>
      <c r="AK687" s="7">
        <v>0.36720000000000003</v>
      </c>
      <c r="AL687" s="7">
        <v>1.2005999999999999</v>
      </c>
      <c r="AN687" s="7">
        <v>0.31419999999999998</v>
      </c>
      <c r="AO687" s="7">
        <v>1.1059000000000001</v>
      </c>
      <c r="AP687" s="7"/>
      <c r="AQ687" s="7">
        <v>1.1176999999999999</v>
      </c>
      <c r="AR687" s="7">
        <v>2.3313999999999999</v>
      </c>
      <c r="AY687" s="7">
        <v>2.2008999999999999</v>
      </c>
      <c r="AZ687" s="7">
        <v>5.1341000000000001</v>
      </c>
      <c r="BA687" s="7">
        <v>5.1341000000000001</v>
      </c>
    </row>
    <row r="688" spans="1:53" x14ac:dyDescent="0.15">
      <c r="A688" s="7">
        <v>0.32190000000000002</v>
      </c>
      <c r="B688" s="7">
        <v>1.0913999999999999</v>
      </c>
      <c r="C688" s="7">
        <v>2.3199000000000001</v>
      </c>
      <c r="D688" s="7">
        <v>5.1734999999999998</v>
      </c>
      <c r="H688" s="7">
        <v>0.37209999999999999</v>
      </c>
      <c r="I688" s="7">
        <v>1.1877</v>
      </c>
      <c r="K688" s="7">
        <v>0.40789999999999998</v>
      </c>
      <c r="L688" s="7">
        <v>1.2975000000000001</v>
      </c>
      <c r="N688" s="7">
        <v>0.34610000000000002</v>
      </c>
      <c r="O688" s="7">
        <v>1.1753</v>
      </c>
      <c r="Q688" s="7">
        <v>1.1994</v>
      </c>
      <c r="R688" s="7">
        <v>2.4786999999999999</v>
      </c>
      <c r="AA688" s="7">
        <v>0.29499999999999998</v>
      </c>
      <c r="AB688" s="7">
        <v>1.0389999999999999</v>
      </c>
      <c r="AC688" s="7">
        <v>2.1775000000000002</v>
      </c>
      <c r="AD688" s="7">
        <v>4.4965999999999999</v>
      </c>
      <c r="AH688" s="7">
        <v>0.33429999999999999</v>
      </c>
      <c r="AI688" s="7">
        <v>1.1117999999999999</v>
      </c>
      <c r="AK688" s="7">
        <v>0.3674</v>
      </c>
      <c r="AL688" s="7">
        <v>1.2010000000000001</v>
      </c>
      <c r="AN688" s="7">
        <v>0.31440000000000001</v>
      </c>
      <c r="AO688" s="7">
        <v>1.1063000000000001</v>
      </c>
      <c r="AP688" s="7"/>
      <c r="AQ688" s="7">
        <v>1.1181000000000001</v>
      </c>
      <c r="AR688" s="7">
        <v>2.3321999999999998</v>
      </c>
      <c r="AY688" s="7">
        <v>2.2018</v>
      </c>
      <c r="AZ688" s="7">
        <v>5.1360000000000001</v>
      </c>
      <c r="BA688" s="7">
        <v>5.1360000000000001</v>
      </c>
    </row>
    <row r="689" spans="1:53" x14ac:dyDescent="0.15">
      <c r="A689" s="7">
        <v>0.32200000000000001</v>
      </c>
      <c r="B689" s="7">
        <v>1.0916999999999999</v>
      </c>
      <c r="C689" s="7">
        <v>2.3206000000000002</v>
      </c>
      <c r="D689" s="7">
        <v>5.1750999999999996</v>
      </c>
      <c r="H689" s="7">
        <v>0.37230000000000002</v>
      </c>
      <c r="I689" s="7">
        <v>1.1880999999999999</v>
      </c>
      <c r="K689" s="7">
        <v>0.40810000000000002</v>
      </c>
      <c r="L689" s="7">
        <v>1.298</v>
      </c>
      <c r="N689" s="7">
        <v>0.3463</v>
      </c>
      <c r="O689" s="7">
        <v>1.1758</v>
      </c>
      <c r="Q689" s="7">
        <v>1.1998</v>
      </c>
      <c r="R689" s="7">
        <v>2.4794999999999998</v>
      </c>
      <c r="AA689" s="7">
        <v>0.29509999999999997</v>
      </c>
      <c r="AB689" s="7">
        <v>1.0392999999999999</v>
      </c>
      <c r="AC689" s="7">
        <v>2.1781999999999999</v>
      </c>
      <c r="AD689" s="7">
        <v>4.4980000000000002</v>
      </c>
      <c r="AH689" s="7">
        <v>0.33450000000000002</v>
      </c>
      <c r="AI689" s="7">
        <v>1.1122000000000001</v>
      </c>
      <c r="AK689" s="7">
        <v>0.36759999999999998</v>
      </c>
      <c r="AL689" s="7">
        <v>1.2015</v>
      </c>
      <c r="AN689" s="7">
        <v>0.3145</v>
      </c>
      <c r="AO689" s="7">
        <v>1.1067</v>
      </c>
      <c r="AP689" s="7"/>
      <c r="AQ689" s="7">
        <v>1.1185</v>
      </c>
      <c r="AR689" s="7">
        <v>2.3330000000000002</v>
      </c>
      <c r="AY689" s="7">
        <v>2.2027000000000001</v>
      </c>
      <c r="AZ689" s="7">
        <v>5.1379000000000001</v>
      </c>
      <c r="BA689" s="7">
        <v>5.1379000000000001</v>
      </c>
    </row>
    <row r="690" spans="1:53" x14ac:dyDescent="0.15">
      <c r="A690" s="7">
        <v>0.32219999999999999</v>
      </c>
      <c r="B690" s="7">
        <v>1.0921000000000001</v>
      </c>
      <c r="C690" s="7">
        <v>2.3214000000000001</v>
      </c>
      <c r="D690" s="7">
        <v>5.1765999999999996</v>
      </c>
      <c r="H690" s="7">
        <v>0.3725</v>
      </c>
      <c r="I690" s="7">
        <v>1.1886000000000001</v>
      </c>
      <c r="K690" s="7">
        <v>0.40839999999999999</v>
      </c>
      <c r="L690" s="7">
        <v>1.2985</v>
      </c>
      <c r="N690" s="7">
        <v>0.34649999999999997</v>
      </c>
      <c r="O690" s="7">
        <v>1.1761999999999999</v>
      </c>
      <c r="Q690" s="7">
        <v>1.2001999999999999</v>
      </c>
      <c r="R690" s="7">
        <v>2.4803000000000002</v>
      </c>
      <c r="AA690" s="7">
        <v>0.29530000000000001</v>
      </c>
      <c r="AB690" s="7">
        <v>1.0397000000000001</v>
      </c>
      <c r="AC690" s="7">
        <v>2.1789000000000001</v>
      </c>
      <c r="AD690" s="7">
        <v>4.4993999999999996</v>
      </c>
      <c r="AH690" s="7">
        <v>0.3347</v>
      </c>
      <c r="AI690" s="7">
        <v>1.1127</v>
      </c>
      <c r="AK690" s="7">
        <v>0.36780000000000002</v>
      </c>
      <c r="AL690" s="7">
        <v>1.2019</v>
      </c>
      <c r="AN690" s="7">
        <v>0.31469999999999998</v>
      </c>
      <c r="AO690" s="7">
        <v>1.1071</v>
      </c>
      <c r="AP690" s="7"/>
      <c r="AQ690" s="7">
        <v>1.1189</v>
      </c>
      <c r="AR690" s="7">
        <v>2.3338000000000001</v>
      </c>
      <c r="AY690" s="7">
        <v>2.2035999999999998</v>
      </c>
      <c r="AZ690" s="7">
        <v>5.1398999999999999</v>
      </c>
      <c r="BA690" s="7">
        <v>5.1398999999999999</v>
      </c>
    </row>
    <row r="691" spans="1:53" x14ac:dyDescent="0.15">
      <c r="A691" s="7">
        <v>0.32240000000000002</v>
      </c>
      <c r="B691" s="7">
        <v>1.0924</v>
      </c>
      <c r="C691" s="7">
        <v>2.3222</v>
      </c>
      <c r="D691" s="7">
        <v>5.1780999999999997</v>
      </c>
      <c r="H691" s="7">
        <v>0.37280000000000002</v>
      </c>
      <c r="I691" s="7">
        <v>1.1890000000000001</v>
      </c>
      <c r="K691" s="7">
        <v>0.40860000000000002</v>
      </c>
      <c r="L691" s="7">
        <v>1.2989999999999999</v>
      </c>
      <c r="N691" s="7">
        <v>0.34670000000000001</v>
      </c>
      <c r="O691" s="7">
        <v>1.1766000000000001</v>
      </c>
      <c r="Q691" s="7">
        <v>1.2005999999999999</v>
      </c>
      <c r="R691" s="7">
        <v>2.4811999999999999</v>
      </c>
      <c r="AA691" s="7">
        <v>0.29549999999999998</v>
      </c>
      <c r="AB691" s="7">
        <v>1.04</v>
      </c>
      <c r="AC691" s="7">
        <v>2.1796000000000002</v>
      </c>
      <c r="AD691" s="7">
        <v>4.5007999999999999</v>
      </c>
      <c r="AH691" s="7">
        <v>0.33489999999999998</v>
      </c>
      <c r="AI691" s="7">
        <v>1.1131</v>
      </c>
      <c r="AK691" s="7">
        <v>0.36809999999999998</v>
      </c>
      <c r="AL691" s="7">
        <v>1.2023999999999999</v>
      </c>
      <c r="AN691" s="7">
        <v>0.31490000000000001</v>
      </c>
      <c r="AO691" s="7">
        <v>1.1075999999999999</v>
      </c>
      <c r="AP691" s="7"/>
      <c r="AQ691" s="7">
        <v>1.1193</v>
      </c>
      <c r="AR691" s="7">
        <v>2.3346</v>
      </c>
      <c r="AY691" s="7">
        <v>2.2044999999999999</v>
      </c>
      <c r="AZ691" s="7">
        <v>5.1417999999999999</v>
      </c>
      <c r="BA691" s="7">
        <v>5.1417999999999999</v>
      </c>
    </row>
    <row r="692" spans="1:53" x14ac:dyDescent="0.15">
      <c r="A692" s="7">
        <v>0.32250000000000001</v>
      </c>
      <c r="B692" s="7">
        <v>1.0928</v>
      </c>
      <c r="C692" s="7">
        <v>2.3229000000000002</v>
      </c>
      <c r="D692" s="7">
        <v>5.1797000000000004</v>
      </c>
      <c r="H692" s="7">
        <v>0.373</v>
      </c>
      <c r="I692" s="7">
        <v>1.1894</v>
      </c>
      <c r="K692" s="7">
        <v>0.4088</v>
      </c>
      <c r="L692" s="7">
        <v>1.2995000000000001</v>
      </c>
      <c r="N692" s="7">
        <v>0.34689999999999999</v>
      </c>
      <c r="O692" s="7">
        <v>1.177</v>
      </c>
      <c r="Q692" s="7">
        <v>1.2011000000000001</v>
      </c>
      <c r="R692" s="7">
        <v>2.4820000000000002</v>
      </c>
      <c r="AA692" s="7">
        <v>0.29559999999999997</v>
      </c>
      <c r="AB692" s="7">
        <v>1.0404</v>
      </c>
      <c r="AC692" s="7">
        <v>2.1802999999999999</v>
      </c>
      <c r="AD692" s="7">
        <v>4.5023</v>
      </c>
      <c r="AH692" s="7">
        <v>0.33510000000000001</v>
      </c>
      <c r="AI692" s="7">
        <v>1.1134999999999999</v>
      </c>
      <c r="AK692" s="7">
        <v>0.36830000000000002</v>
      </c>
      <c r="AL692" s="7">
        <v>1.2028000000000001</v>
      </c>
      <c r="AN692" s="7">
        <v>0.31509999999999999</v>
      </c>
      <c r="AO692" s="7">
        <v>1.1080000000000001</v>
      </c>
      <c r="AP692" s="7"/>
      <c r="AQ692" s="7">
        <v>1.1196999999999999</v>
      </c>
      <c r="AR692" s="7">
        <v>2.3353999999999999</v>
      </c>
      <c r="AY692" s="7">
        <v>2.2054</v>
      </c>
      <c r="AZ692" s="7">
        <v>5.1437999999999997</v>
      </c>
      <c r="BA692" s="7">
        <v>5.1437999999999997</v>
      </c>
    </row>
    <row r="693" spans="1:53" x14ac:dyDescent="0.15">
      <c r="A693" s="7">
        <v>0.32269999999999999</v>
      </c>
      <c r="B693" s="7">
        <v>1.0931</v>
      </c>
      <c r="C693" s="7">
        <v>2.3237000000000001</v>
      </c>
      <c r="D693" s="7">
        <v>5.1811999999999996</v>
      </c>
      <c r="H693" s="7">
        <v>0.37319999999999998</v>
      </c>
      <c r="I693" s="7">
        <v>1.1899</v>
      </c>
      <c r="K693" s="7">
        <v>0.40899999999999997</v>
      </c>
      <c r="L693" s="7">
        <v>1.3</v>
      </c>
      <c r="N693" s="7">
        <v>0.34710000000000002</v>
      </c>
      <c r="O693" s="7">
        <v>1.1774</v>
      </c>
      <c r="Q693" s="7">
        <v>1.2015</v>
      </c>
      <c r="R693" s="7">
        <v>2.4828000000000001</v>
      </c>
      <c r="AA693" s="7">
        <v>0.29580000000000001</v>
      </c>
      <c r="AB693" s="7">
        <v>1.0407999999999999</v>
      </c>
      <c r="AC693" s="7">
        <v>2.181</v>
      </c>
      <c r="AD693" s="7">
        <v>4.5037000000000003</v>
      </c>
      <c r="AH693" s="7">
        <v>0.33529999999999999</v>
      </c>
      <c r="AI693" s="7">
        <v>1.1138999999999999</v>
      </c>
      <c r="AK693" s="7">
        <v>0.36849999999999999</v>
      </c>
      <c r="AL693" s="7">
        <v>1.2033</v>
      </c>
      <c r="AN693" s="7">
        <v>0.31519999999999998</v>
      </c>
      <c r="AO693" s="7">
        <v>1.1084000000000001</v>
      </c>
      <c r="AP693" s="7"/>
      <c r="AQ693" s="7">
        <v>1.1200000000000001</v>
      </c>
      <c r="AR693" s="7">
        <v>2.3361999999999998</v>
      </c>
      <c r="AY693" s="7">
        <v>2.2063000000000001</v>
      </c>
      <c r="AZ693" s="7">
        <v>5.1456999999999997</v>
      </c>
      <c r="BA693" s="7">
        <v>5.1456999999999997</v>
      </c>
    </row>
    <row r="694" spans="1:53" x14ac:dyDescent="0.15">
      <c r="A694" s="7">
        <v>0.32290000000000002</v>
      </c>
      <c r="B694" s="7">
        <v>1.0933999999999999</v>
      </c>
      <c r="C694" s="7">
        <v>2.3245</v>
      </c>
      <c r="D694" s="7">
        <v>5.1828000000000003</v>
      </c>
      <c r="H694" s="7">
        <v>0.37340000000000001</v>
      </c>
      <c r="I694" s="7">
        <v>1.1902999999999999</v>
      </c>
      <c r="K694" s="7">
        <v>0.40920000000000001</v>
      </c>
      <c r="L694" s="7">
        <v>1.3005</v>
      </c>
      <c r="N694" s="7">
        <v>0.34720000000000001</v>
      </c>
      <c r="O694" s="7">
        <v>1.1778999999999999</v>
      </c>
      <c r="Q694" s="7">
        <v>1.2019</v>
      </c>
      <c r="R694" s="7">
        <v>2.4836999999999998</v>
      </c>
      <c r="AA694" s="7">
        <v>0.29599999999999999</v>
      </c>
      <c r="AB694" s="7">
        <v>1.0410999999999999</v>
      </c>
      <c r="AC694" s="7">
        <v>2.1817000000000002</v>
      </c>
      <c r="AD694" s="7">
        <v>4.5050999999999997</v>
      </c>
      <c r="AH694" s="7">
        <v>0.33550000000000002</v>
      </c>
      <c r="AI694" s="7">
        <v>1.1143000000000001</v>
      </c>
      <c r="AK694" s="7">
        <v>0.36870000000000003</v>
      </c>
      <c r="AL694" s="7">
        <v>1.2037</v>
      </c>
      <c r="AN694" s="7">
        <v>0.31540000000000001</v>
      </c>
      <c r="AO694" s="7">
        <v>1.1088</v>
      </c>
      <c r="AP694" s="7"/>
      <c r="AQ694" s="7">
        <v>1.1204000000000001</v>
      </c>
      <c r="AR694" s="7">
        <v>2.3370000000000002</v>
      </c>
      <c r="AY694" s="7">
        <v>2.2073</v>
      </c>
      <c r="AZ694" s="7">
        <v>5.1477000000000004</v>
      </c>
      <c r="BA694" s="7">
        <v>5.1477000000000004</v>
      </c>
    </row>
    <row r="695" spans="1:53" x14ac:dyDescent="0.15">
      <c r="A695" s="7">
        <v>0.32300000000000001</v>
      </c>
      <c r="B695" s="7">
        <v>1.0938000000000001</v>
      </c>
      <c r="C695" s="7">
        <v>2.3252000000000002</v>
      </c>
      <c r="D695" s="7">
        <v>5.1843000000000004</v>
      </c>
      <c r="H695" s="7">
        <v>0.37359999999999999</v>
      </c>
      <c r="I695" s="7">
        <v>1.1908000000000001</v>
      </c>
      <c r="K695" s="7">
        <v>0.40949999999999998</v>
      </c>
      <c r="L695" s="7">
        <v>1.3009999999999999</v>
      </c>
      <c r="N695" s="7">
        <v>0.34739999999999999</v>
      </c>
      <c r="O695" s="7">
        <v>1.1782999999999999</v>
      </c>
      <c r="Q695" s="7">
        <v>1.2022999999999999</v>
      </c>
      <c r="R695" s="7">
        <v>2.4845000000000002</v>
      </c>
      <c r="AA695" s="7">
        <v>0.29609999999999997</v>
      </c>
      <c r="AB695" s="7">
        <v>1.0415000000000001</v>
      </c>
      <c r="AC695" s="7">
        <v>2.1823999999999999</v>
      </c>
      <c r="AD695" s="7">
        <v>4.5065</v>
      </c>
      <c r="AH695" s="7">
        <v>0.3357</v>
      </c>
      <c r="AI695" s="7">
        <v>1.1147</v>
      </c>
      <c r="AK695" s="7">
        <v>0.36899999999999999</v>
      </c>
      <c r="AL695" s="7">
        <v>1.2041999999999999</v>
      </c>
      <c r="AN695" s="7">
        <v>0.31559999999999999</v>
      </c>
      <c r="AO695" s="7">
        <v>1.1092</v>
      </c>
      <c r="AP695" s="7"/>
      <c r="AQ695" s="7">
        <v>1.1208</v>
      </c>
      <c r="AR695" s="7">
        <v>2.3376999999999999</v>
      </c>
      <c r="AY695" s="7">
        <v>2.2082000000000002</v>
      </c>
      <c r="AZ695" s="7">
        <v>5.1496000000000004</v>
      </c>
      <c r="BA695" s="7">
        <v>5.1496000000000004</v>
      </c>
    </row>
    <row r="696" spans="1:53" x14ac:dyDescent="0.15">
      <c r="A696" s="7">
        <v>0.32319999999999999</v>
      </c>
      <c r="B696" s="7">
        <v>1.0941000000000001</v>
      </c>
      <c r="C696" s="7">
        <v>2.3260000000000001</v>
      </c>
      <c r="D696" s="7">
        <v>5.1859000000000002</v>
      </c>
      <c r="H696" s="7">
        <v>0.37380000000000002</v>
      </c>
      <c r="I696" s="7">
        <v>1.1912</v>
      </c>
      <c r="K696" s="7">
        <v>0.40970000000000001</v>
      </c>
      <c r="L696" s="7">
        <v>1.3015000000000001</v>
      </c>
      <c r="N696" s="7">
        <v>0.34760000000000002</v>
      </c>
      <c r="O696" s="7">
        <v>1.1787000000000001</v>
      </c>
      <c r="Q696" s="7">
        <v>1.2027000000000001</v>
      </c>
      <c r="R696" s="7">
        <v>2.4853999999999998</v>
      </c>
      <c r="AA696" s="7">
        <v>0.29630000000000001</v>
      </c>
      <c r="AB696" s="7">
        <v>1.0418000000000001</v>
      </c>
      <c r="AC696" s="7">
        <v>2.1831</v>
      </c>
      <c r="AD696" s="7">
        <v>4.5079000000000002</v>
      </c>
      <c r="AH696" s="7">
        <v>0.33589999999999998</v>
      </c>
      <c r="AI696" s="7">
        <v>1.1152</v>
      </c>
      <c r="AK696" s="7">
        <v>0.36919999999999997</v>
      </c>
      <c r="AL696" s="7">
        <v>1.2045999999999999</v>
      </c>
      <c r="AN696" s="7">
        <v>0.31580000000000003</v>
      </c>
      <c r="AO696" s="7">
        <v>1.1095999999999999</v>
      </c>
      <c r="AP696" s="7"/>
      <c r="AQ696" s="7">
        <v>1.1212</v>
      </c>
      <c r="AR696" s="7">
        <v>2.3384999999999998</v>
      </c>
      <c r="AY696" s="7">
        <v>2.2090999999999998</v>
      </c>
      <c r="AZ696" s="7">
        <v>5.1516000000000002</v>
      </c>
      <c r="BA696" s="7">
        <v>5.1516000000000002</v>
      </c>
    </row>
    <row r="697" spans="1:53" x14ac:dyDescent="0.15">
      <c r="A697" s="7">
        <v>0.32340000000000002</v>
      </c>
      <c r="B697" s="7">
        <v>1.0944</v>
      </c>
      <c r="C697" s="7">
        <v>2.3268</v>
      </c>
      <c r="D697" s="7">
        <v>5.1874000000000002</v>
      </c>
      <c r="H697" s="7">
        <v>0.374</v>
      </c>
      <c r="I697" s="7">
        <v>1.1916</v>
      </c>
      <c r="K697" s="7">
        <v>0.40989999999999999</v>
      </c>
      <c r="L697" s="7">
        <v>1.302</v>
      </c>
      <c r="N697" s="7">
        <v>0.3478</v>
      </c>
      <c r="O697" s="7">
        <v>1.1791</v>
      </c>
      <c r="Q697" s="7">
        <v>1.2032</v>
      </c>
      <c r="R697" s="7">
        <v>2.4862000000000002</v>
      </c>
      <c r="AA697" s="7">
        <v>0.29649999999999999</v>
      </c>
      <c r="AB697" s="7">
        <v>1.0422</v>
      </c>
      <c r="AC697" s="7">
        <v>2.1838000000000002</v>
      </c>
      <c r="AD697" s="7">
        <v>4.5094000000000003</v>
      </c>
      <c r="AH697" s="7">
        <v>0.33610000000000001</v>
      </c>
      <c r="AI697" s="7">
        <v>1.1155999999999999</v>
      </c>
      <c r="AK697" s="7">
        <v>0.36940000000000001</v>
      </c>
      <c r="AL697" s="7">
        <v>1.2051000000000001</v>
      </c>
      <c r="AN697" s="7">
        <v>0.31590000000000001</v>
      </c>
      <c r="AO697" s="7">
        <v>1.1100000000000001</v>
      </c>
      <c r="AP697" s="7"/>
      <c r="AQ697" s="7">
        <v>1.1215999999999999</v>
      </c>
      <c r="AR697" s="7">
        <v>2.3393000000000002</v>
      </c>
      <c r="AY697" s="7">
        <v>2.21</v>
      </c>
      <c r="AZ697" s="7">
        <v>5.1535000000000002</v>
      </c>
      <c r="BA697" s="7">
        <v>5.1535000000000002</v>
      </c>
    </row>
    <row r="698" spans="1:53" x14ac:dyDescent="0.15">
      <c r="A698" s="7">
        <v>0.32350000000000001</v>
      </c>
      <c r="B698" s="7">
        <v>1.0948</v>
      </c>
      <c r="C698" s="7">
        <v>2.3275000000000001</v>
      </c>
      <c r="D698" s="7">
        <v>5.1890000000000001</v>
      </c>
      <c r="H698" s="7">
        <v>0.37430000000000002</v>
      </c>
      <c r="I698" s="7">
        <v>1.1920999999999999</v>
      </c>
      <c r="K698" s="7">
        <v>0.41010000000000002</v>
      </c>
      <c r="L698" s="7">
        <v>1.3025</v>
      </c>
      <c r="N698" s="7">
        <v>0.34799999999999998</v>
      </c>
      <c r="O698" s="7">
        <v>1.1796</v>
      </c>
      <c r="Q698" s="7">
        <v>1.2036</v>
      </c>
      <c r="R698" s="7">
        <v>2.4870000000000001</v>
      </c>
      <c r="AA698" s="7">
        <v>0.29670000000000002</v>
      </c>
      <c r="AB698" s="7">
        <v>1.0425</v>
      </c>
      <c r="AC698" s="7">
        <v>2.1844999999999999</v>
      </c>
      <c r="AD698" s="7">
        <v>4.5107999999999997</v>
      </c>
      <c r="AH698" s="7">
        <v>0.33629999999999999</v>
      </c>
      <c r="AI698" s="7">
        <v>1.1160000000000001</v>
      </c>
      <c r="AK698" s="7">
        <v>0.36959999999999998</v>
      </c>
      <c r="AL698" s="7">
        <v>1.2055</v>
      </c>
      <c r="AN698" s="7">
        <v>0.31609999999999999</v>
      </c>
      <c r="AO698" s="7">
        <v>1.1104000000000001</v>
      </c>
      <c r="AP698" s="7"/>
      <c r="AQ698" s="7">
        <v>1.1220000000000001</v>
      </c>
      <c r="AR698" s="7">
        <v>2.3401000000000001</v>
      </c>
      <c r="AY698" s="7">
        <v>2.2109000000000001</v>
      </c>
      <c r="AZ698" s="7">
        <v>5.1555</v>
      </c>
      <c r="BA698" s="7">
        <v>5.1555</v>
      </c>
    </row>
    <row r="699" spans="1:53" x14ac:dyDescent="0.15">
      <c r="A699" s="7">
        <v>0.32369999999999999</v>
      </c>
      <c r="B699" s="7">
        <v>1.0951</v>
      </c>
      <c r="C699" s="7">
        <v>2.3283</v>
      </c>
      <c r="D699" s="7">
        <v>5.1905000000000001</v>
      </c>
      <c r="H699" s="7">
        <v>0.3745</v>
      </c>
      <c r="I699" s="7">
        <v>1.1924999999999999</v>
      </c>
      <c r="K699" s="7">
        <v>0.41039999999999999</v>
      </c>
      <c r="L699" s="7">
        <v>1.3029999999999999</v>
      </c>
      <c r="N699" s="7">
        <v>0.34820000000000001</v>
      </c>
      <c r="O699" s="7">
        <v>1.18</v>
      </c>
      <c r="Q699" s="7">
        <v>1.204</v>
      </c>
      <c r="R699" s="7">
        <v>2.4878999999999998</v>
      </c>
      <c r="AA699" s="7">
        <v>0.29680000000000001</v>
      </c>
      <c r="AB699" s="7">
        <v>1.0428999999999999</v>
      </c>
      <c r="AC699" s="7">
        <v>2.1852</v>
      </c>
      <c r="AD699" s="7">
        <v>4.5122</v>
      </c>
      <c r="AH699" s="7">
        <v>0.33650000000000002</v>
      </c>
      <c r="AI699" s="7">
        <v>1.1164000000000001</v>
      </c>
      <c r="AK699" s="7">
        <v>0.36980000000000002</v>
      </c>
      <c r="AL699" s="7">
        <v>1.206</v>
      </c>
      <c r="AN699" s="7">
        <v>0.31630000000000003</v>
      </c>
      <c r="AO699" s="7">
        <v>1.1108</v>
      </c>
      <c r="AP699" s="7"/>
      <c r="AQ699" s="7">
        <v>1.1224000000000001</v>
      </c>
      <c r="AR699" s="7">
        <v>2.3409</v>
      </c>
      <c r="AY699" s="7">
        <v>2.2118000000000002</v>
      </c>
      <c r="AZ699" s="7">
        <v>5.1574</v>
      </c>
      <c r="BA699" s="7">
        <v>5.1574</v>
      </c>
    </row>
    <row r="700" spans="1:53" x14ac:dyDescent="0.15">
      <c r="A700" s="7">
        <v>0.32390000000000002</v>
      </c>
      <c r="B700" s="7">
        <v>1.0954999999999999</v>
      </c>
      <c r="C700" s="7">
        <v>2.3290999999999999</v>
      </c>
      <c r="D700" s="7">
        <v>5.1920999999999999</v>
      </c>
      <c r="H700" s="7">
        <v>0.37469999999999998</v>
      </c>
      <c r="I700" s="7">
        <v>1.1930000000000001</v>
      </c>
      <c r="K700" s="7">
        <v>0.41060000000000002</v>
      </c>
      <c r="L700" s="7">
        <v>1.3036000000000001</v>
      </c>
      <c r="N700" s="7">
        <v>0.34839999999999999</v>
      </c>
      <c r="O700" s="7">
        <v>1.1803999999999999</v>
      </c>
      <c r="Q700" s="7">
        <v>1.2043999999999999</v>
      </c>
      <c r="R700" s="7">
        <v>2.4887000000000001</v>
      </c>
      <c r="AA700" s="7">
        <v>0.29699999999999999</v>
      </c>
      <c r="AB700" s="7">
        <v>1.0431999999999999</v>
      </c>
      <c r="AC700" s="7">
        <v>2.1859999999999999</v>
      </c>
      <c r="AD700" s="7">
        <v>4.5136000000000003</v>
      </c>
      <c r="AH700" s="7">
        <v>0.3367</v>
      </c>
      <c r="AI700" s="7">
        <v>1.1168</v>
      </c>
      <c r="AK700" s="7">
        <v>0.37009999999999998</v>
      </c>
      <c r="AL700" s="7">
        <v>1.2063999999999999</v>
      </c>
      <c r="AN700" s="7">
        <v>0.3165</v>
      </c>
      <c r="AO700" s="7">
        <v>1.1112</v>
      </c>
      <c r="AP700" s="7"/>
      <c r="AQ700" s="7">
        <v>1.1228</v>
      </c>
      <c r="AR700" s="7">
        <v>2.3416999999999999</v>
      </c>
      <c r="AY700" s="7">
        <v>2.2126999999999999</v>
      </c>
      <c r="AZ700" s="7">
        <v>5.1593999999999998</v>
      </c>
      <c r="BA700" s="7">
        <v>5.1593999999999998</v>
      </c>
    </row>
    <row r="701" spans="1:53" x14ac:dyDescent="0.15">
      <c r="A701" s="7">
        <v>0.32400000000000001</v>
      </c>
      <c r="B701" s="7">
        <v>1.0958000000000001</v>
      </c>
      <c r="C701" s="7">
        <v>2.3298000000000001</v>
      </c>
      <c r="D701" s="7">
        <v>5.1936</v>
      </c>
      <c r="H701" s="7">
        <v>0.37490000000000001</v>
      </c>
      <c r="I701" s="7">
        <v>1.1934</v>
      </c>
      <c r="K701" s="7">
        <v>0.4108</v>
      </c>
      <c r="L701" s="7">
        <v>1.3041</v>
      </c>
      <c r="N701" s="7">
        <v>0.34849999999999998</v>
      </c>
      <c r="O701" s="7">
        <v>1.1808000000000001</v>
      </c>
      <c r="Q701" s="7">
        <v>1.2048000000000001</v>
      </c>
      <c r="R701" s="7">
        <v>2.4895999999999998</v>
      </c>
      <c r="AA701" s="7">
        <v>0.29720000000000002</v>
      </c>
      <c r="AB701" s="7">
        <v>1.0436000000000001</v>
      </c>
      <c r="AC701" s="7">
        <v>2.1867000000000001</v>
      </c>
      <c r="AD701" s="7">
        <v>4.5151000000000003</v>
      </c>
      <c r="AH701" s="7">
        <v>0.33689999999999998</v>
      </c>
      <c r="AI701" s="7">
        <v>1.1173</v>
      </c>
      <c r="AK701" s="7">
        <v>0.37030000000000002</v>
      </c>
      <c r="AL701" s="7">
        <v>1.2069000000000001</v>
      </c>
      <c r="AN701" s="7">
        <v>0.31669999999999998</v>
      </c>
      <c r="AO701" s="7">
        <v>1.1115999999999999</v>
      </c>
      <c r="AP701" s="7"/>
      <c r="AQ701" s="7">
        <v>1.1232</v>
      </c>
      <c r="AR701" s="7">
        <v>2.3424999999999998</v>
      </c>
      <c r="AY701" s="7">
        <v>2.2136</v>
      </c>
      <c r="AZ701" s="7">
        <v>5.1612999999999998</v>
      </c>
      <c r="BA701" s="7">
        <v>5.1612999999999998</v>
      </c>
    </row>
    <row r="702" spans="1:53" x14ac:dyDescent="0.15">
      <c r="A702" s="7">
        <v>0.32419999999999999</v>
      </c>
      <c r="B702" s="7">
        <v>1.0961000000000001</v>
      </c>
      <c r="C702" s="7">
        <v>2.3306</v>
      </c>
      <c r="D702" s="7">
        <v>5.1951999999999998</v>
      </c>
      <c r="H702" s="7">
        <v>0.37509999999999999</v>
      </c>
      <c r="I702" s="7">
        <v>1.1938</v>
      </c>
      <c r="K702" s="7">
        <v>0.41099999999999998</v>
      </c>
      <c r="L702" s="7">
        <v>1.3046</v>
      </c>
      <c r="N702" s="7">
        <v>0.34870000000000001</v>
      </c>
      <c r="O702" s="7">
        <v>1.1813</v>
      </c>
      <c r="Q702" s="7">
        <v>1.2053</v>
      </c>
      <c r="R702" s="7">
        <v>2.4904000000000002</v>
      </c>
      <c r="AA702" s="7">
        <v>0.29730000000000001</v>
      </c>
      <c r="AB702" s="7">
        <v>1.0439000000000001</v>
      </c>
      <c r="AC702" s="7">
        <v>2.1873999999999998</v>
      </c>
      <c r="AD702" s="7">
        <v>4.5164999999999997</v>
      </c>
      <c r="AH702" s="7">
        <v>0.33710000000000001</v>
      </c>
      <c r="AI702" s="7">
        <v>1.1176999999999999</v>
      </c>
      <c r="AK702" s="7">
        <v>0.3705</v>
      </c>
      <c r="AL702" s="7">
        <v>1.2073</v>
      </c>
      <c r="AN702" s="7">
        <v>0.31680000000000003</v>
      </c>
      <c r="AO702" s="7">
        <v>1.1121000000000001</v>
      </c>
      <c r="AP702" s="7"/>
      <c r="AQ702" s="7">
        <v>1.1235999999999999</v>
      </c>
      <c r="AR702" s="7">
        <v>2.3433000000000002</v>
      </c>
      <c r="AY702" s="7">
        <v>2.2145999999999999</v>
      </c>
      <c r="AZ702" s="7">
        <v>5.1632999999999996</v>
      </c>
      <c r="BA702" s="7">
        <v>5.1632999999999996</v>
      </c>
    </row>
    <row r="703" spans="1:53" x14ac:dyDescent="0.15">
      <c r="A703" s="7">
        <v>0.32440000000000002</v>
      </c>
      <c r="B703" s="7">
        <v>1.0965</v>
      </c>
      <c r="C703" s="7">
        <v>2.3313999999999999</v>
      </c>
      <c r="D703" s="7">
        <v>5.1966999999999999</v>
      </c>
      <c r="H703" s="7">
        <v>0.37530000000000002</v>
      </c>
      <c r="I703" s="7">
        <v>1.1942999999999999</v>
      </c>
      <c r="K703" s="7">
        <v>0.41120000000000001</v>
      </c>
      <c r="L703" s="7">
        <v>1.3050999999999999</v>
      </c>
      <c r="N703" s="7">
        <v>0.34889999999999999</v>
      </c>
      <c r="O703" s="7">
        <v>1.1817</v>
      </c>
      <c r="Q703" s="7">
        <v>1.2057</v>
      </c>
      <c r="R703" s="7">
        <v>2.4912000000000001</v>
      </c>
      <c r="AA703" s="7">
        <v>0.29749999999999999</v>
      </c>
      <c r="AB703" s="7">
        <v>1.0443</v>
      </c>
      <c r="AC703" s="7">
        <v>2.1880999999999999</v>
      </c>
      <c r="AD703" s="7">
        <v>4.5179</v>
      </c>
      <c r="AH703" s="7">
        <v>0.33729999999999999</v>
      </c>
      <c r="AI703" s="7">
        <v>1.1181000000000001</v>
      </c>
      <c r="AK703" s="7">
        <v>0.37069999999999997</v>
      </c>
      <c r="AL703" s="7">
        <v>1.2078</v>
      </c>
      <c r="AN703" s="7">
        <v>0.317</v>
      </c>
      <c r="AO703" s="7">
        <v>1.1125</v>
      </c>
      <c r="AP703" s="7"/>
      <c r="AQ703" s="7">
        <v>1.1240000000000001</v>
      </c>
      <c r="AR703" s="7">
        <v>2.3441000000000001</v>
      </c>
      <c r="AY703" s="7">
        <v>2.2155</v>
      </c>
      <c r="AZ703" s="7">
        <v>5.1653000000000002</v>
      </c>
      <c r="BA703" s="7">
        <v>5.1653000000000002</v>
      </c>
    </row>
    <row r="704" spans="1:53" x14ac:dyDescent="0.15">
      <c r="A704" s="7">
        <v>0.32450000000000001</v>
      </c>
      <c r="B704" s="7">
        <v>1.0968</v>
      </c>
      <c r="C704" s="7">
        <v>2.3321000000000001</v>
      </c>
      <c r="D704" s="7">
        <v>5.1982999999999997</v>
      </c>
      <c r="H704" s="7">
        <v>0.3755</v>
      </c>
      <c r="I704" s="7">
        <v>1.1947000000000001</v>
      </c>
      <c r="K704" s="7">
        <v>0.41149999999999998</v>
      </c>
      <c r="L704" s="7">
        <v>1.3056000000000001</v>
      </c>
      <c r="N704" s="7">
        <v>0.34910000000000002</v>
      </c>
      <c r="O704" s="7">
        <v>1.1820999999999999</v>
      </c>
      <c r="Q704" s="7">
        <v>1.2060999999999999</v>
      </c>
      <c r="R704" s="7">
        <v>2.4921000000000002</v>
      </c>
      <c r="AA704" s="7">
        <v>0.29770000000000002</v>
      </c>
      <c r="AB704" s="7">
        <v>1.0446</v>
      </c>
      <c r="AC704" s="7">
        <v>2.1888000000000001</v>
      </c>
      <c r="AD704" s="7">
        <v>4.5193000000000003</v>
      </c>
      <c r="AH704" s="7">
        <v>0.33750000000000002</v>
      </c>
      <c r="AI704" s="7">
        <v>1.1185</v>
      </c>
      <c r="AK704" s="7">
        <v>0.371</v>
      </c>
      <c r="AL704" s="7">
        <v>1.2081999999999999</v>
      </c>
      <c r="AN704" s="7">
        <v>0.31719999999999998</v>
      </c>
      <c r="AO704" s="7">
        <v>1.1129</v>
      </c>
      <c r="AP704" s="7"/>
      <c r="AQ704" s="7">
        <v>1.1244000000000001</v>
      </c>
      <c r="AR704" s="7">
        <v>2.3449</v>
      </c>
      <c r="AY704" s="7">
        <v>2.2164000000000001</v>
      </c>
      <c r="AZ704" s="7">
        <v>5.1672000000000002</v>
      </c>
      <c r="BA704" s="7">
        <v>5.1672000000000002</v>
      </c>
    </row>
    <row r="705" spans="1:53" x14ac:dyDescent="0.15">
      <c r="A705" s="7">
        <v>0.32469999999999999</v>
      </c>
      <c r="B705" s="7">
        <v>1.0972</v>
      </c>
      <c r="C705" s="7">
        <v>2.3329</v>
      </c>
      <c r="D705" s="7">
        <v>5.1997999999999998</v>
      </c>
      <c r="H705" s="7">
        <v>0.37580000000000002</v>
      </c>
      <c r="I705" s="7">
        <v>1.1952</v>
      </c>
      <c r="K705" s="7">
        <v>0.41170000000000001</v>
      </c>
      <c r="L705" s="7">
        <v>1.3061</v>
      </c>
      <c r="N705" s="7">
        <v>0.3493</v>
      </c>
      <c r="O705" s="7">
        <v>1.1825000000000001</v>
      </c>
      <c r="Q705" s="7">
        <v>1.2064999999999999</v>
      </c>
      <c r="R705" s="7">
        <v>2.4929000000000001</v>
      </c>
      <c r="AA705" s="7">
        <v>0.29780000000000001</v>
      </c>
      <c r="AB705" s="7">
        <v>1.0449999999999999</v>
      </c>
      <c r="AC705" s="7">
        <v>2.1894999999999998</v>
      </c>
      <c r="AD705" s="7">
        <v>4.5208000000000004</v>
      </c>
      <c r="AH705" s="7">
        <v>0.3377</v>
      </c>
      <c r="AI705" s="7">
        <v>1.1189</v>
      </c>
      <c r="AK705" s="7">
        <v>0.37119999999999997</v>
      </c>
      <c r="AL705" s="7">
        <v>1.2087000000000001</v>
      </c>
      <c r="AN705" s="7">
        <v>0.31740000000000002</v>
      </c>
      <c r="AO705" s="7">
        <v>1.1133</v>
      </c>
      <c r="AP705" s="7"/>
      <c r="AQ705" s="7">
        <v>1.1248</v>
      </c>
      <c r="AR705" s="7">
        <v>2.3456999999999999</v>
      </c>
      <c r="AY705" s="7">
        <v>2.2172999999999998</v>
      </c>
      <c r="AZ705" s="7">
        <v>5.1692</v>
      </c>
      <c r="BA705" s="7">
        <v>5.1692</v>
      </c>
    </row>
    <row r="706" spans="1:53" x14ac:dyDescent="0.15">
      <c r="A706" s="7">
        <v>0.32490000000000002</v>
      </c>
      <c r="B706" s="7">
        <v>1.0974999999999999</v>
      </c>
      <c r="C706" s="7">
        <v>2.3336999999999999</v>
      </c>
      <c r="D706" s="7">
        <v>5.2013999999999996</v>
      </c>
      <c r="H706" s="7">
        <v>0.376</v>
      </c>
      <c r="I706" s="7">
        <v>1.1956</v>
      </c>
      <c r="K706" s="7">
        <v>0.41189999999999999</v>
      </c>
      <c r="L706" s="7">
        <v>1.3066</v>
      </c>
      <c r="N706" s="7">
        <v>0.34949999999999998</v>
      </c>
      <c r="O706" s="7">
        <v>1.1830000000000001</v>
      </c>
      <c r="Q706" s="7">
        <v>1.2070000000000001</v>
      </c>
      <c r="R706" s="7">
        <v>2.4937999999999998</v>
      </c>
      <c r="AA706" s="7">
        <v>0.29799999999999999</v>
      </c>
      <c r="AB706" s="7">
        <v>1.0452999999999999</v>
      </c>
      <c r="AC706" s="7">
        <v>2.1901999999999999</v>
      </c>
      <c r="AD706" s="7">
        <v>4.5221999999999998</v>
      </c>
      <c r="AH706" s="7">
        <v>0.33789999999999998</v>
      </c>
      <c r="AI706" s="7">
        <v>1.1194</v>
      </c>
      <c r="AK706" s="7">
        <v>0.37140000000000001</v>
      </c>
      <c r="AL706" s="7">
        <v>1.2091000000000001</v>
      </c>
      <c r="AN706" s="7">
        <v>0.3175</v>
      </c>
      <c r="AO706" s="7">
        <v>1.1136999999999999</v>
      </c>
      <c r="AP706" s="7"/>
      <c r="AQ706" s="7">
        <v>1.1252</v>
      </c>
      <c r="AR706" s="7">
        <v>2.3464999999999998</v>
      </c>
      <c r="AY706" s="7">
        <v>2.2181999999999999</v>
      </c>
      <c r="AZ706" s="7">
        <v>5.1711999999999998</v>
      </c>
      <c r="BA706" s="7">
        <v>5.1711999999999998</v>
      </c>
    </row>
    <row r="707" spans="1:53" x14ac:dyDescent="0.15">
      <c r="A707" s="7">
        <v>0.32500000000000001</v>
      </c>
      <c r="B707" s="7">
        <v>1.0978000000000001</v>
      </c>
      <c r="C707" s="7">
        <v>2.3344</v>
      </c>
      <c r="D707" s="7">
        <v>5.2028999999999996</v>
      </c>
      <c r="H707" s="7">
        <v>0.37619999999999998</v>
      </c>
      <c r="I707" s="7">
        <v>1.1960999999999999</v>
      </c>
      <c r="K707" s="7">
        <v>0.41210000000000002</v>
      </c>
      <c r="L707" s="7">
        <v>1.3070999999999999</v>
      </c>
      <c r="N707" s="7">
        <v>0.34970000000000001</v>
      </c>
      <c r="O707" s="7">
        <v>1.1834</v>
      </c>
      <c r="Q707" s="7">
        <v>1.2074</v>
      </c>
      <c r="R707" s="7">
        <v>2.4946000000000002</v>
      </c>
      <c r="AA707" s="7">
        <v>0.29820000000000002</v>
      </c>
      <c r="AB707" s="7">
        <v>1.0457000000000001</v>
      </c>
      <c r="AC707" s="7">
        <v>2.1909000000000001</v>
      </c>
      <c r="AD707" s="7">
        <v>4.5236000000000001</v>
      </c>
      <c r="AH707" s="7">
        <v>0.33810000000000001</v>
      </c>
      <c r="AI707" s="7">
        <v>1.1197999999999999</v>
      </c>
      <c r="AK707" s="7">
        <v>0.37159999999999999</v>
      </c>
      <c r="AL707" s="7">
        <v>1.2096</v>
      </c>
      <c r="AN707" s="7">
        <v>0.31769999999999998</v>
      </c>
      <c r="AO707" s="7">
        <v>1.1141000000000001</v>
      </c>
      <c r="AP707" s="7"/>
      <c r="AQ707" s="7">
        <v>1.1255999999999999</v>
      </c>
      <c r="AR707" s="7">
        <v>2.3473000000000002</v>
      </c>
      <c r="AY707" s="7">
        <v>2.2191000000000001</v>
      </c>
      <c r="AZ707" s="7">
        <v>5.1730999999999998</v>
      </c>
      <c r="BA707" s="7">
        <v>5.1730999999999998</v>
      </c>
    </row>
    <row r="708" spans="1:53" x14ac:dyDescent="0.15">
      <c r="A708" s="7">
        <v>0.32519999999999999</v>
      </c>
      <c r="B708" s="7">
        <v>1.0982000000000001</v>
      </c>
      <c r="C708" s="7">
        <v>2.3351999999999999</v>
      </c>
      <c r="D708" s="7">
        <v>5.2045000000000003</v>
      </c>
      <c r="H708" s="7">
        <v>0.37640000000000001</v>
      </c>
      <c r="I708" s="7">
        <v>1.1964999999999999</v>
      </c>
      <c r="K708" s="7">
        <v>0.41239999999999999</v>
      </c>
      <c r="L708" s="7">
        <v>1.3076000000000001</v>
      </c>
      <c r="N708" s="7">
        <v>0.3498</v>
      </c>
      <c r="O708" s="7">
        <v>1.1838</v>
      </c>
      <c r="Q708" s="7">
        <v>1.2078</v>
      </c>
      <c r="R708" s="7">
        <v>2.4954999999999998</v>
      </c>
      <c r="AA708" s="7">
        <v>0.2984</v>
      </c>
      <c r="AB708" s="7">
        <v>1.0461</v>
      </c>
      <c r="AC708" s="7">
        <v>2.1916000000000002</v>
      </c>
      <c r="AD708" s="7">
        <v>4.5251000000000001</v>
      </c>
      <c r="AH708" s="7">
        <v>0.33829999999999999</v>
      </c>
      <c r="AI708" s="7">
        <v>1.1202000000000001</v>
      </c>
      <c r="AK708" s="7">
        <v>0.37190000000000001</v>
      </c>
      <c r="AL708" s="7">
        <v>1.21</v>
      </c>
      <c r="AN708" s="7">
        <v>0.31790000000000002</v>
      </c>
      <c r="AO708" s="7">
        <v>1.1145</v>
      </c>
      <c r="AP708" s="7"/>
      <c r="AQ708" s="7">
        <v>1.1259999999999999</v>
      </c>
      <c r="AR708" s="7">
        <v>2.3481000000000001</v>
      </c>
      <c r="AY708" s="7">
        <v>2.2201</v>
      </c>
      <c r="AZ708" s="7">
        <v>5.1750999999999996</v>
      </c>
      <c r="BA708" s="7">
        <v>5.1750999999999996</v>
      </c>
    </row>
    <row r="709" spans="1:53" x14ac:dyDescent="0.15">
      <c r="A709" s="7">
        <v>0.32540000000000002</v>
      </c>
      <c r="B709" s="7">
        <v>1.0985</v>
      </c>
      <c r="C709" s="7">
        <v>2.3359999999999999</v>
      </c>
      <c r="D709" s="7">
        <v>5.2060000000000004</v>
      </c>
      <c r="H709" s="7">
        <v>0.37659999999999999</v>
      </c>
      <c r="I709" s="7">
        <v>1.1969000000000001</v>
      </c>
      <c r="K709" s="7">
        <v>0.41260000000000002</v>
      </c>
      <c r="L709" s="7">
        <v>1.3081</v>
      </c>
      <c r="N709" s="7">
        <v>0.35</v>
      </c>
      <c r="O709" s="7">
        <v>1.1841999999999999</v>
      </c>
      <c r="Q709" s="7">
        <v>1.2081999999999999</v>
      </c>
      <c r="R709" s="7">
        <v>2.4963000000000002</v>
      </c>
      <c r="AA709" s="7">
        <v>0.29849999999999999</v>
      </c>
      <c r="AB709" s="7">
        <v>1.0464</v>
      </c>
      <c r="AC709" s="7">
        <v>2.1922999999999999</v>
      </c>
      <c r="AD709" s="7">
        <v>4.5265000000000004</v>
      </c>
      <c r="AH709" s="7">
        <v>0.33850000000000002</v>
      </c>
      <c r="AI709" s="7">
        <v>1.1206</v>
      </c>
      <c r="AK709" s="7">
        <v>0.37209999999999999</v>
      </c>
      <c r="AL709" s="7">
        <v>1.2104999999999999</v>
      </c>
      <c r="AN709" s="7">
        <v>0.31809999999999999</v>
      </c>
      <c r="AO709" s="7">
        <v>1.1149</v>
      </c>
      <c r="AP709" s="7"/>
      <c r="AQ709" s="7">
        <v>1.1264000000000001</v>
      </c>
      <c r="AR709" s="7">
        <v>2.3489</v>
      </c>
      <c r="AY709" s="7">
        <v>2.2210000000000001</v>
      </c>
      <c r="AZ709" s="7">
        <v>5.1769999999999996</v>
      </c>
      <c r="BA709" s="7">
        <v>5.1769999999999996</v>
      </c>
    </row>
    <row r="710" spans="1:53" x14ac:dyDescent="0.15">
      <c r="A710" s="7">
        <v>0.3256</v>
      </c>
      <c r="B710" s="7">
        <v>1.0989</v>
      </c>
      <c r="C710" s="7">
        <v>2.3368000000000002</v>
      </c>
      <c r="D710" s="7">
        <v>5.2076000000000002</v>
      </c>
      <c r="H710" s="7">
        <v>0.37680000000000002</v>
      </c>
      <c r="I710" s="7">
        <v>1.1974</v>
      </c>
      <c r="K710" s="7">
        <v>0.4128</v>
      </c>
      <c r="L710" s="7">
        <v>1.3087</v>
      </c>
      <c r="N710" s="7">
        <v>0.35020000000000001</v>
      </c>
      <c r="O710" s="7">
        <v>1.1847000000000001</v>
      </c>
      <c r="Q710" s="7">
        <v>1.2085999999999999</v>
      </c>
      <c r="R710" s="7">
        <v>2.4971999999999999</v>
      </c>
      <c r="AA710" s="7">
        <v>0.29870000000000002</v>
      </c>
      <c r="AB710" s="7">
        <v>1.0468</v>
      </c>
      <c r="AC710" s="7">
        <v>2.1930000000000001</v>
      </c>
      <c r="AD710" s="7">
        <v>4.5278999999999998</v>
      </c>
      <c r="AH710" s="7">
        <v>0.33879999999999999</v>
      </c>
      <c r="AI710" s="7">
        <v>1.121</v>
      </c>
      <c r="AK710" s="7">
        <v>0.37230000000000002</v>
      </c>
      <c r="AL710" s="7">
        <v>1.2109000000000001</v>
      </c>
      <c r="AN710" s="7">
        <v>0.31830000000000003</v>
      </c>
      <c r="AO710" s="7">
        <v>1.1153999999999999</v>
      </c>
      <c r="AP710" s="7"/>
      <c r="AQ710" s="7">
        <v>1.1268</v>
      </c>
      <c r="AR710" s="7">
        <v>2.3496999999999999</v>
      </c>
      <c r="AY710" s="7">
        <v>2.2219000000000002</v>
      </c>
      <c r="AZ710" s="7">
        <v>5.1790000000000003</v>
      </c>
      <c r="BA710" s="7">
        <v>5.1790000000000003</v>
      </c>
    </row>
    <row r="711" spans="1:53" x14ac:dyDescent="0.15">
      <c r="A711" s="7">
        <v>0.32569999999999999</v>
      </c>
      <c r="B711" s="7">
        <v>1.0992</v>
      </c>
      <c r="C711" s="7">
        <v>2.3374999999999999</v>
      </c>
      <c r="D711" s="7">
        <v>5.2092000000000001</v>
      </c>
      <c r="H711" s="7">
        <v>0.37709999999999999</v>
      </c>
      <c r="I711" s="7">
        <v>1.1978</v>
      </c>
      <c r="K711" s="7">
        <v>0.41299999999999998</v>
      </c>
      <c r="L711" s="7">
        <v>1.3091999999999999</v>
      </c>
      <c r="N711" s="7">
        <v>0.35039999999999999</v>
      </c>
      <c r="O711" s="7">
        <v>1.1851</v>
      </c>
      <c r="Q711" s="7">
        <v>1.2091000000000001</v>
      </c>
      <c r="R711" s="7">
        <v>2.4980000000000002</v>
      </c>
      <c r="AA711" s="7">
        <v>0.2989</v>
      </c>
      <c r="AB711" s="7">
        <v>1.0470999999999999</v>
      </c>
      <c r="AC711" s="7">
        <v>2.1938</v>
      </c>
      <c r="AD711" s="7">
        <v>4.5293999999999999</v>
      </c>
      <c r="AH711" s="7">
        <v>0.33900000000000002</v>
      </c>
      <c r="AI711" s="7">
        <v>1.1214999999999999</v>
      </c>
      <c r="AK711" s="7">
        <v>0.3725</v>
      </c>
      <c r="AL711" s="7">
        <v>1.2114</v>
      </c>
      <c r="AN711" s="7">
        <v>0.31840000000000002</v>
      </c>
      <c r="AO711" s="7">
        <v>1.1157999999999999</v>
      </c>
      <c r="AP711" s="7"/>
      <c r="AQ711" s="7">
        <v>1.1272</v>
      </c>
      <c r="AR711" s="7">
        <v>2.3504999999999998</v>
      </c>
      <c r="AY711" s="7">
        <v>2.2227999999999999</v>
      </c>
      <c r="AZ711" s="7">
        <v>5.181</v>
      </c>
      <c r="BA711" s="7">
        <v>5.181</v>
      </c>
    </row>
    <row r="712" spans="1:53" x14ac:dyDescent="0.15">
      <c r="A712" s="7">
        <v>0.32590000000000002</v>
      </c>
      <c r="B712" s="7">
        <v>1.0994999999999999</v>
      </c>
      <c r="C712" s="7">
        <v>2.3382999999999998</v>
      </c>
      <c r="D712" s="7">
        <v>5.2107000000000001</v>
      </c>
      <c r="H712" s="7">
        <v>0.37730000000000002</v>
      </c>
      <c r="I712" s="7">
        <v>1.1982999999999999</v>
      </c>
      <c r="K712" s="7">
        <v>0.4133</v>
      </c>
      <c r="L712" s="7">
        <v>1.3097000000000001</v>
      </c>
      <c r="N712" s="7">
        <v>0.35060000000000002</v>
      </c>
      <c r="O712" s="7">
        <v>1.1855</v>
      </c>
      <c r="Q712" s="7">
        <v>1.2095</v>
      </c>
      <c r="R712" s="7">
        <v>2.4988999999999999</v>
      </c>
      <c r="AA712" s="7">
        <v>0.29899999999999999</v>
      </c>
      <c r="AB712" s="7">
        <v>1.0475000000000001</v>
      </c>
      <c r="AC712" s="7">
        <v>2.1945000000000001</v>
      </c>
      <c r="AD712" s="7">
        <v>4.5308000000000002</v>
      </c>
      <c r="AH712" s="7">
        <v>0.3392</v>
      </c>
      <c r="AI712" s="7">
        <v>1.1218999999999999</v>
      </c>
      <c r="AK712" s="7">
        <v>0.37280000000000002</v>
      </c>
      <c r="AL712" s="7">
        <v>1.2118</v>
      </c>
      <c r="AN712" s="7">
        <v>0.31859999999999999</v>
      </c>
      <c r="AO712" s="7">
        <v>1.1162000000000001</v>
      </c>
      <c r="AP712" s="7"/>
      <c r="AQ712" s="7">
        <v>1.1275999999999999</v>
      </c>
      <c r="AR712" s="7">
        <v>2.3513000000000002</v>
      </c>
      <c r="AY712" s="7">
        <v>2.2237</v>
      </c>
      <c r="AZ712" s="7">
        <v>5.1829999999999998</v>
      </c>
      <c r="BA712" s="7">
        <v>5.1829999999999998</v>
      </c>
    </row>
    <row r="713" spans="1:53" x14ac:dyDescent="0.15">
      <c r="A713" s="7">
        <v>0.3261</v>
      </c>
      <c r="B713" s="7">
        <v>1.0999000000000001</v>
      </c>
      <c r="C713" s="7">
        <v>2.3391000000000002</v>
      </c>
      <c r="D713" s="7">
        <v>5.2122999999999999</v>
      </c>
      <c r="H713" s="7">
        <v>0.3775</v>
      </c>
      <c r="I713" s="7">
        <v>1.1987000000000001</v>
      </c>
      <c r="K713" s="7">
        <v>0.41349999999999998</v>
      </c>
      <c r="L713" s="7">
        <v>1.3102</v>
      </c>
      <c r="N713" s="7">
        <v>0.3508</v>
      </c>
      <c r="O713" s="7">
        <v>1.1859</v>
      </c>
      <c r="Q713" s="7">
        <v>1.2099</v>
      </c>
      <c r="R713" s="7">
        <v>2.4996999999999998</v>
      </c>
      <c r="AA713" s="7">
        <v>0.29920000000000002</v>
      </c>
      <c r="AB713" s="7">
        <v>1.0478000000000001</v>
      </c>
      <c r="AC713" s="7">
        <v>2.1951999999999998</v>
      </c>
      <c r="AD713" s="7">
        <v>4.5321999999999996</v>
      </c>
      <c r="AH713" s="7">
        <v>0.33939999999999998</v>
      </c>
      <c r="AI713" s="7">
        <v>1.1223000000000001</v>
      </c>
      <c r="AK713" s="7">
        <v>0.373</v>
      </c>
      <c r="AL713" s="7">
        <v>1.2122999999999999</v>
      </c>
      <c r="AN713" s="7">
        <v>0.31879999999999997</v>
      </c>
      <c r="AO713" s="7">
        <v>1.1166</v>
      </c>
      <c r="AP713" s="7"/>
      <c r="AQ713" s="7">
        <v>1.1279999999999999</v>
      </c>
      <c r="AR713" s="7">
        <v>2.3521000000000001</v>
      </c>
      <c r="AY713" s="7">
        <v>2.2246999999999999</v>
      </c>
      <c r="AZ713" s="7">
        <v>5.1848999999999998</v>
      </c>
      <c r="BA713" s="7">
        <v>5.1848999999999998</v>
      </c>
    </row>
    <row r="714" spans="1:53" x14ac:dyDescent="0.15">
      <c r="A714" s="7">
        <v>0.32619999999999999</v>
      </c>
      <c r="B714" s="7">
        <v>1.1002000000000001</v>
      </c>
      <c r="C714" s="7">
        <v>2.3397999999999999</v>
      </c>
      <c r="D714" s="7">
        <v>5.2138999999999998</v>
      </c>
      <c r="H714" s="7">
        <v>0.37769999999999998</v>
      </c>
      <c r="I714" s="7">
        <v>1.1992</v>
      </c>
      <c r="K714" s="7">
        <v>0.41370000000000001</v>
      </c>
      <c r="L714" s="7">
        <v>1.3107</v>
      </c>
      <c r="N714" s="7">
        <v>0.35099999999999998</v>
      </c>
      <c r="O714" s="7">
        <v>1.1863999999999999</v>
      </c>
      <c r="Q714" s="7">
        <v>1.2102999999999999</v>
      </c>
      <c r="R714" s="7">
        <v>2.5005999999999999</v>
      </c>
      <c r="AA714" s="7">
        <v>0.2994</v>
      </c>
      <c r="AB714" s="7">
        <v>1.0482</v>
      </c>
      <c r="AC714" s="7">
        <v>2.1959</v>
      </c>
      <c r="AD714" s="7">
        <v>4.5336999999999996</v>
      </c>
      <c r="AH714" s="7">
        <v>0.33960000000000001</v>
      </c>
      <c r="AI714" s="7">
        <v>1.1227</v>
      </c>
      <c r="AK714" s="7">
        <v>0.37319999999999998</v>
      </c>
      <c r="AL714" s="7">
        <v>1.2126999999999999</v>
      </c>
      <c r="AN714" s="7">
        <v>0.31900000000000001</v>
      </c>
      <c r="AO714" s="7">
        <v>1.117</v>
      </c>
      <c r="AP714" s="7"/>
      <c r="AQ714" s="7">
        <v>1.1284000000000001</v>
      </c>
      <c r="AR714" s="7">
        <v>2.3529</v>
      </c>
      <c r="AY714" s="7">
        <v>2.2256</v>
      </c>
      <c r="AZ714" s="7">
        <v>5.1868999999999996</v>
      </c>
      <c r="BA714" s="7">
        <v>5.1868999999999996</v>
      </c>
    </row>
    <row r="715" spans="1:53" x14ac:dyDescent="0.15">
      <c r="A715" s="7">
        <v>0.32640000000000002</v>
      </c>
      <c r="B715" s="7">
        <v>1.1006</v>
      </c>
      <c r="C715" s="7">
        <v>2.3405999999999998</v>
      </c>
      <c r="D715" s="7">
        <v>5.2153999999999998</v>
      </c>
      <c r="H715" s="7">
        <v>0.37790000000000001</v>
      </c>
      <c r="I715" s="7">
        <v>1.1996</v>
      </c>
      <c r="K715" s="7">
        <v>0.41389999999999999</v>
      </c>
      <c r="L715" s="7">
        <v>1.3111999999999999</v>
      </c>
      <c r="N715" s="7">
        <v>0.35120000000000001</v>
      </c>
      <c r="O715" s="7">
        <v>1.1868000000000001</v>
      </c>
      <c r="Q715" s="7">
        <v>1.2108000000000001</v>
      </c>
      <c r="R715" s="7">
        <v>2.5013999999999998</v>
      </c>
      <c r="AA715" s="7">
        <v>0.29959999999999998</v>
      </c>
      <c r="AB715" s="7">
        <v>1.0485</v>
      </c>
      <c r="AC715" s="7">
        <v>2.1966000000000001</v>
      </c>
      <c r="AD715" s="7">
        <v>4.5350999999999999</v>
      </c>
      <c r="AH715" s="7">
        <v>0.33979999999999999</v>
      </c>
      <c r="AI715" s="7">
        <v>1.1232</v>
      </c>
      <c r="AK715" s="7">
        <v>0.3735</v>
      </c>
      <c r="AL715" s="7">
        <v>1.2132000000000001</v>
      </c>
      <c r="AN715" s="7">
        <v>0.31919999999999998</v>
      </c>
      <c r="AO715" s="7">
        <v>1.1173999999999999</v>
      </c>
      <c r="AP715" s="7"/>
      <c r="AQ715" s="7">
        <v>1.1288</v>
      </c>
      <c r="AR715" s="7">
        <v>2.3536999999999999</v>
      </c>
      <c r="AY715" s="7">
        <v>2.2265000000000001</v>
      </c>
      <c r="AZ715" s="7">
        <v>5.1889000000000003</v>
      </c>
      <c r="BA715" s="7">
        <v>5.1889000000000003</v>
      </c>
    </row>
    <row r="716" spans="1:53" x14ac:dyDescent="0.15">
      <c r="A716" s="7">
        <v>0.3266</v>
      </c>
      <c r="B716" s="7">
        <v>1.1009</v>
      </c>
      <c r="C716" s="7">
        <v>2.3414000000000001</v>
      </c>
      <c r="D716" s="7">
        <v>5.2169999999999996</v>
      </c>
      <c r="H716" s="7">
        <v>0.37809999999999999</v>
      </c>
      <c r="I716" s="7">
        <v>1.2</v>
      </c>
      <c r="K716" s="7">
        <v>0.41420000000000001</v>
      </c>
      <c r="L716" s="7">
        <v>1.3117000000000001</v>
      </c>
      <c r="N716" s="7">
        <v>0.35139999999999999</v>
      </c>
      <c r="O716" s="7">
        <v>1.1872</v>
      </c>
      <c r="Q716" s="7">
        <v>1.2112000000000001</v>
      </c>
      <c r="R716" s="7">
        <v>2.5023</v>
      </c>
      <c r="AA716" s="7">
        <v>0.29970000000000002</v>
      </c>
      <c r="AB716" s="7">
        <v>1.0488999999999999</v>
      </c>
      <c r="AC716" s="7">
        <v>2.1972999999999998</v>
      </c>
      <c r="AD716" s="7">
        <v>4.5365000000000002</v>
      </c>
      <c r="AH716" s="7">
        <v>0.34</v>
      </c>
      <c r="AI716" s="7">
        <v>1.1235999999999999</v>
      </c>
      <c r="AK716" s="7">
        <v>0.37369999999999998</v>
      </c>
      <c r="AL716" s="7">
        <v>1.2137</v>
      </c>
      <c r="AN716" s="7">
        <v>0.31929999999999997</v>
      </c>
      <c r="AO716" s="7">
        <v>1.1177999999999999</v>
      </c>
      <c r="AP716" s="7"/>
      <c r="AQ716" s="7">
        <v>1.1292</v>
      </c>
      <c r="AR716" s="7">
        <v>2.3544999999999998</v>
      </c>
      <c r="AY716" s="7">
        <v>2.2273999999999998</v>
      </c>
      <c r="AZ716" s="7">
        <v>5.1909000000000001</v>
      </c>
      <c r="BA716" s="7">
        <v>5.1909000000000001</v>
      </c>
    </row>
    <row r="717" spans="1:53" x14ac:dyDescent="0.15">
      <c r="A717" s="7">
        <v>0.32669999999999999</v>
      </c>
      <c r="B717" s="7">
        <v>1.1012999999999999</v>
      </c>
      <c r="C717" s="7">
        <v>2.3422000000000001</v>
      </c>
      <c r="D717" s="7">
        <v>5.2184999999999997</v>
      </c>
      <c r="H717" s="7">
        <v>0.37840000000000001</v>
      </c>
      <c r="I717" s="7">
        <v>1.2004999999999999</v>
      </c>
      <c r="K717" s="7">
        <v>0.41439999999999999</v>
      </c>
      <c r="L717" s="7">
        <v>1.3123</v>
      </c>
      <c r="N717" s="7">
        <v>0.35149999999999998</v>
      </c>
      <c r="O717" s="7">
        <v>1.1876</v>
      </c>
      <c r="Q717" s="7">
        <v>1.2116</v>
      </c>
      <c r="R717" s="7">
        <v>2.5030999999999999</v>
      </c>
      <c r="AA717" s="7">
        <v>0.2999</v>
      </c>
      <c r="AB717" s="7">
        <v>1.0492999999999999</v>
      </c>
      <c r="AC717" s="7">
        <v>2.198</v>
      </c>
      <c r="AD717" s="7">
        <v>4.5380000000000003</v>
      </c>
      <c r="AH717" s="7">
        <v>0.3402</v>
      </c>
      <c r="AI717" s="7">
        <v>1.1240000000000001</v>
      </c>
      <c r="AK717" s="7">
        <v>0.37390000000000001</v>
      </c>
      <c r="AL717" s="7">
        <v>1.2141</v>
      </c>
      <c r="AN717" s="7">
        <v>0.31950000000000001</v>
      </c>
      <c r="AO717" s="7">
        <v>1.1183000000000001</v>
      </c>
      <c r="AP717" s="7"/>
      <c r="AQ717" s="7">
        <v>1.1295999999999999</v>
      </c>
      <c r="AR717" s="7">
        <v>2.3553000000000002</v>
      </c>
      <c r="AY717" s="7">
        <v>2.2284000000000002</v>
      </c>
      <c r="AZ717" s="7">
        <v>5.1928000000000001</v>
      </c>
      <c r="BA717" s="7">
        <v>5.1928000000000001</v>
      </c>
    </row>
    <row r="718" spans="1:53" x14ac:dyDescent="0.15">
      <c r="A718" s="7">
        <v>0.32690000000000002</v>
      </c>
      <c r="B718" s="7">
        <v>1.1015999999999999</v>
      </c>
      <c r="C718" s="7">
        <v>2.3429000000000002</v>
      </c>
      <c r="D718" s="7">
        <v>5.2201000000000004</v>
      </c>
      <c r="H718" s="7">
        <v>0.37859999999999999</v>
      </c>
      <c r="I718" s="7">
        <v>1.2009000000000001</v>
      </c>
      <c r="K718" s="7">
        <v>0.41460000000000002</v>
      </c>
      <c r="L718" s="7">
        <v>1.3128</v>
      </c>
      <c r="N718" s="7">
        <v>0.35170000000000001</v>
      </c>
      <c r="O718" s="7">
        <v>1.1880999999999999</v>
      </c>
      <c r="Q718" s="7">
        <v>1.212</v>
      </c>
      <c r="R718" s="7">
        <v>2.504</v>
      </c>
      <c r="AA718" s="7">
        <v>0.30009999999999998</v>
      </c>
      <c r="AB718" s="7">
        <v>1.0496000000000001</v>
      </c>
      <c r="AC718" s="7">
        <v>2.1987000000000001</v>
      </c>
      <c r="AD718" s="7">
        <v>4.5393999999999997</v>
      </c>
      <c r="AH718" s="7">
        <v>0.34039999999999998</v>
      </c>
      <c r="AI718" s="7">
        <v>1.1244000000000001</v>
      </c>
      <c r="AK718" s="7">
        <v>0.37409999999999999</v>
      </c>
      <c r="AL718" s="7">
        <v>1.2145999999999999</v>
      </c>
      <c r="AN718" s="7">
        <v>0.31969999999999998</v>
      </c>
      <c r="AO718" s="7">
        <v>1.1187</v>
      </c>
      <c r="AP718" s="7"/>
      <c r="AQ718" s="7">
        <v>1.1299999999999999</v>
      </c>
      <c r="AR718" s="7">
        <v>2.3561000000000001</v>
      </c>
      <c r="AY718" s="7">
        <v>2.2292999999999998</v>
      </c>
      <c r="AZ718" s="7">
        <v>5.1947999999999999</v>
      </c>
      <c r="BA718" s="7">
        <v>5.1947999999999999</v>
      </c>
    </row>
    <row r="719" spans="1:53" x14ac:dyDescent="0.15">
      <c r="A719" s="7">
        <v>0.3271</v>
      </c>
      <c r="B719" s="7">
        <v>1.1019000000000001</v>
      </c>
      <c r="C719" s="7">
        <v>2.3437000000000001</v>
      </c>
      <c r="D719" s="7">
        <v>5.2217000000000002</v>
      </c>
      <c r="H719" s="7">
        <v>0.37880000000000003</v>
      </c>
      <c r="I719" s="7">
        <v>1.2014</v>
      </c>
      <c r="K719" s="7">
        <v>0.4148</v>
      </c>
      <c r="L719" s="7">
        <v>1.3132999999999999</v>
      </c>
      <c r="N719" s="7">
        <v>0.35189999999999999</v>
      </c>
      <c r="O719" s="7">
        <v>1.1884999999999999</v>
      </c>
      <c r="Q719" s="7">
        <v>1.2124999999999999</v>
      </c>
      <c r="R719" s="7">
        <v>2.5047999999999999</v>
      </c>
      <c r="AA719" s="7">
        <v>0.30020000000000002</v>
      </c>
      <c r="AB719" s="7">
        <v>1.05</v>
      </c>
      <c r="AC719" s="7">
        <v>2.1995</v>
      </c>
      <c r="AD719" s="7">
        <v>4.5408999999999997</v>
      </c>
      <c r="AH719" s="7">
        <v>0.34060000000000001</v>
      </c>
      <c r="AI719" s="7">
        <v>1.1249</v>
      </c>
      <c r="AK719" s="7">
        <v>0.37440000000000001</v>
      </c>
      <c r="AL719" s="7">
        <v>1.2150000000000001</v>
      </c>
      <c r="AN719" s="7">
        <v>0.31990000000000002</v>
      </c>
      <c r="AO719" s="7">
        <v>1.1191</v>
      </c>
      <c r="AP719" s="7"/>
      <c r="AQ719" s="7">
        <v>1.1304000000000001</v>
      </c>
      <c r="AR719" s="7">
        <v>2.3569</v>
      </c>
      <c r="AY719" s="7">
        <v>2.2302</v>
      </c>
      <c r="AZ719" s="7">
        <v>5.1967999999999996</v>
      </c>
      <c r="BA719" s="7">
        <v>5.1967999999999996</v>
      </c>
    </row>
    <row r="720" spans="1:53" x14ac:dyDescent="0.15">
      <c r="A720" s="7">
        <v>0.32719999999999999</v>
      </c>
      <c r="B720" s="7">
        <v>1.1023000000000001</v>
      </c>
      <c r="C720" s="7">
        <v>2.3445</v>
      </c>
      <c r="D720" s="7">
        <v>5.2233000000000001</v>
      </c>
      <c r="H720" s="7">
        <v>0.379</v>
      </c>
      <c r="I720" s="7">
        <v>1.2018</v>
      </c>
      <c r="K720" s="7">
        <v>0.41510000000000002</v>
      </c>
      <c r="L720" s="7">
        <v>1.3138000000000001</v>
      </c>
      <c r="N720" s="7">
        <v>0.35210000000000002</v>
      </c>
      <c r="O720" s="7">
        <v>1.1889000000000001</v>
      </c>
      <c r="Q720" s="7">
        <v>1.2129000000000001</v>
      </c>
      <c r="R720" s="7">
        <v>2.5057</v>
      </c>
      <c r="AA720" s="7">
        <v>0.3004</v>
      </c>
      <c r="AB720" s="7">
        <v>1.0503</v>
      </c>
      <c r="AC720" s="7">
        <v>2.2002000000000002</v>
      </c>
      <c r="AD720" s="7">
        <v>4.5423</v>
      </c>
      <c r="AH720" s="7">
        <v>0.34079999999999999</v>
      </c>
      <c r="AI720" s="7">
        <v>1.1253</v>
      </c>
      <c r="AK720" s="7">
        <v>0.37459999999999999</v>
      </c>
      <c r="AL720" s="7">
        <v>1.2155</v>
      </c>
      <c r="AN720" s="7">
        <v>0.32</v>
      </c>
      <c r="AO720" s="7">
        <v>1.1194999999999999</v>
      </c>
      <c r="AP720" s="7"/>
      <c r="AQ720" s="7">
        <v>1.1308</v>
      </c>
      <c r="AR720" s="7">
        <v>2.3578000000000001</v>
      </c>
      <c r="AY720" s="7">
        <v>2.2311000000000001</v>
      </c>
      <c r="AZ720" s="7">
        <v>5.1988000000000003</v>
      </c>
      <c r="BA720" s="7">
        <v>5.1988000000000003</v>
      </c>
    </row>
    <row r="721" spans="1:53" x14ac:dyDescent="0.15">
      <c r="A721" s="7">
        <v>0.32740000000000002</v>
      </c>
      <c r="B721" s="7">
        <v>1.1026</v>
      </c>
      <c r="C721" s="7">
        <v>2.3452999999999999</v>
      </c>
      <c r="D721" s="7">
        <v>5.2248000000000001</v>
      </c>
      <c r="H721" s="7">
        <v>0.37919999999999998</v>
      </c>
      <c r="I721" s="7">
        <v>1.2022999999999999</v>
      </c>
      <c r="K721" s="7">
        <v>0.4153</v>
      </c>
      <c r="L721" s="7">
        <v>1.3143</v>
      </c>
      <c r="N721" s="7">
        <v>0.3523</v>
      </c>
      <c r="O721" s="7">
        <v>1.1894</v>
      </c>
      <c r="Q721" s="7">
        <v>1.2133</v>
      </c>
      <c r="R721" s="7">
        <v>2.5065</v>
      </c>
      <c r="AA721" s="7">
        <v>0.30059999999999998</v>
      </c>
      <c r="AB721" s="7">
        <v>1.0507</v>
      </c>
      <c r="AC721" s="7">
        <v>2.2008999999999999</v>
      </c>
      <c r="AD721" s="7">
        <v>4.5437000000000003</v>
      </c>
      <c r="AH721" s="7">
        <v>0.34100000000000003</v>
      </c>
      <c r="AI721" s="7">
        <v>1.1256999999999999</v>
      </c>
      <c r="AK721" s="7">
        <v>0.37480000000000002</v>
      </c>
      <c r="AL721" s="7">
        <v>1.2159</v>
      </c>
      <c r="AN721" s="7">
        <v>0.32019999999999998</v>
      </c>
      <c r="AO721" s="7">
        <v>1.1198999999999999</v>
      </c>
      <c r="AP721" s="7"/>
      <c r="AQ721" s="7">
        <v>1.1312</v>
      </c>
      <c r="AR721" s="7">
        <v>2.3586</v>
      </c>
      <c r="AY721" s="7">
        <v>2.2321</v>
      </c>
      <c r="AZ721" s="7">
        <v>5.2008000000000001</v>
      </c>
      <c r="BA721" s="7">
        <v>5.2008000000000001</v>
      </c>
    </row>
    <row r="722" spans="1:53" x14ac:dyDescent="0.15">
      <c r="A722" s="7">
        <v>0.3276</v>
      </c>
      <c r="B722" s="7">
        <v>1.103</v>
      </c>
      <c r="C722" s="7">
        <v>2.3460000000000001</v>
      </c>
      <c r="D722" s="7">
        <v>5.2263999999999999</v>
      </c>
      <c r="H722" s="7">
        <v>0.37940000000000002</v>
      </c>
      <c r="I722" s="7">
        <v>1.2027000000000001</v>
      </c>
      <c r="K722" s="7">
        <v>0.41549999999999998</v>
      </c>
      <c r="L722" s="7">
        <v>1.3148</v>
      </c>
      <c r="N722" s="7">
        <v>0.35249999999999998</v>
      </c>
      <c r="O722" s="7">
        <v>1.1898</v>
      </c>
      <c r="Q722" s="7">
        <v>1.2137</v>
      </c>
      <c r="R722" s="7">
        <v>2.5074000000000001</v>
      </c>
      <c r="AA722" s="7">
        <v>0.30080000000000001</v>
      </c>
      <c r="AB722" s="7">
        <v>1.0509999999999999</v>
      </c>
      <c r="AC722" s="7">
        <v>2.2016</v>
      </c>
      <c r="AD722" s="7">
        <v>4.5452000000000004</v>
      </c>
      <c r="AH722" s="7">
        <v>0.3412</v>
      </c>
      <c r="AI722" s="7">
        <v>1.1261000000000001</v>
      </c>
      <c r="AK722" s="7">
        <v>0.375</v>
      </c>
      <c r="AL722" s="7">
        <v>1.2163999999999999</v>
      </c>
      <c r="AN722" s="7">
        <v>0.32040000000000002</v>
      </c>
      <c r="AO722" s="7">
        <v>1.1203000000000001</v>
      </c>
      <c r="AP722" s="7"/>
      <c r="AQ722" s="7">
        <v>1.1315999999999999</v>
      </c>
      <c r="AR722" s="7">
        <v>2.3593999999999999</v>
      </c>
      <c r="AY722" s="7">
        <v>2.2330000000000001</v>
      </c>
      <c r="AZ722" s="7">
        <v>5.2027000000000001</v>
      </c>
      <c r="BA722" s="7">
        <v>5.2027000000000001</v>
      </c>
    </row>
    <row r="723" spans="1:53" x14ac:dyDescent="0.15">
      <c r="A723" s="7">
        <v>0.32769999999999999</v>
      </c>
      <c r="B723" s="7">
        <v>1.1032999999999999</v>
      </c>
      <c r="C723" s="7">
        <v>2.3468</v>
      </c>
      <c r="D723" s="7">
        <v>5.2279999999999998</v>
      </c>
      <c r="H723" s="7">
        <v>0.37969999999999998</v>
      </c>
      <c r="I723" s="7">
        <v>1.2032</v>
      </c>
      <c r="K723" s="7">
        <v>0.41570000000000001</v>
      </c>
      <c r="L723" s="7">
        <v>1.3152999999999999</v>
      </c>
      <c r="N723" s="7">
        <v>0.35270000000000001</v>
      </c>
      <c r="O723" s="7">
        <v>1.1901999999999999</v>
      </c>
      <c r="Q723" s="7">
        <v>1.2141999999999999</v>
      </c>
      <c r="R723" s="7">
        <v>2.5082</v>
      </c>
      <c r="AA723" s="7">
        <v>0.3009</v>
      </c>
      <c r="AB723" s="7">
        <v>1.0513999999999999</v>
      </c>
      <c r="AC723" s="7">
        <v>2.2023000000000001</v>
      </c>
      <c r="AD723" s="7">
        <v>4.5465999999999998</v>
      </c>
      <c r="AH723" s="7">
        <v>0.34139999999999998</v>
      </c>
      <c r="AI723" s="7">
        <v>1.1266</v>
      </c>
      <c r="AK723" s="7">
        <v>0.37530000000000002</v>
      </c>
      <c r="AL723" s="7">
        <v>1.2169000000000001</v>
      </c>
      <c r="AN723" s="7">
        <v>0.3206</v>
      </c>
      <c r="AO723" s="7">
        <v>1.1207</v>
      </c>
      <c r="AP723" s="7"/>
      <c r="AQ723" s="7">
        <v>1.1319999999999999</v>
      </c>
      <c r="AR723" s="7">
        <v>2.3601999999999999</v>
      </c>
      <c r="AY723" s="7">
        <v>2.2339000000000002</v>
      </c>
      <c r="AZ723" s="7">
        <v>5.2046999999999999</v>
      </c>
      <c r="BA723" s="7">
        <v>5.2046999999999999</v>
      </c>
    </row>
    <row r="724" spans="1:53" x14ac:dyDescent="0.15">
      <c r="A724" s="7">
        <v>0.32790000000000002</v>
      </c>
      <c r="B724" s="7">
        <v>1.1036999999999999</v>
      </c>
      <c r="C724" s="7">
        <v>2.3475999999999999</v>
      </c>
      <c r="D724" s="7">
        <v>5.2294999999999998</v>
      </c>
      <c r="H724" s="7">
        <v>0.37990000000000002</v>
      </c>
      <c r="I724" s="7">
        <v>1.2036</v>
      </c>
      <c r="K724" s="7">
        <v>0.41599999999999998</v>
      </c>
      <c r="L724" s="7">
        <v>1.3159000000000001</v>
      </c>
      <c r="N724" s="7">
        <v>0.35289999999999999</v>
      </c>
      <c r="O724" s="7">
        <v>1.1906000000000001</v>
      </c>
      <c r="Q724" s="7">
        <v>1.2145999999999999</v>
      </c>
      <c r="R724" s="7">
        <v>2.5091000000000001</v>
      </c>
      <c r="AA724" s="7">
        <v>0.30109999999999998</v>
      </c>
      <c r="AB724" s="7">
        <v>1.0518000000000001</v>
      </c>
      <c r="AC724" s="7">
        <v>2.2029999999999998</v>
      </c>
      <c r="AD724" s="7">
        <v>4.5480999999999998</v>
      </c>
      <c r="AH724" s="7">
        <v>0.34160000000000001</v>
      </c>
      <c r="AI724" s="7">
        <v>1.127</v>
      </c>
      <c r="AK724" s="7">
        <v>0.3755</v>
      </c>
      <c r="AL724" s="7">
        <v>1.2173</v>
      </c>
      <c r="AN724" s="7">
        <v>0.32079999999999997</v>
      </c>
      <c r="AO724" s="7">
        <v>1.1212</v>
      </c>
      <c r="AP724" s="7"/>
      <c r="AQ724" s="7">
        <v>1.1324000000000001</v>
      </c>
      <c r="AR724" s="7">
        <v>2.3610000000000002</v>
      </c>
      <c r="AY724" s="7">
        <v>2.2347999999999999</v>
      </c>
      <c r="AZ724" s="7">
        <v>5.2066999999999997</v>
      </c>
      <c r="BA724" s="7">
        <v>5.2066999999999997</v>
      </c>
    </row>
    <row r="725" spans="1:53" x14ac:dyDescent="0.15">
      <c r="A725" s="7">
        <v>0.3281</v>
      </c>
      <c r="B725" s="7">
        <v>1.1040000000000001</v>
      </c>
      <c r="C725" s="7">
        <v>2.3483999999999998</v>
      </c>
      <c r="D725" s="7">
        <v>5.2310999999999996</v>
      </c>
      <c r="H725" s="7">
        <v>0.38009999999999999</v>
      </c>
      <c r="I725" s="7">
        <v>1.2040999999999999</v>
      </c>
      <c r="K725" s="7">
        <v>0.41620000000000001</v>
      </c>
      <c r="L725" s="7">
        <v>1.3164</v>
      </c>
      <c r="N725" s="7">
        <v>0.35310000000000002</v>
      </c>
      <c r="O725" s="7">
        <v>1.1911</v>
      </c>
      <c r="Q725" s="7">
        <v>1.2150000000000001</v>
      </c>
      <c r="R725" s="7">
        <v>2.5099</v>
      </c>
      <c r="AA725" s="7">
        <v>0.30130000000000001</v>
      </c>
      <c r="AB725" s="7">
        <v>1.0521</v>
      </c>
      <c r="AC725" s="7">
        <v>2.2038000000000002</v>
      </c>
      <c r="AD725" s="7">
        <v>4.5495000000000001</v>
      </c>
      <c r="AH725" s="7">
        <v>0.34179999999999999</v>
      </c>
      <c r="AI725" s="7">
        <v>1.1274</v>
      </c>
      <c r="AK725" s="7">
        <v>0.37569999999999998</v>
      </c>
      <c r="AL725" s="7">
        <v>1.2178</v>
      </c>
      <c r="AN725" s="7">
        <v>0.32090000000000002</v>
      </c>
      <c r="AO725" s="7">
        <v>1.1215999999999999</v>
      </c>
      <c r="AP725" s="7"/>
      <c r="AQ725" s="7">
        <v>1.1328</v>
      </c>
      <c r="AR725" s="7">
        <v>2.3618000000000001</v>
      </c>
      <c r="AY725" s="7">
        <v>2.2357999999999998</v>
      </c>
      <c r="AZ725" s="7">
        <v>5.2087000000000003</v>
      </c>
      <c r="BA725" s="7">
        <v>5.2087000000000003</v>
      </c>
    </row>
    <row r="726" spans="1:53" x14ac:dyDescent="0.15">
      <c r="A726" s="7">
        <v>0.32829999999999998</v>
      </c>
      <c r="B726" s="7">
        <v>1.1043000000000001</v>
      </c>
      <c r="C726" s="7">
        <v>2.3492000000000002</v>
      </c>
      <c r="D726" s="7">
        <v>5.2327000000000004</v>
      </c>
      <c r="H726" s="7">
        <v>0.38030000000000003</v>
      </c>
      <c r="I726" s="7">
        <v>1.2044999999999999</v>
      </c>
      <c r="K726" s="7">
        <v>0.41639999999999999</v>
      </c>
      <c r="L726" s="7">
        <v>1.3169</v>
      </c>
      <c r="N726" s="7">
        <v>0.35320000000000001</v>
      </c>
      <c r="O726" s="7">
        <v>1.1915</v>
      </c>
      <c r="Q726" s="7">
        <v>1.2155</v>
      </c>
      <c r="R726" s="7">
        <v>2.5108000000000001</v>
      </c>
      <c r="AA726" s="7">
        <v>0.30149999999999999</v>
      </c>
      <c r="AB726" s="7">
        <v>1.0525</v>
      </c>
      <c r="AC726" s="7">
        <v>2.2044999999999999</v>
      </c>
      <c r="AD726" s="7">
        <v>4.5510000000000002</v>
      </c>
      <c r="AH726" s="7">
        <v>0.34200000000000003</v>
      </c>
      <c r="AI726" s="7">
        <v>1.1277999999999999</v>
      </c>
      <c r="AK726" s="7">
        <v>0.37590000000000001</v>
      </c>
      <c r="AL726" s="7">
        <v>1.2181999999999999</v>
      </c>
      <c r="AN726" s="7">
        <v>0.3211</v>
      </c>
      <c r="AO726" s="7">
        <v>1.1220000000000001</v>
      </c>
      <c r="AP726" s="7"/>
      <c r="AQ726" s="7">
        <v>1.1332</v>
      </c>
      <c r="AR726" s="7">
        <v>2.3626</v>
      </c>
      <c r="AY726" s="7">
        <v>2.2366999999999999</v>
      </c>
      <c r="AZ726" s="7">
        <v>5.2107000000000001</v>
      </c>
      <c r="BA726" s="7">
        <v>5.2107000000000001</v>
      </c>
    </row>
    <row r="727" spans="1:53" x14ac:dyDescent="0.15">
      <c r="A727" s="7">
        <v>0.32840000000000003</v>
      </c>
      <c r="B727" s="7">
        <v>1.1047</v>
      </c>
      <c r="C727" s="7">
        <v>2.3498999999999999</v>
      </c>
      <c r="D727" s="7">
        <v>5.2343000000000002</v>
      </c>
      <c r="H727" s="7">
        <v>0.3805</v>
      </c>
      <c r="I727" s="7">
        <v>1.2050000000000001</v>
      </c>
      <c r="K727" s="7">
        <v>0.41660000000000003</v>
      </c>
      <c r="L727" s="7">
        <v>1.3173999999999999</v>
      </c>
      <c r="N727" s="7">
        <v>0.35339999999999999</v>
      </c>
      <c r="O727" s="7">
        <v>1.1919</v>
      </c>
      <c r="Q727" s="7">
        <v>1.2159</v>
      </c>
      <c r="R727" s="7">
        <v>2.5116000000000001</v>
      </c>
      <c r="AA727" s="7">
        <v>0.30159999999999998</v>
      </c>
      <c r="AB727" s="7">
        <v>1.0528</v>
      </c>
      <c r="AC727" s="7">
        <v>2.2052</v>
      </c>
      <c r="AD727" s="7">
        <v>4.5523999999999996</v>
      </c>
      <c r="AH727" s="7">
        <v>0.3422</v>
      </c>
      <c r="AI727" s="7">
        <v>1.1283000000000001</v>
      </c>
      <c r="AK727" s="7">
        <v>0.37619999999999998</v>
      </c>
      <c r="AL727" s="7">
        <v>1.2186999999999999</v>
      </c>
      <c r="AN727" s="7">
        <v>0.32129999999999997</v>
      </c>
      <c r="AO727" s="7">
        <v>1.1224000000000001</v>
      </c>
      <c r="AP727" s="7"/>
      <c r="AQ727" s="7">
        <v>1.1335999999999999</v>
      </c>
      <c r="AR727" s="7">
        <v>2.3633999999999999</v>
      </c>
      <c r="AY727" s="7">
        <v>2.2376</v>
      </c>
      <c r="AZ727" s="7">
        <v>5.2126999999999999</v>
      </c>
      <c r="BA727" s="7">
        <v>5.2126999999999999</v>
      </c>
    </row>
    <row r="728" spans="1:53" x14ac:dyDescent="0.15">
      <c r="A728" s="7">
        <v>0.3286</v>
      </c>
      <c r="B728" s="7">
        <v>1.105</v>
      </c>
      <c r="C728" s="7">
        <v>2.3506999999999998</v>
      </c>
      <c r="D728" s="7">
        <v>5.2358000000000002</v>
      </c>
      <c r="H728" s="7">
        <v>0.38080000000000003</v>
      </c>
      <c r="I728" s="7">
        <v>1.2054</v>
      </c>
      <c r="K728" s="7">
        <v>0.41689999999999999</v>
      </c>
      <c r="L728" s="7">
        <v>1.3179000000000001</v>
      </c>
      <c r="N728" s="7">
        <v>0.35360000000000003</v>
      </c>
      <c r="O728" s="7">
        <v>1.1923999999999999</v>
      </c>
      <c r="Q728" s="7">
        <v>1.2162999999999999</v>
      </c>
      <c r="R728" s="7">
        <v>2.5125000000000002</v>
      </c>
      <c r="AA728" s="7">
        <v>0.30180000000000001</v>
      </c>
      <c r="AB728" s="7">
        <v>1.0531999999999999</v>
      </c>
      <c r="AC728" s="7">
        <v>2.2059000000000002</v>
      </c>
      <c r="AD728" s="7">
        <v>4.5538999999999996</v>
      </c>
      <c r="AH728" s="7">
        <v>0.34239999999999998</v>
      </c>
      <c r="AI728" s="7">
        <v>1.1287</v>
      </c>
      <c r="AK728" s="7">
        <v>0.37640000000000001</v>
      </c>
      <c r="AL728" s="7">
        <v>1.2191000000000001</v>
      </c>
      <c r="AN728" s="7">
        <v>0.32150000000000001</v>
      </c>
      <c r="AO728" s="7">
        <v>1.1228</v>
      </c>
      <c r="AP728" s="7"/>
      <c r="AQ728" s="7">
        <v>1.1339999999999999</v>
      </c>
      <c r="AR728" s="7">
        <v>2.3641999999999999</v>
      </c>
      <c r="AY728" s="7">
        <v>2.2385999999999999</v>
      </c>
      <c r="AZ728" s="7">
        <v>5.2146999999999997</v>
      </c>
      <c r="BA728" s="7">
        <v>5.2146999999999997</v>
      </c>
    </row>
    <row r="729" spans="1:53" x14ac:dyDescent="0.15">
      <c r="A729" s="7">
        <v>0.32879999999999998</v>
      </c>
      <c r="B729" s="7">
        <v>1.1053999999999999</v>
      </c>
      <c r="C729" s="7">
        <v>2.3515000000000001</v>
      </c>
      <c r="D729" s="7">
        <v>5.2374000000000001</v>
      </c>
      <c r="H729" s="7">
        <v>0.38100000000000001</v>
      </c>
      <c r="I729" s="7">
        <v>1.2059</v>
      </c>
      <c r="K729" s="7">
        <v>0.41710000000000003</v>
      </c>
      <c r="L729" s="7">
        <v>1.3184</v>
      </c>
      <c r="N729" s="7">
        <v>0.3538</v>
      </c>
      <c r="O729" s="7">
        <v>1.1928000000000001</v>
      </c>
      <c r="Q729" s="7">
        <v>1.2166999999999999</v>
      </c>
      <c r="R729" s="7">
        <v>2.5133999999999999</v>
      </c>
      <c r="AA729" s="7">
        <v>0.30199999999999999</v>
      </c>
      <c r="AB729" s="7">
        <v>1.0536000000000001</v>
      </c>
      <c r="AC729" s="7">
        <v>2.2065999999999999</v>
      </c>
      <c r="AD729" s="7">
        <v>4.5552999999999999</v>
      </c>
      <c r="AH729" s="7">
        <v>0.34260000000000002</v>
      </c>
      <c r="AI729" s="7">
        <v>1.1291</v>
      </c>
      <c r="AK729" s="7">
        <v>0.37659999999999999</v>
      </c>
      <c r="AL729" s="7">
        <v>1.2196</v>
      </c>
      <c r="AN729" s="7">
        <v>0.32169999999999999</v>
      </c>
      <c r="AO729" s="7">
        <v>1.1233</v>
      </c>
      <c r="AP729" s="7"/>
      <c r="AQ729" s="7">
        <v>1.1344000000000001</v>
      </c>
      <c r="AR729" s="7">
        <v>2.3650000000000002</v>
      </c>
      <c r="AY729" s="7">
        <v>2.2395</v>
      </c>
      <c r="AZ729" s="7">
        <v>5.2167000000000003</v>
      </c>
      <c r="BA729" s="7">
        <v>5.2167000000000003</v>
      </c>
    </row>
    <row r="730" spans="1:53" x14ac:dyDescent="0.15">
      <c r="A730" s="7">
        <v>0.32890000000000003</v>
      </c>
      <c r="B730" s="7">
        <v>1.1056999999999999</v>
      </c>
      <c r="C730" s="7">
        <v>2.3523000000000001</v>
      </c>
      <c r="D730" s="7">
        <v>5.2389999999999999</v>
      </c>
      <c r="H730" s="7">
        <v>0.38119999999999998</v>
      </c>
      <c r="I730" s="7">
        <v>1.2062999999999999</v>
      </c>
      <c r="K730" s="7">
        <v>0.4173</v>
      </c>
      <c r="L730" s="7">
        <v>1.319</v>
      </c>
      <c r="N730" s="7">
        <v>0.35399999999999998</v>
      </c>
      <c r="O730" s="7">
        <v>1.1932</v>
      </c>
      <c r="Q730" s="7">
        <v>1.2172000000000001</v>
      </c>
      <c r="R730" s="7">
        <v>2.5142000000000002</v>
      </c>
      <c r="AA730" s="7">
        <v>0.30209999999999998</v>
      </c>
      <c r="AB730" s="7">
        <v>1.0539000000000001</v>
      </c>
      <c r="AC730" s="7">
        <v>2.2073999999999998</v>
      </c>
      <c r="AD730" s="7">
        <v>4.5568</v>
      </c>
      <c r="AH730" s="7">
        <v>0.34279999999999999</v>
      </c>
      <c r="AI730" s="7">
        <v>1.1294999999999999</v>
      </c>
      <c r="AK730" s="7">
        <v>0.37690000000000001</v>
      </c>
      <c r="AL730" s="7">
        <v>1.2201</v>
      </c>
      <c r="AN730" s="7">
        <v>0.32190000000000002</v>
      </c>
      <c r="AO730" s="7">
        <v>1.1236999999999999</v>
      </c>
      <c r="AP730" s="7"/>
      <c r="AQ730" s="7">
        <v>1.1348</v>
      </c>
      <c r="AR730" s="7">
        <v>2.3658000000000001</v>
      </c>
      <c r="AY730" s="7">
        <v>2.2404000000000002</v>
      </c>
      <c r="AZ730" s="7">
        <v>5.2187000000000001</v>
      </c>
      <c r="BA730" s="7">
        <v>5.2187000000000001</v>
      </c>
    </row>
    <row r="731" spans="1:53" x14ac:dyDescent="0.15">
      <c r="A731" s="7">
        <v>0.3291</v>
      </c>
      <c r="B731" s="7">
        <v>1.1061000000000001</v>
      </c>
      <c r="C731" s="7">
        <v>2.3531</v>
      </c>
      <c r="D731" s="7">
        <v>5.2405999999999997</v>
      </c>
      <c r="H731" s="7">
        <v>0.38140000000000002</v>
      </c>
      <c r="I731" s="7">
        <v>1.2068000000000001</v>
      </c>
      <c r="K731" s="7">
        <v>0.41749999999999998</v>
      </c>
      <c r="L731" s="7">
        <v>1.3194999999999999</v>
      </c>
      <c r="N731" s="7">
        <v>0.35420000000000001</v>
      </c>
      <c r="O731" s="7">
        <v>1.1937</v>
      </c>
      <c r="Q731" s="7">
        <v>1.2176</v>
      </c>
      <c r="R731" s="7">
        <v>2.5150999999999999</v>
      </c>
      <c r="AA731" s="7">
        <v>0.30230000000000001</v>
      </c>
      <c r="AB731" s="7">
        <v>1.0543</v>
      </c>
      <c r="AC731" s="7">
        <v>2.2081</v>
      </c>
      <c r="AD731" s="7">
        <v>4.5582000000000003</v>
      </c>
      <c r="AH731" s="7">
        <v>0.34300000000000003</v>
      </c>
      <c r="AI731" s="7">
        <v>1.1299999999999999</v>
      </c>
      <c r="AK731" s="7">
        <v>0.37709999999999999</v>
      </c>
      <c r="AL731" s="7">
        <v>1.2204999999999999</v>
      </c>
      <c r="AN731" s="7">
        <v>0.32200000000000001</v>
      </c>
      <c r="AO731" s="7">
        <v>1.1241000000000001</v>
      </c>
      <c r="AP731" s="7"/>
      <c r="AQ731" s="7">
        <v>1.1353</v>
      </c>
      <c r="AR731" s="7">
        <v>2.3666999999999998</v>
      </c>
      <c r="AY731" s="7">
        <v>2.2414000000000001</v>
      </c>
      <c r="AZ731" s="7">
        <v>5.2206000000000001</v>
      </c>
      <c r="BA731" s="7">
        <v>5.2206000000000001</v>
      </c>
    </row>
    <row r="732" spans="1:53" x14ac:dyDescent="0.15">
      <c r="A732" s="7">
        <v>0.32929999999999998</v>
      </c>
      <c r="B732" s="7">
        <v>1.1064000000000001</v>
      </c>
      <c r="C732" s="7">
        <v>2.3538000000000001</v>
      </c>
      <c r="D732" s="7">
        <v>5.2422000000000004</v>
      </c>
      <c r="H732" s="7">
        <v>0.38159999999999999</v>
      </c>
      <c r="I732" s="7">
        <v>1.2072000000000001</v>
      </c>
      <c r="K732" s="7">
        <v>0.4178</v>
      </c>
      <c r="L732" s="7">
        <v>1.32</v>
      </c>
      <c r="N732" s="7">
        <v>0.35439999999999999</v>
      </c>
      <c r="O732" s="7">
        <v>1.1940999999999999</v>
      </c>
      <c r="Q732" s="7">
        <v>1.218</v>
      </c>
      <c r="R732" s="7">
        <v>2.5158999999999998</v>
      </c>
      <c r="AA732" s="7">
        <v>0.30249999999999999</v>
      </c>
      <c r="AB732" s="7">
        <v>1.0546</v>
      </c>
      <c r="AC732" s="7">
        <v>2.2088000000000001</v>
      </c>
      <c r="AD732" s="7">
        <v>4.5597000000000003</v>
      </c>
      <c r="AH732" s="7">
        <v>0.34320000000000001</v>
      </c>
      <c r="AI732" s="7">
        <v>1.1304000000000001</v>
      </c>
      <c r="AK732" s="7">
        <v>0.37730000000000002</v>
      </c>
      <c r="AL732" s="7">
        <v>1.2210000000000001</v>
      </c>
      <c r="AN732" s="7">
        <v>0.32219999999999999</v>
      </c>
      <c r="AO732" s="7">
        <v>1.1245000000000001</v>
      </c>
      <c r="AP732" s="7"/>
      <c r="AQ732" s="7">
        <v>1.1356999999999999</v>
      </c>
      <c r="AR732" s="7">
        <v>2.3675000000000002</v>
      </c>
      <c r="AY732" s="7">
        <v>2.2423000000000002</v>
      </c>
      <c r="AZ732" s="7">
        <v>5.2225999999999999</v>
      </c>
      <c r="BA732" s="7">
        <v>5.2225999999999999</v>
      </c>
    </row>
    <row r="733" spans="1:53" x14ac:dyDescent="0.15">
      <c r="A733" s="7">
        <v>0.32940000000000003</v>
      </c>
      <c r="B733" s="7">
        <v>1.1068</v>
      </c>
      <c r="C733" s="7">
        <v>2.3546</v>
      </c>
      <c r="D733" s="7">
        <v>5.2436999999999996</v>
      </c>
      <c r="H733" s="7">
        <v>0.38190000000000002</v>
      </c>
      <c r="I733" s="7">
        <v>1.2077</v>
      </c>
      <c r="K733" s="7">
        <v>0.41799999999999998</v>
      </c>
      <c r="L733" s="7">
        <v>1.3205</v>
      </c>
      <c r="N733" s="7">
        <v>0.35460000000000003</v>
      </c>
      <c r="O733" s="7">
        <v>1.1944999999999999</v>
      </c>
      <c r="Q733" s="7">
        <v>1.2184999999999999</v>
      </c>
      <c r="R733" s="7">
        <v>2.5167999999999999</v>
      </c>
      <c r="AA733" s="7">
        <v>0.30270000000000002</v>
      </c>
      <c r="AB733" s="7">
        <v>1.0549999999999999</v>
      </c>
      <c r="AC733" s="7">
        <v>2.2094999999999998</v>
      </c>
      <c r="AD733" s="7">
        <v>4.5610999999999997</v>
      </c>
      <c r="AH733" s="7">
        <v>0.34339999999999998</v>
      </c>
      <c r="AI733" s="7">
        <v>1.1308</v>
      </c>
      <c r="AK733" s="7">
        <v>0.3775</v>
      </c>
      <c r="AL733" s="7">
        <v>1.2214</v>
      </c>
      <c r="AN733" s="7">
        <v>0.32240000000000002</v>
      </c>
      <c r="AO733" s="7">
        <v>1.1249</v>
      </c>
      <c r="AP733" s="7"/>
      <c r="AQ733" s="7">
        <v>1.1361000000000001</v>
      </c>
      <c r="AR733" s="7">
        <v>2.3683000000000001</v>
      </c>
      <c r="AY733" s="7">
        <v>2.2431999999999999</v>
      </c>
      <c r="AZ733" s="7">
        <v>5.2245999999999997</v>
      </c>
      <c r="BA733" s="7">
        <v>5.2245999999999997</v>
      </c>
    </row>
    <row r="734" spans="1:53" x14ac:dyDescent="0.15">
      <c r="A734" s="7">
        <v>0.3296</v>
      </c>
      <c r="B734" s="7">
        <v>1.1071</v>
      </c>
      <c r="C734" s="7">
        <v>2.3553999999999999</v>
      </c>
      <c r="D734" s="7">
        <v>5.2453000000000003</v>
      </c>
      <c r="H734" s="7">
        <v>0.3821</v>
      </c>
      <c r="I734" s="7">
        <v>1.2081</v>
      </c>
      <c r="K734" s="7">
        <v>0.41820000000000002</v>
      </c>
      <c r="L734" s="7">
        <v>1.321</v>
      </c>
      <c r="N734" s="7">
        <v>0.3548</v>
      </c>
      <c r="O734" s="7">
        <v>1.1950000000000001</v>
      </c>
      <c r="Q734" s="7">
        <v>1.2189000000000001</v>
      </c>
      <c r="R734" s="7">
        <v>2.5177</v>
      </c>
      <c r="AA734" s="7">
        <v>0.30280000000000001</v>
      </c>
      <c r="AB734" s="7">
        <v>1.0553999999999999</v>
      </c>
      <c r="AC734" s="7">
        <v>2.2101999999999999</v>
      </c>
      <c r="AD734" s="7">
        <v>4.5625999999999998</v>
      </c>
      <c r="AH734" s="7">
        <v>0.34370000000000001</v>
      </c>
      <c r="AI734" s="7">
        <v>1.1313</v>
      </c>
      <c r="AK734" s="7">
        <v>0.37780000000000002</v>
      </c>
      <c r="AL734" s="7">
        <v>1.2219</v>
      </c>
      <c r="AN734" s="7">
        <v>0.3226</v>
      </c>
      <c r="AO734" s="7">
        <v>1.1253</v>
      </c>
      <c r="AP734" s="7"/>
      <c r="AQ734" s="7">
        <v>1.1365000000000001</v>
      </c>
      <c r="AR734" s="7">
        <v>2.3691</v>
      </c>
      <c r="AY734" s="7">
        <v>2.2442000000000002</v>
      </c>
      <c r="AZ734" s="7">
        <v>5.2266000000000004</v>
      </c>
      <c r="BA734" s="7">
        <v>5.2266000000000004</v>
      </c>
    </row>
    <row r="735" spans="1:53" x14ac:dyDescent="0.15">
      <c r="A735" s="7">
        <v>0.32979999999999998</v>
      </c>
      <c r="B735" s="7">
        <v>1.1074999999999999</v>
      </c>
      <c r="C735" s="7">
        <v>2.3561999999999999</v>
      </c>
      <c r="D735" s="7">
        <v>5.2469000000000001</v>
      </c>
      <c r="H735" s="7">
        <v>0.38229999999999997</v>
      </c>
      <c r="I735" s="7">
        <v>1.2085999999999999</v>
      </c>
      <c r="K735" s="7">
        <v>0.41849999999999998</v>
      </c>
      <c r="L735" s="7">
        <v>1.3216000000000001</v>
      </c>
      <c r="N735" s="7">
        <v>0.35499999999999998</v>
      </c>
      <c r="O735" s="7">
        <v>1.1954</v>
      </c>
      <c r="Q735" s="7">
        <v>1.2193000000000001</v>
      </c>
      <c r="R735" s="7">
        <v>2.5185</v>
      </c>
      <c r="AA735" s="7">
        <v>0.30299999999999999</v>
      </c>
      <c r="AB735" s="7">
        <v>1.0557000000000001</v>
      </c>
      <c r="AC735" s="7">
        <v>2.2109999999999999</v>
      </c>
      <c r="AD735" s="7">
        <v>4.5640000000000001</v>
      </c>
      <c r="AH735" s="7">
        <v>0.34389999999999998</v>
      </c>
      <c r="AI735" s="7">
        <v>1.1316999999999999</v>
      </c>
      <c r="AK735" s="7">
        <v>0.378</v>
      </c>
      <c r="AL735" s="7">
        <v>1.2223999999999999</v>
      </c>
      <c r="AN735" s="7">
        <v>0.32279999999999998</v>
      </c>
      <c r="AO735" s="7">
        <v>1.1257999999999999</v>
      </c>
      <c r="AP735" s="7"/>
      <c r="AQ735" s="7">
        <v>1.1369</v>
      </c>
      <c r="AR735" s="7">
        <v>2.3698999999999999</v>
      </c>
      <c r="AY735" s="7">
        <v>2.2450999999999999</v>
      </c>
      <c r="AZ735" s="7">
        <v>5.2286000000000001</v>
      </c>
      <c r="BA735" s="7">
        <v>5.2286000000000001</v>
      </c>
    </row>
    <row r="736" spans="1:53" x14ac:dyDescent="0.15">
      <c r="A736" s="7">
        <v>0.33</v>
      </c>
      <c r="B736" s="7">
        <v>1.1077999999999999</v>
      </c>
      <c r="C736" s="7">
        <v>2.3570000000000002</v>
      </c>
      <c r="D736" s="7">
        <v>5.2484999999999999</v>
      </c>
      <c r="H736" s="7">
        <v>0.38250000000000001</v>
      </c>
      <c r="I736" s="7">
        <v>1.2090000000000001</v>
      </c>
      <c r="K736" s="7">
        <v>0.41870000000000002</v>
      </c>
      <c r="L736" s="7">
        <v>1.3221000000000001</v>
      </c>
      <c r="N736" s="7">
        <v>0.35510000000000003</v>
      </c>
      <c r="O736" s="7">
        <v>1.1958</v>
      </c>
      <c r="Q736" s="7">
        <v>1.2197</v>
      </c>
      <c r="R736" s="7">
        <v>2.5194000000000001</v>
      </c>
      <c r="AA736" s="7">
        <v>0.30320000000000003</v>
      </c>
      <c r="AB736" s="7">
        <v>1.0561</v>
      </c>
      <c r="AC736" s="7">
        <v>2.2117</v>
      </c>
      <c r="AD736" s="7">
        <v>4.5655000000000001</v>
      </c>
      <c r="AH736" s="7">
        <v>0.34410000000000002</v>
      </c>
      <c r="AI736" s="7">
        <v>1.1321000000000001</v>
      </c>
      <c r="AK736" s="7">
        <v>0.37819999999999998</v>
      </c>
      <c r="AL736" s="7">
        <v>1.2228000000000001</v>
      </c>
      <c r="AN736" s="7">
        <v>0.32290000000000002</v>
      </c>
      <c r="AO736" s="7">
        <v>1.1262000000000001</v>
      </c>
      <c r="AP736" s="7"/>
      <c r="AQ736" s="7">
        <v>1.1373</v>
      </c>
      <c r="AR736" s="7">
        <v>2.3706999999999998</v>
      </c>
      <c r="AY736" s="7">
        <v>2.246</v>
      </c>
      <c r="AZ736" s="7">
        <v>5.2305999999999999</v>
      </c>
      <c r="BA736" s="7">
        <v>5.2305999999999999</v>
      </c>
    </row>
    <row r="737" spans="1:53" x14ac:dyDescent="0.15">
      <c r="A737" s="7">
        <v>0.3301</v>
      </c>
      <c r="B737" s="7">
        <v>1.1082000000000001</v>
      </c>
      <c r="C737" s="7">
        <v>2.3578000000000001</v>
      </c>
      <c r="D737" s="7">
        <v>5.2500999999999998</v>
      </c>
      <c r="H737" s="7">
        <v>0.38269999999999998</v>
      </c>
      <c r="I737" s="7">
        <v>1.2095</v>
      </c>
      <c r="K737" s="7">
        <v>0.41889999999999999</v>
      </c>
      <c r="L737" s="7">
        <v>1.3226</v>
      </c>
      <c r="N737" s="7">
        <v>0.3553</v>
      </c>
      <c r="O737" s="7">
        <v>1.1962999999999999</v>
      </c>
      <c r="Q737" s="7">
        <v>1.2202</v>
      </c>
      <c r="R737" s="7">
        <v>2.5202</v>
      </c>
      <c r="AA737" s="7">
        <v>0.3034</v>
      </c>
      <c r="AB737" s="7">
        <v>1.0564</v>
      </c>
      <c r="AC737" s="7">
        <v>2.2124000000000001</v>
      </c>
      <c r="AD737" s="7">
        <v>4.5670000000000002</v>
      </c>
      <c r="AH737" s="7">
        <v>0.34429999999999999</v>
      </c>
      <c r="AI737" s="7">
        <v>1.1325000000000001</v>
      </c>
      <c r="AK737" s="7">
        <v>0.3785</v>
      </c>
      <c r="AL737" s="7">
        <v>1.2233000000000001</v>
      </c>
      <c r="AN737" s="7">
        <v>0.3231</v>
      </c>
      <c r="AO737" s="7">
        <v>1.1266</v>
      </c>
      <c r="AP737" s="7"/>
      <c r="AQ737" s="7">
        <v>1.1376999999999999</v>
      </c>
      <c r="AR737" s="7">
        <v>2.3715000000000002</v>
      </c>
      <c r="AY737" s="7">
        <v>2.2469999999999999</v>
      </c>
      <c r="AZ737" s="7">
        <v>5.2325999999999997</v>
      </c>
      <c r="BA737" s="7">
        <v>5.2325999999999997</v>
      </c>
    </row>
    <row r="738" spans="1:53" x14ac:dyDescent="0.15">
      <c r="A738" s="7">
        <v>0.33029999999999998</v>
      </c>
      <c r="B738" s="7">
        <v>1.1085</v>
      </c>
      <c r="C738" s="7">
        <v>2.3586</v>
      </c>
      <c r="D738" s="7">
        <v>5.2516999999999996</v>
      </c>
      <c r="H738" s="7">
        <v>0.38300000000000001</v>
      </c>
      <c r="I738" s="7">
        <v>1.2099</v>
      </c>
      <c r="K738" s="7">
        <v>0.41909999999999997</v>
      </c>
      <c r="L738" s="7">
        <v>1.3230999999999999</v>
      </c>
      <c r="N738" s="7">
        <v>0.35549999999999998</v>
      </c>
      <c r="O738" s="7">
        <v>1.1967000000000001</v>
      </c>
      <c r="Q738" s="7">
        <v>1.2205999999999999</v>
      </c>
      <c r="R738" s="7">
        <v>2.5211000000000001</v>
      </c>
      <c r="AA738" s="7">
        <v>0.30349999999999999</v>
      </c>
      <c r="AB738" s="7">
        <v>1.0568</v>
      </c>
      <c r="AC738" s="7">
        <v>2.2130999999999998</v>
      </c>
      <c r="AD738" s="7">
        <v>4.5683999999999996</v>
      </c>
      <c r="AH738" s="7">
        <v>0.34449999999999997</v>
      </c>
      <c r="AI738" s="7">
        <v>1.133</v>
      </c>
      <c r="AK738" s="7">
        <v>0.37869999999999998</v>
      </c>
      <c r="AL738" s="7">
        <v>1.2237</v>
      </c>
      <c r="AN738" s="7">
        <v>0.32329999999999998</v>
      </c>
      <c r="AO738" s="7">
        <v>1.127</v>
      </c>
      <c r="AP738" s="7"/>
      <c r="AQ738" s="7">
        <v>1.1380999999999999</v>
      </c>
      <c r="AR738" s="7">
        <v>2.3723999999999998</v>
      </c>
      <c r="AY738" s="7">
        <v>2.2479</v>
      </c>
      <c r="AZ738" s="7">
        <v>5.2346000000000004</v>
      </c>
      <c r="BA738" s="7">
        <v>5.2346000000000004</v>
      </c>
    </row>
    <row r="739" spans="1:53" x14ac:dyDescent="0.15">
      <c r="A739" s="7">
        <v>0.33050000000000002</v>
      </c>
      <c r="B739" s="7">
        <v>1.1088</v>
      </c>
      <c r="C739" s="7">
        <v>2.3593000000000002</v>
      </c>
      <c r="D739" s="7">
        <v>5.2533000000000003</v>
      </c>
      <c r="H739" s="7">
        <v>0.38319999999999999</v>
      </c>
      <c r="I739" s="7">
        <v>1.2103999999999999</v>
      </c>
      <c r="K739" s="7">
        <v>0.4194</v>
      </c>
      <c r="L739" s="7">
        <v>1.3236000000000001</v>
      </c>
      <c r="N739" s="7">
        <v>0.35570000000000002</v>
      </c>
      <c r="O739" s="7">
        <v>1.1971000000000001</v>
      </c>
      <c r="Q739" s="7">
        <v>1.2210000000000001</v>
      </c>
      <c r="R739" s="7">
        <v>2.5219999999999998</v>
      </c>
      <c r="AA739" s="7">
        <v>0.30370000000000003</v>
      </c>
      <c r="AB739" s="7">
        <v>1.0571999999999999</v>
      </c>
      <c r="AC739" s="7">
        <v>2.2139000000000002</v>
      </c>
      <c r="AD739" s="7">
        <v>4.5698999999999996</v>
      </c>
      <c r="AH739" s="7">
        <v>0.34470000000000001</v>
      </c>
      <c r="AI739" s="7">
        <v>1.1334</v>
      </c>
      <c r="AK739" s="7">
        <v>0.37890000000000001</v>
      </c>
      <c r="AL739" s="7">
        <v>1.2242</v>
      </c>
      <c r="AN739" s="7">
        <v>0.32350000000000001</v>
      </c>
      <c r="AO739" s="7">
        <v>1.1274</v>
      </c>
      <c r="AP739" s="7"/>
      <c r="AQ739" s="7">
        <v>1.1385000000000001</v>
      </c>
      <c r="AR739" s="7">
        <v>2.3732000000000002</v>
      </c>
      <c r="AY739" s="7">
        <v>2.2488000000000001</v>
      </c>
      <c r="AZ739" s="7">
        <v>5.2366999999999999</v>
      </c>
      <c r="BA739" s="7">
        <v>5.2366999999999999</v>
      </c>
    </row>
    <row r="740" spans="1:53" x14ac:dyDescent="0.15">
      <c r="A740" s="7">
        <v>0.3306</v>
      </c>
      <c r="B740" s="7">
        <v>1.1092</v>
      </c>
      <c r="C740" s="7">
        <v>2.3601000000000001</v>
      </c>
      <c r="D740" s="7">
        <v>5.2549000000000001</v>
      </c>
      <c r="H740" s="7">
        <v>0.38340000000000002</v>
      </c>
      <c r="I740" s="7">
        <v>1.2108000000000001</v>
      </c>
      <c r="K740" s="7">
        <v>0.41959999999999997</v>
      </c>
      <c r="L740" s="7">
        <v>1.3242</v>
      </c>
      <c r="N740" s="7">
        <v>0.35589999999999999</v>
      </c>
      <c r="O740" s="7">
        <v>1.1976</v>
      </c>
      <c r="Q740" s="7">
        <v>1.2215</v>
      </c>
      <c r="R740" s="7">
        <v>2.5228000000000002</v>
      </c>
      <c r="AA740" s="7">
        <v>0.3039</v>
      </c>
      <c r="AB740" s="7">
        <v>1.0575000000000001</v>
      </c>
      <c r="AC740" s="7">
        <v>2.2145999999999999</v>
      </c>
      <c r="AD740" s="7">
        <v>4.5712999999999999</v>
      </c>
      <c r="AH740" s="7">
        <v>0.34489999999999998</v>
      </c>
      <c r="AI740" s="7">
        <v>1.1337999999999999</v>
      </c>
      <c r="AK740" s="7">
        <v>0.37919999999999998</v>
      </c>
      <c r="AL740" s="7">
        <v>1.2246999999999999</v>
      </c>
      <c r="AN740" s="7">
        <v>0.32369999999999999</v>
      </c>
      <c r="AO740" s="7">
        <v>1.1278999999999999</v>
      </c>
      <c r="AP740" s="7"/>
      <c r="AQ740" s="7">
        <v>1.1389</v>
      </c>
      <c r="AR740" s="7">
        <v>2.3740000000000001</v>
      </c>
      <c r="AY740" s="7">
        <v>2.2498</v>
      </c>
      <c r="AZ740" s="7">
        <v>5.2386999999999997</v>
      </c>
      <c r="BA740" s="7">
        <v>5.2386999999999997</v>
      </c>
    </row>
    <row r="741" spans="1:53" x14ac:dyDescent="0.15">
      <c r="A741" s="7">
        <v>0.33079999999999998</v>
      </c>
      <c r="B741" s="7">
        <v>1.1094999999999999</v>
      </c>
      <c r="C741" s="7">
        <v>2.3609</v>
      </c>
      <c r="D741" s="7">
        <v>5.2564000000000002</v>
      </c>
      <c r="H741" s="7">
        <v>0.3836</v>
      </c>
      <c r="I741" s="7">
        <v>1.2113</v>
      </c>
      <c r="K741" s="7">
        <v>0.41980000000000001</v>
      </c>
      <c r="L741" s="7">
        <v>1.3247</v>
      </c>
      <c r="N741" s="7">
        <v>0.35610000000000003</v>
      </c>
      <c r="O741" s="7">
        <v>1.198</v>
      </c>
      <c r="Q741" s="7">
        <v>1.2219</v>
      </c>
      <c r="R741" s="7">
        <v>2.5236999999999998</v>
      </c>
      <c r="AA741" s="7">
        <v>0.30409999999999998</v>
      </c>
      <c r="AB741" s="7">
        <v>1.0579000000000001</v>
      </c>
      <c r="AC741" s="7">
        <v>2.2153</v>
      </c>
      <c r="AD741" s="7">
        <v>4.5728</v>
      </c>
      <c r="AH741" s="7">
        <v>0.34510000000000002</v>
      </c>
      <c r="AI741" s="7">
        <v>1.1343000000000001</v>
      </c>
      <c r="AK741" s="7">
        <v>0.37940000000000002</v>
      </c>
      <c r="AL741" s="7">
        <v>1.2251000000000001</v>
      </c>
      <c r="AN741" s="7">
        <v>0.32379999999999998</v>
      </c>
      <c r="AO741" s="7">
        <v>1.1283000000000001</v>
      </c>
      <c r="AP741" s="7"/>
      <c r="AQ741" s="7">
        <v>1.1393</v>
      </c>
      <c r="AR741" s="7">
        <v>2.3748</v>
      </c>
      <c r="AY741" s="7">
        <v>2.2507000000000001</v>
      </c>
      <c r="AZ741" s="7">
        <v>5.2407000000000004</v>
      </c>
      <c r="BA741" s="7">
        <v>5.2407000000000004</v>
      </c>
    </row>
    <row r="742" spans="1:53" x14ac:dyDescent="0.15">
      <c r="A742" s="7">
        <v>0.33100000000000002</v>
      </c>
      <c r="B742" s="7">
        <v>1.1099000000000001</v>
      </c>
      <c r="C742" s="7">
        <v>2.3616999999999999</v>
      </c>
      <c r="D742" s="7">
        <v>5.258</v>
      </c>
      <c r="H742" s="7">
        <v>0.38379999999999997</v>
      </c>
      <c r="I742" s="7">
        <v>1.2117</v>
      </c>
      <c r="K742" s="7">
        <v>0.42009999999999997</v>
      </c>
      <c r="L742" s="7">
        <v>1.3251999999999999</v>
      </c>
      <c r="N742" s="7">
        <v>0.35630000000000001</v>
      </c>
      <c r="O742" s="7">
        <v>1.1983999999999999</v>
      </c>
      <c r="Q742" s="7">
        <v>1.2222999999999999</v>
      </c>
      <c r="R742" s="7">
        <v>2.5246</v>
      </c>
      <c r="AA742" s="7">
        <v>0.30420000000000003</v>
      </c>
      <c r="AB742" s="7">
        <v>1.0583</v>
      </c>
      <c r="AC742" s="7">
        <v>2.2160000000000002</v>
      </c>
      <c r="AD742" s="7">
        <v>4.5743</v>
      </c>
      <c r="AH742" s="7">
        <v>0.3453</v>
      </c>
      <c r="AI742" s="7">
        <v>1.1347</v>
      </c>
      <c r="AK742" s="7">
        <v>0.37959999999999999</v>
      </c>
      <c r="AL742" s="7">
        <v>1.2256</v>
      </c>
      <c r="AN742" s="7">
        <v>0.32400000000000001</v>
      </c>
      <c r="AO742" s="7">
        <v>1.1287</v>
      </c>
      <c r="AP742" s="7"/>
      <c r="AQ742" s="7">
        <v>1.1396999999999999</v>
      </c>
      <c r="AR742" s="7">
        <v>2.3755999999999999</v>
      </c>
      <c r="AY742" s="7">
        <v>2.2515999999999998</v>
      </c>
      <c r="AZ742" s="7">
        <v>5.2427000000000001</v>
      </c>
      <c r="BA742" s="7">
        <v>5.2427000000000001</v>
      </c>
    </row>
    <row r="743" spans="1:53" x14ac:dyDescent="0.15">
      <c r="A743" s="7">
        <v>0.33119999999999999</v>
      </c>
      <c r="B743" s="7">
        <v>1.1102000000000001</v>
      </c>
      <c r="C743" s="7">
        <v>2.3624999999999998</v>
      </c>
      <c r="D743" s="7">
        <v>5.2595999999999998</v>
      </c>
      <c r="H743" s="7">
        <v>0.3841</v>
      </c>
      <c r="I743" s="7">
        <v>1.2121999999999999</v>
      </c>
      <c r="K743" s="7">
        <v>0.42030000000000001</v>
      </c>
      <c r="L743" s="7">
        <v>1.3257000000000001</v>
      </c>
      <c r="N743" s="7">
        <v>0.35649999999999998</v>
      </c>
      <c r="O743" s="7">
        <v>1.1989000000000001</v>
      </c>
      <c r="Q743" s="7">
        <v>1.2228000000000001</v>
      </c>
      <c r="R743" s="7">
        <v>2.5253999999999999</v>
      </c>
      <c r="AA743" s="7">
        <v>0.3044</v>
      </c>
      <c r="AB743" s="7">
        <v>1.0586</v>
      </c>
      <c r="AC743" s="7">
        <v>2.2168000000000001</v>
      </c>
      <c r="AD743" s="7">
        <v>4.5757000000000003</v>
      </c>
      <c r="AH743" s="7">
        <v>0.34549999999999997</v>
      </c>
      <c r="AI743" s="7">
        <v>1.1351</v>
      </c>
      <c r="AK743" s="7">
        <v>0.37980000000000003</v>
      </c>
      <c r="AL743" s="7">
        <v>1.2261</v>
      </c>
      <c r="AN743" s="7">
        <v>0.32419999999999999</v>
      </c>
      <c r="AO743" s="7">
        <v>1.1291</v>
      </c>
      <c r="AP743" s="7"/>
      <c r="AQ743" s="7">
        <v>1.1400999999999999</v>
      </c>
      <c r="AR743" s="7">
        <v>2.3763999999999998</v>
      </c>
      <c r="AY743" s="7">
        <v>2.2526000000000002</v>
      </c>
      <c r="AZ743" s="7">
        <v>5.2446999999999999</v>
      </c>
      <c r="BA743" s="7">
        <v>5.2446999999999999</v>
      </c>
    </row>
    <row r="744" spans="1:53" x14ac:dyDescent="0.15">
      <c r="A744" s="7">
        <v>0.33129999999999998</v>
      </c>
      <c r="B744" s="7">
        <v>1.1106</v>
      </c>
      <c r="C744" s="7">
        <v>2.3633000000000002</v>
      </c>
      <c r="D744" s="7">
        <v>5.2611999999999997</v>
      </c>
      <c r="H744" s="7">
        <v>0.38429999999999997</v>
      </c>
      <c r="I744" s="7">
        <v>1.2125999999999999</v>
      </c>
      <c r="K744" s="7">
        <v>0.42049999999999998</v>
      </c>
      <c r="L744" s="7">
        <v>1.3263</v>
      </c>
      <c r="N744" s="7">
        <v>0.35670000000000002</v>
      </c>
      <c r="O744" s="7">
        <v>1.1993</v>
      </c>
      <c r="Q744" s="7">
        <v>1.2232000000000001</v>
      </c>
      <c r="R744" s="7">
        <v>2.5263</v>
      </c>
      <c r="AA744" s="7">
        <v>0.30459999999999998</v>
      </c>
      <c r="AB744" s="7">
        <v>1.0589999999999999</v>
      </c>
      <c r="AC744" s="7">
        <v>2.2174999999999998</v>
      </c>
      <c r="AD744" s="7">
        <v>4.5772000000000004</v>
      </c>
      <c r="AH744" s="7">
        <v>0.34570000000000001</v>
      </c>
      <c r="AI744" s="7">
        <v>1.1355999999999999</v>
      </c>
      <c r="AK744" s="7">
        <v>0.38009999999999999</v>
      </c>
      <c r="AL744" s="7">
        <v>1.2264999999999999</v>
      </c>
      <c r="AN744" s="7">
        <v>0.32440000000000002</v>
      </c>
      <c r="AO744" s="7">
        <v>1.1295999999999999</v>
      </c>
      <c r="AP744" s="7"/>
      <c r="AQ744" s="7">
        <v>1.1405000000000001</v>
      </c>
      <c r="AR744" s="7">
        <v>2.3773</v>
      </c>
      <c r="AY744" s="7">
        <v>2.2534999999999998</v>
      </c>
      <c r="AZ744" s="7">
        <v>5.2466999999999997</v>
      </c>
      <c r="BA744" s="7">
        <v>5.2466999999999997</v>
      </c>
    </row>
    <row r="745" spans="1:53" x14ac:dyDescent="0.15">
      <c r="A745" s="7">
        <v>0.33150000000000002</v>
      </c>
      <c r="B745" s="7">
        <v>1.1109</v>
      </c>
      <c r="C745" s="7">
        <v>2.3641000000000001</v>
      </c>
      <c r="D745" s="7">
        <v>5.2628000000000004</v>
      </c>
      <c r="H745" s="7">
        <v>0.38450000000000001</v>
      </c>
      <c r="I745" s="7">
        <v>1.2131000000000001</v>
      </c>
      <c r="K745" s="7">
        <v>0.42070000000000002</v>
      </c>
      <c r="L745" s="7">
        <v>1.3268</v>
      </c>
      <c r="N745" s="7">
        <v>0.3569</v>
      </c>
      <c r="O745" s="7">
        <v>1.1997</v>
      </c>
      <c r="Q745" s="7">
        <v>1.2236</v>
      </c>
      <c r="R745" s="7">
        <v>2.5272000000000001</v>
      </c>
      <c r="AA745" s="7">
        <v>0.30480000000000002</v>
      </c>
      <c r="AB745" s="7">
        <v>1.0592999999999999</v>
      </c>
      <c r="AC745" s="7">
        <v>2.2181999999999999</v>
      </c>
      <c r="AD745" s="7">
        <v>4.5787000000000004</v>
      </c>
      <c r="AH745" s="7">
        <v>0.34589999999999999</v>
      </c>
      <c r="AI745" s="7">
        <v>1.1359999999999999</v>
      </c>
      <c r="AK745" s="7">
        <v>0.38030000000000003</v>
      </c>
      <c r="AL745" s="7">
        <v>1.2270000000000001</v>
      </c>
      <c r="AN745" s="7">
        <v>0.3246</v>
      </c>
      <c r="AO745" s="7">
        <v>1.1299999999999999</v>
      </c>
      <c r="AP745" s="7"/>
      <c r="AQ745" s="7">
        <v>1.1409</v>
      </c>
      <c r="AR745" s="7">
        <v>2.3780999999999999</v>
      </c>
      <c r="AY745" s="7">
        <v>2.2545000000000002</v>
      </c>
      <c r="AZ745" s="7">
        <v>5.2487000000000004</v>
      </c>
      <c r="BA745" s="7">
        <v>5.2487000000000004</v>
      </c>
    </row>
    <row r="746" spans="1:53" x14ac:dyDescent="0.15">
      <c r="A746" s="7">
        <v>0.33169999999999999</v>
      </c>
      <c r="B746" s="7">
        <v>1.1113</v>
      </c>
      <c r="C746" s="7">
        <v>2.3649</v>
      </c>
      <c r="D746" s="7">
        <v>5.2644000000000002</v>
      </c>
      <c r="H746" s="7">
        <v>0.38469999999999999</v>
      </c>
      <c r="I746" s="7">
        <v>1.2135</v>
      </c>
      <c r="K746" s="7">
        <v>0.42099999999999999</v>
      </c>
      <c r="L746" s="7">
        <v>1.3272999999999999</v>
      </c>
      <c r="N746" s="7">
        <v>0.35709999999999997</v>
      </c>
      <c r="O746" s="7">
        <v>1.2001999999999999</v>
      </c>
      <c r="Q746" s="7">
        <v>1.2241</v>
      </c>
      <c r="R746" s="7">
        <v>2.528</v>
      </c>
      <c r="AA746" s="7">
        <v>0.3049</v>
      </c>
      <c r="AB746" s="7">
        <v>1.0597000000000001</v>
      </c>
      <c r="AC746" s="7">
        <v>2.2189000000000001</v>
      </c>
      <c r="AD746" s="7">
        <v>4.5800999999999998</v>
      </c>
      <c r="AH746" s="7">
        <v>0.34610000000000002</v>
      </c>
      <c r="AI746" s="7">
        <v>1.1364000000000001</v>
      </c>
      <c r="AK746" s="7">
        <v>0.3805</v>
      </c>
      <c r="AL746" s="7">
        <v>1.2275</v>
      </c>
      <c r="AN746" s="7">
        <v>0.32479999999999998</v>
      </c>
      <c r="AO746" s="7">
        <v>1.1304000000000001</v>
      </c>
      <c r="AP746" s="7"/>
      <c r="AQ746" s="7">
        <v>1.1414</v>
      </c>
      <c r="AR746" s="7">
        <v>2.3788999999999998</v>
      </c>
      <c r="AY746" s="7">
        <v>2.2553999999999998</v>
      </c>
      <c r="AZ746" s="7">
        <v>5.2507000000000001</v>
      </c>
      <c r="BA746" s="7">
        <v>5.2507000000000001</v>
      </c>
    </row>
    <row r="747" spans="1:53" x14ac:dyDescent="0.15">
      <c r="A747" s="7">
        <v>0.33179999999999998</v>
      </c>
      <c r="B747" s="7">
        <v>1.1115999999999999</v>
      </c>
      <c r="C747" s="7">
        <v>2.3656000000000001</v>
      </c>
      <c r="D747" s="7">
        <v>5.266</v>
      </c>
      <c r="H747" s="7">
        <v>0.38490000000000002</v>
      </c>
      <c r="I747" s="7">
        <v>1.214</v>
      </c>
      <c r="K747" s="7">
        <v>0.42120000000000002</v>
      </c>
      <c r="L747" s="7">
        <v>1.3278000000000001</v>
      </c>
      <c r="N747" s="7">
        <v>0.35720000000000002</v>
      </c>
      <c r="O747" s="7">
        <v>1.2005999999999999</v>
      </c>
      <c r="Q747" s="7">
        <v>1.2244999999999999</v>
      </c>
      <c r="R747" s="7">
        <v>2.5289000000000001</v>
      </c>
      <c r="AA747" s="7">
        <v>0.30509999999999998</v>
      </c>
      <c r="AB747" s="7">
        <v>1.0601</v>
      </c>
      <c r="AC747" s="7">
        <v>2.2197</v>
      </c>
      <c r="AD747" s="7">
        <v>4.5815999999999999</v>
      </c>
      <c r="AH747" s="7">
        <v>0.3463</v>
      </c>
      <c r="AI747" s="7">
        <v>1.1369</v>
      </c>
      <c r="AK747" s="7">
        <v>0.38080000000000003</v>
      </c>
      <c r="AL747" s="7">
        <v>1.2279</v>
      </c>
      <c r="AN747" s="7">
        <v>0.32490000000000002</v>
      </c>
      <c r="AO747" s="7">
        <v>1.1308</v>
      </c>
      <c r="AP747" s="7"/>
      <c r="AQ747" s="7">
        <v>1.1417999999999999</v>
      </c>
      <c r="AR747" s="7">
        <v>2.3797000000000001</v>
      </c>
      <c r="AY747" s="7">
        <v>2.2563</v>
      </c>
      <c r="AZ747" s="7">
        <v>5.2526999999999999</v>
      </c>
      <c r="BA747" s="7">
        <v>5.2526999999999999</v>
      </c>
    </row>
    <row r="748" spans="1:53" x14ac:dyDescent="0.15">
      <c r="A748" s="7">
        <v>0.33200000000000002</v>
      </c>
      <c r="B748" s="7">
        <v>1.1120000000000001</v>
      </c>
      <c r="C748" s="7">
        <v>2.3664000000000001</v>
      </c>
      <c r="D748" s="7">
        <v>5.2675999999999998</v>
      </c>
      <c r="H748" s="7">
        <v>0.38519999999999999</v>
      </c>
      <c r="I748" s="7">
        <v>1.2143999999999999</v>
      </c>
      <c r="K748" s="7">
        <v>0.4214</v>
      </c>
      <c r="L748" s="7">
        <v>1.3284</v>
      </c>
      <c r="N748" s="7">
        <v>0.3574</v>
      </c>
      <c r="O748" s="7">
        <v>1.2010000000000001</v>
      </c>
      <c r="Q748" s="7">
        <v>1.2249000000000001</v>
      </c>
      <c r="R748" s="7">
        <v>2.5297999999999998</v>
      </c>
      <c r="AA748" s="7">
        <v>0.30530000000000002</v>
      </c>
      <c r="AB748" s="7">
        <v>1.0604</v>
      </c>
      <c r="AC748" s="7">
        <v>2.2204000000000002</v>
      </c>
      <c r="AD748" s="7">
        <v>4.5831</v>
      </c>
      <c r="AH748" s="7">
        <v>0.34660000000000002</v>
      </c>
      <c r="AI748" s="7">
        <v>1.1373</v>
      </c>
      <c r="AK748" s="7">
        <v>0.38100000000000001</v>
      </c>
      <c r="AL748" s="7">
        <v>1.2283999999999999</v>
      </c>
      <c r="AN748" s="7">
        <v>0.3251</v>
      </c>
      <c r="AO748" s="7">
        <v>1.1312</v>
      </c>
      <c r="AP748" s="7"/>
      <c r="AQ748" s="7">
        <v>1.1422000000000001</v>
      </c>
      <c r="AR748" s="7">
        <v>2.3805000000000001</v>
      </c>
      <c r="AY748" s="7">
        <v>2.2572999999999999</v>
      </c>
      <c r="AZ748" s="7">
        <v>5.2548000000000004</v>
      </c>
      <c r="BA748" s="7">
        <v>5.2548000000000004</v>
      </c>
    </row>
    <row r="749" spans="1:53" x14ac:dyDescent="0.15">
      <c r="A749" s="7">
        <v>0.3322</v>
      </c>
      <c r="B749" s="7">
        <v>1.1123000000000001</v>
      </c>
      <c r="C749" s="7">
        <v>2.3672</v>
      </c>
      <c r="D749" s="7">
        <v>5.2691999999999997</v>
      </c>
      <c r="H749" s="7">
        <v>0.38540000000000002</v>
      </c>
      <c r="I749" s="7">
        <v>1.2149000000000001</v>
      </c>
      <c r="K749" s="7">
        <v>0.42170000000000002</v>
      </c>
      <c r="L749" s="7">
        <v>1.3289</v>
      </c>
      <c r="N749" s="7">
        <v>0.35759999999999997</v>
      </c>
      <c r="O749" s="7">
        <v>1.2015</v>
      </c>
      <c r="Q749" s="7">
        <v>1.2254</v>
      </c>
      <c r="R749" s="7">
        <v>2.5306000000000002</v>
      </c>
      <c r="AA749" s="7">
        <v>0.30549999999999999</v>
      </c>
      <c r="AB749" s="7">
        <v>1.0608</v>
      </c>
      <c r="AC749" s="7">
        <v>2.2210999999999999</v>
      </c>
      <c r="AD749" s="7">
        <v>4.5845000000000002</v>
      </c>
      <c r="AH749" s="7">
        <v>0.3468</v>
      </c>
      <c r="AI749" s="7">
        <v>1.1376999999999999</v>
      </c>
      <c r="AK749" s="7">
        <v>0.38119999999999998</v>
      </c>
      <c r="AL749" s="7">
        <v>1.2287999999999999</v>
      </c>
      <c r="AN749" s="7">
        <v>0.32529999999999998</v>
      </c>
      <c r="AO749" s="7">
        <v>1.1316999999999999</v>
      </c>
      <c r="AP749" s="7"/>
      <c r="AQ749" s="7">
        <v>1.1426000000000001</v>
      </c>
      <c r="AR749" s="7">
        <v>2.3814000000000002</v>
      </c>
      <c r="AY749" s="7">
        <v>2.2582</v>
      </c>
      <c r="AZ749" s="7">
        <v>5.2568000000000001</v>
      </c>
      <c r="BA749" s="7">
        <v>5.2568000000000001</v>
      </c>
    </row>
    <row r="750" spans="1:53" x14ac:dyDescent="0.15">
      <c r="A750" s="7">
        <v>0.33239999999999997</v>
      </c>
      <c r="B750" s="7">
        <v>1.1127</v>
      </c>
      <c r="C750" s="7">
        <v>2.3679999999999999</v>
      </c>
      <c r="D750" s="7">
        <v>5.2708000000000004</v>
      </c>
      <c r="H750" s="7">
        <v>0.3856</v>
      </c>
      <c r="I750" s="7">
        <v>1.2153</v>
      </c>
      <c r="K750" s="7">
        <v>0.4219</v>
      </c>
      <c r="L750" s="7">
        <v>1.3293999999999999</v>
      </c>
      <c r="N750" s="7">
        <v>0.35780000000000001</v>
      </c>
      <c r="O750" s="7">
        <v>1.2019</v>
      </c>
      <c r="Q750" s="7">
        <v>1.2258</v>
      </c>
      <c r="R750" s="7">
        <v>2.5314999999999999</v>
      </c>
      <c r="AA750" s="7">
        <v>0.30559999999999998</v>
      </c>
      <c r="AB750" s="7">
        <v>1.0611999999999999</v>
      </c>
      <c r="AC750" s="7">
        <v>2.2219000000000002</v>
      </c>
      <c r="AD750" s="7">
        <v>4.5860000000000003</v>
      </c>
      <c r="AH750" s="7">
        <v>0.34699999999999998</v>
      </c>
      <c r="AI750" s="7">
        <v>1.1382000000000001</v>
      </c>
      <c r="AK750" s="7">
        <v>0.38150000000000001</v>
      </c>
      <c r="AL750" s="7">
        <v>1.2293000000000001</v>
      </c>
      <c r="AN750" s="7">
        <v>0.32550000000000001</v>
      </c>
      <c r="AO750" s="7">
        <v>1.1321000000000001</v>
      </c>
      <c r="AP750" s="7"/>
      <c r="AQ750" s="7">
        <v>1.143</v>
      </c>
      <c r="AR750" s="7">
        <v>2.3822000000000001</v>
      </c>
      <c r="AY750" s="7">
        <v>2.2591999999999999</v>
      </c>
      <c r="AZ750" s="7">
        <v>5.2587999999999999</v>
      </c>
      <c r="BA750" s="7">
        <v>5.2587999999999999</v>
      </c>
    </row>
    <row r="751" spans="1:53" x14ac:dyDescent="0.15">
      <c r="A751" s="7">
        <v>0.33250000000000002</v>
      </c>
      <c r="B751" s="7">
        <v>1.113</v>
      </c>
      <c r="C751" s="7">
        <v>2.3687999999999998</v>
      </c>
      <c r="D751" s="7">
        <v>5.2724000000000002</v>
      </c>
      <c r="H751" s="7">
        <v>0.38579999999999998</v>
      </c>
      <c r="I751" s="7">
        <v>1.2158</v>
      </c>
      <c r="K751" s="7">
        <v>0.42209999999999998</v>
      </c>
      <c r="L751" s="7">
        <v>1.3299000000000001</v>
      </c>
      <c r="N751" s="7">
        <v>0.35799999999999998</v>
      </c>
      <c r="O751" s="7">
        <v>1.2023999999999999</v>
      </c>
      <c r="Q751" s="7">
        <v>1.2262</v>
      </c>
      <c r="R751" s="7">
        <v>2.5324</v>
      </c>
      <c r="AA751" s="7">
        <v>0.30580000000000002</v>
      </c>
      <c r="AB751" s="7">
        <v>1.0615000000000001</v>
      </c>
      <c r="AC751" s="7">
        <v>2.2225999999999999</v>
      </c>
      <c r="AD751" s="7">
        <v>4.5875000000000004</v>
      </c>
      <c r="AH751" s="7">
        <v>0.34720000000000001</v>
      </c>
      <c r="AI751" s="7">
        <v>1.1386000000000001</v>
      </c>
      <c r="AK751" s="7">
        <v>0.38169999999999998</v>
      </c>
      <c r="AL751" s="7">
        <v>1.2298</v>
      </c>
      <c r="AN751" s="7">
        <v>0.32569999999999999</v>
      </c>
      <c r="AO751" s="7">
        <v>1.1325000000000001</v>
      </c>
      <c r="AP751" s="7"/>
      <c r="AQ751" s="7">
        <v>1.1434</v>
      </c>
      <c r="AR751" s="7">
        <v>2.383</v>
      </c>
      <c r="AY751" s="7">
        <v>2.2601</v>
      </c>
      <c r="AZ751" s="7">
        <v>5.2607999999999997</v>
      </c>
      <c r="BA751" s="7">
        <v>5.2607999999999997</v>
      </c>
    </row>
    <row r="752" spans="1:53" x14ac:dyDescent="0.15">
      <c r="A752" s="7">
        <v>0.3327</v>
      </c>
      <c r="B752" s="7">
        <v>1.1133999999999999</v>
      </c>
      <c r="C752" s="7">
        <v>2.3696000000000002</v>
      </c>
      <c r="D752" s="7">
        <v>5.274</v>
      </c>
      <c r="H752" s="7">
        <v>0.3861</v>
      </c>
      <c r="I752" s="7">
        <v>1.2162999999999999</v>
      </c>
      <c r="K752" s="7">
        <v>0.4224</v>
      </c>
      <c r="L752" s="7">
        <v>1.3305</v>
      </c>
      <c r="N752" s="7">
        <v>0.35820000000000002</v>
      </c>
      <c r="O752" s="7">
        <v>1.2028000000000001</v>
      </c>
      <c r="Q752" s="7">
        <v>1.2266999999999999</v>
      </c>
      <c r="R752" s="7">
        <v>2.5331999999999999</v>
      </c>
      <c r="AA752" s="7">
        <v>0.30599999999999999</v>
      </c>
      <c r="AB752" s="7">
        <v>1.0619000000000001</v>
      </c>
      <c r="AC752" s="7">
        <v>2.2233000000000001</v>
      </c>
      <c r="AD752" s="7">
        <v>4.5888999999999998</v>
      </c>
      <c r="AH752" s="7">
        <v>0.34739999999999999</v>
      </c>
      <c r="AI752" s="7">
        <v>1.139</v>
      </c>
      <c r="AK752" s="7">
        <v>0.38190000000000002</v>
      </c>
      <c r="AL752" s="7">
        <v>1.2302</v>
      </c>
      <c r="AN752" s="7">
        <v>0.32590000000000002</v>
      </c>
      <c r="AO752" s="7">
        <v>1.1329</v>
      </c>
      <c r="AP752" s="7"/>
      <c r="AQ752" s="7">
        <v>1.1437999999999999</v>
      </c>
      <c r="AR752" s="7">
        <v>2.3837999999999999</v>
      </c>
      <c r="AY752" s="7">
        <v>2.2610999999999999</v>
      </c>
      <c r="AZ752" s="7">
        <v>5.2628000000000004</v>
      </c>
      <c r="BA752" s="7">
        <v>5.2628000000000004</v>
      </c>
    </row>
    <row r="753" spans="1:53" x14ac:dyDescent="0.15">
      <c r="A753" s="7">
        <v>0.33289999999999997</v>
      </c>
      <c r="B753" s="7">
        <v>1.1136999999999999</v>
      </c>
      <c r="C753" s="7">
        <v>2.3704000000000001</v>
      </c>
      <c r="D753" s="7">
        <v>5.2755999999999998</v>
      </c>
      <c r="H753" s="7">
        <v>0.38629999999999998</v>
      </c>
      <c r="I753" s="7">
        <v>1.2166999999999999</v>
      </c>
      <c r="K753" s="7">
        <v>0.42259999999999998</v>
      </c>
      <c r="L753" s="7">
        <v>1.331</v>
      </c>
      <c r="N753" s="7">
        <v>0.3584</v>
      </c>
      <c r="O753" s="7">
        <v>1.2032</v>
      </c>
      <c r="Q753" s="7">
        <v>1.2271000000000001</v>
      </c>
      <c r="R753" s="7">
        <v>2.5341</v>
      </c>
      <c r="AA753" s="7">
        <v>0.30620000000000003</v>
      </c>
      <c r="AB753" s="7">
        <v>1.0623</v>
      </c>
      <c r="AC753" s="7">
        <v>2.2240000000000002</v>
      </c>
      <c r="AD753" s="7">
        <v>4.5903999999999998</v>
      </c>
      <c r="AH753" s="7">
        <v>0.34760000000000002</v>
      </c>
      <c r="AI753" s="7">
        <v>1.1395</v>
      </c>
      <c r="AK753" s="7">
        <v>0.38219999999999998</v>
      </c>
      <c r="AL753" s="7">
        <v>1.2306999999999999</v>
      </c>
      <c r="AN753" s="7">
        <v>0.32600000000000001</v>
      </c>
      <c r="AO753" s="7">
        <v>1.1334</v>
      </c>
      <c r="AP753" s="7"/>
      <c r="AQ753" s="7">
        <v>1.1442000000000001</v>
      </c>
      <c r="AR753" s="7">
        <v>2.3847</v>
      </c>
      <c r="AY753" s="7">
        <v>2.262</v>
      </c>
      <c r="AZ753" s="7">
        <v>5.2648999999999999</v>
      </c>
      <c r="BA753" s="7">
        <v>5.2648999999999999</v>
      </c>
    </row>
    <row r="754" spans="1:53" x14ac:dyDescent="0.15">
      <c r="A754" s="7">
        <v>0.33310000000000001</v>
      </c>
      <c r="B754" s="7">
        <v>1.1141000000000001</v>
      </c>
      <c r="C754" s="7">
        <v>2.3712</v>
      </c>
      <c r="D754" s="7">
        <v>5.2771999999999997</v>
      </c>
      <c r="H754" s="7">
        <v>0.38650000000000001</v>
      </c>
      <c r="I754" s="7">
        <v>1.2172000000000001</v>
      </c>
      <c r="K754" s="7">
        <v>0.42280000000000001</v>
      </c>
      <c r="L754" s="7">
        <v>1.3314999999999999</v>
      </c>
      <c r="N754" s="7">
        <v>0.35859999999999997</v>
      </c>
      <c r="O754" s="7">
        <v>1.2037</v>
      </c>
      <c r="Q754" s="7">
        <v>1.2275</v>
      </c>
      <c r="R754" s="7">
        <v>2.5350000000000001</v>
      </c>
      <c r="AA754" s="7">
        <v>0.30630000000000002</v>
      </c>
      <c r="AB754" s="7">
        <v>1.0626</v>
      </c>
      <c r="AC754" s="7">
        <v>2.2248000000000001</v>
      </c>
      <c r="AD754" s="7">
        <v>4.5918999999999999</v>
      </c>
      <c r="AH754" s="7">
        <v>0.3478</v>
      </c>
      <c r="AI754" s="7">
        <v>1.1398999999999999</v>
      </c>
      <c r="AK754" s="7">
        <v>0.38240000000000002</v>
      </c>
      <c r="AL754" s="7">
        <v>1.2312000000000001</v>
      </c>
      <c r="AN754" s="7">
        <v>0.32619999999999999</v>
      </c>
      <c r="AO754" s="7">
        <v>1.1337999999999999</v>
      </c>
      <c r="AP754" s="7"/>
      <c r="AQ754" s="7">
        <v>1.1446000000000001</v>
      </c>
      <c r="AR754" s="7">
        <v>2.3855</v>
      </c>
      <c r="AY754" s="7">
        <v>2.2629999999999999</v>
      </c>
      <c r="AZ754" s="7">
        <v>5.2668999999999997</v>
      </c>
      <c r="BA754" s="7">
        <v>5.2668999999999997</v>
      </c>
    </row>
    <row r="755" spans="1:53" x14ac:dyDescent="0.15">
      <c r="A755" s="7">
        <v>0.3332</v>
      </c>
      <c r="B755" s="7">
        <v>1.1144000000000001</v>
      </c>
      <c r="C755" s="7">
        <v>2.3719999999999999</v>
      </c>
      <c r="D755" s="7">
        <v>5.2788000000000004</v>
      </c>
      <c r="H755" s="7">
        <v>0.38669999999999999</v>
      </c>
      <c r="I755" s="7">
        <v>1.2176</v>
      </c>
      <c r="K755" s="7">
        <v>0.42299999999999999</v>
      </c>
      <c r="L755" s="7">
        <v>1.3320000000000001</v>
      </c>
      <c r="N755" s="7">
        <v>0.35880000000000001</v>
      </c>
      <c r="O755" s="7">
        <v>1.2040999999999999</v>
      </c>
      <c r="Q755" s="7">
        <v>1.228</v>
      </c>
      <c r="R755" s="7">
        <v>2.5358000000000001</v>
      </c>
      <c r="AA755" s="7">
        <v>0.30649999999999999</v>
      </c>
      <c r="AB755" s="7">
        <v>1.0629999999999999</v>
      </c>
      <c r="AC755" s="7">
        <v>2.2254999999999998</v>
      </c>
      <c r="AD755" s="7">
        <v>4.5933999999999999</v>
      </c>
      <c r="AH755" s="7">
        <v>0.34799999999999998</v>
      </c>
      <c r="AI755" s="7">
        <v>1.1403000000000001</v>
      </c>
      <c r="AK755" s="7">
        <v>0.3826</v>
      </c>
      <c r="AL755" s="7">
        <v>1.2316</v>
      </c>
      <c r="AN755" s="7">
        <v>0.32640000000000002</v>
      </c>
      <c r="AO755" s="7">
        <v>1.1342000000000001</v>
      </c>
      <c r="AP755" s="7"/>
      <c r="AQ755" s="7">
        <v>1.145</v>
      </c>
      <c r="AR755" s="7">
        <v>2.3862999999999999</v>
      </c>
      <c r="AY755" s="7">
        <v>2.2639</v>
      </c>
      <c r="AZ755" s="7">
        <v>5.2689000000000004</v>
      </c>
      <c r="BA755" s="7">
        <v>5.2689000000000004</v>
      </c>
    </row>
    <row r="756" spans="1:53" x14ac:dyDescent="0.15">
      <c r="A756" s="7">
        <v>0.33339999999999997</v>
      </c>
      <c r="B756" s="7">
        <v>1.1148</v>
      </c>
      <c r="C756" s="7">
        <v>2.3727999999999998</v>
      </c>
      <c r="D756" s="7">
        <v>5.2804000000000002</v>
      </c>
      <c r="H756" s="7">
        <v>0.38690000000000002</v>
      </c>
      <c r="I756" s="7">
        <v>1.2181</v>
      </c>
      <c r="K756" s="7">
        <v>0.42330000000000001</v>
      </c>
      <c r="L756" s="7">
        <v>1.3326</v>
      </c>
      <c r="N756" s="7">
        <v>0.35899999999999999</v>
      </c>
      <c r="O756" s="7">
        <v>1.2044999999999999</v>
      </c>
      <c r="Q756" s="7">
        <v>1.2283999999999999</v>
      </c>
      <c r="R756" s="7">
        <v>2.5367000000000002</v>
      </c>
      <c r="AA756" s="7">
        <v>0.30669999999999997</v>
      </c>
      <c r="AB756" s="7">
        <v>1.0633999999999999</v>
      </c>
      <c r="AC756" s="7">
        <v>2.2262</v>
      </c>
      <c r="AD756" s="7">
        <v>4.5948000000000002</v>
      </c>
      <c r="AH756" s="7">
        <v>0.34820000000000001</v>
      </c>
      <c r="AI756" s="7">
        <v>1.1408</v>
      </c>
      <c r="AK756" s="7">
        <v>0.38290000000000002</v>
      </c>
      <c r="AL756" s="7">
        <v>1.2321</v>
      </c>
      <c r="AN756" s="7">
        <v>0.3266</v>
      </c>
      <c r="AO756" s="7">
        <v>1.1346000000000001</v>
      </c>
      <c r="AP756" s="7"/>
      <c r="AQ756" s="7">
        <v>1.1455</v>
      </c>
      <c r="AR756" s="7">
        <v>2.3871000000000002</v>
      </c>
      <c r="AY756" s="7">
        <v>2.2648999999999999</v>
      </c>
      <c r="AZ756" s="7">
        <v>5.2709999999999999</v>
      </c>
      <c r="BA756" s="7">
        <v>5.2709999999999999</v>
      </c>
    </row>
    <row r="757" spans="1:53" x14ac:dyDescent="0.15">
      <c r="A757" s="7">
        <v>0.33360000000000001</v>
      </c>
      <c r="B757" s="7">
        <v>1.1151</v>
      </c>
      <c r="C757" s="7">
        <v>2.3736000000000002</v>
      </c>
      <c r="D757" s="7">
        <v>5.282</v>
      </c>
      <c r="H757" s="7">
        <v>0.38719999999999999</v>
      </c>
      <c r="I757" s="7">
        <v>1.2184999999999999</v>
      </c>
      <c r="K757" s="7">
        <v>0.42349999999999999</v>
      </c>
      <c r="L757" s="7">
        <v>1.3331</v>
      </c>
      <c r="N757" s="7">
        <v>0.35920000000000002</v>
      </c>
      <c r="O757" s="7">
        <v>1.2050000000000001</v>
      </c>
      <c r="Q757" s="7">
        <v>1.2289000000000001</v>
      </c>
      <c r="R757" s="7">
        <v>2.5375999999999999</v>
      </c>
      <c r="AA757" s="7">
        <v>0.30690000000000001</v>
      </c>
      <c r="AB757" s="7">
        <v>1.0637000000000001</v>
      </c>
      <c r="AC757" s="7">
        <v>2.2269999999999999</v>
      </c>
      <c r="AD757" s="7">
        <v>4.5963000000000003</v>
      </c>
      <c r="AH757" s="7">
        <v>0.34839999999999999</v>
      </c>
      <c r="AI757" s="7">
        <v>1.1412</v>
      </c>
      <c r="AK757" s="7">
        <v>0.3831</v>
      </c>
      <c r="AL757" s="7">
        <v>1.2325999999999999</v>
      </c>
      <c r="AN757" s="7">
        <v>0.32679999999999998</v>
      </c>
      <c r="AO757" s="7">
        <v>1.1351</v>
      </c>
      <c r="AP757" s="7"/>
      <c r="AQ757" s="7">
        <v>1.1458999999999999</v>
      </c>
      <c r="AR757" s="7">
        <v>2.3879999999999999</v>
      </c>
      <c r="AY757" s="7">
        <v>2.2658</v>
      </c>
      <c r="AZ757" s="7">
        <v>5.2729999999999997</v>
      </c>
      <c r="BA757" s="7">
        <v>5.2729999999999997</v>
      </c>
    </row>
    <row r="758" spans="1:53" x14ac:dyDescent="0.15">
      <c r="A758" s="7">
        <v>0.3337</v>
      </c>
      <c r="B758" s="7">
        <v>1.1154999999999999</v>
      </c>
      <c r="C758" s="7">
        <v>2.3744000000000001</v>
      </c>
      <c r="D758" s="7">
        <v>5.2836999999999996</v>
      </c>
      <c r="H758" s="7">
        <v>0.38740000000000002</v>
      </c>
      <c r="I758" s="7">
        <v>1.2190000000000001</v>
      </c>
      <c r="K758" s="7">
        <v>0.42370000000000002</v>
      </c>
      <c r="L758" s="7">
        <v>1.3335999999999999</v>
      </c>
      <c r="N758" s="7">
        <v>0.3594</v>
      </c>
      <c r="O758" s="7">
        <v>1.2054</v>
      </c>
      <c r="Q758" s="7">
        <v>1.2293000000000001</v>
      </c>
      <c r="R758" s="7">
        <v>2.5385</v>
      </c>
      <c r="AA758" s="7">
        <v>0.307</v>
      </c>
      <c r="AB758" s="7">
        <v>1.0641</v>
      </c>
      <c r="AC758" s="7">
        <v>2.2277</v>
      </c>
      <c r="AD758" s="7">
        <v>4.5978000000000003</v>
      </c>
      <c r="AH758" s="7">
        <v>0.34860000000000002</v>
      </c>
      <c r="AI758" s="7">
        <v>1.1415999999999999</v>
      </c>
      <c r="AK758" s="7">
        <v>0.38329999999999997</v>
      </c>
      <c r="AL758" s="7">
        <v>1.2330000000000001</v>
      </c>
      <c r="AN758" s="7">
        <v>0.32700000000000001</v>
      </c>
      <c r="AO758" s="7">
        <v>1.1355</v>
      </c>
      <c r="AP758" s="7"/>
      <c r="AQ758" s="7">
        <v>1.1463000000000001</v>
      </c>
      <c r="AR758" s="7">
        <v>2.3887999999999998</v>
      </c>
      <c r="AY758" s="7">
        <v>2.2667999999999999</v>
      </c>
      <c r="AZ758" s="7">
        <v>5.2750000000000004</v>
      </c>
      <c r="BA758" s="7">
        <v>5.2750000000000004</v>
      </c>
    </row>
    <row r="759" spans="1:53" x14ac:dyDescent="0.15">
      <c r="A759" s="7">
        <v>0.33389999999999997</v>
      </c>
      <c r="B759" s="7">
        <v>1.1157999999999999</v>
      </c>
      <c r="C759" s="7">
        <v>2.3752</v>
      </c>
      <c r="D759" s="7">
        <v>5.2853000000000003</v>
      </c>
      <c r="H759" s="7">
        <v>0.3876</v>
      </c>
      <c r="I759" s="7">
        <v>1.2195</v>
      </c>
      <c r="K759" s="7">
        <v>0.42399999999999999</v>
      </c>
      <c r="L759" s="7">
        <v>1.3341000000000001</v>
      </c>
      <c r="N759" s="7">
        <v>0.35959999999999998</v>
      </c>
      <c r="O759" s="7">
        <v>1.2059</v>
      </c>
      <c r="Q759" s="7">
        <v>1.2297</v>
      </c>
      <c r="R759" s="7">
        <v>2.5392999999999999</v>
      </c>
      <c r="AA759" s="7">
        <v>0.30719999999999997</v>
      </c>
      <c r="AB759" s="7">
        <v>1.0645</v>
      </c>
      <c r="AC759" s="7">
        <v>2.2284000000000002</v>
      </c>
      <c r="AD759" s="7">
        <v>4.5993000000000004</v>
      </c>
      <c r="AH759" s="7">
        <v>0.3488</v>
      </c>
      <c r="AI759" s="7">
        <v>1.1420999999999999</v>
      </c>
      <c r="AK759" s="7">
        <v>0.3836</v>
      </c>
      <c r="AL759" s="7">
        <v>1.2335</v>
      </c>
      <c r="AN759" s="7">
        <v>0.3271</v>
      </c>
      <c r="AO759" s="7">
        <v>1.1358999999999999</v>
      </c>
      <c r="AP759" s="7"/>
      <c r="AQ759" s="7">
        <v>1.1467000000000001</v>
      </c>
      <c r="AR759" s="7">
        <v>2.3896000000000002</v>
      </c>
      <c r="AY759" s="7">
        <v>2.2677</v>
      </c>
      <c r="AZ759" s="7">
        <v>5.2770000000000001</v>
      </c>
      <c r="BA759" s="7">
        <v>5.2770000000000001</v>
      </c>
    </row>
    <row r="760" spans="1:53" x14ac:dyDescent="0.15">
      <c r="A760" s="7">
        <v>0.33410000000000001</v>
      </c>
      <c r="B760" s="7">
        <v>1.1162000000000001</v>
      </c>
      <c r="C760" s="7">
        <v>2.3759999999999999</v>
      </c>
      <c r="D760" s="7">
        <v>5.2869000000000002</v>
      </c>
      <c r="H760" s="7">
        <v>0.38779999999999998</v>
      </c>
      <c r="I760" s="7">
        <v>1.2199</v>
      </c>
      <c r="K760" s="7">
        <v>0.42420000000000002</v>
      </c>
      <c r="L760" s="7">
        <v>1.3347</v>
      </c>
      <c r="N760" s="7">
        <v>0.35980000000000001</v>
      </c>
      <c r="O760" s="7">
        <v>1.2062999999999999</v>
      </c>
      <c r="Q760" s="7">
        <v>1.2302</v>
      </c>
      <c r="R760" s="7">
        <v>2.5402</v>
      </c>
      <c r="AA760" s="7">
        <v>0.30740000000000001</v>
      </c>
      <c r="AB760" s="7">
        <v>1.0648</v>
      </c>
      <c r="AC760" s="7">
        <v>2.2292000000000001</v>
      </c>
      <c r="AD760" s="7">
        <v>5.0007999999999999</v>
      </c>
      <c r="AH760" s="7">
        <v>0.34910000000000002</v>
      </c>
      <c r="AI760" s="7">
        <v>1.1425000000000001</v>
      </c>
      <c r="AK760" s="7">
        <v>0.38379999999999997</v>
      </c>
      <c r="AL760" s="7">
        <v>1.234</v>
      </c>
      <c r="AN760" s="7">
        <v>0.32729999999999998</v>
      </c>
      <c r="AO760" s="7">
        <v>1.1363000000000001</v>
      </c>
      <c r="AP760" s="7"/>
      <c r="AQ760" s="7">
        <v>1.1471</v>
      </c>
      <c r="AR760" s="7">
        <v>2.3904000000000001</v>
      </c>
      <c r="AY760" s="7">
        <v>2.2686999999999999</v>
      </c>
      <c r="AZ760" s="7">
        <v>5.2790999999999997</v>
      </c>
      <c r="BA760" s="7">
        <v>5.2790999999999997</v>
      </c>
    </row>
    <row r="761" spans="1:53" x14ac:dyDescent="0.15">
      <c r="A761" s="7">
        <v>0.33429999999999999</v>
      </c>
      <c r="B761" s="7">
        <v>1.1165</v>
      </c>
      <c r="C761" s="7">
        <v>2.3767999999999998</v>
      </c>
      <c r="D761" s="7">
        <v>5.2885</v>
      </c>
      <c r="H761" s="7">
        <v>0.3881</v>
      </c>
      <c r="I761" s="7">
        <v>1.2203999999999999</v>
      </c>
      <c r="K761" s="7">
        <v>0.4244</v>
      </c>
      <c r="L761" s="7">
        <v>1.3351999999999999</v>
      </c>
      <c r="N761" s="7">
        <v>0.3599</v>
      </c>
      <c r="O761" s="7">
        <v>1.2067000000000001</v>
      </c>
      <c r="Q761" s="7">
        <v>1.2305999999999999</v>
      </c>
      <c r="R761" s="7">
        <v>2.5411000000000001</v>
      </c>
      <c r="AA761" s="7">
        <v>0.30759999999999998</v>
      </c>
      <c r="AB761" s="7">
        <v>1.0651999999999999</v>
      </c>
      <c r="AC761" s="7">
        <v>2.2299000000000002</v>
      </c>
      <c r="AD761" s="7">
        <v>5.0022000000000002</v>
      </c>
      <c r="AH761" s="7">
        <v>0.3493</v>
      </c>
      <c r="AI761" s="7">
        <v>1.1429</v>
      </c>
      <c r="AK761" s="7">
        <v>0.38400000000000001</v>
      </c>
      <c r="AL761" s="7">
        <v>1.2344999999999999</v>
      </c>
      <c r="AN761" s="7">
        <v>0.32750000000000001</v>
      </c>
      <c r="AO761" s="7">
        <v>1.1368</v>
      </c>
      <c r="AP761" s="7"/>
      <c r="AQ761" s="7">
        <v>1.1475</v>
      </c>
      <c r="AR761" s="7">
        <v>2.3913000000000002</v>
      </c>
      <c r="AY761" s="7">
        <v>2.2696000000000001</v>
      </c>
      <c r="AZ761" s="7">
        <v>5.2811000000000003</v>
      </c>
      <c r="BA761" s="7">
        <v>5.2811000000000003</v>
      </c>
    </row>
    <row r="762" spans="1:53" x14ac:dyDescent="0.15">
      <c r="A762" s="7">
        <v>0.33439999999999998</v>
      </c>
      <c r="B762" s="7">
        <v>1.1169</v>
      </c>
      <c r="C762" s="7">
        <v>2.3776000000000002</v>
      </c>
      <c r="D762" s="7">
        <v>5.2900999999999998</v>
      </c>
      <c r="H762" s="7">
        <v>0.38829999999999998</v>
      </c>
      <c r="I762" s="7">
        <v>1.2208000000000001</v>
      </c>
      <c r="K762" s="7">
        <v>0.42470000000000002</v>
      </c>
      <c r="L762" s="7">
        <v>1.3357000000000001</v>
      </c>
      <c r="N762" s="7">
        <v>0.36009999999999998</v>
      </c>
      <c r="O762" s="7">
        <v>1.2072000000000001</v>
      </c>
      <c r="Q762" s="7">
        <v>1.2310000000000001</v>
      </c>
      <c r="R762" s="7">
        <v>2.5419999999999998</v>
      </c>
      <c r="AA762" s="7">
        <v>0.30780000000000002</v>
      </c>
      <c r="AB762" s="7">
        <v>1.0656000000000001</v>
      </c>
      <c r="AC762" s="7">
        <v>2.2305999999999999</v>
      </c>
      <c r="AD762" s="7">
        <v>5.0037000000000003</v>
      </c>
      <c r="AH762" s="7">
        <v>0.34949999999999998</v>
      </c>
      <c r="AI762" s="7">
        <v>1.1434</v>
      </c>
      <c r="AK762" s="7">
        <v>0.38429999999999997</v>
      </c>
      <c r="AL762" s="7">
        <v>1.2349000000000001</v>
      </c>
      <c r="AN762" s="7">
        <v>0.32769999999999999</v>
      </c>
      <c r="AO762" s="7">
        <v>1.1372</v>
      </c>
      <c r="AP762" s="7"/>
      <c r="AQ762" s="7">
        <v>1.1478999999999999</v>
      </c>
      <c r="AR762" s="7">
        <v>2.3921000000000001</v>
      </c>
      <c r="AY762" s="7">
        <v>2.2706</v>
      </c>
      <c r="AZ762" s="7">
        <v>5.2831000000000001</v>
      </c>
      <c r="BA762" s="7">
        <v>5.2831000000000001</v>
      </c>
    </row>
    <row r="763" spans="1:53" x14ac:dyDescent="0.15">
      <c r="A763" s="7">
        <v>0.33460000000000001</v>
      </c>
      <c r="B763" s="7">
        <v>1.1173</v>
      </c>
      <c r="C763" s="7">
        <v>2.3784000000000001</v>
      </c>
      <c r="D763" s="7">
        <v>5.2916999999999996</v>
      </c>
      <c r="H763" s="7">
        <v>0.38850000000000001</v>
      </c>
      <c r="I763" s="7">
        <v>1.2213000000000001</v>
      </c>
      <c r="K763" s="7">
        <v>0.4249</v>
      </c>
      <c r="L763" s="7">
        <v>1.3363</v>
      </c>
      <c r="N763" s="7">
        <v>0.36030000000000001</v>
      </c>
      <c r="O763" s="7">
        <v>1.2076</v>
      </c>
      <c r="Q763" s="7">
        <v>1.2315</v>
      </c>
      <c r="R763" s="7">
        <v>2.5428000000000002</v>
      </c>
      <c r="AA763" s="7">
        <v>0.30790000000000001</v>
      </c>
      <c r="AB763" s="7">
        <v>1.0659000000000001</v>
      </c>
      <c r="AC763" s="7">
        <v>2.2313999999999998</v>
      </c>
      <c r="AD763" s="7">
        <v>5.0052000000000003</v>
      </c>
      <c r="AH763" s="7">
        <v>0.34970000000000001</v>
      </c>
      <c r="AI763" s="7">
        <v>1.1437999999999999</v>
      </c>
      <c r="AK763" s="7">
        <v>0.38450000000000001</v>
      </c>
      <c r="AL763" s="7">
        <v>1.2354000000000001</v>
      </c>
      <c r="AN763" s="7">
        <v>0.32790000000000002</v>
      </c>
      <c r="AO763" s="7">
        <v>1.1375999999999999</v>
      </c>
      <c r="AP763" s="7"/>
      <c r="AQ763" s="7">
        <v>1.1483000000000001</v>
      </c>
      <c r="AR763" s="7">
        <v>2.3929</v>
      </c>
      <c r="AY763" s="7">
        <v>2.2715000000000001</v>
      </c>
      <c r="AZ763" s="7">
        <v>5.2851999999999997</v>
      </c>
      <c r="BA763" s="7">
        <v>5.2851999999999997</v>
      </c>
    </row>
    <row r="764" spans="1:53" x14ac:dyDescent="0.15">
      <c r="A764" s="7">
        <v>0.33479999999999999</v>
      </c>
      <c r="B764" s="7">
        <v>1.1175999999999999</v>
      </c>
      <c r="C764" s="7">
        <v>2.3792</v>
      </c>
      <c r="D764" s="7">
        <v>5.2933000000000003</v>
      </c>
      <c r="H764" s="7">
        <v>0.38869999999999999</v>
      </c>
      <c r="I764" s="7">
        <v>1.2217</v>
      </c>
      <c r="K764" s="7">
        <v>0.42509999999999998</v>
      </c>
      <c r="L764" s="7">
        <v>1.3368</v>
      </c>
      <c r="N764" s="7">
        <v>0.36049999999999999</v>
      </c>
      <c r="O764" s="7">
        <v>1.2081</v>
      </c>
      <c r="Q764" s="7">
        <v>1.2319</v>
      </c>
      <c r="R764" s="7">
        <v>2.5436999999999999</v>
      </c>
      <c r="AA764" s="7">
        <v>0.30809999999999998</v>
      </c>
      <c r="AB764" s="7">
        <v>1.0663</v>
      </c>
      <c r="AC764" s="7">
        <v>2.2321</v>
      </c>
      <c r="AD764" s="7">
        <v>5.0067000000000004</v>
      </c>
      <c r="AH764" s="7">
        <v>0.34989999999999999</v>
      </c>
      <c r="AI764" s="7">
        <v>1.1442000000000001</v>
      </c>
      <c r="AK764" s="7">
        <v>0.38469999999999999</v>
      </c>
      <c r="AL764" s="7">
        <v>1.2359</v>
      </c>
      <c r="AN764" s="7">
        <v>0.3281</v>
      </c>
      <c r="AO764" s="7">
        <v>1.1380999999999999</v>
      </c>
      <c r="AP764" s="7"/>
      <c r="AQ764" s="7">
        <v>1.1488</v>
      </c>
      <c r="AR764" s="7">
        <v>2.3938000000000001</v>
      </c>
      <c r="AY764" s="7">
        <v>2.2725</v>
      </c>
      <c r="AZ764" s="7">
        <v>5.2872000000000003</v>
      </c>
      <c r="BA764" s="7">
        <v>5.2872000000000003</v>
      </c>
    </row>
    <row r="765" spans="1:53" x14ac:dyDescent="0.15">
      <c r="A765" s="7">
        <v>0.33500000000000002</v>
      </c>
      <c r="B765" s="7">
        <v>1.1180000000000001</v>
      </c>
      <c r="C765" s="7">
        <v>2.38</v>
      </c>
      <c r="D765" s="7">
        <v>5.2949000000000002</v>
      </c>
      <c r="H765" s="7">
        <v>0.38900000000000001</v>
      </c>
      <c r="I765" s="7">
        <v>1.2222</v>
      </c>
      <c r="K765" s="7">
        <v>0.4254</v>
      </c>
      <c r="L765" s="7">
        <v>1.3372999999999999</v>
      </c>
      <c r="N765" s="7">
        <v>0.36070000000000002</v>
      </c>
      <c r="O765" s="7">
        <v>1.2084999999999999</v>
      </c>
      <c r="Q765" s="7">
        <v>1.2323999999999999</v>
      </c>
      <c r="R765" s="7">
        <v>2.5446</v>
      </c>
      <c r="AA765" s="7">
        <v>0.30830000000000002</v>
      </c>
      <c r="AB765" s="7">
        <v>1.0667</v>
      </c>
      <c r="AC765" s="7">
        <v>2.2328999999999999</v>
      </c>
      <c r="AD765" s="7">
        <v>5.0082000000000004</v>
      </c>
      <c r="AH765" s="7">
        <v>0.35010000000000002</v>
      </c>
      <c r="AI765" s="7">
        <v>1.1447000000000001</v>
      </c>
      <c r="AK765" s="7">
        <v>0.38500000000000001</v>
      </c>
      <c r="AL765" s="7">
        <v>1.2363</v>
      </c>
      <c r="AN765" s="7">
        <v>0.32829999999999998</v>
      </c>
      <c r="AO765" s="7">
        <v>1.1385000000000001</v>
      </c>
      <c r="AP765" s="7"/>
      <c r="AQ765" s="7">
        <v>1.1492</v>
      </c>
      <c r="AR765" s="7">
        <v>2.3946000000000001</v>
      </c>
      <c r="AY765" s="7">
        <v>2.2734000000000001</v>
      </c>
      <c r="AZ765" s="7">
        <v>5.2892999999999999</v>
      </c>
      <c r="BA765" s="7">
        <v>5.2892999999999999</v>
      </c>
    </row>
    <row r="766" spans="1:53" x14ac:dyDescent="0.15">
      <c r="A766" s="7">
        <v>0.33510000000000001</v>
      </c>
      <c r="B766" s="7">
        <v>1.1183000000000001</v>
      </c>
      <c r="C766" s="7">
        <v>2.3807999999999998</v>
      </c>
      <c r="D766" s="7">
        <v>5.2965999999999998</v>
      </c>
      <c r="H766" s="7">
        <v>0.38919999999999999</v>
      </c>
      <c r="I766" s="7">
        <v>1.2226999999999999</v>
      </c>
      <c r="K766" s="7">
        <v>0.42559999999999998</v>
      </c>
      <c r="L766" s="7">
        <v>1.3379000000000001</v>
      </c>
      <c r="N766" s="7">
        <v>0.3609</v>
      </c>
      <c r="O766" s="7">
        <v>1.2090000000000001</v>
      </c>
      <c r="Q766" s="7">
        <v>1.2327999999999999</v>
      </c>
      <c r="R766" s="7">
        <v>2.5455000000000001</v>
      </c>
      <c r="AA766" s="7">
        <v>0.3085</v>
      </c>
      <c r="AB766" s="7">
        <v>1.0669999999999999</v>
      </c>
      <c r="AC766" s="7">
        <v>2.2336</v>
      </c>
      <c r="AD766" s="7">
        <v>5.0096999999999996</v>
      </c>
      <c r="AH766" s="7">
        <v>0.3503</v>
      </c>
      <c r="AI766" s="7">
        <v>1.1451</v>
      </c>
      <c r="AK766" s="7">
        <v>0.38519999999999999</v>
      </c>
      <c r="AL766" s="7">
        <v>1.2367999999999999</v>
      </c>
      <c r="AN766" s="7">
        <v>0.32840000000000003</v>
      </c>
      <c r="AO766" s="7">
        <v>1.1389</v>
      </c>
      <c r="AP766" s="7"/>
      <c r="AQ766" s="7">
        <v>1.1496</v>
      </c>
      <c r="AR766" s="7">
        <v>2.3954</v>
      </c>
      <c r="AY766" s="7">
        <v>2.2744</v>
      </c>
      <c r="AZ766" s="7">
        <v>5.2912999999999997</v>
      </c>
      <c r="BA766" s="7">
        <v>5.2912999999999997</v>
      </c>
    </row>
    <row r="767" spans="1:53" x14ac:dyDescent="0.15">
      <c r="A767" s="7">
        <v>0.33529999999999999</v>
      </c>
      <c r="B767" s="7">
        <v>1.1187</v>
      </c>
      <c r="C767" s="7">
        <v>2.3816000000000002</v>
      </c>
      <c r="D767" s="7">
        <v>5.2981999999999996</v>
      </c>
      <c r="H767" s="7">
        <v>0.38940000000000002</v>
      </c>
      <c r="I767" s="7">
        <v>1.2231000000000001</v>
      </c>
      <c r="K767" s="7">
        <v>0.42580000000000001</v>
      </c>
      <c r="L767" s="7">
        <v>1.3384</v>
      </c>
      <c r="N767" s="7">
        <v>0.36109999999999998</v>
      </c>
      <c r="O767" s="7">
        <v>1.2094</v>
      </c>
      <c r="Q767" s="7">
        <v>1.2332000000000001</v>
      </c>
      <c r="R767" s="7">
        <v>2.5464000000000002</v>
      </c>
      <c r="AA767" s="7">
        <v>0.30859999999999999</v>
      </c>
      <c r="AB767" s="7">
        <v>1.0673999999999999</v>
      </c>
      <c r="AC767" s="7">
        <v>2.2343000000000002</v>
      </c>
      <c r="AD767" s="7">
        <v>5.0111999999999997</v>
      </c>
      <c r="AH767" s="7">
        <v>0.35049999999999998</v>
      </c>
      <c r="AI767" s="7">
        <v>1.1456</v>
      </c>
      <c r="AK767" s="7">
        <v>0.38540000000000002</v>
      </c>
      <c r="AL767" s="7">
        <v>1.2373000000000001</v>
      </c>
      <c r="AN767" s="7">
        <v>0.3286</v>
      </c>
      <c r="AO767" s="7">
        <v>1.1393</v>
      </c>
      <c r="AP767" s="7"/>
      <c r="AQ767" s="7">
        <v>1.1499999999999999</v>
      </c>
      <c r="AR767" s="7">
        <v>2.3963000000000001</v>
      </c>
      <c r="AY767" s="7">
        <v>2.2753000000000001</v>
      </c>
      <c r="AZ767" s="7">
        <v>5.2934000000000001</v>
      </c>
      <c r="BA767" s="7">
        <v>5.2934000000000001</v>
      </c>
    </row>
    <row r="768" spans="1:53" x14ac:dyDescent="0.15">
      <c r="A768" s="7">
        <v>0.33550000000000002</v>
      </c>
      <c r="B768" s="7">
        <v>1.119</v>
      </c>
      <c r="C768" s="7">
        <v>2.3824000000000001</v>
      </c>
      <c r="D768" s="7">
        <v>5.2998000000000003</v>
      </c>
      <c r="H768" s="7">
        <v>0.3896</v>
      </c>
      <c r="I768" s="7">
        <v>1.2236</v>
      </c>
      <c r="K768" s="7">
        <v>0.42609999999999998</v>
      </c>
      <c r="L768" s="7">
        <v>1.3389</v>
      </c>
      <c r="N768" s="7">
        <v>0.36130000000000001</v>
      </c>
      <c r="O768" s="7">
        <v>1.2098</v>
      </c>
      <c r="Q768" s="7">
        <v>1.2337</v>
      </c>
      <c r="R768" s="7">
        <v>2.5472000000000001</v>
      </c>
      <c r="AA768" s="7">
        <v>0.30880000000000002</v>
      </c>
      <c r="AB768" s="7">
        <v>1.0678000000000001</v>
      </c>
      <c r="AC768" s="7">
        <v>2.2351000000000001</v>
      </c>
      <c r="AD768" s="7">
        <v>5.0125999999999999</v>
      </c>
      <c r="AH768" s="7">
        <v>0.35070000000000001</v>
      </c>
      <c r="AI768" s="7">
        <v>1.1459999999999999</v>
      </c>
      <c r="AK768" s="7">
        <v>0.38569999999999999</v>
      </c>
      <c r="AL768" s="7">
        <v>1.2377</v>
      </c>
      <c r="AN768" s="7">
        <v>0.32879999999999998</v>
      </c>
      <c r="AO768" s="7">
        <v>1.1397999999999999</v>
      </c>
      <c r="AP768" s="7"/>
      <c r="AQ768" s="7">
        <v>1.1504000000000001</v>
      </c>
      <c r="AR768" s="7">
        <v>2.3971</v>
      </c>
      <c r="AY768" s="7">
        <v>2.2763</v>
      </c>
      <c r="AZ768" s="7">
        <v>5.2953999999999999</v>
      </c>
      <c r="BA768" s="7">
        <v>5.2953999999999999</v>
      </c>
    </row>
    <row r="769" spans="1:53" x14ac:dyDescent="0.15">
      <c r="A769" s="7">
        <v>0.3357</v>
      </c>
      <c r="B769" s="7">
        <v>1.1194</v>
      </c>
      <c r="C769" s="7">
        <v>2.3832</v>
      </c>
      <c r="D769" s="7">
        <v>5.3014000000000001</v>
      </c>
      <c r="H769" s="7">
        <v>0.38990000000000002</v>
      </c>
      <c r="I769" s="7">
        <v>1.224</v>
      </c>
      <c r="K769" s="7">
        <v>0.42630000000000001</v>
      </c>
      <c r="L769" s="7">
        <v>1.3393999999999999</v>
      </c>
      <c r="N769" s="7">
        <v>0.36149999999999999</v>
      </c>
      <c r="O769" s="7">
        <v>1.2102999999999999</v>
      </c>
      <c r="Q769" s="7">
        <v>1.2341</v>
      </c>
      <c r="R769" s="7">
        <v>2.5480999999999998</v>
      </c>
      <c r="AA769" s="7">
        <v>0.309</v>
      </c>
      <c r="AB769" s="7">
        <v>1.0681</v>
      </c>
      <c r="AC769" s="7">
        <v>2.2357999999999998</v>
      </c>
      <c r="AD769" s="7">
        <v>5.0141</v>
      </c>
      <c r="AH769" s="7">
        <v>0.35089999999999999</v>
      </c>
      <c r="AI769" s="7">
        <v>1.1464000000000001</v>
      </c>
      <c r="AK769" s="7">
        <v>0.38590000000000002</v>
      </c>
      <c r="AL769" s="7">
        <v>1.2382</v>
      </c>
      <c r="AN769" s="7">
        <v>0.32900000000000001</v>
      </c>
      <c r="AO769" s="7">
        <v>1.1402000000000001</v>
      </c>
      <c r="AP769" s="7"/>
      <c r="AQ769" s="7">
        <v>1.1508</v>
      </c>
      <c r="AR769" s="7">
        <v>2.3978999999999999</v>
      </c>
      <c r="AY769" s="7">
        <v>2.2772000000000001</v>
      </c>
      <c r="AZ769" s="7">
        <v>5.2973999999999997</v>
      </c>
      <c r="BA769" s="7">
        <v>5.2973999999999997</v>
      </c>
    </row>
    <row r="770" spans="1:53" x14ac:dyDescent="0.15">
      <c r="A770" s="7">
        <v>0.33579999999999999</v>
      </c>
      <c r="B770" s="7">
        <v>1.1196999999999999</v>
      </c>
      <c r="C770" s="7">
        <v>2.3839999999999999</v>
      </c>
      <c r="D770" s="7">
        <v>5.3029999999999999</v>
      </c>
      <c r="H770" s="7">
        <v>0.3901</v>
      </c>
      <c r="I770" s="7">
        <v>1.2244999999999999</v>
      </c>
      <c r="K770" s="7">
        <v>0.42649999999999999</v>
      </c>
      <c r="L770" s="7">
        <v>1.34</v>
      </c>
      <c r="N770" s="7">
        <v>0.36170000000000002</v>
      </c>
      <c r="O770" s="7">
        <v>1.2107000000000001</v>
      </c>
      <c r="Q770" s="7">
        <v>1.2345999999999999</v>
      </c>
      <c r="R770" s="7">
        <v>2.5489999999999999</v>
      </c>
      <c r="AA770" s="7">
        <v>0.30919999999999997</v>
      </c>
      <c r="AB770" s="7">
        <v>1.0685</v>
      </c>
      <c r="AC770" s="7">
        <v>2.2364999999999999</v>
      </c>
      <c r="AD770" s="7">
        <v>5.0156000000000001</v>
      </c>
      <c r="AH770" s="7">
        <v>0.35120000000000001</v>
      </c>
      <c r="AI770" s="7">
        <v>1.1469</v>
      </c>
      <c r="AK770" s="7">
        <v>0.3861</v>
      </c>
      <c r="AL770" s="7">
        <v>1.2386999999999999</v>
      </c>
      <c r="AN770" s="7">
        <v>0.32919999999999999</v>
      </c>
      <c r="AO770" s="7">
        <v>1.1406000000000001</v>
      </c>
      <c r="AP770" s="7"/>
      <c r="AQ770" s="7">
        <v>1.1512</v>
      </c>
      <c r="AR770" s="7">
        <v>2.3986999999999998</v>
      </c>
      <c r="AY770" s="7">
        <v>2.2782</v>
      </c>
      <c r="AZ770" s="7">
        <v>5.2995000000000001</v>
      </c>
      <c r="BA770" s="7">
        <v>5.2995000000000001</v>
      </c>
    </row>
    <row r="771" spans="1:53" x14ac:dyDescent="0.15">
      <c r="A771" s="7">
        <v>0.33600000000000002</v>
      </c>
      <c r="B771" s="7">
        <v>1.1201000000000001</v>
      </c>
      <c r="C771" s="7">
        <v>2.3847999999999998</v>
      </c>
      <c r="D771" s="7">
        <v>5.3047000000000004</v>
      </c>
      <c r="H771" s="7">
        <v>0.39029999999999998</v>
      </c>
      <c r="I771" s="7">
        <v>1.2250000000000001</v>
      </c>
      <c r="K771" s="7">
        <v>0.42680000000000001</v>
      </c>
      <c r="L771" s="7">
        <v>1.3405</v>
      </c>
      <c r="N771" s="7">
        <v>0.3619</v>
      </c>
      <c r="O771" s="7">
        <v>1.2112000000000001</v>
      </c>
      <c r="Q771" s="7">
        <v>1.2350000000000001</v>
      </c>
      <c r="R771" s="7">
        <v>2.5499000000000001</v>
      </c>
      <c r="AA771" s="7">
        <v>0.30940000000000001</v>
      </c>
      <c r="AB771" s="7">
        <v>1.0689</v>
      </c>
      <c r="AC771" s="7">
        <v>2.2372999999999998</v>
      </c>
      <c r="AD771" s="7">
        <v>5.0171000000000001</v>
      </c>
      <c r="AH771" s="7">
        <v>0.35139999999999999</v>
      </c>
      <c r="AI771" s="7">
        <v>1.1473</v>
      </c>
      <c r="AK771" s="7">
        <v>0.38640000000000002</v>
      </c>
      <c r="AL771" s="7">
        <v>1.2392000000000001</v>
      </c>
      <c r="AN771" s="7">
        <v>0.32940000000000003</v>
      </c>
      <c r="AO771" s="7">
        <v>1.1411</v>
      </c>
      <c r="AP771" s="7"/>
      <c r="AQ771" s="7">
        <v>1.1516999999999999</v>
      </c>
      <c r="AR771" s="7">
        <v>2.3996</v>
      </c>
      <c r="AY771" s="7">
        <v>2.2791000000000001</v>
      </c>
      <c r="AZ771" s="7">
        <v>5.3014999999999999</v>
      </c>
      <c r="BA771" s="7">
        <v>5.3014999999999999</v>
      </c>
    </row>
    <row r="772" spans="1:53" x14ac:dyDescent="0.15">
      <c r="A772" s="7">
        <v>0.3362</v>
      </c>
      <c r="B772" s="7">
        <v>1.1204000000000001</v>
      </c>
      <c r="C772" s="7">
        <v>2.3856000000000002</v>
      </c>
      <c r="D772" s="7">
        <v>5.3063000000000002</v>
      </c>
      <c r="H772" s="7">
        <v>0.39050000000000001</v>
      </c>
      <c r="I772" s="7">
        <v>1.2254</v>
      </c>
      <c r="K772" s="7">
        <v>0.42699999999999999</v>
      </c>
      <c r="L772" s="7">
        <v>1.341</v>
      </c>
      <c r="N772" s="7">
        <v>0.36209999999999998</v>
      </c>
      <c r="O772" s="7">
        <v>1.2116</v>
      </c>
      <c r="Q772" s="7">
        <v>1.2354000000000001</v>
      </c>
      <c r="R772" s="7">
        <v>2.5508000000000002</v>
      </c>
      <c r="AA772" s="7">
        <v>0.3095</v>
      </c>
      <c r="AB772" s="7">
        <v>1.0691999999999999</v>
      </c>
      <c r="AC772" s="7">
        <v>2.238</v>
      </c>
      <c r="AD772" s="7">
        <v>5.0186000000000002</v>
      </c>
      <c r="AH772" s="7">
        <v>0.35160000000000002</v>
      </c>
      <c r="AI772" s="7">
        <v>1.1477999999999999</v>
      </c>
      <c r="AK772" s="7">
        <v>0.3866</v>
      </c>
      <c r="AL772" s="7">
        <v>1.2396</v>
      </c>
      <c r="AN772" s="7">
        <v>0.3296</v>
      </c>
      <c r="AO772" s="7">
        <v>1.1415</v>
      </c>
      <c r="AP772" s="7"/>
      <c r="AQ772" s="7">
        <v>1.1520999999999999</v>
      </c>
      <c r="AR772" s="7">
        <v>2.4003999999999999</v>
      </c>
      <c r="AY772" s="7">
        <v>2.2801</v>
      </c>
      <c r="AZ772" s="7">
        <v>5.3036000000000003</v>
      </c>
      <c r="BA772" s="7">
        <v>5.3036000000000003</v>
      </c>
    </row>
    <row r="773" spans="1:53" x14ac:dyDescent="0.15">
      <c r="A773" s="7">
        <v>0.33639999999999998</v>
      </c>
      <c r="B773" s="7">
        <v>1.1208</v>
      </c>
      <c r="C773" s="7">
        <v>2.3864000000000001</v>
      </c>
      <c r="D773" s="7">
        <v>5.3079000000000001</v>
      </c>
      <c r="H773" s="7">
        <v>0.39079999999999998</v>
      </c>
      <c r="I773" s="7">
        <v>1.2259</v>
      </c>
      <c r="K773" s="7">
        <v>0.42720000000000002</v>
      </c>
      <c r="L773" s="7">
        <v>1.3415999999999999</v>
      </c>
      <c r="N773" s="7">
        <v>0.36230000000000001</v>
      </c>
      <c r="O773" s="7">
        <v>1.2121</v>
      </c>
      <c r="Q773" s="7">
        <v>1.2359</v>
      </c>
      <c r="R773" s="7">
        <v>2.5516000000000001</v>
      </c>
      <c r="AA773" s="7">
        <v>0.30969999999999998</v>
      </c>
      <c r="AB773" s="7">
        <v>1.0696000000000001</v>
      </c>
      <c r="AC773" s="7">
        <v>2.2387999999999999</v>
      </c>
      <c r="AD773" s="7">
        <v>5.0201000000000002</v>
      </c>
      <c r="AH773" s="7">
        <v>0.3518</v>
      </c>
      <c r="AI773" s="7">
        <v>1.1482000000000001</v>
      </c>
      <c r="AK773" s="7">
        <v>0.38679999999999998</v>
      </c>
      <c r="AL773" s="7">
        <v>1.2401</v>
      </c>
      <c r="AN773" s="7">
        <v>0.32969999999999999</v>
      </c>
      <c r="AO773" s="7">
        <v>1.1418999999999999</v>
      </c>
      <c r="AP773" s="7"/>
      <c r="AQ773" s="7">
        <v>1.1525000000000001</v>
      </c>
      <c r="AR773" s="7">
        <v>2.4013</v>
      </c>
      <c r="AY773" s="7">
        <v>2.2810999999999999</v>
      </c>
      <c r="AZ773" s="7">
        <v>5.3056000000000001</v>
      </c>
      <c r="BA773" s="7">
        <v>5.3056000000000001</v>
      </c>
    </row>
    <row r="774" spans="1:53" x14ac:dyDescent="0.15">
      <c r="A774" s="7">
        <v>0.33650000000000002</v>
      </c>
      <c r="B774" s="7">
        <v>1.1212</v>
      </c>
      <c r="C774" s="7">
        <v>2.3872</v>
      </c>
      <c r="D774" s="7">
        <v>5.3094999999999999</v>
      </c>
      <c r="H774" s="7">
        <v>0.39100000000000001</v>
      </c>
      <c r="I774" s="7">
        <v>1.2263999999999999</v>
      </c>
      <c r="K774" s="7">
        <v>0.42749999999999999</v>
      </c>
      <c r="L774" s="7">
        <v>1.3421000000000001</v>
      </c>
      <c r="N774" s="7">
        <v>0.36249999999999999</v>
      </c>
      <c r="O774" s="7">
        <v>1.2124999999999999</v>
      </c>
      <c r="Q774" s="7">
        <v>1.2363</v>
      </c>
      <c r="R774" s="7">
        <v>2.5525000000000002</v>
      </c>
      <c r="AA774" s="7">
        <v>0.30990000000000001</v>
      </c>
      <c r="AB774" s="7">
        <v>1.07</v>
      </c>
      <c r="AC774" s="7">
        <v>2.2395</v>
      </c>
      <c r="AD774" s="7">
        <v>5.0216000000000003</v>
      </c>
      <c r="AH774" s="7">
        <v>0.35199999999999998</v>
      </c>
      <c r="AI774" s="7">
        <v>1.1486000000000001</v>
      </c>
      <c r="AK774" s="7">
        <v>0.3871</v>
      </c>
      <c r="AL774" s="7">
        <v>1.2405999999999999</v>
      </c>
      <c r="AN774" s="7">
        <v>0.32990000000000003</v>
      </c>
      <c r="AO774" s="7">
        <v>1.1423000000000001</v>
      </c>
      <c r="AP774" s="7"/>
      <c r="AQ774" s="7">
        <v>1.1529</v>
      </c>
      <c r="AR774" s="7">
        <v>2.4020999999999999</v>
      </c>
      <c r="AY774" s="7">
        <v>2.282</v>
      </c>
      <c r="AZ774" s="7">
        <v>5.3076999999999996</v>
      </c>
      <c r="BA774" s="7">
        <v>5.3076999999999996</v>
      </c>
    </row>
    <row r="775" spans="1:53" x14ac:dyDescent="0.15">
      <c r="A775" s="7">
        <v>0.3367</v>
      </c>
      <c r="B775" s="7">
        <v>1.1214999999999999</v>
      </c>
      <c r="C775" s="7">
        <v>2.3879999999999999</v>
      </c>
      <c r="D775" s="7">
        <v>5.3112000000000004</v>
      </c>
      <c r="H775" s="7">
        <v>0.39119999999999999</v>
      </c>
      <c r="I775" s="7">
        <v>1.2267999999999999</v>
      </c>
      <c r="K775" s="7">
        <v>0.42770000000000002</v>
      </c>
      <c r="L775" s="7">
        <v>1.3426</v>
      </c>
      <c r="N775" s="7">
        <v>0.36270000000000002</v>
      </c>
      <c r="O775" s="7">
        <v>1.2129000000000001</v>
      </c>
      <c r="Q775" s="7">
        <v>1.2367999999999999</v>
      </c>
      <c r="R775" s="7">
        <v>2.5533999999999999</v>
      </c>
      <c r="AA775" s="7">
        <v>0.31009999999999999</v>
      </c>
      <c r="AB775" s="7">
        <v>1.0704</v>
      </c>
      <c r="AC775" s="7">
        <v>2.2402000000000002</v>
      </c>
      <c r="AD775" s="7">
        <v>5.0231000000000003</v>
      </c>
      <c r="AH775" s="7">
        <v>0.35220000000000001</v>
      </c>
      <c r="AI775" s="7">
        <v>1.1491</v>
      </c>
      <c r="AK775" s="7">
        <v>0.38729999999999998</v>
      </c>
      <c r="AL775" s="7">
        <v>1.2411000000000001</v>
      </c>
      <c r="AN775" s="7">
        <v>0.3301</v>
      </c>
      <c r="AO775" s="7">
        <v>1.1428</v>
      </c>
      <c r="AP775" s="7"/>
      <c r="AQ775" s="7">
        <v>1.1533</v>
      </c>
      <c r="AR775" s="7">
        <v>2.4028999999999998</v>
      </c>
      <c r="AY775" s="7">
        <v>2.2829999999999999</v>
      </c>
      <c r="AZ775" s="7">
        <v>5.3097000000000003</v>
      </c>
      <c r="BA775" s="7">
        <v>5.3097000000000003</v>
      </c>
    </row>
    <row r="776" spans="1:53" x14ac:dyDescent="0.15">
      <c r="A776" s="7">
        <v>0.33689999999999998</v>
      </c>
      <c r="B776" s="7">
        <v>1.1218999999999999</v>
      </c>
      <c r="C776" s="7">
        <v>2.3887999999999998</v>
      </c>
      <c r="D776" s="7">
        <v>5.3128000000000002</v>
      </c>
      <c r="H776" s="7">
        <v>0.39140000000000003</v>
      </c>
      <c r="I776" s="7">
        <v>1.2273000000000001</v>
      </c>
      <c r="K776" s="7">
        <v>0.4279</v>
      </c>
      <c r="L776" s="7">
        <v>1.3431999999999999</v>
      </c>
      <c r="N776" s="7">
        <v>0.3629</v>
      </c>
      <c r="O776" s="7">
        <v>1.2134</v>
      </c>
      <c r="Q776" s="7">
        <v>1.2372000000000001</v>
      </c>
      <c r="R776" s="7">
        <v>2.5543</v>
      </c>
      <c r="AA776" s="7">
        <v>0.31019999999999998</v>
      </c>
      <c r="AB776" s="7">
        <v>1.0707</v>
      </c>
      <c r="AC776" s="7">
        <v>2.2410000000000001</v>
      </c>
      <c r="AD776" s="7">
        <v>5.0246000000000004</v>
      </c>
      <c r="AH776" s="7">
        <v>0.35239999999999999</v>
      </c>
      <c r="AI776" s="7">
        <v>1.1495</v>
      </c>
      <c r="AK776" s="7">
        <v>0.38750000000000001</v>
      </c>
      <c r="AL776" s="7">
        <v>1.2415</v>
      </c>
      <c r="AN776" s="7">
        <v>0.33029999999999998</v>
      </c>
      <c r="AO776" s="7">
        <v>1.1432</v>
      </c>
      <c r="AP776" s="7"/>
      <c r="AQ776" s="7">
        <v>1.1536999999999999</v>
      </c>
      <c r="AR776" s="7">
        <v>2.4037999999999999</v>
      </c>
      <c r="AY776" s="7">
        <v>2.2839</v>
      </c>
      <c r="AZ776" s="7">
        <v>5.3117999999999999</v>
      </c>
      <c r="BA776" s="7">
        <v>5.3117999999999999</v>
      </c>
    </row>
    <row r="777" spans="1:53" x14ac:dyDescent="0.15">
      <c r="A777" s="7">
        <v>0.33710000000000001</v>
      </c>
      <c r="B777" s="7">
        <v>1.1222000000000001</v>
      </c>
      <c r="C777" s="7">
        <v>2.3896000000000002</v>
      </c>
      <c r="D777" s="7">
        <v>5.3144</v>
      </c>
      <c r="H777" s="7">
        <v>0.39169999999999999</v>
      </c>
      <c r="I777" s="7">
        <v>1.2277</v>
      </c>
      <c r="K777" s="7">
        <v>0.42820000000000003</v>
      </c>
      <c r="L777" s="7">
        <v>1.3436999999999999</v>
      </c>
      <c r="N777" s="7">
        <v>0.36309999999999998</v>
      </c>
      <c r="O777" s="7">
        <v>1.2138</v>
      </c>
      <c r="Q777" s="7">
        <v>1.2377</v>
      </c>
      <c r="R777" s="7">
        <v>2.5552000000000001</v>
      </c>
      <c r="AA777" s="7">
        <v>0.31040000000000001</v>
      </c>
      <c r="AB777" s="7">
        <v>1.0710999999999999</v>
      </c>
      <c r="AC777" s="7">
        <v>2.2416999999999998</v>
      </c>
      <c r="AD777" s="7">
        <v>5.0260999999999996</v>
      </c>
      <c r="AH777" s="7">
        <v>0.35260000000000002</v>
      </c>
      <c r="AI777" s="7">
        <v>1.1499999999999999</v>
      </c>
      <c r="AK777" s="7">
        <v>0.38779999999999998</v>
      </c>
      <c r="AL777" s="7">
        <v>1.242</v>
      </c>
      <c r="AN777" s="7">
        <v>0.33050000000000002</v>
      </c>
      <c r="AO777" s="7">
        <v>1.1435999999999999</v>
      </c>
      <c r="AP777" s="7"/>
      <c r="AQ777" s="7">
        <v>1.1541999999999999</v>
      </c>
      <c r="AR777" s="7">
        <v>2.4045999999999998</v>
      </c>
      <c r="AY777" s="7">
        <v>2.2848999999999999</v>
      </c>
      <c r="AZ777" s="7">
        <v>5.3139000000000003</v>
      </c>
      <c r="BA777" s="7">
        <v>5.3139000000000003</v>
      </c>
    </row>
    <row r="778" spans="1:53" x14ac:dyDescent="0.15">
      <c r="A778" s="7">
        <v>0.3372</v>
      </c>
      <c r="B778" s="7">
        <v>1.1226</v>
      </c>
      <c r="C778" s="7">
        <v>2.3904000000000001</v>
      </c>
      <c r="D778" s="7">
        <v>5.3160999999999996</v>
      </c>
      <c r="H778" s="7">
        <v>0.39190000000000003</v>
      </c>
      <c r="I778" s="7">
        <v>1.2282</v>
      </c>
      <c r="K778" s="7">
        <v>0.4284</v>
      </c>
      <c r="L778" s="7">
        <v>1.3443000000000001</v>
      </c>
      <c r="N778" s="7">
        <v>0.36330000000000001</v>
      </c>
      <c r="O778" s="7">
        <v>1.2142999999999999</v>
      </c>
      <c r="Q778" s="7">
        <v>1.2381</v>
      </c>
      <c r="R778" s="7">
        <v>2.5560999999999998</v>
      </c>
      <c r="AA778" s="7">
        <v>0.31059999999999999</v>
      </c>
      <c r="AB778" s="7">
        <v>1.0714999999999999</v>
      </c>
      <c r="AC778" s="7">
        <v>2.2425000000000002</v>
      </c>
      <c r="AD778" s="7">
        <v>5.0275999999999996</v>
      </c>
      <c r="AH778" s="7">
        <v>0.3528</v>
      </c>
      <c r="AI778" s="7">
        <v>1.1504000000000001</v>
      </c>
      <c r="AK778" s="7">
        <v>0.38800000000000001</v>
      </c>
      <c r="AL778" s="7">
        <v>1.2424999999999999</v>
      </c>
      <c r="AN778" s="7">
        <v>0.33069999999999999</v>
      </c>
      <c r="AO778" s="7">
        <v>1.1440999999999999</v>
      </c>
      <c r="AP778" s="7"/>
      <c r="AQ778" s="7">
        <v>1.1546000000000001</v>
      </c>
      <c r="AR778" s="7">
        <v>2.4054000000000002</v>
      </c>
      <c r="AY778" s="7">
        <v>2.2858999999999998</v>
      </c>
      <c r="AZ778" s="7">
        <v>5.3159000000000001</v>
      </c>
      <c r="BA778" s="7">
        <v>5.3159000000000001</v>
      </c>
    </row>
    <row r="779" spans="1:53" x14ac:dyDescent="0.15">
      <c r="A779" s="7">
        <v>0.33739999999999998</v>
      </c>
      <c r="B779" s="7">
        <v>1.1229</v>
      </c>
      <c r="C779" s="7">
        <v>2.3912</v>
      </c>
      <c r="D779" s="7">
        <v>5.3177000000000003</v>
      </c>
      <c r="H779" s="7">
        <v>0.3921</v>
      </c>
      <c r="I779" s="7">
        <v>1.2286999999999999</v>
      </c>
      <c r="K779" s="7">
        <v>0.42859999999999998</v>
      </c>
      <c r="L779" s="7">
        <v>1.3448</v>
      </c>
      <c r="N779" s="7">
        <v>0.36349999999999999</v>
      </c>
      <c r="O779" s="7">
        <v>1.2146999999999999</v>
      </c>
      <c r="Q779" s="7">
        <v>1.2384999999999999</v>
      </c>
      <c r="R779" s="7">
        <v>2.5569999999999999</v>
      </c>
      <c r="AA779" s="7">
        <v>0.31080000000000002</v>
      </c>
      <c r="AB779" s="7">
        <v>1.0718000000000001</v>
      </c>
      <c r="AC779" s="7">
        <v>2.2431999999999999</v>
      </c>
      <c r="AD779" s="7">
        <v>5.0290999999999997</v>
      </c>
      <c r="AH779" s="7">
        <v>0.35310000000000002</v>
      </c>
      <c r="AI779" s="7">
        <v>1.1508</v>
      </c>
      <c r="AK779" s="7">
        <v>0.38819999999999999</v>
      </c>
      <c r="AL779" s="7">
        <v>1.2428999999999999</v>
      </c>
      <c r="AN779" s="7">
        <v>0.33090000000000003</v>
      </c>
      <c r="AO779" s="7">
        <v>1.1445000000000001</v>
      </c>
      <c r="AP779" s="7"/>
      <c r="AQ779" s="7">
        <v>1.155</v>
      </c>
      <c r="AR779" s="7">
        <v>2.4062999999999999</v>
      </c>
      <c r="AY779" s="7">
        <v>2.2867999999999999</v>
      </c>
      <c r="AZ779" s="7">
        <v>5.3179999999999996</v>
      </c>
      <c r="BA779" s="7">
        <v>5.3179999999999996</v>
      </c>
    </row>
    <row r="780" spans="1:53" x14ac:dyDescent="0.15">
      <c r="A780" s="7">
        <v>0.33760000000000001</v>
      </c>
      <c r="B780" s="7">
        <v>1.1233</v>
      </c>
      <c r="C780" s="7">
        <v>2.3919999999999999</v>
      </c>
      <c r="D780" s="7">
        <v>5.3193000000000001</v>
      </c>
      <c r="H780" s="7">
        <v>0.39229999999999998</v>
      </c>
      <c r="I780" s="7">
        <v>1.2291000000000001</v>
      </c>
      <c r="K780" s="7">
        <v>0.4289</v>
      </c>
      <c r="L780" s="7">
        <v>1.3452999999999999</v>
      </c>
      <c r="N780" s="7">
        <v>0.36370000000000002</v>
      </c>
      <c r="O780" s="7">
        <v>1.2152000000000001</v>
      </c>
      <c r="Q780" s="7">
        <v>1.2390000000000001</v>
      </c>
      <c r="R780" s="7">
        <v>2.5577999999999999</v>
      </c>
      <c r="AA780" s="7">
        <v>0.311</v>
      </c>
      <c r="AB780" s="7">
        <v>1.0722</v>
      </c>
      <c r="AC780" s="7">
        <v>2.2440000000000002</v>
      </c>
      <c r="AD780" s="7">
        <v>5.0305999999999997</v>
      </c>
      <c r="AH780" s="7">
        <v>0.3533</v>
      </c>
      <c r="AI780" s="7">
        <v>1.1513</v>
      </c>
      <c r="AK780" s="7">
        <v>0.38850000000000001</v>
      </c>
      <c r="AL780" s="7">
        <v>1.2434000000000001</v>
      </c>
      <c r="AN780" s="7">
        <v>0.33100000000000002</v>
      </c>
      <c r="AO780" s="7">
        <v>1.1449</v>
      </c>
      <c r="AP780" s="7"/>
      <c r="AQ780" s="7">
        <v>1.1554</v>
      </c>
      <c r="AR780" s="7">
        <v>2.4070999999999998</v>
      </c>
      <c r="AY780" s="7">
        <v>2.2877999999999998</v>
      </c>
      <c r="AZ780" s="7">
        <v>5.32</v>
      </c>
      <c r="BA780" s="7">
        <v>5.32</v>
      </c>
    </row>
    <row r="781" spans="1:53" x14ac:dyDescent="0.15">
      <c r="A781" s="7">
        <v>0.33779999999999999</v>
      </c>
      <c r="B781" s="7">
        <v>1.1236999999999999</v>
      </c>
      <c r="C781" s="7">
        <v>2.3927999999999998</v>
      </c>
      <c r="D781" s="7">
        <v>5.3209999999999997</v>
      </c>
      <c r="H781" s="7">
        <v>0.3926</v>
      </c>
      <c r="I781" s="7">
        <v>1.2296</v>
      </c>
      <c r="K781" s="7">
        <v>0.42909999999999998</v>
      </c>
      <c r="L781" s="7">
        <v>1.3459000000000001</v>
      </c>
      <c r="N781" s="7">
        <v>0.3639</v>
      </c>
      <c r="O781" s="7">
        <v>1.2156</v>
      </c>
      <c r="Q781" s="7">
        <v>1.2394000000000001</v>
      </c>
      <c r="R781" s="7">
        <v>2.5587</v>
      </c>
      <c r="AA781" s="7">
        <v>0.31109999999999999</v>
      </c>
      <c r="AB781" s="7">
        <v>1.0726</v>
      </c>
      <c r="AC781" s="7">
        <v>2.2446999999999999</v>
      </c>
      <c r="AD781" s="7">
        <v>5.0320999999999998</v>
      </c>
      <c r="AH781" s="7">
        <v>0.35349999999999998</v>
      </c>
      <c r="AI781" s="7">
        <v>1.1516999999999999</v>
      </c>
      <c r="AK781" s="7">
        <v>0.38869999999999999</v>
      </c>
      <c r="AL781" s="7">
        <v>1.2439</v>
      </c>
      <c r="AN781" s="7">
        <v>0.33119999999999999</v>
      </c>
      <c r="AO781" s="7">
        <v>1.1454</v>
      </c>
      <c r="AP781" s="7"/>
      <c r="AQ781" s="7">
        <v>1.1557999999999999</v>
      </c>
      <c r="AR781" s="7">
        <v>2.4079999999999999</v>
      </c>
      <c r="AY781" s="7">
        <v>2.2888000000000002</v>
      </c>
      <c r="AZ781" s="7">
        <v>5.3220999999999998</v>
      </c>
      <c r="BA781" s="7">
        <v>5.3220999999999998</v>
      </c>
    </row>
    <row r="782" spans="1:53" x14ac:dyDescent="0.15">
      <c r="A782" s="7">
        <v>0.33789999999999998</v>
      </c>
      <c r="B782" s="7">
        <v>1.1240000000000001</v>
      </c>
      <c r="C782" s="7">
        <v>2.3936000000000002</v>
      </c>
      <c r="D782" s="7">
        <v>5.3226000000000004</v>
      </c>
      <c r="H782" s="7">
        <v>0.39279999999999998</v>
      </c>
      <c r="I782" s="7">
        <v>1.2301</v>
      </c>
      <c r="K782" s="7">
        <v>0.42930000000000001</v>
      </c>
      <c r="L782" s="7">
        <v>1.3464</v>
      </c>
      <c r="N782" s="7">
        <v>0.36409999999999998</v>
      </c>
      <c r="O782" s="7">
        <v>1.2161</v>
      </c>
      <c r="Q782" s="7">
        <v>1.2399</v>
      </c>
      <c r="R782" s="7">
        <v>2.5596000000000001</v>
      </c>
      <c r="AA782" s="7">
        <v>0.31130000000000002</v>
      </c>
      <c r="AB782" s="7">
        <v>1.073</v>
      </c>
      <c r="AC782" s="7">
        <v>2.2454999999999998</v>
      </c>
      <c r="AD782" s="7">
        <v>5.0335999999999999</v>
      </c>
      <c r="AH782" s="7">
        <v>0.35370000000000001</v>
      </c>
      <c r="AI782" s="7">
        <v>1.1521999999999999</v>
      </c>
      <c r="AK782" s="7">
        <v>0.38900000000000001</v>
      </c>
      <c r="AL782" s="7">
        <v>1.2444</v>
      </c>
      <c r="AN782" s="7">
        <v>0.33139999999999997</v>
      </c>
      <c r="AO782" s="7">
        <v>1.1457999999999999</v>
      </c>
      <c r="AP782" s="7"/>
      <c r="AQ782" s="7">
        <v>1.1563000000000001</v>
      </c>
      <c r="AR782" s="7">
        <v>2.4087999999999998</v>
      </c>
      <c r="AY782" s="7">
        <v>2.2896999999999998</v>
      </c>
      <c r="AZ782" s="7">
        <v>5.3242000000000003</v>
      </c>
      <c r="BA782" s="7">
        <v>5.3242000000000003</v>
      </c>
    </row>
    <row r="783" spans="1:53" x14ac:dyDescent="0.15">
      <c r="A783" s="7">
        <v>0.33810000000000001</v>
      </c>
      <c r="B783" s="7">
        <v>1.1244000000000001</v>
      </c>
      <c r="C783" s="7">
        <v>2.3944999999999999</v>
      </c>
      <c r="D783" s="7">
        <v>5.3242000000000003</v>
      </c>
      <c r="H783" s="7">
        <v>0.39300000000000002</v>
      </c>
      <c r="I783" s="7">
        <v>1.2304999999999999</v>
      </c>
      <c r="K783" s="7">
        <v>0.42959999999999998</v>
      </c>
      <c r="L783" s="7">
        <v>1.3469</v>
      </c>
      <c r="N783" s="7">
        <v>0.36420000000000002</v>
      </c>
      <c r="O783" s="7">
        <v>1.2164999999999999</v>
      </c>
      <c r="Q783" s="7">
        <v>1.2403</v>
      </c>
      <c r="R783" s="7">
        <v>2.5605000000000002</v>
      </c>
      <c r="AA783" s="7">
        <v>0.3115</v>
      </c>
      <c r="AB783" s="7">
        <v>1.0732999999999999</v>
      </c>
      <c r="AC783" s="7">
        <v>2.2462</v>
      </c>
      <c r="AD783" s="7">
        <v>5.0350999999999999</v>
      </c>
      <c r="AH783" s="7">
        <v>0.35389999999999999</v>
      </c>
      <c r="AI783" s="7">
        <v>1.1526000000000001</v>
      </c>
      <c r="AK783" s="7">
        <v>0.38919999999999999</v>
      </c>
      <c r="AL783" s="7">
        <v>1.2448999999999999</v>
      </c>
      <c r="AN783" s="7">
        <v>0.33160000000000001</v>
      </c>
      <c r="AO783" s="7">
        <v>1.1462000000000001</v>
      </c>
      <c r="AP783" s="7"/>
      <c r="AQ783" s="7">
        <v>1.1567000000000001</v>
      </c>
      <c r="AR783" s="7">
        <v>2.4096000000000002</v>
      </c>
      <c r="AY783" s="7">
        <v>2.2907000000000002</v>
      </c>
      <c r="AZ783" s="7">
        <v>5.3262</v>
      </c>
      <c r="BA783" s="7">
        <v>5.3262</v>
      </c>
    </row>
    <row r="784" spans="1:53" x14ac:dyDescent="0.15">
      <c r="A784" s="7">
        <v>0.33829999999999999</v>
      </c>
      <c r="B784" s="7">
        <v>1.1247</v>
      </c>
      <c r="C784" s="7">
        <v>2.3953000000000002</v>
      </c>
      <c r="D784" s="7">
        <v>5.3258999999999999</v>
      </c>
      <c r="H784" s="7">
        <v>0.39329999999999998</v>
      </c>
      <c r="I784" s="7">
        <v>1.2310000000000001</v>
      </c>
      <c r="K784" s="7">
        <v>0.42980000000000002</v>
      </c>
      <c r="L784" s="7">
        <v>1.3474999999999999</v>
      </c>
      <c r="N784" s="7">
        <v>0.3644</v>
      </c>
      <c r="O784" s="7">
        <v>1.2170000000000001</v>
      </c>
      <c r="Q784" s="7">
        <v>1.2407999999999999</v>
      </c>
      <c r="R784" s="7">
        <v>2.5613999999999999</v>
      </c>
      <c r="AA784" s="7">
        <v>0.31169999999999998</v>
      </c>
      <c r="AB784" s="7">
        <v>1.0737000000000001</v>
      </c>
      <c r="AC784" s="7">
        <v>2.2469000000000001</v>
      </c>
      <c r="AD784" s="7">
        <v>5.0366</v>
      </c>
      <c r="AH784" s="7">
        <v>0.35410000000000003</v>
      </c>
      <c r="AI784" s="7">
        <v>1.1531</v>
      </c>
      <c r="AK784" s="7">
        <v>0.38940000000000002</v>
      </c>
      <c r="AL784" s="7">
        <v>1.2453000000000001</v>
      </c>
      <c r="AN784" s="7">
        <v>0.33179999999999998</v>
      </c>
      <c r="AO784" s="7">
        <v>1.1467000000000001</v>
      </c>
      <c r="AP784" s="7"/>
      <c r="AQ784" s="7">
        <v>1.1571</v>
      </c>
      <c r="AR784" s="7">
        <v>2.4104999999999999</v>
      </c>
      <c r="AY784" s="7">
        <v>2.2915999999999999</v>
      </c>
      <c r="AZ784" s="7">
        <v>5.3282999999999996</v>
      </c>
      <c r="BA784" s="7">
        <v>5.3282999999999996</v>
      </c>
    </row>
    <row r="785" spans="1:53" x14ac:dyDescent="0.15">
      <c r="A785" s="7">
        <v>0.33850000000000002</v>
      </c>
      <c r="B785" s="7">
        <v>1.1251</v>
      </c>
      <c r="C785" s="7">
        <v>2.3961000000000001</v>
      </c>
      <c r="D785" s="7">
        <v>5.3274999999999997</v>
      </c>
      <c r="H785" s="7">
        <v>0.39350000000000002</v>
      </c>
      <c r="I785" s="7">
        <v>1.2315</v>
      </c>
      <c r="K785" s="7">
        <v>0.43</v>
      </c>
      <c r="L785" s="7">
        <v>1.3480000000000001</v>
      </c>
      <c r="N785" s="7">
        <v>0.36459999999999998</v>
      </c>
      <c r="O785" s="7">
        <v>1.2174</v>
      </c>
      <c r="Q785" s="7">
        <v>1.2412000000000001</v>
      </c>
      <c r="R785" s="7">
        <v>2.5623</v>
      </c>
      <c r="AA785" s="7">
        <v>0.31190000000000001</v>
      </c>
      <c r="AB785" s="7">
        <v>1.0741000000000001</v>
      </c>
      <c r="AC785" s="7">
        <v>2.2477</v>
      </c>
      <c r="AD785" s="7">
        <v>5.0381</v>
      </c>
      <c r="AH785" s="7">
        <v>0.3543</v>
      </c>
      <c r="AI785" s="7">
        <v>1.1535</v>
      </c>
      <c r="AK785" s="7">
        <v>0.38969999999999999</v>
      </c>
      <c r="AL785" s="7">
        <v>1.2458</v>
      </c>
      <c r="AN785" s="7">
        <v>0.33200000000000002</v>
      </c>
      <c r="AO785" s="7">
        <v>1.1471</v>
      </c>
      <c r="AP785" s="7"/>
      <c r="AQ785" s="7">
        <v>1.1575</v>
      </c>
      <c r="AR785" s="7">
        <v>2.4113000000000002</v>
      </c>
      <c r="AY785" s="7">
        <v>2.2926000000000002</v>
      </c>
      <c r="AZ785" s="7">
        <v>5.3304</v>
      </c>
      <c r="BA785" s="7">
        <v>5.3304</v>
      </c>
    </row>
    <row r="786" spans="1:53" x14ac:dyDescent="0.15">
      <c r="A786" s="7">
        <v>0.3387</v>
      </c>
      <c r="B786" s="7">
        <v>1.1254</v>
      </c>
      <c r="C786" s="7">
        <v>2.3969</v>
      </c>
      <c r="D786" s="7">
        <v>5.3291000000000004</v>
      </c>
      <c r="H786" s="7">
        <v>0.39369999999999999</v>
      </c>
      <c r="I786" s="7">
        <v>1.2319</v>
      </c>
      <c r="K786" s="7">
        <v>0.43030000000000002</v>
      </c>
      <c r="L786" s="7">
        <v>1.3485</v>
      </c>
      <c r="N786" s="7">
        <v>0.36480000000000001</v>
      </c>
      <c r="O786" s="7">
        <v>1.2179</v>
      </c>
      <c r="Q786" s="7">
        <v>1.2416</v>
      </c>
      <c r="R786" s="7">
        <v>2.5632000000000001</v>
      </c>
      <c r="AA786" s="7">
        <v>0.312</v>
      </c>
      <c r="AB786" s="7">
        <v>1.0745</v>
      </c>
      <c r="AC786" s="7">
        <v>2.2484000000000002</v>
      </c>
      <c r="AD786" s="7">
        <v>5.0396000000000001</v>
      </c>
      <c r="AH786" s="7">
        <v>0.35449999999999998</v>
      </c>
      <c r="AI786" s="7">
        <v>1.1538999999999999</v>
      </c>
      <c r="AK786" s="7">
        <v>0.38990000000000002</v>
      </c>
      <c r="AL786" s="7">
        <v>1.2463</v>
      </c>
      <c r="AN786" s="7">
        <v>0.3322</v>
      </c>
      <c r="AO786" s="7">
        <v>1.1475</v>
      </c>
      <c r="AP786" s="7"/>
      <c r="AQ786" s="7">
        <v>1.1578999999999999</v>
      </c>
      <c r="AR786" s="7">
        <v>2.4121999999999999</v>
      </c>
      <c r="AY786" s="7">
        <v>2.2936000000000001</v>
      </c>
      <c r="AZ786" s="7">
        <v>5.3323999999999998</v>
      </c>
      <c r="BA786" s="7">
        <v>5.3323999999999998</v>
      </c>
    </row>
    <row r="787" spans="1:53" x14ac:dyDescent="0.15">
      <c r="A787" s="7">
        <v>0.33879999999999999</v>
      </c>
      <c r="B787" s="7">
        <v>1.1257999999999999</v>
      </c>
      <c r="C787" s="7">
        <v>2.3976999999999999</v>
      </c>
      <c r="D787" s="7">
        <v>5.3308</v>
      </c>
      <c r="H787" s="7">
        <v>0.39389999999999997</v>
      </c>
      <c r="I787" s="7">
        <v>1.2323999999999999</v>
      </c>
      <c r="K787" s="7">
        <v>0.43049999999999999</v>
      </c>
      <c r="L787" s="7">
        <v>1.3491</v>
      </c>
      <c r="N787" s="7">
        <v>0.36499999999999999</v>
      </c>
      <c r="O787" s="7">
        <v>1.2182999999999999</v>
      </c>
      <c r="Q787" s="7">
        <v>1.2421</v>
      </c>
      <c r="R787" s="7">
        <v>2.5640999999999998</v>
      </c>
      <c r="AA787" s="7">
        <v>0.31219999999999998</v>
      </c>
      <c r="AB787" s="7">
        <v>1.0748</v>
      </c>
      <c r="AC787" s="7">
        <v>2.2492000000000001</v>
      </c>
      <c r="AD787" s="7">
        <v>5.0411000000000001</v>
      </c>
      <c r="AH787" s="7">
        <v>0.3548</v>
      </c>
      <c r="AI787" s="7">
        <v>1.1544000000000001</v>
      </c>
      <c r="AK787" s="7">
        <v>0.3901</v>
      </c>
      <c r="AL787" s="7">
        <v>1.2467999999999999</v>
      </c>
      <c r="AN787" s="7">
        <v>0.33239999999999997</v>
      </c>
      <c r="AO787" s="7">
        <v>1.1479999999999999</v>
      </c>
      <c r="AP787" s="7"/>
      <c r="AQ787" s="7">
        <v>1.1584000000000001</v>
      </c>
      <c r="AR787" s="7">
        <v>2.4129999999999998</v>
      </c>
      <c r="AY787" s="7">
        <v>2.2945000000000002</v>
      </c>
      <c r="AZ787" s="7">
        <v>5.3345000000000002</v>
      </c>
      <c r="BA787" s="7">
        <v>5.3345000000000002</v>
      </c>
    </row>
    <row r="788" spans="1:53" x14ac:dyDescent="0.15">
      <c r="A788" s="7">
        <v>0.33900000000000002</v>
      </c>
      <c r="B788" s="7">
        <v>1.1262000000000001</v>
      </c>
      <c r="C788" s="7">
        <v>2.3984999999999999</v>
      </c>
      <c r="D788" s="7">
        <v>5.3323999999999998</v>
      </c>
      <c r="H788" s="7">
        <v>0.39419999999999999</v>
      </c>
      <c r="I788" s="7">
        <v>1.2329000000000001</v>
      </c>
      <c r="K788" s="7">
        <v>0.43070000000000003</v>
      </c>
      <c r="L788" s="7">
        <v>1.3495999999999999</v>
      </c>
      <c r="N788" s="7">
        <v>0.36520000000000002</v>
      </c>
      <c r="O788" s="7">
        <v>1.2188000000000001</v>
      </c>
      <c r="Q788" s="7">
        <v>1.2424999999999999</v>
      </c>
      <c r="R788" s="7">
        <v>2.5649999999999999</v>
      </c>
      <c r="AA788" s="7">
        <v>0.31240000000000001</v>
      </c>
      <c r="AB788" s="7">
        <v>1.0751999999999999</v>
      </c>
      <c r="AC788" s="7">
        <v>2.2498999999999998</v>
      </c>
      <c r="AD788" s="7">
        <v>5.0426000000000002</v>
      </c>
      <c r="AH788" s="7">
        <v>0.35499999999999998</v>
      </c>
      <c r="AI788" s="7">
        <v>1.1548</v>
      </c>
      <c r="AK788" s="7">
        <v>0.39040000000000002</v>
      </c>
      <c r="AL788" s="7">
        <v>1.2472000000000001</v>
      </c>
      <c r="AN788" s="7">
        <v>0.33250000000000002</v>
      </c>
      <c r="AO788" s="7">
        <v>1.1484000000000001</v>
      </c>
      <c r="AP788" s="7"/>
      <c r="AQ788" s="7">
        <v>1.1588000000000001</v>
      </c>
      <c r="AR788" s="7">
        <v>2.4138000000000002</v>
      </c>
      <c r="AY788" s="7">
        <v>2.2955000000000001</v>
      </c>
      <c r="AZ788" s="7">
        <v>5.3365999999999998</v>
      </c>
      <c r="BA788" s="7">
        <v>5.3365999999999998</v>
      </c>
    </row>
    <row r="789" spans="1:53" x14ac:dyDescent="0.15">
      <c r="A789" s="7">
        <v>0.3392</v>
      </c>
      <c r="B789" s="7">
        <v>1.1265000000000001</v>
      </c>
      <c r="C789" s="7">
        <v>2.3993000000000002</v>
      </c>
      <c r="D789" s="7">
        <v>5.3341000000000003</v>
      </c>
      <c r="H789" s="7">
        <v>0.39439999999999997</v>
      </c>
      <c r="I789" s="7">
        <v>1.2333000000000001</v>
      </c>
      <c r="K789" s="7">
        <v>0.43099999999999999</v>
      </c>
      <c r="L789" s="7">
        <v>1.3502000000000001</v>
      </c>
      <c r="N789" s="7">
        <v>0.3654</v>
      </c>
      <c r="O789" s="7">
        <v>1.2192000000000001</v>
      </c>
      <c r="Q789" s="7">
        <v>1.2430000000000001</v>
      </c>
      <c r="R789" s="7">
        <v>2.5659000000000001</v>
      </c>
      <c r="AA789" s="7">
        <v>0.31259999999999999</v>
      </c>
      <c r="AB789" s="7">
        <v>1.0755999999999999</v>
      </c>
      <c r="AC789" s="7">
        <v>2.2507000000000001</v>
      </c>
      <c r="AD789" s="7">
        <v>5.0441000000000003</v>
      </c>
      <c r="AH789" s="7">
        <v>0.35520000000000002</v>
      </c>
      <c r="AI789" s="7">
        <v>1.1553</v>
      </c>
      <c r="AK789" s="7">
        <v>0.3906</v>
      </c>
      <c r="AL789" s="7">
        <v>1.2477</v>
      </c>
      <c r="AN789" s="7">
        <v>0.3327</v>
      </c>
      <c r="AO789" s="7">
        <v>1.1488</v>
      </c>
      <c r="AP789" s="7"/>
      <c r="AQ789" s="7">
        <v>1.1592</v>
      </c>
      <c r="AR789" s="7">
        <v>2.4146999999999998</v>
      </c>
      <c r="AY789" s="7">
        <v>2.2965</v>
      </c>
      <c r="AZ789" s="7">
        <v>5.3387000000000002</v>
      </c>
      <c r="BA789" s="7">
        <v>5.3387000000000002</v>
      </c>
    </row>
    <row r="790" spans="1:53" x14ac:dyDescent="0.15">
      <c r="A790" s="7">
        <v>0.33939999999999998</v>
      </c>
      <c r="B790" s="7">
        <v>1.1269</v>
      </c>
      <c r="C790" s="7">
        <v>2.4001000000000001</v>
      </c>
      <c r="D790" s="7">
        <v>5.3357000000000001</v>
      </c>
      <c r="H790" s="7">
        <v>0.39460000000000001</v>
      </c>
      <c r="I790" s="7">
        <v>1.2338</v>
      </c>
      <c r="K790" s="7">
        <v>0.43120000000000003</v>
      </c>
      <c r="L790" s="7">
        <v>1.3507</v>
      </c>
      <c r="N790" s="7">
        <v>0.36559999999999998</v>
      </c>
      <c r="O790" s="7">
        <v>1.2197</v>
      </c>
      <c r="Q790" s="7">
        <v>1.2434000000000001</v>
      </c>
      <c r="R790" s="7">
        <v>2.5667</v>
      </c>
      <c r="AA790" s="7">
        <v>0.31280000000000002</v>
      </c>
      <c r="AB790" s="7">
        <v>1.0759000000000001</v>
      </c>
      <c r="AC790" s="7">
        <v>2.2513999999999998</v>
      </c>
      <c r="AD790" s="7">
        <v>5.0457000000000001</v>
      </c>
      <c r="AH790" s="7">
        <v>0.35539999999999999</v>
      </c>
      <c r="AI790" s="7">
        <v>1.1556999999999999</v>
      </c>
      <c r="AK790" s="7">
        <v>0.39090000000000003</v>
      </c>
      <c r="AL790" s="7">
        <v>1.2482</v>
      </c>
      <c r="AN790" s="7">
        <v>0.33289999999999997</v>
      </c>
      <c r="AO790" s="7">
        <v>1.1493</v>
      </c>
      <c r="AP790" s="7"/>
      <c r="AQ790" s="7">
        <v>1.1596</v>
      </c>
      <c r="AR790" s="7">
        <v>2.4155000000000002</v>
      </c>
      <c r="AY790" s="7">
        <v>2.2974999999999999</v>
      </c>
      <c r="AZ790" s="7">
        <v>5.3407</v>
      </c>
      <c r="BA790" s="7">
        <v>5.3407</v>
      </c>
    </row>
    <row r="791" spans="1:53" x14ac:dyDescent="0.15">
      <c r="A791" s="7">
        <v>0.33950000000000002</v>
      </c>
      <c r="B791" s="7">
        <v>1.1272</v>
      </c>
      <c r="C791" s="7">
        <v>2.4009</v>
      </c>
      <c r="D791" s="7">
        <v>5.3373999999999997</v>
      </c>
      <c r="H791" s="7">
        <v>0.39489999999999997</v>
      </c>
      <c r="I791" s="7">
        <v>1.2343</v>
      </c>
      <c r="K791" s="7">
        <v>0.43140000000000001</v>
      </c>
      <c r="L791" s="7">
        <v>1.3512</v>
      </c>
      <c r="N791" s="7">
        <v>0.36580000000000001</v>
      </c>
      <c r="O791" s="7">
        <v>1.2201</v>
      </c>
      <c r="Q791" s="7">
        <v>1.2439</v>
      </c>
      <c r="R791" s="7">
        <v>2.5676000000000001</v>
      </c>
      <c r="AA791" s="7">
        <v>0.31290000000000001</v>
      </c>
      <c r="AB791" s="7">
        <v>1.0763</v>
      </c>
      <c r="AC791" s="7">
        <v>2.2522000000000002</v>
      </c>
      <c r="AD791" s="7">
        <v>5.0472000000000001</v>
      </c>
      <c r="AH791" s="7">
        <v>0.35560000000000003</v>
      </c>
      <c r="AI791" s="7">
        <v>1.1561999999999999</v>
      </c>
      <c r="AK791" s="7">
        <v>0.3911</v>
      </c>
      <c r="AL791" s="7">
        <v>1.2486999999999999</v>
      </c>
      <c r="AN791" s="7">
        <v>0.33310000000000001</v>
      </c>
      <c r="AO791" s="7">
        <v>1.1496999999999999</v>
      </c>
      <c r="AP791" s="7"/>
      <c r="AQ791" s="7">
        <v>1.1599999999999999</v>
      </c>
      <c r="AR791" s="7">
        <v>2.4163999999999999</v>
      </c>
      <c r="AY791" s="7">
        <v>2.2984</v>
      </c>
      <c r="AZ791" s="7">
        <v>5.3428000000000004</v>
      </c>
      <c r="BA791" s="7">
        <v>5.3428000000000004</v>
      </c>
    </row>
    <row r="792" spans="1:53" x14ac:dyDescent="0.15">
      <c r="A792" s="7">
        <v>0.3397</v>
      </c>
      <c r="B792" s="7">
        <v>1.1275999999999999</v>
      </c>
      <c r="C792" s="7">
        <v>2.4018000000000002</v>
      </c>
      <c r="D792" s="7">
        <v>5.3390000000000004</v>
      </c>
      <c r="H792" s="7">
        <v>0.39510000000000001</v>
      </c>
      <c r="I792" s="7">
        <v>1.2346999999999999</v>
      </c>
      <c r="K792" s="7">
        <v>0.43169999999999997</v>
      </c>
      <c r="L792" s="7">
        <v>1.3517999999999999</v>
      </c>
      <c r="N792" s="7">
        <v>0.36599999999999999</v>
      </c>
      <c r="O792" s="7">
        <v>1.2205999999999999</v>
      </c>
      <c r="Q792" s="7">
        <v>1.2443</v>
      </c>
      <c r="R792" s="7">
        <v>2.5684999999999998</v>
      </c>
      <c r="AA792" s="7">
        <v>0.31309999999999999</v>
      </c>
      <c r="AB792" s="7">
        <v>1.0767</v>
      </c>
      <c r="AC792" s="7">
        <v>2.2528999999999999</v>
      </c>
      <c r="AD792" s="7">
        <v>5.0487000000000002</v>
      </c>
      <c r="AH792" s="7">
        <v>0.35580000000000001</v>
      </c>
      <c r="AI792" s="7">
        <v>1.1566000000000001</v>
      </c>
      <c r="AK792" s="7">
        <v>0.39129999999999998</v>
      </c>
      <c r="AL792" s="7">
        <v>1.2491000000000001</v>
      </c>
      <c r="AN792" s="7">
        <v>0.33329999999999999</v>
      </c>
      <c r="AO792" s="7">
        <v>1.1500999999999999</v>
      </c>
      <c r="AP792" s="7"/>
      <c r="AQ792" s="7">
        <v>1.1605000000000001</v>
      </c>
      <c r="AR792" s="7">
        <v>2.4171999999999998</v>
      </c>
      <c r="AY792" s="7">
        <v>2.2993999999999999</v>
      </c>
      <c r="AZ792" s="7">
        <v>5.3449</v>
      </c>
      <c r="BA792" s="7">
        <v>5.3449</v>
      </c>
    </row>
    <row r="793" spans="1:53" x14ac:dyDescent="0.15">
      <c r="A793" s="7">
        <v>0.33989999999999998</v>
      </c>
      <c r="B793" s="7">
        <v>1.1279999999999999</v>
      </c>
      <c r="C793" s="7">
        <v>2.4026000000000001</v>
      </c>
      <c r="D793" s="7">
        <v>5.3407</v>
      </c>
      <c r="H793" s="7">
        <v>0.39529999999999998</v>
      </c>
      <c r="I793" s="7">
        <v>1.2352000000000001</v>
      </c>
      <c r="K793" s="7">
        <v>0.43190000000000001</v>
      </c>
      <c r="L793" s="7">
        <v>1.3523000000000001</v>
      </c>
      <c r="N793" s="7">
        <v>0.36620000000000003</v>
      </c>
      <c r="O793" s="7">
        <v>1.2210000000000001</v>
      </c>
      <c r="Q793" s="7">
        <v>1.2447999999999999</v>
      </c>
      <c r="R793" s="7">
        <v>2.5693999999999999</v>
      </c>
      <c r="AA793" s="7">
        <v>0.31330000000000002</v>
      </c>
      <c r="AB793" s="7">
        <v>1.0770999999999999</v>
      </c>
      <c r="AC793" s="7">
        <v>2.2536999999999998</v>
      </c>
      <c r="AD793" s="7">
        <v>5.0502000000000002</v>
      </c>
      <c r="AH793" s="7">
        <v>0.35599999999999998</v>
      </c>
      <c r="AI793" s="7">
        <v>1.1571</v>
      </c>
      <c r="AK793" s="7">
        <v>0.3916</v>
      </c>
      <c r="AL793" s="7">
        <v>1.2496</v>
      </c>
      <c r="AN793" s="7">
        <v>0.33350000000000002</v>
      </c>
      <c r="AO793" s="7">
        <v>1.1506000000000001</v>
      </c>
      <c r="AP793" s="7"/>
      <c r="AQ793" s="7">
        <v>1.1609</v>
      </c>
      <c r="AR793" s="7">
        <v>2.4180999999999999</v>
      </c>
      <c r="AY793" s="7">
        <v>2.3003999999999998</v>
      </c>
      <c r="AZ793" s="7">
        <v>5.3470000000000004</v>
      </c>
      <c r="BA793" s="7">
        <v>5.3470000000000004</v>
      </c>
    </row>
    <row r="794" spans="1:53" x14ac:dyDescent="0.15">
      <c r="A794" s="7">
        <v>0.34010000000000001</v>
      </c>
      <c r="B794" s="7">
        <v>1.1283000000000001</v>
      </c>
      <c r="C794" s="7">
        <v>2.4034</v>
      </c>
      <c r="D794" s="7">
        <v>5.3422999999999998</v>
      </c>
      <c r="H794" s="7">
        <v>0.39550000000000002</v>
      </c>
      <c r="I794" s="7">
        <v>1.2357</v>
      </c>
      <c r="K794" s="7">
        <v>0.43219999999999997</v>
      </c>
      <c r="L794" s="7">
        <v>1.3529</v>
      </c>
      <c r="N794" s="7">
        <v>0.3664</v>
      </c>
      <c r="O794" s="7">
        <v>1.2215</v>
      </c>
      <c r="Q794" s="7">
        <v>1.2452000000000001</v>
      </c>
      <c r="R794" s="7">
        <v>2.5703</v>
      </c>
      <c r="AA794" s="7">
        <v>0.3135</v>
      </c>
      <c r="AB794" s="7">
        <v>1.0773999999999999</v>
      </c>
      <c r="AC794" s="7">
        <v>2.2544</v>
      </c>
      <c r="AD794" s="7">
        <v>5.0517000000000003</v>
      </c>
      <c r="AH794" s="7">
        <v>0.35630000000000001</v>
      </c>
      <c r="AI794" s="7">
        <v>1.1575</v>
      </c>
      <c r="AK794" s="7">
        <v>0.39179999999999998</v>
      </c>
      <c r="AL794" s="7">
        <v>1.2501</v>
      </c>
      <c r="AN794" s="7">
        <v>0.3337</v>
      </c>
      <c r="AO794" s="7">
        <v>1.151</v>
      </c>
      <c r="AP794" s="7"/>
      <c r="AQ794" s="7">
        <v>1.1613</v>
      </c>
      <c r="AR794" s="7">
        <v>2.4188999999999998</v>
      </c>
      <c r="AY794" s="7">
        <v>2.3012999999999999</v>
      </c>
      <c r="AZ794" s="7">
        <v>5.3491</v>
      </c>
      <c r="BA794" s="7">
        <v>5.3491</v>
      </c>
    </row>
    <row r="795" spans="1:53" x14ac:dyDescent="0.15">
      <c r="A795" s="7">
        <v>0.3402</v>
      </c>
      <c r="B795" s="7">
        <v>1.1287</v>
      </c>
      <c r="C795" s="7">
        <v>2.4041999999999999</v>
      </c>
      <c r="D795" s="7">
        <v>5.3440000000000003</v>
      </c>
      <c r="H795" s="7">
        <v>0.39579999999999999</v>
      </c>
      <c r="I795" s="7">
        <v>1.2361</v>
      </c>
      <c r="K795" s="7">
        <v>0.43240000000000001</v>
      </c>
      <c r="L795" s="7">
        <v>1.3533999999999999</v>
      </c>
      <c r="N795" s="7">
        <v>0.36659999999999998</v>
      </c>
      <c r="O795" s="7">
        <v>1.2219</v>
      </c>
      <c r="Q795" s="7">
        <v>1.2457</v>
      </c>
      <c r="R795" s="7">
        <v>2.5712000000000002</v>
      </c>
      <c r="AA795" s="7">
        <v>0.31369999999999998</v>
      </c>
      <c r="AB795" s="7">
        <v>1.0778000000000001</v>
      </c>
      <c r="AC795" s="7">
        <v>2.2551999999999999</v>
      </c>
      <c r="AD795" s="7">
        <v>5.0532000000000004</v>
      </c>
      <c r="AH795" s="7">
        <v>0.35649999999999998</v>
      </c>
      <c r="AI795" s="7">
        <v>1.1578999999999999</v>
      </c>
      <c r="AK795" s="7">
        <v>0.39200000000000002</v>
      </c>
      <c r="AL795" s="7">
        <v>1.2505999999999999</v>
      </c>
      <c r="AN795" s="7">
        <v>0.33389999999999997</v>
      </c>
      <c r="AO795" s="7">
        <v>1.1515</v>
      </c>
      <c r="AP795" s="7"/>
      <c r="AQ795" s="7">
        <v>1.1617</v>
      </c>
      <c r="AR795" s="7">
        <v>2.4198</v>
      </c>
      <c r="AY795" s="7">
        <v>2.3022999999999998</v>
      </c>
      <c r="AZ795" s="7">
        <v>5.3510999999999997</v>
      </c>
      <c r="BA795" s="7">
        <v>5.3510999999999997</v>
      </c>
    </row>
    <row r="796" spans="1:53" x14ac:dyDescent="0.15">
      <c r="A796" s="7">
        <v>0.34039999999999998</v>
      </c>
      <c r="B796" s="7">
        <v>1.129</v>
      </c>
      <c r="C796" s="7">
        <v>2.4049999999999998</v>
      </c>
      <c r="D796" s="7">
        <v>5.3456000000000001</v>
      </c>
      <c r="H796" s="7">
        <v>0.39600000000000002</v>
      </c>
      <c r="I796" s="7">
        <v>1.2365999999999999</v>
      </c>
      <c r="K796" s="7">
        <v>0.43259999999999998</v>
      </c>
      <c r="L796" s="7">
        <v>1.3539000000000001</v>
      </c>
      <c r="N796" s="7">
        <v>0.36680000000000001</v>
      </c>
      <c r="O796" s="7">
        <v>1.2223999999999999</v>
      </c>
      <c r="Q796" s="7">
        <v>1.2461</v>
      </c>
      <c r="R796" s="7">
        <v>2.5720999999999998</v>
      </c>
      <c r="AA796" s="7">
        <v>0.31380000000000002</v>
      </c>
      <c r="AB796" s="7">
        <v>1.0782</v>
      </c>
      <c r="AC796" s="7">
        <v>2.2559</v>
      </c>
      <c r="AD796" s="7">
        <v>5.0547000000000004</v>
      </c>
      <c r="AH796" s="7">
        <v>0.35670000000000002</v>
      </c>
      <c r="AI796" s="7">
        <v>1.1584000000000001</v>
      </c>
      <c r="AK796" s="7">
        <v>0.39229999999999998</v>
      </c>
      <c r="AL796" s="7">
        <v>1.2511000000000001</v>
      </c>
      <c r="AN796" s="7">
        <v>0.33410000000000001</v>
      </c>
      <c r="AO796" s="7">
        <v>1.1518999999999999</v>
      </c>
      <c r="AP796" s="7"/>
      <c r="AQ796" s="7">
        <v>1.1620999999999999</v>
      </c>
      <c r="AR796" s="7">
        <v>2.4205999999999999</v>
      </c>
      <c r="AY796" s="7">
        <v>2.3033000000000001</v>
      </c>
      <c r="AZ796" s="7">
        <v>5.3532000000000002</v>
      </c>
      <c r="BA796" s="7">
        <v>5.3532000000000002</v>
      </c>
    </row>
    <row r="797" spans="1:53" x14ac:dyDescent="0.15">
      <c r="A797" s="7">
        <v>0.34060000000000001</v>
      </c>
      <c r="B797" s="7">
        <v>1.1294</v>
      </c>
      <c r="C797" s="7">
        <v>2.4058000000000002</v>
      </c>
      <c r="D797" s="7">
        <v>5.3472999999999997</v>
      </c>
      <c r="H797" s="7">
        <v>0.3962</v>
      </c>
      <c r="I797" s="7">
        <v>1.2371000000000001</v>
      </c>
      <c r="K797" s="7">
        <v>0.43290000000000001</v>
      </c>
      <c r="L797" s="7">
        <v>1.3545</v>
      </c>
      <c r="N797" s="7">
        <v>0.36699999999999999</v>
      </c>
      <c r="O797" s="7">
        <v>1.2228000000000001</v>
      </c>
      <c r="Q797" s="7">
        <v>1.2465999999999999</v>
      </c>
      <c r="R797" s="7">
        <v>2.573</v>
      </c>
      <c r="AA797" s="7">
        <v>0.314</v>
      </c>
      <c r="AB797" s="7">
        <v>1.0786</v>
      </c>
      <c r="AC797" s="7">
        <v>2.2566999999999999</v>
      </c>
      <c r="AD797" s="7">
        <v>5.0563000000000002</v>
      </c>
      <c r="AH797" s="7">
        <v>0.3569</v>
      </c>
      <c r="AI797" s="7">
        <v>1.1588000000000001</v>
      </c>
      <c r="AK797" s="7">
        <v>0.39250000000000002</v>
      </c>
      <c r="AL797" s="7">
        <v>1.2515000000000001</v>
      </c>
      <c r="AN797" s="7">
        <v>0.3342</v>
      </c>
      <c r="AO797" s="7">
        <v>1.1523000000000001</v>
      </c>
      <c r="AP797" s="7"/>
      <c r="AQ797" s="7">
        <v>1.1626000000000001</v>
      </c>
      <c r="AR797" s="7">
        <v>2.4215</v>
      </c>
      <c r="AY797" s="7">
        <v>2.3043</v>
      </c>
      <c r="AZ797" s="7">
        <v>5.3552999999999997</v>
      </c>
      <c r="BA797" s="7">
        <v>5.3552999999999997</v>
      </c>
    </row>
    <row r="798" spans="1:53" x14ac:dyDescent="0.15">
      <c r="A798" s="7">
        <v>0.34079999999999999</v>
      </c>
      <c r="B798" s="7">
        <v>1.1297999999999999</v>
      </c>
      <c r="C798" s="7">
        <v>2.4066999999999998</v>
      </c>
      <c r="D798" s="7">
        <v>5.3489000000000004</v>
      </c>
      <c r="H798" s="7">
        <v>0.39650000000000002</v>
      </c>
      <c r="I798" s="7">
        <v>1.2375</v>
      </c>
      <c r="K798" s="7">
        <v>0.43309999999999998</v>
      </c>
      <c r="L798" s="7">
        <v>1.355</v>
      </c>
      <c r="N798" s="7">
        <v>0.36720000000000003</v>
      </c>
      <c r="O798" s="7">
        <v>1.2233000000000001</v>
      </c>
      <c r="Q798" s="7">
        <v>1.2470000000000001</v>
      </c>
      <c r="R798" s="7">
        <v>2.5739000000000001</v>
      </c>
      <c r="AA798" s="7">
        <v>0.31419999999999998</v>
      </c>
      <c r="AB798" s="7">
        <v>1.079</v>
      </c>
      <c r="AC798" s="7">
        <v>2.2574999999999998</v>
      </c>
      <c r="AD798" s="7">
        <v>5.0578000000000003</v>
      </c>
      <c r="AH798" s="7">
        <v>0.35709999999999997</v>
      </c>
      <c r="AI798" s="7">
        <v>1.1593</v>
      </c>
      <c r="AK798" s="7">
        <v>0.39279999999999998</v>
      </c>
      <c r="AL798" s="7">
        <v>1.252</v>
      </c>
      <c r="AN798" s="7">
        <v>0.33439999999999998</v>
      </c>
      <c r="AO798" s="7">
        <v>1.1528</v>
      </c>
      <c r="AP798" s="7"/>
      <c r="AQ798" s="7">
        <v>1.163</v>
      </c>
      <c r="AR798" s="7">
        <v>2.4222999999999999</v>
      </c>
      <c r="AY798" s="7">
        <v>2.3052000000000001</v>
      </c>
      <c r="AZ798" s="7">
        <v>5.3574000000000002</v>
      </c>
      <c r="BA798" s="7">
        <v>5.3574000000000002</v>
      </c>
    </row>
    <row r="799" spans="1:53" x14ac:dyDescent="0.15">
      <c r="A799" s="7">
        <v>0.34100000000000003</v>
      </c>
      <c r="B799" s="7">
        <v>1.1301000000000001</v>
      </c>
      <c r="C799" s="7">
        <v>2.4075000000000002</v>
      </c>
      <c r="D799" s="7">
        <v>5.3506</v>
      </c>
      <c r="H799" s="7">
        <v>0.3967</v>
      </c>
      <c r="I799" s="7">
        <v>1.238</v>
      </c>
      <c r="K799" s="7">
        <v>0.43330000000000002</v>
      </c>
      <c r="L799" s="7">
        <v>1.3555999999999999</v>
      </c>
      <c r="N799" s="7">
        <v>0.3674</v>
      </c>
      <c r="O799" s="7">
        <v>1.2237</v>
      </c>
      <c r="Q799" s="7">
        <v>1.2475000000000001</v>
      </c>
      <c r="R799" s="7">
        <v>2.5748000000000002</v>
      </c>
      <c r="AA799" s="7">
        <v>0.31440000000000001</v>
      </c>
      <c r="AB799" s="7">
        <v>1.0792999999999999</v>
      </c>
      <c r="AC799" s="7">
        <v>2.2582</v>
      </c>
      <c r="AD799" s="7">
        <v>5.0593000000000004</v>
      </c>
      <c r="AH799" s="7">
        <v>0.35730000000000001</v>
      </c>
      <c r="AI799" s="7">
        <v>1.1597</v>
      </c>
      <c r="AK799" s="7">
        <v>0.39300000000000002</v>
      </c>
      <c r="AL799" s="7">
        <v>1.2524999999999999</v>
      </c>
      <c r="AN799" s="7">
        <v>0.33460000000000001</v>
      </c>
      <c r="AO799" s="7">
        <v>1.1532</v>
      </c>
      <c r="AP799" s="7"/>
      <c r="AQ799" s="7">
        <v>1.1634</v>
      </c>
      <c r="AR799" s="7">
        <v>2.4232</v>
      </c>
      <c r="AY799" s="7">
        <v>2.3062</v>
      </c>
      <c r="AZ799" s="7">
        <v>5.3594999999999997</v>
      </c>
      <c r="BA799" s="7">
        <v>5.3594999999999997</v>
      </c>
    </row>
    <row r="800" spans="1:53" x14ac:dyDescent="0.15">
      <c r="A800" s="7">
        <v>0.34110000000000001</v>
      </c>
      <c r="B800" s="7">
        <v>1.1305000000000001</v>
      </c>
      <c r="C800" s="7">
        <v>2.4083000000000001</v>
      </c>
      <c r="D800" s="7">
        <v>5.3521999999999998</v>
      </c>
      <c r="H800" s="7">
        <v>0.39689999999999998</v>
      </c>
      <c r="I800" s="7">
        <v>1.2384999999999999</v>
      </c>
      <c r="K800" s="7">
        <v>0.43359999999999999</v>
      </c>
      <c r="L800" s="7">
        <v>1.3561000000000001</v>
      </c>
      <c r="N800" s="7">
        <v>0.36759999999999998</v>
      </c>
      <c r="O800" s="7">
        <v>1.2242</v>
      </c>
      <c r="Q800" s="7">
        <v>1.2479</v>
      </c>
      <c r="R800" s="7">
        <v>2.5756999999999999</v>
      </c>
      <c r="AA800" s="7">
        <v>0.31459999999999999</v>
      </c>
      <c r="AB800" s="7">
        <v>1.0797000000000001</v>
      </c>
      <c r="AC800" s="7">
        <v>2.2589999999999999</v>
      </c>
      <c r="AD800" s="7">
        <v>5.0608000000000004</v>
      </c>
      <c r="AH800" s="7">
        <v>0.35749999999999998</v>
      </c>
      <c r="AI800" s="7">
        <v>1.1601999999999999</v>
      </c>
      <c r="AK800" s="7">
        <v>0.39319999999999999</v>
      </c>
      <c r="AL800" s="7">
        <v>1.2529999999999999</v>
      </c>
      <c r="AN800" s="7">
        <v>0.33479999999999999</v>
      </c>
      <c r="AO800" s="7">
        <v>1.1536</v>
      </c>
      <c r="AP800" s="7"/>
      <c r="AQ800" s="7">
        <v>1.1637999999999999</v>
      </c>
      <c r="AR800" s="7">
        <v>2.4239999999999999</v>
      </c>
      <c r="AY800" s="7">
        <v>2.3071999999999999</v>
      </c>
      <c r="AZ800" s="7">
        <v>5.3616000000000001</v>
      </c>
      <c r="BA800" s="7">
        <v>5.3616000000000001</v>
      </c>
    </row>
    <row r="801" spans="1:53" x14ac:dyDescent="0.15">
      <c r="A801" s="7">
        <v>0.34129999999999999</v>
      </c>
      <c r="B801" s="7">
        <v>1.1309</v>
      </c>
      <c r="C801" s="7">
        <v>2.4091</v>
      </c>
      <c r="D801" s="7">
        <v>5.3539000000000003</v>
      </c>
      <c r="H801" s="7">
        <v>0.39710000000000001</v>
      </c>
      <c r="I801" s="7">
        <v>1.2390000000000001</v>
      </c>
      <c r="K801" s="7">
        <v>0.43380000000000002</v>
      </c>
      <c r="L801" s="7">
        <v>1.3567</v>
      </c>
      <c r="N801" s="7">
        <v>0.36780000000000002</v>
      </c>
      <c r="O801" s="7">
        <v>1.2245999999999999</v>
      </c>
      <c r="Q801" s="7">
        <v>1.2484</v>
      </c>
      <c r="R801" s="7">
        <v>2.5766</v>
      </c>
      <c r="AA801" s="7">
        <v>0.31480000000000002</v>
      </c>
      <c r="AB801" s="7">
        <v>1.0801000000000001</v>
      </c>
      <c r="AC801" s="7">
        <v>2.2597</v>
      </c>
      <c r="AD801" s="7">
        <v>5.0622999999999996</v>
      </c>
      <c r="AH801" s="7">
        <v>0.35780000000000001</v>
      </c>
      <c r="AI801" s="7">
        <v>1.1606000000000001</v>
      </c>
      <c r="AK801" s="7">
        <v>0.39350000000000002</v>
      </c>
      <c r="AL801" s="7">
        <v>1.2535000000000001</v>
      </c>
      <c r="AN801" s="7">
        <v>0.33500000000000002</v>
      </c>
      <c r="AO801" s="7">
        <v>1.1540999999999999</v>
      </c>
      <c r="AP801" s="7"/>
      <c r="AQ801" s="7">
        <v>1.1642999999999999</v>
      </c>
      <c r="AR801" s="7">
        <v>2.4249000000000001</v>
      </c>
      <c r="AY801" s="7">
        <v>2.3081999999999998</v>
      </c>
      <c r="AZ801" s="7">
        <v>5.3636999999999997</v>
      </c>
      <c r="BA801" s="7">
        <v>5.3636999999999997</v>
      </c>
    </row>
    <row r="802" spans="1:53" x14ac:dyDescent="0.15">
      <c r="A802" s="7">
        <v>0.34150000000000003</v>
      </c>
      <c r="B802" s="7">
        <v>1.1312</v>
      </c>
      <c r="C802" s="7">
        <v>2.4098999999999999</v>
      </c>
      <c r="D802" s="7">
        <v>5.3555000000000001</v>
      </c>
      <c r="H802" s="7">
        <v>0.39739999999999998</v>
      </c>
      <c r="I802" s="7">
        <v>1.2394000000000001</v>
      </c>
      <c r="K802" s="7">
        <v>0.43409999999999999</v>
      </c>
      <c r="L802" s="7">
        <v>1.3572</v>
      </c>
      <c r="N802" s="7">
        <v>0.36799999999999999</v>
      </c>
      <c r="O802" s="7">
        <v>1.2251000000000001</v>
      </c>
      <c r="Q802" s="7">
        <v>1.2487999999999999</v>
      </c>
      <c r="R802" s="7">
        <v>2.5775000000000001</v>
      </c>
      <c r="AA802" s="7">
        <v>0.31490000000000001</v>
      </c>
      <c r="AB802" s="7">
        <v>1.0805</v>
      </c>
      <c r="AC802" s="7">
        <v>2.2605</v>
      </c>
      <c r="AD802" s="7">
        <v>5.0639000000000003</v>
      </c>
      <c r="AH802" s="7">
        <v>0.35799999999999998</v>
      </c>
      <c r="AI802" s="7">
        <v>1.1611</v>
      </c>
      <c r="AK802" s="7">
        <v>0.39369999999999999</v>
      </c>
      <c r="AL802" s="7">
        <v>1.254</v>
      </c>
      <c r="AN802" s="7">
        <v>0.3352</v>
      </c>
      <c r="AO802" s="7">
        <v>1.1545000000000001</v>
      </c>
      <c r="AP802" s="7"/>
      <c r="AQ802" s="7">
        <v>1.1647000000000001</v>
      </c>
      <c r="AR802" s="7">
        <v>2.4257</v>
      </c>
      <c r="AY802" s="7">
        <v>2.3090999999999999</v>
      </c>
      <c r="AZ802" s="7">
        <v>5.3658000000000001</v>
      </c>
      <c r="BA802" s="7">
        <v>5.3658000000000001</v>
      </c>
    </row>
    <row r="803" spans="1:53" x14ac:dyDescent="0.15">
      <c r="A803" s="7">
        <v>0.3417</v>
      </c>
      <c r="B803" s="7">
        <v>1.1315999999999999</v>
      </c>
      <c r="C803" s="7">
        <v>2.4108000000000001</v>
      </c>
      <c r="D803" s="7">
        <v>5.3571999999999997</v>
      </c>
      <c r="H803" s="7">
        <v>0.39760000000000001</v>
      </c>
      <c r="I803" s="7">
        <v>1.2399</v>
      </c>
      <c r="K803" s="7">
        <v>0.43430000000000002</v>
      </c>
      <c r="L803" s="7">
        <v>1.3577999999999999</v>
      </c>
      <c r="N803" s="7">
        <v>0.36820000000000003</v>
      </c>
      <c r="O803" s="7">
        <v>1.2255</v>
      </c>
      <c r="Q803" s="7">
        <v>1.2493000000000001</v>
      </c>
      <c r="R803" s="7">
        <v>2.5783999999999998</v>
      </c>
      <c r="AA803" s="7">
        <v>0.31509999999999999</v>
      </c>
      <c r="AB803" s="7">
        <v>1.0808</v>
      </c>
      <c r="AC803" s="7">
        <v>2.2612000000000001</v>
      </c>
      <c r="AD803" s="7">
        <v>5.0654000000000003</v>
      </c>
      <c r="AH803" s="7">
        <v>0.35820000000000002</v>
      </c>
      <c r="AI803" s="7">
        <v>1.1615</v>
      </c>
      <c r="AK803" s="7">
        <v>0.39400000000000002</v>
      </c>
      <c r="AL803" s="7">
        <v>1.2544</v>
      </c>
      <c r="AN803" s="7">
        <v>0.33539999999999998</v>
      </c>
      <c r="AO803" s="7">
        <v>1.155</v>
      </c>
      <c r="AP803" s="7"/>
      <c r="AQ803" s="7">
        <v>1.1651</v>
      </c>
      <c r="AR803" s="7">
        <v>2.4266000000000001</v>
      </c>
      <c r="AY803" s="7">
        <v>2.3100999999999998</v>
      </c>
      <c r="AZ803" s="7">
        <v>5.3678999999999997</v>
      </c>
      <c r="BA803" s="7">
        <v>5.3678999999999997</v>
      </c>
    </row>
    <row r="804" spans="1:53" x14ac:dyDescent="0.15">
      <c r="A804" s="7">
        <v>0.34189999999999998</v>
      </c>
      <c r="B804" s="7">
        <v>1.1318999999999999</v>
      </c>
      <c r="C804" s="7">
        <v>2.4116</v>
      </c>
      <c r="D804" s="7">
        <v>5.3589000000000002</v>
      </c>
      <c r="H804" s="7">
        <v>0.39779999999999999</v>
      </c>
      <c r="I804" s="7">
        <v>1.2403999999999999</v>
      </c>
      <c r="K804" s="7">
        <v>0.4345</v>
      </c>
      <c r="L804" s="7">
        <v>1.3583000000000001</v>
      </c>
      <c r="N804" s="7">
        <v>0.36840000000000001</v>
      </c>
      <c r="O804" s="7">
        <v>1.226</v>
      </c>
      <c r="Q804" s="7">
        <v>1.2497</v>
      </c>
      <c r="R804" s="7">
        <v>2.5792999999999999</v>
      </c>
      <c r="AA804" s="7">
        <v>0.31530000000000002</v>
      </c>
      <c r="AB804" s="7">
        <v>1.0811999999999999</v>
      </c>
      <c r="AC804" s="7">
        <v>2.262</v>
      </c>
      <c r="AD804" s="7">
        <v>5.0669000000000004</v>
      </c>
      <c r="AH804" s="7">
        <v>0.3584</v>
      </c>
      <c r="AI804" s="7">
        <v>1.1619999999999999</v>
      </c>
      <c r="AK804" s="7">
        <v>0.39419999999999999</v>
      </c>
      <c r="AL804" s="7">
        <v>1.2548999999999999</v>
      </c>
      <c r="AN804" s="7">
        <v>0.33560000000000001</v>
      </c>
      <c r="AO804" s="7">
        <v>1.1554</v>
      </c>
      <c r="AP804" s="7"/>
      <c r="AQ804" s="7">
        <v>1.1655</v>
      </c>
      <c r="AR804" s="7">
        <v>2.4274</v>
      </c>
      <c r="AY804" s="7">
        <v>2.3111000000000002</v>
      </c>
      <c r="AZ804" s="7">
        <v>5.37</v>
      </c>
      <c r="BA804" s="7">
        <v>5.37</v>
      </c>
    </row>
    <row r="805" spans="1:53" x14ac:dyDescent="0.15">
      <c r="A805" s="7">
        <v>0.34200000000000003</v>
      </c>
      <c r="B805" s="7">
        <v>1.1323000000000001</v>
      </c>
      <c r="C805" s="7">
        <v>2.4123999999999999</v>
      </c>
      <c r="D805" s="7">
        <v>5.3605</v>
      </c>
      <c r="H805" s="7">
        <v>0.39810000000000001</v>
      </c>
      <c r="I805" s="7">
        <v>1.2407999999999999</v>
      </c>
      <c r="K805" s="7">
        <v>0.43480000000000002</v>
      </c>
      <c r="L805" s="7">
        <v>1.3588</v>
      </c>
      <c r="N805" s="7">
        <v>0.36859999999999998</v>
      </c>
      <c r="O805" s="7">
        <v>1.2263999999999999</v>
      </c>
      <c r="Q805" s="7">
        <v>1.2502</v>
      </c>
      <c r="R805" s="7">
        <v>2.5802</v>
      </c>
      <c r="AA805" s="7">
        <v>0.3155</v>
      </c>
      <c r="AB805" s="7">
        <v>1.0815999999999999</v>
      </c>
      <c r="AC805" s="7">
        <v>2.2627000000000002</v>
      </c>
      <c r="AD805" s="7">
        <v>5.0685000000000002</v>
      </c>
      <c r="AH805" s="7">
        <v>0.35859999999999997</v>
      </c>
      <c r="AI805" s="7">
        <v>1.1624000000000001</v>
      </c>
      <c r="AK805" s="7">
        <v>0.39439999999999997</v>
      </c>
      <c r="AL805" s="7">
        <v>1.2554000000000001</v>
      </c>
      <c r="AN805" s="7">
        <v>0.33579999999999999</v>
      </c>
      <c r="AO805" s="7">
        <v>1.1557999999999999</v>
      </c>
      <c r="AP805" s="7"/>
      <c r="AQ805" s="7">
        <v>1.1659999999999999</v>
      </c>
      <c r="AR805" s="7">
        <v>2.4283000000000001</v>
      </c>
      <c r="AY805" s="7">
        <v>2.3121</v>
      </c>
      <c r="AZ805" s="7">
        <v>5.3720999999999997</v>
      </c>
      <c r="BA805" s="7">
        <v>5.3720999999999997</v>
      </c>
    </row>
    <row r="806" spans="1:53" x14ac:dyDescent="0.15">
      <c r="A806" s="7">
        <v>0.3422</v>
      </c>
      <c r="B806" s="7">
        <v>1.1327</v>
      </c>
      <c r="C806" s="7">
        <v>2.4131999999999998</v>
      </c>
      <c r="D806" s="7">
        <v>5.3621999999999996</v>
      </c>
      <c r="H806" s="7">
        <v>0.39829999999999999</v>
      </c>
      <c r="I806" s="7">
        <v>1.2413000000000001</v>
      </c>
      <c r="K806" s="7">
        <v>0.435</v>
      </c>
      <c r="L806" s="7">
        <v>1.3593999999999999</v>
      </c>
      <c r="N806" s="7">
        <v>0.36880000000000002</v>
      </c>
      <c r="O806" s="7">
        <v>1.2269000000000001</v>
      </c>
      <c r="Q806" s="7">
        <v>1.2505999999999999</v>
      </c>
      <c r="R806" s="7">
        <v>2.5811000000000002</v>
      </c>
      <c r="AA806" s="7">
        <v>0.31569999999999998</v>
      </c>
      <c r="AB806" s="7">
        <v>1.0820000000000001</v>
      </c>
      <c r="AC806" s="7">
        <v>2.2635000000000001</v>
      </c>
      <c r="AD806" s="7">
        <v>5.07</v>
      </c>
      <c r="AH806" s="7">
        <v>0.35880000000000001</v>
      </c>
      <c r="AI806" s="7">
        <v>1.1629</v>
      </c>
      <c r="AK806" s="7">
        <v>0.3947</v>
      </c>
      <c r="AL806" s="7">
        <v>1.2559</v>
      </c>
      <c r="AN806" s="7">
        <v>0.33600000000000002</v>
      </c>
      <c r="AO806" s="7">
        <v>1.1563000000000001</v>
      </c>
      <c r="AP806" s="7"/>
      <c r="AQ806" s="7">
        <v>1.1664000000000001</v>
      </c>
      <c r="AR806" s="7">
        <v>2.4291</v>
      </c>
      <c r="AY806" s="7">
        <v>2.3130999999999999</v>
      </c>
      <c r="AZ806" s="7">
        <v>5.3742000000000001</v>
      </c>
      <c r="BA806" s="7">
        <v>5.3742000000000001</v>
      </c>
    </row>
    <row r="807" spans="1:53" x14ac:dyDescent="0.15">
      <c r="A807" s="7">
        <v>0.34239999999999998</v>
      </c>
      <c r="B807" s="7">
        <v>1.133</v>
      </c>
      <c r="C807" s="7">
        <v>2.4140999999999999</v>
      </c>
      <c r="D807" s="7">
        <v>5.3639000000000001</v>
      </c>
      <c r="H807" s="7">
        <v>0.39850000000000002</v>
      </c>
      <c r="I807" s="7">
        <v>1.2418</v>
      </c>
      <c r="K807" s="7">
        <v>0.43530000000000002</v>
      </c>
      <c r="L807" s="7">
        <v>1.3599000000000001</v>
      </c>
      <c r="N807" s="7">
        <v>0.36899999999999999</v>
      </c>
      <c r="O807" s="7">
        <v>1.2273000000000001</v>
      </c>
      <c r="Q807" s="7">
        <v>1.2511000000000001</v>
      </c>
      <c r="R807" s="7">
        <v>2.5819999999999999</v>
      </c>
      <c r="AA807" s="7">
        <v>0.31580000000000003</v>
      </c>
      <c r="AB807" s="7">
        <v>1.0824</v>
      </c>
      <c r="AC807" s="7">
        <v>2.2643</v>
      </c>
      <c r="AD807" s="7">
        <v>5.0715000000000003</v>
      </c>
      <c r="AH807" s="7">
        <v>0.35909999999999997</v>
      </c>
      <c r="AI807" s="7">
        <v>1.1633</v>
      </c>
      <c r="AK807" s="7">
        <v>0.39489999999999997</v>
      </c>
      <c r="AL807" s="7">
        <v>1.2564</v>
      </c>
      <c r="AN807" s="7">
        <v>0.33610000000000001</v>
      </c>
      <c r="AO807" s="7">
        <v>1.1567000000000001</v>
      </c>
      <c r="AP807" s="7"/>
      <c r="AQ807" s="7">
        <v>1.1668000000000001</v>
      </c>
      <c r="AR807" s="7">
        <v>2.4300000000000002</v>
      </c>
      <c r="AY807" s="7">
        <v>2.3140999999999998</v>
      </c>
      <c r="AZ807" s="7">
        <v>5.3762999999999996</v>
      </c>
      <c r="BA807" s="7">
        <v>5.3762999999999996</v>
      </c>
    </row>
    <row r="808" spans="1:53" x14ac:dyDescent="0.15">
      <c r="A808" s="7">
        <v>0.34260000000000002</v>
      </c>
      <c r="B808" s="7">
        <v>1.1334</v>
      </c>
      <c r="C808" s="7">
        <v>2.4148999999999998</v>
      </c>
      <c r="D808" s="7">
        <v>5.3654999999999999</v>
      </c>
      <c r="H808" s="7">
        <v>0.39879999999999999</v>
      </c>
      <c r="I808" s="7">
        <v>1.2423</v>
      </c>
      <c r="K808" s="7">
        <v>0.4355</v>
      </c>
      <c r="L808" s="7">
        <v>1.3605</v>
      </c>
      <c r="N808" s="7">
        <v>0.36919999999999997</v>
      </c>
      <c r="O808" s="7">
        <v>1.2278</v>
      </c>
      <c r="Q808" s="7">
        <v>1.2515000000000001</v>
      </c>
      <c r="R808" s="7">
        <v>2.5829</v>
      </c>
      <c r="AA808" s="7">
        <v>0.316</v>
      </c>
      <c r="AB808" s="7">
        <v>1.0827</v>
      </c>
      <c r="AC808" s="7">
        <v>2.2650000000000001</v>
      </c>
      <c r="AD808" s="7">
        <v>5.0730000000000004</v>
      </c>
      <c r="AH808" s="7">
        <v>0.35930000000000001</v>
      </c>
      <c r="AI808" s="7">
        <v>1.1637999999999999</v>
      </c>
      <c r="AK808" s="7">
        <v>0.3952</v>
      </c>
      <c r="AL808" s="7">
        <v>1.2568999999999999</v>
      </c>
      <c r="AN808" s="7">
        <v>0.33629999999999999</v>
      </c>
      <c r="AO808" s="7">
        <v>1.1572</v>
      </c>
      <c r="AP808" s="7"/>
      <c r="AQ808" s="7">
        <v>1.1672</v>
      </c>
      <c r="AR808" s="7">
        <v>2.4308000000000001</v>
      </c>
      <c r="AY808" s="7">
        <v>2.3149999999999999</v>
      </c>
      <c r="AZ808" s="7">
        <v>5.3784000000000001</v>
      </c>
      <c r="BA808" s="7">
        <v>5.3784000000000001</v>
      </c>
    </row>
    <row r="809" spans="1:53" x14ac:dyDescent="0.15">
      <c r="A809" s="7">
        <v>0.34279999999999999</v>
      </c>
      <c r="B809" s="7">
        <v>1.1337999999999999</v>
      </c>
      <c r="C809" s="7">
        <v>2.4157000000000002</v>
      </c>
      <c r="D809" s="7">
        <v>5.3672000000000004</v>
      </c>
      <c r="H809" s="7">
        <v>0.39900000000000002</v>
      </c>
      <c r="I809" s="7">
        <v>1.2426999999999999</v>
      </c>
      <c r="K809" s="7">
        <v>0.43569999999999998</v>
      </c>
      <c r="L809" s="7">
        <v>1.361</v>
      </c>
      <c r="N809" s="7">
        <v>0.36940000000000001</v>
      </c>
      <c r="O809" s="7">
        <v>1.2282</v>
      </c>
      <c r="Q809" s="7">
        <v>1.252</v>
      </c>
      <c r="R809" s="7">
        <v>2.5838000000000001</v>
      </c>
      <c r="AA809" s="7">
        <v>0.31619999999999998</v>
      </c>
      <c r="AB809" s="7">
        <v>1.0831</v>
      </c>
      <c r="AC809" s="7">
        <v>2.2658</v>
      </c>
      <c r="AD809" s="7">
        <v>5.0746000000000002</v>
      </c>
      <c r="AH809" s="7">
        <v>0.35949999999999999</v>
      </c>
      <c r="AI809" s="7">
        <v>1.1641999999999999</v>
      </c>
      <c r="AK809" s="7">
        <v>0.39539999999999997</v>
      </c>
      <c r="AL809" s="7">
        <v>1.2573000000000001</v>
      </c>
      <c r="AN809" s="7">
        <v>0.33650000000000002</v>
      </c>
      <c r="AO809" s="7">
        <v>1.1576</v>
      </c>
      <c r="AP809" s="7"/>
      <c r="AQ809" s="7">
        <v>1.1677</v>
      </c>
      <c r="AR809" s="7">
        <v>2.4317000000000002</v>
      </c>
      <c r="AY809" s="7">
        <v>2.3159999999999998</v>
      </c>
      <c r="AZ809" s="7">
        <v>5.3804999999999996</v>
      </c>
      <c r="BA809" s="7">
        <v>5.3804999999999996</v>
      </c>
    </row>
    <row r="810" spans="1:53" x14ac:dyDescent="0.15">
      <c r="A810" s="7">
        <v>0.34289999999999998</v>
      </c>
      <c r="B810" s="7">
        <v>1.1341000000000001</v>
      </c>
      <c r="C810" s="7">
        <v>2.4165000000000001</v>
      </c>
      <c r="D810" s="7">
        <v>5.3689</v>
      </c>
      <c r="H810" s="7">
        <v>0.3992</v>
      </c>
      <c r="I810" s="7">
        <v>1.2432000000000001</v>
      </c>
      <c r="K810" s="7">
        <v>0.436</v>
      </c>
      <c r="L810" s="7">
        <v>1.3615999999999999</v>
      </c>
      <c r="N810" s="7">
        <v>0.36959999999999998</v>
      </c>
      <c r="O810" s="7">
        <v>1.2286999999999999</v>
      </c>
      <c r="Q810" s="7">
        <v>1.2524</v>
      </c>
      <c r="R810" s="7">
        <v>2.5847000000000002</v>
      </c>
      <c r="AA810" s="7">
        <v>0.31640000000000001</v>
      </c>
      <c r="AB810" s="7">
        <v>1.0834999999999999</v>
      </c>
      <c r="AC810" s="7">
        <v>2.2665000000000002</v>
      </c>
      <c r="AD810" s="7">
        <v>5.0761000000000003</v>
      </c>
      <c r="AH810" s="7">
        <v>0.35970000000000002</v>
      </c>
      <c r="AI810" s="7">
        <v>1.1647000000000001</v>
      </c>
      <c r="AK810" s="7">
        <v>0.3957</v>
      </c>
      <c r="AL810" s="7">
        <v>1.2578</v>
      </c>
      <c r="AN810" s="7">
        <v>0.3367</v>
      </c>
      <c r="AO810" s="7">
        <v>1.1580999999999999</v>
      </c>
      <c r="AP810" s="7"/>
      <c r="AQ810" s="7">
        <v>1.1680999999999999</v>
      </c>
      <c r="AR810" s="7">
        <v>2.4325999999999999</v>
      </c>
      <c r="AY810" s="7">
        <v>2.3170000000000002</v>
      </c>
      <c r="AZ810" s="7">
        <v>5.3826000000000001</v>
      </c>
      <c r="BA810" s="7">
        <v>5.3826000000000001</v>
      </c>
    </row>
    <row r="811" spans="1:53" x14ac:dyDescent="0.15">
      <c r="A811" s="7">
        <v>0.34310000000000002</v>
      </c>
      <c r="B811" s="7">
        <v>1.1345000000000001</v>
      </c>
      <c r="C811" s="7">
        <v>2.4174000000000002</v>
      </c>
      <c r="D811" s="7">
        <v>5.3704999999999998</v>
      </c>
      <c r="H811" s="7">
        <v>0.39950000000000002</v>
      </c>
      <c r="I811" s="7">
        <v>1.2437</v>
      </c>
      <c r="K811" s="7">
        <v>0.43619999999999998</v>
      </c>
      <c r="L811" s="7">
        <v>1.3621000000000001</v>
      </c>
      <c r="N811" s="7">
        <v>0.36980000000000002</v>
      </c>
      <c r="O811" s="7">
        <v>1.2292000000000001</v>
      </c>
      <c r="Q811" s="7">
        <v>1.2528999999999999</v>
      </c>
      <c r="R811" s="7">
        <v>2.5857000000000001</v>
      </c>
      <c r="AA811" s="7">
        <v>0.31659999999999999</v>
      </c>
      <c r="AB811" s="7">
        <v>1.0839000000000001</v>
      </c>
      <c r="AC811" s="7">
        <v>2.2673000000000001</v>
      </c>
      <c r="AD811" s="7">
        <v>5.0776000000000003</v>
      </c>
      <c r="AH811" s="7">
        <v>0.3599</v>
      </c>
      <c r="AI811" s="7">
        <v>1.1651</v>
      </c>
      <c r="AK811" s="7">
        <v>0.39589999999999997</v>
      </c>
      <c r="AL811" s="7">
        <v>1.2583</v>
      </c>
      <c r="AN811" s="7">
        <v>0.33689999999999998</v>
      </c>
      <c r="AO811" s="7">
        <v>1.1585000000000001</v>
      </c>
      <c r="AP811" s="7"/>
      <c r="AQ811" s="7">
        <v>1.1685000000000001</v>
      </c>
      <c r="AR811" s="7">
        <v>2.4333999999999998</v>
      </c>
      <c r="AY811" s="7">
        <v>2.3180000000000001</v>
      </c>
      <c r="AZ811" s="7">
        <v>5.3846999999999996</v>
      </c>
      <c r="BA811" s="7">
        <v>5.3846999999999996</v>
      </c>
    </row>
    <row r="812" spans="1:53" x14ac:dyDescent="0.15">
      <c r="A812" s="7">
        <v>0.34329999999999999</v>
      </c>
      <c r="B812" s="7">
        <v>1.1349</v>
      </c>
      <c r="C812" s="7">
        <v>2.4182000000000001</v>
      </c>
      <c r="D812" s="7">
        <v>5.3722000000000003</v>
      </c>
      <c r="H812" s="7">
        <v>0.3997</v>
      </c>
      <c r="I812" s="7">
        <v>1.2442</v>
      </c>
      <c r="K812" s="7">
        <v>0.4365</v>
      </c>
      <c r="L812" s="7">
        <v>1.3627</v>
      </c>
      <c r="N812" s="7">
        <v>0.37</v>
      </c>
      <c r="O812" s="7">
        <v>1.2296</v>
      </c>
      <c r="Q812" s="7">
        <v>1.2533000000000001</v>
      </c>
      <c r="R812" s="7">
        <v>2.5865999999999998</v>
      </c>
      <c r="AA812" s="7">
        <v>0.31680000000000003</v>
      </c>
      <c r="AB812" s="7">
        <v>1.0843</v>
      </c>
      <c r="AC812" s="7">
        <v>2.2681</v>
      </c>
      <c r="AD812" s="7">
        <v>5.0792000000000002</v>
      </c>
      <c r="AH812" s="7">
        <v>0.36009999999999998</v>
      </c>
      <c r="AI812" s="7">
        <v>1.1656</v>
      </c>
      <c r="AK812" s="7">
        <v>0.39610000000000001</v>
      </c>
      <c r="AL812" s="7">
        <v>1.2587999999999999</v>
      </c>
      <c r="AN812" s="7">
        <v>0.33710000000000001</v>
      </c>
      <c r="AO812" s="7">
        <v>1.1589</v>
      </c>
      <c r="AP812" s="7"/>
      <c r="AQ812" s="7">
        <v>1.169</v>
      </c>
      <c r="AR812" s="7">
        <v>2.4342999999999999</v>
      </c>
      <c r="AY812" s="7">
        <v>2.319</v>
      </c>
      <c r="AZ812" s="7">
        <v>5.3868</v>
      </c>
      <c r="BA812" s="7">
        <v>5.3868</v>
      </c>
    </row>
    <row r="813" spans="1:53" x14ac:dyDescent="0.15">
      <c r="A813" s="7">
        <v>0.34350000000000003</v>
      </c>
      <c r="B813" s="7">
        <v>1.1352</v>
      </c>
      <c r="C813" s="7">
        <v>2.419</v>
      </c>
      <c r="D813" s="7">
        <v>5.3738999999999999</v>
      </c>
      <c r="H813" s="7">
        <v>0.39989999999999998</v>
      </c>
      <c r="I813" s="7">
        <v>1.2445999999999999</v>
      </c>
      <c r="K813" s="7">
        <v>0.43669999999999998</v>
      </c>
      <c r="L813" s="7">
        <v>1.3632</v>
      </c>
      <c r="N813" s="7">
        <v>0.37019999999999997</v>
      </c>
      <c r="O813" s="7">
        <v>1.2301</v>
      </c>
      <c r="Q813" s="7">
        <v>1.2538</v>
      </c>
      <c r="R813" s="7">
        <v>2.5874999999999999</v>
      </c>
      <c r="AA813" s="7">
        <v>0.31690000000000002</v>
      </c>
      <c r="AB813" s="7">
        <v>1.0846</v>
      </c>
      <c r="AC813" s="7">
        <v>2.2688000000000001</v>
      </c>
      <c r="AD813" s="7">
        <v>5.0807000000000002</v>
      </c>
      <c r="AH813" s="7">
        <v>0.3604</v>
      </c>
      <c r="AI813" s="7">
        <v>1.1659999999999999</v>
      </c>
      <c r="AK813" s="7">
        <v>0.39639999999999997</v>
      </c>
      <c r="AL813" s="7">
        <v>1.2593000000000001</v>
      </c>
      <c r="AN813" s="7">
        <v>0.33729999999999999</v>
      </c>
      <c r="AO813" s="7">
        <v>1.1594</v>
      </c>
      <c r="AP813" s="7"/>
      <c r="AQ813" s="7">
        <v>1.1694</v>
      </c>
      <c r="AR813" s="7">
        <v>2.4350999999999998</v>
      </c>
      <c r="AY813" s="7">
        <v>2.3199999999999998</v>
      </c>
      <c r="AZ813" s="7">
        <v>5.3888999999999996</v>
      </c>
      <c r="BA813" s="7">
        <v>5.3888999999999996</v>
      </c>
    </row>
    <row r="814" spans="1:53" x14ac:dyDescent="0.15">
      <c r="A814" s="7">
        <v>0.34370000000000001</v>
      </c>
      <c r="B814" s="7">
        <v>1.1355999999999999</v>
      </c>
      <c r="C814" s="7">
        <v>2.4198</v>
      </c>
      <c r="D814" s="7">
        <v>5.3754999999999997</v>
      </c>
      <c r="H814" s="7">
        <v>0.40010000000000001</v>
      </c>
      <c r="I814" s="7">
        <v>1.2451000000000001</v>
      </c>
      <c r="K814" s="7">
        <v>0.43690000000000001</v>
      </c>
      <c r="L814" s="7">
        <v>1.3637999999999999</v>
      </c>
      <c r="N814" s="7">
        <v>0.37040000000000001</v>
      </c>
      <c r="O814" s="7">
        <v>1.2304999999999999</v>
      </c>
      <c r="Q814" s="7">
        <v>1.2542</v>
      </c>
      <c r="R814" s="7">
        <v>2.5884</v>
      </c>
      <c r="AA814" s="7">
        <v>0.31709999999999999</v>
      </c>
      <c r="AB814" s="7">
        <v>1.085</v>
      </c>
      <c r="AC814" s="7">
        <v>2.2696000000000001</v>
      </c>
      <c r="AD814" s="7">
        <v>5.0823</v>
      </c>
      <c r="AH814" s="7">
        <v>0.36059999999999998</v>
      </c>
      <c r="AI814" s="7">
        <v>1.1665000000000001</v>
      </c>
      <c r="AK814" s="7">
        <v>0.39660000000000001</v>
      </c>
      <c r="AL814" s="7">
        <v>1.2598</v>
      </c>
      <c r="AN814" s="7">
        <v>0.33750000000000002</v>
      </c>
      <c r="AO814" s="7">
        <v>1.1597999999999999</v>
      </c>
      <c r="AP814" s="7"/>
      <c r="AQ814" s="7">
        <v>1.1698</v>
      </c>
      <c r="AR814" s="7">
        <v>2.4359999999999999</v>
      </c>
      <c r="AY814" s="7">
        <v>2.3209</v>
      </c>
      <c r="AZ814" s="7">
        <v>5.391</v>
      </c>
      <c r="BA814" s="7">
        <v>5.391</v>
      </c>
    </row>
    <row r="815" spans="1:53" x14ac:dyDescent="0.15">
      <c r="A815" s="7">
        <v>0.34379999999999999</v>
      </c>
      <c r="B815" s="7">
        <v>1.1359999999999999</v>
      </c>
      <c r="C815" s="7">
        <v>2.4207000000000001</v>
      </c>
      <c r="D815" s="7">
        <v>5.3772000000000002</v>
      </c>
      <c r="H815" s="7">
        <v>0.40039999999999998</v>
      </c>
      <c r="I815" s="7">
        <v>1.2456</v>
      </c>
      <c r="K815" s="7">
        <v>0.43719999999999998</v>
      </c>
      <c r="L815" s="7">
        <v>1.3643000000000001</v>
      </c>
      <c r="N815" s="7">
        <v>0.37059999999999998</v>
      </c>
      <c r="O815" s="7">
        <v>1.2310000000000001</v>
      </c>
      <c r="Q815" s="7">
        <v>1.2546999999999999</v>
      </c>
      <c r="R815" s="7">
        <v>2.5893000000000002</v>
      </c>
      <c r="AA815" s="7">
        <v>0.31730000000000003</v>
      </c>
      <c r="AB815" s="7">
        <v>1.0853999999999999</v>
      </c>
      <c r="AC815" s="7">
        <v>2.2704</v>
      </c>
      <c r="AD815" s="7">
        <v>5.0838000000000001</v>
      </c>
      <c r="AH815" s="7">
        <v>0.36080000000000001</v>
      </c>
      <c r="AI815" s="7">
        <v>1.1669</v>
      </c>
      <c r="AK815" s="7">
        <v>0.39689999999999998</v>
      </c>
      <c r="AL815" s="7">
        <v>1.2603</v>
      </c>
      <c r="AN815" s="7">
        <v>0.3377</v>
      </c>
      <c r="AO815" s="7">
        <v>1.1603000000000001</v>
      </c>
      <c r="AP815" s="7"/>
      <c r="AQ815" s="7">
        <v>1.1701999999999999</v>
      </c>
      <c r="AR815" s="7">
        <v>2.4369000000000001</v>
      </c>
      <c r="AY815" s="7">
        <v>2.3218999999999999</v>
      </c>
      <c r="AZ815" s="7">
        <v>5.3930999999999996</v>
      </c>
      <c r="BA815" s="7">
        <v>5.3930999999999996</v>
      </c>
    </row>
    <row r="816" spans="1:53" x14ac:dyDescent="0.15">
      <c r="A816" s="7">
        <v>0.34399999999999997</v>
      </c>
      <c r="B816" s="7">
        <v>1.1363000000000001</v>
      </c>
      <c r="C816" s="7">
        <v>2.4215</v>
      </c>
      <c r="D816" s="7">
        <v>5.3788999999999998</v>
      </c>
      <c r="H816" s="7">
        <v>0.40060000000000001</v>
      </c>
      <c r="I816" s="7">
        <v>1.2461</v>
      </c>
      <c r="K816" s="7">
        <v>0.43740000000000001</v>
      </c>
      <c r="L816" s="7">
        <v>1.3649</v>
      </c>
      <c r="N816" s="7">
        <v>0.37080000000000002</v>
      </c>
      <c r="O816" s="7">
        <v>1.2314000000000001</v>
      </c>
      <c r="Q816" s="7">
        <v>1.2552000000000001</v>
      </c>
      <c r="R816" s="7">
        <v>2.5901999999999998</v>
      </c>
      <c r="AA816" s="7">
        <v>0.3175</v>
      </c>
      <c r="AB816" s="7">
        <v>1.0858000000000001</v>
      </c>
      <c r="AC816" s="7">
        <v>2.2711000000000001</v>
      </c>
      <c r="AD816" s="7">
        <v>5.0853000000000002</v>
      </c>
      <c r="AH816" s="7">
        <v>0.36099999999999999</v>
      </c>
      <c r="AI816" s="7">
        <v>1.1674</v>
      </c>
      <c r="AK816" s="7">
        <v>0.39710000000000001</v>
      </c>
      <c r="AL816" s="7">
        <v>1.2606999999999999</v>
      </c>
      <c r="AN816" s="7">
        <v>0.33789999999999998</v>
      </c>
      <c r="AO816" s="7">
        <v>1.1607000000000001</v>
      </c>
      <c r="AP816" s="7"/>
      <c r="AQ816" s="7">
        <v>1.1707000000000001</v>
      </c>
      <c r="AR816" s="7">
        <v>2.4377</v>
      </c>
      <c r="AY816" s="7">
        <v>2.3229000000000002</v>
      </c>
      <c r="AZ816" s="7">
        <v>5.3952</v>
      </c>
      <c r="BA816" s="7">
        <v>5.3952</v>
      </c>
    </row>
    <row r="817" spans="1:53" x14ac:dyDescent="0.15">
      <c r="A817" s="7">
        <v>0.34420000000000001</v>
      </c>
      <c r="B817" s="7">
        <v>1.1367</v>
      </c>
      <c r="C817" s="7">
        <v>2.4222999999999999</v>
      </c>
      <c r="D817" s="7">
        <v>5.3806000000000003</v>
      </c>
      <c r="H817" s="7">
        <v>0.40079999999999999</v>
      </c>
      <c r="I817" s="7">
        <v>1.2464999999999999</v>
      </c>
      <c r="K817" s="7">
        <v>0.43769999999999998</v>
      </c>
      <c r="L817" s="7">
        <v>1.3653999999999999</v>
      </c>
      <c r="N817" s="7">
        <v>0.371</v>
      </c>
      <c r="O817" s="7">
        <v>1.2319</v>
      </c>
      <c r="Q817" s="7">
        <v>1.2556</v>
      </c>
      <c r="R817" s="7">
        <v>2.5911</v>
      </c>
      <c r="AA817" s="7">
        <v>0.31769999999999998</v>
      </c>
      <c r="AB817" s="7">
        <v>1.0862000000000001</v>
      </c>
      <c r="AC817" s="7">
        <v>2.2719</v>
      </c>
      <c r="AD817" s="7">
        <v>5.0869</v>
      </c>
      <c r="AH817" s="7">
        <v>0.36120000000000002</v>
      </c>
      <c r="AI817" s="7">
        <v>1.1678999999999999</v>
      </c>
      <c r="AK817" s="7">
        <v>0.39729999999999999</v>
      </c>
      <c r="AL817" s="7">
        <v>1.2612000000000001</v>
      </c>
      <c r="AN817" s="7">
        <v>0.33810000000000001</v>
      </c>
      <c r="AO817" s="7">
        <v>1.1612</v>
      </c>
      <c r="AP817" s="7"/>
      <c r="AQ817" s="7">
        <v>1.1711</v>
      </c>
      <c r="AR817" s="7">
        <v>2.4386000000000001</v>
      </c>
      <c r="AY817" s="7">
        <v>2.3239000000000001</v>
      </c>
      <c r="AZ817" s="7">
        <v>5.3974000000000002</v>
      </c>
      <c r="BA817" s="7">
        <v>5.3974000000000002</v>
      </c>
    </row>
    <row r="818" spans="1:53" x14ac:dyDescent="0.15">
      <c r="A818" s="7">
        <v>0.34439999999999998</v>
      </c>
      <c r="B818" s="7">
        <v>1.1371</v>
      </c>
      <c r="C818" s="7">
        <v>2.4232</v>
      </c>
      <c r="D818" s="7">
        <v>5.3822000000000001</v>
      </c>
      <c r="H818" s="7">
        <v>0.40110000000000001</v>
      </c>
      <c r="I818" s="7">
        <v>1.2470000000000001</v>
      </c>
      <c r="K818" s="7">
        <v>0.43790000000000001</v>
      </c>
      <c r="L818" s="7">
        <v>1.3660000000000001</v>
      </c>
      <c r="N818" s="7">
        <v>0.37119999999999997</v>
      </c>
      <c r="O818" s="7">
        <v>1.2323999999999999</v>
      </c>
      <c r="Q818" s="7">
        <v>1.2561</v>
      </c>
      <c r="R818" s="7">
        <v>2.5920000000000001</v>
      </c>
      <c r="AA818" s="7">
        <v>0.31790000000000002</v>
      </c>
      <c r="AB818" s="7">
        <v>1.0865</v>
      </c>
      <c r="AC818" s="7">
        <v>2.2726000000000002</v>
      </c>
      <c r="AD818" s="7">
        <v>5.0884</v>
      </c>
      <c r="AH818" s="7">
        <v>0.3614</v>
      </c>
      <c r="AI818" s="7">
        <v>1.1682999999999999</v>
      </c>
      <c r="AK818" s="7">
        <v>0.39760000000000001</v>
      </c>
      <c r="AL818" s="7">
        <v>1.2617</v>
      </c>
      <c r="AN818" s="7">
        <v>0.3382</v>
      </c>
      <c r="AO818" s="7">
        <v>1.1616</v>
      </c>
      <c r="AP818" s="7"/>
      <c r="AQ818" s="7">
        <v>1.1715</v>
      </c>
      <c r="AR818" s="7">
        <v>2.4394</v>
      </c>
      <c r="AY818" s="7">
        <v>2.3249</v>
      </c>
      <c r="AZ818" s="7">
        <v>5.3994999999999997</v>
      </c>
      <c r="BA818" s="7">
        <v>5.3994999999999997</v>
      </c>
    </row>
    <row r="819" spans="1:53" x14ac:dyDescent="0.15">
      <c r="A819" s="7">
        <v>0.34460000000000002</v>
      </c>
      <c r="B819" s="7">
        <v>1.1374</v>
      </c>
      <c r="C819" s="7">
        <v>2.4239999999999999</v>
      </c>
      <c r="D819" s="7">
        <v>5.3838999999999997</v>
      </c>
      <c r="H819" s="7">
        <v>0.40129999999999999</v>
      </c>
      <c r="I819" s="7">
        <v>1.2475000000000001</v>
      </c>
      <c r="K819" s="7">
        <v>0.43809999999999999</v>
      </c>
      <c r="L819" s="7">
        <v>1.3665</v>
      </c>
      <c r="N819" s="7">
        <v>0.37140000000000001</v>
      </c>
      <c r="O819" s="7">
        <v>1.2327999999999999</v>
      </c>
      <c r="Q819" s="7">
        <v>1.2565</v>
      </c>
      <c r="R819" s="7">
        <v>2.5929000000000002</v>
      </c>
      <c r="AA819" s="7">
        <v>0.31809999999999999</v>
      </c>
      <c r="AB819" s="7">
        <v>1.0869</v>
      </c>
      <c r="AC819" s="7">
        <v>2.2734000000000001</v>
      </c>
      <c r="AD819" s="7">
        <v>5.09</v>
      </c>
      <c r="AH819" s="7">
        <v>0.36170000000000002</v>
      </c>
      <c r="AI819" s="7">
        <v>1.1688000000000001</v>
      </c>
      <c r="AK819" s="7">
        <v>0.39779999999999999</v>
      </c>
      <c r="AL819" s="7">
        <v>1.2622</v>
      </c>
      <c r="AN819" s="7">
        <v>0.33839999999999998</v>
      </c>
      <c r="AO819" s="7">
        <v>1.1619999999999999</v>
      </c>
      <c r="AP819" s="7"/>
      <c r="AQ819" s="7">
        <v>1.1719999999999999</v>
      </c>
      <c r="AR819" s="7">
        <v>2.4403000000000001</v>
      </c>
      <c r="AY819" s="7">
        <v>2.3258999999999999</v>
      </c>
      <c r="AZ819" s="7">
        <v>5.4016000000000002</v>
      </c>
      <c r="BA819" s="7">
        <v>5.4016000000000002</v>
      </c>
    </row>
    <row r="820" spans="1:53" x14ac:dyDescent="0.15">
      <c r="A820" s="7">
        <v>0.34470000000000001</v>
      </c>
      <c r="B820" s="7">
        <v>1.1377999999999999</v>
      </c>
      <c r="C820" s="7">
        <v>2.4247999999999998</v>
      </c>
      <c r="D820" s="7">
        <v>5.3856000000000002</v>
      </c>
      <c r="H820" s="7">
        <v>0.40150000000000002</v>
      </c>
      <c r="I820" s="7">
        <v>1.248</v>
      </c>
      <c r="K820" s="7">
        <v>0.43840000000000001</v>
      </c>
      <c r="L820" s="7">
        <v>1.3671</v>
      </c>
      <c r="N820" s="7">
        <v>0.37159999999999999</v>
      </c>
      <c r="O820" s="7">
        <v>1.2333000000000001</v>
      </c>
      <c r="Q820" s="7">
        <v>1.2569999999999999</v>
      </c>
      <c r="R820" s="7">
        <v>2.5937999999999999</v>
      </c>
      <c r="AA820" s="7">
        <v>0.31819999999999998</v>
      </c>
      <c r="AB820" s="7">
        <v>1.0872999999999999</v>
      </c>
      <c r="AC820" s="7">
        <v>2.2742</v>
      </c>
      <c r="AD820" s="7">
        <v>5.0914999999999999</v>
      </c>
      <c r="AH820" s="7">
        <v>0.3619</v>
      </c>
      <c r="AI820" s="7">
        <v>1.1692</v>
      </c>
      <c r="AK820" s="7">
        <v>0.39810000000000001</v>
      </c>
      <c r="AL820" s="7">
        <v>1.2626999999999999</v>
      </c>
      <c r="AN820" s="7">
        <v>0.33860000000000001</v>
      </c>
      <c r="AO820" s="7">
        <v>1.1625000000000001</v>
      </c>
      <c r="AP820" s="7"/>
      <c r="AQ820" s="7">
        <v>1.1724000000000001</v>
      </c>
      <c r="AR820" s="7">
        <v>2.4411999999999998</v>
      </c>
      <c r="AY820" s="7">
        <v>2.3269000000000002</v>
      </c>
      <c r="AZ820" s="7">
        <v>5.4036999999999997</v>
      </c>
      <c r="BA820" s="7">
        <v>5.4036999999999997</v>
      </c>
    </row>
    <row r="821" spans="1:53" x14ac:dyDescent="0.15">
      <c r="A821" s="7">
        <v>0.34489999999999998</v>
      </c>
      <c r="B821" s="7">
        <v>1.1382000000000001</v>
      </c>
      <c r="C821" s="7">
        <v>2.4256000000000002</v>
      </c>
      <c r="D821" s="7">
        <v>5.3872999999999998</v>
      </c>
      <c r="H821" s="7">
        <v>0.40179999999999999</v>
      </c>
      <c r="I821" s="7">
        <v>1.2484</v>
      </c>
      <c r="K821" s="7">
        <v>0.43859999999999999</v>
      </c>
      <c r="L821" s="7">
        <v>1.3675999999999999</v>
      </c>
      <c r="N821" s="7">
        <v>0.37180000000000002</v>
      </c>
      <c r="O821" s="7">
        <v>1.2337</v>
      </c>
      <c r="Q821" s="7">
        <v>1.2574000000000001</v>
      </c>
      <c r="R821" s="7">
        <v>2.5948000000000002</v>
      </c>
      <c r="AA821" s="7">
        <v>0.31840000000000002</v>
      </c>
      <c r="AB821" s="7">
        <v>1.0876999999999999</v>
      </c>
      <c r="AC821" s="7">
        <v>2.2749000000000001</v>
      </c>
      <c r="AD821" s="7">
        <v>5.093</v>
      </c>
      <c r="AH821" s="7">
        <v>0.36209999999999998</v>
      </c>
      <c r="AI821" s="7">
        <v>1.1697</v>
      </c>
      <c r="AK821" s="7">
        <v>0.39829999999999999</v>
      </c>
      <c r="AL821" s="7">
        <v>1.2632000000000001</v>
      </c>
      <c r="AN821" s="7">
        <v>0.33879999999999999</v>
      </c>
      <c r="AO821" s="7">
        <v>1.1629</v>
      </c>
      <c r="AP821" s="7"/>
      <c r="AQ821" s="7">
        <v>1.1728000000000001</v>
      </c>
      <c r="AR821" s="7">
        <v>2.4420000000000002</v>
      </c>
      <c r="AY821" s="7">
        <v>2.3279000000000001</v>
      </c>
      <c r="AZ821" s="7">
        <v>5.4058000000000002</v>
      </c>
      <c r="BA821" s="7">
        <v>5.4058000000000002</v>
      </c>
    </row>
    <row r="822" spans="1:53" x14ac:dyDescent="0.15">
      <c r="A822" s="7">
        <v>0.34510000000000002</v>
      </c>
      <c r="B822" s="7">
        <v>1.1385000000000001</v>
      </c>
      <c r="C822" s="7">
        <v>2.4264999999999999</v>
      </c>
      <c r="D822" s="7">
        <v>5.3890000000000002</v>
      </c>
      <c r="H822" s="7">
        <v>0.40200000000000002</v>
      </c>
      <c r="I822" s="7">
        <v>1.2488999999999999</v>
      </c>
      <c r="K822" s="7">
        <v>0.43890000000000001</v>
      </c>
      <c r="L822" s="7">
        <v>1.3682000000000001</v>
      </c>
      <c r="N822" s="7">
        <v>0.372</v>
      </c>
      <c r="O822" s="7">
        <v>1.2342</v>
      </c>
      <c r="Q822" s="7">
        <v>1.2579</v>
      </c>
      <c r="R822" s="7">
        <v>2.5956999999999999</v>
      </c>
      <c r="AA822" s="7">
        <v>0.31859999999999999</v>
      </c>
      <c r="AB822" s="7">
        <v>1.0881000000000001</v>
      </c>
      <c r="AC822" s="7">
        <v>2.2757000000000001</v>
      </c>
      <c r="AD822" s="7">
        <v>5.0945999999999998</v>
      </c>
      <c r="AH822" s="7">
        <v>0.36230000000000001</v>
      </c>
      <c r="AI822" s="7">
        <v>1.1700999999999999</v>
      </c>
      <c r="AK822" s="7">
        <v>0.39860000000000001</v>
      </c>
      <c r="AL822" s="7">
        <v>1.2637</v>
      </c>
      <c r="AN822" s="7">
        <v>0.33900000000000002</v>
      </c>
      <c r="AO822" s="7">
        <v>1.1634</v>
      </c>
      <c r="AP822" s="7"/>
      <c r="AQ822" s="7">
        <v>1.1733</v>
      </c>
      <c r="AR822" s="7">
        <v>2.4428999999999998</v>
      </c>
      <c r="AY822" s="7">
        <v>2.3289</v>
      </c>
      <c r="AZ822" s="7">
        <v>5.4080000000000004</v>
      </c>
      <c r="BA822" s="7">
        <v>5.4080000000000004</v>
      </c>
    </row>
    <row r="823" spans="1:53" x14ac:dyDescent="0.15">
      <c r="A823" s="7">
        <v>0.3453</v>
      </c>
      <c r="B823" s="7">
        <v>1.1389</v>
      </c>
      <c r="C823" s="7">
        <v>2.4272999999999998</v>
      </c>
      <c r="D823" s="7">
        <v>5.3906999999999998</v>
      </c>
      <c r="H823" s="7">
        <v>0.4022</v>
      </c>
      <c r="I823" s="7">
        <v>1.2494000000000001</v>
      </c>
      <c r="K823" s="7">
        <v>0.43909999999999999</v>
      </c>
      <c r="L823" s="7">
        <v>1.3687</v>
      </c>
      <c r="N823" s="7">
        <v>0.37219999999999998</v>
      </c>
      <c r="O823" s="7">
        <v>1.2346999999999999</v>
      </c>
      <c r="Q823" s="7">
        <v>1.2584</v>
      </c>
      <c r="R823" s="7">
        <v>2.5966</v>
      </c>
      <c r="AA823" s="7">
        <v>0.31879999999999997</v>
      </c>
      <c r="AB823" s="7">
        <v>1.0885</v>
      </c>
      <c r="AC823" s="7">
        <v>2.2765</v>
      </c>
      <c r="AD823" s="7">
        <v>5.0960999999999999</v>
      </c>
      <c r="AH823" s="7">
        <v>0.36249999999999999</v>
      </c>
      <c r="AI823" s="7">
        <v>1.1706000000000001</v>
      </c>
      <c r="AK823" s="7">
        <v>0.39879999999999999</v>
      </c>
      <c r="AL823" s="7">
        <v>1.2642</v>
      </c>
      <c r="AN823" s="7">
        <v>0.3392</v>
      </c>
      <c r="AO823" s="7">
        <v>1.1637999999999999</v>
      </c>
      <c r="AP823" s="7"/>
      <c r="AQ823" s="7">
        <v>1.1737</v>
      </c>
      <c r="AR823" s="7">
        <v>2.4438</v>
      </c>
      <c r="AY823" s="7">
        <v>2.3298999999999999</v>
      </c>
      <c r="AZ823" s="7">
        <v>5.4100999999999999</v>
      </c>
      <c r="BA823" s="7">
        <v>5.4100999999999999</v>
      </c>
    </row>
    <row r="824" spans="1:53" x14ac:dyDescent="0.15">
      <c r="A824" s="7">
        <v>0.34549999999999997</v>
      </c>
      <c r="B824" s="7">
        <v>1.1393</v>
      </c>
      <c r="C824" s="7">
        <v>2.4281000000000001</v>
      </c>
      <c r="D824" s="7">
        <v>5.3922999999999996</v>
      </c>
      <c r="H824" s="7">
        <v>0.40250000000000002</v>
      </c>
      <c r="I824" s="7">
        <v>1.2499</v>
      </c>
      <c r="K824" s="7">
        <v>0.43930000000000002</v>
      </c>
      <c r="L824" s="7">
        <v>1.3693</v>
      </c>
      <c r="N824" s="7">
        <v>0.37240000000000001</v>
      </c>
      <c r="O824" s="7">
        <v>1.2351000000000001</v>
      </c>
      <c r="Q824" s="7">
        <v>1.2587999999999999</v>
      </c>
      <c r="R824" s="7">
        <v>2.5975000000000001</v>
      </c>
      <c r="AA824" s="7">
        <v>0.31900000000000001</v>
      </c>
      <c r="AB824" s="7">
        <v>1.0888</v>
      </c>
      <c r="AC824" s="7">
        <v>2.2772000000000001</v>
      </c>
      <c r="AD824" s="7">
        <v>5.0976999999999997</v>
      </c>
      <c r="AH824" s="7">
        <v>0.36280000000000001</v>
      </c>
      <c r="AI824" s="7">
        <v>1.171</v>
      </c>
      <c r="AK824" s="7">
        <v>0.39900000000000002</v>
      </c>
      <c r="AL824" s="7">
        <v>1.2646999999999999</v>
      </c>
      <c r="AN824" s="7">
        <v>0.33939999999999998</v>
      </c>
      <c r="AO824" s="7">
        <v>1.1642999999999999</v>
      </c>
      <c r="AP824" s="7"/>
      <c r="AQ824" s="7">
        <v>1.1740999999999999</v>
      </c>
      <c r="AR824" s="7">
        <v>2.4445999999999999</v>
      </c>
      <c r="AY824" s="7">
        <v>2.3308</v>
      </c>
      <c r="AZ824" s="7">
        <v>5.4122000000000003</v>
      </c>
      <c r="BA824" s="7">
        <v>5.4122000000000003</v>
      </c>
    </row>
    <row r="825" spans="1:53" x14ac:dyDescent="0.15">
      <c r="A825" s="7">
        <v>0.34560000000000002</v>
      </c>
      <c r="B825" s="7">
        <v>1.1395999999999999</v>
      </c>
      <c r="C825" s="7">
        <v>2.4289999999999998</v>
      </c>
      <c r="D825" s="7">
        <v>5.3940000000000001</v>
      </c>
      <c r="H825" s="7">
        <v>0.4027</v>
      </c>
      <c r="I825" s="7">
        <v>1.2504</v>
      </c>
      <c r="K825" s="7">
        <v>0.43959999999999999</v>
      </c>
      <c r="L825" s="7">
        <v>1.3697999999999999</v>
      </c>
      <c r="N825" s="7">
        <v>0.37259999999999999</v>
      </c>
      <c r="O825" s="7">
        <v>1.2356</v>
      </c>
      <c r="Q825" s="7">
        <v>1.2593000000000001</v>
      </c>
      <c r="R825" s="7">
        <v>2.5983999999999998</v>
      </c>
      <c r="AA825" s="7">
        <v>0.31919999999999998</v>
      </c>
      <c r="AB825" s="7">
        <v>1.0891999999999999</v>
      </c>
      <c r="AC825" s="7">
        <v>2.278</v>
      </c>
      <c r="AD825" s="7">
        <v>5.0991999999999997</v>
      </c>
      <c r="AH825" s="7">
        <v>0.36299999999999999</v>
      </c>
      <c r="AI825" s="7">
        <v>1.1715</v>
      </c>
      <c r="AK825" s="7">
        <v>0.39929999999999999</v>
      </c>
      <c r="AL825" s="7">
        <v>1.2650999999999999</v>
      </c>
      <c r="AN825" s="7">
        <v>0.33960000000000001</v>
      </c>
      <c r="AO825" s="7">
        <v>1.1647000000000001</v>
      </c>
      <c r="AP825" s="7"/>
      <c r="AQ825" s="7">
        <v>1.1745000000000001</v>
      </c>
      <c r="AR825" s="7">
        <v>2.4455</v>
      </c>
      <c r="AY825" s="7">
        <v>2.3317999999999999</v>
      </c>
      <c r="AZ825" s="7">
        <v>5.4142999999999999</v>
      </c>
      <c r="BA825" s="7">
        <v>5.4142999999999999</v>
      </c>
    </row>
    <row r="826" spans="1:53" x14ac:dyDescent="0.15">
      <c r="A826" s="7">
        <v>0.3458</v>
      </c>
      <c r="B826" s="7">
        <v>1.1399999999999999</v>
      </c>
      <c r="C826" s="7">
        <v>2.4298000000000002</v>
      </c>
      <c r="D826" s="7">
        <v>5.3956999999999997</v>
      </c>
      <c r="H826" s="7">
        <v>0.40289999999999998</v>
      </c>
      <c r="I826" s="7">
        <v>1.2507999999999999</v>
      </c>
      <c r="K826" s="7">
        <v>0.43980000000000002</v>
      </c>
      <c r="L826" s="7">
        <v>1.3704000000000001</v>
      </c>
      <c r="N826" s="7">
        <v>0.37280000000000002</v>
      </c>
      <c r="O826" s="7">
        <v>1.236</v>
      </c>
      <c r="Q826" s="7">
        <v>1.2597</v>
      </c>
      <c r="R826" s="7">
        <v>2.5992999999999999</v>
      </c>
      <c r="AA826" s="7">
        <v>0.31929999999999997</v>
      </c>
      <c r="AB826" s="7">
        <v>1.0895999999999999</v>
      </c>
      <c r="AC826" s="7">
        <v>2.2787999999999999</v>
      </c>
      <c r="AD826" s="7">
        <v>5.1007999999999996</v>
      </c>
      <c r="AH826" s="7">
        <v>0.36320000000000002</v>
      </c>
      <c r="AI826" s="7">
        <v>1.1719999999999999</v>
      </c>
      <c r="AK826" s="7">
        <v>0.39950000000000002</v>
      </c>
      <c r="AL826" s="7">
        <v>1.2656000000000001</v>
      </c>
      <c r="AN826" s="7">
        <v>0.33979999999999999</v>
      </c>
      <c r="AO826" s="7">
        <v>1.1652</v>
      </c>
      <c r="AP826" s="7"/>
      <c r="AQ826" s="7">
        <v>1.175</v>
      </c>
      <c r="AR826" s="7">
        <v>2.4464000000000001</v>
      </c>
      <c r="AY826" s="7">
        <v>2.3328000000000002</v>
      </c>
      <c r="AZ826" s="7">
        <v>5.4165000000000001</v>
      </c>
      <c r="BA826" s="7">
        <v>5.4165000000000001</v>
      </c>
    </row>
    <row r="827" spans="1:53" x14ac:dyDescent="0.15">
      <c r="A827" s="7">
        <v>0.34599999999999997</v>
      </c>
      <c r="B827" s="7">
        <v>1.1404000000000001</v>
      </c>
      <c r="C827" s="7">
        <v>2.4306999999999999</v>
      </c>
      <c r="D827" s="7">
        <v>5.3974000000000002</v>
      </c>
      <c r="H827" s="7">
        <v>0.4032</v>
      </c>
      <c r="I827" s="7">
        <v>1.2513000000000001</v>
      </c>
      <c r="K827" s="7">
        <v>0.44009999999999999</v>
      </c>
      <c r="L827" s="7">
        <v>1.3709</v>
      </c>
      <c r="N827" s="7">
        <v>0.373</v>
      </c>
      <c r="O827" s="7">
        <v>1.2364999999999999</v>
      </c>
      <c r="Q827" s="7">
        <v>1.2602</v>
      </c>
      <c r="R827" s="7">
        <v>3.0003000000000002</v>
      </c>
      <c r="AA827" s="7">
        <v>0.31950000000000001</v>
      </c>
      <c r="AB827" s="7">
        <v>1.0900000000000001</v>
      </c>
      <c r="AC827" s="7">
        <v>2.2795999999999998</v>
      </c>
      <c r="AD827" s="7">
        <v>5.1022999999999996</v>
      </c>
      <c r="AH827" s="7">
        <v>0.3634</v>
      </c>
      <c r="AI827" s="7">
        <v>1.1724000000000001</v>
      </c>
      <c r="AK827" s="7">
        <v>0.39979999999999999</v>
      </c>
      <c r="AL827" s="7">
        <v>1.2661</v>
      </c>
      <c r="AN827" s="7">
        <v>0.34</v>
      </c>
      <c r="AO827" s="7">
        <v>1.1656</v>
      </c>
      <c r="AP827" s="7"/>
      <c r="AQ827" s="7">
        <v>1.1754</v>
      </c>
      <c r="AR827" s="7">
        <v>2.4472</v>
      </c>
      <c r="AY827" s="7">
        <v>2.3338000000000001</v>
      </c>
      <c r="AZ827" s="7">
        <v>5.4185999999999996</v>
      </c>
      <c r="BA827" s="7">
        <v>5.4185999999999996</v>
      </c>
    </row>
    <row r="828" spans="1:53" x14ac:dyDescent="0.15">
      <c r="A828" s="7">
        <v>0.34620000000000001</v>
      </c>
      <c r="B828" s="7">
        <v>1.1407</v>
      </c>
      <c r="C828" s="7">
        <v>2.4315000000000002</v>
      </c>
      <c r="D828" s="7">
        <v>5.3990999999999998</v>
      </c>
      <c r="H828" s="7">
        <v>0.40339999999999998</v>
      </c>
      <c r="I828" s="7">
        <v>1.2518</v>
      </c>
      <c r="K828" s="7">
        <v>0.44030000000000002</v>
      </c>
      <c r="L828" s="7">
        <v>1.3714999999999999</v>
      </c>
      <c r="N828" s="7">
        <v>0.37319999999999998</v>
      </c>
      <c r="O828" s="7">
        <v>1.2370000000000001</v>
      </c>
      <c r="Q828" s="7">
        <v>1.2605999999999999</v>
      </c>
      <c r="R828" s="7">
        <v>3.0011999999999999</v>
      </c>
      <c r="AA828" s="7">
        <v>0.31969999999999998</v>
      </c>
      <c r="AB828" s="7">
        <v>1.0904</v>
      </c>
      <c r="AC828" s="7">
        <v>2.2803</v>
      </c>
      <c r="AD828" s="7">
        <v>5.1039000000000003</v>
      </c>
      <c r="AH828" s="7">
        <v>0.36359999999999998</v>
      </c>
      <c r="AI828" s="7">
        <v>1.1729000000000001</v>
      </c>
      <c r="AK828" s="7">
        <v>0.4</v>
      </c>
      <c r="AL828" s="7">
        <v>1.2665999999999999</v>
      </c>
      <c r="AN828" s="7">
        <v>0.3402</v>
      </c>
      <c r="AO828" s="7">
        <v>1.1660999999999999</v>
      </c>
      <c r="AP828" s="7"/>
      <c r="AQ828" s="7">
        <v>1.1758</v>
      </c>
      <c r="AR828" s="7">
        <v>2.4481000000000002</v>
      </c>
      <c r="AY828" s="7">
        <v>2.3348</v>
      </c>
      <c r="AZ828" s="7">
        <v>5.4207000000000001</v>
      </c>
      <c r="BA828" s="7">
        <v>5.4207000000000001</v>
      </c>
    </row>
    <row r="829" spans="1:53" x14ac:dyDescent="0.15">
      <c r="A829" s="7">
        <v>0.34639999999999999</v>
      </c>
      <c r="B829" s="7">
        <v>1.1411</v>
      </c>
      <c r="C829" s="7">
        <v>2.4323000000000001</v>
      </c>
      <c r="D829" s="7">
        <v>5.4008000000000003</v>
      </c>
      <c r="H829" s="7">
        <v>0.4037</v>
      </c>
      <c r="I829" s="7">
        <v>1.2523</v>
      </c>
      <c r="K829" s="7">
        <v>0.44059999999999999</v>
      </c>
      <c r="L829" s="7">
        <v>1.3721000000000001</v>
      </c>
      <c r="N829" s="7">
        <v>0.3735</v>
      </c>
      <c r="O829" s="7">
        <v>1.2374000000000001</v>
      </c>
      <c r="Q829" s="7">
        <v>1.2611000000000001</v>
      </c>
      <c r="R829" s="7">
        <v>3.0021</v>
      </c>
      <c r="AA829" s="7">
        <v>0.31990000000000002</v>
      </c>
      <c r="AB829" s="7">
        <v>1.0908</v>
      </c>
      <c r="AC829" s="7">
        <v>2.2810999999999999</v>
      </c>
      <c r="AD829" s="7">
        <v>5.1054000000000004</v>
      </c>
      <c r="AH829" s="7">
        <v>0.3639</v>
      </c>
      <c r="AI829" s="7">
        <v>1.1733</v>
      </c>
      <c r="AK829" s="7">
        <v>0.40029999999999999</v>
      </c>
      <c r="AL829" s="7">
        <v>1.2670999999999999</v>
      </c>
      <c r="AN829" s="7">
        <v>0.34039999999999998</v>
      </c>
      <c r="AO829" s="7">
        <v>1.1665000000000001</v>
      </c>
      <c r="AP829" s="7"/>
      <c r="AQ829" s="7">
        <v>1.1762999999999999</v>
      </c>
      <c r="AR829" s="7">
        <v>2.4489999999999998</v>
      </c>
      <c r="AY829" s="7">
        <v>2.3357999999999999</v>
      </c>
      <c r="AZ829" s="7">
        <v>5.4229000000000003</v>
      </c>
      <c r="BA829" s="7">
        <v>5.4229000000000003</v>
      </c>
    </row>
    <row r="830" spans="1:53" x14ac:dyDescent="0.15">
      <c r="A830" s="7">
        <v>0.34660000000000002</v>
      </c>
      <c r="B830" s="7">
        <v>1.1415</v>
      </c>
      <c r="C830" s="7">
        <v>2.4331999999999998</v>
      </c>
      <c r="D830" s="7">
        <v>5.4024999999999999</v>
      </c>
      <c r="H830" s="7">
        <v>0.40389999999999998</v>
      </c>
      <c r="I830" s="7">
        <v>1.2527999999999999</v>
      </c>
      <c r="K830" s="7">
        <v>0.44080000000000003</v>
      </c>
      <c r="L830" s="7">
        <v>1.3726</v>
      </c>
      <c r="N830" s="7">
        <v>0.37369999999999998</v>
      </c>
      <c r="O830" s="7">
        <v>1.2379</v>
      </c>
      <c r="Q830" s="7">
        <v>1.2616000000000001</v>
      </c>
      <c r="R830" s="7">
        <v>3.0030000000000001</v>
      </c>
      <c r="AA830" s="7">
        <v>0.3201</v>
      </c>
      <c r="AB830" s="7">
        <v>1.0911999999999999</v>
      </c>
      <c r="AC830" s="7">
        <v>2.2818999999999998</v>
      </c>
      <c r="AD830" s="7">
        <v>5.1070000000000002</v>
      </c>
      <c r="AH830" s="7">
        <v>0.36409999999999998</v>
      </c>
      <c r="AI830" s="7">
        <v>1.1738</v>
      </c>
      <c r="AK830" s="7">
        <v>0.40050000000000002</v>
      </c>
      <c r="AL830" s="7">
        <v>1.2676000000000001</v>
      </c>
      <c r="AN830" s="7">
        <v>0.34060000000000001</v>
      </c>
      <c r="AO830" s="7">
        <v>1.167</v>
      </c>
      <c r="AP830" s="7"/>
      <c r="AQ830" s="7">
        <v>1.1767000000000001</v>
      </c>
      <c r="AR830" s="7">
        <v>2.4498000000000002</v>
      </c>
      <c r="AY830" s="7">
        <v>2.3368000000000002</v>
      </c>
      <c r="AZ830" s="7">
        <v>5.4249999999999998</v>
      </c>
      <c r="BA830" s="7">
        <v>5.4249999999999998</v>
      </c>
    </row>
    <row r="831" spans="1:53" x14ac:dyDescent="0.15">
      <c r="A831" s="7">
        <v>0.34670000000000001</v>
      </c>
      <c r="B831" s="7">
        <v>1.1417999999999999</v>
      </c>
      <c r="C831" s="7">
        <v>2.4340000000000002</v>
      </c>
      <c r="D831" s="7">
        <v>5.4042000000000003</v>
      </c>
      <c r="H831" s="7">
        <v>0.40410000000000001</v>
      </c>
      <c r="I831" s="7">
        <v>1.2532000000000001</v>
      </c>
      <c r="K831" s="7">
        <v>0.441</v>
      </c>
      <c r="L831" s="7">
        <v>1.3732</v>
      </c>
      <c r="N831" s="7">
        <v>0.37390000000000001</v>
      </c>
      <c r="O831" s="7">
        <v>1.2383999999999999</v>
      </c>
      <c r="Q831" s="7">
        <v>1.262</v>
      </c>
      <c r="R831" s="7">
        <v>3.0038999999999998</v>
      </c>
      <c r="AA831" s="7">
        <v>0.32029999999999997</v>
      </c>
      <c r="AB831" s="7">
        <v>1.0914999999999999</v>
      </c>
      <c r="AC831" s="7">
        <v>2.2826</v>
      </c>
      <c r="AD831" s="7">
        <v>5.1086</v>
      </c>
      <c r="AH831" s="7">
        <v>0.36430000000000001</v>
      </c>
      <c r="AI831" s="7">
        <v>1.1741999999999999</v>
      </c>
      <c r="AK831" s="7">
        <v>0.40079999999999999</v>
      </c>
      <c r="AL831" s="7">
        <v>1.2681</v>
      </c>
      <c r="AN831" s="7">
        <v>0.34079999999999999</v>
      </c>
      <c r="AO831" s="7">
        <v>1.1674</v>
      </c>
      <c r="AP831" s="7"/>
      <c r="AQ831" s="7">
        <v>1.1771</v>
      </c>
      <c r="AR831" s="7">
        <v>2.4506999999999999</v>
      </c>
      <c r="AY831" s="7">
        <v>2.3378000000000001</v>
      </c>
      <c r="AZ831" s="7">
        <v>5.4271000000000003</v>
      </c>
      <c r="BA831" s="7">
        <v>5.4271000000000003</v>
      </c>
    </row>
    <row r="832" spans="1:53" x14ac:dyDescent="0.15">
      <c r="A832" s="7">
        <v>0.34689999999999999</v>
      </c>
      <c r="B832" s="7">
        <v>1.1422000000000001</v>
      </c>
      <c r="C832" s="7">
        <v>2.4348000000000001</v>
      </c>
      <c r="D832" s="7">
        <v>5.4058999999999999</v>
      </c>
      <c r="H832" s="7">
        <v>0.40439999999999998</v>
      </c>
      <c r="I832" s="7">
        <v>1.2537</v>
      </c>
      <c r="K832" s="7">
        <v>0.44130000000000003</v>
      </c>
      <c r="L832" s="7">
        <v>1.3736999999999999</v>
      </c>
      <c r="N832" s="7">
        <v>0.37409999999999999</v>
      </c>
      <c r="O832" s="7">
        <v>1.2387999999999999</v>
      </c>
      <c r="Q832" s="7">
        <v>1.2625</v>
      </c>
      <c r="R832" s="7">
        <v>3.0047999999999999</v>
      </c>
      <c r="AA832" s="7">
        <v>0.32050000000000001</v>
      </c>
      <c r="AB832" s="7">
        <v>1.0919000000000001</v>
      </c>
      <c r="AC832" s="7">
        <v>2.2833999999999999</v>
      </c>
      <c r="AD832" s="7">
        <v>5.1101000000000001</v>
      </c>
      <c r="AH832" s="7">
        <v>0.36449999999999999</v>
      </c>
      <c r="AI832" s="7">
        <v>1.1747000000000001</v>
      </c>
      <c r="AK832" s="7">
        <v>0.40100000000000002</v>
      </c>
      <c r="AL832" s="7">
        <v>1.2685999999999999</v>
      </c>
      <c r="AN832" s="7">
        <v>0.34100000000000003</v>
      </c>
      <c r="AO832" s="7">
        <v>1.1678999999999999</v>
      </c>
      <c r="AP832" s="7"/>
      <c r="AQ832" s="7">
        <v>1.1776</v>
      </c>
      <c r="AR832" s="7">
        <v>2.4516</v>
      </c>
      <c r="AY832" s="7">
        <v>2.3388</v>
      </c>
      <c r="AZ832" s="7">
        <v>5.4292999999999996</v>
      </c>
      <c r="BA832" s="7">
        <v>5.4292999999999996</v>
      </c>
    </row>
    <row r="833" spans="1:53" x14ac:dyDescent="0.15">
      <c r="A833" s="7">
        <v>0.34710000000000002</v>
      </c>
      <c r="B833" s="7">
        <v>1.1426000000000001</v>
      </c>
      <c r="C833" s="7">
        <v>2.4357000000000002</v>
      </c>
      <c r="D833" s="7">
        <v>5.4076000000000004</v>
      </c>
      <c r="H833" s="7">
        <v>0.40460000000000002</v>
      </c>
      <c r="I833" s="7">
        <v>1.2542</v>
      </c>
      <c r="K833" s="7">
        <v>0.4415</v>
      </c>
      <c r="L833" s="7">
        <v>1.3743000000000001</v>
      </c>
      <c r="N833" s="7">
        <v>0.37430000000000002</v>
      </c>
      <c r="O833" s="7">
        <v>1.2393000000000001</v>
      </c>
      <c r="Q833" s="7">
        <v>1.2628999999999999</v>
      </c>
      <c r="R833" s="7">
        <v>3.0057999999999998</v>
      </c>
      <c r="AA833" s="7">
        <v>0.3206</v>
      </c>
      <c r="AB833" s="7">
        <v>1.0923</v>
      </c>
      <c r="AC833" s="7">
        <v>2.2841999999999998</v>
      </c>
      <c r="AD833" s="7">
        <v>5.1116999999999999</v>
      </c>
      <c r="AH833" s="7">
        <v>0.36470000000000002</v>
      </c>
      <c r="AI833" s="7">
        <v>1.1752</v>
      </c>
      <c r="AK833" s="7">
        <v>0.40129999999999999</v>
      </c>
      <c r="AL833" s="7">
        <v>1.2690999999999999</v>
      </c>
      <c r="AN833" s="7">
        <v>0.34110000000000001</v>
      </c>
      <c r="AO833" s="7">
        <v>1.1682999999999999</v>
      </c>
      <c r="AP833" s="7"/>
      <c r="AQ833" s="7">
        <v>1.1779999999999999</v>
      </c>
      <c r="AR833" s="7">
        <v>2.4523999999999999</v>
      </c>
      <c r="AY833" s="7">
        <v>2.3397999999999999</v>
      </c>
      <c r="AZ833" s="7">
        <v>5.4314</v>
      </c>
      <c r="BA833" s="7">
        <v>5.4314</v>
      </c>
    </row>
    <row r="834" spans="1:53" x14ac:dyDescent="0.15">
      <c r="A834" s="7">
        <v>0.3473</v>
      </c>
      <c r="B834" s="7">
        <v>1.143</v>
      </c>
      <c r="C834" s="7">
        <v>2.4365000000000001</v>
      </c>
      <c r="D834" s="7">
        <v>5.4093</v>
      </c>
      <c r="H834" s="7">
        <v>0.40479999999999999</v>
      </c>
      <c r="I834" s="7">
        <v>1.2546999999999999</v>
      </c>
      <c r="K834" s="7">
        <v>0.44180000000000003</v>
      </c>
      <c r="L834" s="7">
        <v>1.3748</v>
      </c>
      <c r="N834" s="7">
        <v>0.3745</v>
      </c>
      <c r="O834" s="7">
        <v>1.2397</v>
      </c>
      <c r="Q834" s="7">
        <v>1.2634000000000001</v>
      </c>
      <c r="R834" s="7">
        <v>3.0066999999999999</v>
      </c>
      <c r="AA834" s="7">
        <v>0.32079999999999997</v>
      </c>
      <c r="AB834" s="7">
        <v>1.0927</v>
      </c>
      <c r="AC834" s="7">
        <v>2.2850000000000001</v>
      </c>
      <c r="AD834" s="7">
        <v>5.1132</v>
      </c>
      <c r="AH834" s="7">
        <v>0.36499999999999999</v>
      </c>
      <c r="AI834" s="7">
        <v>1.1756</v>
      </c>
      <c r="AK834" s="7">
        <v>0.40150000000000002</v>
      </c>
      <c r="AL834" s="7">
        <v>1.2696000000000001</v>
      </c>
      <c r="AN834" s="7">
        <v>0.34129999999999999</v>
      </c>
      <c r="AO834" s="7">
        <v>1.1687000000000001</v>
      </c>
      <c r="AP834" s="7"/>
      <c r="AQ834" s="7">
        <v>1.1785000000000001</v>
      </c>
      <c r="AR834" s="7">
        <v>2.4533</v>
      </c>
      <c r="AY834" s="7">
        <v>2.3408000000000002</v>
      </c>
      <c r="AZ834" s="7">
        <v>5.4336000000000002</v>
      </c>
      <c r="BA834" s="7">
        <v>5.4336000000000002</v>
      </c>
    </row>
    <row r="835" spans="1:53" x14ac:dyDescent="0.15">
      <c r="A835" s="7">
        <v>0.34749999999999998</v>
      </c>
      <c r="B835" s="7">
        <v>1.1433</v>
      </c>
      <c r="C835" s="7">
        <v>2.4373999999999998</v>
      </c>
      <c r="D835" s="7">
        <v>5.4109999999999996</v>
      </c>
      <c r="H835" s="7">
        <v>0.40510000000000002</v>
      </c>
      <c r="I835" s="7">
        <v>1.2552000000000001</v>
      </c>
      <c r="K835" s="7">
        <v>0.442</v>
      </c>
      <c r="L835" s="7">
        <v>1.3754</v>
      </c>
      <c r="N835" s="7">
        <v>0.37469999999999998</v>
      </c>
      <c r="O835" s="7">
        <v>1.2402</v>
      </c>
      <c r="Q835" s="7">
        <v>1.2639</v>
      </c>
      <c r="R835" s="7">
        <v>3.0076000000000001</v>
      </c>
      <c r="AA835" s="7">
        <v>0.32100000000000001</v>
      </c>
      <c r="AB835" s="7">
        <v>1.0931</v>
      </c>
      <c r="AC835" s="7">
        <v>2.2856999999999998</v>
      </c>
      <c r="AD835" s="7">
        <v>5.1147999999999998</v>
      </c>
      <c r="AH835" s="7">
        <v>0.36520000000000002</v>
      </c>
      <c r="AI835" s="7">
        <v>1.1760999999999999</v>
      </c>
      <c r="AK835" s="7">
        <v>0.4017</v>
      </c>
      <c r="AL835" s="7">
        <v>1.2701</v>
      </c>
      <c r="AN835" s="7">
        <v>0.34150000000000003</v>
      </c>
      <c r="AO835" s="7">
        <v>1.1692</v>
      </c>
      <c r="AP835" s="7"/>
      <c r="AQ835" s="7">
        <v>1.1789000000000001</v>
      </c>
      <c r="AR835" s="7">
        <v>2.4542000000000002</v>
      </c>
      <c r="AY835" s="7">
        <v>2.3418000000000001</v>
      </c>
      <c r="AZ835" s="7">
        <v>5.4356999999999998</v>
      </c>
      <c r="BA835" s="7">
        <v>5.4356999999999998</v>
      </c>
    </row>
    <row r="836" spans="1:53" x14ac:dyDescent="0.15">
      <c r="A836" s="7">
        <v>0.34770000000000001</v>
      </c>
      <c r="B836" s="7">
        <v>1.1436999999999999</v>
      </c>
      <c r="C836" s="7">
        <v>2.4382000000000001</v>
      </c>
      <c r="D836" s="7">
        <v>5.4127000000000001</v>
      </c>
      <c r="H836" s="7">
        <v>0.40529999999999999</v>
      </c>
      <c r="I836" s="7">
        <v>1.2557</v>
      </c>
      <c r="K836" s="7">
        <v>0.44230000000000003</v>
      </c>
      <c r="L836" s="7">
        <v>1.3759999999999999</v>
      </c>
      <c r="N836" s="7">
        <v>0.37490000000000001</v>
      </c>
      <c r="O836" s="7">
        <v>1.2406999999999999</v>
      </c>
      <c r="Q836" s="7">
        <v>1.2643</v>
      </c>
      <c r="R836" s="7">
        <v>3.0085000000000002</v>
      </c>
      <c r="AA836" s="7">
        <v>0.32119999999999999</v>
      </c>
      <c r="AB836" s="7">
        <v>1.0934999999999999</v>
      </c>
      <c r="AC836" s="7">
        <v>2.2865000000000002</v>
      </c>
      <c r="AD836" s="7">
        <v>5.1163999999999996</v>
      </c>
      <c r="AH836" s="7">
        <v>0.3654</v>
      </c>
      <c r="AI836" s="7">
        <v>1.1765000000000001</v>
      </c>
      <c r="AK836" s="7">
        <v>0.40200000000000002</v>
      </c>
      <c r="AL836" s="7">
        <v>1.2706</v>
      </c>
      <c r="AN836" s="7">
        <v>0.3417</v>
      </c>
      <c r="AO836" s="7">
        <v>1.1696</v>
      </c>
      <c r="AP836" s="7"/>
      <c r="AQ836" s="7">
        <v>1.1793</v>
      </c>
      <c r="AR836" s="7">
        <v>2.4550999999999998</v>
      </c>
      <c r="AY836" s="7">
        <v>2.3428</v>
      </c>
      <c r="AZ836" s="7">
        <v>5.4379</v>
      </c>
      <c r="BA836" s="7">
        <v>5.4379</v>
      </c>
    </row>
    <row r="837" spans="1:53" x14ac:dyDescent="0.15">
      <c r="A837" s="7">
        <v>0.3478</v>
      </c>
      <c r="B837" s="7">
        <v>1.1440999999999999</v>
      </c>
      <c r="C837" s="7">
        <v>2.4390000000000001</v>
      </c>
      <c r="D837" s="7">
        <v>5.4143999999999997</v>
      </c>
      <c r="H837" s="7">
        <v>0.40550000000000003</v>
      </c>
      <c r="I837" s="7">
        <v>1.2561</v>
      </c>
      <c r="K837" s="7">
        <v>0.4425</v>
      </c>
      <c r="L837" s="7">
        <v>1.3765000000000001</v>
      </c>
      <c r="N837" s="7">
        <v>0.37509999999999999</v>
      </c>
      <c r="O837" s="7">
        <v>1.2411000000000001</v>
      </c>
      <c r="Q837" s="7">
        <v>1.2647999999999999</v>
      </c>
      <c r="R837" s="7">
        <v>3.0095000000000001</v>
      </c>
      <c r="AA837" s="7">
        <v>0.32140000000000002</v>
      </c>
      <c r="AB837" s="7">
        <v>1.0939000000000001</v>
      </c>
      <c r="AC837" s="7">
        <v>2.2873000000000001</v>
      </c>
      <c r="AD837" s="7">
        <v>5.1178999999999997</v>
      </c>
      <c r="AH837" s="7">
        <v>0.36559999999999998</v>
      </c>
      <c r="AI837" s="7">
        <v>1.177</v>
      </c>
      <c r="AK837" s="7">
        <v>0.4022</v>
      </c>
      <c r="AL837" s="7">
        <v>1.2710999999999999</v>
      </c>
      <c r="AN837" s="7">
        <v>0.34189999999999998</v>
      </c>
      <c r="AO837" s="7">
        <v>1.1700999999999999</v>
      </c>
      <c r="AP837" s="7"/>
      <c r="AQ837" s="7">
        <v>1.1798</v>
      </c>
      <c r="AR837" s="7">
        <v>2.4559000000000002</v>
      </c>
      <c r="AY837" s="7">
        <v>2.3437999999999999</v>
      </c>
      <c r="AZ837" s="7">
        <v>5.44</v>
      </c>
      <c r="BA837" s="7">
        <v>5.44</v>
      </c>
    </row>
    <row r="838" spans="1:53" x14ac:dyDescent="0.15">
      <c r="A838" s="7">
        <v>0.34799999999999998</v>
      </c>
      <c r="B838" s="7">
        <v>1.1444000000000001</v>
      </c>
      <c r="C838" s="7">
        <v>2.4399000000000002</v>
      </c>
      <c r="D838" s="7">
        <v>5.4161000000000001</v>
      </c>
      <c r="H838" s="7">
        <v>0.40579999999999999</v>
      </c>
      <c r="I838" s="7">
        <v>1.2565999999999999</v>
      </c>
      <c r="K838" s="7">
        <v>0.44280000000000003</v>
      </c>
      <c r="L838" s="7">
        <v>1.3771</v>
      </c>
      <c r="N838" s="7">
        <v>0.37530000000000002</v>
      </c>
      <c r="O838" s="7">
        <v>1.2416</v>
      </c>
      <c r="Q838" s="7">
        <v>1.2653000000000001</v>
      </c>
      <c r="R838" s="7">
        <v>3.0104000000000002</v>
      </c>
      <c r="AA838" s="7">
        <v>0.3216</v>
      </c>
      <c r="AB838" s="7">
        <v>1.0943000000000001</v>
      </c>
      <c r="AC838" s="7">
        <v>2.2881</v>
      </c>
      <c r="AD838" s="7">
        <v>5.1195000000000004</v>
      </c>
      <c r="AH838" s="7">
        <v>0.36580000000000001</v>
      </c>
      <c r="AI838" s="7">
        <v>1.1775</v>
      </c>
      <c r="AK838" s="7">
        <v>0.40250000000000002</v>
      </c>
      <c r="AL838" s="7">
        <v>1.2716000000000001</v>
      </c>
      <c r="AN838" s="7">
        <v>0.34210000000000002</v>
      </c>
      <c r="AO838" s="7">
        <v>1.1706000000000001</v>
      </c>
      <c r="AP838" s="7"/>
      <c r="AQ838" s="7">
        <v>1.1801999999999999</v>
      </c>
      <c r="AR838" s="7">
        <v>2.4567999999999999</v>
      </c>
      <c r="AY838" s="7">
        <v>2.3448000000000002</v>
      </c>
      <c r="AZ838" s="7">
        <v>5.4421999999999997</v>
      </c>
      <c r="BA838" s="7">
        <v>5.4421999999999997</v>
      </c>
    </row>
    <row r="839" spans="1:53" x14ac:dyDescent="0.15">
      <c r="A839" s="7">
        <v>0.34820000000000001</v>
      </c>
      <c r="B839" s="7">
        <v>1.1448</v>
      </c>
      <c r="C839" s="7">
        <v>2.4407000000000001</v>
      </c>
      <c r="D839" s="7">
        <v>5.4177999999999997</v>
      </c>
      <c r="H839" s="7">
        <v>0.40600000000000003</v>
      </c>
      <c r="I839" s="7">
        <v>1.2571000000000001</v>
      </c>
      <c r="K839" s="7">
        <v>0.443</v>
      </c>
      <c r="L839" s="7">
        <v>1.3775999999999999</v>
      </c>
      <c r="N839" s="7">
        <v>0.3755</v>
      </c>
      <c r="O839" s="7">
        <v>1.2421</v>
      </c>
      <c r="Q839" s="7">
        <v>1.2657</v>
      </c>
      <c r="R839" s="7">
        <v>3.0112999999999999</v>
      </c>
      <c r="AA839" s="7">
        <v>0.32179999999999997</v>
      </c>
      <c r="AB839" s="7">
        <v>1.0946</v>
      </c>
      <c r="AC839" s="7">
        <v>2.2888000000000002</v>
      </c>
      <c r="AD839" s="7">
        <v>5.1211000000000002</v>
      </c>
      <c r="AH839" s="7">
        <v>0.36609999999999998</v>
      </c>
      <c r="AI839" s="7">
        <v>1.1778999999999999</v>
      </c>
      <c r="AK839" s="7">
        <v>0.4027</v>
      </c>
      <c r="AL839" s="7">
        <v>1.2721</v>
      </c>
      <c r="AN839" s="7">
        <v>0.34229999999999999</v>
      </c>
      <c r="AO839" s="7">
        <v>1.171</v>
      </c>
      <c r="AP839" s="7"/>
      <c r="AQ839" s="7">
        <v>1.1806000000000001</v>
      </c>
      <c r="AR839" s="7">
        <v>2.4577</v>
      </c>
      <c r="AY839" s="7">
        <v>2.3458000000000001</v>
      </c>
      <c r="AZ839" s="7">
        <v>5.4443000000000001</v>
      </c>
      <c r="BA839" s="7">
        <v>5.4443000000000001</v>
      </c>
    </row>
    <row r="840" spans="1:53" x14ac:dyDescent="0.15">
      <c r="A840" s="7">
        <v>0.34839999999999999</v>
      </c>
      <c r="B840" s="7">
        <v>1.1452</v>
      </c>
      <c r="C840" s="7">
        <v>2.4416000000000002</v>
      </c>
      <c r="D840" s="7">
        <v>5.4195000000000002</v>
      </c>
      <c r="H840" s="7">
        <v>0.40620000000000001</v>
      </c>
      <c r="I840" s="7">
        <v>1.2576000000000001</v>
      </c>
      <c r="K840" s="7">
        <v>0.44319999999999998</v>
      </c>
      <c r="L840" s="7">
        <v>1.3782000000000001</v>
      </c>
      <c r="N840" s="7">
        <v>0.37569999999999998</v>
      </c>
      <c r="O840" s="7">
        <v>1.2424999999999999</v>
      </c>
      <c r="Q840" s="7">
        <v>1.2662</v>
      </c>
      <c r="R840" s="7">
        <v>3.0122</v>
      </c>
      <c r="AA840" s="7">
        <v>0.32200000000000001</v>
      </c>
      <c r="AB840" s="7">
        <v>1.095</v>
      </c>
      <c r="AC840" s="7">
        <v>2.2896000000000001</v>
      </c>
      <c r="AD840" s="7">
        <v>5.1226000000000003</v>
      </c>
      <c r="AH840" s="7">
        <v>0.36630000000000001</v>
      </c>
      <c r="AI840" s="7">
        <v>1.1783999999999999</v>
      </c>
      <c r="AK840" s="7">
        <v>0.40300000000000002</v>
      </c>
      <c r="AL840" s="7">
        <v>1.2726</v>
      </c>
      <c r="AN840" s="7">
        <v>0.34250000000000003</v>
      </c>
      <c r="AO840" s="7">
        <v>1.1715</v>
      </c>
      <c r="AP840" s="7"/>
      <c r="AQ840" s="7">
        <v>1.1811</v>
      </c>
      <c r="AR840" s="7">
        <v>2.4586000000000001</v>
      </c>
      <c r="AY840" s="7">
        <v>2.3469000000000002</v>
      </c>
      <c r="AZ840" s="7">
        <v>5.4465000000000003</v>
      </c>
      <c r="BA840" s="7">
        <v>5.4465000000000003</v>
      </c>
    </row>
    <row r="841" spans="1:53" x14ac:dyDescent="0.15">
      <c r="A841" s="7">
        <v>0.34860000000000002</v>
      </c>
      <c r="B841" s="7">
        <v>1.1456</v>
      </c>
      <c r="C841" s="7">
        <v>2.4424000000000001</v>
      </c>
      <c r="D841" s="7">
        <v>5.4211999999999998</v>
      </c>
      <c r="H841" s="7">
        <v>0.40649999999999997</v>
      </c>
      <c r="I841" s="7">
        <v>1.2581</v>
      </c>
      <c r="K841" s="7">
        <v>0.44350000000000001</v>
      </c>
      <c r="L841" s="7">
        <v>1.3787</v>
      </c>
      <c r="N841" s="7">
        <v>0.37590000000000001</v>
      </c>
      <c r="O841" s="7">
        <v>1.2430000000000001</v>
      </c>
      <c r="Q841" s="7">
        <v>1.2665999999999999</v>
      </c>
      <c r="R841" s="7">
        <v>3.0131999999999999</v>
      </c>
      <c r="AA841" s="7">
        <v>0.3221</v>
      </c>
      <c r="AB841" s="7">
        <v>1.0953999999999999</v>
      </c>
      <c r="AC841" s="7">
        <v>2.2904</v>
      </c>
      <c r="AD841" s="7">
        <v>5.1242000000000001</v>
      </c>
      <c r="AH841" s="7">
        <v>0.36649999999999999</v>
      </c>
      <c r="AI841" s="7">
        <v>1.1788000000000001</v>
      </c>
      <c r="AK841" s="7">
        <v>0.4032</v>
      </c>
      <c r="AL841" s="7">
        <v>1.2729999999999999</v>
      </c>
      <c r="AN841" s="7">
        <v>0.3427</v>
      </c>
      <c r="AO841" s="7">
        <v>1.1718999999999999</v>
      </c>
      <c r="AP841" s="7"/>
      <c r="AQ841" s="7">
        <v>1.1815</v>
      </c>
      <c r="AR841" s="7">
        <v>2.4594</v>
      </c>
      <c r="AY841" s="7">
        <v>2.3479000000000001</v>
      </c>
      <c r="AZ841" s="7">
        <v>5.4485999999999999</v>
      </c>
      <c r="BA841" s="7">
        <v>5.4485999999999999</v>
      </c>
    </row>
    <row r="842" spans="1:53" x14ac:dyDescent="0.15">
      <c r="A842" s="7">
        <v>0.3488</v>
      </c>
      <c r="B842" s="7">
        <v>1.1458999999999999</v>
      </c>
      <c r="C842" s="7">
        <v>2.4432999999999998</v>
      </c>
      <c r="D842" s="7">
        <v>5.4229000000000003</v>
      </c>
      <c r="H842" s="7">
        <v>0.40670000000000001</v>
      </c>
      <c r="I842" s="7">
        <v>1.2585999999999999</v>
      </c>
      <c r="K842" s="7">
        <v>0.44369999999999998</v>
      </c>
      <c r="L842" s="7">
        <v>1.3793</v>
      </c>
      <c r="N842" s="7">
        <v>0.37609999999999999</v>
      </c>
      <c r="O842" s="7">
        <v>1.2435</v>
      </c>
      <c r="Q842" s="7">
        <v>1.2670999999999999</v>
      </c>
      <c r="R842" s="7">
        <v>3.0141</v>
      </c>
      <c r="AA842" s="7">
        <v>0.32229999999999998</v>
      </c>
      <c r="AB842" s="7">
        <v>1.0958000000000001</v>
      </c>
      <c r="AC842" s="7">
        <v>2.2911999999999999</v>
      </c>
      <c r="AD842" s="7">
        <v>5.1257999999999999</v>
      </c>
      <c r="AH842" s="7">
        <v>0.36670000000000003</v>
      </c>
      <c r="AI842" s="7">
        <v>1.1793</v>
      </c>
      <c r="AK842" s="7">
        <v>0.40350000000000003</v>
      </c>
      <c r="AL842" s="7">
        <v>1.2735000000000001</v>
      </c>
      <c r="AN842" s="7">
        <v>0.34289999999999998</v>
      </c>
      <c r="AO842" s="7">
        <v>1.1724000000000001</v>
      </c>
      <c r="AP842" s="7"/>
      <c r="AQ842" s="7">
        <v>1.1819</v>
      </c>
      <c r="AR842" s="7">
        <v>2.4603000000000002</v>
      </c>
      <c r="AY842" s="7">
        <v>2.3489</v>
      </c>
      <c r="AZ842" s="7">
        <v>5.4508000000000001</v>
      </c>
      <c r="BA842" s="7">
        <v>5.4508000000000001</v>
      </c>
    </row>
    <row r="843" spans="1:53" x14ac:dyDescent="0.15">
      <c r="A843" s="7">
        <v>0.34889999999999999</v>
      </c>
      <c r="B843" s="7">
        <v>1.1463000000000001</v>
      </c>
      <c r="C843" s="7">
        <v>2.4441000000000002</v>
      </c>
      <c r="D843" s="7">
        <v>5.4245999999999999</v>
      </c>
      <c r="H843" s="7">
        <v>0.40699999999999997</v>
      </c>
      <c r="I843" s="7">
        <v>1.2591000000000001</v>
      </c>
      <c r="K843" s="7">
        <v>0.44400000000000001</v>
      </c>
      <c r="L843" s="7">
        <v>1.3798999999999999</v>
      </c>
      <c r="N843" s="7">
        <v>0.37630000000000002</v>
      </c>
      <c r="O843" s="7">
        <v>1.2439</v>
      </c>
      <c r="Q843" s="7">
        <v>1.2676000000000001</v>
      </c>
      <c r="R843" s="7">
        <v>3.0150000000000001</v>
      </c>
      <c r="AA843" s="7">
        <v>0.32250000000000001</v>
      </c>
      <c r="AB843" s="7">
        <v>1.0962000000000001</v>
      </c>
      <c r="AC843" s="7">
        <v>2.2919999999999998</v>
      </c>
      <c r="AD843" s="7">
        <v>5.1273</v>
      </c>
      <c r="AH843" s="7">
        <v>0.36699999999999999</v>
      </c>
      <c r="AI843" s="7">
        <v>1.1798</v>
      </c>
      <c r="AK843" s="7">
        <v>0.4037</v>
      </c>
      <c r="AL843" s="7">
        <v>1.274</v>
      </c>
      <c r="AN843" s="7">
        <v>0.34310000000000002</v>
      </c>
      <c r="AO843" s="7">
        <v>1.1728000000000001</v>
      </c>
      <c r="AP843" s="7"/>
      <c r="AQ843" s="7">
        <v>1.1823999999999999</v>
      </c>
      <c r="AR843" s="7">
        <v>2.4611999999999998</v>
      </c>
      <c r="AY843" s="7">
        <v>2.3498999999999999</v>
      </c>
      <c r="AZ843" s="7">
        <v>5.4528999999999996</v>
      </c>
      <c r="BA843" s="7">
        <v>5.4528999999999996</v>
      </c>
    </row>
    <row r="844" spans="1:53" x14ac:dyDescent="0.15">
      <c r="A844" s="7">
        <v>0.34910000000000002</v>
      </c>
      <c r="B844" s="7">
        <v>1.1467000000000001</v>
      </c>
      <c r="C844" s="7">
        <v>2.4449999999999998</v>
      </c>
      <c r="D844" s="7">
        <v>5.4263000000000003</v>
      </c>
      <c r="H844" s="7">
        <v>0.40720000000000001</v>
      </c>
      <c r="I844" s="7">
        <v>1.2595000000000001</v>
      </c>
      <c r="K844" s="7">
        <v>0.44419999999999998</v>
      </c>
      <c r="L844" s="7">
        <v>1.3804000000000001</v>
      </c>
      <c r="N844" s="7">
        <v>0.3765</v>
      </c>
      <c r="O844" s="7">
        <v>1.2444</v>
      </c>
      <c r="Q844" s="7">
        <v>1.268</v>
      </c>
      <c r="R844" s="7">
        <v>3.016</v>
      </c>
      <c r="AA844" s="7">
        <v>0.32269999999999999</v>
      </c>
      <c r="AB844" s="7">
        <v>1.0966</v>
      </c>
      <c r="AC844" s="7">
        <v>2.2927</v>
      </c>
      <c r="AD844" s="7">
        <v>5.1288999999999998</v>
      </c>
      <c r="AH844" s="7">
        <v>0.36720000000000003</v>
      </c>
      <c r="AI844" s="7">
        <v>1.1801999999999999</v>
      </c>
      <c r="AK844" s="7">
        <v>0.40400000000000003</v>
      </c>
      <c r="AL844" s="7">
        <v>1.2745</v>
      </c>
      <c r="AN844" s="7">
        <v>0.34329999999999999</v>
      </c>
      <c r="AO844" s="7">
        <v>1.1733</v>
      </c>
      <c r="AP844" s="7"/>
      <c r="AQ844" s="7">
        <v>1.1828000000000001</v>
      </c>
      <c r="AR844" s="7">
        <v>2.4621</v>
      </c>
      <c r="AY844" s="7">
        <v>2.3509000000000002</v>
      </c>
      <c r="AZ844" s="7">
        <v>5.4550999999999998</v>
      </c>
      <c r="BA844" s="7">
        <v>5.4550999999999998</v>
      </c>
    </row>
    <row r="845" spans="1:53" x14ac:dyDescent="0.15">
      <c r="A845" s="7">
        <v>0.3493</v>
      </c>
      <c r="B845" s="7">
        <v>1.1471</v>
      </c>
      <c r="C845" s="7">
        <v>2.4458000000000002</v>
      </c>
      <c r="D845" s="7">
        <v>5.4279999999999999</v>
      </c>
      <c r="H845" s="7">
        <v>0.40739999999999998</v>
      </c>
      <c r="I845" s="7">
        <v>1.26</v>
      </c>
      <c r="K845" s="7">
        <v>0.44450000000000001</v>
      </c>
      <c r="L845" s="7">
        <v>1.381</v>
      </c>
      <c r="N845" s="7">
        <v>0.37669999999999998</v>
      </c>
      <c r="O845" s="7">
        <v>1.2448999999999999</v>
      </c>
      <c r="Q845" s="7">
        <v>1.2685</v>
      </c>
      <c r="R845" s="7">
        <v>3.0169000000000001</v>
      </c>
      <c r="AA845" s="7">
        <v>0.32290000000000002</v>
      </c>
      <c r="AB845" s="7">
        <v>1.097</v>
      </c>
      <c r="AC845" s="7">
        <v>2.2934999999999999</v>
      </c>
      <c r="AD845" s="7">
        <v>5.1304999999999996</v>
      </c>
      <c r="AH845" s="7">
        <v>0.3674</v>
      </c>
      <c r="AI845" s="7">
        <v>1.1807000000000001</v>
      </c>
      <c r="AK845" s="7">
        <v>0.4042</v>
      </c>
      <c r="AL845" s="7">
        <v>1.2749999999999999</v>
      </c>
      <c r="AN845" s="7">
        <v>0.34350000000000003</v>
      </c>
      <c r="AO845" s="7">
        <v>1.1737</v>
      </c>
      <c r="AP845" s="7"/>
      <c r="AQ845" s="7">
        <v>1.1833</v>
      </c>
      <c r="AR845" s="7">
        <v>2.4630000000000001</v>
      </c>
      <c r="AY845" s="7">
        <v>2.3519000000000001</v>
      </c>
      <c r="AZ845" s="7">
        <v>5.4573</v>
      </c>
      <c r="BA845" s="7">
        <v>5.4573</v>
      </c>
    </row>
    <row r="846" spans="1:53" x14ac:dyDescent="0.15">
      <c r="A846" s="7">
        <v>0.34949999999999998</v>
      </c>
      <c r="B846" s="7">
        <v>1.1474</v>
      </c>
      <c r="C846" s="7">
        <v>2.4466000000000001</v>
      </c>
      <c r="D846" s="7">
        <v>5.4297000000000004</v>
      </c>
      <c r="H846" s="7">
        <v>0.40770000000000001</v>
      </c>
      <c r="I846" s="7">
        <v>1.2605</v>
      </c>
      <c r="K846" s="7">
        <v>0.44469999999999998</v>
      </c>
      <c r="L846" s="7">
        <v>1.3815999999999999</v>
      </c>
      <c r="N846" s="7">
        <v>0.37690000000000001</v>
      </c>
      <c r="O846" s="7">
        <v>1.2453000000000001</v>
      </c>
      <c r="Q846" s="7">
        <v>1.2689999999999999</v>
      </c>
      <c r="R846" s="7">
        <v>3.0177999999999998</v>
      </c>
      <c r="AA846" s="7">
        <v>0.3231</v>
      </c>
      <c r="AB846" s="7">
        <v>1.0973999999999999</v>
      </c>
      <c r="AC846" s="7">
        <v>2.2942999999999998</v>
      </c>
      <c r="AD846" s="7">
        <v>5.1321000000000003</v>
      </c>
      <c r="AH846" s="7">
        <v>0.36759999999999998</v>
      </c>
      <c r="AI846" s="7">
        <v>1.1812</v>
      </c>
      <c r="AK846" s="7">
        <v>0.40450000000000003</v>
      </c>
      <c r="AL846" s="7">
        <v>1.2755000000000001</v>
      </c>
      <c r="AN846" s="7">
        <v>0.34370000000000001</v>
      </c>
      <c r="AO846" s="7">
        <v>1.1741999999999999</v>
      </c>
      <c r="AP846" s="7"/>
      <c r="AQ846" s="7">
        <v>1.1837</v>
      </c>
      <c r="AR846" s="7">
        <v>2.4638</v>
      </c>
      <c r="AY846" s="7">
        <v>2.3529</v>
      </c>
      <c r="AZ846" s="7">
        <v>5.4593999999999996</v>
      </c>
      <c r="BA846" s="7">
        <v>5.4593999999999996</v>
      </c>
    </row>
    <row r="847" spans="1:53" x14ac:dyDescent="0.15">
      <c r="A847" s="7">
        <v>0.34970000000000001</v>
      </c>
      <c r="B847" s="7">
        <v>1.1477999999999999</v>
      </c>
      <c r="C847" s="7">
        <v>2.4474999999999998</v>
      </c>
      <c r="D847" s="7">
        <v>5.4314</v>
      </c>
      <c r="H847" s="7">
        <v>0.40789999999999998</v>
      </c>
      <c r="I847" s="7">
        <v>1.2609999999999999</v>
      </c>
      <c r="K847" s="7">
        <v>0.44500000000000001</v>
      </c>
      <c r="L847" s="7">
        <v>1.3821000000000001</v>
      </c>
      <c r="N847" s="7">
        <v>0.37709999999999999</v>
      </c>
      <c r="O847" s="7">
        <v>1.2458</v>
      </c>
      <c r="Q847" s="7">
        <v>1.2694000000000001</v>
      </c>
      <c r="R847" s="7">
        <v>3.0186999999999999</v>
      </c>
      <c r="AA847" s="7">
        <v>0.32329999999999998</v>
      </c>
      <c r="AB847" s="7">
        <v>1.0978000000000001</v>
      </c>
      <c r="AC847" s="7">
        <v>2.2951000000000001</v>
      </c>
      <c r="AD847" s="7">
        <v>5.1336000000000004</v>
      </c>
      <c r="AH847" s="7">
        <v>0.36780000000000002</v>
      </c>
      <c r="AI847" s="7">
        <v>1.1816</v>
      </c>
      <c r="AK847" s="7">
        <v>0.4047</v>
      </c>
      <c r="AL847" s="7">
        <v>1.276</v>
      </c>
      <c r="AN847" s="7">
        <v>0.34389999999999998</v>
      </c>
      <c r="AO847" s="7">
        <v>1.1746000000000001</v>
      </c>
      <c r="AP847" s="7"/>
      <c r="AQ847" s="7">
        <v>1.1840999999999999</v>
      </c>
      <c r="AR847" s="7">
        <v>2.4647000000000001</v>
      </c>
      <c r="AY847" s="7">
        <v>2.3538999999999999</v>
      </c>
      <c r="AZ847" s="7">
        <v>5.4615999999999998</v>
      </c>
      <c r="BA847" s="7">
        <v>5.4615999999999998</v>
      </c>
    </row>
    <row r="848" spans="1:53" x14ac:dyDescent="0.15">
      <c r="A848" s="7">
        <v>0.34989999999999999</v>
      </c>
      <c r="B848" s="7">
        <v>1.1482000000000001</v>
      </c>
      <c r="C848" s="7">
        <v>2.4483000000000001</v>
      </c>
      <c r="D848" s="7">
        <v>5.4332000000000003</v>
      </c>
      <c r="H848" s="7">
        <v>0.40810000000000002</v>
      </c>
      <c r="I848" s="7">
        <v>1.2615000000000001</v>
      </c>
      <c r="K848" s="7">
        <v>0.44519999999999998</v>
      </c>
      <c r="L848" s="7">
        <v>1.3827</v>
      </c>
      <c r="N848" s="7">
        <v>0.37730000000000002</v>
      </c>
      <c r="O848" s="7">
        <v>1.2463</v>
      </c>
      <c r="Q848" s="7">
        <v>1.2699</v>
      </c>
      <c r="R848" s="7">
        <v>3.0196999999999998</v>
      </c>
      <c r="AA848" s="7">
        <v>0.32350000000000001</v>
      </c>
      <c r="AB848" s="7">
        <v>1.0981000000000001</v>
      </c>
      <c r="AC848" s="7">
        <v>2.2959000000000001</v>
      </c>
      <c r="AD848" s="7">
        <v>5.1352000000000002</v>
      </c>
      <c r="AH848" s="7">
        <v>0.36809999999999998</v>
      </c>
      <c r="AI848" s="7">
        <v>1.1820999999999999</v>
      </c>
      <c r="AK848" s="7">
        <v>0.40500000000000003</v>
      </c>
      <c r="AL848" s="7">
        <v>1.2765</v>
      </c>
      <c r="AN848" s="7">
        <v>0.34410000000000002</v>
      </c>
      <c r="AO848" s="7">
        <v>1.1751</v>
      </c>
      <c r="AP848" s="7"/>
      <c r="AQ848" s="7">
        <v>1.1846000000000001</v>
      </c>
      <c r="AR848" s="7">
        <v>2.4655999999999998</v>
      </c>
      <c r="AY848" s="7">
        <v>2.3549000000000002</v>
      </c>
      <c r="AZ848" s="7">
        <v>5.4637000000000002</v>
      </c>
      <c r="BA848" s="7">
        <v>5.4637000000000002</v>
      </c>
    </row>
    <row r="849" spans="1:53" x14ac:dyDescent="0.15">
      <c r="A849" s="7">
        <v>0.35</v>
      </c>
      <c r="B849" s="7">
        <v>1.1486000000000001</v>
      </c>
      <c r="C849" s="7">
        <v>2.4491999999999998</v>
      </c>
      <c r="D849" s="7">
        <v>5.4348999999999998</v>
      </c>
      <c r="H849" s="7">
        <v>0.40839999999999999</v>
      </c>
      <c r="I849" s="7">
        <v>1.262</v>
      </c>
      <c r="K849" s="7">
        <v>0.44550000000000001</v>
      </c>
      <c r="L849" s="7">
        <v>1.3832</v>
      </c>
      <c r="N849" s="7">
        <v>0.37759999999999999</v>
      </c>
      <c r="O849" s="7">
        <v>1.2466999999999999</v>
      </c>
      <c r="Q849" s="7">
        <v>1.2704</v>
      </c>
      <c r="R849" s="7">
        <v>3.0206</v>
      </c>
      <c r="AA849" s="7">
        <v>0.3236</v>
      </c>
      <c r="AB849" s="7">
        <v>1.0985</v>
      </c>
      <c r="AC849" s="7">
        <v>2.2966000000000002</v>
      </c>
      <c r="AD849" s="7">
        <v>5.1368</v>
      </c>
      <c r="AH849" s="7">
        <v>0.36830000000000002</v>
      </c>
      <c r="AI849" s="7">
        <v>1.1825000000000001</v>
      </c>
      <c r="AK849" s="7">
        <v>0.4052</v>
      </c>
      <c r="AL849" s="7">
        <v>1.2769999999999999</v>
      </c>
      <c r="AN849" s="7">
        <v>0.34429999999999999</v>
      </c>
      <c r="AO849" s="7">
        <v>1.1755</v>
      </c>
      <c r="AP849" s="7"/>
      <c r="AQ849" s="7">
        <v>1.1850000000000001</v>
      </c>
      <c r="AR849" s="7">
        <v>2.4664999999999999</v>
      </c>
      <c r="AY849" s="7">
        <v>2.3559000000000001</v>
      </c>
      <c r="AZ849" s="7">
        <v>5.4659000000000004</v>
      </c>
      <c r="BA849" s="7">
        <v>5.4659000000000004</v>
      </c>
    </row>
    <row r="850" spans="1:53" x14ac:dyDescent="0.15">
      <c r="A850" s="7">
        <v>0.35020000000000001</v>
      </c>
      <c r="B850" s="7">
        <v>1.1489</v>
      </c>
      <c r="C850" s="7">
        <v>2.4500000000000002</v>
      </c>
      <c r="D850" s="7">
        <v>5.4366000000000003</v>
      </c>
      <c r="H850" s="7">
        <v>0.40860000000000002</v>
      </c>
      <c r="I850" s="7">
        <v>1.2625</v>
      </c>
      <c r="K850" s="7">
        <v>0.44569999999999999</v>
      </c>
      <c r="L850" s="7">
        <v>1.3837999999999999</v>
      </c>
      <c r="N850" s="7">
        <v>0.37780000000000002</v>
      </c>
      <c r="O850" s="7">
        <v>1.2472000000000001</v>
      </c>
      <c r="Q850" s="7">
        <v>1.2707999999999999</v>
      </c>
      <c r="R850" s="7">
        <v>3.0215000000000001</v>
      </c>
      <c r="AA850" s="7">
        <v>0.32379999999999998</v>
      </c>
      <c r="AB850" s="7">
        <v>1.0989</v>
      </c>
      <c r="AC850" s="7">
        <v>2.2974000000000001</v>
      </c>
      <c r="AD850" s="7">
        <v>5.1383999999999999</v>
      </c>
      <c r="AH850" s="7">
        <v>0.36849999999999999</v>
      </c>
      <c r="AI850" s="7">
        <v>1.1830000000000001</v>
      </c>
      <c r="AK850" s="7">
        <v>0.40550000000000003</v>
      </c>
      <c r="AL850" s="7">
        <v>1.2775000000000001</v>
      </c>
      <c r="AN850" s="7">
        <v>0.34449999999999997</v>
      </c>
      <c r="AO850" s="7">
        <v>1.1759999999999999</v>
      </c>
      <c r="AP850" s="7"/>
      <c r="AQ850" s="7">
        <v>1.1855</v>
      </c>
      <c r="AR850" s="7">
        <v>2.4674</v>
      </c>
      <c r="AY850" s="7">
        <v>2.3570000000000002</v>
      </c>
      <c r="AZ850" s="7">
        <v>5.4680999999999997</v>
      </c>
      <c r="BA850" s="7">
        <v>5.4680999999999997</v>
      </c>
    </row>
    <row r="851" spans="1:53" x14ac:dyDescent="0.15">
      <c r="A851" s="7">
        <v>0.35039999999999999</v>
      </c>
      <c r="B851" s="7">
        <v>1.1493</v>
      </c>
      <c r="C851" s="7">
        <v>2.4508999999999999</v>
      </c>
      <c r="D851" s="7">
        <v>5.4382999999999999</v>
      </c>
      <c r="H851" s="7">
        <v>0.40889999999999999</v>
      </c>
      <c r="I851" s="7">
        <v>1.2629999999999999</v>
      </c>
      <c r="K851" s="7">
        <v>0.44590000000000002</v>
      </c>
      <c r="L851" s="7">
        <v>1.3844000000000001</v>
      </c>
      <c r="N851" s="7">
        <v>0.378</v>
      </c>
      <c r="O851" s="7">
        <v>1.2477</v>
      </c>
      <c r="Q851" s="7">
        <v>1.2713000000000001</v>
      </c>
      <c r="R851" s="7">
        <v>3.0225</v>
      </c>
      <c r="AA851" s="7">
        <v>0.32400000000000001</v>
      </c>
      <c r="AB851" s="7">
        <v>1.0992999999999999</v>
      </c>
      <c r="AC851" s="7">
        <v>2.2982</v>
      </c>
      <c r="AD851" s="7">
        <v>5.1398999999999999</v>
      </c>
      <c r="AH851" s="7">
        <v>0.36870000000000003</v>
      </c>
      <c r="AI851" s="7">
        <v>1.1835</v>
      </c>
      <c r="AK851" s="7">
        <v>0.40570000000000001</v>
      </c>
      <c r="AL851" s="7">
        <v>1.278</v>
      </c>
      <c r="AN851" s="7">
        <v>0.34470000000000001</v>
      </c>
      <c r="AO851" s="7">
        <v>1.1763999999999999</v>
      </c>
      <c r="AP851" s="7"/>
      <c r="AQ851" s="7">
        <v>1.1859</v>
      </c>
      <c r="AR851" s="7">
        <v>2.4683000000000002</v>
      </c>
      <c r="AY851" s="7">
        <v>2.3580000000000001</v>
      </c>
      <c r="AZ851" s="7">
        <v>5.4702999999999999</v>
      </c>
      <c r="BA851" s="7">
        <v>5.4702999999999999</v>
      </c>
    </row>
    <row r="852" spans="1:53" x14ac:dyDescent="0.15">
      <c r="A852" s="7">
        <v>0.35060000000000002</v>
      </c>
      <c r="B852" s="7">
        <v>1.1496999999999999</v>
      </c>
      <c r="C852" s="7">
        <v>2.4517000000000002</v>
      </c>
      <c r="D852" s="7">
        <v>5.44</v>
      </c>
      <c r="H852" s="7">
        <v>0.40910000000000002</v>
      </c>
      <c r="I852" s="7">
        <v>1.2634000000000001</v>
      </c>
      <c r="K852" s="7">
        <v>0.44619999999999999</v>
      </c>
      <c r="L852" s="7">
        <v>1.3849</v>
      </c>
      <c r="N852" s="7">
        <v>0.37819999999999998</v>
      </c>
      <c r="O852" s="7">
        <v>1.2482</v>
      </c>
      <c r="Q852" s="7">
        <v>1.2718</v>
      </c>
      <c r="R852" s="7">
        <v>3.0234000000000001</v>
      </c>
      <c r="AA852" s="7">
        <v>0.32419999999999999</v>
      </c>
      <c r="AB852" s="7">
        <v>1.0996999999999999</v>
      </c>
      <c r="AC852" s="7">
        <v>2.2989999999999999</v>
      </c>
      <c r="AD852" s="7">
        <v>5.1414999999999997</v>
      </c>
      <c r="AH852" s="7">
        <v>0.36899999999999999</v>
      </c>
      <c r="AI852" s="7">
        <v>1.1839</v>
      </c>
      <c r="AK852" s="7">
        <v>0.40600000000000003</v>
      </c>
      <c r="AL852" s="7">
        <v>1.2785</v>
      </c>
      <c r="AN852" s="7">
        <v>0.34489999999999998</v>
      </c>
      <c r="AO852" s="7">
        <v>1.1769000000000001</v>
      </c>
      <c r="AP852" s="7"/>
      <c r="AQ852" s="7">
        <v>1.1862999999999999</v>
      </c>
      <c r="AR852" s="7">
        <v>2.4691000000000001</v>
      </c>
      <c r="AY852" s="7">
        <v>2.359</v>
      </c>
      <c r="AZ852" s="7">
        <v>5.4724000000000004</v>
      </c>
      <c r="BA852" s="7">
        <v>5.4724000000000004</v>
      </c>
    </row>
    <row r="853" spans="1:53" x14ac:dyDescent="0.15">
      <c r="A853" s="7">
        <v>0.3508</v>
      </c>
      <c r="B853" s="7">
        <v>1.1500999999999999</v>
      </c>
      <c r="C853" s="7">
        <v>2.4525999999999999</v>
      </c>
      <c r="D853" s="7">
        <v>5.4417999999999997</v>
      </c>
      <c r="H853" s="7">
        <v>0.4093</v>
      </c>
      <c r="I853" s="7">
        <v>1.2639</v>
      </c>
      <c r="K853" s="7">
        <v>0.44640000000000002</v>
      </c>
      <c r="L853" s="7">
        <v>1.3855</v>
      </c>
      <c r="N853" s="7">
        <v>0.37840000000000001</v>
      </c>
      <c r="O853" s="7">
        <v>1.2485999999999999</v>
      </c>
      <c r="Q853" s="7">
        <v>1.2722</v>
      </c>
      <c r="R853" s="7">
        <v>3.0243000000000002</v>
      </c>
      <c r="AA853" s="7">
        <v>0.32440000000000002</v>
      </c>
      <c r="AB853" s="7">
        <v>1.1001000000000001</v>
      </c>
      <c r="AC853" s="7">
        <v>2.2997999999999998</v>
      </c>
      <c r="AD853" s="7">
        <v>5.1430999999999996</v>
      </c>
      <c r="AH853" s="7">
        <v>0.36919999999999997</v>
      </c>
      <c r="AI853" s="7">
        <v>1.1843999999999999</v>
      </c>
      <c r="AK853" s="7">
        <v>0.40620000000000001</v>
      </c>
      <c r="AL853" s="7">
        <v>1.2789999999999999</v>
      </c>
      <c r="AN853" s="7">
        <v>0.34510000000000002</v>
      </c>
      <c r="AO853" s="7">
        <v>1.1774</v>
      </c>
      <c r="AP853" s="7"/>
      <c r="AQ853" s="7">
        <v>1.1868000000000001</v>
      </c>
      <c r="AR853" s="7">
        <v>2.4700000000000002</v>
      </c>
      <c r="AY853" s="7">
        <v>2.36</v>
      </c>
      <c r="AZ853" s="7">
        <v>5.4745999999999997</v>
      </c>
      <c r="BA853" s="7">
        <v>5.4745999999999997</v>
      </c>
    </row>
    <row r="854" spans="1:53" x14ac:dyDescent="0.15">
      <c r="A854" s="7">
        <v>0.35099999999999998</v>
      </c>
      <c r="B854" s="7">
        <v>1.1504000000000001</v>
      </c>
      <c r="C854" s="7">
        <v>2.4535</v>
      </c>
      <c r="D854" s="7">
        <v>5.4435000000000002</v>
      </c>
      <c r="H854" s="7">
        <v>0.40960000000000002</v>
      </c>
      <c r="I854" s="7">
        <v>1.2644</v>
      </c>
      <c r="K854" s="7">
        <v>0.44669999999999999</v>
      </c>
      <c r="L854" s="7">
        <v>1.3861000000000001</v>
      </c>
      <c r="N854" s="7">
        <v>0.37859999999999999</v>
      </c>
      <c r="O854" s="7">
        <v>1.2491000000000001</v>
      </c>
      <c r="Q854" s="7">
        <v>1.2726999999999999</v>
      </c>
      <c r="R854" s="7">
        <v>3.0253000000000001</v>
      </c>
      <c r="AA854" s="7">
        <v>0.3246</v>
      </c>
      <c r="AB854" s="7">
        <v>1.1005</v>
      </c>
      <c r="AC854" s="7">
        <v>2.3006000000000002</v>
      </c>
      <c r="AD854" s="7">
        <v>5.1447000000000003</v>
      </c>
      <c r="AH854" s="7">
        <v>0.36940000000000001</v>
      </c>
      <c r="AI854" s="7">
        <v>1.1849000000000001</v>
      </c>
      <c r="AK854" s="7">
        <v>0.40649999999999997</v>
      </c>
      <c r="AL854" s="7">
        <v>1.2795000000000001</v>
      </c>
      <c r="AN854" s="7">
        <v>0.3453</v>
      </c>
      <c r="AO854" s="7">
        <v>1.1778</v>
      </c>
      <c r="AP854" s="7"/>
      <c r="AQ854" s="7">
        <v>1.1872</v>
      </c>
      <c r="AR854" s="7">
        <v>2.4708999999999999</v>
      </c>
      <c r="AY854" s="7">
        <v>2.3610000000000002</v>
      </c>
      <c r="AZ854" s="7">
        <v>5.4767999999999999</v>
      </c>
      <c r="BA854" s="7">
        <v>5.4767999999999999</v>
      </c>
    </row>
    <row r="855" spans="1:53" x14ac:dyDescent="0.15">
      <c r="A855" s="7">
        <v>0.35120000000000001</v>
      </c>
      <c r="B855" s="7">
        <v>1.1508</v>
      </c>
      <c r="C855" s="7">
        <v>2.4542999999999999</v>
      </c>
      <c r="D855" s="7">
        <v>5.4451999999999998</v>
      </c>
      <c r="H855" s="7">
        <v>0.4098</v>
      </c>
      <c r="I855" s="7">
        <v>1.2648999999999999</v>
      </c>
      <c r="K855" s="7">
        <v>0.44690000000000002</v>
      </c>
      <c r="L855" s="7">
        <v>1.3866000000000001</v>
      </c>
      <c r="N855" s="7">
        <v>0.37880000000000003</v>
      </c>
      <c r="O855" s="7">
        <v>1.2496</v>
      </c>
      <c r="Q855" s="7">
        <v>1.2732000000000001</v>
      </c>
      <c r="R855" s="7">
        <v>3.0261999999999998</v>
      </c>
      <c r="AA855" s="7">
        <v>0.32479999999999998</v>
      </c>
      <c r="AB855" s="7">
        <v>1.1009</v>
      </c>
      <c r="AC855" s="7">
        <v>2.3012999999999999</v>
      </c>
      <c r="AD855" s="7">
        <v>5.1463000000000001</v>
      </c>
      <c r="AH855" s="7">
        <v>0.36959999999999998</v>
      </c>
      <c r="AI855" s="7">
        <v>1.1853</v>
      </c>
      <c r="AK855" s="7">
        <v>0.40670000000000001</v>
      </c>
      <c r="AL855" s="7">
        <v>1.28</v>
      </c>
      <c r="AN855" s="7">
        <v>0.34549999999999997</v>
      </c>
      <c r="AO855" s="7">
        <v>1.1782999999999999</v>
      </c>
      <c r="AP855" s="7"/>
      <c r="AQ855" s="7">
        <v>1.1877</v>
      </c>
      <c r="AR855" s="7">
        <v>2.4718</v>
      </c>
      <c r="AY855" s="7">
        <v>2.3620000000000001</v>
      </c>
      <c r="AZ855" s="7">
        <v>5.4790000000000001</v>
      </c>
      <c r="BA855" s="7">
        <v>5.4790000000000001</v>
      </c>
    </row>
    <row r="856" spans="1:53" x14ac:dyDescent="0.15">
      <c r="A856" s="7">
        <v>0.3513</v>
      </c>
      <c r="B856" s="7">
        <v>1.1512</v>
      </c>
      <c r="C856" s="7">
        <v>2.4552</v>
      </c>
      <c r="D856" s="7">
        <v>5.4469000000000003</v>
      </c>
      <c r="H856" s="7">
        <v>0.41010000000000002</v>
      </c>
      <c r="I856" s="7">
        <v>1.2654000000000001</v>
      </c>
      <c r="K856" s="7">
        <v>0.44719999999999999</v>
      </c>
      <c r="L856" s="7">
        <v>1.3872</v>
      </c>
      <c r="N856" s="7">
        <v>0.379</v>
      </c>
      <c r="O856" s="7">
        <v>1.25</v>
      </c>
      <c r="Q856" s="7">
        <v>1.2736000000000001</v>
      </c>
      <c r="R856" s="7">
        <v>3.0272000000000001</v>
      </c>
      <c r="AA856" s="7">
        <v>0.32500000000000001</v>
      </c>
      <c r="AB856" s="7">
        <v>1.1012999999999999</v>
      </c>
      <c r="AC856" s="7">
        <v>2.3020999999999998</v>
      </c>
      <c r="AD856" s="7">
        <v>5.1478999999999999</v>
      </c>
      <c r="AH856" s="7">
        <v>0.36990000000000001</v>
      </c>
      <c r="AI856" s="7">
        <v>1.1858</v>
      </c>
      <c r="AK856" s="7">
        <v>0.40699999999999997</v>
      </c>
      <c r="AL856" s="7">
        <v>1.2805</v>
      </c>
      <c r="AN856" s="7">
        <v>0.34570000000000001</v>
      </c>
      <c r="AO856" s="7">
        <v>1.1787000000000001</v>
      </c>
      <c r="AP856" s="7"/>
      <c r="AQ856" s="7">
        <v>1.1880999999999999</v>
      </c>
      <c r="AR856" s="7">
        <v>2.4727000000000001</v>
      </c>
      <c r="AY856" s="7">
        <v>2.363</v>
      </c>
      <c r="AZ856" s="7">
        <v>5.4810999999999996</v>
      </c>
      <c r="BA856" s="7">
        <v>5.4810999999999996</v>
      </c>
    </row>
    <row r="857" spans="1:53" x14ac:dyDescent="0.15">
      <c r="A857" s="7">
        <v>0.35149999999999998</v>
      </c>
      <c r="B857" s="7">
        <v>1.1516</v>
      </c>
      <c r="C857" s="7">
        <v>2.456</v>
      </c>
      <c r="D857" s="7">
        <v>5.4486999999999997</v>
      </c>
      <c r="H857" s="7">
        <v>0.4103</v>
      </c>
      <c r="I857" s="7">
        <v>1.2659</v>
      </c>
      <c r="K857" s="7">
        <v>0.44740000000000002</v>
      </c>
      <c r="L857" s="7">
        <v>1.3877999999999999</v>
      </c>
      <c r="N857" s="7">
        <v>0.37919999999999998</v>
      </c>
      <c r="O857" s="7">
        <v>1.2504999999999999</v>
      </c>
      <c r="Q857" s="7">
        <v>1.2741</v>
      </c>
      <c r="R857" s="7">
        <v>3.0280999999999998</v>
      </c>
      <c r="AA857" s="7">
        <v>0.32519999999999999</v>
      </c>
      <c r="AB857" s="7">
        <v>1.1016999999999999</v>
      </c>
      <c r="AC857" s="7">
        <v>2.3029000000000002</v>
      </c>
      <c r="AD857" s="7">
        <v>5.1494999999999997</v>
      </c>
      <c r="AH857" s="7">
        <v>0.37009999999999998</v>
      </c>
      <c r="AI857" s="7">
        <v>1.1862999999999999</v>
      </c>
      <c r="AK857" s="7">
        <v>0.40720000000000001</v>
      </c>
      <c r="AL857" s="7">
        <v>1.2809999999999999</v>
      </c>
      <c r="AN857" s="7">
        <v>0.3458</v>
      </c>
      <c r="AO857" s="7">
        <v>1.1792</v>
      </c>
      <c r="AP857" s="7"/>
      <c r="AQ857" s="7">
        <v>1.1884999999999999</v>
      </c>
      <c r="AR857" s="7">
        <v>2.4735999999999998</v>
      </c>
      <c r="AY857" s="7">
        <v>2.3641000000000001</v>
      </c>
      <c r="AZ857" s="7">
        <v>5.4832999999999998</v>
      </c>
      <c r="BA857" s="7">
        <v>5.4832999999999998</v>
      </c>
    </row>
    <row r="858" spans="1:53" x14ac:dyDescent="0.15">
      <c r="A858" s="7">
        <v>0.35170000000000001</v>
      </c>
      <c r="B858" s="7">
        <v>1.1519999999999999</v>
      </c>
      <c r="C858" s="7">
        <v>2.4569000000000001</v>
      </c>
      <c r="D858" s="7">
        <v>5.4504000000000001</v>
      </c>
      <c r="H858" s="7">
        <v>0.41049999999999998</v>
      </c>
      <c r="I858" s="7">
        <v>1.2664</v>
      </c>
      <c r="K858" s="7">
        <v>0.44769999999999999</v>
      </c>
      <c r="L858" s="7">
        <v>1.3883000000000001</v>
      </c>
      <c r="N858" s="7">
        <v>0.37940000000000002</v>
      </c>
      <c r="O858" s="7">
        <v>1.2509999999999999</v>
      </c>
      <c r="Q858" s="7">
        <v>1.2746</v>
      </c>
      <c r="R858" s="7">
        <v>3.0289999999999999</v>
      </c>
      <c r="AA858" s="7">
        <v>0.32529999999999998</v>
      </c>
      <c r="AB858" s="7">
        <v>1.1021000000000001</v>
      </c>
      <c r="AC858" s="7">
        <v>2.3037000000000001</v>
      </c>
      <c r="AD858" s="7">
        <v>5.1509999999999998</v>
      </c>
      <c r="AH858" s="7">
        <v>0.37030000000000002</v>
      </c>
      <c r="AI858" s="7">
        <v>1.1867000000000001</v>
      </c>
      <c r="AK858" s="7">
        <v>0.40749999999999997</v>
      </c>
      <c r="AL858" s="7">
        <v>1.2815000000000001</v>
      </c>
      <c r="AN858" s="7">
        <v>0.34599999999999997</v>
      </c>
      <c r="AO858" s="7">
        <v>1.1796</v>
      </c>
      <c r="AP858" s="7"/>
      <c r="AQ858" s="7">
        <v>1.1890000000000001</v>
      </c>
      <c r="AR858" s="7">
        <v>2.4744999999999999</v>
      </c>
      <c r="AY858" s="7">
        <v>2.3651</v>
      </c>
      <c r="AZ858" s="7">
        <v>5.4855</v>
      </c>
      <c r="BA858" s="7">
        <v>5.4855</v>
      </c>
    </row>
    <row r="859" spans="1:53" x14ac:dyDescent="0.15">
      <c r="A859" s="7">
        <v>0.35189999999999999</v>
      </c>
      <c r="B859" s="7">
        <v>1.1523000000000001</v>
      </c>
      <c r="C859" s="7">
        <v>2.4577</v>
      </c>
      <c r="D859" s="7">
        <v>5.4520999999999997</v>
      </c>
      <c r="H859" s="7">
        <v>0.4108</v>
      </c>
      <c r="I859" s="7">
        <v>1.2668999999999999</v>
      </c>
      <c r="K859" s="7">
        <v>0.44790000000000002</v>
      </c>
      <c r="L859" s="7">
        <v>1.3889</v>
      </c>
      <c r="N859" s="7">
        <v>0.37959999999999999</v>
      </c>
      <c r="O859" s="7">
        <v>1.2515000000000001</v>
      </c>
      <c r="Q859" s="7">
        <v>1.2749999999999999</v>
      </c>
      <c r="R859" s="7">
        <v>3.03</v>
      </c>
      <c r="AA859" s="7">
        <v>0.32550000000000001</v>
      </c>
      <c r="AB859" s="7">
        <v>1.1025</v>
      </c>
      <c r="AC859" s="7">
        <v>2.3045</v>
      </c>
      <c r="AD859" s="7">
        <v>5.1525999999999996</v>
      </c>
      <c r="AH859" s="7">
        <v>0.3705</v>
      </c>
      <c r="AI859" s="7">
        <v>1.1872</v>
      </c>
      <c r="AK859" s="7">
        <v>0.40770000000000001</v>
      </c>
      <c r="AL859" s="7">
        <v>1.282</v>
      </c>
      <c r="AN859" s="7">
        <v>0.34620000000000001</v>
      </c>
      <c r="AO859" s="7">
        <v>1.1800999999999999</v>
      </c>
      <c r="AP859" s="7"/>
      <c r="AQ859" s="7">
        <v>1.1894</v>
      </c>
      <c r="AR859" s="7">
        <v>2.4752999999999998</v>
      </c>
      <c r="AY859" s="7">
        <v>2.3660999999999999</v>
      </c>
      <c r="AZ859" s="7">
        <v>5.4877000000000002</v>
      </c>
      <c r="BA859" s="7">
        <v>5.4877000000000002</v>
      </c>
    </row>
    <row r="860" spans="1:53" x14ac:dyDescent="0.15">
      <c r="A860" s="7">
        <v>0.35210000000000002</v>
      </c>
      <c r="B860" s="7">
        <v>1.1527000000000001</v>
      </c>
      <c r="C860" s="7">
        <v>2.4586000000000001</v>
      </c>
      <c r="D860" s="7">
        <v>5.4539</v>
      </c>
      <c r="H860" s="7">
        <v>0.41099999999999998</v>
      </c>
      <c r="I860" s="7">
        <v>1.2674000000000001</v>
      </c>
      <c r="K860" s="7">
        <v>0.44819999999999999</v>
      </c>
      <c r="L860" s="7">
        <v>1.3895</v>
      </c>
      <c r="N860" s="7">
        <v>0.37980000000000003</v>
      </c>
      <c r="O860" s="7">
        <v>1.2519</v>
      </c>
      <c r="Q860" s="7">
        <v>1.2755000000000001</v>
      </c>
      <c r="R860" s="7">
        <v>3.0308999999999999</v>
      </c>
      <c r="AA860" s="7">
        <v>0.32569999999999999</v>
      </c>
      <c r="AB860" s="7">
        <v>1.1029</v>
      </c>
      <c r="AC860" s="7">
        <v>2.3052999999999999</v>
      </c>
      <c r="AD860" s="7">
        <v>5.1542000000000003</v>
      </c>
      <c r="AH860" s="7">
        <v>0.37080000000000002</v>
      </c>
      <c r="AI860" s="7">
        <v>1.1877</v>
      </c>
      <c r="AK860" s="7">
        <v>0.40799999999999997</v>
      </c>
      <c r="AL860" s="7">
        <v>1.2826</v>
      </c>
      <c r="AN860" s="7">
        <v>0.34639999999999999</v>
      </c>
      <c r="AO860" s="7">
        <v>1.1806000000000001</v>
      </c>
      <c r="AP860" s="7"/>
      <c r="AQ860" s="7">
        <v>1.1899</v>
      </c>
      <c r="AR860" s="7">
        <v>2.4762</v>
      </c>
      <c r="AY860" s="7">
        <v>2.3671000000000002</v>
      </c>
      <c r="AZ860" s="7">
        <v>5.4898999999999996</v>
      </c>
      <c r="BA860" s="7">
        <v>5.4898999999999996</v>
      </c>
    </row>
    <row r="861" spans="1:53" x14ac:dyDescent="0.15">
      <c r="A861" s="7">
        <v>0.3523</v>
      </c>
      <c r="B861" s="7">
        <v>1.1531</v>
      </c>
      <c r="C861" s="7">
        <v>2.4594</v>
      </c>
      <c r="D861" s="7">
        <v>5.4555999999999996</v>
      </c>
      <c r="H861" s="7">
        <v>0.4113</v>
      </c>
      <c r="I861" s="7">
        <v>1.2679</v>
      </c>
      <c r="K861" s="7">
        <v>0.44840000000000002</v>
      </c>
      <c r="L861" s="7">
        <v>1.39</v>
      </c>
      <c r="N861" s="7">
        <v>0.38</v>
      </c>
      <c r="O861" s="7">
        <v>1.2524</v>
      </c>
      <c r="Q861" s="7">
        <v>1.276</v>
      </c>
      <c r="R861" s="7">
        <v>3.0318999999999998</v>
      </c>
      <c r="AA861" s="7">
        <v>0.32590000000000002</v>
      </c>
      <c r="AB861" s="7">
        <v>1.1032999999999999</v>
      </c>
      <c r="AC861" s="7">
        <v>2.3060999999999998</v>
      </c>
      <c r="AD861" s="7">
        <v>5.1558000000000002</v>
      </c>
      <c r="AH861" s="7">
        <v>0.371</v>
      </c>
      <c r="AI861" s="7">
        <v>1.1881999999999999</v>
      </c>
      <c r="AK861" s="7">
        <v>0.40820000000000001</v>
      </c>
      <c r="AL861" s="7">
        <v>1.2830999999999999</v>
      </c>
      <c r="AN861" s="7">
        <v>0.34660000000000002</v>
      </c>
      <c r="AO861" s="7">
        <v>1.181</v>
      </c>
      <c r="AP861" s="7"/>
      <c r="AQ861" s="7">
        <v>1.1902999999999999</v>
      </c>
      <c r="AR861" s="7">
        <v>2.4771000000000001</v>
      </c>
      <c r="AY861" s="7">
        <v>2.3681999999999999</v>
      </c>
      <c r="AZ861" s="7">
        <v>5.4920999999999998</v>
      </c>
      <c r="BA861" s="7">
        <v>5.4920999999999998</v>
      </c>
    </row>
    <row r="862" spans="1:53" x14ac:dyDescent="0.15">
      <c r="A862" s="7">
        <v>0.35249999999999998</v>
      </c>
      <c r="B862" s="7">
        <v>1.1535</v>
      </c>
      <c r="C862" s="7">
        <v>2.4603000000000002</v>
      </c>
      <c r="D862" s="7">
        <v>5.4573</v>
      </c>
      <c r="H862" s="7">
        <v>0.41149999999999998</v>
      </c>
      <c r="I862" s="7">
        <v>1.2684</v>
      </c>
      <c r="K862" s="7">
        <v>0.44869999999999999</v>
      </c>
      <c r="L862" s="7">
        <v>1.3906000000000001</v>
      </c>
      <c r="N862" s="7">
        <v>0.38030000000000003</v>
      </c>
      <c r="O862" s="7">
        <v>1.2528999999999999</v>
      </c>
      <c r="Q862" s="7">
        <v>1.2765</v>
      </c>
      <c r="R862" s="7">
        <v>3.0327999999999999</v>
      </c>
      <c r="AA862" s="7">
        <v>0.3261</v>
      </c>
      <c r="AB862" s="7">
        <v>1.1036999999999999</v>
      </c>
      <c r="AC862" s="7">
        <v>2.3069000000000002</v>
      </c>
      <c r="AD862" s="7">
        <v>5.1574</v>
      </c>
      <c r="AH862" s="7">
        <v>0.37119999999999997</v>
      </c>
      <c r="AI862" s="7">
        <v>1.1886000000000001</v>
      </c>
      <c r="AK862" s="7">
        <v>0.40849999999999997</v>
      </c>
      <c r="AL862" s="7">
        <v>1.2836000000000001</v>
      </c>
      <c r="AN862" s="7">
        <v>0.3468</v>
      </c>
      <c r="AO862" s="7">
        <v>1.1815</v>
      </c>
      <c r="AP862" s="7"/>
      <c r="AQ862" s="7">
        <v>1.1908000000000001</v>
      </c>
      <c r="AR862" s="7">
        <v>2.4780000000000002</v>
      </c>
      <c r="AY862" s="7">
        <v>2.3692000000000002</v>
      </c>
      <c r="AZ862" s="7">
        <v>5.4942000000000002</v>
      </c>
      <c r="BA862" s="7">
        <v>5.4942000000000002</v>
      </c>
    </row>
    <row r="863" spans="1:53" x14ac:dyDescent="0.15">
      <c r="A863" s="7">
        <v>0.35270000000000001</v>
      </c>
      <c r="B863" s="7">
        <v>1.1537999999999999</v>
      </c>
      <c r="C863" s="7">
        <v>2.4611999999999998</v>
      </c>
      <c r="D863" s="7">
        <v>5.4591000000000003</v>
      </c>
      <c r="H863" s="7">
        <v>0.41170000000000001</v>
      </c>
      <c r="I863" s="7">
        <v>1.2687999999999999</v>
      </c>
      <c r="K863" s="7">
        <v>0.44890000000000002</v>
      </c>
      <c r="L863" s="7">
        <v>1.3912</v>
      </c>
      <c r="N863" s="7">
        <v>0.3805</v>
      </c>
      <c r="O863" s="7">
        <v>1.2533000000000001</v>
      </c>
      <c r="Q863" s="7">
        <v>1.2768999999999999</v>
      </c>
      <c r="R863" s="7">
        <v>3.0337000000000001</v>
      </c>
      <c r="AA863" s="7">
        <v>0.32629999999999998</v>
      </c>
      <c r="AB863" s="7">
        <v>1.1040000000000001</v>
      </c>
      <c r="AC863" s="7">
        <v>2.3077000000000001</v>
      </c>
      <c r="AD863" s="7">
        <v>5.1589999999999998</v>
      </c>
      <c r="AH863" s="7">
        <v>0.37140000000000001</v>
      </c>
      <c r="AI863" s="7">
        <v>1.1891</v>
      </c>
      <c r="AK863" s="7">
        <v>0.40870000000000001</v>
      </c>
      <c r="AL863" s="7">
        <v>1.2841</v>
      </c>
      <c r="AN863" s="7">
        <v>0.34699999999999998</v>
      </c>
      <c r="AO863" s="7">
        <v>1.1819</v>
      </c>
      <c r="AP863" s="7"/>
      <c r="AQ863" s="7">
        <v>1.1912</v>
      </c>
      <c r="AR863" s="7">
        <v>2.4788999999999999</v>
      </c>
      <c r="AY863" s="7">
        <v>2.3702000000000001</v>
      </c>
      <c r="AZ863" s="7">
        <v>5.4964000000000004</v>
      </c>
      <c r="BA863" s="7">
        <v>5.4964000000000004</v>
      </c>
    </row>
    <row r="864" spans="1:53" x14ac:dyDescent="0.15">
      <c r="A864" s="7">
        <v>0.3528</v>
      </c>
      <c r="B864" s="7">
        <v>1.1541999999999999</v>
      </c>
      <c r="C864" s="7">
        <v>2.4620000000000002</v>
      </c>
      <c r="D864" s="7">
        <v>5.4607999999999999</v>
      </c>
      <c r="H864" s="7">
        <v>0.41199999999999998</v>
      </c>
      <c r="I864" s="7">
        <v>1.2693000000000001</v>
      </c>
      <c r="K864" s="7">
        <v>0.44919999999999999</v>
      </c>
      <c r="L864" s="7">
        <v>1.3916999999999999</v>
      </c>
      <c r="N864" s="7">
        <v>0.38069999999999998</v>
      </c>
      <c r="O864" s="7">
        <v>1.2538</v>
      </c>
      <c r="Q864" s="7">
        <v>1.2774000000000001</v>
      </c>
      <c r="R864" s="7">
        <v>3.0347</v>
      </c>
      <c r="AA864" s="7">
        <v>0.32650000000000001</v>
      </c>
      <c r="AB864" s="7">
        <v>1.1044</v>
      </c>
      <c r="AC864" s="7">
        <v>2.3085</v>
      </c>
      <c r="AD864" s="7">
        <v>5.1605999999999996</v>
      </c>
      <c r="AH864" s="7">
        <v>0.37169999999999997</v>
      </c>
      <c r="AI864" s="7">
        <v>1.1896</v>
      </c>
      <c r="AK864" s="7">
        <v>0.40899999999999997</v>
      </c>
      <c r="AL864" s="7">
        <v>1.2846</v>
      </c>
      <c r="AN864" s="7">
        <v>0.34720000000000001</v>
      </c>
      <c r="AO864" s="7">
        <v>1.1823999999999999</v>
      </c>
      <c r="AP864" s="7"/>
      <c r="AQ864" s="7">
        <v>1.1917</v>
      </c>
      <c r="AR864" s="7">
        <v>2.4798</v>
      </c>
      <c r="AY864" s="7">
        <v>2.3712</v>
      </c>
      <c r="AZ864" s="7">
        <v>5.4985999999999997</v>
      </c>
      <c r="BA864" s="7">
        <v>5.4985999999999997</v>
      </c>
    </row>
    <row r="865" spans="1:53" x14ac:dyDescent="0.15">
      <c r="A865" s="7">
        <v>0.35299999999999998</v>
      </c>
      <c r="B865" s="7">
        <v>1.1546000000000001</v>
      </c>
      <c r="C865" s="7">
        <v>2.4628999999999999</v>
      </c>
      <c r="D865" s="7">
        <v>5.4625000000000004</v>
      </c>
      <c r="H865" s="7">
        <v>0.41220000000000001</v>
      </c>
      <c r="I865" s="7">
        <v>1.2698</v>
      </c>
      <c r="K865" s="7">
        <v>0.44940000000000002</v>
      </c>
      <c r="L865" s="7">
        <v>1.3923000000000001</v>
      </c>
      <c r="N865" s="7">
        <v>0.38090000000000002</v>
      </c>
      <c r="O865" s="7">
        <v>1.2543</v>
      </c>
      <c r="Q865" s="7">
        <v>1.2779</v>
      </c>
      <c r="R865" s="7">
        <v>3.0356000000000001</v>
      </c>
      <c r="AA865" s="7">
        <v>0.32669999999999999</v>
      </c>
      <c r="AB865" s="7">
        <v>1.1048</v>
      </c>
      <c r="AC865" s="7">
        <v>2.3092000000000001</v>
      </c>
      <c r="AD865" s="7">
        <v>5.1622000000000003</v>
      </c>
      <c r="AH865" s="7">
        <v>0.37190000000000001</v>
      </c>
      <c r="AI865" s="7">
        <v>1.19</v>
      </c>
      <c r="AK865" s="7">
        <v>0.40920000000000001</v>
      </c>
      <c r="AL865" s="7">
        <v>1.2850999999999999</v>
      </c>
      <c r="AN865" s="7">
        <v>0.34739999999999999</v>
      </c>
      <c r="AO865" s="7">
        <v>1.1829000000000001</v>
      </c>
      <c r="AP865" s="7"/>
      <c r="AQ865" s="7">
        <v>1.1920999999999999</v>
      </c>
      <c r="AR865" s="7">
        <v>2.4807000000000001</v>
      </c>
      <c r="AY865" s="7">
        <v>2.3721999999999999</v>
      </c>
      <c r="AZ865" s="7">
        <v>5.5007999999999999</v>
      </c>
      <c r="BA865" s="7">
        <v>5.5007999999999999</v>
      </c>
    </row>
    <row r="866" spans="1:53" x14ac:dyDescent="0.15">
      <c r="A866" s="7">
        <v>0.35320000000000001</v>
      </c>
      <c r="B866" s="7">
        <v>1.155</v>
      </c>
      <c r="C866" s="7">
        <v>2.4636999999999998</v>
      </c>
      <c r="D866" s="7">
        <v>5.4642999999999997</v>
      </c>
      <c r="H866" s="7">
        <v>0.41249999999999998</v>
      </c>
      <c r="I866" s="7">
        <v>1.2703</v>
      </c>
      <c r="K866" s="7">
        <v>0.44969999999999999</v>
      </c>
      <c r="L866" s="7">
        <v>1.3929</v>
      </c>
      <c r="N866" s="7">
        <v>0.38109999999999999</v>
      </c>
      <c r="O866" s="7">
        <v>1.2547999999999999</v>
      </c>
      <c r="Q866" s="7">
        <v>1.2783</v>
      </c>
      <c r="R866" s="7">
        <v>3.0366</v>
      </c>
      <c r="AA866" s="7">
        <v>0.32690000000000002</v>
      </c>
      <c r="AB866" s="7">
        <v>1.1052</v>
      </c>
      <c r="AC866" s="7">
        <v>2.31</v>
      </c>
      <c r="AD866" s="7">
        <v>5.1638000000000002</v>
      </c>
      <c r="AH866" s="7">
        <v>0.37209999999999999</v>
      </c>
      <c r="AI866" s="7">
        <v>1.1904999999999999</v>
      </c>
      <c r="AK866" s="7">
        <v>0.40949999999999998</v>
      </c>
      <c r="AL866" s="7">
        <v>1.2856000000000001</v>
      </c>
      <c r="AN866" s="7">
        <v>0.34760000000000002</v>
      </c>
      <c r="AO866" s="7">
        <v>1.1833</v>
      </c>
      <c r="AP866" s="7"/>
      <c r="AQ866" s="7">
        <v>1.1924999999999999</v>
      </c>
      <c r="AR866" s="7">
        <v>2.4815999999999998</v>
      </c>
      <c r="AY866" s="7">
        <v>2.3733</v>
      </c>
      <c r="AZ866" s="7">
        <v>5.5030000000000001</v>
      </c>
      <c r="BA866" s="7">
        <v>5.5030000000000001</v>
      </c>
    </row>
    <row r="867" spans="1:53" x14ac:dyDescent="0.15">
      <c r="A867" s="7">
        <v>0.35339999999999999</v>
      </c>
      <c r="B867" s="7">
        <v>1.1554</v>
      </c>
      <c r="C867" s="7">
        <v>2.4645999999999999</v>
      </c>
      <c r="D867" s="7">
        <v>5.4660000000000002</v>
      </c>
      <c r="H867" s="7">
        <v>0.41270000000000001</v>
      </c>
      <c r="I867" s="7">
        <v>1.2707999999999999</v>
      </c>
      <c r="K867" s="7">
        <v>0.44990000000000002</v>
      </c>
      <c r="L867" s="7">
        <v>1.3935</v>
      </c>
      <c r="N867" s="7">
        <v>0.38129999999999997</v>
      </c>
      <c r="O867" s="7">
        <v>1.2552000000000001</v>
      </c>
      <c r="Q867" s="7">
        <v>1.2787999999999999</v>
      </c>
      <c r="R867" s="7">
        <v>3.0375000000000001</v>
      </c>
      <c r="AA867" s="7">
        <v>0.3271</v>
      </c>
      <c r="AB867" s="7">
        <v>1.1055999999999999</v>
      </c>
      <c r="AC867" s="7">
        <v>2.3108</v>
      </c>
      <c r="AD867" s="7">
        <v>5.1654</v>
      </c>
      <c r="AH867" s="7">
        <v>0.37230000000000002</v>
      </c>
      <c r="AI867" s="7">
        <v>1.1910000000000001</v>
      </c>
      <c r="AK867" s="7">
        <v>0.40970000000000001</v>
      </c>
      <c r="AL867" s="7">
        <v>1.2861</v>
      </c>
      <c r="AN867" s="7">
        <v>0.3478</v>
      </c>
      <c r="AO867" s="7">
        <v>1.1838</v>
      </c>
      <c r="AP867" s="7"/>
      <c r="AQ867" s="7">
        <v>1.1930000000000001</v>
      </c>
      <c r="AR867" s="7">
        <v>2.4824999999999999</v>
      </c>
      <c r="AY867" s="7">
        <v>2.3742999999999999</v>
      </c>
      <c r="AZ867" s="7">
        <v>5.5052000000000003</v>
      </c>
      <c r="BA867" s="7">
        <v>5.5052000000000003</v>
      </c>
    </row>
    <row r="868" spans="1:53" x14ac:dyDescent="0.15">
      <c r="A868" s="7">
        <v>0.35360000000000003</v>
      </c>
      <c r="B868" s="7">
        <v>1.1557999999999999</v>
      </c>
      <c r="C868" s="7">
        <v>2.4655</v>
      </c>
      <c r="D868" s="7">
        <v>5.4678000000000004</v>
      </c>
      <c r="H868" s="7">
        <v>0.41289999999999999</v>
      </c>
      <c r="I868" s="7">
        <v>1.2713000000000001</v>
      </c>
      <c r="K868" s="7">
        <v>0.45019999999999999</v>
      </c>
      <c r="L868" s="7">
        <v>1.3939999999999999</v>
      </c>
      <c r="N868" s="7">
        <v>0.38150000000000001</v>
      </c>
      <c r="O868" s="7">
        <v>1.2557</v>
      </c>
      <c r="Q868" s="7">
        <v>1.2793000000000001</v>
      </c>
      <c r="R868" s="7">
        <v>3.0385</v>
      </c>
      <c r="AA868" s="7">
        <v>0.32729999999999998</v>
      </c>
      <c r="AB868" s="7">
        <v>1.1060000000000001</v>
      </c>
      <c r="AC868" s="7">
        <v>2.3115999999999999</v>
      </c>
      <c r="AD868" s="7">
        <v>5.1669999999999998</v>
      </c>
      <c r="AH868" s="7">
        <v>0.37259999999999999</v>
      </c>
      <c r="AI868" s="7">
        <v>1.1914</v>
      </c>
      <c r="AK868" s="7">
        <v>0.41</v>
      </c>
      <c r="AL868" s="7">
        <v>1.2866</v>
      </c>
      <c r="AN868" s="7">
        <v>0.34799999999999998</v>
      </c>
      <c r="AO868" s="7">
        <v>1.1841999999999999</v>
      </c>
      <c r="AP868" s="7"/>
      <c r="AQ868" s="7">
        <v>1.1934</v>
      </c>
      <c r="AR868" s="7">
        <v>2.4834000000000001</v>
      </c>
      <c r="AY868" s="7">
        <v>2.3753000000000002</v>
      </c>
      <c r="AZ868" s="7">
        <v>5.5073999999999996</v>
      </c>
      <c r="BA868" s="7">
        <v>5.5073999999999996</v>
      </c>
    </row>
    <row r="869" spans="1:53" x14ac:dyDescent="0.15">
      <c r="A869" s="7">
        <v>0.3538</v>
      </c>
      <c r="B869" s="7">
        <v>1.1560999999999999</v>
      </c>
      <c r="C869" s="7">
        <v>2.4662999999999999</v>
      </c>
      <c r="D869" s="7">
        <v>5.4695</v>
      </c>
      <c r="H869" s="7">
        <v>0.41320000000000001</v>
      </c>
      <c r="I869" s="7">
        <v>1.2718</v>
      </c>
      <c r="K869" s="7">
        <v>0.45040000000000002</v>
      </c>
      <c r="L869" s="7">
        <v>1.3946000000000001</v>
      </c>
      <c r="N869" s="7">
        <v>0.38169999999999998</v>
      </c>
      <c r="O869" s="7">
        <v>1.2562</v>
      </c>
      <c r="Q869" s="7">
        <v>1.2798</v>
      </c>
      <c r="R869" s="7">
        <v>3.0394000000000001</v>
      </c>
      <c r="AA869" s="7">
        <v>0.32740000000000002</v>
      </c>
      <c r="AB869" s="7">
        <v>1.1064000000000001</v>
      </c>
      <c r="AC869" s="7">
        <v>2.3123999999999998</v>
      </c>
      <c r="AD869" s="7">
        <v>5.1685999999999996</v>
      </c>
      <c r="AH869" s="7">
        <v>0.37280000000000002</v>
      </c>
      <c r="AI869" s="7">
        <v>1.1919</v>
      </c>
      <c r="AK869" s="7">
        <v>0.41020000000000001</v>
      </c>
      <c r="AL869" s="7">
        <v>1.2870999999999999</v>
      </c>
      <c r="AN869" s="7">
        <v>0.34820000000000001</v>
      </c>
      <c r="AO869" s="7">
        <v>1.1847000000000001</v>
      </c>
      <c r="AP869" s="7"/>
      <c r="AQ869" s="7">
        <v>1.1939</v>
      </c>
      <c r="AR869" s="7">
        <v>2.4843000000000002</v>
      </c>
      <c r="AY869" s="7">
        <v>2.3763999999999998</v>
      </c>
      <c r="AZ869" s="7">
        <v>5.5095999999999998</v>
      </c>
      <c r="BA869" s="7">
        <v>5.5095999999999998</v>
      </c>
    </row>
    <row r="870" spans="1:53" x14ac:dyDescent="0.15">
      <c r="A870" s="7">
        <v>0.35399999999999998</v>
      </c>
      <c r="B870" s="7">
        <v>1.1565000000000001</v>
      </c>
      <c r="C870" s="7">
        <v>2.4672000000000001</v>
      </c>
      <c r="D870" s="7">
        <v>5.4713000000000003</v>
      </c>
      <c r="H870" s="7">
        <v>0.41339999999999999</v>
      </c>
      <c r="I870" s="7">
        <v>1.2723</v>
      </c>
      <c r="K870" s="7">
        <v>0.45069999999999999</v>
      </c>
      <c r="L870" s="7">
        <v>1.3952</v>
      </c>
      <c r="N870" s="7">
        <v>0.38190000000000002</v>
      </c>
      <c r="O870" s="7">
        <v>1.2566999999999999</v>
      </c>
      <c r="Q870" s="7">
        <v>1.2802</v>
      </c>
      <c r="R870" s="7">
        <v>3.0404</v>
      </c>
      <c r="AA870" s="7">
        <v>0.3276</v>
      </c>
      <c r="AB870" s="7">
        <v>1.1068</v>
      </c>
      <c r="AC870" s="7">
        <v>2.3132000000000001</v>
      </c>
      <c r="AD870" s="7">
        <v>5.1702000000000004</v>
      </c>
      <c r="AH870" s="7">
        <v>0.373</v>
      </c>
      <c r="AI870" s="7">
        <v>1.1923999999999999</v>
      </c>
      <c r="AK870" s="7">
        <v>0.41049999999999998</v>
      </c>
      <c r="AL870" s="7">
        <v>1.2876000000000001</v>
      </c>
      <c r="AN870" s="7">
        <v>0.34839999999999999</v>
      </c>
      <c r="AO870" s="7">
        <v>1.1852</v>
      </c>
      <c r="AP870" s="7"/>
      <c r="AQ870" s="7">
        <v>1.1942999999999999</v>
      </c>
      <c r="AR870" s="7">
        <v>2.4851999999999999</v>
      </c>
      <c r="AY870" s="7">
        <v>2.3774000000000002</v>
      </c>
      <c r="AZ870" s="7">
        <v>5.5118</v>
      </c>
      <c r="BA870" s="7">
        <v>5.5118</v>
      </c>
    </row>
    <row r="871" spans="1:53" x14ac:dyDescent="0.15">
      <c r="A871" s="7">
        <v>0.35420000000000001</v>
      </c>
      <c r="B871" s="7">
        <v>1.1569</v>
      </c>
      <c r="C871" s="7">
        <v>2.4681000000000002</v>
      </c>
      <c r="D871" s="7">
        <v>5.4729999999999999</v>
      </c>
      <c r="H871" s="7">
        <v>0.41370000000000001</v>
      </c>
      <c r="I871" s="7">
        <v>1.2727999999999999</v>
      </c>
      <c r="K871" s="7">
        <v>0.45090000000000002</v>
      </c>
      <c r="L871" s="7">
        <v>1.3957999999999999</v>
      </c>
      <c r="N871" s="7">
        <v>0.3821</v>
      </c>
      <c r="O871" s="7">
        <v>1.2572000000000001</v>
      </c>
      <c r="Q871" s="7">
        <v>1.2806999999999999</v>
      </c>
      <c r="R871" s="7">
        <v>3.0413000000000001</v>
      </c>
      <c r="AA871" s="7">
        <v>0.32779999999999998</v>
      </c>
      <c r="AB871" s="7">
        <v>1.1072</v>
      </c>
      <c r="AC871" s="7">
        <v>2.3140000000000001</v>
      </c>
      <c r="AD871" s="7">
        <v>5.1718000000000002</v>
      </c>
      <c r="AH871" s="7">
        <v>0.37319999999999998</v>
      </c>
      <c r="AI871" s="7">
        <v>1.1929000000000001</v>
      </c>
      <c r="AK871" s="7">
        <v>0.41070000000000001</v>
      </c>
      <c r="AL871" s="7">
        <v>1.2881</v>
      </c>
      <c r="AN871" s="7">
        <v>0.34860000000000002</v>
      </c>
      <c r="AO871" s="7">
        <v>1.1856</v>
      </c>
      <c r="AP871" s="7"/>
      <c r="AQ871" s="7">
        <v>1.1948000000000001</v>
      </c>
      <c r="AR871" s="7">
        <v>2.4861</v>
      </c>
      <c r="AY871" s="7">
        <v>2.3784000000000001</v>
      </c>
      <c r="AZ871" s="7">
        <v>5.5140000000000002</v>
      </c>
      <c r="BA871" s="7">
        <v>5.5140000000000002</v>
      </c>
    </row>
    <row r="872" spans="1:53" x14ac:dyDescent="0.15">
      <c r="A872" s="7">
        <v>0.3543</v>
      </c>
      <c r="B872" s="7">
        <v>1.1573</v>
      </c>
      <c r="C872" s="7">
        <v>2.4689000000000001</v>
      </c>
      <c r="D872" s="7">
        <v>5.4747000000000003</v>
      </c>
      <c r="H872" s="7">
        <v>0.41389999999999999</v>
      </c>
      <c r="I872" s="7">
        <v>1.2733000000000001</v>
      </c>
      <c r="K872" s="7">
        <v>0.45119999999999999</v>
      </c>
      <c r="L872" s="7">
        <v>1.3963000000000001</v>
      </c>
      <c r="N872" s="7">
        <v>0.38229999999999997</v>
      </c>
      <c r="O872" s="7">
        <v>1.2576000000000001</v>
      </c>
      <c r="Q872" s="7">
        <v>1.2811999999999999</v>
      </c>
      <c r="R872" s="7">
        <v>3.0423</v>
      </c>
      <c r="AA872" s="7">
        <v>0.32800000000000001</v>
      </c>
      <c r="AB872" s="7">
        <v>1.1075999999999999</v>
      </c>
      <c r="AC872" s="7">
        <v>2.3148</v>
      </c>
      <c r="AD872" s="7">
        <v>5.1734</v>
      </c>
      <c r="AH872" s="7">
        <v>0.3735</v>
      </c>
      <c r="AI872" s="7">
        <v>1.1933</v>
      </c>
      <c r="AK872" s="7">
        <v>0.41099999999999998</v>
      </c>
      <c r="AL872" s="7">
        <v>1.2886</v>
      </c>
      <c r="AN872" s="7">
        <v>0.3488</v>
      </c>
      <c r="AO872" s="7">
        <v>1.1860999999999999</v>
      </c>
      <c r="AP872" s="7"/>
      <c r="AQ872" s="7">
        <v>1.1952</v>
      </c>
      <c r="AR872" s="7">
        <v>2.4870000000000001</v>
      </c>
      <c r="AY872" s="7">
        <v>2.3794</v>
      </c>
      <c r="AZ872" s="7">
        <v>5.5162000000000004</v>
      </c>
      <c r="BA872" s="7">
        <v>5.5162000000000004</v>
      </c>
    </row>
    <row r="873" spans="1:53" x14ac:dyDescent="0.15">
      <c r="A873" s="7">
        <v>0.35449999999999998</v>
      </c>
      <c r="B873" s="7">
        <v>1.1577</v>
      </c>
      <c r="C873" s="7">
        <v>2.4698000000000002</v>
      </c>
      <c r="D873" s="7">
        <v>5.4764999999999997</v>
      </c>
      <c r="H873" s="7">
        <v>0.41420000000000001</v>
      </c>
      <c r="I873" s="7">
        <v>1.2738</v>
      </c>
      <c r="K873" s="7">
        <v>0.45140000000000002</v>
      </c>
      <c r="L873" s="7">
        <v>1.3969</v>
      </c>
      <c r="N873" s="7">
        <v>0.3826</v>
      </c>
      <c r="O873" s="7">
        <v>1.2581</v>
      </c>
      <c r="Q873" s="7">
        <v>1.2817000000000001</v>
      </c>
      <c r="R873" s="7">
        <v>3.0432000000000001</v>
      </c>
      <c r="AA873" s="7">
        <v>0.32819999999999999</v>
      </c>
      <c r="AB873" s="7">
        <v>1.1080000000000001</v>
      </c>
      <c r="AC873" s="7">
        <v>2.3155999999999999</v>
      </c>
      <c r="AD873" s="7">
        <v>5.1749999999999998</v>
      </c>
      <c r="AH873" s="7">
        <v>0.37369999999999998</v>
      </c>
      <c r="AI873" s="7">
        <v>1.1938</v>
      </c>
      <c r="AK873" s="7">
        <v>0.41120000000000001</v>
      </c>
      <c r="AL873" s="7">
        <v>1.2890999999999999</v>
      </c>
      <c r="AN873" s="7">
        <v>0.34899999999999998</v>
      </c>
      <c r="AO873" s="7">
        <v>1.1866000000000001</v>
      </c>
      <c r="AP873" s="7"/>
      <c r="AQ873" s="7">
        <v>1.1957</v>
      </c>
      <c r="AR873" s="7">
        <v>2.4878999999999998</v>
      </c>
      <c r="AY873" s="7">
        <v>2.3805000000000001</v>
      </c>
      <c r="AZ873" s="7">
        <v>5.5183999999999997</v>
      </c>
      <c r="BA873" s="7">
        <v>5.5183999999999997</v>
      </c>
    </row>
    <row r="874" spans="1:53" x14ac:dyDescent="0.15">
      <c r="A874" s="7">
        <v>0.35470000000000002</v>
      </c>
      <c r="B874" s="7">
        <v>1.1579999999999999</v>
      </c>
      <c r="C874" s="7">
        <v>2.4706000000000001</v>
      </c>
      <c r="D874" s="7">
        <v>5.4782000000000002</v>
      </c>
      <c r="H874" s="7">
        <v>0.41439999999999999</v>
      </c>
      <c r="I874" s="7">
        <v>1.2743</v>
      </c>
      <c r="K874" s="7">
        <v>0.45169999999999999</v>
      </c>
      <c r="L874" s="7">
        <v>1.3975</v>
      </c>
      <c r="N874" s="7">
        <v>0.38279999999999997</v>
      </c>
      <c r="O874" s="7">
        <v>1.2585999999999999</v>
      </c>
      <c r="Q874" s="7">
        <v>1.2821</v>
      </c>
      <c r="R874" s="7">
        <v>3.0442</v>
      </c>
      <c r="AA874" s="7">
        <v>0.32840000000000003</v>
      </c>
      <c r="AB874" s="7">
        <v>1.1084000000000001</v>
      </c>
      <c r="AC874" s="7">
        <v>2.3163999999999998</v>
      </c>
      <c r="AD874" s="7">
        <v>5.1765999999999996</v>
      </c>
      <c r="AH874" s="7">
        <v>0.37390000000000001</v>
      </c>
      <c r="AI874" s="7">
        <v>1.1942999999999999</v>
      </c>
      <c r="AK874" s="7">
        <v>0.41149999999999998</v>
      </c>
      <c r="AL874" s="7">
        <v>1.2896000000000001</v>
      </c>
      <c r="AN874" s="7">
        <v>0.34920000000000001</v>
      </c>
      <c r="AO874" s="7">
        <v>1.1870000000000001</v>
      </c>
      <c r="AP874" s="7"/>
      <c r="AQ874" s="7">
        <v>1.1960999999999999</v>
      </c>
      <c r="AR874" s="7">
        <v>2.4887999999999999</v>
      </c>
      <c r="AY874" s="7">
        <v>2.3815</v>
      </c>
      <c r="AZ874" s="7">
        <v>5.5206999999999997</v>
      </c>
      <c r="BA874" s="7">
        <v>5.5206999999999997</v>
      </c>
    </row>
    <row r="875" spans="1:53" x14ac:dyDescent="0.15">
      <c r="A875" s="7">
        <v>0.35489999999999999</v>
      </c>
      <c r="B875" s="7">
        <v>1.1584000000000001</v>
      </c>
      <c r="C875" s="7">
        <v>2.4714999999999998</v>
      </c>
      <c r="D875" s="7">
        <v>5.48</v>
      </c>
      <c r="H875" s="7">
        <v>0.41460000000000002</v>
      </c>
      <c r="I875" s="7">
        <v>1.2747999999999999</v>
      </c>
      <c r="K875" s="7">
        <v>0.45190000000000002</v>
      </c>
      <c r="L875" s="7">
        <v>1.3979999999999999</v>
      </c>
      <c r="N875" s="7">
        <v>0.38300000000000001</v>
      </c>
      <c r="O875" s="7">
        <v>1.2591000000000001</v>
      </c>
      <c r="Q875" s="7">
        <v>1.2826</v>
      </c>
      <c r="R875" s="7">
        <v>3.0451000000000001</v>
      </c>
      <c r="AA875" s="7">
        <v>0.3286</v>
      </c>
      <c r="AB875" s="7">
        <v>1.1088</v>
      </c>
      <c r="AC875" s="7">
        <v>2.3172000000000001</v>
      </c>
      <c r="AD875" s="7">
        <v>5.1782000000000004</v>
      </c>
      <c r="AH875" s="7">
        <v>0.37419999999999998</v>
      </c>
      <c r="AI875" s="7">
        <v>1.1948000000000001</v>
      </c>
      <c r="AK875" s="7">
        <v>0.41170000000000001</v>
      </c>
      <c r="AL875" s="7">
        <v>1.2902</v>
      </c>
      <c r="AN875" s="7">
        <v>0.34939999999999999</v>
      </c>
      <c r="AO875" s="7">
        <v>1.1875</v>
      </c>
      <c r="AP875" s="7"/>
      <c r="AQ875" s="7">
        <v>1.1966000000000001</v>
      </c>
      <c r="AR875" s="7">
        <v>2.4897</v>
      </c>
      <c r="AY875" s="7">
        <v>2.3824999999999998</v>
      </c>
      <c r="AZ875" s="7">
        <v>5.5228999999999999</v>
      </c>
      <c r="BA875" s="7">
        <v>5.5228999999999999</v>
      </c>
    </row>
    <row r="876" spans="1:53" x14ac:dyDescent="0.15">
      <c r="A876" s="7">
        <v>0.35510000000000003</v>
      </c>
      <c r="B876" s="7">
        <v>1.1588000000000001</v>
      </c>
      <c r="C876" s="7">
        <v>2.4723999999999999</v>
      </c>
      <c r="D876" s="7">
        <v>5.4817999999999998</v>
      </c>
      <c r="H876" s="7">
        <v>0.41489999999999999</v>
      </c>
      <c r="I876" s="7">
        <v>1.2753000000000001</v>
      </c>
      <c r="K876" s="7">
        <v>0.45219999999999999</v>
      </c>
      <c r="L876" s="7">
        <v>1.3986000000000001</v>
      </c>
      <c r="N876" s="7">
        <v>0.38319999999999999</v>
      </c>
      <c r="O876" s="7">
        <v>1.2595000000000001</v>
      </c>
      <c r="Q876" s="7">
        <v>1.2830999999999999</v>
      </c>
      <c r="R876" s="7">
        <v>3.0461</v>
      </c>
      <c r="AA876" s="7">
        <v>0.32879999999999998</v>
      </c>
      <c r="AB876" s="7">
        <v>1.1092</v>
      </c>
      <c r="AC876" s="7">
        <v>2.3180000000000001</v>
      </c>
      <c r="AD876" s="7">
        <v>5.1798999999999999</v>
      </c>
      <c r="AH876" s="7">
        <v>0.37440000000000001</v>
      </c>
      <c r="AI876" s="7">
        <v>1.1952</v>
      </c>
      <c r="AK876" s="7">
        <v>0.41199999999999998</v>
      </c>
      <c r="AL876" s="7">
        <v>1.2907</v>
      </c>
      <c r="AN876" s="7">
        <v>0.34960000000000002</v>
      </c>
      <c r="AO876" s="7">
        <v>1.1879</v>
      </c>
      <c r="AP876" s="7"/>
      <c r="AQ876" s="7">
        <v>1.1970000000000001</v>
      </c>
      <c r="AR876" s="7">
        <v>2.4906000000000001</v>
      </c>
      <c r="AY876" s="7">
        <v>2.3835999999999999</v>
      </c>
      <c r="AZ876" s="7">
        <v>5.5251000000000001</v>
      </c>
      <c r="BA876" s="7">
        <v>5.5251000000000001</v>
      </c>
    </row>
    <row r="877" spans="1:53" x14ac:dyDescent="0.15">
      <c r="A877" s="7">
        <v>0.3553</v>
      </c>
      <c r="B877" s="7">
        <v>1.1592</v>
      </c>
      <c r="C877" s="7">
        <v>2.4733000000000001</v>
      </c>
      <c r="D877" s="7">
        <v>5.4835000000000003</v>
      </c>
      <c r="H877" s="7">
        <v>0.41510000000000002</v>
      </c>
      <c r="I877" s="7">
        <v>1.2758</v>
      </c>
      <c r="K877" s="7">
        <v>0.45240000000000002</v>
      </c>
      <c r="L877" s="7">
        <v>1.3992</v>
      </c>
      <c r="N877" s="7">
        <v>0.38340000000000002</v>
      </c>
      <c r="O877" s="7">
        <v>1.26</v>
      </c>
      <c r="Q877" s="7">
        <v>1.2836000000000001</v>
      </c>
      <c r="R877" s="7">
        <v>3.0470000000000002</v>
      </c>
      <c r="AA877" s="7">
        <v>0.32900000000000001</v>
      </c>
      <c r="AB877" s="7">
        <v>1.1095999999999999</v>
      </c>
      <c r="AC877" s="7">
        <v>2.3188</v>
      </c>
      <c r="AD877" s="7">
        <v>5.1814999999999998</v>
      </c>
      <c r="AH877" s="7">
        <v>0.37459999999999999</v>
      </c>
      <c r="AI877" s="7">
        <v>1.1957</v>
      </c>
      <c r="AK877" s="7">
        <v>0.41220000000000001</v>
      </c>
      <c r="AL877" s="7">
        <v>1.2911999999999999</v>
      </c>
      <c r="AN877" s="7">
        <v>0.3498</v>
      </c>
      <c r="AO877" s="7">
        <v>1.1883999999999999</v>
      </c>
      <c r="AP877" s="7"/>
      <c r="AQ877" s="7">
        <v>1.1975</v>
      </c>
      <c r="AR877" s="7">
        <v>2.4914999999999998</v>
      </c>
      <c r="AY877" s="7">
        <v>2.3845999999999998</v>
      </c>
      <c r="AZ877" s="7">
        <v>5.5273000000000003</v>
      </c>
      <c r="BA877" s="7">
        <v>5.5273000000000003</v>
      </c>
    </row>
    <row r="878" spans="1:53" x14ac:dyDescent="0.15">
      <c r="A878" s="7">
        <v>0.35549999999999998</v>
      </c>
      <c r="B878" s="7">
        <v>1.1596</v>
      </c>
      <c r="C878" s="7">
        <v>2.4741</v>
      </c>
      <c r="D878" s="7">
        <v>5.4852999999999996</v>
      </c>
      <c r="H878" s="7">
        <v>0.41539999999999999</v>
      </c>
      <c r="I878" s="7">
        <v>1.2763</v>
      </c>
      <c r="K878" s="7">
        <v>0.45269999999999999</v>
      </c>
      <c r="L878" s="7">
        <v>1.3997999999999999</v>
      </c>
      <c r="N878" s="7">
        <v>0.3836</v>
      </c>
      <c r="O878" s="7">
        <v>1.2605</v>
      </c>
      <c r="Q878" s="7">
        <v>1.284</v>
      </c>
      <c r="R878" s="7">
        <v>3.048</v>
      </c>
      <c r="AA878" s="7">
        <v>0.32919999999999999</v>
      </c>
      <c r="AB878" s="7">
        <v>1.1100000000000001</v>
      </c>
      <c r="AC878" s="7">
        <v>2.3195999999999999</v>
      </c>
      <c r="AD878" s="7">
        <v>5.1830999999999996</v>
      </c>
      <c r="AH878" s="7">
        <v>0.37480000000000002</v>
      </c>
      <c r="AI878" s="7">
        <v>1.1961999999999999</v>
      </c>
      <c r="AK878" s="7">
        <v>0.41249999999999998</v>
      </c>
      <c r="AL878" s="7">
        <v>1.2917000000000001</v>
      </c>
      <c r="AN878" s="7">
        <v>0.35</v>
      </c>
      <c r="AO878" s="7">
        <v>1.1889000000000001</v>
      </c>
      <c r="AP878" s="7"/>
      <c r="AQ878" s="7">
        <v>1.1979</v>
      </c>
      <c r="AR878" s="7">
        <v>2.4923999999999999</v>
      </c>
      <c r="AY878" s="7">
        <v>2.3856999999999999</v>
      </c>
      <c r="AZ878" s="7">
        <v>5.5294999999999996</v>
      </c>
      <c r="BA878" s="7">
        <v>5.5294999999999996</v>
      </c>
    </row>
    <row r="879" spans="1:53" x14ac:dyDescent="0.15">
      <c r="A879" s="7">
        <v>0.35570000000000002</v>
      </c>
      <c r="B879" s="7">
        <v>1.1599999999999999</v>
      </c>
      <c r="C879" s="7">
        <v>2.4750000000000001</v>
      </c>
      <c r="D879" s="7">
        <v>5.4870000000000001</v>
      </c>
      <c r="H879" s="7">
        <v>0.41560000000000002</v>
      </c>
      <c r="I879" s="7">
        <v>1.2767999999999999</v>
      </c>
      <c r="K879" s="7">
        <v>0.45290000000000002</v>
      </c>
      <c r="L879" s="7">
        <v>1.4004000000000001</v>
      </c>
      <c r="N879" s="7">
        <v>0.38379999999999997</v>
      </c>
      <c r="O879" s="7">
        <v>1.2609999999999999</v>
      </c>
      <c r="Q879" s="7">
        <v>1.2845</v>
      </c>
      <c r="R879" s="7">
        <v>3.0489000000000002</v>
      </c>
      <c r="AA879" s="7">
        <v>0.32940000000000003</v>
      </c>
      <c r="AB879" s="7">
        <v>1.1104000000000001</v>
      </c>
      <c r="AC879" s="7">
        <v>2.3203999999999998</v>
      </c>
      <c r="AD879" s="7">
        <v>5.1847000000000003</v>
      </c>
      <c r="AH879" s="7">
        <v>0.37509999999999999</v>
      </c>
      <c r="AI879" s="7">
        <v>1.1967000000000001</v>
      </c>
      <c r="AK879" s="7">
        <v>0.41270000000000001</v>
      </c>
      <c r="AL879" s="7">
        <v>1.2922</v>
      </c>
      <c r="AN879" s="7">
        <v>0.35020000000000001</v>
      </c>
      <c r="AO879" s="7">
        <v>1.1893</v>
      </c>
      <c r="AP879" s="7"/>
      <c r="AQ879" s="7">
        <v>1.1983999999999999</v>
      </c>
      <c r="AR879" s="7">
        <v>2.4933000000000001</v>
      </c>
      <c r="AY879" s="7">
        <v>2.3866999999999998</v>
      </c>
      <c r="AZ879" s="7">
        <v>5.5316999999999998</v>
      </c>
      <c r="BA879" s="7">
        <v>5.5316999999999998</v>
      </c>
    </row>
    <row r="880" spans="1:53" x14ac:dyDescent="0.15">
      <c r="A880" s="7">
        <v>0.35589999999999999</v>
      </c>
      <c r="B880" s="7">
        <v>1.1603000000000001</v>
      </c>
      <c r="C880" s="7">
        <v>2.4759000000000002</v>
      </c>
      <c r="D880" s="7">
        <v>5.4888000000000003</v>
      </c>
      <c r="H880" s="7">
        <v>0.41589999999999999</v>
      </c>
      <c r="I880" s="7">
        <v>1.2773000000000001</v>
      </c>
      <c r="K880" s="7">
        <v>0.45319999999999999</v>
      </c>
      <c r="L880" s="7">
        <v>1.4009</v>
      </c>
      <c r="N880" s="7">
        <v>0.38400000000000001</v>
      </c>
      <c r="O880" s="7">
        <v>1.2615000000000001</v>
      </c>
      <c r="Q880" s="7">
        <v>1.2849999999999999</v>
      </c>
      <c r="R880" s="7">
        <v>3.0499000000000001</v>
      </c>
      <c r="AA880" s="7">
        <v>0.3296</v>
      </c>
      <c r="AB880" s="7">
        <v>1.1108</v>
      </c>
      <c r="AC880" s="7">
        <v>2.3212000000000002</v>
      </c>
      <c r="AD880" s="7">
        <v>5.1863000000000001</v>
      </c>
      <c r="AH880" s="7">
        <v>0.37530000000000002</v>
      </c>
      <c r="AI880" s="7">
        <v>1.1971000000000001</v>
      </c>
      <c r="AK880" s="7">
        <v>0.41299999999999998</v>
      </c>
      <c r="AL880" s="7">
        <v>1.2927</v>
      </c>
      <c r="AN880" s="7">
        <v>0.35039999999999999</v>
      </c>
      <c r="AO880" s="7">
        <v>1.1898</v>
      </c>
      <c r="AP880" s="7"/>
      <c r="AQ880" s="7">
        <v>1.1988000000000001</v>
      </c>
      <c r="AR880" s="7">
        <v>2.4942000000000002</v>
      </c>
      <c r="AY880" s="7">
        <v>2.3877000000000002</v>
      </c>
      <c r="AZ880" s="7">
        <v>5.5339999999999998</v>
      </c>
      <c r="BA880" s="7">
        <v>5.5339999999999998</v>
      </c>
    </row>
    <row r="881" spans="1:53" x14ac:dyDescent="0.15">
      <c r="A881" s="7">
        <v>0.35599999999999998</v>
      </c>
      <c r="B881" s="7">
        <v>1.1607000000000001</v>
      </c>
      <c r="C881" s="7">
        <v>2.4767000000000001</v>
      </c>
      <c r="D881" s="7">
        <v>5.4904999999999999</v>
      </c>
      <c r="H881" s="7">
        <v>0.41610000000000003</v>
      </c>
      <c r="I881" s="7">
        <v>1.2778</v>
      </c>
      <c r="K881" s="7">
        <v>0.45340000000000003</v>
      </c>
      <c r="L881" s="7">
        <v>1.4015</v>
      </c>
      <c r="N881" s="7">
        <v>0.38419999999999999</v>
      </c>
      <c r="O881" s="7">
        <v>1.2619</v>
      </c>
      <c r="Q881" s="7">
        <v>1.2855000000000001</v>
      </c>
      <c r="R881" s="7">
        <v>3.0508000000000002</v>
      </c>
      <c r="AA881" s="7">
        <v>0.32979999999999998</v>
      </c>
      <c r="AB881" s="7">
        <v>1.1112</v>
      </c>
      <c r="AC881" s="7">
        <v>2.3220000000000001</v>
      </c>
      <c r="AD881" s="7">
        <v>5.1879</v>
      </c>
      <c r="AH881" s="7">
        <v>0.3755</v>
      </c>
      <c r="AI881" s="7">
        <v>1.1976</v>
      </c>
      <c r="AK881" s="7">
        <v>0.4133</v>
      </c>
      <c r="AL881" s="7">
        <v>1.2931999999999999</v>
      </c>
      <c r="AN881" s="7">
        <v>0.35060000000000002</v>
      </c>
      <c r="AO881" s="7">
        <v>1.1902999999999999</v>
      </c>
      <c r="AP881" s="7"/>
      <c r="AQ881" s="7">
        <v>1.1993</v>
      </c>
      <c r="AR881" s="7">
        <v>2.4950999999999999</v>
      </c>
      <c r="AY881" s="7">
        <v>2.3887999999999998</v>
      </c>
      <c r="AZ881" s="7">
        <v>5.5362</v>
      </c>
      <c r="BA881" s="7">
        <v>5.5362</v>
      </c>
    </row>
    <row r="882" spans="1:53" x14ac:dyDescent="0.15">
      <c r="A882" s="7">
        <v>0.35620000000000002</v>
      </c>
      <c r="B882" s="7">
        <v>1.1611</v>
      </c>
      <c r="C882" s="7">
        <v>2.4775999999999998</v>
      </c>
      <c r="D882" s="7">
        <v>5.4923000000000002</v>
      </c>
      <c r="H882" s="7">
        <v>0.41639999999999999</v>
      </c>
      <c r="I882" s="7">
        <v>1.2783</v>
      </c>
      <c r="K882" s="7">
        <v>0.45369999999999999</v>
      </c>
      <c r="L882" s="7">
        <v>1.4020999999999999</v>
      </c>
      <c r="N882" s="7">
        <v>0.38450000000000001</v>
      </c>
      <c r="O882" s="7">
        <v>1.2624</v>
      </c>
      <c r="Q882" s="7">
        <v>1.286</v>
      </c>
      <c r="R882" s="7">
        <v>3.0518000000000001</v>
      </c>
      <c r="AA882" s="7">
        <v>0.32990000000000003</v>
      </c>
      <c r="AB882" s="7">
        <v>1.1115999999999999</v>
      </c>
      <c r="AC882" s="7">
        <v>2.3228</v>
      </c>
      <c r="AD882" s="7">
        <v>5.1896000000000004</v>
      </c>
      <c r="AH882" s="7">
        <v>0.37580000000000002</v>
      </c>
      <c r="AI882" s="7">
        <v>1.1980999999999999</v>
      </c>
      <c r="AK882" s="7">
        <v>0.41349999999999998</v>
      </c>
      <c r="AL882" s="7">
        <v>1.2937000000000001</v>
      </c>
      <c r="AN882" s="7">
        <v>0.3508</v>
      </c>
      <c r="AO882" s="7">
        <v>1.1907000000000001</v>
      </c>
      <c r="AP882" s="7"/>
      <c r="AQ882" s="7">
        <v>1.1997</v>
      </c>
      <c r="AR882" s="7">
        <v>2.496</v>
      </c>
      <c r="AY882" s="7">
        <v>2.3898000000000001</v>
      </c>
      <c r="AZ882" s="7">
        <v>5.5384000000000002</v>
      </c>
      <c r="BA882" s="7">
        <v>5.5384000000000002</v>
      </c>
    </row>
    <row r="883" spans="1:53" x14ac:dyDescent="0.15">
      <c r="A883" s="7">
        <v>0.35639999999999999</v>
      </c>
      <c r="B883" s="7">
        <v>1.1615</v>
      </c>
      <c r="C883" s="7">
        <v>2.4784999999999999</v>
      </c>
      <c r="D883" s="7">
        <v>5.4941000000000004</v>
      </c>
      <c r="H883" s="7">
        <v>0.41660000000000003</v>
      </c>
      <c r="I883" s="7">
        <v>1.2787999999999999</v>
      </c>
      <c r="K883" s="7">
        <v>0.45400000000000001</v>
      </c>
      <c r="L883" s="7">
        <v>1.4027000000000001</v>
      </c>
      <c r="N883" s="7">
        <v>0.38469999999999999</v>
      </c>
      <c r="O883" s="7">
        <v>1.2628999999999999</v>
      </c>
      <c r="Q883" s="7">
        <v>1.2864</v>
      </c>
      <c r="R883" s="7">
        <v>3.0528</v>
      </c>
      <c r="AA883" s="7">
        <v>0.3301</v>
      </c>
      <c r="AB883" s="7">
        <v>1.1120000000000001</v>
      </c>
      <c r="AC883" s="7">
        <v>2.3235999999999999</v>
      </c>
      <c r="AD883" s="7">
        <v>5.1912000000000003</v>
      </c>
      <c r="AH883" s="7">
        <v>0.376</v>
      </c>
      <c r="AI883" s="7">
        <v>1.1986000000000001</v>
      </c>
      <c r="AK883" s="7">
        <v>0.4138</v>
      </c>
      <c r="AL883" s="7">
        <v>1.2942</v>
      </c>
      <c r="AN883" s="7">
        <v>0.35099999999999998</v>
      </c>
      <c r="AO883" s="7">
        <v>1.1912</v>
      </c>
      <c r="AP883" s="7"/>
      <c r="AQ883" s="7">
        <v>1.2001999999999999</v>
      </c>
      <c r="AR883" s="7">
        <v>2.4969000000000001</v>
      </c>
      <c r="AY883" s="7">
        <v>2.3908</v>
      </c>
      <c r="AZ883" s="7">
        <v>5.5406000000000004</v>
      </c>
      <c r="BA883" s="7">
        <v>5.5406000000000004</v>
      </c>
    </row>
    <row r="884" spans="1:53" x14ac:dyDescent="0.15">
      <c r="A884" s="7">
        <v>0.35659999999999997</v>
      </c>
      <c r="B884" s="7">
        <v>1.1618999999999999</v>
      </c>
      <c r="C884" s="7">
        <v>2.4792999999999998</v>
      </c>
      <c r="D884" s="7">
        <v>5.4958</v>
      </c>
      <c r="H884" s="7">
        <v>0.4168</v>
      </c>
      <c r="I884" s="7">
        <v>1.2793000000000001</v>
      </c>
      <c r="K884" s="7">
        <v>0.45419999999999999</v>
      </c>
      <c r="L884" s="7">
        <v>1.4032</v>
      </c>
      <c r="N884" s="7">
        <v>0.38490000000000002</v>
      </c>
      <c r="O884" s="7">
        <v>1.2634000000000001</v>
      </c>
      <c r="Q884" s="7">
        <v>1.2868999999999999</v>
      </c>
      <c r="R884" s="7">
        <v>3.0537000000000001</v>
      </c>
      <c r="AA884" s="7">
        <v>0.33029999999999998</v>
      </c>
      <c r="AB884" s="7">
        <v>1.1124000000000001</v>
      </c>
      <c r="AC884" s="7">
        <v>2.3243999999999998</v>
      </c>
      <c r="AD884" s="7">
        <v>5.1928000000000001</v>
      </c>
      <c r="AH884" s="7">
        <v>0.37619999999999998</v>
      </c>
      <c r="AI884" s="7">
        <v>1.1990000000000001</v>
      </c>
      <c r="AK884" s="7">
        <v>0.41399999999999998</v>
      </c>
      <c r="AL884" s="7">
        <v>1.2948</v>
      </c>
      <c r="AN884" s="7">
        <v>0.35120000000000001</v>
      </c>
      <c r="AO884" s="7">
        <v>1.1917</v>
      </c>
      <c r="AP884" s="7"/>
      <c r="AQ884" s="7">
        <v>1.2005999999999999</v>
      </c>
      <c r="AR884" s="7">
        <v>2.4977999999999998</v>
      </c>
      <c r="AY884" s="7">
        <v>2.3919000000000001</v>
      </c>
      <c r="AZ884" s="7">
        <v>5.5429000000000004</v>
      </c>
      <c r="BA884" s="7">
        <v>5.5429000000000004</v>
      </c>
    </row>
    <row r="885" spans="1:53" x14ac:dyDescent="0.15">
      <c r="A885" s="7">
        <v>0.35680000000000001</v>
      </c>
      <c r="B885" s="7">
        <v>1.1623000000000001</v>
      </c>
      <c r="C885" s="7">
        <v>2.4802</v>
      </c>
      <c r="D885" s="7">
        <v>5.4976000000000003</v>
      </c>
      <c r="H885" s="7">
        <v>0.41710000000000003</v>
      </c>
      <c r="I885" s="7">
        <v>1.2798</v>
      </c>
      <c r="K885" s="7">
        <v>0.45450000000000002</v>
      </c>
      <c r="L885" s="7">
        <v>1.4037999999999999</v>
      </c>
      <c r="N885" s="7">
        <v>0.3851</v>
      </c>
      <c r="O885" s="7">
        <v>1.2639</v>
      </c>
      <c r="Q885" s="7">
        <v>1.2874000000000001</v>
      </c>
      <c r="R885" s="7">
        <v>3.0547</v>
      </c>
      <c r="AA885" s="7">
        <v>0.33050000000000002</v>
      </c>
      <c r="AB885" s="7">
        <v>1.1128</v>
      </c>
      <c r="AC885" s="7">
        <v>2.3252000000000002</v>
      </c>
      <c r="AD885" s="7">
        <v>5.1943999999999999</v>
      </c>
      <c r="AH885" s="7">
        <v>0.37640000000000001</v>
      </c>
      <c r="AI885" s="7">
        <v>1.1995</v>
      </c>
      <c r="AK885" s="7">
        <v>0.4143</v>
      </c>
      <c r="AL885" s="7">
        <v>1.2952999999999999</v>
      </c>
      <c r="AN885" s="7">
        <v>0.35139999999999999</v>
      </c>
      <c r="AO885" s="7">
        <v>1.1920999999999999</v>
      </c>
      <c r="AP885" s="7"/>
      <c r="AQ885" s="7">
        <v>1.2011000000000001</v>
      </c>
      <c r="AR885" s="7">
        <v>2.4986999999999999</v>
      </c>
      <c r="AY885" s="7">
        <v>2.3929</v>
      </c>
      <c r="AZ885" s="7">
        <v>5.5450999999999997</v>
      </c>
      <c r="BA885" s="7">
        <v>5.5450999999999997</v>
      </c>
    </row>
    <row r="886" spans="1:53" x14ac:dyDescent="0.15">
      <c r="A886" s="7">
        <v>0.35699999999999998</v>
      </c>
      <c r="B886" s="7">
        <v>1.1627000000000001</v>
      </c>
      <c r="C886" s="7">
        <v>2.4811000000000001</v>
      </c>
      <c r="D886" s="7">
        <v>5.4993999999999996</v>
      </c>
      <c r="H886" s="7">
        <v>0.4173</v>
      </c>
      <c r="I886" s="7">
        <v>1.2803</v>
      </c>
      <c r="K886" s="7">
        <v>0.45469999999999999</v>
      </c>
      <c r="L886" s="7">
        <v>1.4044000000000001</v>
      </c>
      <c r="N886" s="7">
        <v>0.38529999999999998</v>
      </c>
      <c r="O886" s="7">
        <v>1.2644</v>
      </c>
      <c r="Q886" s="7">
        <v>1.2879</v>
      </c>
      <c r="R886" s="7">
        <v>3.0556000000000001</v>
      </c>
      <c r="AA886" s="7">
        <v>0.33069999999999999</v>
      </c>
      <c r="AB886" s="7">
        <v>1.1132</v>
      </c>
      <c r="AC886" s="7">
        <v>2.3260000000000001</v>
      </c>
      <c r="AD886" s="7">
        <v>5.1959999999999997</v>
      </c>
      <c r="AH886" s="7">
        <v>0.37669999999999998</v>
      </c>
      <c r="AI886" s="7">
        <v>1.2</v>
      </c>
      <c r="AK886" s="7">
        <v>0.41449999999999998</v>
      </c>
      <c r="AL886" s="7">
        <v>1.2958000000000001</v>
      </c>
      <c r="AN886" s="7">
        <v>0.35170000000000001</v>
      </c>
      <c r="AO886" s="7">
        <v>1.1926000000000001</v>
      </c>
      <c r="AP886" s="7"/>
      <c r="AQ886" s="7">
        <v>1.2015</v>
      </c>
      <c r="AR886" s="7">
        <v>2.4996</v>
      </c>
      <c r="AY886" s="7">
        <v>2.3940000000000001</v>
      </c>
      <c r="AZ886" s="7">
        <v>5.5472999999999999</v>
      </c>
      <c r="BA886" s="7">
        <v>5.5472999999999999</v>
      </c>
    </row>
    <row r="887" spans="1:53" x14ac:dyDescent="0.15">
      <c r="A887" s="7">
        <v>0.35720000000000002</v>
      </c>
      <c r="B887" s="7">
        <v>1.1631</v>
      </c>
      <c r="C887" s="7">
        <v>2.4820000000000002</v>
      </c>
      <c r="D887" s="7">
        <v>5.5011000000000001</v>
      </c>
      <c r="H887" s="7">
        <v>0.41760000000000003</v>
      </c>
      <c r="I887" s="7">
        <v>1.2807999999999999</v>
      </c>
      <c r="K887" s="7">
        <v>0.45500000000000002</v>
      </c>
      <c r="L887" s="7">
        <v>1.405</v>
      </c>
      <c r="N887" s="7">
        <v>0.38550000000000001</v>
      </c>
      <c r="O887" s="7">
        <v>1.2647999999999999</v>
      </c>
      <c r="Q887" s="7">
        <v>1.2884</v>
      </c>
      <c r="R887" s="7">
        <v>3.0566</v>
      </c>
      <c r="AA887" s="7">
        <v>0.33090000000000003</v>
      </c>
      <c r="AB887" s="7">
        <v>1.1135999999999999</v>
      </c>
      <c r="AC887" s="7">
        <v>2.3268</v>
      </c>
      <c r="AD887" s="7">
        <v>5.1977000000000002</v>
      </c>
      <c r="AH887" s="7">
        <v>0.37690000000000001</v>
      </c>
      <c r="AI887" s="7">
        <v>1.2004999999999999</v>
      </c>
      <c r="AK887" s="7">
        <v>0.4148</v>
      </c>
      <c r="AL887" s="7">
        <v>1.2963</v>
      </c>
      <c r="AN887" s="7">
        <v>0.35189999999999999</v>
      </c>
      <c r="AO887" s="7">
        <v>1.1931</v>
      </c>
      <c r="AP887" s="7"/>
      <c r="AQ887" s="7">
        <v>1.202</v>
      </c>
      <c r="AR887" s="7">
        <v>2.5005000000000002</v>
      </c>
      <c r="AY887" s="7">
        <v>2.395</v>
      </c>
      <c r="AZ887" s="7">
        <v>5.5495000000000001</v>
      </c>
      <c r="BA887" s="7">
        <v>5.5495000000000001</v>
      </c>
    </row>
    <row r="888" spans="1:53" x14ac:dyDescent="0.15">
      <c r="A888" s="7">
        <v>0.3574</v>
      </c>
      <c r="B888" s="7">
        <v>1.1634</v>
      </c>
      <c r="C888" s="7">
        <v>2.4828000000000001</v>
      </c>
      <c r="D888" s="7">
        <v>5.5029000000000003</v>
      </c>
      <c r="H888" s="7">
        <v>0.4178</v>
      </c>
      <c r="I888" s="7">
        <v>1.2813000000000001</v>
      </c>
      <c r="K888" s="7">
        <v>0.45519999999999999</v>
      </c>
      <c r="L888" s="7">
        <v>1.4056</v>
      </c>
      <c r="N888" s="7">
        <v>0.38569999999999999</v>
      </c>
      <c r="O888" s="7">
        <v>1.2653000000000001</v>
      </c>
      <c r="Q888" s="7">
        <v>1.2887999999999999</v>
      </c>
      <c r="R888" s="7">
        <v>3.0575999999999999</v>
      </c>
      <c r="AA888" s="7">
        <v>0.33110000000000001</v>
      </c>
      <c r="AB888" s="7">
        <v>1.1140000000000001</v>
      </c>
      <c r="AC888" s="7">
        <v>2.3275999999999999</v>
      </c>
      <c r="AD888" s="7">
        <v>5.1993</v>
      </c>
      <c r="AH888" s="7">
        <v>0.37709999999999999</v>
      </c>
      <c r="AI888" s="7">
        <v>1.2010000000000001</v>
      </c>
      <c r="AK888" s="7">
        <v>0.41499999999999998</v>
      </c>
      <c r="AL888" s="7">
        <v>1.2968</v>
      </c>
      <c r="AN888" s="7">
        <v>0.35210000000000002</v>
      </c>
      <c r="AO888" s="7">
        <v>1.1935</v>
      </c>
      <c r="AP888" s="7"/>
      <c r="AQ888" s="7">
        <v>1.2023999999999999</v>
      </c>
      <c r="AR888" s="7">
        <v>2.5013999999999998</v>
      </c>
      <c r="AY888" s="7">
        <v>2.3961000000000001</v>
      </c>
      <c r="AZ888" s="7">
        <v>5.5518000000000001</v>
      </c>
      <c r="BA888" s="7">
        <v>5.5518000000000001</v>
      </c>
    </row>
    <row r="889" spans="1:53" x14ac:dyDescent="0.15">
      <c r="A889" s="7">
        <v>0.35759999999999997</v>
      </c>
      <c r="B889" s="7">
        <v>1.1637999999999999</v>
      </c>
      <c r="C889" s="7">
        <v>2.4836999999999998</v>
      </c>
      <c r="D889" s="7">
        <v>5.5046999999999997</v>
      </c>
      <c r="H889" s="7">
        <v>0.41810000000000003</v>
      </c>
      <c r="I889" s="7">
        <v>1.2818000000000001</v>
      </c>
      <c r="K889" s="7">
        <v>0.45550000000000002</v>
      </c>
      <c r="L889" s="7">
        <v>1.4060999999999999</v>
      </c>
      <c r="N889" s="7">
        <v>0.38590000000000002</v>
      </c>
      <c r="O889" s="7">
        <v>1.2658</v>
      </c>
      <c r="Q889" s="7">
        <v>1.2892999999999999</v>
      </c>
      <c r="R889" s="7">
        <v>3.0585</v>
      </c>
      <c r="AA889" s="7">
        <v>0.33129999999999998</v>
      </c>
      <c r="AB889" s="7">
        <v>1.1144000000000001</v>
      </c>
      <c r="AC889" s="7">
        <v>2.3285</v>
      </c>
      <c r="AD889" s="7">
        <v>5.2008999999999999</v>
      </c>
      <c r="AH889" s="7">
        <v>0.37740000000000001</v>
      </c>
      <c r="AI889" s="7">
        <v>1.2014</v>
      </c>
      <c r="AK889" s="7">
        <v>0.4153</v>
      </c>
      <c r="AL889" s="7">
        <v>1.2972999999999999</v>
      </c>
      <c r="AN889" s="7">
        <v>0.3523</v>
      </c>
      <c r="AO889" s="7">
        <v>1.194</v>
      </c>
      <c r="AP889" s="7"/>
      <c r="AQ889" s="7">
        <v>1.2029000000000001</v>
      </c>
      <c r="AR889" s="7">
        <v>2.5023</v>
      </c>
      <c r="AY889" s="7">
        <v>2.3971</v>
      </c>
      <c r="AZ889" s="7">
        <v>5.5540000000000003</v>
      </c>
      <c r="BA889" s="7">
        <v>5.5540000000000003</v>
      </c>
    </row>
    <row r="890" spans="1:53" x14ac:dyDescent="0.15">
      <c r="A890" s="7">
        <v>0.35780000000000001</v>
      </c>
      <c r="B890" s="7">
        <v>1.1641999999999999</v>
      </c>
      <c r="C890" s="7">
        <v>2.4845999999999999</v>
      </c>
      <c r="D890" s="7">
        <v>5.5065</v>
      </c>
      <c r="H890" s="7">
        <v>0.41830000000000001</v>
      </c>
      <c r="I890" s="7">
        <v>1.2823</v>
      </c>
      <c r="K890" s="7">
        <v>0.45569999999999999</v>
      </c>
      <c r="L890" s="7">
        <v>1.4067000000000001</v>
      </c>
      <c r="N890" s="7">
        <v>0.38619999999999999</v>
      </c>
      <c r="O890" s="7">
        <v>1.2663</v>
      </c>
      <c r="Q890" s="7">
        <v>1.2898000000000001</v>
      </c>
      <c r="R890" s="7">
        <v>3.0594999999999999</v>
      </c>
      <c r="AA890" s="7">
        <v>0.33150000000000002</v>
      </c>
      <c r="AB890" s="7">
        <v>1.1148</v>
      </c>
      <c r="AC890" s="7">
        <v>2.3292999999999999</v>
      </c>
      <c r="AD890" s="7">
        <v>5.2026000000000003</v>
      </c>
      <c r="AH890" s="7">
        <v>0.37759999999999999</v>
      </c>
      <c r="AI890" s="7">
        <v>1.2019</v>
      </c>
      <c r="AK890" s="7">
        <v>0.41560000000000002</v>
      </c>
      <c r="AL890" s="7">
        <v>1.2978000000000001</v>
      </c>
      <c r="AN890" s="7">
        <v>0.35249999999999998</v>
      </c>
      <c r="AO890" s="7">
        <v>1.1944999999999999</v>
      </c>
      <c r="AP890" s="7"/>
      <c r="AQ890" s="7">
        <v>1.2033</v>
      </c>
      <c r="AR890" s="7">
        <v>2.5032999999999999</v>
      </c>
      <c r="AY890" s="7">
        <v>2.3980999999999999</v>
      </c>
      <c r="AZ890" s="7">
        <v>5.5563000000000002</v>
      </c>
      <c r="BA890" s="7">
        <v>5.5563000000000002</v>
      </c>
    </row>
    <row r="891" spans="1:53" x14ac:dyDescent="0.15">
      <c r="A891" s="7">
        <v>0.35799999999999998</v>
      </c>
      <c r="B891" s="7">
        <v>1.1646000000000001</v>
      </c>
      <c r="C891" s="7">
        <v>2.4855</v>
      </c>
      <c r="D891" s="7">
        <v>5.5082000000000004</v>
      </c>
      <c r="H891" s="7">
        <v>0.41860000000000003</v>
      </c>
      <c r="I891" s="7">
        <v>1.2827999999999999</v>
      </c>
      <c r="K891" s="7">
        <v>0.45600000000000002</v>
      </c>
      <c r="L891" s="7">
        <v>1.4073</v>
      </c>
      <c r="N891" s="7">
        <v>0.38640000000000002</v>
      </c>
      <c r="O891" s="7">
        <v>1.2667999999999999</v>
      </c>
      <c r="Q891" s="7">
        <v>1.2903</v>
      </c>
      <c r="R891" s="7">
        <v>3.0604</v>
      </c>
      <c r="AA891" s="7">
        <v>0.33169999999999999</v>
      </c>
      <c r="AB891" s="7">
        <v>1.1153</v>
      </c>
      <c r="AC891" s="7">
        <v>2.3300999999999998</v>
      </c>
      <c r="AD891" s="7">
        <v>5.2042000000000002</v>
      </c>
      <c r="AH891" s="7">
        <v>0.37780000000000002</v>
      </c>
      <c r="AI891" s="7">
        <v>1.2023999999999999</v>
      </c>
      <c r="AK891" s="7">
        <v>0.4158</v>
      </c>
      <c r="AL891" s="7">
        <v>1.2984</v>
      </c>
      <c r="AN891" s="7">
        <v>0.35270000000000001</v>
      </c>
      <c r="AO891" s="7">
        <v>1.1950000000000001</v>
      </c>
      <c r="AP891" s="7"/>
      <c r="AQ891" s="7">
        <v>1.2038</v>
      </c>
      <c r="AR891" s="7">
        <v>2.5042</v>
      </c>
      <c r="AY891" s="7">
        <v>2.3992</v>
      </c>
      <c r="AZ891" s="7">
        <v>5.5585000000000004</v>
      </c>
      <c r="BA891" s="7">
        <v>5.5585000000000004</v>
      </c>
    </row>
    <row r="892" spans="1:53" x14ac:dyDescent="0.15">
      <c r="A892" s="7">
        <v>0.35809999999999997</v>
      </c>
      <c r="B892" s="7">
        <v>1.165</v>
      </c>
      <c r="C892" s="7">
        <v>2.4864000000000002</v>
      </c>
      <c r="D892" s="7">
        <v>5.51</v>
      </c>
      <c r="H892" s="7">
        <v>0.41880000000000001</v>
      </c>
      <c r="I892" s="7">
        <v>1.2833000000000001</v>
      </c>
      <c r="K892" s="7">
        <v>0.45619999999999999</v>
      </c>
      <c r="L892" s="7">
        <v>1.4078999999999999</v>
      </c>
      <c r="N892" s="7">
        <v>0.3866</v>
      </c>
      <c r="O892" s="7">
        <v>1.2673000000000001</v>
      </c>
      <c r="Q892" s="7">
        <v>1.2907999999999999</v>
      </c>
      <c r="R892" s="7">
        <v>3.0613999999999999</v>
      </c>
      <c r="AA892" s="7">
        <v>0.33189999999999997</v>
      </c>
      <c r="AB892" s="7">
        <v>1.1156999999999999</v>
      </c>
      <c r="AC892" s="7">
        <v>2.3309000000000002</v>
      </c>
      <c r="AD892" s="7">
        <v>5.2058</v>
      </c>
      <c r="AH892" s="7">
        <v>0.37809999999999999</v>
      </c>
      <c r="AI892" s="7">
        <v>1.2029000000000001</v>
      </c>
      <c r="AK892" s="7">
        <v>0.41610000000000003</v>
      </c>
      <c r="AL892" s="7">
        <v>1.2988999999999999</v>
      </c>
      <c r="AN892" s="7">
        <v>0.35289999999999999</v>
      </c>
      <c r="AO892" s="7">
        <v>1.1954</v>
      </c>
      <c r="AP892" s="7"/>
      <c r="AQ892" s="7">
        <v>1.2042999999999999</v>
      </c>
      <c r="AR892" s="7">
        <v>2.5051000000000001</v>
      </c>
      <c r="AY892" s="7">
        <v>2.4001999999999999</v>
      </c>
      <c r="AZ892" s="7">
        <v>5.5606999999999998</v>
      </c>
      <c r="BA892" s="7">
        <v>5.5606999999999998</v>
      </c>
    </row>
    <row r="893" spans="1:53" x14ac:dyDescent="0.15">
      <c r="A893" s="7">
        <v>0.35830000000000001</v>
      </c>
      <c r="B893" s="7">
        <v>1.1654</v>
      </c>
      <c r="C893" s="7">
        <v>2.4872000000000001</v>
      </c>
      <c r="D893" s="7">
        <v>5.5118</v>
      </c>
      <c r="H893" s="7">
        <v>0.41909999999999997</v>
      </c>
      <c r="I893" s="7">
        <v>1.2838000000000001</v>
      </c>
      <c r="K893" s="7">
        <v>0.45650000000000002</v>
      </c>
      <c r="L893" s="7">
        <v>1.4085000000000001</v>
      </c>
      <c r="N893" s="7">
        <v>0.38679999999999998</v>
      </c>
      <c r="O893" s="7">
        <v>1.2677</v>
      </c>
      <c r="Q893" s="7">
        <v>1.2911999999999999</v>
      </c>
      <c r="R893" s="7">
        <v>3.0623999999999998</v>
      </c>
      <c r="AA893" s="7">
        <v>0.33210000000000001</v>
      </c>
      <c r="AB893" s="7">
        <v>1.1161000000000001</v>
      </c>
      <c r="AC893" s="7">
        <v>2.3317000000000001</v>
      </c>
      <c r="AD893" s="7">
        <v>5.2074999999999996</v>
      </c>
      <c r="AH893" s="7">
        <v>0.37830000000000003</v>
      </c>
      <c r="AI893" s="7">
        <v>1.2034</v>
      </c>
      <c r="AK893" s="7">
        <v>0.4163</v>
      </c>
      <c r="AL893" s="7">
        <v>1.2994000000000001</v>
      </c>
      <c r="AN893" s="7">
        <v>0.35310000000000002</v>
      </c>
      <c r="AO893" s="7">
        <v>1.1959</v>
      </c>
      <c r="AP893" s="7"/>
      <c r="AQ893" s="7">
        <v>1.2047000000000001</v>
      </c>
      <c r="AR893" s="7">
        <v>2.5059999999999998</v>
      </c>
      <c r="AY893" s="7">
        <v>2.4013</v>
      </c>
      <c r="AZ893" s="7">
        <v>5.5629999999999997</v>
      </c>
      <c r="BA893" s="7">
        <v>5.5629999999999997</v>
      </c>
    </row>
    <row r="894" spans="1:53" x14ac:dyDescent="0.15">
      <c r="A894" s="7">
        <v>0.35849999999999999</v>
      </c>
      <c r="B894" s="7">
        <v>1.1657999999999999</v>
      </c>
      <c r="C894" s="7">
        <v>2.4881000000000002</v>
      </c>
      <c r="D894" s="7">
        <v>5.5136000000000003</v>
      </c>
      <c r="H894" s="7">
        <v>0.41930000000000001</v>
      </c>
      <c r="I894" s="7">
        <v>1.2843</v>
      </c>
      <c r="K894" s="7">
        <v>0.45679999999999998</v>
      </c>
      <c r="L894" s="7">
        <v>1.4091</v>
      </c>
      <c r="N894" s="7">
        <v>0.38700000000000001</v>
      </c>
      <c r="O894" s="7">
        <v>1.2682</v>
      </c>
      <c r="Q894" s="7">
        <v>1.2917000000000001</v>
      </c>
      <c r="R894" s="7">
        <v>3.0632999999999999</v>
      </c>
      <c r="AA894" s="7">
        <v>0.33229999999999998</v>
      </c>
      <c r="AB894" s="7">
        <v>1.1165</v>
      </c>
      <c r="AC894" s="7">
        <v>2.3325</v>
      </c>
      <c r="AD894" s="7">
        <v>5.2091000000000003</v>
      </c>
      <c r="AH894" s="7">
        <v>0.3785</v>
      </c>
      <c r="AI894" s="7">
        <v>1.2038</v>
      </c>
      <c r="AK894" s="7">
        <v>0.41660000000000003</v>
      </c>
      <c r="AL894" s="7">
        <v>1.2999000000000001</v>
      </c>
      <c r="AN894" s="7">
        <v>0.3533</v>
      </c>
      <c r="AO894" s="7">
        <v>1.1963999999999999</v>
      </c>
      <c r="AP894" s="7"/>
      <c r="AQ894" s="7">
        <v>1.2052</v>
      </c>
      <c r="AR894" s="7">
        <v>2.5068999999999999</v>
      </c>
      <c r="AY894" s="7">
        <v>2.4022999999999999</v>
      </c>
      <c r="AZ894" s="7">
        <v>5.5651999999999999</v>
      </c>
      <c r="BA894" s="7">
        <v>5.5651999999999999</v>
      </c>
    </row>
    <row r="895" spans="1:53" x14ac:dyDescent="0.15">
      <c r="A895" s="7">
        <v>0.35870000000000002</v>
      </c>
      <c r="B895" s="7">
        <v>1.1661999999999999</v>
      </c>
      <c r="C895" s="7">
        <v>2.4889999999999999</v>
      </c>
      <c r="D895" s="7">
        <v>5.5152999999999999</v>
      </c>
      <c r="H895" s="7">
        <v>0.41959999999999997</v>
      </c>
      <c r="I895" s="7">
        <v>1.2847999999999999</v>
      </c>
      <c r="K895" s="7">
        <v>0.45700000000000002</v>
      </c>
      <c r="L895" s="7">
        <v>1.4096</v>
      </c>
      <c r="N895" s="7">
        <v>0.38719999999999999</v>
      </c>
      <c r="O895" s="7">
        <v>1.2686999999999999</v>
      </c>
      <c r="Q895" s="7">
        <v>1.2922</v>
      </c>
      <c r="R895" s="7">
        <v>3.0642999999999998</v>
      </c>
      <c r="AA895" s="7">
        <v>0.33250000000000002</v>
      </c>
      <c r="AB895" s="7">
        <v>1.1169</v>
      </c>
      <c r="AC895" s="7">
        <v>2.3332999999999999</v>
      </c>
      <c r="AD895" s="7">
        <v>5.2107000000000001</v>
      </c>
      <c r="AH895" s="7">
        <v>0.37869999999999998</v>
      </c>
      <c r="AI895" s="7">
        <v>1.2042999999999999</v>
      </c>
      <c r="AK895" s="7">
        <v>0.4168</v>
      </c>
      <c r="AL895" s="7">
        <v>1.3004</v>
      </c>
      <c r="AN895" s="7">
        <v>0.35349999999999998</v>
      </c>
      <c r="AO895" s="7">
        <v>1.1968000000000001</v>
      </c>
      <c r="AP895" s="7"/>
      <c r="AQ895" s="7">
        <v>1.2056</v>
      </c>
      <c r="AR895" s="7">
        <v>2.5078</v>
      </c>
      <c r="AY895" s="7">
        <v>2.4034</v>
      </c>
      <c r="AZ895" s="7">
        <v>5.5674999999999999</v>
      </c>
      <c r="BA895" s="7">
        <v>5.5674999999999999</v>
      </c>
    </row>
    <row r="896" spans="1:53" x14ac:dyDescent="0.15">
      <c r="A896" s="7">
        <v>0.3589</v>
      </c>
      <c r="B896" s="7">
        <v>1.1665000000000001</v>
      </c>
      <c r="C896" s="7">
        <v>2.4899</v>
      </c>
      <c r="D896" s="7">
        <v>5.5171000000000001</v>
      </c>
      <c r="H896" s="7">
        <v>0.41980000000000001</v>
      </c>
      <c r="I896" s="7">
        <v>1.2854000000000001</v>
      </c>
      <c r="K896" s="7">
        <v>0.45729999999999998</v>
      </c>
      <c r="L896" s="7">
        <v>1.4101999999999999</v>
      </c>
      <c r="N896" s="7">
        <v>0.38740000000000002</v>
      </c>
      <c r="O896" s="7">
        <v>1.2692000000000001</v>
      </c>
      <c r="Q896" s="7">
        <v>1.2927</v>
      </c>
      <c r="R896" s="7">
        <v>3.0653000000000001</v>
      </c>
      <c r="AA896" s="7">
        <v>0.3327</v>
      </c>
      <c r="AB896" s="7">
        <v>1.1173</v>
      </c>
      <c r="AC896" s="7">
        <v>2.3340999999999998</v>
      </c>
      <c r="AD896" s="7">
        <v>5.2123999999999997</v>
      </c>
      <c r="AH896" s="7">
        <v>0.379</v>
      </c>
      <c r="AI896" s="7">
        <v>1.2048000000000001</v>
      </c>
      <c r="AK896" s="7">
        <v>0.41710000000000003</v>
      </c>
      <c r="AL896" s="7">
        <v>1.3009999999999999</v>
      </c>
      <c r="AN896" s="7">
        <v>0.35370000000000001</v>
      </c>
      <c r="AO896" s="7">
        <v>1.1973</v>
      </c>
      <c r="AP896" s="7"/>
      <c r="AQ896" s="7">
        <v>1.2060999999999999</v>
      </c>
      <c r="AR896" s="7">
        <v>2.5087000000000002</v>
      </c>
      <c r="AY896" s="7">
        <v>2.4043999999999999</v>
      </c>
      <c r="AZ896" s="7">
        <v>5.5697000000000001</v>
      </c>
      <c r="BA896" s="7">
        <v>5.5697000000000001</v>
      </c>
    </row>
    <row r="897" spans="1:53" x14ac:dyDescent="0.15">
      <c r="A897" s="7">
        <v>0.35909999999999997</v>
      </c>
      <c r="B897" s="7">
        <v>1.1669</v>
      </c>
      <c r="C897" s="7">
        <v>2.4908000000000001</v>
      </c>
      <c r="D897" s="7">
        <v>5.5189000000000004</v>
      </c>
      <c r="H897" s="7">
        <v>0.42</v>
      </c>
      <c r="I897" s="7">
        <v>1.2859</v>
      </c>
      <c r="K897" s="7">
        <v>0.45750000000000002</v>
      </c>
      <c r="L897" s="7">
        <v>1.4108000000000001</v>
      </c>
      <c r="N897" s="7">
        <v>0.38769999999999999</v>
      </c>
      <c r="O897" s="7">
        <v>1.2697000000000001</v>
      </c>
      <c r="Q897" s="7">
        <v>1.2931999999999999</v>
      </c>
      <c r="R897" s="7">
        <v>3.0661999999999998</v>
      </c>
      <c r="AA897" s="7">
        <v>0.33289999999999997</v>
      </c>
      <c r="AB897" s="7">
        <v>1.1176999999999999</v>
      </c>
      <c r="AC897" s="7">
        <v>2.3349000000000002</v>
      </c>
      <c r="AD897" s="7">
        <v>5.2140000000000004</v>
      </c>
      <c r="AH897" s="7">
        <v>0.37919999999999998</v>
      </c>
      <c r="AI897" s="7">
        <v>1.2053</v>
      </c>
      <c r="AK897" s="7">
        <v>0.41739999999999999</v>
      </c>
      <c r="AL897" s="7">
        <v>1.3015000000000001</v>
      </c>
      <c r="AN897" s="7">
        <v>0.35389999999999999</v>
      </c>
      <c r="AO897" s="7">
        <v>1.1978</v>
      </c>
      <c r="AP897" s="7"/>
      <c r="AQ897" s="7">
        <v>1.2064999999999999</v>
      </c>
      <c r="AR897" s="7">
        <v>2.5097</v>
      </c>
      <c r="AY897" s="7">
        <v>2.4055</v>
      </c>
      <c r="AZ897" s="7">
        <v>5.5720000000000001</v>
      </c>
      <c r="BA897" s="7">
        <v>5.5720000000000001</v>
      </c>
    </row>
    <row r="898" spans="1:53" x14ac:dyDescent="0.15">
      <c r="A898" s="7">
        <v>0.35930000000000001</v>
      </c>
      <c r="B898" s="7">
        <v>1.1673</v>
      </c>
      <c r="C898" s="7">
        <v>2.4916</v>
      </c>
      <c r="D898" s="7">
        <v>5.5206999999999997</v>
      </c>
      <c r="H898" s="7">
        <v>0.42030000000000001</v>
      </c>
      <c r="I898" s="7">
        <v>1.2864</v>
      </c>
      <c r="K898" s="7">
        <v>0.45779999999999998</v>
      </c>
      <c r="L898" s="7">
        <v>1.4114</v>
      </c>
      <c r="N898" s="7">
        <v>0.38790000000000002</v>
      </c>
      <c r="O898" s="7">
        <v>1.2702</v>
      </c>
      <c r="Q898" s="7">
        <v>1.2937000000000001</v>
      </c>
      <c r="R898" s="7">
        <v>3.0672000000000001</v>
      </c>
      <c r="AA898" s="7">
        <v>0.33310000000000001</v>
      </c>
      <c r="AB898" s="7">
        <v>1.1181000000000001</v>
      </c>
      <c r="AC898" s="7">
        <v>2.3357999999999999</v>
      </c>
      <c r="AD898" s="7">
        <v>5.2156000000000002</v>
      </c>
      <c r="AH898" s="7">
        <v>0.37940000000000002</v>
      </c>
      <c r="AI898" s="7">
        <v>1.2058</v>
      </c>
      <c r="AK898" s="7">
        <v>0.41760000000000003</v>
      </c>
      <c r="AL898" s="7">
        <v>1.302</v>
      </c>
      <c r="AN898" s="7">
        <v>0.35410000000000003</v>
      </c>
      <c r="AO898" s="7">
        <v>1.1982999999999999</v>
      </c>
      <c r="AP898" s="7"/>
      <c r="AQ898" s="7">
        <v>1.2070000000000001</v>
      </c>
      <c r="AR898" s="7">
        <v>2.5106000000000002</v>
      </c>
      <c r="AY898" s="7">
        <v>2.4064999999999999</v>
      </c>
      <c r="AZ898" s="7">
        <v>5.5742000000000003</v>
      </c>
      <c r="BA898" s="7">
        <v>5.5742000000000003</v>
      </c>
    </row>
    <row r="899" spans="1:53" x14ac:dyDescent="0.15">
      <c r="A899" s="7">
        <v>0.35949999999999999</v>
      </c>
      <c r="B899" s="7">
        <v>1.1677</v>
      </c>
      <c r="C899" s="7">
        <v>2.4925000000000002</v>
      </c>
      <c r="D899" s="7">
        <v>5.5225</v>
      </c>
      <c r="H899" s="7">
        <v>0.42049999999999998</v>
      </c>
      <c r="I899" s="7">
        <v>1.2868999999999999</v>
      </c>
      <c r="K899" s="7">
        <v>0.45800000000000002</v>
      </c>
      <c r="L899" s="7">
        <v>1.4119999999999999</v>
      </c>
      <c r="N899" s="7">
        <v>0.3881</v>
      </c>
      <c r="O899" s="7">
        <v>1.2706999999999999</v>
      </c>
      <c r="Q899" s="7">
        <v>1.2942</v>
      </c>
      <c r="R899" s="7">
        <v>3.0682</v>
      </c>
      <c r="AA899" s="7">
        <v>0.33329999999999999</v>
      </c>
      <c r="AB899" s="7">
        <v>1.1185</v>
      </c>
      <c r="AC899" s="7">
        <v>2.3365999999999998</v>
      </c>
      <c r="AD899" s="7">
        <v>5.2172999999999998</v>
      </c>
      <c r="AH899" s="7">
        <v>0.37969999999999998</v>
      </c>
      <c r="AI899" s="7">
        <v>1.2062999999999999</v>
      </c>
      <c r="AK899" s="7">
        <v>0.41789999999999999</v>
      </c>
      <c r="AL899" s="7">
        <v>1.3025</v>
      </c>
      <c r="AN899" s="7">
        <v>0.3543</v>
      </c>
      <c r="AO899" s="7">
        <v>1.1987000000000001</v>
      </c>
      <c r="AP899" s="7"/>
      <c r="AQ899" s="7">
        <v>1.2074</v>
      </c>
      <c r="AR899" s="7">
        <v>2.5114999999999998</v>
      </c>
      <c r="AY899" s="7">
        <v>2.4076</v>
      </c>
      <c r="AZ899" s="7">
        <v>5.5765000000000002</v>
      </c>
      <c r="BA899" s="7">
        <v>5.5765000000000002</v>
      </c>
    </row>
    <row r="900" spans="1:53" x14ac:dyDescent="0.15">
      <c r="A900" s="7">
        <v>0.35970000000000002</v>
      </c>
      <c r="B900" s="7">
        <v>1.1680999999999999</v>
      </c>
      <c r="C900" s="7">
        <v>2.4933999999999998</v>
      </c>
      <c r="D900" s="7">
        <v>5.5243000000000002</v>
      </c>
      <c r="H900" s="7">
        <v>0.42080000000000001</v>
      </c>
      <c r="I900" s="7">
        <v>1.2874000000000001</v>
      </c>
      <c r="K900" s="7">
        <v>0.45829999999999999</v>
      </c>
      <c r="L900" s="7">
        <v>1.4126000000000001</v>
      </c>
      <c r="N900" s="7">
        <v>0.38829999999999998</v>
      </c>
      <c r="O900" s="7">
        <v>1.2712000000000001</v>
      </c>
      <c r="Q900" s="7">
        <v>1.2946</v>
      </c>
      <c r="R900" s="7">
        <v>3.0691999999999999</v>
      </c>
      <c r="AA900" s="7">
        <v>0.33350000000000002</v>
      </c>
      <c r="AB900" s="7">
        <v>1.1189</v>
      </c>
      <c r="AC900" s="7">
        <v>2.3374000000000001</v>
      </c>
      <c r="AD900" s="7">
        <v>5.2188999999999997</v>
      </c>
      <c r="AH900" s="7">
        <v>0.37990000000000002</v>
      </c>
      <c r="AI900" s="7">
        <v>1.2067000000000001</v>
      </c>
      <c r="AK900" s="7">
        <v>0.41810000000000003</v>
      </c>
      <c r="AL900" s="7">
        <v>1.3029999999999999</v>
      </c>
      <c r="AN900" s="7">
        <v>0.35449999999999998</v>
      </c>
      <c r="AO900" s="7">
        <v>1.1992</v>
      </c>
      <c r="AP900" s="7"/>
      <c r="AQ900" s="7">
        <v>1.2079</v>
      </c>
      <c r="AR900" s="7">
        <v>2.5124</v>
      </c>
      <c r="AY900" s="7">
        <v>2.4087000000000001</v>
      </c>
      <c r="AZ900" s="7">
        <v>5.5787000000000004</v>
      </c>
      <c r="BA900" s="7">
        <v>5.5787000000000004</v>
      </c>
    </row>
    <row r="901" spans="1:53" x14ac:dyDescent="0.15">
      <c r="A901" s="7">
        <v>0.3599</v>
      </c>
      <c r="B901" s="7">
        <v>1.1685000000000001</v>
      </c>
      <c r="C901" s="7">
        <v>2.4943</v>
      </c>
      <c r="D901" s="7">
        <v>5.5260999999999996</v>
      </c>
      <c r="H901" s="7">
        <v>0.42099999999999999</v>
      </c>
      <c r="I901" s="7">
        <v>1.2879</v>
      </c>
      <c r="K901" s="7">
        <v>0.45850000000000002</v>
      </c>
      <c r="L901" s="7">
        <v>1.4132</v>
      </c>
      <c r="N901" s="7">
        <v>0.38850000000000001</v>
      </c>
      <c r="O901" s="7">
        <v>1.2717000000000001</v>
      </c>
      <c r="Q901" s="7">
        <v>1.2950999999999999</v>
      </c>
      <c r="R901" s="7">
        <v>3.0701000000000001</v>
      </c>
      <c r="AA901" s="7">
        <v>0.3337</v>
      </c>
      <c r="AB901" s="7">
        <v>1.1193</v>
      </c>
      <c r="AC901" s="7">
        <v>2.3382000000000001</v>
      </c>
      <c r="AD901" s="7">
        <v>5.2206000000000001</v>
      </c>
      <c r="AH901" s="7">
        <v>0.38009999999999999</v>
      </c>
      <c r="AI901" s="7">
        <v>1.2072000000000001</v>
      </c>
      <c r="AK901" s="7">
        <v>0.41839999999999999</v>
      </c>
      <c r="AL901" s="7">
        <v>1.3035000000000001</v>
      </c>
      <c r="AN901" s="7">
        <v>0.35470000000000002</v>
      </c>
      <c r="AO901" s="7">
        <v>1.1997</v>
      </c>
      <c r="AP901" s="7"/>
      <c r="AQ901" s="7">
        <v>1.2083999999999999</v>
      </c>
      <c r="AR901" s="7">
        <v>2.5133000000000001</v>
      </c>
      <c r="AY901" s="7">
        <v>2.4097</v>
      </c>
      <c r="AZ901" s="7">
        <v>5.5810000000000004</v>
      </c>
      <c r="BA901" s="7">
        <v>5.5810000000000004</v>
      </c>
    </row>
    <row r="902" spans="1:53" x14ac:dyDescent="0.15">
      <c r="A902" s="7">
        <v>0.36009999999999998</v>
      </c>
      <c r="B902" s="7">
        <v>1.1689000000000001</v>
      </c>
      <c r="C902" s="7">
        <v>2.4952000000000001</v>
      </c>
      <c r="D902" s="7">
        <v>5.5278999999999998</v>
      </c>
      <c r="H902" s="7">
        <v>0.42130000000000001</v>
      </c>
      <c r="I902" s="7">
        <v>1.2884</v>
      </c>
      <c r="K902" s="7">
        <v>0.45879999999999999</v>
      </c>
      <c r="L902" s="7">
        <v>1.4137999999999999</v>
      </c>
      <c r="N902" s="7">
        <v>0.38869999999999999</v>
      </c>
      <c r="O902" s="7">
        <v>1.2721</v>
      </c>
      <c r="Q902" s="7">
        <v>1.2956000000000001</v>
      </c>
      <c r="R902" s="7">
        <v>3.0710999999999999</v>
      </c>
      <c r="AA902" s="7">
        <v>0.33379999999999999</v>
      </c>
      <c r="AB902" s="7">
        <v>1.1196999999999999</v>
      </c>
      <c r="AC902" s="7">
        <v>2.339</v>
      </c>
      <c r="AD902" s="7">
        <v>5.2222</v>
      </c>
      <c r="AH902" s="7">
        <v>0.38040000000000002</v>
      </c>
      <c r="AI902" s="7">
        <v>1.2077</v>
      </c>
      <c r="AK902" s="7">
        <v>0.41870000000000002</v>
      </c>
      <c r="AL902" s="7">
        <v>1.3041</v>
      </c>
      <c r="AN902" s="7">
        <v>0.35489999999999999</v>
      </c>
      <c r="AO902" s="7">
        <v>1.2001999999999999</v>
      </c>
      <c r="AP902" s="7"/>
      <c r="AQ902" s="7">
        <v>1.2088000000000001</v>
      </c>
      <c r="AR902" s="7">
        <v>2.5143</v>
      </c>
      <c r="AY902" s="7">
        <v>2.4108000000000001</v>
      </c>
      <c r="AZ902" s="7">
        <v>5.5833000000000004</v>
      </c>
      <c r="BA902" s="7">
        <v>5.5833000000000004</v>
      </c>
    </row>
    <row r="903" spans="1:53" x14ac:dyDescent="0.15">
      <c r="A903" s="7">
        <v>0.36030000000000001</v>
      </c>
      <c r="B903" s="7">
        <v>1.1693</v>
      </c>
      <c r="C903" s="7">
        <v>2.4961000000000002</v>
      </c>
      <c r="D903" s="7">
        <v>5.5296000000000003</v>
      </c>
      <c r="H903" s="7">
        <v>0.42149999999999999</v>
      </c>
      <c r="I903" s="7">
        <v>1.2888999999999999</v>
      </c>
      <c r="K903" s="7">
        <v>0.45910000000000001</v>
      </c>
      <c r="L903" s="7">
        <v>1.4142999999999999</v>
      </c>
      <c r="N903" s="7">
        <v>0.38890000000000002</v>
      </c>
      <c r="O903" s="7">
        <v>1.2726</v>
      </c>
      <c r="Q903" s="7">
        <v>1.2961</v>
      </c>
      <c r="R903" s="7">
        <v>3.0720999999999998</v>
      </c>
      <c r="AA903" s="7">
        <v>0.33400000000000002</v>
      </c>
      <c r="AB903" s="7">
        <v>1.1201000000000001</v>
      </c>
      <c r="AC903" s="7">
        <v>2.3397999999999999</v>
      </c>
      <c r="AD903" s="7">
        <v>5.2239000000000004</v>
      </c>
      <c r="AH903" s="7">
        <v>0.38059999999999999</v>
      </c>
      <c r="AI903" s="7">
        <v>1.2081999999999999</v>
      </c>
      <c r="AK903" s="7">
        <v>0.41889999999999999</v>
      </c>
      <c r="AL903" s="7">
        <v>1.3046</v>
      </c>
      <c r="AN903" s="7">
        <v>0.35510000000000003</v>
      </c>
      <c r="AO903" s="7">
        <v>1.2005999999999999</v>
      </c>
      <c r="AP903" s="7"/>
      <c r="AQ903" s="7">
        <v>1.2093</v>
      </c>
      <c r="AR903" s="7">
        <v>2.5152000000000001</v>
      </c>
      <c r="AY903" s="7">
        <v>2.4117999999999999</v>
      </c>
      <c r="AZ903" s="7">
        <v>5.5854999999999997</v>
      </c>
      <c r="BA903" s="7">
        <v>5.5854999999999997</v>
      </c>
    </row>
    <row r="904" spans="1:53" x14ac:dyDescent="0.15">
      <c r="A904" s="7">
        <v>0.36049999999999999</v>
      </c>
      <c r="B904" s="7">
        <v>1.1697</v>
      </c>
      <c r="C904" s="7">
        <v>2.4969999999999999</v>
      </c>
      <c r="D904" s="7">
        <v>5.5313999999999997</v>
      </c>
      <c r="H904" s="7">
        <v>0.42180000000000001</v>
      </c>
      <c r="I904" s="7">
        <v>1.2894000000000001</v>
      </c>
      <c r="K904" s="7">
        <v>0.45929999999999999</v>
      </c>
      <c r="L904" s="7">
        <v>1.4149</v>
      </c>
      <c r="N904" s="7">
        <v>0.38919999999999999</v>
      </c>
      <c r="O904" s="7">
        <v>1.2730999999999999</v>
      </c>
      <c r="Q904" s="7">
        <v>1.2966</v>
      </c>
      <c r="R904" s="7">
        <v>3.0731000000000002</v>
      </c>
      <c r="AA904" s="7">
        <v>0.3342</v>
      </c>
      <c r="AB904" s="7">
        <v>1.1205000000000001</v>
      </c>
      <c r="AC904" s="7">
        <v>2.3407</v>
      </c>
      <c r="AD904" s="7">
        <v>5.2255000000000003</v>
      </c>
      <c r="AH904" s="7">
        <v>0.38080000000000003</v>
      </c>
      <c r="AI904" s="7">
        <v>1.2087000000000001</v>
      </c>
      <c r="AK904" s="7">
        <v>0.41920000000000002</v>
      </c>
      <c r="AL904" s="7">
        <v>1.3050999999999999</v>
      </c>
      <c r="AN904" s="7">
        <v>0.3553</v>
      </c>
      <c r="AO904" s="7">
        <v>1.2011000000000001</v>
      </c>
      <c r="AP904" s="7"/>
      <c r="AQ904" s="7">
        <v>1.2097</v>
      </c>
      <c r="AR904" s="7">
        <v>2.5160999999999998</v>
      </c>
      <c r="AY904" s="7">
        <v>2.4129</v>
      </c>
      <c r="AZ904" s="7">
        <v>5.5877999999999997</v>
      </c>
      <c r="BA904" s="7">
        <v>5.5877999999999997</v>
      </c>
    </row>
    <row r="905" spans="1:53" x14ac:dyDescent="0.15">
      <c r="A905" s="7">
        <v>0.36059999999999998</v>
      </c>
      <c r="B905" s="7">
        <v>1.1700999999999999</v>
      </c>
      <c r="C905" s="7">
        <v>2.4979</v>
      </c>
      <c r="D905" s="7">
        <v>5.5331999999999999</v>
      </c>
      <c r="H905" s="7">
        <v>0.42199999999999999</v>
      </c>
      <c r="I905" s="7">
        <v>1.2899</v>
      </c>
      <c r="K905" s="7">
        <v>0.45960000000000001</v>
      </c>
      <c r="L905" s="7">
        <v>1.4155</v>
      </c>
      <c r="N905" s="7">
        <v>0.38940000000000002</v>
      </c>
      <c r="O905" s="7">
        <v>1.2736000000000001</v>
      </c>
      <c r="Q905" s="7">
        <v>1.2970999999999999</v>
      </c>
      <c r="R905" s="7">
        <v>3.0739999999999998</v>
      </c>
      <c r="AA905" s="7">
        <v>0.33439999999999998</v>
      </c>
      <c r="AB905" s="7">
        <v>1.1209</v>
      </c>
      <c r="AC905" s="7">
        <v>2.3414999999999999</v>
      </c>
      <c r="AD905" s="7">
        <v>5.2271999999999998</v>
      </c>
      <c r="AH905" s="7">
        <v>0.38109999999999999</v>
      </c>
      <c r="AI905" s="7">
        <v>1.2092000000000001</v>
      </c>
      <c r="AK905" s="7">
        <v>0.4194</v>
      </c>
      <c r="AL905" s="7">
        <v>1.3056000000000001</v>
      </c>
      <c r="AN905" s="7">
        <v>0.35549999999999998</v>
      </c>
      <c r="AO905" s="7">
        <v>1.2016</v>
      </c>
      <c r="AP905" s="7"/>
      <c r="AQ905" s="7">
        <v>1.2101999999999999</v>
      </c>
      <c r="AR905" s="7">
        <v>2.5169999999999999</v>
      </c>
      <c r="AY905" s="7">
        <v>2.4138999999999999</v>
      </c>
      <c r="AZ905" s="7">
        <v>5.5900999999999996</v>
      </c>
      <c r="BA905" s="7">
        <v>5.5900999999999996</v>
      </c>
    </row>
    <row r="906" spans="1:53" x14ac:dyDescent="0.15">
      <c r="A906" s="7">
        <v>0.36080000000000001</v>
      </c>
      <c r="B906" s="7">
        <v>1.1705000000000001</v>
      </c>
      <c r="C906" s="7">
        <v>2.4986999999999999</v>
      </c>
      <c r="D906" s="7">
        <v>5.5350000000000001</v>
      </c>
      <c r="H906" s="7">
        <v>0.42230000000000001</v>
      </c>
      <c r="I906" s="7">
        <v>1.2904</v>
      </c>
      <c r="K906" s="7">
        <v>0.45979999999999999</v>
      </c>
      <c r="L906" s="7">
        <v>1.4160999999999999</v>
      </c>
      <c r="N906" s="7">
        <v>0.3896</v>
      </c>
      <c r="O906" s="7">
        <v>1.2741</v>
      </c>
      <c r="Q906" s="7">
        <v>1.2976000000000001</v>
      </c>
      <c r="R906" s="7">
        <v>3.0750000000000002</v>
      </c>
      <c r="AA906" s="7">
        <v>0.33460000000000001</v>
      </c>
      <c r="AB906" s="7">
        <v>1.1214</v>
      </c>
      <c r="AC906" s="7">
        <v>2.3422999999999998</v>
      </c>
      <c r="AD906" s="7">
        <v>5.2287999999999997</v>
      </c>
      <c r="AH906" s="7">
        <v>0.38129999999999997</v>
      </c>
      <c r="AI906" s="7">
        <v>1.2096</v>
      </c>
      <c r="AK906" s="7">
        <v>0.41970000000000002</v>
      </c>
      <c r="AL906" s="7">
        <v>1.3062</v>
      </c>
      <c r="AN906" s="7">
        <v>0.35570000000000002</v>
      </c>
      <c r="AO906" s="7">
        <v>1.2020999999999999</v>
      </c>
      <c r="AP906" s="7"/>
      <c r="AQ906" s="7">
        <v>1.2107000000000001</v>
      </c>
      <c r="AR906" s="7">
        <v>2.5179</v>
      </c>
      <c r="AY906" s="7">
        <v>2.415</v>
      </c>
      <c r="AZ906" s="7">
        <v>5.5922999999999998</v>
      </c>
      <c r="BA906" s="7">
        <v>5.5922999999999998</v>
      </c>
    </row>
    <row r="907" spans="1:53" x14ac:dyDescent="0.15">
      <c r="A907" s="7">
        <v>0.36099999999999999</v>
      </c>
      <c r="B907" s="7">
        <v>1.1709000000000001</v>
      </c>
      <c r="C907" s="7">
        <v>2.4996</v>
      </c>
      <c r="D907" s="7">
        <v>5.5368000000000004</v>
      </c>
      <c r="H907" s="7">
        <v>0.42249999999999999</v>
      </c>
      <c r="I907" s="7">
        <v>1.2909999999999999</v>
      </c>
      <c r="K907" s="7">
        <v>0.46010000000000001</v>
      </c>
      <c r="L907" s="7">
        <v>1.4167000000000001</v>
      </c>
      <c r="N907" s="7">
        <v>0.38979999999999998</v>
      </c>
      <c r="O907" s="7">
        <v>1.2746</v>
      </c>
      <c r="Q907" s="7">
        <v>1.298</v>
      </c>
      <c r="R907" s="7">
        <v>3.0760000000000001</v>
      </c>
      <c r="AA907" s="7">
        <v>0.33479999999999999</v>
      </c>
      <c r="AB907" s="7">
        <v>1.1217999999999999</v>
      </c>
      <c r="AC907" s="7">
        <v>2.3431000000000002</v>
      </c>
      <c r="AD907" s="7">
        <v>5.2305000000000001</v>
      </c>
      <c r="AH907" s="7">
        <v>0.38150000000000001</v>
      </c>
      <c r="AI907" s="7">
        <v>1.2101</v>
      </c>
      <c r="AK907" s="7">
        <v>0.42</v>
      </c>
      <c r="AL907" s="7">
        <v>1.3067</v>
      </c>
      <c r="AN907" s="7">
        <v>0.35589999999999999</v>
      </c>
      <c r="AO907" s="7">
        <v>1.2024999999999999</v>
      </c>
      <c r="AP907" s="7"/>
      <c r="AQ907" s="7">
        <v>1.2111000000000001</v>
      </c>
      <c r="AR907" s="7">
        <v>2.5188999999999999</v>
      </c>
      <c r="AY907" s="7">
        <v>2.4161000000000001</v>
      </c>
      <c r="AZ907" s="7">
        <v>5.5945999999999998</v>
      </c>
      <c r="BA907" s="7">
        <v>5.5945999999999998</v>
      </c>
    </row>
    <row r="908" spans="1:53" x14ac:dyDescent="0.15">
      <c r="A908" s="7">
        <v>0.36120000000000002</v>
      </c>
      <c r="B908" s="7">
        <v>1.1712</v>
      </c>
      <c r="C908" s="7">
        <v>2.5005000000000002</v>
      </c>
      <c r="D908" s="7">
        <v>5.5385999999999997</v>
      </c>
      <c r="H908" s="7">
        <v>0.42280000000000001</v>
      </c>
      <c r="I908" s="7">
        <v>1.2915000000000001</v>
      </c>
      <c r="K908" s="7">
        <v>0.46039999999999998</v>
      </c>
      <c r="L908" s="7">
        <v>1.4173</v>
      </c>
      <c r="N908" s="7">
        <v>0.39</v>
      </c>
      <c r="O908" s="7">
        <v>1.2750999999999999</v>
      </c>
      <c r="Q908" s="7">
        <v>1.2985</v>
      </c>
      <c r="R908" s="7">
        <v>3.077</v>
      </c>
      <c r="AA908" s="7">
        <v>0.33500000000000002</v>
      </c>
      <c r="AB908" s="7">
        <v>1.1222000000000001</v>
      </c>
      <c r="AC908" s="7">
        <v>2.3439000000000001</v>
      </c>
      <c r="AD908" s="7">
        <v>5.2321</v>
      </c>
      <c r="AH908" s="7">
        <v>0.38179999999999997</v>
      </c>
      <c r="AI908" s="7">
        <v>1.2105999999999999</v>
      </c>
      <c r="AK908" s="7">
        <v>0.42020000000000002</v>
      </c>
      <c r="AL908" s="7">
        <v>1.3071999999999999</v>
      </c>
      <c r="AN908" s="7">
        <v>0.35610000000000003</v>
      </c>
      <c r="AO908" s="7">
        <v>1.2030000000000001</v>
      </c>
      <c r="AP908" s="7"/>
      <c r="AQ908" s="7">
        <v>1.2116</v>
      </c>
      <c r="AR908" s="7">
        <v>2.5198</v>
      </c>
      <c r="AY908" s="7">
        <v>2.4171</v>
      </c>
      <c r="AZ908" s="7">
        <v>5.5968999999999998</v>
      </c>
      <c r="BA908" s="7">
        <v>5.5968999999999998</v>
      </c>
    </row>
    <row r="909" spans="1:53" x14ac:dyDescent="0.15">
      <c r="A909" s="7">
        <v>0.3614</v>
      </c>
      <c r="B909" s="7">
        <v>1.1716</v>
      </c>
      <c r="C909" s="7">
        <v>2.5013999999999998</v>
      </c>
      <c r="D909" s="7">
        <v>5.5404</v>
      </c>
      <c r="H909" s="7">
        <v>0.42299999999999999</v>
      </c>
      <c r="I909" s="7">
        <v>1.292</v>
      </c>
      <c r="K909" s="7">
        <v>0.46060000000000001</v>
      </c>
      <c r="L909" s="7">
        <v>1.4178999999999999</v>
      </c>
      <c r="N909" s="7">
        <v>0.39019999999999999</v>
      </c>
      <c r="O909" s="7">
        <v>1.2756000000000001</v>
      </c>
      <c r="Q909" s="7">
        <v>1.2989999999999999</v>
      </c>
      <c r="R909" s="7">
        <v>3.0779000000000001</v>
      </c>
      <c r="AA909" s="7">
        <v>0.3352</v>
      </c>
      <c r="AB909" s="7">
        <v>1.1226</v>
      </c>
      <c r="AC909" s="7">
        <v>2.3448000000000002</v>
      </c>
      <c r="AD909" s="7">
        <v>5.2337999999999996</v>
      </c>
      <c r="AH909" s="7">
        <v>0.38200000000000001</v>
      </c>
      <c r="AI909" s="7">
        <v>1.2111000000000001</v>
      </c>
      <c r="AK909" s="7">
        <v>0.42049999999999998</v>
      </c>
      <c r="AL909" s="7">
        <v>1.3077000000000001</v>
      </c>
      <c r="AN909" s="7">
        <v>0.35639999999999999</v>
      </c>
      <c r="AO909" s="7">
        <v>1.2035</v>
      </c>
      <c r="AP909" s="7"/>
      <c r="AQ909" s="7">
        <v>1.212</v>
      </c>
      <c r="AR909" s="7">
        <v>2.5207000000000002</v>
      </c>
      <c r="AY909" s="7">
        <v>2.4182000000000001</v>
      </c>
      <c r="AZ909" s="7">
        <v>5.5991999999999997</v>
      </c>
      <c r="BA909" s="7">
        <v>5.5991999999999997</v>
      </c>
    </row>
    <row r="910" spans="1:53" x14ac:dyDescent="0.15">
      <c r="A910" s="7">
        <v>0.36159999999999998</v>
      </c>
      <c r="B910" s="7">
        <v>1.1719999999999999</v>
      </c>
      <c r="C910" s="7">
        <v>2.5023</v>
      </c>
      <c r="D910" s="7">
        <v>5.5422000000000002</v>
      </c>
      <c r="H910" s="7">
        <v>0.42330000000000001</v>
      </c>
      <c r="I910" s="7">
        <v>1.2925</v>
      </c>
      <c r="K910" s="7">
        <v>0.46089999999999998</v>
      </c>
      <c r="L910" s="7">
        <v>1.4185000000000001</v>
      </c>
      <c r="N910" s="7">
        <v>0.39050000000000001</v>
      </c>
      <c r="O910" s="7">
        <v>1.2761</v>
      </c>
      <c r="Q910" s="7">
        <v>1.2995000000000001</v>
      </c>
      <c r="R910" s="7">
        <v>3.0789</v>
      </c>
      <c r="AA910" s="7">
        <v>0.33539999999999998</v>
      </c>
      <c r="AB910" s="7">
        <v>1.123</v>
      </c>
      <c r="AC910" s="7">
        <v>2.3456000000000001</v>
      </c>
      <c r="AD910" s="7">
        <v>5.2354000000000003</v>
      </c>
      <c r="AH910" s="7">
        <v>0.38219999999999998</v>
      </c>
      <c r="AI910" s="7">
        <v>1.2116</v>
      </c>
      <c r="AK910" s="7">
        <v>0.42070000000000002</v>
      </c>
      <c r="AL910" s="7">
        <v>1.3083</v>
      </c>
      <c r="AN910" s="7">
        <v>0.35659999999999997</v>
      </c>
      <c r="AO910" s="7">
        <v>1.204</v>
      </c>
      <c r="AP910" s="7"/>
      <c r="AQ910" s="7">
        <v>1.2124999999999999</v>
      </c>
      <c r="AR910" s="7">
        <v>2.5215999999999998</v>
      </c>
      <c r="AY910" s="7">
        <v>2.4192</v>
      </c>
      <c r="AZ910" s="7">
        <v>6.0014000000000003</v>
      </c>
      <c r="BA910" s="7">
        <v>6.0014000000000003</v>
      </c>
    </row>
    <row r="911" spans="1:53" x14ac:dyDescent="0.15">
      <c r="A911" s="7">
        <v>0.36180000000000001</v>
      </c>
      <c r="B911" s="7">
        <v>1.1724000000000001</v>
      </c>
      <c r="C911" s="7">
        <v>2.5032000000000001</v>
      </c>
      <c r="D911" s="7">
        <v>5.5439999999999996</v>
      </c>
      <c r="H911" s="7">
        <v>0.42349999999999999</v>
      </c>
      <c r="I911" s="7">
        <v>1.2929999999999999</v>
      </c>
      <c r="K911" s="7">
        <v>0.46110000000000001</v>
      </c>
      <c r="L911" s="7">
        <v>1.4191</v>
      </c>
      <c r="N911" s="7">
        <v>0.39069999999999999</v>
      </c>
      <c r="O911" s="7">
        <v>1.2766</v>
      </c>
      <c r="Q911" s="7">
        <v>1.3</v>
      </c>
      <c r="R911" s="7">
        <v>3.0798999999999999</v>
      </c>
      <c r="AA911" s="7">
        <v>0.33560000000000001</v>
      </c>
      <c r="AB911" s="7">
        <v>1.1234</v>
      </c>
      <c r="AC911" s="7">
        <v>2.3464</v>
      </c>
      <c r="AD911" s="7">
        <v>5.2370999999999999</v>
      </c>
      <c r="AH911" s="7">
        <v>0.38250000000000001</v>
      </c>
      <c r="AI911" s="7">
        <v>1.2121</v>
      </c>
      <c r="AK911" s="7">
        <v>0.42099999999999999</v>
      </c>
      <c r="AL911" s="7">
        <v>1.3088</v>
      </c>
      <c r="AN911" s="7">
        <v>0.35680000000000001</v>
      </c>
      <c r="AO911" s="7">
        <v>1.2043999999999999</v>
      </c>
      <c r="AP911" s="7"/>
      <c r="AQ911" s="7">
        <v>1.2130000000000001</v>
      </c>
      <c r="AR911" s="7">
        <v>2.5226000000000002</v>
      </c>
      <c r="AY911" s="7">
        <v>2.4203000000000001</v>
      </c>
      <c r="AZ911" s="7">
        <v>6.0037000000000003</v>
      </c>
      <c r="BA911" s="7">
        <v>6.0037000000000003</v>
      </c>
    </row>
    <row r="912" spans="1:53" x14ac:dyDescent="0.15">
      <c r="A912" s="7">
        <v>0.36199999999999999</v>
      </c>
      <c r="B912" s="7">
        <v>1.1728000000000001</v>
      </c>
      <c r="C912" s="7">
        <v>2.5041000000000002</v>
      </c>
      <c r="D912" s="7">
        <v>5.5457999999999998</v>
      </c>
      <c r="H912" s="7">
        <v>0.42380000000000001</v>
      </c>
      <c r="I912" s="7">
        <v>1.2935000000000001</v>
      </c>
      <c r="K912" s="7">
        <v>0.46139999999999998</v>
      </c>
      <c r="L912" s="7">
        <v>1.4197</v>
      </c>
      <c r="N912" s="7">
        <v>0.39090000000000003</v>
      </c>
      <c r="O912" s="7">
        <v>1.2770999999999999</v>
      </c>
      <c r="Q912" s="7">
        <v>1.3005</v>
      </c>
      <c r="R912" s="7">
        <v>3.0809000000000002</v>
      </c>
      <c r="AA912" s="7">
        <v>0.33579999999999999</v>
      </c>
      <c r="AB912" s="7">
        <v>1.1237999999999999</v>
      </c>
      <c r="AC912" s="7">
        <v>2.3472</v>
      </c>
      <c r="AD912" s="7">
        <v>5.2388000000000003</v>
      </c>
      <c r="AH912" s="7">
        <v>0.38269999999999998</v>
      </c>
      <c r="AI912" s="7">
        <v>1.2125999999999999</v>
      </c>
      <c r="AK912" s="7">
        <v>0.42130000000000001</v>
      </c>
      <c r="AL912" s="7">
        <v>1.3092999999999999</v>
      </c>
      <c r="AN912" s="7">
        <v>0.35699999999999998</v>
      </c>
      <c r="AO912" s="7">
        <v>1.2049000000000001</v>
      </c>
      <c r="AP912" s="7"/>
      <c r="AQ912" s="7">
        <v>1.2134</v>
      </c>
      <c r="AR912" s="7">
        <v>2.5234999999999999</v>
      </c>
      <c r="AY912" s="7">
        <v>2.4214000000000002</v>
      </c>
      <c r="AZ912" s="7">
        <v>6.0060000000000002</v>
      </c>
      <c r="BA912" s="7">
        <v>6.0060000000000002</v>
      </c>
    </row>
    <row r="913" spans="1:53" x14ac:dyDescent="0.15">
      <c r="A913" s="7">
        <v>0.36220000000000002</v>
      </c>
      <c r="B913" s="7">
        <v>1.1732</v>
      </c>
      <c r="C913" s="7">
        <v>2.5049999999999999</v>
      </c>
      <c r="D913" s="7">
        <v>5.5476999999999999</v>
      </c>
      <c r="H913" s="7">
        <v>0.42399999999999999</v>
      </c>
      <c r="I913" s="7">
        <v>1.294</v>
      </c>
      <c r="K913" s="7">
        <v>0.46160000000000001</v>
      </c>
      <c r="L913" s="7">
        <v>1.4201999999999999</v>
      </c>
      <c r="N913" s="7">
        <v>0.3911</v>
      </c>
      <c r="O913" s="7">
        <v>1.2775000000000001</v>
      </c>
      <c r="Q913" s="7">
        <v>1.3009999999999999</v>
      </c>
      <c r="R913" s="7">
        <v>3.0819000000000001</v>
      </c>
      <c r="AA913" s="7">
        <v>0.33600000000000002</v>
      </c>
      <c r="AB913" s="7">
        <v>1.1242000000000001</v>
      </c>
      <c r="AC913" s="7">
        <v>2.3479999999999999</v>
      </c>
      <c r="AD913" s="7">
        <v>5.2404000000000002</v>
      </c>
      <c r="AH913" s="7">
        <v>0.38290000000000002</v>
      </c>
      <c r="AI913" s="7">
        <v>1.2131000000000001</v>
      </c>
      <c r="AK913" s="7">
        <v>0.42149999999999999</v>
      </c>
      <c r="AL913" s="7">
        <v>1.3098000000000001</v>
      </c>
      <c r="AN913" s="7">
        <v>0.35720000000000002</v>
      </c>
      <c r="AO913" s="7">
        <v>1.2054</v>
      </c>
      <c r="AP913" s="7"/>
      <c r="AQ913" s="7">
        <v>1.2139</v>
      </c>
      <c r="AR913" s="7">
        <v>2.5244</v>
      </c>
      <c r="AY913" s="7">
        <v>2.4224000000000001</v>
      </c>
      <c r="AZ913" s="7">
        <v>6.0083000000000002</v>
      </c>
      <c r="BA913" s="7">
        <v>6.0083000000000002</v>
      </c>
    </row>
    <row r="914" spans="1:53" x14ac:dyDescent="0.15">
      <c r="A914" s="7">
        <v>0.3624</v>
      </c>
      <c r="B914" s="7">
        <v>1.1736</v>
      </c>
      <c r="C914" s="7">
        <v>2.5059</v>
      </c>
      <c r="D914" s="7">
        <v>5.5495000000000001</v>
      </c>
      <c r="H914" s="7">
        <v>0.42430000000000001</v>
      </c>
      <c r="I914" s="7">
        <v>1.2945</v>
      </c>
      <c r="K914" s="7">
        <v>0.46189999999999998</v>
      </c>
      <c r="L914" s="7">
        <v>1.4208000000000001</v>
      </c>
      <c r="N914" s="7">
        <v>0.39129999999999998</v>
      </c>
      <c r="O914" s="7">
        <v>1.278</v>
      </c>
      <c r="Q914" s="7">
        <v>1.3015000000000001</v>
      </c>
      <c r="R914" s="7">
        <v>3.0828000000000002</v>
      </c>
      <c r="AA914" s="7">
        <v>0.3362</v>
      </c>
      <c r="AB914" s="7">
        <v>1.1246</v>
      </c>
      <c r="AC914" s="7">
        <v>2.3489</v>
      </c>
      <c r="AD914" s="7">
        <v>5.2420999999999998</v>
      </c>
      <c r="AH914" s="7">
        <v>0.38319999999999999</v>
      </c>
      <c r="AI914" s="7">
        <v>1.2136</v>
      </c>
      <c r="AK914" s="7">
        <v>0.42180000000000001</v>
      </c>
      <c r="AL914" s="7">
        <v>1.3104</v>
      </c>
      <c r="AN914" s="7">
        <v>0.3574</v>
      </c>
      <c r="AO914" s="7">
        <v>1.2059</v>
      </c>
      <c r="AP914" s="7"/>
      <c r="AQ914" s="7">
        <v>1.2143999999999999</v>
      </c>
      <c r="AR914" s="7">
        <v>2.5253999999999999</v>
      </c>
      <c r="AY914" s="7">
        <v>2.4235000000000002</v>
      </c>
      <c r="AZ914" s="7">
        <v>6.0106000000000002</v>
      </c>
      <c r="BA914" s="7">
        <v>6.0106000000000002</v>
      </c>
    </row>
    <row r="915" spans="1:53" x14ac:dyDescent="0.15">
      <c r="A915" s="7">
        <v>0.36259999999999998</v>
      </c>
      <c r="B915" s="7">
        <v>1.1739999999999999</v>
      </c>
      <c r="C915" s="7">
        <v>2.5068000000000001</v>
      </c>
      <c r="D915" s="7">
        <v>5.5513000000000003</v>
      </c>
      <c r="H915" s="7">
        <v>0.42449999999999999</v>
      </c>
      <c r="I915" s="7">
        <v>1.2950999999999999</v>
      </c>
      <c r="K915" s="7">
        <v>0.4622</v>
      </c>
      <c r="L915" s="7">
        <v>1.4214</v>
      </c>
      <c r="N915" s="7">
        <v>0.39150000000000001</v>
      </c>
      <c r="O915" s="7">
        <v>1.2785</v>
      </c>
      <c r="Q915" s="7">
        <v>1.302</v>
      </c>
      <c r="R915" s="7">
        <v>3.0838000000000001</v>
      </c>
      <c r="AA915" s="7">
        <v>0.33639999999999998</v>
      </c>
      <c r="AB915" s="7">
        <v>1.1251</v>
      </c>
      <c r="AC915" s="7">
        <v>2.3496999999999999</v>
      </c>
      <c r="AD915" s="7">
        <v>5.2436999999999996</v>
      </c>
      <c r="AH915" s="7">
        <v>0.38340000000000002</v>
      </c>
      <c r="AI915" s="7">
        <v>1.214</v>
      </c>
      <c r="AK915" s="7">
        <v>0.42199999999999999</v>
      </c>
      <c r="AL915" s="7">
        <v>1.3109</v>
      </c>
      <c r="AN915" s="7">
        <v>0.35759999999999997</v>
      </c>
      <c r="AO915" s="7">
        <v>1.2063999999999999</v>
      </c>
      <c r="AP915" s="7"/>
      <c r="AQ915" s="7">
        <v>1.2148000000000001</v>
      </c>
      <c r="AR915" s="7">
        <v>2.5263</v>
      </c>
      <c r="AY915" s="7">
        <v>2.4245999999999999</v>
      </c>
      <c r="AZ915" s="7">
        <v>6.0128000000000004</v>
      </c>
      <c r="BA915" s="7">
        <v>6.0128000000000004</v>
      </c>
    </row>
    <row r="916" spans="1:53" x14ac:dyDescent="0.15">
      <c r="A916" s="7">
        <v>0.36280000000000001</v>
      </c>
      <c r="B916" s="7">
        <v>1.1744000000000001</v>
      </c>
      <c r="C916" s="7">
        <v>2.5076999999999998</v>
      </c>
      <c r="D916" s="7">
        <v>5.5530999999999997</v>
      </c>
      <c r="H916" s="7">
        <v>0.42480000000000001</v>
      </c>
      <c r="I916" s="7">
        <v>1.2956000000000001</v>
      </c>
      <c r="K916" s="7">
        <v>0.46239999999999998</v>
      </c>
      <c r="L916" s="7">
        <v>1.4219999999999999</v>
      </c>
      <c r="N916" s="7">
        <v>0.39179999999999998</v>
      </c>
      <c r="O916" s="7">
        <v>1.2789999999999999</v>
      </c>
      <c r="Q916" s="7">
        <v>1.3025</v>
      </c>
      <c r="R916" s="7">
        <v>3.0848</v>
      </c>
      <c r="AA916" s="7">
        <v>0.33660000000000001</v>
      </c>
      <c r="AB916" s="7">
        <v>1.1254999999999999</v>
      </c>
      <c r="AC916" s="7">
        <v>2.3504999999999998</v>
      </c>
      <c r="AD916" s="7">
        <v>5.2454000000000001</v>
      </c>
      <c r="AH916" s="7">
        <v>0.38369999999999999</v>
      </c>
      <c r="AI916" s="7">
        <v>1.2144999999999999</v>
      </c>
      <c r="AK916" s="7">
        <v>0.42230000000000001</v>
      </c>
      <c r="AL916" s="7">
        <v>1.3113999999999999</v>
      </c>
      <c r="AN916" s="7">
        <v>0.35780000000000001</v>
      </c>
      <c r="AO916" s="7">
        <v>1.2068000000000001</v>
      </c>
      <c r="AP916" s="7"/>
      <c r="AQ916" s="7">
        <v>1.2153</v>
      </c>
      <c r="AR916" s="7">
        <v>2.5272000000000001</v>
      </c>
      <c r="AY916" s="7">
        <v>2.4256000000000002</v>
      </c>
      <c r="AZ916" s="7">
        <v>6.0151000000000003</v>
      </c>
      <c r="BA916" s="7">
        <v>6.0151000000000003</v>
      </c>
    </row>
    <row r="917" spans="1:53" x14ac:dyDescent="0.15">
      <c r="A917" s="7">
        <v>0.36299999999999999</v>
      </c>
      <c r="B917" s="7">
        <v>1.1748000000000001</v>
      </c>
      <c r="C917" s="7">
        <v>2.5085999999999999</v>
      </c>
      <c r="D917" s="7">
        <v>5.5548999999999999</v>
      </c>
      <c r="H917" s="7">
        <v>0.42499999999999999</v>
      </c>
      <c r="I917" s="7">
        <v>1.2961</v>
      </c>
      <c r="K917" s="7">
        <v>0.4627</v>
      </c>
      <c r="L917" s="7">
        <v>1.4226000000000001</v>
      </c>
      <c r="N917" s="7">
        <v>0.39200000000000002</v>
      </c>
      <c r="O917" s="7">
        <v>1.2795000000000001</v>
      </c>
      <c r="Q917" s="7">
        <v>1.3029999999999999</v>
      </c>
      <c r="R917" s="7">
        <v>3.0857999999999999</v>
      </c>
      <c r="AA917" s="7">
        <v>0.33679999999999999</v>
      </c>
      <c r="AB917" s="7">
        <v>1.1258999999999999</v>
      </c>
      <c r="AC917" s="7">
        <v>2.3513000000000002</v>
      </c>
      <c r="AD917" s="7">
        <v>5.2470999999999997</v>
      </c>
      <c r="AH917" s="7">
        <v>0.38390000000000002</v>
      </c>
      <c r="AI917" s="7">
        <v>1.2150000000000001</v>
      </c>
      <c r="AK917" s="7">
        <v>0.42259999999999998</v>
      </c>
      <c r="AL917" s="7">
        <v>1.3119000000000001</v>
      </c>
      <c r="AN917" s="7">
        <v>0.35799999999999998</v>
      </c>
      <c r="AO917" s="7">
        <v>1.2073</v>
      </c>
      <c r="AP917" s="7"/>
      <c r="AQ917" s="7">
        <v>1.2158</v>
      </c>
      <c r="AR917" s="7">
        <v>2.5280999999999998</v>
      </c>
      <c r="AY917" s="7">
        <v>2.4266999999999999</v>
      </c>
      <c r="AZ917" s="7">
        <v>6.0174000000000003</v>
      </c>
      <c r="BA917" s="7">
        <v>6.0174000000000003</v>
      </c>
    </row>
    <row r="918" spans="1:53" x14ac:dyDescent="0.15">
      <c r="A918" s="7">
        <v>0.36320000000000002</v>
      </c>
      <c r="B918" s="7">
        <v>1.1752</v>
      </c>
      <c r="C918" s="7">
        <v>2.5095000000000001</v>
      </c>
      <c r="D918" s="7">
        <v>5.5567000000000002</v>
      </c>
      <c r="H918" s="7">
        <v>0.42530000000000001</v>
      </c>
      <c r="I918" s="7">
        <v>1.2966</v>
      </c>
      <c r="K918" s="7">
        <v>0.46289999999999998</v>
      </c>
      <c r="L918" s="7">
        <v>1.4232</v>
      </c>
      <c r="N918" s="7">
        <v>0.39219999999999999</v>
      </c>
      <c r="O918" s="7">
        <v>1.28</v>
      </c>
      <c r="Q918" s="7">
        <v>1.3033999999999999</v>
      </c>
      <c r="R918" s="7">
        <v>3.0868000000000002</v>
      </c>
      <c r="AA918" s="7">
        <v>0.33700000000000002</v>
      </c>
      <c r="AB918" s="7">
        <v>1.1263000000000001</v>
      </c>
      <c r="AC918" s="7">
        <v>2.3521999999999998</v>
      </c>
      <c r="AD918" s="7">
        <v>5.2487000000000004</v>
      </c>
      <c r="AH918" s="7">
        <v>0.3841</v>
      </c>
      <c r="AI918" s="7">
        <v>1.2155</v>
      </c>
      <c r="AK918" s="7">
        <v>0.42280000000000001</v>
      </c>
      <c r="AL918" s="7">
        <v>1.3125</v>
      </c>
      <c r="AN918" s="7">
        <v>0.35820000000000002</v>
      </c>
      <c r="AO918" s="7">
        <v>1.2078</v>
      </c>
      <c r="AP918" s="7"/>
      <c r="AQ918" s="7">
        <v>1.2161999999999999</v>
      </c>
      <c r="AR918" s="7">
        <v>2.5291000000000001</v>
      </c>
      <c r="AY918" s="7">
        <v>2.4278</v>
      </c>
      <c r="AZ918" s="7">
        <v>6.0197000000000003</v>
      </c>
      <c r="BA918" s="7">
        <v>6.0197000000000003</v>
      </c>
    </row>
    <row r="919" spans="1:53" x14ac:dyDescent="0.15">
      <c r="A919" s="7">
        <v>0.3634</v>
      </c>
      <c r="B919" s="7">
        <v>1.1756</v>
      </c>
      <c r="C919" s="7">
        <v>2.5104000000000002</v>
      </c>
      <c r="D919" s="7">
        <v>5.5585000000000004</v>
      </c>
      <c r="H919" s="7">
        <v>0.42549999999999999</v>
      </c>
      <c r="I919" s="7">
        <v>1.2970999999999999</v>
      </c>
      <c r="K919" s="7">
        <v>0.4632</v>
      </c>
      <c r="L919" s="7">
        <v>1.4238</v>
      </c>
      <c r="N919" s="7">
        <v>0.39240000000000003</v>
      </c>
      <c r="O919" s="7">
        <v>1.2805</v>
      </c>
      <c r="Q919" s="7">
        <v>1.3039000000000001</v>
      </c>
      <c r="R919" s="7">
        <v>3.0878000000000001</v>
      </c>
      <c r="AA919" s="7">
        <v>0.3372</v>
      </c>
      <c r="AB919" s="7">
        <v>1.1267</v>
      </c>
      <c r="AC919" s="7">
        <v>2.3530000000000002</v>
      </c>
      <c r="AD919" s="7">
        <v>5.2504</v>
      </c>
      <c r="AH919" s="7">
        <v>0.38440000000000002</v>
      </c>
      <c r="AI919" s="7">
        <v>1.216</v>
      </c>
      <c r="AK919" s="7">
        <v>0.42309999999999998</v>
      </c>
      <c r="AL919" s="7">
        <v>1.3129999999999999</v>
      </c>
      <c r="AN919" s="7">
        <v>0.3584</v>
      </c>
      <c r="AO919" s="7">
        <v>1.2082999999999999</v>
      </c>
      <c r="AP919" s="7"/>
      <c r="AQ919" s="7">
        <v>1.2166999999999999</v>
      </c>
      <c r="AR919" s="7">
        <v>2.5299999999999998</v>
      </c>
      <c r="AY919" s="7">
        <v>2.4289000000000001</v>
      </c>
      <c r="AZ919" s="7">
        <v>6.0220000000000002</v>
      </c>
      <c r="BA919" s="7">
        <v>6.0220000000000002</v>
      </c>
    </row>
    <row r="920" spans="1:53" x14ac:dyDescent="0.15">
      <c r="A920" s="7">
        <v>0.36359999999999998</v>
      </c>
      <c r="B920" s="7">
        <v>1.1759999999999999</v>
      </c>
      <c r="C920" s="7">
        <v>2.5112999999999999</v>
      </c>
      <c r="D920" s="7">
        <v>5.5603999999999996</v>
      </c>
      <c r="H920" s="7">
        <v>0.42580000000000001</v>
      </c>
      <c r="I920" s="7">
        <v>1.2976000000000001</v>
      </c>
      <c r="K920" s="7">
        <v>0.46350000000000002</v>
      </c>
      <c r="L920" s="7">
        <v>1.4244000000000001</v>
      </c>
      <c r="N920" s="7">
        <v>0.3926</v>
      </c>
      <c r="O920" s="7">
        <v>1.2809999999999999</v>
      </c>
      <c r="Q920" s="7">
        <v>1.3044</v>
      </c>
      <c r="R920" s="7">
        <v>3.0888</v>
      </c>
      <c r="AA920" s="7">
        <v>0.33739999999999998</v>
      </c>
      <c r="AB920" s="7">
        <v>1.1271</v>
      </c>
      <c r="AC920" s="7">
        <v>2.3538000000000001</v>
      </c>
      <c r="AD920" s="7">
        <v>5.2521000000000004</v>
      </c>
      <c r="AH920" s="7">
        <v>0.3846</v>
      </c>
      <c r="AI920" s="7">
        <v>1.2164999999999999</v>
      </c>
      <c r="AK920" s="7">
        <v>0.4234</v>
      </c>
      <c r="AL920" s="7">
        <v>1.3134999999999999</v>
      </c>
      <c r="AN920" s="7">
        <v>0.35859999999999997</v>
      </c>
      <c r="AO920" s="7">
        <v>1.2088000000000001</v>
      </c>
      <c r="AP920" s="7"/>
      <c r="AQ920" s="7">
        <v>1.2171000000000001</v>
      </c>
      <c r="AR920" s="7">
        <v>2.5308999999999999</v>
      </c>
      <c r="AY920" s="7">
        <v>2.4298999999999999</v>
      </c>
      <c r="AZ920" s="7">
        <v>6.0243000000000002</v>
      </c>
      <c r="BA920" s="7">
        <v>6.0243000000000002</v>
      </c>
    </row>
    <row r="921" spans="1:53" x14ac:dyDescent="0.15">
      <c r="A921" s="7">
        <v>0.36380000000000001</v>
      </c>
      <c r="B921" s="7">
        <v>1.1763999999999999</v>
      </c>
      <c r="C921" s="7">
        <v>2.5122</v>
      </c>
      <c r="D921" s="7">
        <v>5.5621999999999998</v>
      </c>
      <c r="H921" s="7">
        <v>0.42609999999999998</v>
      </c>
      <c r="I921" s="7">
        <v>1.2982</v>
      </c>
      <c r="K921" s="7">
        <v>0.4637</v>
      </c>
      <c r="L921" s="7">
        <v>1.425</v>
      </c>
      <c r="N921" s="7">
        <v>0.39290000000000003</v>
      </c>
      <c r="O921" s="7">
        <v>1.2815000000000001</v>
      </c>
      <c r="Q921" s="7">
        <v>1.3048999999999999</v>
      </c>
      <c r="R921" s="7">
        <v>3.0897000000000001</v>
      </c>
      <c r="AA921" s="7">
        <v>0.33760000000000001</v>
      </c>
      <c r="AB921" s="7">
        <v>1.1274999999999999</v>
      </c>
      <c r="AC921" s="7">
        <v>2.3546999999999998</v>
      </c>
      <c r="AD921" s="7">
        <v>5.2538</v>
      </c>
      <c r="AH921" s="7">
        <v>0.38479999999999998</v>
      </c>
      <c r="AI921" s="7">
        <v>1.2170000000000001</v>
      </c>
      <c r="AK921" s="7">
        <v>0.42359999999999998</v>
      </c>
      <c r="AL921" s="7">
        <v>1.3141</v>
      </c>
      <c r="AN921" s="7">
        <v>0.35880000000000001</v>
      </c>
      <c r="AO921" s="7">
        <v>1.2092000000000001</v>
      </c>
      <c r="AP921" s="7"/>
      <c r="AQ921" s="7">
        <v>1.2176</v>
      </c>
      <c r="AR921" s="7">
        <v>2.5318999999999998</v>
      </c>
      <c r="AY921" s="7">
        <v>2.431</v>
      </c>
      <c r="AZ921" s="7">
        <v>6.0266000000000002</v>
      </c>
      <c r="BA921" s="7">
        <v>6.0266000000000002</v>
      </c>
    </row>
    <row r="922" spans="1:53" x14ac:dyDescent="0.15">
      <c r="A922" s="7">
        <v>0.36399999999999999</v>
      </c>
      <c r="B922" s="7">
        <v>1.1768000000000001</v>
      </c>
      <c r="C922" s="7">
        <v>2.5131000000000001</v>
      </c>
      <c r="D922" s="7">
        <v>5.5640000000000001</v>
      </c>
      <c r="H922" s="7">
        <v>0.42630000000000001</v>
      </c>
      <c r="I922" s="7">
        <v>1.2987</v>
      </c>
      <c r="K922" s="7">
        <v>0.46400000000000002</v>
      </c>
      <c r="L922" s="7">
        <v>1.4256</v>
      </c>
      <c r="N922" s="7">
        <v>0.3931</v>
      </c>
      <c r="O922" s="7">
        <v>1.282</v>
      </c>
      <c r="Q922" s="7">
        <v>1.3053999999999999</v>
      </c>
      <c r="R922" s="7">
        <v>3.0907</v>
      </c>
      <c r="AA922" s="7">
        <v>0.33779999999999999</v>
      </c>
      <c r="AB922" s="7">
        <v>1.1279999999999999</v>
      </c>
      <c r="AC922" s="7">
        <v>2.3555000000000001</v>
      </c>
      <c r="AD922" s="7">
        <v>5.2553999999999998</v>
      </c>
      <c r="AH922" s="7">
        <v>0.3851</v>
      </c>
      <c r="AI922" s="7">
        <v>1.2175</v>
      </c>
      <c r="AK922" s="7">
        <v>0.4239</v>
      </c>
      <c r="AL922" s="7">
        <v>1.3146</v>
      </c>
      <c r="AN922" s="7">
        <v>0.35899999999999999</v>
      </c>
      <c r="AO922" s="7">
        <v>1.2097</v>
      </c>
      <c r="AP922" s="7"/>
      <c r="AQ922" s="7">
        <v>1.2181</v>
      </c>
      <c r="AR922" s="7">
        <v>2.5327999999999999</v>
      </c>
      <c r="AY922" s="7">
        <v>2.4321000000000002</v>
      </c>
      <c r="AZ922" s="7">
        <v>6.0289000000000001</v>
      </c>
      <c r="BA922" s="7">
        <v>6.0289000000000001</v>
      </c>
    </row>
    <row r="923" spans="1:53" x14ac:dyDescent="0.15">
      <c r="A923" s="7">
        <v>0.36420000000000002</v>
      </c>
      <c r="B923" s="7">
        <v>1.1772</v>
      </c>
      <c r="C923" s="7">
        <v>2.5139999999999998</v>
      </c>
      <c r="D923" s="7">
        <v>5.5658000000000003</v>
      </c>
      <c r="H923" s="7">
        <v>0.42659999999999998</v>
      </c>
      <c r="I923" s="7">
        <v>1.2991999999999999</v>
      </c>
      <c r="K923" s="7">
        <v>0.46429999999999999</v>
      </c>
      <c r="L923" s="7">
        <v>1.4261999999999999</v>
      </c>
      <c r="N923" s="7">
        <v>0.39329999999999998</v>
      </c>
      <c r="O923" s="7">
        <v>1.2825</v>
      </c>
      <c r="Q923" s="7">
        <v>1.3059000000000001</v>
      </c>
      <c r="R923" s="7">
        <v>3.0916999999999999</v>
      </c>
      <c r="AA923" s="7">
        <v>0.33800000000000002</v>
      </c>
      <c r="AB923" s="7">
        <v>1.1284000000000001</v>
      </c>
      <c r="AC923" s="7">
        <v>2.3563000000000001</v>
      </c>
      <c r="AD923" s="7">
        <v>5.2571000000000003</v>
      </c>
      <c r="AH923" s="7">
        <v>0.38529999999999998</v>
      </c>
      <c r="AI923" s="7">
        <v>1.218</v>
      </c>
      <c r="AK923" s="7">
        <v>0.42420000000000002</v>
      </c>
      <c r="AL923" s="7">
        <v>1.3150999999999999</v>
      </c>
      <c r="AN923" s="7">
        <v>0.35930000000000001</v>
      </c>
      <c r="AO923" s="7">
        <v>1.2101999999999999</v>
      </c>
      <c r="AP923" s="7"/>
      <c r="AQ923" s="7">
        <v>1.2184999999999999</v>
      </c>
      <c r="AR923" s="7">
        <v>2.5337999999999998</v>
      </c>
      <c r="AY923" s="7">
        <v>2.4331999999999998</v>
      </c>
      <c r="AZ923" s="7">
        <v>6.0312000000000001</v>
      </c>
      <c r="BA923" s="7">
        <v>6.0312000000000001</v>
      </c>
    </row>
    <row r="924" spans="1:53" x14ac:dyDescent="0.15">
      <c r="A924" s="7">
        <v>0.3644</v>
      </c>
      <c r="B924" s="7">
        <v>1.1776</v>
      </c>
      <c r="C924" s="7">
        <v>2.5148999999999999</v>
      </c>
      <c r="D924" s="7">
        <v>5.5675999999999997</v>
      </c>
      <c r="H924" s="7">
        <v>0.42680000000000001</v>
      </c>
      <c r="I924" s="7">
        <v>1.2997000000000001</v>
      </c>
      <c r="K924" s="7">
        <v>0.46450000000000002</v>
      </c>
      <c r="L924" s="7">
        <v>1.4268000000000001</v>
      </c>
      <c r="N924" s="7">
        <v>0.39350000000000002</v>
      </c>
      <c r="O924" s="7">
        <v>1.2829999999999999</v>
      </c>
      <c r="Q924" s="7">
        <v>1.3064</v>
      </c>
      <c r="R924" s="7">
        <v>3.0926999999999998</v>
      </c>
      <c r="AA924" s="7">
        <v>0.3382</v>
      </c>
      <c r="AB924" s="7">
        <v>1.1288</v>
      </c>
      <c r="AC924" s="7">
        <v>2.3572000000000002</v>
      </c>
      <c r="AD924" s="7">
        <v>5.2587999999999999</v>
      </c>
      <c r="AH924" s="7">
        <v>0.38550000000000001</v>
      </c>
      <c r="AI924" s="7">
        <v>1.2184999999999999</v>
      </c>
      <c r="AK924" s="7">
        <v>0.4244</v>
      </c>
      <c r="AL924" s="7">
        <v>1.3156000000000001</v>
      </c>
      <c r="AN924" s="7">
        <v>0.35949999999999999</v>
      </c>
      <c r="AO924" s="7">
        <v>1.2107000000000001</v>
      </c>
      <c r="AP924" s="7"/>
      <c r="AQ924" s="7">
        <v>1.2190000000000001</v>
      </c>
      <c r="AR924" s="7">
        <v>2.5347</v>
      </c>
      <c r="AY924" s="7">
        <v>2.4342000000000001</v>
      </c>
      <c r="AZ924" s="7">
        <v>6.0335000000000001</v>
      </c>
      <c r="BA924" s="7">
        <v>6.0335000000000001</v>
      </c>
    </row>
    <row r="925" spans="1:53" x14ac:dyDescent="0.15">
      <c r="A925" s="7">
        <v>0.36459999999999998</v>
      </c>
      <c r="B925" s="7">
        <v>1.1779999999999999</v>
      </c>
      <c r="C925" s="7">
        <v>2.5158</v>
      </c>
      <c r="D925" s="7">
        <v>5.5694999999999997</v>
      </c>
      <c r="H925" s="7">
        <v>0.42709999999999998</v>
      </c>
      <c r="I925" s="7">
        <v>1.3002</v>
      </c>
      <c r="K925" s="7">
        <v>0.46479999999999999</v>
      </c>
      <c r="L925" s="7">
        <v>1.4274</v>
      </c>
      <c r="N925" s="7">
        <v>0.39369999999999999</v>
      </c>
      <c r="O925" s="7">
        <v>1.2835000000000001</v>
      </c>
      <c r="Q925" s="7">
        <v>1.3069</v>
      </c>
      <c r="R925" s="7">
        <v>3.0937000000000001</v>
      </c>
      <c r="AA925" s="7">
        <v>0.33839999999999998</v>
      </c>
      <c r="AB925" s="7">
        <v>1.1292</v>
      </c>
      <c r="AC925" s="7">
        <v>2.3580000000000001</v>
      </c>
      <c r="AD925" s="7">
        <v>5.2605000000000004</v>
      </c>
      <c r="AH925" s="7">
        <v>0.38579999999999998</v>
      </c>
      <c r="AI925" s="7">
        <v>1.2190000000000001</v>
      </c>
      <c r="AK925" s="7">
        <v>0.42470000000000002</v>
      </c>
      <c r="AL925" s="7">
        <v>1.3162</v>
      </c>
      <c r="AN925" s="7">
        <v>0.35970000000000002</v>
      </c>
      <c r="AO925" s="7">
        <v>1.2112000000000001</v>
      </c>
      <c r="AP925" s="7"/>
      <c r="AQ925" s="7">
        <v>1.2195</v>
      </c>
      <c r="AR925" s="7">
        <v>2.5356000000000001</v>
      </c>
      <c r="AY925" s="7">
        <v>2.4352999999999998</v>
      </c>
      <c r="AZ925" s="7">
        <v>6.0358000000000001</v>
      </c>
      <c r="BA925" s="7">
        <v>6.0358000000000001</v>
      </c>
    </row>
    <row r="926" spans="1:53" x14ac:dyDescent="0.15">
      <c r="A926" s="7">
        <v>0.36470000000000002</v>
      </c>
      <c r="B926" s="7">
        <v>1.1783999999999999</v>
      </c>
      <c r="C926" s="7">
        <v>2.5167000000000002</v>
      </c>
      <c r="D926" s="7">
        <v>5.5712999999999999</v>
      </c>
      <c r="H926" s="7">
        <v>0.42730000000000001</v>
      </c>
      <c r="I926" s="7">
        <v>1.3007</v>
      </c>
      <c r="K926" s="7">
        <v>0.46500000000000002</v>
      </c>
      <c r="L926" s="7">
        <v>1.4279999999999999</v>
      </c>
      <c r="N926" s="7">
        <v>0.39400000000000002</v>
      </c>
      <c r="O926" s="7">
        <v>1.284</v>
      </c>
      <c r="Q926" s="7">
        <v>1.3073999999999999</v>
      </c>
      <c r="R926" s="7">
        <v>3.0947</v>
      </c>
      <c r="AA926" s="7">
        <v>0.33860000000000001</v>
      </c>
      <c r="AB926" s="7">
        <v>1.1295999999999999</v>
      </c>
      <c r="AC926" s="7">
        <v>2.3588</v>
      </c>
      <c r="AD926" s="7">
        <v>5.2621000000000002</v>
      </c>
      <c r="AH926" s="7">
        <v>0.38600000000000001</v>
      </c>
      <c r="AI926" s="7">
        <v>1.2195</v>
      </c>
      <c r="AK926" s="7">
        <v>0.4249</v>
      </c>
      <c r="AL926" s="7">
        <v>1.3167</v>
      </c>
      <c r="AN926" s="7">
        <v>0.3599</v>
      </c>
      <c r="AO926" s="7">
        <v>1.2117</v>
      </c>
      <c r="AP926" s="7"/>
      <c r="AQ926" s="7">
        <v>1.22</v>
      </c>
      <c r="AR926" s="7">
        <v>2.5366</v>
      </c>
      <c r="AY926" s="7">
        <v>2.4363999999999999</v>
      </c>
      <c r="AZ926" s="7">
        <v>6.0381</v>
      </c>
      <c r="BA926" s="7">
        <v>6.0381</v>
      </c>
    </row>
    <row r="927" spans="1:53" x14ac:dyDescent="0.15">
      <c r="A927" s="7">
        <v>0.3649</v>
      </c>
      <c r="B927" s="7">
        <v>1.1788000000000001</v>
      </c>
      <c r="C927" s="7">
        <v>2.5175999999999998</v>
      </c>
      <c r="D927" s="7">
        <v>5.5731000000000002</v>
      </c>
      <c r="H927" s="7">
        <v>0.42759999999999998</v>
      </c>
      <c r="I927" s="7">
        <v>1.3012999999999999</v>
      </c>
      <c r="K927" s="7">
        <v>0.46529999999999999</v>
      </c>
      <c r="L927" s="7">
        <v>1.4286000000000001</v>
      </c>
      <c r="N927" s="7">
        <v>0.39419999999999999</v>
      </c>
      <c r="O927" s="7">
        <v>1.2845</v>
      </c>
      <c r="Q927" s="7">
        <v>1.3079000000000001</v>
      </c>
      <c r="R927" s="7">
        <v>3.0956999999999999</v>
      </c>
      <c r="AA927" s="7">
        <v>0.33879999999999999</v>
      </c>
      <c r="AB927" s="7">
        <v>1.1299999999999999</v>
      </c>
      <c r="AC927" s="7">
        <v>2.3597000000000001</v>
      </c>
      <c r="AD927" s="7">
        <v>5.2637999999999998</v>
      </c>
      <c r="AH927" s="7">
        <v>0.38629999999999998</v>
      </c>
      <c r="AI927" s="7">
        <v>1.22</v>
      </c>
      <c r="AK927" s="7">
        <v>0.42520000000000002</v>
      </c>
      <c r="AL927" s="7">
        <v>1.3171999999999999</v>
      </c>
      <c r="AN927" s="7">
        <v>0.36009999999999998</v>
      </c>
      <c r="AO927" s="7">
        <v>1.2121</v>
      </c>
      <c r="AP927" s="7"/>
      <c r="AQ927" s="7">
        <v>1.2203999999999999</v>
      </c>
      <c r="AR927" s="7">
        <v>2.5375000000000001</v>
      </c>
      <c r="AY927" s="7">
        <v>2.4375</v>
      </c>
      <c r="AZ927" s="7">
        <v>6.0404</v>
      </c>
      <c r="BA927" s="7">
        <v>6.0404</v>
      </c>
    </row>
    <row r="928" spans="1:53" x14ac:dyDescent="0.15">
      <c r="A928" s="7">
        <v>0.36509999999999998</v>
      </c>
      <c r="B928" s="7">
        <v>1.1792</v>
      </c>
      <c r="C928" s="7">
        <v>2.5185</v>
      </c>
      <c r="D928" s="7">
        <v>5.5750000000000002</v>
      </c>
      <c r="H928" s="7">
        <v>0.42780000000000001</v>
      </c>
      <c r="I928" s="7">
        <v>1.3018000000000001</v>
      </c>
      <c r="K928" s="7">
        <v>0.46560000000000001</v>
      </c>
      <c r="L928" s="7">
        <v>1.4292</v>
      </c>
      <c r="N928" s="7">
        <v>0.39439999999999997</v>
      </c>
      <c r="O928" s="7">
        <v>1.2849999999999999</v>
      </c>
      <c r="Q928" s="7">
        <v>1.3084</v>
      </c>
      <c r="R928" s="7">
        <v>3.0966999999999998</v>
      </c>
      <c r="AA928" s="7">
        <v>0.33900000000000002</v>
      </c>
      <c r="AB928" s="7">
        <v>1.1305000000000001</v>
      </c>
      <c r="AC928" s="7">
        <v>2.3605</v>
      </c>
      <c r="AD928" s="7">
        <v>5.2655000000000003</v>
      </c>
      <c r="AH928" s="7">
        <v>0.38650000000000001</v>
      </c>
      <c r="AI928" s="7">
        <v>1.2204999999999999</v>
      </c>
      <c r="AK928" s="7">
        <v>0.42549999999999999</v>
      </c>
      <c r="AL928" s="7">
        <v>1.3178000000000001</v>
      </c>
      <c r="AN928" s="7">
        <v>0.36030000000000001</v>
      </c>
      <c r="AO928" s="7">
        <v>1.2125999999999999</v>
      </c>
      <c r="AP928" s="7"/>
      <c r="AQ928" s="7">
        <v>1.2209000000000001</v>
      </c>
      <c r="AR928" s="7">
        <v>2.5385</v>
      </c>
      <c r="AY928" s="7">
        <v>2.4384999999999999</v>
      </c>
      <c r="AZ928" s="7">
        <v>6.0427</v>
      </c>
      <c r="BA928" s="7">
        <v>6.0427</v>
      </c>
    </row>
    <row r="929" spans="1:53" x14ac:dyDescent="0.15">
      <c r="A929" s="7">
        <v>0.36530000000000001</v>
      </c>
      <c r="B929" s="7">
        <v>1.1796</v>
      </c>
      <c r="C929" s="7">
        <v>2.5194000000000001</v>
      </c>
      <c r="D929" s="7">
        <v>5.5768000000000004</v>
      </c>
      <c r="H929" s="7">
        <v>0.42809999999999998</v>
      </c>
      <c r="I929" s="7">
        <v>1.3023</v>
      </c>
      <c r="K929" s="7">
        <v>0.46579999999999999</v>
      </c>
      <c r="L929" s="7">
        <v>1.4298</v>
      </c>
      <c r="N929" s="7">
        <v>0.39460000000000001</v>
      </c>
      <c r="O929" s="7">
        <v>1.2855000000000001</v>
      </c>
      <c r="Q929" s="7">
        <v>1.3089</v>
      </c>
      <c r="R929" s="7">
        <v>3.0977000000000001</v>
      </c>
      <c r="AA929" s="7">
        <v>0.3392</v>
      </c>
      <c r="AB929" s="7">
        <v>1.1309</v>
      </c>
      <c r="AC929" s="7">
        <v>2.3613</v>
      </c>
      <c r="AD929" s="7">
        <v>5.2671999999999999</v>
      </c>
      <c r="AH929" s="7">
        <v>0.38669999999999999</v>
      </c>
      <c r="AI929" s="7">
        <v>1.2209000000000001</v>
      </c>
      <c r="AK929" s="7">
        <v>0.42570000000000002</v>
      </c>
      <c r="AL929" s="7">
        <v>1.3183</v>
      </c>
      <c r="AN929" s="7">
        <v>0.36049999999999999</v>
      </c>
      <c r="AO929" s="7">
        <v>1.2131000000000001</v>
      </c>
      <c r="AP929" s="7"/>
      <c r="AQ929" s="7">
        <v>1.2214</v>
      </c>
      <c r="AR929" s="7">
        <v>2.5394000000000001</v>
      </c>
      <c r="AY929" s="7">
        <v>2.4396</v>
      </c>
      <c r="AZ929" s="7">
        <v>6.0449999999999999</v>
      </c>
      <c r="BA929" s="7">
        <v>6.0449999999999999</v>
      </c>
    </row>
    <row r="930" spans="1:53" x14ac:dyDescent="0.15">
      <c r="A930" s="7">
        <v>0.36549999999999999</v>
      </c>
      <c r="B930" s="7">
        <v>1.18</v>
      </c>
      <c r="C930" s="7">
        <v>2.5203000000000002</v>
      </c>
      <c r="D930" s="7">
        <v>5.5785999999999998</v>
      </c>
      <c r="H930" s="7">
        <v>0.42830000000000001</v>
      </c>
      <c r="I930" s="7">
        <v>1.3028</v>
      </c>
      <c r="K930" s="7">
        <v>0.46610000000000001</v>
      </c>
      <c r="L930" s="7">
        <v>1.4303999999999999</v>
      </c>
      <c r="N930" s="7">
        <v>0.39479999999999998</v>
      </c>
      <c r="O930" s="7">
        <v>1.286</v>
      </c>
      <c r="Q930" s="7">
        <v>1.3093999999999999</v>
      </c>
      <c r="R930" s="7">
        <v>3.0987</v>
      </c>
      <c r="AA930" s="7">
        <v>0.33939999999999998</v>
      </c>
      <c r="AB930" s="7">
        <v>1.1313</v>
      </c>
      <c r="AC930" s="7">
        <v>2.3622000000000001</v>
      </c>
      <c r="AD930" s="7">
        <v>5.2689000000000004</v>
      </c>
      <c r="AH930" s="7">
        <v>0.38700000000000001</v>
      </c>
      <c r="AI930" s="7">
        <v>1.2214</v>
      </c>
      <c r="AK930" s="7">
        <v>0.42599999999999999</v>
      </c>
      <c r="AL930" s="7">
        <v>1.3188</v>
      </c>
      <c r="AN930" s="7">
        <v>0.36070000000000002</v>
      </c>
      <c r="AO930" s="7">
        <v>1.2136</v>
      </c>
      <c r="AP930" s="7"/>
      <c r="AQ930" s="7">
        <v>1.2218</v>
      </c>
      <c r="AR930" s="7">
        <v>2.5402999999999998</v>
      </c>
      <c r="AY930" s="7">
        <v>2.4407000000000001</v>
      </c>
      <c r="AZ930" s="7">
        <v>6.0473999999999997</v>
      </c>
      <c r="BA930" s="7">
        <v>6.0473999999999997</v>
      </c>
    </row>
    <row r="931" spans="1:53" x14ac:dyDescent="0.15">
      <c r="A931" s="7">
        <v>0.36570000000000003</v>
      </c>
      <c r="B931" s="7">
        <v>1.1803999999999999</v>
      </c>
      <c r="C931" s="7">
        <v>2.5211999999999999</v>
      </c>
      <c r="D931" s="7">
        <v>5.5804999999999998</v>
      </c>
      <c r="H931" s="7">
        <v>0.42859999999999998</v>
      </c>
      <c r="I931" s="7">
        <v>1.3033999999999999</v>
      </c>
      <c r="K931" s="7">
        <v>0.46639999999999998</v>
      </c>
      <c r="L931" s="7">
        <v>1.431</v>
      </c>
      <c r="N931" s="7">
        <v>0.39510000000000001</v>
      </c>
      <c r="O931" s="7">
        <v>1.2865</v>
      </c>
      <c r="Q931" s="7">
        <v>1.3099000000000001</v>
      </c>
      <c r="R931" s="7">
        <v>3.0996999999999999</v>
      </c>
      <c r="AA931" s="7">
        <v>0.33960000000000001</v>
      </c>
      <c r="AB931" s="7">
        <v>1.1316999999999999</v>
      </c>
      <c r="AC931" s="7">
        <v>2.363</v>
      </c>
      <c r="AD931" s="7">
        <v>5.2706</v>
      </c>
      <c r="AH931" s="7">
        <v>0.38719999999999999</v>
      </c>
      <c r="AI931" s="7">
        <v>1.2219</v>
      </c>
      <c r="AK931" s="7">
        <v>0.42630000000000001</v>
      </c>
      <c r="AL931" s="7">
        <v>1.3193999999999999</v>
      </c>
      <c r="AN931" s="7">
        <v>0.3609</v>
      </c>
      <c r="AO931" s="7">
        <v>1.2141</v>
      </c>
      <c r="AP931" s="7"/>
      <c r="AQ931" s="7">
        <v>1.2222999999999999</v>
      </c>
      <c r="AR931" s="7">
        <v>2.5413000000000001</v>
      </c>
      <c r="AY931" s="7">
        <v>2.4418000000000002</v>
      </c>
      <c r="AZ931" s="7">
        <v>6.0496999999999996</v>
      </c>
      <c r="BA931" s="7">
        <v>6.0496999999999996</v>
      </c>
    </row>
    <row r="932" spans="1:53" x14ac:dyDescent="0.15">
      <c r="A932" s="7">
        <v>0.3659</v>
      </c>
      <c r="B932" s="7">
        <v>1.1808000000000001</v>
      </c>
      <c r="C932" s="7">
        <v>2.5221</v>
      </c>
      <c r="D932" s="7">
        <v>5.5823</v>
      </c>
      <c r="H932" s="7">
        <v>0.42880000000000001</v>
      </c>
      <c r="I932" s="7">
        <v>1.3039000000000001</v>
      </c>
      <c r="K932" s="7">
        <v>0.46660000000000001</v>
      </c>
      <c r="L932" s="7">
        <v>1.4316</v>
      </c>
      <c r="N932" s="7">
        <v>0.39529999999999998</v>
      </c>
      <c r="O932" s="7">
        <v>1.2869999999999999</v>
      </c>
      <c r="Q932" s="7">
        <v>1.3104</v>
      </c>
      <c r="R932" s="7">
        <v>3.1006999999999998</v>
      </c>
      <c r="AA932" s="7">
        <v>0.33979999999999999</v>
      </c>
      <c r="AB932" s="7">
        <v>1.1321000000000001</v>
      </c>
      <c r="AC932" s="7">
        <v>2.3637999999999999</v>
      </c>
      <c r="AD932" s="7">
        <v>5.2723000000000004</v>
      </c>
      <c r="AH932" s="7">
        <v>0.38750000000000001</v>
      </c>
      <c r="AI932" s="7">
        <v>1.2223999999999999</v>
      </c>
      <c r="AK932" s="7">
        <v>0.42649999999999999</v>
      </c>
      <c r="AL932" s="7">
        <v>1.3199000000000001</v>
      </c>
      <c r="AN932" s="7">
        <v>0.36109999999999998</v>
      </c>
      <c r="AO932" s="7">
        <v>1.2145999999999999</v>
      </c>
      <c r="AP932" s="7"/>
      <c r="AQ932" s="7">
        <v>1.2228000000000001</v>
      </c>
      <c r="AR932" s="7">
        <v>2.5421999999999998</v>
      </c>
      <c r="AY932" s="7">
        <v>2.4428999999999998</v>
      </c>
      <c r="AZ932" s="7">
        <v>6.0519999999999996</v>
      </c>
      <c r="BA932" s="7">
        <v>6.0519999999999996</v>
      </c>
    </row>
    <row r="933" spans="1:53" x14ac:dyDescent="0.15">
      <c r="A933" s="7">
        <v>0.36609999999999998</v>
      </c>
      <c r="B933" s="7">
        <v>1.1812</v>
      </c>
      <c r="C933" s="7">
        <v>2.5230000000000001</v>
      </c>
      <c r="D933" s="7">
        <v>5.5841000000000003</v>
      </c>
      <c r="H933" s="7">
        <v>0.42909999999999998</v>
      </c>
      <c r="I933" s="7">
        <v>1.3044</v>
      </c>
      <c r="K933" s="7">
        <v>0.46689999999999998</v>
      </c>
      <c r="L933" s="7">
        <v>1.4321999999999999</v>
      </c>
      <c r="N933" s="7">
        <v>0.39550000000000002</v>
      </c>
      <c r="O933" s="7">
        <v>1.2875000000000001</v>
      </c>
      <c r="Q933" s="7">
        <v>1.3109</v>
      </c>
      <c r="R933" s="7">
        <v>3.1017000000000001</v>
      </c>
      <c r="AA933" s="7">
        <v>0.34</v>
      </c>
      <c r="AB933" s="7">
        <v>1.1325000000000001</v>
      </c>
      <c r="AC933" s="7">
        <v>2.3647</v>
      </c>
      <c r="AD933" s="7">
        <v>5.2739000000000003</v>
      </c>
      <c r="AH933" s="7">
        <v>0.38769999999999999</v>
      </c>
      <c r="AI933" s="7">
        <v>1.2229000000000001</v>
      </c>
      <c r="AK933" s="7">
        <v>0.42680000000000001</v>
      </c>
      <c r="AL933" s="7">
        <v>1.3204</v>
      </c>
      <c r="AN933" s="7">
        <v>0.3614</v>
      </c>
      <c r="AO933" s="7">
        <v>1.2151000000000001</v>
      </c>
      <c r="AP933" s="7"/>
      <c r="AQ933" s="7">
        <v>1.2232000000000001</v>
      </c>
      <c r="AR933" s="7">
        <v>2.5432000000000001</v>
      </c>
      <c r="AY933" s="7">
        <v>2.444</v>
      </c>
      <c r="AZ933" s="7">
        <v>6.0542999999999996</v>
      </c>
      <c r="BA933" s="7">
        <v>6.0542999999999996</v>
      </c>
    </row>
    <row r="934" spans="1:53" x14ac:dyDescent="0.15">
      <c r="A934" s="7">
        <v>0.36630000000000001</v>
      </c>
      <c r="B934" s="7">
        <v>1.1816</v>
      </c>
      <c r="C934" s="7">
        <v>2.524</v>
      </c>
      <c r="D934" s="7">
        <v>5.5860000000000003</v>
      </c>
      <c r="H934" s="7">
        <v>0.4294</v>
      </c>
      <c r="I934" s="7">
        <v>1.3048999999999999</v>
      </c>
      <c r="K934" s="7">
        <v>0.4672</v>
      </c>
      <c r="L934" s="7">
        <v>1.4328000000000001</v>
      </c>
      <c r="N934" s="7">
        <v>0.3957</v>
      </c>
      <c r="O934" s="7">
        <v>1.288</v>
      </c>
      <c r="Q934" s="7">
        <v>1.3113999999999999</v>
      </c>
      <c r="R934" s="7">
        <v>3.1027</v>
      </c>
      <c r="AA934" s="7">
        <v>0.3402</v>
      </c>
      <c r="AB934" s="7">
        <v>1.133</v>
      </c>
      <c r="AC934" s="7">
        <v>2.3654999999999999</v>
      </c>
      <c r="AD934" s="7">
        <v>5.2755999999999998</v>
      </c>
      <c r="AH934" s="7">
        <v>0.38790000000000002</v>
      </c>
      <c r="AI934" s="7">
        <v>1.2234</v>
      </c>
      <c r="AK934" s="7">
        <v>0.42709999999999998</v>
      </c>
      <c r="AL934" s="7">
        <v>1.321</v>
      </c>
      <c r="AN934" s="7">
        <v>0.36159999999999998</v>
      </c>
      <c r="AO934" s="7">
        <v>1.2155</v>
      </c>
      <c r="AP934" s="7"/>
      <c r="AQ934" s="7">
        <v>1.2237</v>
      </c>
      <c r="AR934" s="7">
        <v>2.5440999999999998</v>
      </c>
      <c r="AY934" s="7">
        <v>2.4449999999999998</v>
      </c>
      <c r="AZ934" s="7">
        <v>6.0566000000000004</v>
      </c>
      <c r="BA934" s="7">
        <v>6.0566000000000004</v>
      </c>
    </row>
    <row r="935" spans="1:53" x14ac:dyDescent="0.15">
      <c r="A935" s="7">
        <v>0.36649999999999999</v>
      </c>
      <c r="B935" s="7">
        <v>1.1819999999999999</v>
      </c>
      <c r="C935" s="7">
        <v>2.5249000000000001</v>
      </c>
      <c r="D935" s="7">
        <v>5.5877999999999997</v>
      </c>
      <c r="H935" s="7">
        <v>0.42959999999999998</v>
      </c>
      <c r="I935" s="7">
        <v>1.3053999999999999</v>
      </c>
      <c r="K935" s="7">
        <v>0.46739999999999998</v>
      </c>
      <c r="L935" s="7">
        <v>1.4334</v>
      </c>
      <c r="N935" s="7">
        <v>0.39589999999999997</v>
      </c>
      <c r="O935" s="7">
        <v>1.2885</v>
      </c>
      <c r="Q935" s="7">
        <v>1.3119000000000001</v>
      </c>
      <c r="R935" s="7">
        <v>3.1036999999999999</v>
      </c>
      <c r="AA935" s="7">
        <v>0.34039999999999998</v>
      </c>
      <c r="AB935" s="7">
        <v>1.1334</v>
      </c>
      <c r="AC935" s="7">
        <v>2.3664000000000001</v>
      </c>
      <c r="AD935" s="7">
        <v>5.2773000000000003</v>
      </c>
      <c r="AH935" s="7">
        <v>0.38819999999999999</v>
      </c>
      <c r="AI935" s="7">
        <v>1.2239</v>
      </c>
      <c r="AK935" s="7">
        <v>0.42730000000000001</v>
      </c>
      <c r="AL935" s="7">
        <v>1.3214999999999999</v>
      </c>
      <c r="AN935" s="7">
        <v>0.36180000000000001</v>
      </c>
      <c r="AO935" s="7">
        <v>1.216</v>
      </c>
      <c r="AP935" s="7"/>
      <c r="AQ935" s="7">
        <v>1.2242</v>
      </c>
      <c r="AR935" s="7">
        <v>2.5451000000000001</v>
      </c>
      <c r="AY935" s="7">
        <v>2.4460999999999999</v>
      </c>
      <c r="AZ935" s="7">
        <v>6.0590000000000002</v>
      </c>
      <c r="BA935" s="7">
        <v>6.0590000000000002</v>
      </c>
    </row>
    <row r="936" spans="1:53" x14ac:dyDescent="0.15">
      <c r="A936" s="7">
        <v>0.36670000000000003</v>
      </c>
      <c r="B936" s="7">
        <v>1.1823999999999999</v>
      </c>
      <c r="C936" s="7">
        <v>2.5257999999999998</v>
      </c>
      <c r="D936" s="7">
        <v>5.5896999999999997</v>
      </c>
      <c r="H936" s="7">
        <v>0.4299</v>
      </c>
      <c r="I936" s="7">
        <v>1.306</v>
      </c>
      <c r="K936" s="7">
        <v>0.4677</v>
      </c>
      <c r="L936" s="7">
        <v>1.4339999999999999</v>
      </c>
      <c r="N936" s="7">
        <v>0.3962</v>
      </c>
      <c r="O936" s="7">
        <v>1.2889999999999999</v>
      </c>
      <c r="Q936" s="7">
        <v>1.3124</v>
      </c>
      <c r="R936" s="7">
        <v>3.1046999999999998</v>
      </c>
      <c r="AA936" s="7">
        <v>0.34060000000000001</v>
      </c>
      <c r="AB936" s="7">
        <v>1.1337999999999999</v>
      </c>
      <c r="AC936" s="7">
        <v>2.3672</v>
      </c>
      <c r="AD936" s="7">
        <v>5.2789999999999999</v>
      </c>
      <c r="AH936" s="7">
        <v>0.38840000000000002</v>
      </c>
      <c r="AI936" s="7">
        <v>1.2243999999999999</v>
      </c>
      <c r="AK936" s="7">
        <v>0.42759999999999998</v>
      </c>
      <c r="AL936" s="7">
        <v>1.3220000000000001</v>
      </c>
      <c r="AN936" s="7">
        <v>0.36199999999999999</v>
      </c>
      <c r="AO936" s="7">
        <v>1.2164999999999999</v>
      </c>
      <c r="AP936" s="7"/>
      <c r="AQ936" s="7">
        <v>1.2246999999999999</v>
      </c>
      <c r="AR936" s="7">
        <v>2.5459999999999998</v>
      </c>
      <c r="AY936" s="7">
        <v>2.4472</v>
      </c>
      <c r="AZ936" s="7">
        <v>6.0613000000000001</v>
      </c>
      <c r="BA936" s="7">
        <v>6.0613000000000001</v>
      </c>
    </row>
    <row r="937" spans="1:53" x14ac:dyDescent="0.15">
      <c r="A937" s="7">
        <v>0.3669</v>
      </c>
      <c r="B937" s="7">
        <v>1.1828000000000001</v>
      </c>
      <c r="C937" s="7">
        <v>2.5266999999999999</v>
      </c>
      <c r="D937" s="7">
        <v>5.5914999999999999</v>
      </c>
      <c r="H937" s="7">
        <v>0.43009999999999998</v>
      </c>
      <c r="I937" s="7">
        <v>1.3065</v>
      </c>
      <c r="K937" s="7">
        <v>0.46789999999999998</v>
      </c>
      <c r="L937" s="7">
        <v>1.4346000000000001</v>
      </c>
      <c r="N937" s="7">
        <v>0.39639999999999997</v>
      </c>
      <c r="O937" s="7">
        <v>1.2895000000000001</v>
      </c>
      <c r="Q937" s="7">
        <v>1.3129</v>
      </c>
      <c r="R937" s="7">
        <v>3.1057000000000001</v>
      </c>
      <c r="AA937" s="7">
        <v>0.34079999999999999</v>
      </c>
      <c r="AB937" s="7">
        <v>1.1342000000000001</v>
      </c>
      <c r="AC937" s="7">
        <v>2.3679999999999999</v>
      </c>
      <c r="AD937" s="7">
        <v>5.2807000000000004</v>
      </c>
      <c r="AH937" s="7">
        <v>0.3886</v>
      </c>
      <c r="AI937" s="7">
        <v>1.2249000000000001</v>
      </c>
      <c r="AK937" s="7">
        <v>0.4279</v>
      </c>
      <c r="AL937" s="7">
        <v>1.3226</v>
      </c>
      <c r="AN937" s="7">
        <v>0.36220000000000002</v>
      </c>
      <c r="AO937" s="7">
        <v>1.2170000000000001</v>
      </c>
      <c r="AP937" s="7"/>
      <c r="AQ937" s="7">
        <v>1.2251000000000001</v>
      </c>
      <c r="AR937" s="7">
        <v>2.5470000000000002</v>
      </c>
      <c r="AY937" s="7">
        <v>2.4483000000000001</v>
      </c>
      <c r="AZ937" s="7">
        <v>6.0636000000000001</v>
      </c>
      <c r="BA937" s="7">
        <v>6.0636000000000001</v>
      </c>
    </row>
    <row r="938" spans="1:53" x14ac:dyDescent="0.15">
      <c r="A938" s="7">
        <v>0.36709999999999998</v>
      </c>
      <c r="B938" s="7">
        <v>1.1832</v>
      </c>
      <c r="C938" s="7">
        <v>2.5276000000000001</v>
      </c>
      <c r="D938" s="7">
        <v>5.5933999999999999</v>
      </c>
      <c r="H938" s="7">
        <v>0.4304</v>
      </c>
      <c r="I938" s="7">
        <v>1.3069999999999999</v>
      </c>
      <c r="K938" s="7">
        <v>0.46820000000000001</v>
      </c>
      <c r="L938" s="7">
        <v>1.4352</v>
      </c>
      <c r="N938" s="7">
        <v>0.39660000000000001</v>
      </c>
      <c r="O938" s="7">
        <v>1.29</v>
      </c>
      <c r="Q938" s="7">
        <v>1.3133999999999999</v>
      </c>
      <c r="R938" s="7">
        <v>3.1067</v>
      </c>
      <c r="AA938" s="7">
        <v>0.34100000000000003</v>
      </c>
      <c r="AB938" s="7">
        <v>1.1346000000000001</v>
      </c>
      <c r="AC938" s="7">
        <v>2.3689</v>
      </c>
      <c r="AD938" s="7">
        <v>5.2824</v>
      </c>
      <c r="AH938" s="7">
        <v>0.38890000000000002</v>
      </c>
      <c r="AI938" s="7">
        <v>1.2254</v>
      </c>
      <c r="AK938" s="7">
        <v>0.42809999999999998</v>
      </c>
      <c r="AL938" s="7">
        <v>1.3230999999999999</v>
      </c>
      <c r="AN938" s="7">
        <v>0.3624</v>
      </c>
      <c r="AO938" s="7">
        <v>1.2175</v>
      </c>
      <c r="AP938" s="7"/>
      <c r="AQ938" s="7">
        <v>1.2256</v>
      </c>
      <c r="AR938" s="7">
        <v>2.5478999999999998</v>
      </c>
      <c r="AY938" s="7">
        <v>2.4493999999999998</v>
      </c>
      <c r="AZ938" s="7">
        <v>6.0659999999999998</v>
      </c>
      <c r="BA938" s="7">
        <v>6.0659999999999998</v>
      </c>
    </row>
    <row r="939" spans="1:53" x14ac:dyDescent="0.15">
      <c r="A939" s="7">
        <v>0.36730000000000002</v>
      </c>
      <c r="B939" s="7">
        <v>1.1836</v>
      </c>
      <c r="C939" s="7">
        <v>2.5285000000000002</v>
      </c>
      <c r="D939" s="7">
        <v>5.5952000000000002</v>
      </c>
      <c r="H939" s="7">
        <v>0.43059999999999998</v>
      </c>
      <c r="I939" s="7">
        <v>1.3075000000000001</v>
      </c>
      <c r="K939" s="7">
        <v>0.46850000000000003</v>
      </c>
      <c r="L939" s="7">
        <v>1.4359</v>
      </c>
      <c r="N939" s="7">
        <v>0.39679999999999999</v>
      </c>
      <c r="O939" s="7">
        <v>1.2905</v>
      </c>
      <c r="Q939" s="7">
        <v>1.3139000000000001</v>
      </c>
      <c r="R939" s="7">
        <v>3.1076999999999999</v>
      </c>
      <c r="AA939" s="7">
        <v>0.3412</v>
      </c>
      <c r="AB939" s="7">
        <v>1.1351</v>
      </c>
      <c r="AC939" s="7">
        <v>2.3696999999999999</v>
      </c>
      <c r="AD939" s="7">
        <v>5.2840999999999996</v>
      </c>
      <c r="AH939" s="7">
        <v>0.3891</v>
      </c>
      <c r="AI939" s="7">
        <v>1.2259</v>
      </c>
      <c r="AK939" s="7">
        <v>0.4284</v>
      </c>
      <c r="AL939" s="7">
        <v>1.3237000000000001</v>
      </c>
      <c r="AN939" s="7">
        <v>0.36259999999999998</v>
      </c>
      <c r="AO939" s="7">
        <v>1.218</v>
      </c>
      <c r="AP939" s="7"/>
      <c r="AQ939" s="7">
        <v>1.2261</v>
      </c>
      <c r="AR939" s="7">
        <v>2.5489000000000002</v>
      </c>
      <c r="AY939" s="7">
        <v>2.4504999999999999</v>
      </c>
      <c r="AZ939" s="7">
        <v>6.0682999999999998</v>
      </c>
      <c r="BA939" s="7">
        <v>6.0682999999999998</v>
      </c>
    </row>
    <row r="940" spans="1:53" x14ac:dyDescent="0.15">
      <c r="A940" s="7">
        <v>0.36749999999999999</v>
      </c>
      <c r="B940" s="7">
        <v>1.1839999999999999</v>
      </c>
      <c r="C940" s="7">
        <v>2.5293999999999999</v>
      </c>
      <c r="D940" s="7">
        <v>5.5971000000000002</v>
      </c>
      <c r="H940" s="7">
        <v>0.43090000000000001</v>
      </c>
      <c r="I940" s="7">
        <v>1.3081</v>
      </c>
      <c r="K940" s="7">
        <v>0.46870000000000001</v>
      </c>
      <c r="L940" s="7">
        <v>1.4365000000000001</v>
      </c>
      <c r="N940" s="7">
        <v>0.39710000000000001</v>
      </c>
      <c r="O940" s="7">
        <v>1.2909999999999999</v>
      </c>
      <c r="Q940" s="7">
        <v>1.3144</v>
      </c>
      <c r="R940" s="7">
        <v>3.1086999999999998</v>
      </c>
      <c r="AA940" s="7">
        <v>0.34139999999999998</v>
      </c>
      <c r="AB940" s="7">
        <v>1.1355</v>
      </c>
      <c r="AC940" s="7">
        <v>2.3706</v>
      </c>
      <c r="AD940" s="7">
        <v>5.2858000000000001</v>
      </c>
      <c r="AH940" s="7">
        <v>0.38940000000000002</v>
      </c>
      <c r="AI940" s="7">
        <v>1.2263999999999999</v>
      </c>
      <c r="AK940" s="7">
        <v>0.42870000000000003</v>
      </c>
      <c r="AL940" s="7">
        <v>1.3242</v>
      </c>
      <c r="AN940" s="7">
        <v>0.36280000000000001</v>
      </c>
      <c r="AO940" s="7">
        <v>1.2184999999999999</v>
      </c>
      <c r="AP940" s="7"/>
      <c r="AQ940" s="7">
        <v>1.2264999999999999</v>
      </c>
      <c r="AR940" s="7">
        <v>2.5497999999999998</v>
      </c>
      <c r="AY940" s="7">
        <v>2.4516</v>
      </c>
      <c r="AZ940" s="7">
        <v>6.0705999999999998</v>
      </c>
      <c r="BA940" s="7">
        <v>6.0705999999999998</v>
      </c>
    </row>
    <row r="941" spans="1:53" x14ac:dyDescent="0.15">
      <c r="A941" s="7">
        <v>0.36770000000000003</v>
      </c>
      <c r="B941" s="7">
        <v>1.1843999999999999</v>
      </c>
      <c r="C941" s="7">
        <v>2.5303</v>
      </c>
      <c r="D941" s="7">
        <v>5.5989000000000004</v>
      </c>
      <c r="H941" s="7">
        <v>0.43120000000000003</v>
      </c>
      <c r="I941" s="7">
        <v>1.3086</v>
      </c>
      <c r="K941" s="7">
        <v>0.46899999999999997</v>
      </c>
      <c r="L941" s="7">
        <v>1.4371</v>
      </c>
      <c r="N941" s="7">
        <v>0.39729999999999999</v>
      </c>
      <c r="O941" s="7">
        <v>1.2916000000000001</v>
      </c>
      <c r="Q941" s="7">
        <v>1.3149</v>
      </c>
      <c r="R941" s="7">
        <v>3.1097000000000001</v>
      </c>
      <c r="AA941" s="7">
        <v>0.34160000000000001</v>
      </c>
      <c r="AB941" s="7">
        <v>1.1358999999999999</v>
      </c>
      <c r="AC941" s="7">
        <v>2.3714</v>
      </c>
      <c r="AD941" s="7">
        <v>5.2874999999999996</v>
      </c>
      <c r="AH941" s="7">
        <v>0.3896</v>
      </c>
      <c r="AI941" s="7">
        <v>1.2269000000000001</v>
      </c>
      <c r="AK941" s="7">
        <v>0.4289</v>
      </c>
      <c r="AL941" s="7">
        <v>1.3247</v>
      </c>
      <c r="AN941" s="7">
        <v>0.36299999999999999</v>
      </c>
      <c r="AO941" s="7">
        <v>1.2190000000000001</v>
      </c>
      <c r="AP941" s="7"/>
      <c r="AQ941" s="7">
        <v>1.2270000000000001</v>
      </c>
      <c r="AR941" s="7">
        <v>2.5508000000000002</v>
      </c>
      <c r="AY941" s="7">
        <v>2.4527000000000001</v>
      </c>
      <c r="AZ941" s="7">
        <v>6.0730000000000004</v>
      </c>
      <c r="BA941" s="7">
        <v>6.0730000000000004</v>
      </c>
    </row>
    <row r="942" spans="1:53" x14ac:dyDescent="0.15">
      <c r="A942" s="7">
        <v>0.3679</v>
      </c>
      <c r="B942" s="7">
        <v>1.1848000000000001</v>
      </c>
      <c r="C942" s="7">
        <v>2.5312999999999999</v>
      </c>
      <c r="D942" s="7">
        <v>6.0007999999999999</v>
      </c>
      <c r="H942" s="7">
        <v>0.43140000000000001</v>
      </c>
      <c r="I942" s="7">
        <v>1.3090999999999999</v>
      </c>
      <c r="K942" s="7">
        <v>0.46929999999999999</v>
      </c>
      <c r="L942" s="7">
        <v>1.4377</v>
      </c>
      <c r="N942" s="7">
        <v>0.39750000000000002</v>
      </c>
      <c r="O942" s="7">
        <v>1.2921</v>
      </c>
      <c r="Q942" s="7">
        <v>1.3153999999999999</v>
      </c>
      <c r="R942" s="7">
        <v>3.1107</v>
      </c>
      <c r="AA942" s="7">
        <v>0.34189999999999998</v>
      </c>
      <c r="AB942" s="7">
        <v>1.1363000000000001</v>
      </c>
      <c r="AC942" s="7">
        <v>2.3723000000000001</v>
      </c>
      <c r="AD942" s="7">
        <v>5.2892000000000001</v>
      </c>
      <c r="AH942" s="7">
        <v>0.38990000000000002</v>
      </c>
      <c r="AI942" s="7">
        <v>1.2274</v>
      </c>
      <c r="AK942" s="7">
        <v>0.42920000000000003</v>
      </c>
      <c r="AL942" s="7">
        <v>1.3252999999999999</v>
      </c>
      <c r="AN942" s="7">
        <v>0.36330000000000001</v>
      </c>
      <c r="AO942" s="7">
        <v>1.2195</v>
      </c>
      <c r="AP942" s="7"/>
      <c r="AQ942" s="7">
        <v>1.2275</v>
      </c>
      <c r="AR942" s="7">
        <v>2.5516999999999999</v>
      </c>
      <c r="AY942" s="7">
        <v>2.4538000000000002</v>
      </c>
      <c r="AZ942" s="7">
        <v>6.0753000000000004</v>
      </c>
      <c r="BA942" s="7">
        <v>6.0753000000000004</v>
      </c>
    </row>
    <row r="943" spans="1:53" x14ac:dyDescent="0.15">
      <c r="A943" s="7">
        <v>0.36809999999999998</v>
      </c>
      <c r="B943" s="7">
        <v>1.1852</v>
      </c>
      <c r="C943" s="7">
        <v>2.5322</v>
      </c>
      <c r="D943" s="7">
        <v>6.0026000000000002</v>
      </c>
      <c r="H943" s="7">
        <v>0.43169999999999997</v>
      </c>
      <c r="I943" s="7">
        <v>1.3097000000000001</v>
      </c>
      <c r="K943" s="7">
        <v>0.46949999999999997</v>
      </c>
      <c r="L943" s="7">
        <v>1.4382999999999999</v>
      </c>
      <c r="N943" s="7">
        <v>0.3977</v>
      </c>
      <c r="O943" s="7">
        <v>1.2926</v>
      </c>
      <c r="Q943" s="7">
        <v>1.3159000000000001</v>
      </c>
      <c r="R943" s="7">
        <v>3.1116999999999999</v>
      </c>
      <c r="AA943" s="7">
        <v>0.34210000000000002</v>
      </c>
      <c r="AB943" s="7">
        <v>1.1368</v>
      </c>
      <c r="AC943" s="7">
        <v>2.3731</v>
      </c>
      <c r="AD943" s="7">
        <v>5.2908999999999997</v>
      </c>
      <c r="AH943" s="7">
        <v>0.3901</v>
      </c>
      <c r="AI943" s="7">
        <v>1.2279</v>
      </c>
      <c r="AK943" s="7">
        <v>0.42949999999999999</v>
      </c>
      <c r="AL943" s="7">
        <v>1.3258000000000001</v>
      </c>
      <c r="AN943" s="7">
        <v>0.36349999999999999</v>
      </c>
      <c r="AO943" s="7">
        <v>1.2199</v>
      </c>
      <c r="AP943" s="7"/>
      <c r="AQ943" s="7">
        <v>1.228</v>
      </c>
      <c r="AR943" s="7">
        <v>2.5527000000000002</v>
      </c>
      <c r="AY943" s="7">
        <v>2.4548999999999999</v>
      </c>
      <c r="AZ943" s="7">
        <v>6.0777000000000001</v>
      </c>
      <c r="BA943" s="7">
        <v>6.0777000000000001</v>
      </c>
    </row>
    <row r="944" spans="1:53" x14ac:dyDescent="0.15">
      <c r="A944" s="7">
        <v>0.36830000000000002</v>
      </c>
      <c r="B944" s="7">
        <v>1.1856</v>
      </c>
      <c r="C944" s="7">
        <v>2.5331000000000001</v>
      </c>
      <c r="D944" s="7">
        <v>6.0045000000000002</v>
      </c>
      <c r="H944" s="7">
        <v>0.43190000000000001</v>
      </c>
      <c r="I944" s="7">
        <v>1.3102</v>
      </c>
      <c r="K944" s="7">
        <v>0.4698</v>
      </c>
      <c r="L944" s="7">
        <v>1.4389000000000001</v>
      </c>
      <c r="N944" s="7">
        <v>0.39789999999999998</v>
      </c>
      <c r="O944" s="7">
        <v>1.2930999999999999</v>
      </c>
      <c r="Q944" s="7">
        <v>1.3164</v>
      </c>
      <c r="R944" s="7">
        <v>3.1126999999999998</v>
      </c>
      <c r="AA944" s="7">
        <v>0.34229999999999999</v>
      </c>
      <c r="AB944" s="7">
        <v>1.1372</v>
      </c>
      <c r="AC944" s="7">
        <v>2.3738999999999999</v>
      </c>
      <c r="AD944" s="7">
        <v>5.2926000000000002</v>
      </c>
      <c r="AH944" s="7">
        <v>0.39029999999999998</v>
      </c>
      <c r="AI944" s="7">
        <v>1.2283999999999999</v>
      </c>
      <c r="AK944" s="7">
        <v>0.42970000000000003</v>
      </c>
      <c r="AL944" s="7">
        <v>1.3264</v>
      </c>
      <c r="AN944" s="7">
        <v>0.36370000000000002</v>
      </c>
      <c r="AO944" s="7">
        <v>1.2203999999999999</v>
      </c>
      <c r="AP944" s="7"/>
      <c r="AQ944" s="7">
        <v>1.2283999999999999</v>
      </c>
      <c r="AR944" s="7">
        <v>2.5535999999999999</v>
      </c>
      <c r="AY944" s="7">
        <v>2.456</v>
      </c>
      <c r="AZ944" s="7">
        <v>6.08</v>
      </c>
      <c r="BA944" s="7">
        <v>6.08</v>
      </c>
    </row>
    <row r="945" spans="1:53" x14ac:dyDescent="0.15">
      <c r="A945" s="7">
        <v>0.36849999999999999</v>
      </c>
      <c r="B945" s="7">
        <v>1.1860999999999999</v>
      </c>
      <c r="C945" s="7">
        <v>2.5339999999999998</v>
      </c>
      <c r="D945" s="7">
        <v>6.0063000000000004</v>
      </c>
      <c r="H945" s="7">
        <v>0.43219999999999997</v>
      </c>
      <c r="I945" s="7">
        <v>1.3107</v>
      </c>
      <c r="K945" s="7">
        <v>0.47010000000000002</v>
      </c>
      <c r="L945" s="7">
        <v>1.4395</v>
      </c>
      <c r="N945" s="7">
        <v>0.3982</v>
      </c>
      <c r="O945" s="7">
        <v>1.2936000000000001</v>
      </c>
      <c r="Q945" s="7">
        <v>1.3169</v>
      </c>
      <c r="R945" s="7">
        <v>3.1137000000000001</v>
      </c>
      <c r="AA945" s="7">
        <v>0.34250000000000003</v>
      </c>
      <c r="AB945" s="7">
        <v>1.1375999999999999</v>
      </c>
      <c r="AC945" s="7">
        <v>2.3748</v>
      </c>
      <c r="AD945" s="7">
        <v>5.2944000000000004</v>
      </c>
      <c r="AH945" s="7">
        <v>0.3906</v>
      </c>
      <c r="AI945" s="7">
        <v>1.2289000000000001</v>
      </c>
      <c r="AK945" s="7">
        <v>0.43</v>
      </c>
      <c r="AL945" s="7">
        <v>1.3269</v>
      </c>
      <c r="AN945" s="7">
        <v>0.3639</v>
      </c>
      <c r="AO945" s="7">
        <v>1.2209000000000001</v>
      </c>
      <c r="AP945" s="7"/>
      <c r="AQ945" s="7">
        <v>1.2289000000000001</v>
      </c>
      <c r="AR945" s="7">
        <v>2.5546000000000002</v>
      </c>
      <c r="AY945" s="7">
        <v>2.4571000000000001</v>
      </c>
      <c r="AZ945" s="7">
        <v>6.0823</v>
      </c>
      <c r="BA945" s="7">
        <v>6.0823</v>
      </c>
    </row>
    <row r="946" spans="1:53" x14ac:dyDescent="0.15">
      <c r="A946" s="7">
        <v>0.36870000000000003</v>
      </c>
      <c r="B946" s="7">
        <v>1.1865000000000001</v>
      </c>
      <c r="C946" s="7">
        <v>2.5348999999999999</v>
      </c>
      <c r="D946" s="7">
        <v>6.0082000000000004</v>
      </c>
      <c r="H946" s="7">
        <v>0.43240000000000001</v>
      </c>
      <c r="I946" s="7">
        <v>1.3111999999999999</v>
      </c>
      <c r="K946" s="7">
        <v>0.4703</v>
      </c>
      <c r="L946" s="7">
        <v>1.4400999999999999</v>
      </c>
      <c r="N946" s="7">
        <v>0.39839999999999998</v>
      </c>
      <c r="O946" s="7">
        <v>1.2941</v>
      </c>
      <c r="Q946" s="7">
        <v>1.3173999999999999</v>
      </c>
      <c r="R946" s="7">
        <v>3.1147</v>
      </c>
      <c r="AA946" s="7">
        <v>0.3427</v>
      </c>
      <c r="AB946" s="7">
        <v>1.1379999999999999</v>
      </c>
      <c r="AC946" s="7">
        <v>2.3755999999999999</v>
      </c>
      <c r="AD946" s="7">
        <v>5.2961</v>
      </c>
      <c r="AH946" s="7">
        <v>0.39079999999999998</v>
      </c>
      <c r="AI946" s="7">
        <v>1.2294</v>
      </c>
      <c r="AK946" s="7">
        <v>0.43030000000000002</v>
      </c>
      <c r="AL946" s="7">
        <v>1.3273999999999999</v>
      </c>
      <c r="AN946" s="7">
        <v>0.36409999999999998</v>
      </c>
      <c r="AO946" s="7">
        <v>1.2214</v>
      </c>
      <c r="AP946" s="7"/>
      <c r="AQ946" s="7">
        <v>1.2294</v>
      </c>
      <c r="AR946" s="7">
        <v>2.5554999999999999</v>
      </c>
      <c r="AY946" s="7">
        <v>2.4582000000000002</v>
      </c>
      <c r="AZ946" s="7">
        <v>6.0846999999999998</v>
      </c>
      <c r="BA946" s="7">
        <v>6.0846999999999998</v>
      </c>
    </row>
    <row r="947" spans="1:53" x14ac:dyDescent="0.15">
      <c r="A947" s="7">
        <v>0.36890000000000001</v>
      </c>
      <c r="B947" s="7">
        <v>1.1869000000000001</v>
      </c>
      <c r="C947" s="7">
        <v>2.5358999999999998</v>
      </c>
      <c r="D947" s="7">
        <v>6.0101000000000004</v>
      </c>
      <c r="H947" s="7">
        <v>0.43269999999999997</v>
      </c>
      <c r="I947" s="7">
        <v>1.3118000000000001</v>
      </c>
      <c r="K947" s="7">
        <v>0.47060000000000002</v>
      </c>
      <c r="L947" s="7">
        <v>1.4407000000000001</v>
      </c>
      <c r="N947" s="7">
        <v>0.39860000000000001</v>
      </c>
      <c r="O947" s="7">
        <v>1.2946</v>
      </c>
      <c r="Q947" s="7">
        <v>1.3179000000000001</v>
      </c>
      <c r="R947" s="7">
        <v>3.1158000000000001</v>
      </c>
      <c r="AA947" s="7">
        <v>0.34289999999999998</v>
      </c>
      <c r="AB947" s="7">
        <v>1.1385000000000001</v>
      </c>
      <c r="AC947" s="7">
        <v>2.3765000000000001</v>
      </c>
      <c r="AD947" s="7">
        <v>5.2977999999999996</v>
      </c>
      <c r="AH947" s="7">
        <v>0.3911</v>
      </c>
      <c r="AI947" s="7">
        <v>1.23</v>
      </c>
      <c r="AK947" s="7">
        <v>0.43059999999999998</v>
      </c>
      <c r="AL947" s="7">
        <v>1.3280000000000001</v>
      </c>
      <c r="AN947" s="7">
        <v>0.36430000000000001</v>
      </c>
      <c r="AO947" s="7">
        <v>1.2219</v>
      </c>
      <c r="AP947" s="7"/>
      <c r="AQ947" s="7">
        <v>1.2299</v>
      </c>
      <c r="AR947" s="7">
        <v>2.5565000000000002</v>
      </c>
      <c r="AY947" s="7">
        <v>2.4592000000000001</v>
      </c>
      <c r="AZ947" s="7">
        <v>6.0869999999999997</v>
      </c>
      <c r="BA947" s="7">
        <v>6.0869999999999997</v>
      </c>
    </row>
    <row r="948" spans="1:53" x14ac:dyDescent="0.15">
      <c r="A948" s="7">
        <v>0.36909999999999998</v>
      </c>
      <c r="B948" s="7">
        <v>1.1873</v>
      </c>
      <c r="C948" s="7">
        <v>2.5367999999999999</v>
      </c>
      <c r="D948" s="7">
        <v>6.0118999999999998</v>
      </c>
      <c r="H948" s="7">
        <v>0.433</v>
      </c>
      <c r="I948" s="7">
        <v>1.3123</v>
      </c>
      <c r="K948" s="7">
        <v>0.47089999999999999</v>
      </c>
      <c r="L948" s="7">
        <v>1.4413</v>
      </c>
      <c r="N948" s="7">
        <v>0.39879999999999999</v>
      </c>
      <c r="O948" s="7">
        <v>1.2950999999999999</v>
      </c>
      <c r="Q948" s="7">
        <v>1.3184</v>
      </c>
      <c r="R948" s="7">
        <v>3.1168</v>
      </c>
      <c r="AA948" s="7">
        <v>0.34310000000000002</v>
      </c>
      <c r="AB948" s="7">
        <v>1.1389</v>
      </c>
      <c r="AC948" s="7">
        <v>2.3773</v>
      </c>
      <c r="AD948" s="7">
        <v>5.2995000000000001</v>
      </c>
      <c r="AH948" s="7">
        <v>0.39129999999999998</v>
      </c>
      <c r="AI948" s="7">
        <v>1.2304999999999999</v>
      </c>
      <c r="AK948" s="7">
        <v>0.43080000000000002</v>
      </c>
      <c r="AL948" s="7">
        <v>1.3285</v>
      </c>
      <c r="AN948" s="7">
        <v>0.36449999999999999</v>
      </c>
      <c r="AO948" s="7">
        <v>1.2223999999999999</v>
      </c>
      <c r="AP948" s="7"/>
      <c r="AQ948" s="7">
        <v>1.2303999999999999</v>
      </c>
      <c r="AR948" s="7">
        <v>2.5573999999999999</v>
      </c>
      <c r="AY948" s="7">
        <v>2.4603000000000002</v>
      </c>
      <c r="AZ948" s="7">
        <v>6.0894000000000004</v>
      </c>
      <c r="BA948" s="7">
        <v>6.0894000000000004</v>
      </c>
    </row>
    <row r="949" spans="1:53" x14ac:dyDescent="0.15">
      <c r="A949" s="7">
        <v>0.36930000000000002</v>
      </c>
      <c r="B949" s="7">
        <v>1.1877</v>
      </c>
      <c r="C949" s="7">
        <v>2.5377000000000001</v>
      </c>
      <c r="D949" s="7">
        <v>6.0137999999999998</v>
      </c>
      <c r="H949" s="7">
        <v>0.43319999999999997</v>
      </c>
      <c r="I949" s="7">
        <v>1.3128</v>
      </c>
      <c r="K949" s="7">
        <v>0.47110000000000002</v>
      </c>
      <c r="L949" s="7">
        <v>1.4419999999999999</v>
      </c>
      <c r="N949" s="7">
        <v>0.39910000000000001</v>
      </c>
      <c r="O949" s="7">
        <v>1.2956000000000001</v>
      </c>
      <c r="Q949" s="7">
        <v>1.3189</v>
      </c>
      <c r="R949" s="7">
        <v>3.1177999999999999</v>
      </c>
      <c r="AA949" s="7">
        <v>0.34329999999999999</v>
      </c>
      <c r="AB949" s="7">
        <v>1.1393</v>
      </c>
      <c r="AC949" s="7">
        <v>2.3782000000000001</v>
      </c>
      <c r="AD949" s="7">
        <v>5.3011999999999997</v>
      </c>
      <c r="AH949" s="7">
        <v>0.39150000000000001</v>
      </c>
      <c r="AI949" s="7">
        <v>1.2310000000000001</v>
      </c>
      <c r="AK949" s="7">
        <v>0.43109999999999998</v>
      </c>
      <c r="AL949" s="7">
        <v>1.3290999999999999</v>
      </c>
      <c r="AN949" s="7">
        <v>0.36470000000000002</v>
      </c>
      <c r="AO949" s="7">
        <v>1.2229000000000001</v>
      </c>
      <c r="AP949" s="7"/>
      <c r="AQ949" s="7">
        <v>1.2307999999999999</v>
      </c>
      <c r="AR949" s="7">
        <v>2.5583999999999998</v>
      </c>
      <c r="AY949" s="7">
        <v>2.4613999999999998</v>
      </c>
      <c r="AZ949" s="7">
        <v>6.0918000000000001</v>
      </c>
      <c r="BA949" s="7">
        <v>6.0918000000000001</v>
      </c>
    </row>
    <row r="950" spans="1:53" x14ac:dyDescent="0.15">
      <c r="A950" s="7">
        <v>0.3695</v>
      </c>
      <c r="B950" s="7">
        <v>1.1880999999999999</v>
      </c>
      <c r="C950" s="7">
        <v>2.5386000000000002</v>
      </c>
      <c r="D950" s="7">
        <v>6.0156999999999998</v>
      </c>
      <c r="H950" s="7">
        <v>0.4335</v>
      </c>
      <c r="I950" s="7">
        <v>1.3133999999999999</v>
      </c>
      <c r="K950" s="7">
        <v>0.47139999999999999</v>
      </c>
      <c r="L950" s="7">
        <v>1.4426000000000001</v>
      </c>
      <c r="N950" s="7">
        <v>0.39929999999999999</v>
      </c>
      <c r="O950" s="7">
        <v>1.2961</v>
      </c>
      <c r="Q950" s="7">
        <v>1.3194999999999999</v>
      </c>
      <c r="R950" s="7">
        <v>3.1187999999999998</v>
      </c>
      <c r="AA950" s="7">
        <v>0.34350000000000003</v>
      </c>
      <c r="AB950" s="7">
        <v>1.1396999999999999</v>
      </c>
      <c r="AC950" s="7">
        <v>2.379</v>
      </c>
      <c r="AD950" s="7">
        <v>5.3029000000000002</v>
      </c>
      <c r="AH950" s="7">
        <v>0.39179999999999998</v>
      </c>
      <c r="AI950" s="7">
        <v>1.2315</v>
      </c>
      <c r="AK950" s="7">
        <v>0.43140000000000001</v>
      </c>
      <c r="AL950" s="7">
        <v>1.3295999999999999</v>
      </c>
      <c r="AN950" s="7">
        <v>0.36499999999999999</v>
      </c>
      <c r="AO950" s="7">
        <v>1.2234</v>
      </c>
      <c r="AP950" s="7"/>
      <c r="AQ950" s="7">
        <v>1.2313000000000001</v>
      </c>
      <c r="AR950" s="7">
        <v>2.5594000000000001</v>
      </c>
      <c r="AY950" s="7">
        <v>2.4626000000000001</v>
      </c>
      <c r="AZ950" s="7">
        <v>6.0941000000000001</v>
      </c>
      <c r="BA950" s="7">
        <v>6.0941000000000001</v>
      </c>
    </row>
    <row r="951" spans="1:53" x14ac:dyDescent="0.15">
      <c r="A951" s="7">
        <v>0.36969999999999997</v>
      </c>
      <c r="B951" s="7">
        <v>1.1884999999999999</v>
      </c>
      <c r="C951" s="7">
        <v>2.5396000000000001</v>
      </c>
      <c r="D951" s="7">
        <v>6.0175000000000001</v>
      </c>
      <c r="H951" s="7">
        <v>0.43369999999999997</v>
      </c>
      <c r="I951" s="7">
        <v>1.3139000000000001</v>
      </c>
      <c r="K951" s="7">
        <v>0.47170000000000001</v>
      </c>
      <c r="L951" s="7">
        <v>1.4432</v>
      </c>
      <c r="N951" s="7">
        <v>0.39950000000000002</v>
      </c>
      <c r="O951" s="7">
        <v>1.2966</v>
      </c>
      <c r="Q951" s="7">
        <v>1.32</v>
      </c>
      <c r="R951" s="7">
        <v>3.1198000000000001</v>
      </c>
      <c r="AA951" s="7">
        <v>0.34370000000000001</v>
      </c>
      <c r="AB951" s="7">
        <v>1.1402000000000001</v>
      </c>
      <c r="AC951" s="7">
        <v>2.3799000000000001</v>
      </c>
      <c r="AD951" s="7">
        <v>5.3045999999999998</v>
      </c>
      <c r="AH951" s="7">
        <v>0.39200000000000002</v>
      </c>
      <c r="AI951" s="7">
        <v>1.232</v>
      </c>
      <c r="AK951" s="7">
        <v>0.43159999999999998</v>
      </c>
      <c r="AL951" s="7">
        <v>1.3302</v>
      </c>
      <c r="AN951" s="7">
        <v>0.36520000000000002</v>
      </c>
      <c r="AO951" s="7">
        <v>1.2239</v>
      </c>
      <c r="AP951" s="7"/>
      <c r="AQ951" s="7">
        <v>1.2318</v>
      </c>
      <c r="AR951" s="7">
        <v>2.5602999999999998</v>
      </c>
      <c r="AY951" s="7">
        <v>2.4636999999999998</v>
      </c>
      <c r="AZ951" s="7">
        <v>6.0964999999999998</v>
      </c>
      <c r="BA951" s="7">
        <v>6.0964999999999998</v>
      </c>
    </row>
    <row r="952" spans="1:53" x14ac:dyDescent="0.15">
      <c r="A952" s="7">
        <v>0.36990000000000001</v>
      </c>
      <c r="B952" s="7">
        <v>1.1889000000000001</v>
      </c>
      <c r="C952" s="7">
        <v>2.5405000000000002</v>
      </c>
      <c r="D952" s="7">
        <v>6.0194000000000001</v>
      </c>
      <c r="H952" s="7">
        <v>0.434</v>
      </c>
      <c r="I952" s="7">
        <v>1.3144</v>
      </c>
      <c r="K952" s="7">
        <v>0.47199999999999998</v>
      </c>
      <c r="L952" s="7">
        <v>1.4438</v>
      </c>
      <c r="N952" s="7">
        <v>0.3997</v>
      </c>
      <c r="O952" s="7">
        <v>1.2970999999999999</v>
      </c>
      <c r="Q952" s="7">
        <v>1.3205</v>
      </c>
      <c r="R952" s="7">
        <v>3.1208</v>
      </c>
      <c r="AA952" s="7">
        <v>0.34389999999999998</v>
      </c>
      <c r="AB952" s="7">
        <v>1.1406000000000001</v>
      </c>
      <c r="AC952" s="7">
        <v>2.3807</v>
      </c>
      <c r="AD952" s="7">
        <v>5.3064</v>
      </c>
      <c r="AH952" s="7">
        <v>0.39229999999999998</v>
      </c>
      <c r="AI952" s="7">
        <v>1.2324999999999999</v>
      </c>
      <c r="AK952" s="7">
        <v>0.43190000000000001</v>
      </c>
      <c r="AL952" s="7">
        <v>1.3307</v>
      </c>
      <c r="AN952" s="7">
        <v>0.3654</v>
      </c>
      <c r="AO952" s="7">
        <v>1.2243999999999999</v>
      </c>
      <c r="AP952" s="7"/>
      <c r="AQ952" s="7">
        <v>1.2323</v>
      </c>
      <c r="AR952" s="7">
        <v>2.5613000000000001</v>
      </c>
      <c r="AY952" s="7">
        <v>2.4647999999999999</v>
      </c>
      <c r="AZ952" s="7">
        <v>6.0987999999999998</v>
      </c>
      <c r="BA952" s="7">
        <v>6.0987999999999998</v>
      </c>
    </row>
    <row r="953" spans="1:53" x14ac:dyDescent="0.15">
      <c r="A953" s="7">
        <v>0.37009999999999998</v>
      </c>
      <c r="B953" s="7">
        <v>1.1893</v>
      </c>
      <c r="C953" s="7">
        <v>2.5413999999999999</v>
      </c>
      <c r="D953" s="7">
        <v>6.0213000000000001</v>
      </c>
      <c r="H953" s="7">
        <v>0.43430000000000002</v>
      </c>
      <c r="I953" s="7">
        <v>1.3149999999999999</v>
      </c>
      <c r="K953" s="7">
        <v>0.47220000000000001</v>
      </c>
      <c r="L953" s="7">
        <v>1.4443999999999999</v>
      </c>
      <c r="N953" s="7">
        <v>0.4</v>
      </c>
      <c r="O953" s="7">
        <v>1.2977000000000001</v>
      </c>
      <c r="Q953" s="7">
        <v>1.321</v>
      </c>
      <c r="R953" s="7">
        <v>3.1217999999999999</v>
      </c>
      <c r="AA953" s="7">
        <v>0.34410000000000002</v>
      </c>
      <c r="AB953" s="7">
        <v>1.141</v>
      </c>
      <c r="AC953" s="7">
        <v>2.3816000000000002</v>
      </c>
      <c r="AD953" s="7">
        <v>5.3080999999999996</v>
      </c>
      <c r="AH953" s="7">
        <v>0.39250000000000002</v>
      </c>
      <c r="AI953" s="7">
        <v>1.2330000000000001</v>
      </c>
      <c r="AK953" s="7">
        <v>0.43219999999999997</v>
      </c>
      <c r="AL953" s="7">
        <v>1.3311999999999999</v>
      </c>
      <c r="AN953" s="7">
        <v>0.36559999999999998</v>
      </c>
      <c r="AO953" s="7">
        <v>1.2249000000000001</v>
      </c>
      <c r="AP953" s="7"/>
      <c r="AQ953" s="7">
        <v>1.2326999999999999</v>
      </c>
      <c r="AR953" s="7">
        <v>2.5621999999999998</v>
      </c>
      <c r="AY953" s="7">
        <v>2.4659</v>
      </c>
      <c r="AZ953" s="7">
        <v>6.1012000000000004</v>
      </c>
      <c r="BA953" s="7">
        <v>6.1012000000000004</v>
      </c>
    </row>
    <row r="954" spans="1:53" x14ac:dyDescent="0.15">
      <c r="A954" s="7">
        <v>0.37030000000000002</v>
      </c>
      <c r="B954" s="7">
        <v>1.1897</v>
      </c>
      <c r="C954" s="7">
        <v>2.5423</v>
      </c>
      <c r="D954" s="7">
        <v>6.0231000000000003</v>
      </c>
      <c r="H954" s="7">
        <v>0.4345</v>
      </c>
      <c r="I954" s="7">
        <v>1.3154999999999999</v>
      </c>
      <c r="K954" s="7">
        <v>0.47249999999999998</v>
      </c>
      <c r="L954" s="7">
        <v>1.4450000000000001</v>
      </c>
      <c r="N954" s="7">
        <v>0.4002</v>
      </c>
      <c r="O954" s="7">
        <v>1.2982</v>
      </c>
      <c r="Q954" s="7">
        <v>1.3214999999999999</v>
      </c>
      <c r="R954" s="7">
        <v>3.1229</v>
      </c>
      <c r="AA954" s="7">
        <v>0.34429999999999999</v>
      </c>
      <c r="AB954" s="7">
        <v>1.1414</v>
      </c>
      <c r="AC954" s="7">
        <v>2.3824999999999998</v>
      </c>
      <c r="AD954" s="7">
        <v>5.3098000000000001</v>
      </c>
      <c r="AH954" s="7">
        <v>0.39279999999999998</v>
      </c>
      <c r="AI954" s="7">
        <v>1.2335</v>
      </c>
      <c r="AK954" s="7">
        <v>0.43240000000000001</v>
      </c>
      <c r="AL954" s="7">
        <v>1.3318000000000001</v>
      </c>
      <c r="AN954" s="7">
        <v>0.36580000000000001</v>
      </c>
      <c r="AO954" s="7">
        <v>1.2254</v>
      </c>
      <c r="AP954" s="7"/>
      <c r="AQ954" s="7">
        <v>1.2332000000000001</v>
      </c>
      <c r="AR954" s="7">
        <v>2.5632000000000001</v>
      </c>
      <c r="AY954" s="7">
        <v>2.4670000000000001</v>
      </c>
      <c r="AZ954" s="7">
        <v>6.1036000000000001</v>
      </c>
      <c r="BA954" s="7">
        <v>6.1036000000000001</v>
      </c>
    </row>
    <row r="955" spans="1:53" x14ac:dyDescent="0.15">
      <c r="A955" s="7">
        <v>0.3705</v>
      </c>
      <c r="B955" s="7">
        <v>1.1900999999999999</v>
      </c>
      <c r="C955" s="7">
        <v>2.5432999999999999</v>
      </c>
      <c r="D955" s="7">
        <v>6.0250000000000004</v>
      </c>
      <c r="H955" s="7">
        <v>0.43480000000000002</v>
      </c>
      <c r="I955" s="7">
        <v>1.3160000000000001</v>
      </c>
      <c r="K955" s="7">
        <v>0.4728</v>
      </c>
      <c r="L955" s="7">
        <v>1.4456</v>
      </c>
      <c r="N955" s="7">
        <v>0.40039999999999998</v>
      </c>
      <c r="O955" s="7">
        <v>1.2987</v>
      </c>
      <c r="Q955" s="7">
        <v>1.3220000000000001</v>
      </c>
      <c r="R955" s="7">
        <v>3.1238999999999999</v>
      </c>
      <c r="AA955" s="7">
        <v>0.34449999999999997</v>
      </c>
      <c r="AB955" s="7">
        <v>1.1418999999999999</v>
      </c>
      <c r="AC955" s="7">
        <v>2.3833000000000002</v>
      </c>
      <c r="AD955" s="7">
        <v>5.3114999999999997</v>
      </c>
      <c r="AH955" s="7">
        <v>0.39300000000000002</v>
      </c>
      <c r="AI955" s="7">
        <v>1.234</v>
      </c>
      <c r="AK955" s="7">
        <v>0.43269999999999997</v>
      </c>
      <c r="AL955" s="7">
        <v>1.3323</v>
      </c>
      <c r="AN955" s="7">
        <v>0.36599999999999999</v>
      </c>
      <c r="AO955" s="7">
        <v>1.2259</v>
      </c>
      <c r="AP955" s="7"/>
      <c r="AQ955" s="7">
        <v>1.2337</v>
      </c>
      <c r="AR955" s="7">
        <v>2.5642</v>
      </c>
      <c r="AY955" s="7">
        <v>2.4681000000000002</v>
      </c>
      <c r="AZ955" s="7">
        <v>6.1059000000000001</v>
      </c>
      <c r="BA955" s="7">
        <v>6.1059000000000001</v>
      </c>
    </row>
    <row r="956" spans="1:53" x14ac:dyDescent="0.15">
      <c r="A956" s="7">
        <v>0.37069999999999997</v>
      </c>
      <c r="B956" s="7">
        <v>1.1906000000000001</v>
      </c>
      <c r="C956" s="7">
        <v>2.5442</v>
      </c>
      <c r="D956" s="7">
        <v>6.0269000000000004</v>
      </c>
      <c r="H956" s="7">
        <v>0.435</v>
      </c>
      <c r="I956" s="7">
        <v>1.3165</v>
      </c>
      <c r="K956" s="7">
        <v>0.47299999999999998</v>
      </c>
      <c r="L956" s="7">
        <v>1.4462999999999999</v>
      </c>
      <c r="N956" s="7">
        <v>0.40060000000000001</v>
      </c>
      <c r="O956" s="7">
        <v>1.2991999999999999</v>
      </c>
      <c r="Q956" s="7">
        <v>1.3225</v>
      </c>
      <c r="R956" s="7">
        <v>3.1248999999999998</v>
      </c>
      <c r="AA956" s="7">
        <v>0.34470000000000001</v>
      </c>
      <c r="AB956" s="7">
        <v>1.1423000000000001</v>
      </c>
      <c r="AC956" s="7">
        <v>2.3841999999999999</v>
      </c>
      <c r="AD956" s="7">
        <v>5.3132000000000001</v>
      </c>
      <c r="AH956" s="7">
        <v>0.39319999999999999</v>
      </c>
      <c r="AI956" s="7">
        <v>1.2344999999999999</v>
      </c>
      <c r="AK956" s="7">
        <v>0.433</v>
      </c>
      <c r="AL956" s="7">
        <v>1.3329</v>
      </c>
      <c r="AN956" s="7">
        <v>0.36620000000000003</v>
      </c>
      <c r="AO956" s="7">
        <v>1.2263999999999999</v>
      </c>
      <c r="AP956" s="7"/>
      <c r="AQ956" s="7">
        <v>1.2342</v>
      </c>
      <c r="AR956" s="7">
        <v>2.5651000000000002</v>
      </c>
      <c r="AY956" s="7">
        <v>2.4691999999999998</v>
      </c>
      <c r="AZ956" s="7">
        <v>6.1082999999999998</v>
      </c>
      <c r="BA956" s="7">
        <v>6.1082999999999998</v>
      </c>
    </row>
    <row r="957" spans="1:53" x14ac:dyDescent="0.15">
      <c r="A957" s="7">
        <v>0.37090000000000001</v>
      </c>
      <c r="B957" s="7">
        <v>1.1910000000000001</v>
      </c>
      <c r="C957" s="7">
        <v>2.5451000000000001</v>
      </c>
      <c r="D957" s="7">
        <v>6.0288000000000004</v>
      </c>
      <c r="H957" s="7">
        <v>0.43530000000000002</v>
      </c>
      <c r="I957" s="7">
        <v>1.3170999999999999</v>
      </c>
      <c r="K957" s="7">
        <v>0.4733</v>
      </c>
      <c r="L957" s="7">
        <v>1.4469000000000001</v>
      </c>
      <c r="N957" s="7">
        <v>0.40089999999999998</v>
      </c>
      <c r="O957" s="7">
        <v>1.2997000000000001</v>
      </c>
      <c r="Q957" s="7">
        <v>1.323</v>
      </c>
      <c r="R957" s="7">
        <v>3.1259000000000001</v>
      </c>
      <c r="AA957" s="7">
        <v>0.34489999999999998</v>
      </c>
      <c r="AB957" s="7">
        <v>1.1427</v>
      </c>
      <c r="AC957" s="7">
        <v>2.3849999999999998</v>
      </c>
      <c r="AD957" s="7">
        <v>5.3150000000000004</v>
      </c>
      <c r="AH957" s="7">
        <v>0.39350000000000002</v>
      </c>
      <c r="AI957" s="7">
        <v>1.2350000000000001</v>
      </c>
      <c r="AK957" s="7">
        <v>0.43330000000000002</v>
      </c>
      <c r="AL957" s="7">
        <v>1.3333999999999999</v>
      </c>
      <c r="AN957" s="7">
        <v>0.36649999999999999</v>
      </c>
      <c r="AO957" s="7">
        <v>1.2269000000000001</v>
      </c>
      <c r="AP957" s="7"/>
      <c r="AQ957" s="7">
        <v>1.2346999999999999</v>
      </c>
      <c r="AR957" s="7">
        <v>2.5661</v>
      </c>
      <c r="AY957" s="7">
        <v>2.4702999999999999</v>
      </c>
      <c r="AZ957" s="7">
        <v>6.1106999999999996</v>
      </c>
      <c r="BA957" s="7">
        <v>6.1106999999999996</v>
      </c>
    </row>
    <row r="958" spans="1:53" x14ac:dyDescent="0.15">
      <c r="A958" s="7">
        <v>0.37109999999999999</v>
      </c>
      <c r="B958" s="7">
        <v>1.1914</v>
      </c>
      <c r="C958" s="7">
        <v>2.5461</v>
      </c>
      <c r="D958" s="7">
        <v>6.0307000000000004</v>
      </c>
      <c r="H958" s="7">
        <v>0.43559999999999999</v>
      </c>
      <c r="I958" s="7">
        <v>1.3176000000000001</v>
      </c>
      <c r="K958" s="7">
        <v>0.47360000000000002</v>
      </c>
      <c r="L958" s="7">
        <v>1.4475</v>
      </c>
      <c r="N958" s="7">
        <v>0.40110000000000001</v>
      </c>
      <c r="O958" s="7">
        <v>1.3002</v>
      </c>
      <c r="Q958" s="7">
        <v>1.3234999999999999</v>
      </c>
      <c r="R958" s="7">
        <v>3.1269</v>
      </c>
      <c r="AA958" s="7">
        <v>0.34510000000000002</v>
      </c>
      <c r="AB958" s="7">
        <v>1.1431</v>
      </c>
      <c r="AC958" s="7">
        <v>2.3858999999999999</v>
      </c>
      <c r="AD958" s="7">
        <v>5.3167</v>
      </c>
      <c r="AH958" s="7">
        <v>0.39369999999999999</v>
      </c>
      <c r="AI958" s="7">
        <v>1.2355</v>
      </c>
      <c r="AK958" s="7">
        <v>0.4335</v>
      </c>
      <c r="AL958" s="7">
        <v>1.3340000000000001</v>
      </c>
      <c r="AN958" s="7">
        <v>0.36670000000000003</v>
      </c>
      <c r="AO958" s="7">
        <v>1.2274</v>
      </c>
      <c r="AP958" s="7"/>
      <c r="AQ958" s="7">
        <v>1.2352000000000001</v>
      </c>
      <c r="AR958" s="7">
        <v>2.5670999999999999</v>
      </c>
      <c r="AY958" s="7">
        <v>2.4714</v>
      </c>
      <c r="AZ958" s="7">
        <v>6.1130000000000004</v>
      </c>
      <c r="BA958" s="7">
        <v>6.1130000000000004</v>
      </c>
    </row>
    <row r="959" spans="1:53" x14ac:dyDescent="0.15">
      <c r="A959" s="7">
        <v>0.37130000000000002</v>
      </c>
      <c r="B959" s="7">
        <v>1.1918</v>
      </c>
      <c r="C959" s="7">
        <v>2.5470000000000002</v>
      </c>
      <c r="D959" s="7">
        <v>6.0324999999999998</v>
      </c>
      <c r="H959" s="7">
        <v>0.43580000000000002</v>
      </c>
      <c r="I959" s="7">
        <v>1.3182</v>
      </c>
      <c r="K959" s="7">
        <v>0.4738</v>
      </c>
      <c r="L959" s="7">
        <v>1.4480999999999999</v>
      </c>
      <c r="N959" s="7">
        <v>0.40129999999999999</v>
      </c>
      <c r="O959" s="7">
        <v>1.3007</v>
      </c>
      <c r="Q959" s="7">
        <v>1.3240000000000001</v>
      </c>
      <c r="R959" s="7">
        <v>3.1280000000000001</v>
      </c>
      <c r="AA959" s="7">
        <v>0.3453</v>
      </c>
      <c r="AB959" s="7">
        <v>1.1435999999999999</v>
      </c>
      <c r="AC959" s="7">
        <v>2.3866999999999998</v>
      </c>
      <c r="AD959" s="7">
        <v>5.3183999999999996</v>
      </c>
      <c r="AH959" s="7">
        <v>0.39400000000000002</v>
      </c>
      <c r="AI959" s="7">
        <v>1.236</v>
      </c>
      <c r="AK959" s="7">
        <v>0.43380000000000002</v>
      </c>
      <c r="AL959" s="7">
        <v>1.3345</v>
      </c>
      <c r="AN959" s="7">
        <v>0.3669</v>
      </c>
      <c r="AO959" s="7">
        <v>1.2279</v>
      </c>
      <c r="AP959" s="7"/>
      <c r="AQ959" s="7">
        <v>1.2356</v>
      </c>
      <c r="AR959" s="7">
        <v>2.5680000000000001</v>
      </c>
      <c r="AY959" s="7">
        <v>2.4725000000000001</v>
      </c>
      <c r="AZ959" s="7">
        <v>6.1154000000000002</v>
      </c>
      <c r="BA959" s="7">
        <v>6.1154000000000002</v>
      </c>
    </row>
    <row r="960" spans="1:53" x14ac:dyDescent="0.15">
      <c r="A960" s="7">
        <v>0.37159999999999999</v>
      </c>
      <c r="B960" s="7">
        <v>1.1921999999999999</v>
      </c>
      <c r="C960" s="7">
        <v>2.5478999999999998</v>
      </c>
      <c r="D960" s="7">
        <v>6.0343999999999998</v>
      </c>
      <c r="H960" s="7">
        <v>0.43609999999999999</v>
      </c>
      <c r="I960" s="7">
        <v>1.3187</v>
      </c>
      <c r="K960" s="7">
        <v>0.47410000000000002</v>
      </c>
      <c r="L960" s="7">
        <v>1.4487000000000001</v>
      </c>
      <c r="N960" s="7">
        <v>0.40150000000000002</v>
      </c>
      <c r="O960" s="7">
        <v>1.3012999999999999</v>
      </c>
      <c r="Q960" s="7">
        <v>1.3246</v>
      </c>
      <c r="R960" s="7">
        <v>3.129</v>
      </c>
      <c r="AA960" s="7">
        <v>0.34549999999999997</v>
      </c>
      <c r="AB960" s="7">
        <v>1.1439999999999999</v>
      </c>
      <c r="AC960" s="7">
        <v>2.3875999999999999</v>
      </c>
      <c r="AD960" s="7">
        <v>5.3201999999999998</v>
      </c>
      <c r="AH960" s="7">
        <v>0.39419999999999999</v>
      </c>
      <c r="AI960" s="7">
        <v>1.2364999999999999</v>
      </c>
      <c r="AK960" s="7">
        <v>0.43409999999999999</v>
      </c>
      <c r="AL960" s="7">
        <v>1.3351</v>
      </c>
      <c r="AN960" s="7">
        <v>0.36709999999999998</v>
      </c>
      <c r="AO960" s="7">
        <v>1.2283999999999999</v>
      </c>
      <c r="AP960" s="7"/>
      <c r="AQ960" s="7">
        <v>1.2361</v>
      </c>
      <c r="AR960" s="7">
        <v>2.569</v>
      </c>
      <c r="AY960" s="7">
        <v>2.4735999999999998</v>
      </c>
      <c r="AZ960" s="7">
        <v>6.1177999999999999</v>
      </c>
      <c r="BA960" s="7">
        <v>6.1177999999999999</v>
      </c>
    </row>
    <row r="961" spans="1:53" x14ac:dyDescent="0.15">
      <c r="A961" s="7">
        <v>0.37180000000000002</v>
      </c>
      <c r="B961" s="7">
        <v>1.1926000000000001</v>
      </c>
      <c r="C961" s="7">
        <v>2.5489000000000002</v>
      </c>
      <c r="D961" s="7">
        <v>6.0362999999999998</v>
      </c>
      <c r="H961" s="7">
        <v>0.43630000000000002</v>
      </c>
      <c r="I961" s="7">
        <v>1.3191999999999999</v>
      </c>
      <c r="K961" s="7">
        <v>0.47439999999999999</v>
      </c>
      <c r="L961" s="7">
        <v>1.4493</v>
      </c>
      <c r="N961" s="7">
        <v>0.40179999999999999</v>
      </c>
      <c r="O961" s="7">
        <v>1.3018000000000001</v>
      </c>
      <c r="Q961" s="7">
        <v>1.3250999999999999</v>
      </c>
      <c r="R961" s="7">
        <v>3.13</v>
      </c>
      <c r="AA961" s="7">
        <v>0.3458</v>
      </c>
      <c r="AB961" s="7">
        <v>1.1444000000000001</v>
      </c>
      <c r="AC961" s="7">
        <v>2.3885000000000001</v>
      </c>
      <c r="AD961" s="7">
        <v>5.3219000000000003</v>
      </c>
      <c r="AH961" s="7">
        <v>0.39450000000000002</v>
      </c>
      <c r="AI961" s="7">
        <v>1.2371000000000001</v>
      </c>
      <c r="AK961" s="7">
        <v>0.43440000000000001</v>
      </c>
      <c r="AL961" s="7">
        <v>1.3355999999999999</v>
      </c>
      <c r="AN961" s="7">
        <v>0.36730000000000002</v>
      </c>
      <c r="AO961" s="7">
        <v>1.2289000000000001</v>
      </c>
      <c r="AP961" s="7"/>
      <c r="AQ961" s="7">
        <v>1.2365999999999999</v>
      </c>
      <c r="AR961" s="7">
        <v>2.57</v>
      </c>
      <c r="AY961" s="7">
        <v>2.4746999999999999</v>
      </c>
      <c r="AZ961" s="7">
        <v>6.1201999999999996</v>
      </c>
      <c r="BA961" s="7">
        <v>6.1201999999999996</v>
      </c>
    </row>
    <row r="962" spans="1:53" x14ac:dyDescent="0.15">
      <c r="A962" s="7">
        <v>0.372</v>
      </c>
      <c r="B962" s="7">
        <v>1.1930000000000001</v>
      </c>
      <c r="C962" s="7">
        <v>2.5497999999999998</v>
      </c>
      <c r="D962" s="7">
        <v>6.0381999999999998</v>
      </c>
      <c r="H962" s="7">
        <v>0.43659999999999999</v>
      </c>
      <c r="I962" s="7">
        <v>1.3198000000000001</v>
      </c>
      <c r="K962" s="7">
        <v>0.47470000000000001</v>
      </c>
      <c r="L962" s="7">
        <v>1.45</v>
      </c>
      <c r="N962" s="7">
        <v>0.40200000000000002</v>
      </c>
      <c r="O962" s="7">
        <v>1.3023</v>
      </c>
      <c r="Q962" s="7">
        <v>1.3255999999999999</v>
      </c>
      <c r="R962" s="7">
        <v>3.1309999999999998</v>
      </c>
      <c r="AA962" s="7">
        <v>0.34599999999999997</v>
      </c>
      <c r="AB962" s="7">
        <v>1.1449</v>
      </c>
      <c r="AC962" s="7">
        <v>2.3893</v>
      </c>
      <c r="AD962" s="7">
        <v>5.3235999999999999</v>
      </c>
      <c r="AH962" s="7">
        <v>0.3947</v>
      </c>
      <c r="AI962" s="7">
        <v>1.2376</v>
      </c>
      <c r="AK962" s="7">
        <v>0.43459999999999999</v>
      </c>
      <c r="AL962" s="7">
        <v>1.3362000000000001</v>
      </c>
      <c r="AN962" s="7">
        <v>0.36749999999999999</v>
      </c>
      <c r="AO962" s="7">
        <v>1.2294</v>
      </c>
      <c r="AP962" s="7"/>
      <c r="AQ962" s="7">
        <v>1.2371000000000001</v>
      </c>
      <c r="AR962" s="7">
        <v>2.5709</v>
      </c>
      <c r="AY962" s="7">
        <v>2.4758</v>
      </c>
      <c r="AZ962" s="7">
        <v>6.1226000000000003</v>
      </c>
      <c r="BA962" s="7">
        <v>6.1226000000000003</v>
      </c>
    </row>
    <row r="963" spans="1:53" x14ac:dyDescent="0.15">
      <c r="A963" s="7">
        <v>0.37219999999999998</v>
      </c>
      <c r="B963" s="7">
        <v>1.1934</v>
      </c>
      <c r="C963" s="7">
        <v>2.5507</v>
      </c>
      <c r="D963" s="7">
        <v>6.0400999999999998</v>
      </c>
      <c r="H963" s="7">
        <v>0.43690000000000001</v>
      </c>
      <c r="I963" s="7">
        <v>1.3203</v>
      </c>
      <c r="K963" s="7">
        <v>0.47489999999999999</v>
      </c>
      <c r="L963" s="7">
        <v>1.4505999999999999</v>
      </c>
      <c r="N963" s="7">
        <v>0.4022</v>
      </c>
      <c r="O963" s="7">
        <v>1.3028</v>
      </c>
      <c r="Q963" s="7">
        <v>1.3261000000000001</v>
      </c>
      <c r="R963" s="7">
        <v>3.1320999999999999</v>
      </c>
      <c r="AA963" s="7">
        <v>0.34620000000000001</v>
      </c>
      <c r="AB963" s="7">
        <v>1.1453</v>
      </c>
      <c r="AC963" s="7">
        <v>2.3902000000000001</v>
      </c>
      <c r="AD963" s="7">
        <v>5.3254000000000001</v>
      </c>
      <c r="AH963" s="7">
        <v>0.39500000000000002</v>
      </c>
      <c r="AI963" s="7">
        <v>1.2381</v>
      </c>
      <c r="AK963" s="7">
        <v>0.43490000000000001</v>
      </c>
      <c r="AL963" s="7">
        <v>1.3367</v>
      </c>
      <c r="AN963" s="7">
        <v>0.36780000000000002</v>
      </c>
      <c r="AO963" s="7">
        <v>1.2299</v>
      </c>
      <c r="AP963" s="7"/>
      <c r="AQ963" s="7">
        <v>1.2376</v>
      </c>
      <c r="AR963" s="7">
        <v>2.5718999999999999</v>
      </c>
      <c r="AY963" s="7">
        <v>2.4769999999999999</v>
      </c>
      <c r="AZ963" s="7">
        <v>6.125</v>
      </c>
      <c r="BA963" s="7">
        <v>6.125</v>
      </c>
    </row>
    <row r="964" spans="1:53" x14ac:dyDescent="0.15">
      <c r="A964" s="7">
        <v>0.37240000000000001</v>
      </c>
      <c r="B964" s="7">
        <v>1.1938</v>
      </c>
      <c r="C964" s="7">
        <v>2.5516999999999999</v>
      </c>
      <c r="D964" s="7">
        <v>6.0419999999999998</v>
      </c>
      <c r="H964" s="7">
        <v>0.43709999999999999</v>
      </c>
      <c r="I964" s="7">
        <v>1.3208</v>
      </c>
      <c r="K964" s="7">
        <v>0.47520000000000001</v>
      </c>
      <c r="L964" s="7">
        <v>1.4512</v>
      </c>
      <c r="N964" s="7">
        <v>0.40250000000000002</v>
      </c>
      <c r="O964" s="7">
        <v>1.3032999999999999</v>
      </c>
      <c r="Q964" s="7">
        <v>1.3266</v>
      </c>
      <c r="R964" s="7">
        <v>3.1331000000000002</v>
      </c>
      <c r="AA964" s="7">
        <v>0.34639999999999999</v>
      </c>
      <c r="AB964" s="7">
        <v>1.1456999999999999</v>
      </c>
      <c r="AC964" s="7">
        <v>2.391</v>
      </c>
      <c r="AD964" s="7">
        <v>5.3270999999999997</v>
      </c>
      <c r="AH964" s="7">
        <v>0.3952</v>
      </c>
      <c r="AI964" s="7">
        <v>1.2385999999999999</v>
      </c>
      <c r="AK964" s="7">
        <v>0.43519999999999998</v>
      </c>
      <c r="AL964" s="7">
        <v>1.3372999999999999</v>
      </c>
      <c r="AN964" s="7">
        <v>0.36799999999999999</v>
      </c>
      <c r="AO964" s="7">
        <v>1.2303999999999999</v>
      </c>
      <c r="AP964" s="7"/>
      <c r="AQ964" s="7">
        <v>1.2381</v>
      </c>
      <c r="AR964" s="7">
        <v>2.5729000000000002</v>
      </c>
      <c r="AY964" s="7">
        <v>2.4781</v>
      </c>
      <c r="AZ964" s="7">
        <v>6.1273</v>
      </c>
      <c r="BA964" s="7">
        <v>6.1273</v>
      </c>
    </row>
    <row r="965" spans="1:53" x14ac:dyDescent="0.15">
      <c r="A965" s="7">
        <v>0.37259999999999999</v>
      </c>
      <c r="B965" s="7">
        <v>1.1942999999999999</v>
      </c>
      <c r="C965" s="7">
        <v>2.5526</v>
      </c>
      <c r="D965" s="7">
        <v>6.0438999999999998</v>
      </c>
      <c r="H965" s="7">
        <v>0.43740000000000001</v>
      </c>
      <c r="I965" s="7">
        <v>1.3213999999999999</v>
      </c>
      <c r="K965" s="7">
        <v>0.47549999999999998</v>
      </c>
      <c r="L965" s="7">
        <v>1.4518</v>
      </c>
      <c r="N965" s="7">
        <v>0.4027</v>
      </c>
      <c r="O965" s="7">
        <v>1.3038000000000001</v>
      </c>
      <c r="Q965" s="7">
        <v>1.3270999999999999</v>
      </c>
      <c r="R965" s="7">
        <v>3.1341000000000001</v>
      </c>
      <c r="AA965" s="7">
        <v>0.34660000000000002</v>
      </c>
      <c r="AB965" s="7">
        <v>1.1462000000000001</v>
      </c>
      <c r="AC965" s="7">
        <v>2.3919000000000001</v>
      </c>
      <c r="AD965" s="7">
        <v>5.3288000000000002</v>
      </c>
      <c r="AH965" s="7">
        <v>0.39550000000000002</v>
      </c>
      <c r="AI965" s="7">
        <v>1.2391000000000001</v>
      </c>
      <c r="AK965" s="7">
        <v>0.43540000000000001</v>
      </c>
      <c r="AL965" s="7">
        <v>1.3378000000000001</v>
      </c>
      <c r="AN965" s="7">
        <v>0.36820000000000003</v>
      </c>
      <c r="AO965" s="7">
        <v>1.2309000000000001</v>
      </c>
      <c r="AP965" s="7"/>
      <c r="AQ965" s="7">
        <v>1.2384999999999999</v>
      </c>
      <c r="AR965" s="7">
        <v>2.5739000000000001</v>
      </c>
      <c r="AY965" s="7">
        <v>2.4792000000000001</v>
      </c>
      <c r="AZ965" s="7">
        <v>6.1296999999999997</v>
      </c>
      <c r="BA965" s="7">
        <v>6.1296999999999997</v>
      </c>
    </row>
    <row r="966" spans="1:53" x14ac:dyDescent="0.15">
      <c r="A966" s="7">
        <v>0.37280000000000002</v>
      </c>
      <c r="B966" s="7">
        <v>1.1947000000000001</v>
      </c>
      <c r="C966" s="7">
        <v>2.5535000000000001</v>
      </c>
      <c r="D966" s="7">
        <v>6.0457999999999998</v>
      </c>
      <c r="H966" s="7">
        <v>0.43769999999999998</v>
      </c>
      <c r="I966" s="7">
        <v>1.3219000000000001</v>
      </c>
      <c r="K966" s="7">
        <v>0.47570000000000001</v>
      </c>
      <c r="L966" s="7">
        <v>1.4523999999999999</v>
      </c>
      <c r="N966" s="7">
        <v>0.40289999999999998</v>
      </c>
      <c r="O966" s="7">
        <v>1.3044</v>
      </c>
      <c r="Q966" s="7">
        <v>1.3275999999999999</v>
      </c>
      <c r="R966" s="7">
        <v>3.1352000000000002</v>
      </c>
      <c r="AA966" s="7">
        <v>0.3468</v>
      </c>
      <c r="AB966" s="7">
        <v>1.1466000000000001</v>
      </c>
      <c r="AC966" s="7">
        <v>2.3927999999999998</v>
      </c>
      <c r="AD966" s="7">
        <v>5.3305999999999996</v>
      </c>
      <c r="AH966" s="7">
        <v>0.3957</v>
      </c>
      <c r="AI966" s="7">
        <v>1.2396</v>
      </c>
      <c r="AK966" s="7">
        <v>0.43569999999999998</v>
      </c>
      <c r="AL966" s="7">
        <v>1.3384</v>
      </c>
      <c r="AN966" s="7">
        <v>0.36840000000000001</v>
      </c>
      <c r="AO966" s="7">
        <v>1.2314000000000001</v>
      </c>
      <c r="AP966" s="7"/>
      <c r="AQ966" s="7">
        <v>1.2390000000000001</v>
      </c>
      <c r="AR966" s="7">
        <v>2.5748000000000002</v>
      </c>
      <c r="AY966" s="7">
        <v>2.4803000000000002</v>
      </c>
      <c r="AZ966" s="7">
        <v>6.1321000000000003</v>
      </c>
      <c r="BA966" s="7">
        <v>6.1321000000000003</v>
      </c>
    </row>
    <row r="967" spans="1:53" x14ac:dyDescent="0.15">
      <c r="A967" s="7">
        <v>0.373</v>
      </c>
      <c r="B967" s="7">
        <v>1.1951000000000001</v>
      </c>
      <c r="C967" s="7">
        <v>2.5545</v>
      </c>
      <c r="D967" s="7">
        <v>6.0476999999999999</v>
      </c>
      <c r="H967" s="7">
        <v>0.43790000000000001</v>
      </c>
      <c r="I967" s="7">
        <v>1.3225</v>
      </c>
      <c r="K967" s="7">
        <v>0.47599999999999998</v>
      </c>
      <c r="L967" s="7">
        <v>1.4531000000000001</v>
      </c>
      <c r="N967" s="7">
        <v>0.40310000000000001</v>
      </c>
      <c r="O967" s="7">
        <v>1.3048999999999999</v>
      </c>
      <c r="Q967" s="7">
        <v>1.3281000000000001</v>
      </c>
      <c r="R967" s="7">
        <v>3.1362000000000001</v>
      </c>
      <c r="AA967" s="7">
        <v>0.34699999999999998</v>
      </c>
      <c r="AB967" s="7">
        <v>1.147</v>
      </c>
      <c r="AC967" s="7">
        <v>2.3936000000000002</v>
      </c>
      <c r="AD967" s="7">
        <v>5.3323</v>
      </c>
      <c r="AH967" s="7">
        <v>0.39589999999999997</v>
      </c>
      <c r="AI967" s="7">
        <v>1.2401</v>
      </c>
      <c r="AK967" s="7">
        <v>0.436</v>
      </c>
      <c r="AL967" s="7">
        <v>1.3389</v>
      </c>
      <c r="AN967" s="7">
        <v>0.36859999999999998</v>
      </c>
      <c r="AO967" s="7">
        <v>1.2319</v>
      </c>
      <c r="AP967" s="7"/>
      <c r="AQ967" s="7">
        <v>1.2395</v>
      </c>
      <c r="AR967" s="7">
        <v>2.5758000000000001</v>
      </c>
      <c r="AY967" s="7">
        <v>2.4813999999999998</v>
      </c>
      <c r="AZ967" s="7">
        <v>6.1345000000000001</v>
      </c>
      <c r="BA967" s="7">
        <v>6.1345000000000001</v>
      </c>
    </row>
    <row r="968" spans="1:53" x14ac:dyDescent="0.15">
      <c r="A968" s="7">
        <v>0.37319999999999998</v>
      </c>
      <c r="B968" s="7">
        <v>1.1955</v>
      </c>
      <c r="C968" s="7">
        <v>2.5554000000000001</v>
      </c>
      <c r="D968" s="7">
        <v>6.0495999999999999</v>
      </c>
      <c r="H968" s="7">
        <v>0.43819999999999998</v>
      </c>
      <c r="I968" s="7">
        <v>1.323</v>
      </c>
      <c r="K968" s="7">
        <v>0.4763</v>
      </c>
      <c r="L968" s="7">
        <v>1.4537</v>
      </c>
      <c r="N968" s="7">
        <v>0.40339999999999998</v>
      </c>
      <c r="O968" s="7">
        <v>1.3053999999999999</v>
      </c>
      <c r="Q968" s="7">
        <v>1.3287</v>
      </c>
      <c r="R968" s="7">
        <v>3.1372</v>
      </c>
      <c r="AA968" s="7">
        <v>0.34720000000000001</v>
      </c>
      <c r="AB968" s="7">
        <v>1.1475</v>
      </c>
      <c r="AC968" s="7">
        <v>2.3944999999999999</v>
      </c>
      <c r="AD968" s="7">
        <v>5.3341000000000003</v>
      </c>
      <c r="AH968" s="7">
        <v>0.3962</v>
      </c>
      <c r="AI968" s="7">
        <v>1.2405999999999999</v>
      </c>
      <c r="AK968" s="7">
        <v>0.43630000000000002</v>
      </c>
      <c r="AL968" s="7">
        <v>1.3394999999999999</v>
      </c>
      <c r="AN968" s="7">
        <v>0.36880000000000002</v>
      </c>
      <c r="AO968" s="7">
        <v>1.2323999999999999</v>
      </c>
      <c r="AP968" s="7"/>
      <c r="AQ968" s="7">
        <v>1.24</v>
      </c>
      <c r="AR968" s="7">
        <v>2.5768</v>
      </c>
      <c r="AY968" s="7">
        <v>2.4824999999999999</v>
      </c>
      <c r="AZ968" s="7">
        <v>6.1368999999999998</v>
      </c>
      <c r="BA968" s="7">
        <v>6.1368999999999998</v>
      </c>
    </row>
    <row r="969" spans="1:53" x14ac:dyDescent="0.15">
      <c r="A969" s="7">
        <v>0.37340000000000001</v>
      </c>
      <c r="B969" s="7">
        <v>1.1959</v>
      </c>
      <c r="C969" s="7">
        <v>2.5562999999999998</v>
      </c>
      <c r="D969" s="7">
        <v>6.0514999999999999</v>
      </c>
      <c r="H969" s="7">
        <v>0.43840000000000001</v>
      </c>
      <c r="I969" s="7">
        <v>1.3234999999999999</v>
      </c>
      <c r="K969" s="7">
        <v>0.47660000000000002</v>
      </c>
      <c r="L969" s="7">
        <v>1.4542999999999999</v>
      </c>
      <c r="N969" s="7">
        <v>0.40360000000000001</v>
      </c>
      <c r="O969" s="7">
        <v>1.3059000000000001</v>
      </c>
      <c r="Q969" s="7">
        <v>1.3291999999999999</v>
      </c>
      <c r="R969" s="7">
        <v>3.1381999999999999</v>
      </c>
      <c r="AA969" s="7">
        <v>0.34739999999999999</v>
      </c>
      <c r="AB969" s="7">
        <v>1.1478999999999999</v>
      </c>
      <c r="AC969" s="7">
        <v>2.3954</v>
      </c>
      <c r="AD969" s="7">
        <v>5.3357999999999999</v>
      </c>
      <c r="AH969" s="7">
        <v>0.39639999999999997</v>
      </c>
      <c r="AI969" s="7">
        <v>1.2412000000000001</v>
      </c>
      <c r="AK969" s="7">
        <v>0.4365</v>
      </c>
      <c r="AL969" s="7">
        <v>1.34</v>
      </c>
      <c r="AN969" s="7">
        <v>0.36909999999999998</v>
      </c>
      <c r="AO969" s="7">
        <v>1.2329000000000001</v>
      </c>
      <c r="AP969" s="7"/>
      <c r="AQ969" s="7">
        <v>1.2404999999999999</v>
      </c>
      <c r="AR969" s="7">
        <v>2.5777999999999999</v>
      </c>
      <c r="AY969" s="7">
        <v>2.4836999999999998</v>
      </c>
      <c r="AZ969" s="7">
        <v>6.1393000000000004</v>
      </c>
      <c r="BA969" s="7">
        <v>6.1393000000000004</v>
      </c>
    </row>
    <row r="970" spans="1:53" x14ac:dyDescent="0.15">
      <c r="A970" s="7">
        <v>0.37359999999999999</v>
      </c>
      <c r="B970" s="7">
        <v>1.1962999999999999</v>
      </c>
      <c r="C970" s="7">
        <v>2.5573000000000001</v>
      </c>
      <c r="D970" s="7">
        <v>6.0533999999999999</v>
      </c>
      <c r="H970" s="7">
        <v>0.43869999999999998</v>
      </c>
      <c r="I970" s="7">
        <v>1.3241000000000001</v>
      </c>
      <c r="K970" s="7">
        <v>0.4768</v>
      </c>
      <c r="L970" s="7">
        <v>1.4549000000000001</v>
      </c>
      <c r="N970" s="7">
        <v>0.40379999999999999</v>
      </c>
      <c r="O970" s="7">
        <v>1.3064</v>
      </c>
      <c r="Q970" s="7">
        <v>1.3297000000000001</v>
      </c>
      <c r="R970" s="7">
        <v>3.1393</v>
      </c>
      <c r="AA970" s="7">
        <v>0.34760000000000002</v>
      </c>
      <c r="AB970" s="7">
        <v>1.1483000000000001</v>
      </c>
      <c r="AC970" s="7">
        <v>2.3961999999999999</v>
      </c>
      <c r="AD970" s="7">
        <v>5.3376000000000001</v>
      </c>
      <c r="AH970" s="7">
        <v>0.3967</v>
      </c>
      <c r="AI970" s="7">
        <v>1.2417</v>
      </c>
      <c r="AK970" s="7">
        <v>0.43680000000000002</v>
      </c>
      <c r="AL970" s="7">
        <v>1.3406</v>
      </c>
      <c r="AN970" s="7">
        <v>0.36930000000000002</v>
      </c>
      <c r="AO970" s="7">
        <v>1.2334000000000001</v>
      </c>
      <c r="AP970" s="7"/>
      <c r="AQ970" s="7">
        <v>1.2410000000000001</v>
      </c>
      <c r="AR970" s="7">
        <v>2.5787</v>
      </c>
      <c r="AY970" s="7">
        <v>2.4847999999999999</v>
      </c>
      <c r="AZ970" s="7">
        <v>6.1417000000000002</v>
      </c>
      <c r="BA970" s="7">
        <v>6.1417000000000002</v>
      </c>
    </row>
    <row r="971" spans="1:53" x14ac:dyDescent="0.15">
      <c r="A971" s="7">
        <v>0.37380000000000002</v>
      </c>
      <c r="B971" s="7">
        <v>1.1968000000000001</v>
      </c>
      <c r="C971" s="7">
        <v>2.5581999999999998</v>
      </c>
      <c r="D971" s="7">
        <v>6.0552999999999999</v>
      </c>
      <c r="H971" s="7">
        <v>0.439</v>
      </c>
      <c r="I971" s="7">
        <v>1.3246</v>
      </c>
      <c r="K971" s="7">
        <v>0.47710000000000002</v>
      </c>
      <c r="L971" s="7">
        <v>1.4556</v>
      </c>
      <c r="N971" s="7">
        <v>0.40410000000000001</v>
      </c>
      <c r="O971" s="7">
        <v>1.3069</v>
      </c>
      <c r="Q971" s="7">
        <v>1.3302</v>
      </c>
      <c r="R971" s="7">
        <v>3.1402999999999999</v>
      </c>
      <c r="AA971" s="7">
        <v>0.3478</v>
      </c>
      <c r="AB971" s="7">
        <v>1.1488</v>
      </c>
      <c r="AC971" s="7">
        <v>2.3971</v>
      </c>
      <c r="AD971" s="7">
        <v>5.3392999999999997</v>
      </c>
      <c r="AH971" s="7">
        <v>0.39689999999999998</v>
      </c>
      <c r="AI971" s="7">
        <v>1.2422</v>
      </c>
      <c r="AK971" s="7">
        <v>0.43709999999999999</v>
      </c>
      <c r="AL971" s="7">
        <v>1.3411</v>
      </c>
      <c r="AN971" s="7">
        <v>0.3695</v>
      </c>
      <c r="AO971" s="7">
        <v>1.2339</v>
      </c>
      <c r="AP971" s="7"/>
      <c r="AQ971" s="7">
        <v>1.2415</v>
      </c>
      <c r="AR971" s="7">
        <v>2.5796999999999999</v>
      </c>
      <c r="AY971" s="7">
        <v>2.4859</v>
      </c>
      <c r="AZ971" s="7">
        <v>6.1440999999999999</v>
      </c>
      <c r="BA971" s="7">
        <v>6.1440999999999999</v>
      </c>
    </row>
    <row r="972" spans="1:53" x14ac:dyDescent="0.15">
      <c r="A972" s="7">
        <v>0.374</v>
      </c>
      <c r="B972" s="7">
        <v>1.1972</v>
      </c>
      <c r="C972" s="7">
        <v>2.5592000000000001</v>
      </c>
      <c r="D972" s="7">
        <v>6.0571999999999999</v>
      </c>
      <c r="H972" s="7">
        <v>0.43919999999999998</v>
      </c>
      <c r="I972" s="7">
        <v>1.3251999999999999</v>
      </c>
      <c r="K972" s="7">
        <v>0.47739999999999999</v>
      </c>
      <c r="L972" s="7">
        <v>1.4561999999999999</v>
      </c>
      <c r="N972" s="7">
        <v>0.40429999999999999</v>
      </c>
      <c r="O972" s="7">
        <v>1.3075000000000001</v>
      </c>
      <c r="Q972" s="7">
        <v>1.3307</v>
      </c>
      <c r="R972" s="7">
        <v>3.1414</v>
      </c>
      <c r="AA972" s="7">
        <v>0.34799999999999998</v>
      </c>
      <c r="AB972" s="7">
        <v>1.1492</v>
      </c>
      <c r="AC972" s="7">
        <v>2.3980000000000001</v>
      </c>
      <c r="AD972" s="7">
        <v>5.3411</v>
      </c>
      <c r="AH972" s="7">
        <v>0.3972</v>
      </c>
      <c r="AI972" s="7">
        <v>1.2426999999999999</v>
      </c>
      <c r="AK972" s="7">
        <v>0.43740000000000001</v>
      </c>
      <c r="AL972" s="7">
        <v>1.3416999999999999</v>
      </c>
      <c r="AN972" s="7">
        <v>0.36969999999999997</v>
      </c>
      <c r="AO972" s="7">
        <v>1.2343999999999999</v>
      </c>
      <c r="AP972" s="7"/>
      <c r="AQ972" s="7">
        <v>1.2419</v>
      </c>
      <c r="AR972" s="7">
        <v>2.5807000000000002</v>
      </c>
      <c r="AY972" s="7">
        <v>2.4870000000000001</v>
      </c>
      <c r="AZ972" s="7">
        <v>6.1464999999999996</v>
      </c>
      <c r="BA972" s="7">
        <v>6.1464999999999996</v>
      </c>
    </row>
    <row r="973" spans="1:53" x14ac:dyDescent="0.15">
      <c r="A973" s="7">
        <v>0.37419999999999998</v>
      </c>
      <c r="B973" s="7">
        <v>1.1976</v>
      </c>
      <c r="C973" s="7">
        <v>2.5600999999999998</v>
      </c>
      <c r="D973" s="7">
        <v>6.0590999999999999</v>
      </c>
      <c r="H973" s="7">
        <v>0.4395</v>
      </c>
      <c r="I973" s="7">
        <v>1.3257000000000001</v>
      </c>
      <c r="K973" s="7">
        <v>0.47770000000000001</v>
      </c>
      <c r="L973" s="7">
        <v>1.4568000000000001</v>
      </c>
      <c r="N973" s="7">
        <v>0.40450000000000003</v>
      </c>
      <c r="O973" s="7">
        <v>1.3080000000000001</v>
      </c>
      <c r="Q973" s="7">
        <v>1.3311999999999999</v>
      </c>
      <c r="R973" s="7">
        <v>3.1423999999999999</v>
      </c>
      <c r="AA973" s="7">
        <v>0.3483</v>
      </c>
      <c r="AB973" s="7">
        <v>1.1496</v>
      </c>
      <c r="AC973" s="7">
        <v>2.3988</v>
      </c>
      <c r="AD973" s="7">
        <v>5.3428000000000004</v>
      </c>
      <c r="AH973" s="7">
        <v>0.39739999999999998</v>
      </c>
      <c r="AI973" s="7">
        <v>1.2432000000000001</v>
      </c>
      <c r="AK973" s="7">
        <v>0.43759999999999999</v>
      </c>
      <c r="AL973" s="7">
        <v>1.3422000000000001</v>
      </c>
      <c r="AN973" s="7">
        <v>0.36990000000000001</v>
      </c>
      <c r="AO973" s="7">
        <v>1.2349000000000001</v>
      </c>
      <c r="AP973" s="7"/>
      <c r="AQ973" s="7">
        <v>1.2423999999999999</v>
      </c>
      <c r="AR973" s="7">
        <v>2.5817000000000001</v>
      </c>
      <c r="AY973" s="7">
        <v>2.4882</v>
      </c>
      <c r="AZ973" s="7">
        <v>6.1489000000000003</v>
      </c>
      <c r="BA973" s="7">
        <v>6.1489000000000003</v>
      </c>
    </row>
    <row r="974" spans="1:53" x14ac:dyDescent="0.15">
      <c r="A974" s="7">
        <v>0.37440000000000001</v>
      </c>
      <c r="B974" s="7">
        <v>1.198</v>
      </c>
      <c r="C974" s="7">
        <v>2.5611000000000002</v>
      </c>
      <c r="D974" s="7">
        <v>6.0609999999999999</v>
      </c>
      <c r="H974" s="7">
        <v>0.43980000000000002</v>
      </c>
      <c r="I974" s="7">
        <v>1.3262</v>
      </c>
      <c r="K974" s="7">
        <v>0.47789999999999999</v>
      </c>
      <c r="L974" s="7">
        <v>1.4574</v>
      </c>
      <c r="N974" s="7">
        <v>0.4047</v>
      </c>
      <c r="O974" s="7">
        <v>1.3085</v>
      </c>
      <c r="Q974" s="7">
        <v>1.3318000000000001</v>
      </c>
      <c r="R974" s="7">
        <v>3.1434000000000002</v>
      </c>
      <c r="AA974" s="7">
        <v>0.34849999999999998</v>
      </c>
      <c r="AB974" s="7">
        <v>1.1500999999999999</v>
      </c>
      <c r="AC974" s="7">
        <v>2.3997000000000002</v>
      </c>
      <c r="AD974" s="7">
        <v>5.3445999999999998</v>
      </c>
      <c r="AH974" s="7">
        <v>0.3977</v>
      </c>
      <c r="AI974" s="7">
        <v>1.2437</v>
      </c>
      <c r="AK974" s="7">
        <v>0.43790000000000001</v>
      </c>
      <c r="AL974" s="7">
        <v>1.3428</v>
      </c>
      <c r="AN974" s="7">
        <v>0.37019999999999997</v>
      </c>
      <c r="AO974" s="7">
        <v>1.2354000000000001</v>
      </c>
      <c r="AP974" s="7"/>
      <c r="AQ974" s="7">
        <v>1.2428999999999999</v>
      </c>
      <c r="AR974" s="7">
        <v>2.5827</v>
      </c>
      <c r="AY974" s="7">
        <v>2.4893000000000001</v>
      </c>
      <c r="AZ974" s="7">
        <v>6.1513</v>
      </c>
      <c r="BA974" s="7">
        <v>6.1513</v>
      </c>
    </row>
    <row r="975" spans="1:53" x14ac:dyDescent="0.15">
      <c r="A975" s="7">
        <v>0.37459999999999999</v>
      </c>
      <c r="B975" s="7">
        <v>1.1983999999999999</v>
      </c>
      <c r="C975" s="7">
        <v>2.5619999999999998</v>
      </c>
      <c r="D975" s="7">
        <v>6.0629</v>
      </c>
      <c r="H975" s="7">
        <v>0.44</v>
      </c>
      <c r="I975" s="7">
        <v>1.3268</v>
      </c>
      <c r="K975" s="7">
        <v>0.47820000000000001</v>
      </c>
      <c r="L975" s="7">
        <v>1.4581</v>
      </c>
      <c r="N975" s="7">
        <v>0.40500000000000003</v>
      </c>
      <c r="O975" s="7">
        <v>1.3089999999999999</v>
      </c>
      <c r="Q975" s="7">
        <v>1.3323</v>
      </c>
      <c r="R975" s="7">
        <v>3.1444999999999999</v>
      </c>
      <c r="AA975" s="7">
        <v>0.34870000000000001</v>
      </c>
      <c r="AB975" s="7">
        <v>1.1505000000000001</v>
      </c>
      <c r="AC975" s="7">
        <v>2.4005999999999998</v>
      </c>
      <c r="AD975" s="7">
        <v>5.3463000000000003</v>
      </c>
      <c r="AH975" s="7">
        <v>0.39789999999999998</v>
      </c>
      <c r="AI975" s="7">
        <v>1.2443</v>
      </c>
      <c r="AK975" s="7">
        <v>0.43819999999999998</v>
      </c>
      <c r="AL975" s="7">
        <v>1.3432999999999999</v>
      </c>
      <c r="AN975" s="7">
        <v>0.37040000000000001</v>
      </c>
      <c r="AO975" s="7">
        <v>1.2359</v>
      </c>
      <c r="AP975" s="7"/>
      <c r="AQ975" s="7">
        <v>1.2434000000000001</v>
      </c>
      <c r="AR975" s="7">
        <v>2.5836000000000001</v>
      </c>
      <c r="AY975" s="7">
        <v>2.4904000000000002</v>
      </c>
      <c r="AZ975" s="7">
        <v>6.1538000000000004</v>
      </c>
      <c r="BA975" s="7">
        <v>6.1538000000000004</v>
      </c>
    </row>
    <row r="976" spans="1:53" x14ac:dyDescent="0.15">
      <c r="A976" s="7">
        <v>0.37480000000000002</v>
      </c>
      <c r="B976" s="7">
        <v>1.1988000000000001</v>
      </c>
      <c r="C976" s="7">
        <v>2.5630000000000002</v>
      </c>
      <c r="D976" s="7">
        <v>6.0648</v>
      </c>
      <c r="H976" s="7">
        <v>0.44030000000000002</v>
      </c>
      <c r="I976" s="7">
        <v>1.3272999999999999</v>
      </c>
      <c r="K976" s="7">
        <v>0.47849999999999998</v>
      </c>
      <c r="L976" s="7">
        <v>1.4587000000000001</v>
      </c>
      <c r="N976" s="7">
        <v>0.4052</v>
      </c>
      <c r="O976" s="7">
        <v>1.3096000000000001</v>
      </c>
      <c r="Q976" s="7">
        <v>1.3328</v>
      </c>
      <c r="R976" s="7">
        <v>3.1455000000000002</v>
      </c>
      <c r="AA976" s="7">
        <v>0.34889999999999999</v>
      </c>
      <c r="AB976" s="7">
        <v>1.1509</v>
      </c>
      <c r="AC976" s="7">
        <v>2.4015</v>
      </c>
      <c r="AD976" s="7">
        <v>5.3480999999999996</v>
      </c>
      <c r="AH976" s="7">
        <v>0.3982</v>
      </c>
      <c r="AI976" s="7">
        <v>1.2447999999999999</v>
      </c>
      <c r="AK976" s="7">
        <v>0.4385</v>
      </c>
      <c r="AL976" s="7">
        <v>1.3439000000000001</v>
      </c>
      <c r="AN976" s="7">
        <v>0.37059999999999998</v>
      </c>
      <c r="AO976" s="7">
        <v>1.2363999999999999</v>
      </c>
      <c r="AP976" s="7"/>
      <c r="AQ976" s="7">
        <v>1.2439</v>
      </c>
      <c r="AR976" s="7">
        <v>2.5846</v>
      </c>
      <c r="AY976" s="7">
        <v>2.4914999999999998</v>
      </c>
      <c r="AZ976" s="7">
        <v>6.1562000000000001</v>
      </c>
      <c r="BA976" s="7">
        <v>6.1562000000000001</v>
      </c>
    </row>
    <row r="977" spans="1:53" x14ac:dyDescent="0.15">
      <c r="A977" s="7">
        <v>0.375</v>
      </c>
      <c r="B977" s="7">
        <v>1.1993</v>
      </c>
      <c r="C977" s="7">
        <v>2.5638999999999998</v>
      </c>
      <c r="D977" s="7">
        <v>6.0667</v>
      </c>
      <c r="H977" s="7">
        <v>0.44059999999999999</v>
      </c>
      <c r="I977" s="7">
        <v>1.3279000000000001</v>
      </c>
      <c r="K977" s="7">
        <v>0.47870000000000001</v>
      </c>
      <c r="L977" s="7">
        <v>1.4593</v>
      </c>
      <c r="N977" s="7">
        <v>0.40539999999999998</v>
      </c>
      <c r="O977" s="7">
        <v>1.3101</v>
      </c>
      <c r="Q977" s="7">
        <v>1.3332999999999999</v>
      </c>
      <c r="R977" s="7">
        <v>3.1465000000000001</v>
      </c>
      <c r="AA977" s="7">
        <v>0.34910000000000002</v>
      </c>
      <c r="AB977" s="7">
        <v>1.1514</v>
      </c>
      <c r="AC977" s="7">
        <v>2.4022999999999999</v>
      </c>
      <c r="AD977" s="7">
        <v>5.3498999999999999</v>
      </c>
      <c r="AH977" s="7">
        <v>0.39839999999999998</v>
      </c>
      <c r="AI977" s="7">
        <v>1.2453000000000001</v>
      </c>
      <c r="AK977" s="7">
        <v>0.43880000000000002</v>
      </c>
      <c r="AL977" s="7">
        <v>1.3445</v>
      </c>
      <c r="AN977" s="7">
        <v>0.37080000000000002</v>
      </c>
      <c r="AO977" s="7">
        <v>1.2369000000000001</v>
      </c>
      <c r="AP977" s="7"/>
      <c r="AQ977" s="7">
        <v>1.2444</v>
      </c>
      <c r="AR977" s="7">
        <v>2.5855999999999999</v>
      </c>
      <c r="AY977" s="7">
        <v>2.4927000000000001</v>
      </c>
      <c r="AZ977" s="7">
        <v>6.1585999999999999</v>
      </c>
      <c r="BA977" s="7">
        <v>6.1585999999999999</v>
      </c>
    </row>
    <row r="978" spans="1:53" x14ac:dyDescent="0.15">
      <c r="A978" s="7">
        <v>0.37519999999999998</v>
      </c>
      <c r="B978" s="7">
        <v>1.1997</v>
      </c>
      <c r="C978" s="7">
        <v>2.5649000000000002</v>
      </c>
      <c r="D978" s="7">
        <v>6.0686999999999998</v>
      </c>
      <c r="H978" s="7">
        <v>0.44080000000000003</v>
      </c>
      <c r="I978" s="7">
        <v>1.3284</v>
      </c>
      <c r="K978" s="7">
        <v>0.47899999999999998</v>
      </c>
      <c r="L978" s="7">
        <v>1.46</v>
      </c>
      <c r="N978" s="7">
        <v>0.40570000000000001</v>
      </c>
      <c r="O978" s="7">
        <v>1.3106</v>
      </c>
      <c r="Q978" s="7">
        <v>1.3338000000000001</v>
      </c>
      <c r="R978" s="7">
        <v>3.1476000000000002</v>
      </c>
      <c r="AA978" s="7">
        <v>0.3493</v>
      </c>
      <c r="AB978" s="7">
        <v>1.1517999999999999</v>
      </c>
      <c r="AC978" s="7">
        <v>2.4032</v>
      </c>
      <c r="AD978" s="7">
        <v>5.3516000000000004</v>
      </c>
      <c r="AH978" s="7">
        <v>0.3987</v>
      </c>
      <c r="AI978" s="7">
        <v>1.2458</v>
      </c>
      <c r="AK978" s="7">
        <v>0.439</v>
      </c>
      <c r="AL978" s="7">
        <v>1.345</v>
      </c>
      <c r="AN978" s="7">
        <v>0.371</v>
      </c>
      <c r="AO978" s="7">
        <v>1.2374000000000001</v>
      </c>
      <c r="AP978" s="7"/>
      <c r="AQ978" s="7">
        <v>1.2448999999999999</v>
      </c>
      <c r="AR978" s="7">
        <v>2.5865999999999998</v>
      </c>
      <c r="AY978" s="7">
        <v>2.4937999999999998</v>
      </c>
      <c r="AZ978" s="7">
        <v>6.1609999999999996</v>
      </c>
      <c r="BA978" s="7">
        <v>6.1609999999999996</v>
      </c>
    </row>
    <row r="979" spans="1:53" x14ac:dyDescent="0.15">
      <c r="A979" s="7">
        <v>0.37540000000000001</v>
      </c>
      <c r="B979" s="7">
        <v>1.2000999999999999</v>
      </c>
      <c r="C979" s="7">
        <v>2.5657999999999999</v>
      </c>
      <c r="D979" s="7">
        <v>6.0705999999999998</v>
      </c>
      <c r="H979" s="7">
        <v>0.44109999999999999</v>
      </c>
      <c r="I979" s="7">
        <v>1.329</v>
      </c>
      <c r="K979" s="7">
        <v>0.4793</v>
      </c>
      <c r="L979" s="7">
        <v>1.4605999999999999</v>
      </c>
      <c r="N979" s="7">
        <v>0.40589999999999998</v>
      </c>
      <c r="O979" s="7">
        <v>1.3110999999999999</v>
      </c>
      <c r="Q979" s="7">
        <v>1.3344</v>
      </c>
      <c r="R979" s="7">
        <v>3.1486000000000001</v>
      </c>
      <c r="AA979" s="7">
        <v>0.34949999999999998</v>
      </c>
      <c r="AB979" s="7">
        <v>1.1521999999999999</v>
      </c>
      <c r="AC979" s="7">
        <v>2.4041000000000001</v>
      </c>
      <c r="AD979" s="7">
        <v>5.3533999999999997</v>
      </c>
      <c r="AH979" s="7">
        <v>0.39889999999999998</v>
      </c>
      <c r="AI979" s="7">
        <v>1.2463</v>
      </c>
      <c r="AK979" s="7">
        <v>0.43930000000000002</v>
      </c>
      <c r="AL979" s="7">
        <v>1.3455999999999999</v>
      </c>
      <c r="AN979" s="7">
        <v>0.37119999999999997</v>
      </c>
      <c r="AO979" s="7">
        <v>1.2379</v>
      </c>
      <c r="AP979" s="7"/>
      <c r="AQ979" s="7">
        <v>1.2454000000000001</v>
      </c>
      <c r="AR979" s="7">
        <v>2.5876000000000001</v>
      </c>
      <c r="AY979" s="7">
        <v>2.4948999999999999</v>
      </c>
      <c r="AZ979" s="7">
        <v>6.1634000000000002</v>
      </c>
      <c r="BA979" s="7">
        <v>6.1634000000000002</v>
      </c>
    </row>
    <row r="980" spans="1:53" x14ac:dyDescent="0.15">
      <c r="A980" s="7">
        <v>0.37569999999999998</v>
      </c>
      <c r="B980" s="7">
        <v>1.2004999999999999</v>
      </c>
      <c r="C980" s="7">
        <v>2.5668000000000002</v>
      </c>
      <c r="D980" s="7">
        <v>6.0724999999999998</v>
      </c>
      <c r="H980" s="7">
        <v>0.44140000000000001</v>
      </c>
      <c r="I980" s="7">
        <v>1.3294999999999999</v>
      </c>
      <c r="K980" s="7">
        <v>0.47960000000000003</v>
      </c>
      <c r="L980" s="7">
        <v>1.4612000000000001</v>
      </c>
      <c r="N980" s="7">
        <v>0.40610000000000002</v>
      </c>
      <c r="O980" s="7">
        <v>1.3117000000000001</v>
      </c>
      <c r="Q980" s="7">
        <v>1.3349</v>
      </c>
      <c r="R980" s="7">
        <v>3.1497000000000002</v>
      </c>
      <c r="AA980" s="7">
        <v>0.34970000000000001</v>
      </c>
      <c r="AB980" s="7">
        <v>1.1527000000000001</v>
      </c>
      <c r="AC980" s="7">
        <v>2.4049</v>
      </c>
      <c r="AD980" s="7">
        <v>5.3551000000000002</v>
      </c>
      <c r="AH980" s="7">
        <v>0.3992</v>
      </c>
      <c r="AI980" s="7">
        <v>1.2467999999999999</v>
      </c>
      <c r="AK980" s="7">
        <v>0.43959999999999999</v>
      </c>
      <c r="AL980" s="7">
        <v>1.3461000000000001</v>
      </c>
      <c r="AN980" s="7">
        <v>0.3715</v>
      </c>
      <c r="AO980" s="7">
        <v>1.2383999999999999</v>
      </c>
      <c r="AP980" s="7"/>
      <c r="AQ980" s="7">
        <v>1.2459</v>
      </c>
      <c r="AR980" s="7">
        <v>2.5886</v>
      </c>
      <c r="AY980" s="7">
        <v>2.4961000000000002</v>
      </c>
      <c r="AZ980" s="7">
        <v>6.1657999999999999</v>
      </c>
      <c r="BA980" s="7">
        <v>6.1657999999999999</v>
      </c>
    </row>
    <row r="981" spans="1:53" x14ac:dyDescent="0.15">
      <c r="A981" s="7">
        <v>0.37590000000000001</v>
      </c>
      <c r="B981" s="7">
        <v>1.2009000000000001</v>
      </c>
      <c r="C981" s="7">
        <v>2.5676999999999999</v>
      </c>
      <c r="D981" s="7">
        <v>6.0743999999999998</v>
      </c>
      <c r="H981" s="7">
        <v>0.44159999999999999</v>
      </c>
      <c r="I981" s="7">
        <v>1.3301000000000001</v>
      </c>
      <c r="K981" s="7">
        <v>0.47989999999999999</v>
      </c>
      <c r="L981" s="7">
        <v>1.4618</v>
      </c>
      <c r="N981" s="7">
        <v>0.40639999999999998</v>
      </c>
      <c r="O981" s="7">
        <v>1.3122</v>
      </c>
      <c r="Q981" s="7">
        <v>1.3353999999999999</v>
      </c>
      <c r="R981" s="7">
        <v>3.1507000000000001</v>
      </c>
      <c r="AA981" s="7">
        <v>0.34989999999999999</v>
      </c>
      <c r="AB981" s="7">
        <v>1.1531</v>
      </c>
      <c r="AC981" s="7">
        <v>2.4058000000000002</v>
      </c>
      <c r="AD981" s="7">
        <v>5.3569000000000004</v>
      </c>
      <c r="AH981" s="7">
        <v>0.39939999999999998</v>
      </c>
      <c r="AI981" s="7">
        <v>1.2474000000000001</v>
      </c>
      <c r="AK981" s="7">
        <v>0.43990000000000001</v>
      </c>
      <c r="AL981" s="7">
        <v>1.3467</v>
      </c>
      <c r="AN981" s="7">
        <v>0.37169999999999997</v>
      </c>
      <c r="AO981" s="7">
        <v>1.2390000000000001</v>
      </c>
      <c r="AP981" s="7"/>
      <c r="AQ981" s="7">
        <v>1.2464</v>
      </c>
      <c r="AR981" s="7">
        <v>2.5895999999999999</v>
      </c>
      <c r="AY981" s="7">
        <v>2.4971999999999999</v>
      </c>
      <c r="AZ981" s="7">
        <v>6.1683000000000003</v>
      </c>
      <c r="BA981" s="7">
        <v>6.1683000000000003</v>
      </c>
    </row>
    <row r="982" spans="1:53" x14ac:dyDescent="0.15">
      <c r="A982" s="7">
        <v>0.37609999999999999</v>
      </c>
      <c r="B982" s="7">
        <v>1.2014</v>
      </c>
      <c r="C982" s="7">
        <v>2.5687000000000002</v>
      </c>
      <c r="D982" s="7">
        <v>6.0762999999999998</v>
      </c>
      <c r="H982" s="7">
        <v>0.44190000000000002</v>
      </c>
      <c r="I982" s="7">
        <v>1.3306</v>
      </c>
      <c r="K982" s="7">
        <v>0.48010000000000003</v>
      </c>
      <c r="L982" s="7">
        <v>1.4624999999999999</v>
      </c>
      <c r="N982" s="7">
        <v>0.40660000000000002</v>
      </c>
      <c r="O982" s="7">
        <v>1.3127</v>
      </c>
      <c r="Q982" s="7">
        <v>1.3359000000000001</v>
      </c>
      <c r="R982" s="7">
        <v>3.1518000000000002</v>
      </c>
      <c r="AA982" s="7">
        <v>0.35010000000000002</v>
      </c>
      <c r="AB982" s="7">
        <v>1.1535</v>
      </c>
      <c r="AC982" s="7">
        <v>2.4066999999999998</v>
      </c>
      <c r="AD982" s="7">
        <v>5.3586999999999998</v>
      </c>
      <c r="AH982" s="7">
        <v>0.3997</v>
      </c>
      <c r="AI982" s="7">
        <v>1.2479</v>
      </c>
      <c r="AK982" s="7">
        <v>0.44009999999999999</v>
      </c>
      <c r="AL982" s="7">
        <v>1.3472999999999999</v>
      </c>
      <c r="AN982" s="7">
        <v>0.37190000000000001</v>
      </c>
      <c r="AO982" s="7">
        <v>1.2395</v>
      </c>
      <c r="AP982" s="7"/>
      <c r="AQ982" s="7">
        <v>1.2468999999999999</v>
      </c>
      <c r="AR982" s="7">
        <v>2.5905</v>
      </c>
      <c r="AY982" s="7">
        <v>2.4983</v>
      </c>
      <c r="AZ982" s="7">
        <v>6.1707000000000001</v>
      </c>
      <c r="BA982" s="7">
        <v>6.1707000000000001</v>
      </c>
    </row>
    <row r="983" spans="1:53" x14ac:dyDescent="0.15">
      <c r="A983" s="7">
        <v>0.37630000000000002</v>
      </c>
      <c r="B983" s="7">
        <v>1.2018</v>
      </c>
      <c r="C983" s="7">
        <v>2.5695999999999999</v>
      </c>
      <c r="D983" s="7">
        <v>6.0782999999999996</v>
      </c>
      <c r="H983" s="7">
        <v>0.44219999999999998</v>
      </c>
      <c r="I983" s="7">
        <v>1.3310999999999999</v>
      </c>
      <c r="K983" s="7">
        <v>0.48039999999999999</v>
      </c>
      <c r="L983" s="7">
        <v>1.4631000000000001</v>
      </c>
      <c r="N983" s="7">
        <v>0.40679999999999999</v>
      </c>
      <c r="O983" s="7">
        <v>1.3131999999999999</v>
      </c>
      <c r="Q983" s="7">
        <v>1.3365</v>
      </c>
      <c r="R983" s="7">
        <v>3.1528</v>
      </c>
      <c r="AA983" s="7">
        <v>0.35039999999999999</v>
      </c>
      <c r="AB983" s="7">
        <v>1.1539999999999999</v>
      </c>
      <c r="AC983" s="7">
        <v>2.4076</v>
      </c>
      <c r="AD983" s="7">
        <v>5.3604000000000003</v>
      </c>
      <c r="AH983" s="7">
        <v>0.39989999999999998</v>
      </c>
      <c r="AI983" s="7">
        <v>1.2484</v>
      </c>
      <c r="AK983" s="7">
        <v>0.44040000000000001</v>
      </c>
      <c r="AL983" s="7">
        <v>1.3478000000000001</v>
      </c>
      <c r="AN983" s="7">
        <v>0.37209999999999999</v>
      </c>
      <c r="AO983" s="7">
        <v>1.24</v>
      </c>
      <c r="AP983" s="7"/>
      <c r="AQ983" s="7">
        <v>1.2473000000000001</v>
      </c>
      <c r="AR983" s="7">
        <v>2.5914999999999999</v>
      </c>
      <c r="AY983" s="7">
        <v>2.4994999999999998</v>
      </c>
      <c r="AZ983" s="7">
        <v>6.1730999999999998</v>
      </c>
      <c r="BA983" s="7">
        <v>6.1730999999999998</v>
      </c>
    </row>
    <row r="984" spans="1:53" x14ac:dyDescent="0.15">
      <c r="A984" s="7">
        <v>0.3765</v>
      </c>
      <c r="B984" s="7">
        <v>1.2021999999999999</v>
      </c>
      <c r="C984" s="7">
        <v>2.5706000000000002</v>
      </c>
      <c r="D984" s="7">
        <v>6.0801999999999996</v>
      </c>
      <c r="H984" s="7">
        <v>0.44240000000000002</v>
      </c>
      <c r="I984" s="7">
        <v>1.3317000000000001</v>
      </c>
      <c r="K984" s="7">
        <v>0.48070000000000002</v>
      </c>
      <c r="L984" s="7">
        <v>1.4637</v>
      </c>
      <c r="N984" s="7">
        <v>0.40699999999999997</v>
      </c>
      <c r="O984" s="7">
        <v>1.3138000000000001</v>
      </c>
      <c r="Q984" s="7">
        <v>1.337</v>
      </c>
      <c r="R984" s="7">
        <v>3.1537999999999999</v>
      </c>
      <c r="AA984" s="7">
        <v>0.35060000000000002</v>
      </c>
      <c r="AB984" s="7">
        <v>1.1544000000000001</v>
      </c>
      <c r="AC984" s="7">
        <v>2.4085000000000001</v>
      </c>
      <c r="AD984" s="7">
        <v>5.3621999999999996</v>
      </c>
      <c r="AH984" s="7">
        <v>0.4002</v>
      </c>
      <c r="AI984" s="7">
        <v>1.2488999999999999</v>
      </c>
      <c r="AK984" s="7">
        <v>0.44069999999999998</v>
      </c>
      <c r="AL984" s="7">
        <v>1.3484</v>
      </c>
      <c r="AN984" s="7">
        <v>0.37230000000000002</v>
      </c>
      <c r="AO984" s="7">
        <v>1.2404999999999999</v>
      </c>
      <c r="AP984" s="7"/>
      <c r="AQ984" s="7">
        <v>1.2478</v>
      </c>
      <c r="AR984" s="7">
        <v>2.5924999999999998</v>
      </c>
      <c r="AY984" s="7">
        <v>2.5005999999999999</v>
      </c>
      <c r="AZ984" s="7">
        <v>6.1756000000000002</v>
      </c>
      <c r="BA984" s="7">
        <v>6.1756000000000002</v>
      </c>
    </row>
    <row r="985" spans="1:53" x14ac:dyDescent="0.15">
      <c r="A985" s="7">
        <v>0.37669999999999998</v>
      </c>
      <c r="B985" s="7">
        <v>1.2025999999999999</v>
      </c>
      <c r="C985" s="7">
        <v>2.5714999999999999</v>
      </c>
      <c r="D985" s="7">
        <v>6.0820999999999996</v>
      </c>
      <c r="H985" s="7">
        <v>0.44269999999999998</v>
      </c>
      <c r="I985" s="7">
        <v>1.3322000000000001</v>
      </c>
      <c r="K985" s="7">
        <v>0.48099999999999998</v>
      </c>
      <c r="L985" s="7">
        <v>1.4643999999999999</v>
      </c>
      <c r="N985" s="7">
        <v>0.4073</v>
      </c>
      <c r="O985" s="7">
        <v>1.3143</v>
      </c>
      <c r="Q985" s="7">
        <v>1.3374999999999999</v>
      </c>
      <c r="R985" s="7">
        <v>3.1549</v>
      </c>
      <c r="AA985" s="7">
        <v>0.3508</v>
      </c>
      <c r="AB985" s="7">
        <v>1.1549</v>
      </c>
      <c r="AC985" s="7">
        <v>2.4093</v>
      </c>
      <c r="AD985" s="7">
        <v>5.3639999999999999</v>
      </c>
      <c r="AH985" s="7">
        <v>0.40039999999999998</v>
      </c>
      <c r="AI985" s="7">
        <v>1.2495000000000001</v>
      </c>
      <c r="AK985" s="7">
        <v>0.441</v>
      </c>
      <c r="AL985" s="7">
        <v>1.3489</v>
      </c>
      <c r="AN985" s="7">
        <v>0.37259999999999999</v>
      </c>
      <c r="AO985" s="7">
        <v>1.2410000000000001</v>
      </c>
      <c r="AP985" s="7"/>
      <c r="AQ985" s="7">
        <v>1.2483</v>
      </c>
      <c r="AR985" s="7">
        <v>2.5935000000000001</v>
      </c>
      <c r="AY985" s="7">
        <v>2.5017</v>
      </c>
      <c r="AZ985" s="7">
        <v>6.1779999999999999</v>
      </c>
      <c r="BA985" s="7">
        <v>6.1779999999999999</v>
      </c>
    </row>
    <row r="986" spans="1:53" x14ac:dyDescent="0.15">
      <c r="A986" s="7">
        <v>0.37690000000000001</v>
      </c>
      <c r="B986" s="7">
        <v>1.2030000000000001</v>
      </c>
      <c r="C986" s="7">
        <v>2.5724999999999998</v>
      </c>
      <c r="D986" s="7">
        <v>6.0841000000000003</v>
      </c>
      <c r="H986" s="7">
        <v>0.443</v>
      </c>
      <c r="I986" s="7">
        <v>1.3328</v>
      </c>
      <c r="K986" s="7">
        <v>0.48120000000000002</v>
      </c>
      <c r="L986" s="7">
        <v>1.4650000000000001</v>
      </c>
      <c r="N986" s="7">
        <v>0.40749999999999997</v>
      </c>
      <c r="O986" s="7">
        <v>1.3148</v>
      </c>
      <c r="Q986" s="7">
        <v>1.3380000000000001</v>
      </c>
      <c r="R986" s="7">
        <v>3.1558999999999999</v>
      </c>
      <c r="AA986" s="7">
        <v>0.35099999999999998</v>
      </c>
      <c r="AB986" s="7">
        <v>1.1553</v>
      </c>
      <c r="AC986" s="7">
        <v>2.4102000000000001</v>
      </c>
      <c r="AD986" s="7">
        <v>5.3658000000000001</v>
      </c>
      <c r="AH986" s="7">
        <v>0.4007</v>
      </c>
      <c r="AI986" s="7">
        <v>1.25</v>
      </c>
      <c r="AK986" s="7">
        <v>0.44130000000000003</v>
      </c>
      <c r="AL986" s="7">
        <v>1.3494999999999999</v>
      </c>
      <c r="AN986" s="7">
        <v>0.37280000000000002</v>
      </c>
      <c r="AO986" s="7">
        <v>1.2415</v>
      </c>
      <c r="AP986" s="7"/>
      <c r="AQ986" s="7">
        <v>1.2487999999999999</v>
      </c>
      <c r="AR986" s="7">
        <v>2.5945</v>
      </c>
      <c r="AY986" s="7">
        <v>2.5028999999999999</v>
      </c>
      <c r="AZ986" s="7">
        <v>6.1803999999999997</v>
      </c>
      <c r="BA986" s="7">
        <v>6.1803999999999997</v>
      </c>
    </row>
    <row r="987" spans="1:53" x14ac:dyDescent="0.15">
      <c r="A987" s="7">
        <v>0.37709999999999999</v>
      </c>
      <c r="B987" s="7">
        <v>1.2035</v>
      </c>
      <c r="C987" s="7">
        <v>2.5733999999999999</v>
      </c>
      <c r="D987" s="7">
        <v>6.0860000000000003</v>
      </c>
      <c r="H987" s="7">
        <v>0.44319999999999998</v>
      </c>
      <c r="I987" s="7">
        <v>1.3332999999999999</v>
      </c>
      <c r="K987" s="7">
        <v>0.48149999999999998</v>
      </c>
      <c r="L987" s="7">
        <v>1.4656</v>
      </c>
      <c r="N987" s="7">
        <v>0.40770000000000001</v>
      </c>
      <c r="O987" s="7">
        <v>1.3152999999999999</v>
      </c>
      <c r="Q987" s="7">
        <v>1.3386</v>
      </c>
      <c r="R987" s="7">
        <v>3.157</v>
      </c>
      <c r="AA987" s="7">
        <v>0.35120000000000001</v>
      </c>
      <c r="AB987" s="7">
        <v>1.1556999999999999</v>
      </c>
      <c r="AC987" s="7">
        <v>2.4110999999999998</v>
      </c>
      <c r="AD987" s="7">
        <v>5.3674999999999997</v>
      </c>
      <c r="AH987" s="7">
        <v>0.40089999999999998</v>
      </c>
      <c r="AI987" s="7">
        <v>1.2504999999999999</v>
      </c>
      <c r="AK987" s="7">
        <v>0.4415</v>
      </c>
      <c r="AL987" s="7">
        <v>1.3501000000000001</v>
      </c>
      <c r="AN987" s="7">
        <v>0.373</v>
      </c>
      <c r="AO987" s="7">
        <v>1.242</v>
      </c>
      <c r="AP987" s="7"/>
      <c r="AQ987" s="7">
        <v>1.2493000000000001</v>
      </c>
      <c r="AR987" s="7">
        <v>2.5954999999999999</v>
      </c>
      <c r="AY987" s="7">
        <v>2.504</v>
      </c>
      <c r="AZ987" s="7">
        <v>6.1829000000000001</v>
      </c>
      <c r="BA987" s="7">
        <v>6.1829000000000001</v>
      </c>
    </row>
    <row r="988" spans="1:53" x14ac:dyDescent="0.15">
      <c r="A988" s="7">
        <v>0.37730000000000002</v>
      </c>
      <c r="B988" s="7">
        <v>1.2039</v>
      </c>
      <c r="C988" s="7">
        <v>2.5743999999999998</v>
      </c>
      <c r="D988" s="7">
        <v>6.0879000000000003</v>
      </c>
      <c r="H988" s="7">
        <v>0.44350000000000001</v>
      </c>
      <c r="I988" s="7">
        <v>1.3339000000000001</v>
      </c>
      <c r="K988" s="7">
        <v>0.48180000000000001</v>
      </c>
      <c r="L988" s="7">
        <v>1.4662999999999999</v>
      </c>
      <c r="N988" s="7">
        <v>0.40799999999999997</v>
      </c>
      <c r="O988" s="7">
        <v>1.3159000000000001</v>
      </c>
      <c r="Q988" s="7">
        <v>1.3391</v>
      </c>
      <c r="R988" s="7">
        <v>3.1579999999999999</v>
      </c>
      <c r="AA988" s="7">
        <v>0.35139999999999999</v>
      </c>
      <c r="AB988" s="7">
        <v>1.1561999999999999</v>
      </c>
      <c r="AC988" s="7">
        <v>2.4119999999999999</v>
      </c>
      <c r="AD988" s="7">
        <v>5.3693</v>
      </c>
      <c r="AH988" s="7">
        <v>0.4012</v>
      </c>
      <c r="AI988" s="7">
        <v>1.2509999999999999</v>
      </c>
      <c r="AK988" s="7">
        <v>0.44180000000000003</v>
      </c>
      <c r="AL988" s="7">
        <v>1.3506</v>
      </c>
      <c r="AN988" s="7">
        <v>0.37319999999999998</v>
      </c>
      <c r="AO988" s="7">
        <v>1.2424999999999999</v>
      </c>
      <c r="AP988" s="7"/>
      <c r="AQ988" s="7">
        <v>1.2498</v>
      </c>
      <c r="AR988" s="7">
        <v>2.5964999999999998</v>
      </c>
      <c r="AY988" s="7">
        <v>2.5051999999999999</v>
      </c>
      <c r="AZ988" s="7">
        <v>6.1852999999999998</v>
      </c>
      <c r="BA988" s="7">
        <v>6.1852999999999998</v>
      </c>
    </row>
    <row r="989" spans="1:53" x14ac:dyDescent="0.15">
      <c r="A989" s="7">
        <v>0.3775</v>
      </c>
      <c r="B989" s="7">
        <v>1.2042999999999999</v>
      </c>
      <c r="C989" s="7">
        <v>2.5752999999999999</v>
      </c>
      <c r="D989" s="7">
        <v>6.0899000000000001</v>
      </c>
      <c r="H989" s="7">
        <v>0.44379999999999997</v>
      </c>
      <c r="I989" s="7">
        <v>1.3344</v>
      </c>
      <c r="K989" s="7">
        <v>0.48209999999999997</v>
      </c>
      <c r="L989" s="7">
        <v>1.4669000000000001</v>
      </c>
      <c r="N989" s="7">
        <v>0.40820000000000001</v>
      </c>
      <c r="O989" s="7">
        <v>1.3164</v>
      </c>
      <c r="Q989" s="7">
        <v>1.3395999999999999</v>
      </c>
      <c r="R989" s="7">
        <v>3.1591</v>
      </c>
      <c r="AA989" s="7">
        <v>0.35160000000000002</v>
      </c>
      <c r="AB989" s="7">
        <v>1.1566000000000001</v>
      </c>
      <c r="AC989" s="7">
        <v>2.4129</v>
      </c>
      <c r="AD989" s="7">
        <v>5.3711000000000002</v>
      </c>
      <c r="AH989" s="7">
        <v>0.40139999999999998</v>
      </c>
      <c r="AI989" s="7">
        <v>1.2515000000000001</v>
      </c>
      <c r="AK989" s="7">
        <v>0.44209999999999999</v>
      </c>
      <c r="AL989" s="7">
        <v>1.3512</v>
      </c>
      <c r="AN989" s="7">
        <v>0.3735</v>
      </c>
      <c r="AO989" s="7">
        <v>1.2430000000000001</v>
      </c>
      <c r="AP989" s="7"/>
      <c r="AQ989" s="7">
        <v>1.2503</v>
      </c>
      <c r="AR989" s="7">
        <v>2.5975000000000001</v>
      </c>
      <c r="AY989" s="7">
        <v>2.5063</v>
      </c>
      <c r="AZ989" s="7">
        <v>6.1878000000000002</v>
      </c>
      <c r="BA989" s="7">
        <v>6.1878000000000002</v>
      </c>
    </row>
    <row r="990" spans="1:53" x14ac:dyDescent="0.15">
      <c r="A990" s="7">
        <v>0.37769999999999998</v>
      </c>
      <c r="B990" s="7">
        <v>1.2047000000000001</v>
      </c>
      <c r="C990" s="7">
        <v>2.5762999999999998</v>
      </c>
      <c r="D990" s="7">
        <v>6.0918000000000001</v>
      </c>
      <c r="H990" s="7">
        <v>0.44400000000000001</v>
      </c>
      <c r="I990" s="7">
        <v>1.335</v>
      </c>
      <c r="K990" s="7">
        <v>0.48230000000000001</v>
      </c>
      <c r="L990" s="7">
        <v>1.4675</v>
      </c>
      <c r="N990" s="7">
        <v>0.40839999999999999</v>
      </c>
      <c r="O990" s="7">
        <v>1.3169</v>
      </c>
      <c r="Q990" s="7">
        <v>1.3401000000000001</v>
      </c>
      <c r="R990" s="7">
        <v>3.1602000000000001</v>
      </c>
      <c r="AA990" s="7">
        <v>0.3518</v>
      </c>
      <c r="AB990" s="7">
        <v>1.1571</v>
      </c>
      <c r="AC990" s="7">
        <v>2.4137</v>
      </c>
      <c r="AD990" s="7">
        <v>5.3728999999999996</v>
      </c>
      <c r="AH990" s="7">
        <v>0.4017</v>
      </c>
      <c r="AI990" s="7">
        <v>1.2521</v>
      </c>
      <c r="AK990" s="7">
        <v>0.44240000000000002</v>
      </c>
      <c r="AL990" s="7">
        <v>1.3517999999999999</v>
      </c>
      <c r="AN990" s="7">
        <v>0.37369999999999998</v>
      </c>
      <c r="AO990" s="7">
        <v>1.2436</v>
      </c>
      <c r="AP990" s="7"/>
      <c r="AQ990" s="7">
        <v>1.2507999999999999</v>
      </c>
      <c r="AR990" s="7">
        <v>2.5985</v>
      </c>
      <c r="AY990" s="7">
        <v>2.5074999999999998</v>
      </c>
      <c r="AZ990" s="7">
        <v>6.1901999999999999</v>
      </c>
      <c r="BA990" s="7">
        <v>6.1901999999999999</v>
      </c>
    </row>
    <row r="991" spans="1:53" x14ac:dyDescent="0.15">
      <c r="A991" s="7">
        <v>0.37790000000000001</v>
      </c>
      <c r="B991" s="7">
        <v>1.2052</v>
      </c>
      <c r="C991" s="7">
        <v>2.5773000000000001</v>
      </c>
      <c r="D991" s="7">
        <v>6.0937000000000001</v>
      </c>
      <c r="H991" s="7">
        <v>0.44429999999999997</v>
      </c>
      <c r="I991" s="7">
        <v>1.3354999999999999</v>
      </c>
      <c r="K991" s="7">
        <v>0.48259999999999997</v>
      </c>
      <c r="L991" s="7">
        <v>1.4681999999999999</v>
      </c>
      <c r="N991" s="7">
        <v>0.40870000000000001</v>
      </c>
      <c r="O991" s="7">
        <v>1.3174999999999999</v>
      </c>
      <c r="Q991" s="7">
        <v>1.3407</v>
      </c>
      <c r="R991" s="7">
        <v>3.1612</v>
      </c>
      <c r="AA991" s="7">
        <v>0.35210000000000002</v>
      </c>
      <c r="AB991" s="7">
        <v>1.1575</v>
      </c>
      <c r="AC991" s="7">
        <v>2.4146000000000001</v>
      </c>
      <c r="AD991" s="7">
        <v>5.3746999999999998</v>
      </c>
      <c r="AH991" s="7">
        <v>0.40189999999999998</v>
      </c>
      <c r="AI991" s="7">
        <v>1.2525999999999999</v>
      </c>
      <c r="AK991" s="7">
        <v>0.44269999999999998</v>
      </c>
      <c r="AL991" s="7">
        <v>1.3523000000000001</v>
      </c>
      <c r="AN991" s="7">
        <v>0.37390000000000001</v>
      </c>
      <c r="AO991" s="7">
        <v>1.2441</v>
      </c>
      <c r="AP991" s="7"/>
      <c r="AQ991" s="7">
        <v>1.2513000000000001</v>
      </c>
      <c r="AR991" s="7">
        <v>2.5994999999999999</v>
      </c>
      <c r="AY991" s="7">
        <v>2.5085999999999999</v>
      </c>
      <c r="AZ991" s="7">
        <v>6.1927000000000003</v>
      </c>
      <c r="BA991" s="7">
        <v>6.1927000000000003</v>
      </c>
    </row>
    <row r="992" spans="1:53" x14ac:dyDescent="0.15">
      <c r="A992" s="7">
        <v>0.37819999999999998</v>
      </c>
      <c r="B992" s="7">
        <v>1.2056</v>
      </c>
      <c r="C992" s="7">
        <v>2.5781999999999998</v>
      </c>
      <c r="D992" s="7">
        <v>6.0956999999999999</v>
      </c>
      <c r="H992" s="7">
        <v>0.4446</v>
      </c>
      <c r="I992" s="7">
        <v>1.3361000000000001</v>
      </c>
      <c r="K992" s="7">
        <v>0.4829</v>
      </c>
      <c r="L992" s="7">
        <v>1.4688000000000001</v>
      </c>
      <c r="N992" s="7">
        <v>0.40889999999999999</v>
      </c>
      <c r="O992" s="7">
        <v>1.3180000000000001</v>
      </c>
      <c r="Q992" s="7">
        <v>1.3411999999999999</v>
      </c>
      <c r="R992" s="7">
        <v>3.1623000000000001</v>
      </c>
      <c r="AA992" s="7">
        <v>0.3523</v>
      </c>
      <c r="AB992" s="7">
        <v>1.1579999999999999</v>
      </c>
      <c r="AC992" s="7">
        <v>2.4155000000000002</v>
      </c>
      <c r="AD992" s="7">
        <v>5.3764000000000003</v>
      </c>
      <c r="AH992" s="7">
        <v>0.4022</v>
      </c>
      <c r="AI992" s="7">
        <v>1.2531000000000001</v>
      </c>
      <c r="AK992" s="7">
        <v>0.44290000000000002</v>
      </c>
      <c r="AL992" s="7">
        <v>1.3529</v>
      </c>
      <c r="AN992" s="7">
        <v>0.37409999999999999</v>
      </c>
      <c r="AO992" s="7">
        <v>1.2445999999999999</v>
      </c>
      <c r="AP992" s="7"/>
      <c r="AQ992" s="7">
        <v>1.2518</v>
      </c>
      <c r="AR992" s="7">
        <v>3.0005000000000002</v>
      </c>
      <c r="AY992" s="7">
        <v>2.5097</v>
      </c>
      <c r="AZ992" s="7">
        <v>6.1951000000000001</v>
      </c>
      <c r="BA992" s="7">
        <v>6.1951000000000001</v>
      </c>
    </row>
    <row r="993" spans="1:53" x14ac:dyDescent="0.15">
      <c r="A993" s="7">
        <v>0.37840000000000001</v>
      </c>
      <c r="B993" s="7">
        <v>1.206</v>
      </c>
      <c r="C993" s="7">
        <v>2.5792000000000002</v>
      </c>
      <c r="D993" s="7">
        <v>6.0975999999999999</v>
      </c>
      <c r="H993" s="7">
        <v>0.44490000000000002</v>
      </c>
      <c r="I993" s="7">
        <v>1.3366</v>
      </c>
      <c r="K993" s="7">
        <v>0.48320000000000002</v>
      </c>
      <c r="L993" s="7">
        <v>1.4695</v>
      </c>
      <c r="N993" s="7">
        <v>0.40910000000000002</v>
      </c>
      <c r="O993" s="7">
        <v>1.3185</v>
      </c>
      <c r="Q993" s="7">
        <v>1.3416999999999999</v>
      </c>
      <c r="R993" s="7">
        <v>3.1633</v>
      </c>
      <c r="AA993" s="7">
        <v>0.35249999999999998</v>
      </c>
      <c r="AB993" s="7">
        <v>1.1584000000000001</v>
      </c>
      <c r="AC993" s="7">
        <v>2.4163999999999999</v>
      </c>
      <c r="AD993" s="7">
        <v>5.3781999999999996</v>
      </c>
      <c r="AH993" s="7">
        <v>0.40239999999999998</v>
      </c>
      <c r="AI993" s="7">
        <v>1.2536</v>
      </c>
      <c r="AK993" s="7">
        <v>0.44319999999999998</v>
      </c>
      <c r="AL993" s="7">
        <v>1.3533999999999999</v>
      </c>
      <c r="AN993" s="7">
        <v>0.37430000000000002</v>
      </c>
      <c r="AO993" s="7">
        <v>1.2451000000000001</v>
      </c>
      <c r="AP993" s="7"/>
      <c r="AQ993" s="7">
        <v>1.2523</v>
      </c>
      <c r="AR993" s="7">
        <v>3.0015000000000001</v>
      </c>
      <c r="AY993" s="7">
        <v>2.5108999999999999</v>
      </c>
      <c r="AZ993" s="7">
        <v>6.1976000000000004</v>
      </c>
      <c r="BA993" s="7">
        <v>6.1976000000000004</v>
      </c>
    </row>
    <row r="994" spans="1:53" x14ac:dyDescent="0.15">
      <c r="A994" s="7">
        <v>0.37859999999999999</v>
      </c>
      <c r="B994" s="7">
        <v>1.2063999999999999</v>
      </c>
      <c r="C994" s="7">
        <v>2.5800999999999998</v>
      </c>
      <c r="D994" s="7">
        <v>6.0995999999999997</v>
      </c>
      <c r="H994" s="7">
        <v>0.4451</v>
      </c>
      <c r="I994" s="7">
        <v>1.3371999999999999</v>
      </c>
      <c r="K994" s="7">
        <v>0.48349999999999999</v>
      </c>
      <c r="L994" s="7">
        <v>1.4701</v>
      </c>
      <c r="N994" s="7">
        <v>0.40939999999999999</v>
      </c>
      <c r="O994" s="7">
        <v>1.3190999999999999</v>
      </c>
      <c r="Q994" s="7">
        <v>1.3422000000000001</v>
      </c>
      <c r="R994" s="7">
        <v>3.1644000000000001</v>
      </c>
      <c r="AA994" s="7">
        <v>0.35270000000000001</v>
      </c>
      <c r="AB994" s="7">
        <v>1.1588000000000001</v>
      </c>
      <c r="AC994" s="7">
        <v>2.4173</v>
      </c>
      <c r="AD994" s="7">
        <v>5.38</v>
      </c>
      <c r="AH994" s="7">
        <v>0.4027</v>
      </c>
      <c r="AI994" s="7">
        <v>1.2542</v>
      </c>
      <c r="AK994" s="7">
        <v>0.44350000000000001</v>
      </c>
      <c r="AL994" s="7">
        <v>1.3540000000000001</v>
      </c>
      <c r="AN994" s="7">
        <v>0.37459999999999999</v>
      </c>
      <c r="AO994" s="7">
        <v>1.2456</v>
      </c>
      <c r="AP994" s="7"/>
      <c r="AQ994" s="7">
        <v>1.2527999999999999</v>
      </c>
      <c r="AR994" s="7">
        <v>3.0024999999999999</v>
      </c>
      <c r="AY994" s="7">
        <v>2.512</v>
      </c>
      <c r="AZ994" s="7">
        <v>6.2</v>
      </c>
      <c r="BA994" s="7">
        <v>6.2</v>
      </c>
    </row>
    <row r="995" spans="1:53" x14ac:dyDescent="0.15">
      <c r="A995" s="7">
        <v>0.37880000000000003</v>
      </c>
      <c r="B995" s="7">
        <v>1.2069000000000001</v>
      </c>
      <c r="C995" s="7">
        <v>2.5811000000000002</v>
      </c>
      <c r="D995" s="7">
        <v>6.1014999999999997</v>
      </c>
      <c r="H995" s="7">
        <v>0.44540000000000002</v>
      </c>
      <c r="I995" s="7">
        <v>1.3378000000000001</v>
      </c>
      <c r="K995" s="7">
        <v>0.48370000000000002</v>
      </c>
      <c r="L995" s="7">
        <v>1.4706999999999999</v>
      </c>
      <c r="N995" s="7">
        <v>0.40960000000000002</v>
      </c>
      <c r="O995" s="7">
        <v>1.3196000000000001</v>
      </c>
      <c r="Q995" s="7">
        <v>1.3428</v>
      </c>
      <c r="R995" s="7">
        <v>3.1654</v>
      </c>
      <c r="AA995" s="7">
        <v>0.35289999999999999</v>
      </c>
      <c r="AB995" s="7">
        <v>1.1593</v>
      </c>
      <c r="AC995" s="7">
        <v>2.4182000000000001</v>
      </c>
      <c r="AD995" s="7">
        <v>5.3818000000000001</v>
      </c>
      <c r="AH995" s="7">
        <v>0.40289999999999998</v>
      </c>
      <c r="AI995" s="7">
        <v>1.2546999999999999</v>
      </c>
      <c r="AK995" s="7">
        <v>0.44379999999999997</v>
      </c>
      <c r="AL995" s="7">
        <v>1.3546</v>
      </c>
      <c r="AN995" s="7">
        <v>0.37480000000000002</v>
      </c>
      <c r="AO995" s="7">
        <v>1.2461</v>
      </c>
      <c r="AP995" s="7"/>
      <c r="AQ995" s="7">
        <v>1.2533000000000001</v>
      </c>
      <c r="AR995" s="7">
        <v>3.0034999999999998</v>
      </c>
      <c r="AY995" s="7">
        <v>2.5131999999999999</v>
      </c>
      <c r="AZ995" s="7">
        <v>6.2024999999999997</v>
      </c>
      <c r="BA995" s="7">
        <v>6.2024999999999997</v>
      </c>
    </row>
    <row r="996" spans="1:53" x14ac:dyDescent="0.15">
      <c r="A996" s="7">
        <v>0.379</v>
      </c>
      <c r="B996" s="7">
        <v>1.2073</v>
      </c>
      <c r="C996" s="7">
        <v>2.5821000000000001</v>
      </c>
      <c r="D996" s="7">
        <v>6.1035000000000004</v>
      </c>
      <c r="H996" s="7">
        <v>0.44569999999999999</v>
      </c>
      <c r="I996" s="7">
        <v>1.3383</v>
      </c>
      <c r="K996" s="7">
        <v>0.48399999999999999</v>
      </c>
      <c r="L996" s="7">
        <v>1.4714</v>
      </c>
      <c r="N996" s="7">
        <v>0.4098</v>
      </c>
      <c r="O996" s="7">
        <v>1.3201000000000001</v>
      </c>
      <c r="Q996" s="7">
        <v>1.3432999999999999</v>
      </c>
      <c r="R996" s="7">
        <v>3.1665000000000001</v>
      </c>
      <c r="AA996" s="7">
        <v>0.35310000000000002</v>
      </c>
      <c r="AB996" s="7">
        <v>1.1597</v>
      </c>
      <c r="AC996" s="7">
        <v>2.4190999999999998</v>
      </c>
      <c r="AD996" s="7">
        <v>5.3836000000000004</v>
      </c>
      <c r="AH996" s="7">
        <v>0.4032</v>
      </c>
      <c r="AI996" s="7">
        <v>1.2552000000000001</v>
      </c>
      <c r="AK996" s="7">
        <v>0.44409999999999999</v>
      </c>
      <c r="AL996" s="7">
        <v>1.3551</v>
      </c>
      <c r="AN996" s="7">
        <v>0.375</v>
      </c>
      <c r="AO996" s="7">
        <v>1.2466999999999999</v>
      </c>
      <c r="AP996" s="7"/>
      <c r="AQ996" s="7">
        <v>1.2538</v>
      </c>
      <c r="AR996" s="7">
        <v>3.0045000000000002</v>
      </c>
      <c r="AY996" s="7">
        <v>2.5143</v>
      </c>
      <c r="AZ996" s="7">
        <v>6.2050000000000001</v>
      </c>
      <c r="BA996" s="7">
        <v>6.2050000000000001</v>
      </c>
    </row>
    <row r="997" spans="1:53" x14ac:dyDescent="0.15">
      <c r="A997" s="7">
        <v>0.37919999999999998</v>
      </c>
      <c r="B997" s="7">
        <v>1.2077</v>
      </c>
      <c r="C997" s="7">
        <v>2.5830000000000002</v>
      </c>
      <c r="D997" s="7">
        <v>6.1054000000000004</v>
      </c>
      <c r="H997" s="7">
        <v>0.44590000000000002</v>
      </c>
      <c r="I997" s="7">
        <v>1.3389</v>
      </c>
      <c r="K997" s="7">
        <v>0.48430000000000001</v>
      </c>
      <c r="L997" s="7">
        <v>1.472</v>
      </c>
      <c r="N997" s="7">
        <v>0.41010000000000002</v>
      </c>
      <c r="O997" s="7">
        <v>1.3206</v>
      </c>
      <c r="Q997" s="7">
        <v>1.3438000000000001</v>
      </c>
      <c r="R997" s="7">
        <v>3.1676000000000002</v>
      </c>
      <c r="AA997" s="7">
        <v>0.3533</v>
      </c>
      <c r="AB997" s="7">
        <v>1.1601999999999999</v>
      </c>
      <c r="AC997" s="7">
        <v>2.42</v>
      </c>
      <c r="AD997" s="7">
        <v>5.3853999999999997</v>
      </c>
      <c r="AH997" s="7">
        <v>0.40350000000000003</v>
      </c>
      <c r="AI997" s="7">
        <v>1.2558</v>
      </c>
      <c r="AK997" s="7">
        <v>0.44440000000000002</v>
      </c>
      <c r="AL997" s="7">
        <v>1.3556999999999999</v>
      </c>
      <c r="AN997" s="7">
        <v>0.37519999999999998</v>
      </c>
      <c r="AO997" s="7">
        <v>1.2472000000000001</v>
      </c>
      <c r="AP997" s="7"/>
      <c r="AQ997" s="7">
        <v>1.2543</v>
      </c>
      <c r="AR997" s="7">
        <v>3.0055000000000001</v>
      </c>
      <c r="AY997" s="7">
        <v>2.5154999999999998</v>
      </c>
      <c r="AZ997" s="7">
        <v>6.2073999999999998</v>
      </c>
      <c r="BA997" s="7">
        <v>6.2073999999999998</v>
      </c>
    </row>
    <row r="998" spans="1:53" x14ac:dyDescent="0.15">
      <c r="A998" s="7">
        <v>0.37940000000000002</v>
      </c>
      <c r="B998" s="7">
        <v>1.2081</v>
      </c>
      <c r="C998" s="7">
        <v>2.5840000000000001</v>
      </c>
      <c r="D998" s="7">
        <v>6.1074000000000002</v>
      </c>
      <c r="H998" s="7">
        <v>0.44619999999999999</v>
      </c>
      <c r="I998" s="7">
        <v>1.3393999999999999</v>
      </c>
      <c r="K998" s="7">
        <v>0.48459999999999998</v>
      </c>
      <c r="L998" s="7">
        <v>1.4726999999999999</v>
      </c>
      <c r="N998" s="7">
        <v>0.4103</v>
      </c>
      <c r="O998" s="7">
        <v>1.3211999999999999</v>
      </c>
      <c r="Q998" s="7">
        <v>1.3444</v>
      </c>
      <c r="R998" s="7">
        <v>3.1686000000000001</v>
      </c>
      <c r="AA998" s="7">
        <v>0.35360000000000003</v>
      </c>
      <c r="AB998" s="7">
        <v>1.1606000000000001</v>
      </c>
      <c r="AC998" s="7">
        <v>2.4207999999999998</v>
      </c>
      <c r="AD998" s="7">
        <v>5.3872</v>
      </c>
      <c r="AH998" s="7">
        <v>0.4037</v>
      </c>
      <c r="AI998" s="7">
        <v>1.2563</v>
      </c>
      <c r="AK998" s="7">
        <v>0.4446</v>
      </c>
      <c r="AL998" s="7">
        <v>1.3563000000000001</v>
      </c>
      <c r="AN998" s="7">
        <v>0.3755</v>
      </c>
      <c r="AO998" s="7">
        <v>1.2477</v>
      </c>
      <c r="AP998" s="7"/>
      <c r="AQ998" s="7">
        <v>1.2547999999999999</v>
      </c>
      <c r="AR998" s="7">
        <v>3.0065</v>
      </c>
      <c r="AY998" s="7">
        <v>2.5165999999999999</v>
      </c>
      <c r="AZ998" s="7">
        <v>6.2099000000000002</v>
      </c>
      <c r="BA998" s="7">
        <v>6.2099000000000002</v>
      </c>
    </row>
    <row r="999" spans="1:53" x14ac:dyDescent="0.15">
      <c r="A999" s="7">
        <v>0.37959999999999999</v>
      </c>
      <c r="B999" s="7">
        <v>1.2085999999999999</v>
      </c>
      <c r="C999" s="7">
        <v>2.585</v>
      </c>
      <c r="D999" s="7">
        <v>6.1093000000000002</v>
      </c>
      <c r="H999" s="7">
        <v>0.44650000000000001</v>
      </c>
      <c r="I999" s="7">
        <v>1.34</v>
      </c>
      <c r="K999" s="7">
        <v>0.4849</v>
      </c>
      <c r="L999" s="7">
        <v>1.4733000000000001</v>
      </c>
      <c r="N999" s="7">
        <v>0.41060000000000002</v>
      </c>
      <c r="O999" s="7">
        <v>1.3217000000000001</v>
      </c>
      <c r="Q999" s="7">
        <v>1.3449</v>
      </c>
      <c r="R999" s="7">
        <v>3.1697000000000002</v>
      </c>
      <c r="AA999" s="7">
        <v>0.3538</v>
      </c>
      <c r="AB999" s="7">
        <v>1.1611</v>
      </c>
      <c r="AC999" s="7">
        <v>2.4217</v>
      </c>
      <c r="AD999" s="7">
        <v>5.3890000000000002</v>
      </c>
      <c r="AH999" s="7">
        <v>0.40400000000000003</v>
      </c>
      <c r="AI999" s="7">
        <v>1.2567999999999999</v>
      </c>
      <c r="AK999" s="7">
        <v>0.44490000000000002</v>
      </c>
      <c r="AL999" s="7">
        <v>1.3569</v>
      </c>
      <c r="AN999" s="7">
        <v>0.37569999999999998</v>
      </c>
      <c r="AO999" s="7">
        <v>1.2482</v>
      </c>
      <c r="AP999" s="7"/>
      <c r="AQ999" s="7">
        <v>1.2553000000000001</v>
      </c>
      <c r="AR999" s="7">
        <v>3.0074999999999998</v>
      </c>
      <c r="AY999" s="7">
        <v>2.5177999999999998</v>
      </c>
      <c r="AZ999" s="7">
        <v>6.2123999999999997</v>
      </c>
      <c r="BA999" s="7">
        <v>6.2123999999999997</v>
      </c>
    </row>
    <row r="1000" spans="1:53" x14ac:dyDescent="0.15">
      <c r="A1000" s="7">
        <v>0.37980000000000003</v>
      </c>
      <c r="B1000" s="7">
        <v>1.2090000000000001</v>
      </c>
      <c r="C1000" s="7">
        <v>2.5859000000000001</v>
      </c>
      <c r="D1000" s="7">
        <v>6.1113</v>
      </c>
      <c r="H1000" s="7">
        <v>0.44669999999999999</v>
      </c>
      <c r="I1000" s="7">
        <v>1.3405</v>
      </c>
      <c r="K1000" s="7">
        <v>0.48509999999999998</v>
      </c>
      <c r="L1000" s="7">
        <v>1.4739</v>
      </c>
      <c r="N1000" s="7">
        <v>0.4108</v>
      </c>
      <c r="O1000" s="7">
        <v>1.3223</v>
      </c>
      <c r="Q1000" s="7">
        <v>1.3453999999999999</v>
      </c>
      <c r="R1000" s="7">
        <v>3.1707000000000001</v>
      </c>
      <c r="AA1000" s="7">
        <v>0.35399999999999998</v>
      </c>
      <c r="AB1000" s="7">
        <v>1.1615</v>
      </c>
      <c r="AC1000" s="7">
        <v>2.4226000000000001</v>
      </c>
      <c r="AD1000" s="7">
        <v>5.3907999999999996</v>
      </c>
      <c r="AH1000" s="7">
        <v>0.4042</v>
      </c>
      <c r="AI1000" s="7">
        <v>1.2573000000000001</v>
      </c>
      <c r="AK1000" s="7">
        <v>0.44519999999999998</v>
      </c>
      <c r="AL1000" s="7">
        <v>1.3573999999999999</v>
      </c>
      <c r="AN1000" s="7">
        <v>0.37590000000000001</v>
      </c>
      <c r="AO1000" s="7">
        <v>1.2486999999999999</v>
      </c>
      <c r="AP1000" s="7"/>
      <c r="AQ1000" s="7">
        <v>1.2558</v>
      </c>
      <c r="AR1000" s="7">
        <v>3.0085000000000002</v>
      </c>
      <c r="AY1000" s="7">
        <v>2.5188999999999999</v>
      </c>
      <c r="AZ1000" s="7">
        <v>6.2148000000000003</v>
      </c>
      <c r="BA1000" s="7">
        <v>6.2148000000000003</v>
      </c>
    </row>
    <row r="1001" spans="1:53" x14ac:dyDescent="0.15">
      <c r="A1001" s="7">
        <v>0.38</v>
      </c>
      <c r="B1001" s="7">
        <v>1.2094</v>
      </c>
      <c r="C1001" s="7">
        <v>2.5869</v>
      </c>
      <c r="D1001" s="7">
        <v>6.1132</v>
      </c>
      <c r="H1001" s="7">
        <v>0.44700000000000001</v>
      </c>
      <c r="I1001" s="7">
        <v>1.3411</v>
      </c>
      <c r="K1001" s="7">
        <v>0.4854</v>
      </c>
      <c r="L1001" s="7">
        <v>1.4745999999999999</v>
      </c>
      <c r="N1001" s="7">
        <v>0.41099999999999998</v>
      </c>
      <c r="O1001" s="7">
        <v>1.3228</v>
      </c>
      <c r="Q1001" s="7">
        <v>1.3460000000000001</v>
      </c>
      <c r="R1001" s="7">
        <v>3.1718000000000002</v>
      </c>
      <c r="AA1001" s="7">
        <v>0.35420000000000001</v>
      </c>
      <c r="AB1001" s="7">
        <v>1.1619999999999999</v>
      </c>
      <c r="AC1001" s="7">
        <v>2.4235000000000002</v>
      </c>
      <c r="AD1001" s="7">
        <v>5.3925999999999998</v>
      </c>
      <c r="AH1001" s="7">
        <v>0.40450000000000003</v>
      </c>
      <c r="AI1001" s="7">
        <v>1.2579</v>
      </c>
      <c r="AK1001" s="7">
        <v>0.44550000000000001</v>
      </c>
      <c r="AL1001" s="7">
        <v>1.3580000000000001</v>
      </c>
      <c r="AN1001" s="7">
        <v>0.37609999999999999</v>
      </c>
      <c r="AO1001" s="7">
        <v>1.2492000000000001</v>
      </c>
      <c r="AP1001" s="7"/>
      <c r="AQ1001" s="7">
        <v>1.2563</v>
      </c>
      <c r="AR1001" s="7">
        <v>3.0095000000000001</v>
      </c>
      <c r="AY1001" s="7">
        <v>2.5200999999999998</v>
      </c>
      <c r="AZ1001" s="7">
        <v>6.2172999999999998</v>
      </c>
      <c r="BA1001" s="7">
        <v>6.2172999999999998</v>
      </c>
    </row>
    <row r="1002" spans="1:53" x14ac:dyDescent="0.15">
      <c r="A1002" s="7">
        <v>0.38030000000000003</v>
      </c>
      <c r="B1002" s="7">
        <v>1.2099</v>
      </c>
      <c r="C1002" s="7">
        <v>2.5878999999999999</v>
      </c>
      <c r="D1002" s="7">
        <v>6.1151999999999997</v>
      </c>
      <c r="H1002" s="7">
        <v>0.44729999999999998</v>
      </c>
      <c r="I1002" s="7">
        <v>1.3415999999999999</v>
      </c>
      <c r="K1002" s="7">
        <v>0.48570000000000002</v>
      </c>
      <c r="L1002" s="7">
        <v>1.4752000000000001</v>
      </c>
      <c r="N1002" s="7">
        <v>0.4113</v>
      </c>
      <c r="O1002" s="7">
        <v>1.3232999999999999</v>
      </c>
      <c r="Q1002" s="7">
        <v>1.3465</v>
      </c>
      <c r="R1002" s="7">
        <v>3.1728999999999998</v>
      </c>
      <c r="AA1002" s="7">
        <v>0.35439999999999999</v>
      </c>
      <c r="AB1002" s="7">
        <v>1.1624000000000001</v>
      </c>
      <c r="AC1002" s="7">
        <v>2.4243999999999999</v>
      </c>
      <c r="AD1002" s="7">
        <v>5.3944000000000001</v>
      </c>
      <c r="AH1002" s="7">
        <v>0.4047</v>
      </c>
      <c r="AI1002" s="7">
        <v>1.2584</v>
      </c>
      <c r="AK1002" s="7">
        <v>0.44579999999999997</v>
      </c>
      <c r="AL1002" s="7">
        <v>1.3586</v>
      </c>
      <c r="AN1002" s="7">
        <v>0.37640000000000001</v>
      </c>
      <c r="AO1002" s="7">
        <v>1.2498</v>
      </c>
      <c r="AP1002" s="7"/>
      <c r="AQ1002" s="7">
        <v>1.2567999999999999</v>
      </c>
      <c r="AR1002" s="7">
        <v>3.0105</v>
      </c>
      <c r="AY1002" s="7">
        <v>2.5213000000000001</v>
      </c>
      <c r="AZ1002" s="7">
        <v>6.2198000000000002</v>
      </c>
      <c r="BA1002" s="7">
        <v>6.2198000000000002</v>
      </c>
    </row>
    <row r="1003" spans="1:53" x14ac:dyDescent="0.15">
      <c r="A1003" s="7">
        <v>0.3805</v>
      </c>
      <c r="B1003" s="7">
        <v>1.2102999999999999</v>
      </c>
      <c r="C1003" s="7">
        <v>2.5889000000000002</v>
      </c>
      <c r="D1003" s="7">
        <v>6.1172000000000004</v>
      </c>
      <c r="H1003" s="7">
        <v>0.4476</v>
      </c>
      <c r="I1003" s="7">
        <v>1.3422000000000001</v>
      </c>
      <c r="K1003" s="7">
        <v>0.48599999999999999</v>
      </c>
      <c r="L1003" s="7">
        <v>1.4759</v>
      </c>
      <c r="N1003" s="7">
        <v>0.41149999999999998</v>
      </c>
      <c r="O1003" s="7">
        <v>1.3239000000000001</v>
      </c>
      <c r="Q1003" s="7">
        <v>1.347</v>
      </c>
      <c r="R1003" s="7">
        <v>3.1739000000000002</v>
      </c>
      <c r="AA1003" s="7">
        <v>0.35460000000000003</v>
      </c>
      <c r="AB1003" s="7">
        <v>1.1629</v>
      </c>
      <c r="AC1003" s="7">
        <v>2.4253</v>
      </c>
      <c r="AD1003" s="7">
        <v>5.3962000000000003</v>
      </c>
      <c r="AH1003" s="7">
        <v>0.40500000000000003</v>
      </c>
      <c r="AI1003" s="7">
        <v>1.2588999999999999</v>
      </c>
      <c r="AK1003" s="7">
        <v>0.4461</v>
      </c>
      <c r="AL1003" s="7">
        <v>1.3591</v>
      </c>
      <c r="AN1003" s="7">
        <v>0.37659999999999999</v>
      </c>
      <c r="AO1003" s="7">
        <v>1.2503</v>
      </c>
      <c r="AP1003" s="7"/>
      <c r="AQ1003" s="7">
        <v>1.2573000000000001</v>
      </c>
      <c r="AR1003" s="7">
        <v>3.0114999999999998</v>
      </c>
      <c r="AY1003" s="7">
        <v>2.5224000000000002</v>
      </c>
      <c r="AZ1003" s="7">
        <v>6.2222999999999997</v>
      </c>
      <c r="BA1003" s="7">
        <v>6.2222999999999997</v>
      </c>
    </row>
    <row r="1004" spans="1:53" x14ac:dyDescent="0.15">
      <c r="A1004" s="7">
        <v>0.38069999999999998</v>
      </c>
      <c r="B1004" s="7">
        <v>1.2107000000000001</v>
      </c>
      <c r="C1004" s="7">
        <v>2.5897999999999999</v>
      </c>
      <c r="D1004" s="7">
        <v>6.1191000000000004</v>
      </c>
      <c r="H1004" s="7">
        <v>0.44779999999999998</v>
      </c>
      <c r="I1004" s="7">
        <v>1.3428</v>
      </c>
      <c r="K1004" s="7">
        <v>0.48630000000000001</v>
      </c>
      <c r="L1004" s="7">
        <v>1.4764999999999999</v>
      </c>
      <c r="N1004" s="7">
        <v>0.41170000000000001</v>
      </c>
      <c r="O1004" s="7">
        <v>1.3244</v>
      </c>
      <c r="Q1004" s="7">
        <v>1.3475999999999999</v>
      </c>
      <c r="R1004" s="7">
        <v>3.1749999999999998</v>
      </c>
      <c r="AA1004" s="7">
        <v>0.3548</v>
      </c>
      <c r="AB1004" s="7">
        <v>1.1633</v>
      </c>
      <c r="AC1004" s="7">
        <v>2.4262000000000001</v>
      </c>
      <c r="AD1004" s="7">
        <v>5.3979999999999997</v>
      </c>
      <c r="AH1004" s="7">
        <v>0.4052</v>
      </c>
      <c r="AI1004" s="7">
        <v>1.2595000000000001</v>
      </c>
      <c r="AK1004" s="7">
        <v>0.44629999999999997</v>
      </c>
      <c r="AL1004" s="7">
        <v>1.3596999999999999</v>
      </c>
      <c r="AN1004" s="7">
        <v>0.37680000000000002</v>
      </c>
      <c r="AO1004" s="7">
        <v>1.2507999999999999</v>
      </c>
      <c r="AP1004" s="7"/>
      <c r="AQ1004" s="7">
        <v>1.2578</v>
      </c>
      <c r="AR1004" s="7">
        <v>3.0125000000000002</v>
      </c>
      <c r="AY1004" s="7">
        <v>2.5236000000000001</v>
      </c>
      <c r="AZ1004" s="7">
        <v>6.2247000000000003</v>
      </c>
      <c r="BA1004" s="7">
        <v>6.2247000000000003</v>
      </c>
    </row>
    <row r="1005" spans="1:53" x14ac:dyDescent="0.15">
      <c r="A1005" s="7">
        <v>0.38090000000000002</v>
      </c>
      <c r="B1005" s="7">
        <v>1.2112000000000001</v>
      </c>
      <c r="C1005" s="7">
        <v>2.5908000000000002</v>
      </c>
      <c r="D1005" s="7">
        <v>6.1211000000000002</v>
      </c>
      <c r="H1005" s="7">
        <v>0.4481</v>
      </c>
      <c r="I1005" s="7">
        <v>1.3432999999999999</v>
      </c>
      <c r="K1005" s="7">
        <v>0.48659999999999998</v>
      </c>
      <c r="L1005" s="7">
        <v>1.4772000000000001</v>
      </c>
      <c r="N1005" s="7">
        <v>0.41199999999999998</v>
      </c>
      <c r="O1005" s="7">
        <v>1.3249</v>
      </c>
      <c r="Q1005" s="7">
        <v>1.3481000000000001</v>
      </c>
      <c r="R1005" s="7">
        <v>3.1760999999999999</v>
      </c>
      <c r="AA1005" s="7">
        <v>0.35510000000000003</v>
      </c>
      <c r="AB1005" s="7">
        <v>1.1637</v>
      </c>
      <c r="AC1005" s="7">
        <v>2.4270999999999998</v>
      </c>
      <c r="AD1005" s="7">
        <v>5.3997999999999999</v>
      </c>
      <c r="AH1005" s="7">
        <v>0.40550000000000003</v>
      </c>
      <c r="AI1005" s="7">
        <v>1.26</v>
      </c>
      <c r="AK1005" s="7">
        <v>0.4466</v>
      </c>
      <c r="AL1005" s="7">
        <v>1.3603000000000001</v>
      </c>
      <c r="AN1005" s="7">
        <v>0.377</v>
      </c>
      <c r="AO1005" s="7">
        <v>1.2513000000000001</v>
      </c>
      <c r="AP1005" s="7"/>
      <c r="AQ1005" s="7">
        <v>1.2583</v>
      </c>
      <c r="AR1005" s="7">
        <v>3.0135000000000001</v>
      </c>
      <c r="AY1005" s="7">
        <v>2.5247000000000002</v>
      </c>
      <c r="AZ1005" s="7">
        <v>6.2271999999999998</v>
      </c>
      <c r="BA1005" s="7">
        <v>6.2271999999999998</v>
      </c>
    </row>
    <row r="1006" spans="1:53" x14ac:dyDescent="0.15">
      <c r="A1006" s="7">
        <v>0.38109999999999999</v>
      </c>
      <c r="B1006" s="7">
        <v>1.2116</v>
      </c>
      <c r="C1006" s="7">
        <v>2.5918000000000001</v>
      </c>
      <c r="D1006" s="7">
        <v>6.1231</v>
      </c>
      <c r="H1006" s="7">
        <v>0.44840000000000002</v>
      </c>
      <c r="I1006" s="7">
        <v>1.3439000000000001</v>
      </c>
      <c r="K1006" s="7">
        <v>0.48680000000000001</v>
      </c>
      <c r="L1006" s="7">
        <v>1.4778</v>
      </c>
      <c r="N1006" s="7">
        <v>0.41220000000000001</v>
      </c>
      <c r="O1006" s="7">
        <v>1.3254999999999999</v>
      </c>
      <c r="Q1006" s="7">
        <v>1.3486</v>
      </c>
      <c r="R1006" s="7">
        <v>3.1770999999999998</v>
      </c>
      <c r="AA1006" s="7">
        <v>0.3553</v>
      </c>
      <c r="AB1006" s="7">
        <v>1.1641999999999999</v>
      </c>
      <c r="AC1006" s="7">
        <v>2.4279999999999999</v>
      </c>
      <c r="AD1006" s="7">
        <v>5.4016000000000002</v>
      </c>
      <c r="AH1006" s="7">
        <v>0.40570000000000001</v>
      </c>
      <c r="AI1006" s="7">
        <v>1.2605</v>
      </c>
      <c r="AK1006" s="7">
        <v>0.44690000000000002</v>
      </c>
      <c r="AL1006" s="7">
        <v>1.3608</v>
      </c>
      <c r="AN1006" s="7">
        <v>0.37730000000000002</v>
      </c>
      <c r="AO1006" s="7">
        <v>1.2518</v>
      </c>
      <c r="AP1006" s="7"/>
      <c r="AQ1006" s="7">
        <v>1.2587999999999999</v>
      </c>
      <c r="AR1006" s="7">
        <v>3.0146000000000002</v>
      </c>
      <c r="AY1006" s="7">
        <v>2.5259</v>
      </c>
      <c r="AZ1006" s="7">
        <v>6.2297000000000002</v>
      </c>
      <c r="BA1006" s="7">
        <v>6.2297000000000002</v>
      </c>
    </row>
    <row r="1007" spans="1:53" x14ac:dyDescent="0.15">
      <c r="A1007" s="7">
        <v>0.38129999999999997</v>
      </c>
      <c r="B1007" s="7">
        <v>1.212</v>
      </c>
      <c r="C1007" s="7">
        <v>2.5928</v>
      </c>
      <c r="D1007" s="7">
        <v>6.1250999999999998</v>
      </c>
      <c r="H1007" s="7">
        <v>0.44869999999999999</v>
      </c>
      <c r="I1007" s="7">
        <v>1.3444</v>
      </c>
      <c r="K1007" s="7">
        <v>0.48709999999999998</v>
      </c>
      <c r="L1007" s="7">
        <v>1.4784999999999999</v>
      </c>
      <c r="N1007" s="7">
        <v>0.41239999999999999</v>
      </c>
      <c r="O1007" s="7">
        <v>1.3260000000000001</v>
      </c>
      <c r="Q1007" s="7">
        <v>1.3492</v>
      </c>
      <c r="R1007" s="7">
        <v>3.1781999999999999</v>
      </c>
      <c r="AA1007" s="7">
        <v>0.35549999999999998</v>
      </c>
      <c r="AB1007" s="7">
        <v>1.1646000000000001</v>
      </c>
      <c r="AC1007" s="7">
        <v>2.4289000000000001</v>
      </c>
      <c r="AD1007" s="7">
        <v>5.4034000000000004</v>
      </c>
      <c r="AH1007" s="7">
        <v>0.40600000000000003</v>
      </c>
      <c r="AI1007" s="7">
        <v>1.2611000000000001</v>
      </c>
      <c r="AK1007" s="7">
        <v>0.44719999999999999</v>
      </c>
      <c r="AL1007" s="7">
        <v>1.3613999999999999</v>
      </c>
      <c r="AN1007" s="7">
        <v>0.3775</v>
      </c>
      <c r="AO1007" s="7">
        <v>1.2524</v>
      </c>
      <c r="AP1007" s="7"/>
      <c r="AQ1007" s="7">
        <v>1.2593000000000001</v>
      </c>
      <c r="AR1007" s="7">
        <v>3.0156000000000001</v>
      </c>
      <c r="AY1007" s="7">
        <v>2.5270999999999999</v>
      </c>
      <c r="AZ1007" s="7">
        <v>6.2321999999999997</v>
      </c>
      <c r="BA1007" s="7">
        <v>6.2321999999999997</v>
      </c>
    </row>
    <row r="1008" spans="1:53" x14ac:dyDescent="0.15">
      <c r="A1008" s="7">
        <v>0.38150000000000001</v>
      </c>
      <c r="B1008" s="7">
        <v>1.2123999999999999</v>
      </c>
      <c r="C1008" s="7">
        <v>2.5937000000000001</v>
      </c>
      <c r="D1008" s="7">
        <v>6.1269999999999998</v>
      </c>
      <c r="H1008" s="7">
        <v>0.44890000000000002</v>
      </c>
      <c r="I1008" s="7">
        <v>1.345</v>
      </c>
      <c r="K1008" s="7">
        <v>0.4874</v>
      </c>
      <c r="L1008" s="7">
        <v>1.4791000000000001</v>
      </c>
      <c r="N1008" s="7">
        <v>0.41270000000000001</v>
      </c>
      <c r="O1008" s="7">
        <v>1.3266</v>
      </c>
      <c r="Q1008" s="7">
        <v>1.3496999999999999</v>
      </c>
      <c r="R1008" s="7">
        <v>3.1793</v>
      </c>
      <c r="AA1008" s="7">
        <v>0.35570000000000002</v>
      </c>
      <c r="AB1008" s="7">
        <v>1.1651</v>
      </c>
      <c r="AC1008" s="7">
        <v>2.4298000000000002</v>
      </c>
      <c r="AD1008" s="7">
        <v>5.4053000000000004</v>
      </c>
      <c r="AH1008" s="7">
        <v>0.40629999999999999</v>
      </c>
      <c r="AI1008" s="7">
        <v>1.2616000000000001</v>
      </c>
      <c r="AK1008" s="7">
        <v>0.44750000000000001</v>
      </c>
      <c r="AL1008" s="7">
        <v>1.3620000000000001</v>
      </c>
      <c r="AN1008" s="7">
        <v>0.37769999999999998</v>
      </c>
      <c r="AO1008" s="7">
        <v>1.2528999999999999</v>
      </c>
      <c r="AP1008" s="7"/>
      <c r="AQ1008" s="7">
        <v>1.2598</v>
      </c>
      <c r="AR1008" s="7">
        <v>3.0165999999999999</v>
      </c>
      <c r="AY1008" s="7">
        <v>2.5282</v>
      </c>
      <c r="AZ1008" s="7">
        <v>6.2347000000000001</v>
      </c>
      <c r="BA1008" s="7">
        <v>6.2347000000000001</v>
      </c>
    </row>
    <row r="1009" spans="1:53" x14ac:dyDescent="0.15">
      <c r="A1009" s="7">
        <v>0.38169999999999998</v>
      </c>
      <c r="B1009" s="7">
        <v>1.2129000000000001</v>
      </c>
      <c r="C1009" s="7">
        <v>2.5947</v>
      </c>
      <c r="D1009" s="7">
        <v>6.1289999999999996</v>
      </c>
      <c r="H1009" s="7">
        <v>0.44919999999999999</v>
      </c>
      <c r="I1009" s="7">
        <v>1.3455999999999999</v>
      </c>
      <c r="K1009" s="7">
        <v>0.48770000000000002</v>
      </c>
      <c r="L1009" s="7">
        <v>1.4798</v>
      </c>
      <c r="N1009" s="7">
        <v>0.41289999999999999</v>
      </c>
      <c r="O1009" s="7">
        <v>1.3270999999999999</v>
      </c>
      <c r="Q1009" s="7">
        <v>1.3502000000000001</v>
      </c>
      <c r="R1009" s="7">
        <v>3.1804000000000001</v>
      </c>
      <c r="AA1009" s="7">
        <v>0.35589999999999999</v>
      </c>
      <c r="AB1009" s="7">
        <v>1.1655</v>
      </c>
      <c r="AC1009" s="7">
        <v>2.4306999999999999</v>
      </c>
      <c r="AD1009" s="7">
        <v>5.4070999999999998</v>
      </c>
      <c r="AH1009" s="7">
        <v>0.40649999999999997</v>
      </c>
      <c r="AI1009" s="7">
        <v>1.2621</v>
      </c>
      <c r="AK1009" s="7">
        <v>0.44779999999999998</v>
      </c>
      <c r="AL1009" s="7">
        <v>1.3626</v>
      </c>
      <c r="AN1009" s="7">
        <v>0.37790000000000001</v>
      </c>
      <c r="AO1009" s="7">
        <v>1.2534000000000001</v>
      </c>
      <c r="AP1009" s="7"/>
      <c r="AQ1009" s="7">
        <v>1.2603</v>
      </c>
      <c r="AR1009" s="7">
        <v>3.0175999999999998</v>
      </c>
      <c r="AY1009" s="7">
        <v>2.5293999999999999</v>
      </c>
      <c r="AZ1009" s="7">
        <v>6.2371999999999996</v>
      </c>
      <c r="BA1009" s="7">
        <v>6.2371999999999996</v>
      </c>
    </row>
    <row r="1010" spans="1:53" x14ac:dyDescent="0.15">
      <c r="A1010" s="7">
        <v>0.38200000000000001</v>
      </c>
      <c r="B1010" s="7">
        <v>1.2133</v>
      </c>
      <c r="C1010" s="7">
        <v>2.5956999999999999</v>
      </c>
      <c r="D1010" s="7">
        <v>6.1310000000000002</v>
      </c>
      <c r="H1010" s="7">
        <v>0.44950000000000001</v>
      </c>
      <c r="I1010" s="7">
        <v>1.3461000000000001</v>
      </c>
      <c r="K1010" s="7">
        <v>0.48799999999999999</v>
      </c>
      <c r="L1010" s="7">
        <v>1.4803999999999999</v>
      </c>
      <c r="N1010" s="7">
        <v>0.41320000000000001</v>
      </c>
      <c r="O1010" s="7">
        <v>1.3275999999999999</v>
      </c>
      <c r="Q1010" s="7">
        <v>1.3508</v>
      </c>
      <c r="R1010" s="7">
        <v>3.1814</v>
      </c>
      <c r="AA1010" s="7">
        <v>0.35610000000000003</v>
      </c>
      <c r="AB1010" s="7">
        <v>1.1659999999999999</v>
      </c>
      <c r="AC1010" s="7">
        <v>2.4316</v>
      </c>
      <c r="AD1010" s="7">
        <v>5.4089</v>
      </c>
      <c r="AH1010" s="7">
        <v>0.40679999999999999</v>
      </c>
      <c r="AI1010" s="7">
        <v>1.2626999999999999</v>
      </c>
      <c r="AK1010" s="7">
        <v>0.44800000000000001</v>
      </c>
      <c r="AL1010" s="7">
        <v>1.3631</v>
      </c>
      <c r="AN1010" s="7">
        <v>0.37819999999999998</v>
      </c>
      <c r="AO1010" s="7">
        <v>1.2539</v>
      </c>
      <c r="AP1010" s="7"/>
      <c r="AQ1010" s="7">
        <v>1.2607999999999999</v>
      </c>
      <c r="AR1010" s="7">
        <v>3.0186000000000002</v>
      </c>
      <c r="AY1010" s="7">
        <v>2.5306000000000002</v>
      </c>
      <c r="AZ1010" s="7">
        <v>6.2397</v>
      </c>
      <c r="BA1010" s="7">
        <v>6.2397</v>
      </c>
    </row>
    <row r="1011" spans="1:53" x14ac:dyDescent="0.15">
      <c r="A1011" s="7">
        <v>0.38219999999999998</v>
      </c>
      <c r="B1011" s="7">
        <v>1.2137</v>
      </c>
      <c r="C1011" s="7">
        <v>2.5966999999999998</v>
      </c>
      <c r="D1011" s="7">
        <v>6.133</v>
      </c>
      <c r="H1011" s="7">
        <v>0.44979999999999998</v>
      </c>
      <c r="I1011" s="7">
        <v>1.3467</v>
      </c>
      <c r="K1011" s="7">
        <v>0.48830000000000001</v>
      </c>
      <c r="L1011" s="7">
        <v>1.4811000000000001</v>
      </c>
      <c r="N1011" s="7">
        <v>0.41339999999999999</v>
      </c>
      <c r="O1011" s="7">
        <v>1.3282</v>
      </c>
      <c r="Q1011" s="7">
        <v>1.3512999999999999</v>
      </c>
      <c r="R1011" s="7">
        <v>3.1825000000000001</v>
      </c>
      <c r="AA1011" s="7">
        <v>0.35639999999999999</v>
      </c>
      <c r="AB1011" s="7">
        <v>1.1664000000000001</v>
      </c>
      <c r="AC1011" s="7">
        <v>2.4325000000000001</v>
      </c>
      <c r="AD1011" s="7">
        <v>5.4107000000000003</v>
      </c>
      <c r="AH1011" s="7">
        <v>0.40699999999999997</v>
      </c>
      <c r="AI1011" s="7">
        <v>1.2632000000000001</v>
      </c>
      <c r="AK1011" s="7">
        <v>0.44829999999999998</v>
      </c>
      <c r="AL1011" s="7">
        <v>1.3636999999999999</v>
      </c>
      <c r="AN1011" s="7">
        <v>0.37840000000000001</v>
      </c>
      <c r="AO1011" s="7">
        <v>1.2544999999999999</v>
      </c>
      <c r="AP1011" s="7"/>
      <c r="AQ1011" s="7">
        <v>1.2614000000000001</v>
      </c>
      <c r="AR1011" s="7">
        <v>3.0196000000000001</v>
      </c>
      <c r="AY1011" s="7">
        <v>2.5316999999999998</v>
      </c>
      <c r="AZ1011" s="7">
        <v>6.2422000000000004</v>
      </c>
      <c r="BA1011" s="7">
        <v>6.2422000000000004</v>
      </c>
    </row>
    <row r="1012" spans="1:53" x14ac:dyDescent="0.15">
      <c r="A1012" s="7">
        <v>0.38240000000000002</v>
      </c>
      <c r="B1012" s="7">
        <v>1.2141999999999999</v>
      </c>
      <c r="C1012" s="7">
        <v>2.5975999999999999</v>
      </c>
      <c r="D1012" s="7">
        <v>6.1349</v>
      </c>
      <c r="H1012" s="7">
        <v>0.45</v>
      </c>
      <c r="I1012" s="7">
        <v>1.3472999999999999</v>
      </c>
      <c r="K1012" s="7">
        <v>0.48849999999999999</v>
      </c>
      <c r="L1012" s="7">
        <v>1.4817</v>
      </c>
      <c r="N1012" s="7">
        <v>0.41360000000000002</v>
      </c>
      <c r="O1012" s="7">
        <v>1.3287</v>
      </c>
      <c r="Q1012" s="7">
        <v>1.3517999999999999</v>
      </c>
      <c r="R1012" s="7">
        <v>3.1836000000000002</v>
      </c>
      <c r="AA1012" s="7">
        <v>0.35659999999999997</v>
      </c>
      <c r="AB1012" s="7">
        <v>1.1669</v>
      </c>
      <c r="AC1012" s="7">
        <v>2.4333999999999998</v>
      </c>
      <c r="AD1012" s="7">
        <v>5.4124999999999996</v>
      </c>
      <c r="AH1012" s="7">
        <v>0.4073</v>
      </c>
      <c r="AI1012" s="7">
        <v>1.2637</v>
      </c>
      <c r="AK1012" s="7">
        <v>0.4486</v>
      </c>
      <c r="AL1012" s="7">
        <v>1.3643000000000001</v>
      </c>
      <c r="AN1012" s="7">
        <v>0.37859999999999999</v>
      </c>
      <c r="AO1012" s="7">
        <v>1.2549999999999999</v>
      </c>
      <c r="AP1012" s="7"/>
      <c r="AQ1012" s="7">
        <v>1.2619</v>
      </c>
      <c r="AR1012" s="7">
        <v>3.0206</v>
      </c>
      <c r="AY1012" s="7">
        <v>2.5329000000000002</v>
      </c>
      <c r="AZ1012" s="7">
        <v>6.2446999999999999</v>
      </c>
      <c r="BA1012" s="7">
        <v>6.2446999999999999</v>
      </c>
    </row>
    <row r="1013" spans="1:53" x14ac:dyDescent="0.15">
      <c r="A1013" s="7">
        <v>0.3826</v>
      </c>
      <c r="B1013" s="7">
        <v>1.2145999999999999</v>
      </c>
      <c r="C1013" s="7">
        <v>2.5985999999999998</v>
      </c>
      <c r="D1013" s="7">
        <v>6.1368999999999998</v>
      </c>
      <c r="H1013" s="7">
        <v>0.45029999999999998</v>
      </c>
      <c r="I1013" s="7">
        <v>1.3478000000000001</v>
      </c>
      <c r="K1013" s="7">
        <v>0.48880000000000001</v>
      </c>
      <c r="L1013" s="7">
        <v>1.4823999999999999</v>
      </c>
      <c r="N1013" s="7">
        <v>0.41389999999999999</v>
      </c>
      <c r="O1013" s="7">
        <v>1.3292999999999999</v>
      </c>
      <c r="Q1013" s="7">
        <v>1.3524</v>
      </c>
      <c r="R1013" s="7">
        <v>3.1846999999999999</v>
      </c>
      <c r="AA1013" s="7">
        <v>0.35680000000000001</v>
      </c>
      <c r="AB1013" s="7">
        <v>1.1674</v>
      </c>
      <c r="AC1013" s="7">
        <v>2.4342999999999999</v>
      </c>
      <c r="AD1013" s="7">
        <v>5.4143999999999997</v>
      </c>
      <c r="AH1013" s="7">
        <v>0.40749999999999997</v>
      </c>
      <c r="AI1013" s="7">
        <v>1.2643</v>
      </c>
      <c r="AK1013" s="7">
        <v>0.44890000000000002</v>
      </c>
      <c r="AL1013" s="7">
        <v>1.3649</v>
      </c>
      <c r="AN1013" s="7">
        <v>0.37880000000000003</v>
      </c>
      <c r="AO1013" s="7">
        <v>1.2555000000000001</v>
      </c>
      <c r="AP1013" s="7"/>
      <c r="AQ1013" s="7">
        <v>1.2624</v>
      </c>
      <c r="AR1013" s="7">
        <v>3.0217000000000001</v>
      </c>
      <c r="AY1013" s="7">
        <v>2.5341</v>
      </c>
      <c r="AZ1013" s="7">
        <v>6.2472000000000003</v>
      </c>
      <c r="BA1013" s="7">
        <v>6.2472000000000003</v>
      </c>
    </row>
    <row r="1014" spans="1:53" x14ac:dyDescent="0.15">
      <c r="A1014" s="7">
        <v>0.38279999999999997</v>
      </c>
      <c r="B1014" s="7">
        <v>1.2150000000000001</v>
      </c>
      <c r="C1014" s="7">
        <v>2.5996000000000001</v>
      </c>
      <c r="D1014" s="7">
        <v>6.1388999999999996</v>
      </c>
      <c r="H1014" s="7">
        <v>0.4506</v>
      </c>
      <c r="I1014" s="7">
        <v>1.3484</v>
      </c>
      <c r="K1014" s="7">
        <v>0.48909999999999998</v>
      </c>
      <c r="L1014" s="7">
        <v>1.4830000000000001</v>
      </c>
      <c r="N1014" s="7">
        <v>0.41410000000000002</v>
      </c>
      <c r="O1014" s="7">
        <v>1.3298000000000001</v>
      </c>
      <c r="Q1014" s="7">
        <v>1.3529</v>
      </c>
      <c r="R1014" s="7">
        <v>3.1857000000000002</v>
      </c>
      <c r="AA1014" s="7">
        <v>0.35699999999999998</v>
      </c>
      <c r="AB1014" s="7">
        <v>1.1677999999999999</v>
      </c>
      <c r="AC1014" s="7">
        <v>2.4352</v>
      </c>
      <c r="AD1014" s="7">
        <v>5.4161999999999999</v>
      </c>
      <c r="AH1014" s="7">
        <v>0.4078</v>
      </c>
      <c r="AI1014" s="7">
        <v>1.2647999999999999</v>
      </c>
      <c r="AK1014" s="7">
        <v>0.44919999999999999</v>
      </c>
      <c r="AL1014" s="7">
        <v>1.3654999999999999</v>
      </c>
      <c r="AN1014" s="7">
        <v>0.37909999999999999</v>
      </c>
      <c r="AO1014" s="7">
        <v>1.256</v>
      </c>
      <c r="AP1014" s="7"/>
      <c r="AQ1014" s="7">
        <v>1.2628999999999999</v>
      </c>
      <c r="AR1014" s="7">
        <v>3.0226999999999999</v>
      </c>
      <c r="AY1014" s="7">
        <v>2.5352000000000001</v>
      </c>
      <c r="AZ1014" s="7">
        <v>6.2496999999999998</v>
      </c>
      <c r="BA1014" s="7">
        <v>6.2496999999999998</v>
      </c>
    </row>
    <row r="1015" spans="1:53" x14ac:dyDescent="0.15">
      <c r="A1015" s="7">
        <v>0.38300000000000001</v>
      </c>
      <c r="B1015" s="7">
        <v>1.2155</v>
      </c>
      <c r="C1015" s="7">
        <v>3.0005999999999999</v>
      </c>
      <c r="D1015" s="7">
        <v>6.1409000000000002</v>
      </c>
      <c r="H1015" s="7">
        <v>0.45090000000000002</v>
      </c>
      <c r="I1015" s="7">
        <v>1.3489</v>
      </c>
      <c r="K1015" s="7">
        <v>0.4894</v>
      </c>
      <c r="L1015" s="7">
        <v>1.4837</v>
      </c>
      <c r="N1015" s="7">
        <v>0.4143</v>
      </c>
      <c r="O1015" s="7">
        <v>1.3303</v>
      </c>
      <c r="Q1015" s="7">
        <v>1.3534999999999999</v>
      </c>
      <c r="R1015" s="7">
        <v>3.1867999999999999</v>
      </c>
      <c r="AA1015" s="7">
        <v>0.35720000000000002</v>
      </c>
      <c r="AB1015" s="7">
        <v>1.1682999999999999</v>
      </c>
      <c r="AC1015" s="7">
        <v>2.4361000000000002</v>
      </c>
      <c r="AD1015" s="7">
        <v>5.4180000000000001</v>
      </c>
      <c r="AH1015" s="7">
        <v>0.40810000000000002</v>
      </c>
      <c r="AI1015" s="7">
        <v>1.2654000000000001</v>
      </c>
      <c r="AK1015" s="7">
        <v>0.44950000000000001</v>
      </c>
      <c r="AL1015" s="7">
        <v>1.3660000000000001</v>
      </c>
      <c r="AN1015" s="7">
        <v>0.37930000000000003</v>
      </c>
      <c r="AO1015" s="7">
        <v>1.2565999999999999</v>
      </c>
      <c r="AP1015" s="7"/>
      <c r="AQ1015" s="7">
        <v>1.2634000000000001</v>
      </c>
      <c r="AR1015" s="7">
        <v>3.0236999999999998</v>
      </c>
      <c r="AY1015" s="7">
        <v>2.5364</v>
      </c>
      <c r="AZ1015" s="7">
        <v>6.2522000000000002</v>
      </c>
      <c r="BA1015" s="7">
        <v>6.2522000000000002</v>
      </c>
    </row>
    <row r="1016" spans="1:53" x14ac:dyDescent="0.15">
      <c r="A1016" s="7">
        <v>0.38319999999999999</v>
      </c>
      <c r="B1016" s="7">
        <v>1.2159</v>
      </c>
      <c r="C1016" s="7">
        <v>3.0015999999999998</v>
      </c>
      <c r="D1016" s="7">
        <v>6.1429</v>
      </c>
      <c r="H1016" s="7">
        <v>0.4511</v>
      </c>
      <c r="I1016" s="7">
        <v>1.3494999999999999</v>
      </c>
      <c r="K1016" s="7">
        <v>0.48970000000000002</v>
      </c>
      <c r="L1016" s="7">
        <v>1.4843</v>
      </c>
      <c r="N1016" s="7">
        <v>0.41460000000000002</v>
      </c>
      <c r="O1016" s="7">
        <v>1.3309</v>
      </c>
      <c r="Q1016" s="7">
        <v>1.3540000000000001</v>
      </c>
      <c r="R1016" s="7">
        <v>3.1879</v>
      </c>
      <c r="AA1016" s="7">
        <v>0.3574</v>
      </c>
      <c r="AB1016" s="7">
        <v>1.1687000000000001</v>
      </c>
      <c r="AC1016" s="7">
        <v>2.4369999999999998</v>
      </c>
      <c r="AD1016" s="7">
        <v>5.4198000000000004</v>
      </c>
      <c r="AH1016" s="7">
        <v>0.4083</v>
      </c>
      <c r="AI1016" s="7">
        <v>1.2659</v>
      </c>
      <c r="AK1016" s="7">
        <v>0.44979999999999998</v>
      </c>
      <c r="AL1016" s="7">
        <v>1.3666</v>
      </c>
      <c r="AN1016" s="7">
        <v>0.3795</v>
      </c>
      <c r="AO1016" s="7">
        <v>1.2571000000000001</v>
      </c>
      <c r="AP1016" s="7"/>
      <c r="AQ1016" s="7">
        <v>1.2639</v>
      </c>
      <c r="AR1016" s="7">
        <v>3.0247000000000002</v>
      </c>
      <c r="AY1016" s="7">
        <v>2.5375999999999999</v>
      </c>
      <c r="AZ1016" s="7">
        <v>6.2546999999999997</v>
      </c>
      <c r="BA1016" s="7">
        <v>6.2546999999999997</v>
      </c>
    </row>
    <row r="1017" spans="1:53" x14ac:dyDescent="0.15">
      <c r="A1017" s="7">
        <v>0.38350000000000001</v>
      </c>
      <c r="B1017" s="7">
        <v>1.2162999999999999</v>
      </c>
      <c r="C1017" s="7">
        <v>3.0026000000000002</v>
      </c>
      <c r="D1017" s="7">
        <v>6.1448999999999998</v>
      </c>
      <c r="H1017" s="7">
        <v>0.45140000000000002</v>
      </c>
      <c r="I1017" s="7">
        <v>1.3501000000000001</v>
      </c>
      <c r="K1017" s="7">
        <v>0.49</v>
      </c>
      <c r="L1017" s="7">
        <v>1.4850000000000001</v>
      </c>
      <c r="N1017" s="7">
        <v>0.4148</v>
      </c>
      <c r="O1017" s="7">
        <v>1.3313999999999999</v>
      </c>
      <c r="Q1017" s="7">
        <v>1.3545</v>
      </c>
      <c r="R1017" s="7">
        <v>3.1890000000000001</v>
      </c>
      <c r="AA1017" s="7">
        <v>0.35770000000000002</v>
      </c>
      <c r="AB1017" s="7">
        <v>1.1692</v>
      </c>
      <c r="AC1017" s="7">
        <v>2.4379</v>
      </c>
      <c r="AD1017" s="7">
        <v>5.4217000000000004</v>
      </c>
      <c r="AH1017" s="7">
        <v>0.40860000000000002</v>
      </c>
      <c r="AI1017" s="7">
        <v>1.2664</v>
      </c>
      <c r="AK1017" s="7">
        <v>0.4501</v>
      </c>
      <c r="AL1017" s="7">
        <v>1.3672</v>
      </c>
      <c r="AN1017" s="7">
        <v>0.37980000000000003</v>
      </c>
      <c r="AO1017" s="7">
        <v>1.2576000000000001</v>
      </c>
      <c r="AP1017" s="7"/>
      <c r="AQ1017" s="7">
        <v>1.2644</v>
      </c>
      <c r="AR1017" s="7">
        <v>3.0257999999999998</v>
      </c>
      <c r="AY1017" s="7">
        <v>2.5388000000000002</v>
      </c>
      <c r="AZ1017" s="7">
        <v>6.2572000000000001</v>
      </c>
      <c r="BA1017" s="7">
        <v>6.2572000000000001</v>
      </c>
    </row>
    <row r="1018" spans="1:53" x14ac:dyDescent="0.15">
      <c r="A1018" s="7">
        <v>0.38369999999999999</v>
      </c>
      <c r="B1018" s="7">
        <v>1.2168000000000001</v>
      </c>
      <c r="C1018" s="7">
        <v>3.0034999999999998</v>
      </c>
      <c r="D1018" s="7">
        <v>6.1468999999999996</v>
      </c>
      <c r="H1018" s="7">
        <v>0.45169999999999999</v>
      </c>
      <c r="I1018" s="7">
        <v>1.3506</v>
      </c>
      <c r="K1018" s="7">
        <v>0.49030000000000001</v>
      </c>
      <c r="L1018" s="7">
        <v>1.4856</v>
      </c>
      <c r="N1018" s="7">
        <v>0.41510000000000002</v>
      </c>
      <c r="O1018" s="7">
        <v>1.3320000000000001</v>
      </c>
      <c r="Q1018" s="7">
        <v>1.3551</v>
      </c>
      <c r="R1018" s="7">
        <v>3.1901000000000002</v>
      </c>
      <c r="AA1018" s="7">
        <v>0.3579</v>
      </c>
      <c r="AB1018" s="7">
        <v>1.1696</v>
      </c>
      <c r="AC1018" s="7">
        <v>2.4388999999999998</v>
      </c>
      <c r="AD1018" s="7">
        <v>5.4234999999999998</v>
      </c>
      <c r="AH1018" s="7">
        <v>0.4088</v>
      </c>
      <c r="AI1018" s="7">
        <v>1.2669999999999999</v>
      </c>
      <c r="AK1018" s="7">
        <v>0.45029999999999998</v>
      </c>
      <c r="AL1018" s="7">
        <v>1.3677999999999999</v>
      </c>
      <c r="AN1018" s="7">
        <v>0.38</v>
      </c>
      <c r="AO1018" s="7">
        <v>1.2581</v>
      </c>
      <c r="AP1018" s="7"/>
      <c r="AQ1018" s="7">
        <v>1.2648999999999999</v>
      </c>
      <c r="AR1018" s="7">
        <v>3.0268000000000002</v>
      </c>
      <c r="AY1018" s="7">
        <v>2.5398999999999998</v>
      </c>
      <c r="AZ1018" s="7">
        <v>6.2596999999999996</v>
      </c>
      <c r="BA1018" s="7">
        <v>6.2596999999999996</v>
      </c>
    </row>
    <row r="1019" spans="1:53" x14ac:dyDescent="0.15">
      <c r="A1019" s="7">
        <v>0.38390000000000002</v>
      </c>
      <c r="B1019" s="7">
        <v>1.2172000000000001</v>
      </c>
      <c r="C1019" s="7">
        <v>3.0045000000000002</v>
      </c>
      <c r="D1019" s="7">
        <v>6.1489000000000003</v>
      </c>
      <c r="H1019" s="7">
        <v>0.45200000000000001</v>
      </c>
      <c r="I1019" s="7">
        <v>1.3512</v>
      </c>
      <c r="K1019" s="7">
        <v>0.49049999999999999</v>
      </c>
      <c r="L1019" s="7">
        <v>1.4863</v>
      </c>
      <c r="N1019" s="7">
        <v>0.4153</v>
      </c>
      <c r="O1019" s="7">
        <v>1.3325</v>
      </c>
      <c r="Q1019" s="7">
        <v>1.3555999999999999</v>
      </c>
      <c r="R1019" s="7">
        <v>3.1911999999999998</v>
      </c>
      <c r="AA1019" s="7">
        <v>0.35809999999999997</v>
      </c>
      <c r="AB1019" s="7">
        <v>1.1700999999999999</v>
      </c>
      <c r="AC1019" s="7">
        <v>2.4398</v>
      </c>
      <c r="AD1019" s="7">
        <v>5.4253</v>
      </c>
      <c r="AH1019" s="7">
        <v>0.40910000000000002</v>
      </c>
      <c r="AI1019" s="7">
        <v>1.2675000000000001</v>
      </c>
      <c r="AK1019" s="7">
        <v>0.4506</v>
      </c>
      <c r="AL1019" s="7">
        <v>1.3683000000000001</v>
      </c>
      <c r="AN1019" s="7">
        <v>0.38019999999999998</v>
      </c>
      <c r="AO1019" s="7">
        <v>1.2586999999999999</v>
      </c>
      <c r="AP1019" s="7"/>
      <c r="AQ1019" s="7">
        <v>1.2654000000000001</v>
      </c>
      <c r="AR1019" s="7">
        <v>3.0278</v>
      </c>
      <c r="AY1019" s="7">
        <v>2.5411000000000001</v>
      </c>
      <c r="AZ1019" s="7">
        <v>6.2622999999999998</v>
      </c>
      <c r="BA1019" s="7">
        <v>6.2622999999999998</v>
      </c>
    </row>
    <row r="1020" spans="1:53" x14ac:dyDescent="0.15">
      <c r="A1020" s="7">
        <v>0.3841</v>
      </c>
      <c r="B1020" s="7">
        <v>1.2177</v>
      </c>
      <c r="C1020" s="7">
        <v>3.0055000000000001</v>
      </c>
      <c r="D1020" s="7">
        <v>6.1509</v>
      </c>
      <c r="H1020" s="7">
        <v>0.45219999999999999</v>
      </c>
      <c r="I1020" s="7">
        <v>1.3517999999999999</v>
      </c>
      <c r="K1020" s="7">
        <v>0.49080000000000001</v>
      </c>
      <c r="L1020" s="7">
        <v>1.4869000000000001</v>
      </c>
      <c r="N1020" s="7">
        <v>0.41549999999999998</v>
      </c>
      <c r="O1020" s="7">
        <v>1.3331</v>
      </c>
      <c r="Q1020" s="7">
        <v>1.3562000000000001</v>
      </c>
      <c r="R1020" s="7">
        <v>3.1922000000000001</v>
      </c>
      <c r="AA1020" s="7">
        <v>0.35830000000000001</v>
      </c>
      <c r="AB1020" s="7">
        <v>1.1705000000000001</v>
      </c>
      <c r="AC1020" s="7">
        <v>2.4407000000000001</v>
      </c>
      <c r="AD1020" s="7">
        <v>5.4272</v>
      </c>
      <c r="AH1020" s="7">
        <v>0.40939999999999999</v>
      </c>
      <c r="AI1020" s="7">
        <v>1.2681</v>
      </c>
      <c r="AK1020" s="7">
        <v>0.45090000000000002</v>
      </c>
      <c r="AL1020" s="7">
        <v>1.3689</v>
      </c>
      <c r="AN1020" s="7">
        <v>0.38040000000000002</v>
      </c>
      <c r="AO1020" s="7">
        <v>1.2592000000000001</v>
      </c>
      <c r="AP1020" s="7"/>
      <c r="AQ1020" s="7">
        <v>1.2659</v>
      </c>
      <c r="AR1020" s="7">
        <v>3.0287999999999999</v>
      </c>
      <c r="AY1020" s="7">
        <v>2.5423</v>
      </c>
      <c r="AZ1020" s="7">
        <v>6.2648000000000001</v>
      </c>
      <c r="BA1020" s="7">
        <v>6.2648000000000001</v>
      </c>
    </row>
    <row r="1021" spans="1:53" x14ac:dyDescent="0.15">
      <c r="A1021" s="7">
        <v>0.38429999999999997</v>
      </c>
      <c r="B1021" s="7">
        <v>1.2181</v>
      </c>
      <c r="C1021" s="7">
        <v>3.0065</v>
      </c>
      <c r="D1021" s="7">
        <v>6.1528999999999998</v>
      </c>
      <c r="H1021" s="7">
        <v>0.45250000000000001</v>
      </c>
      <c r="I1021" s="7">
        <v>1.3524</v>
      </c>
      <c r="K1021" s="7">
        <v>0.49109999999999998</v>
      </c>
      <c r="L1021" s="7">
        <v>1.4876</v>
      </c>
      <c r="N1021" s="7">
        <v>0.4158</v>
      </c>
      <c r="O1021" s="7">
        <v>1.3335999999999999</v>
      </c>
      <c r="Q1021" s="7">
        <v>1.3567</v>
      </c>
      <c r="R1021" s="7">
        <v>3.1932999999999998</v>
      </c>
      <c r="AA1021" s="7">
        <v>0.35849999999999999</v>
      </c>
      <c r="AB1021" s="7">
        <v>1.171</v>
      </c>
      <c r="AC1021" s="7">
        <v>2.4416000000000002</v>
      </c>
      <c r="AD1021" s="7">
        <v>5.4290000000000003</v>
      </c>
      <c r="AH1021" s="7">
        <v>0.40960000000000002</v>
      </c>
      <c r="AI1021" s="7">
        <v>1.2685999999999999</v>
      </c>
      <c r="AK1021" s="7">
        <v>0.45119999999999999</v>
      </c>
      <c r="AL1021" s="7">
        <v>1.3694999999999999</v>
      </c>
      <c r="AN1021" s="7">
        <v>0.38069999999999998</v>
      </c>
      <c r="AO1021" s="7">
        <v>1.2597</v>
      </c>
      <c r="AP1021" s="7"/>
      <c r="AQ1021" s="7">
        <v>1.2665</v>
      </c>
      <c r="AR1021" s="7">
        <v>3.0299</v>
      </c>
      <c r="AY1021" s="7">
        <v>2.5434999999999999</v>
      </c>
      <c r="AZ1021" s="7">
        <v>6.2672999999999996</v>
      </c>
      <c r="BA1021" s="7">
        <v>6.2672999999999996</v>
      </c>
    </row>
    <row r="1022" spans="1:53" x14ac:dyDescent="0.15">
      <c r="A1022" s="7">
        <v>0.38450000000000001</v>
      </c>
      <c r="B1022" s="7">
        <v>1.2184999999999999</v>
      </c>
      <c r="C1022" s="7">
        <v>3.0074999999999998</v>
      </c>
      <c r="D1022" s="7">
        <v>6.1548999999999996</v>
      </c>
      <c r="H1022" s="7">
        <v>0.45279999999999998</v>
      </c>
      <c r="I1022" s="7">
        <v>1.3529</v>
      </c>
      <c r="K1022" s="7">
        <v>0.4914</v>
      </c>
      <c r="L1022" s="7">
        <v>1.4882</v>
      </c>
      <c r="N1022" s="7">
        <v>0.41599999999999998</v>
      </c>
      <c r="O1022" s="7">
        <v>1.3342000000000001</v>
      </c>
      <c r="Q1022" s="7">
        <v>1.3573</v>
      </c>
      <c r="R1022" s="7">
        <v>3.1943999999999999</v>
      </c>
      <c r="AA1022" s="7">
        <v>0.35880000000000001</v>
      </c>
      <c r="AB1022" s="7">
        <v>1.1714</v>
      </c>
      <c r="AC1022" s="7">
        <v>2.4424999999999999</v>
      </c>
      <c r="AD1022" s="7">
        <v>5.4307999999999996</v>
      </c>
      <c r="AH1022" s="7">
        <v>0.40989999999999999</v>
      </c>
      <c r="AI1022" s="7">
        <v>1.2690999999999999</v>
      </c>
      <c r="AK1022" s="7">
        <v>0.45150000000000001</v>
      </c>
      <c r="AL1022" s="7">
        <v>1.3701000000000001</v>
      </c>
      <c r="AN1022" s="7">
        <v>0.38090000000000002</v>
      </c>
      <c r="AO1022" s="7">
        <v>1.2603</v>
      </c>
      <c r="AP1022" s="7"/>
      <c r="AQ1022" s="7">
        <v>1.2669999999999999</v>
      </c>
      <c r="AR1022" s="7">
        <v>3.0308999999999999</v>
      </c>
      <c r="AY1022" s="7">
        <v>2.5446</v>
      </c>
      <c r="AZ1022" s="7">
        <v>6.2698</v>
      </c>
      <c r="BA1022" s="7">
        <v>6.2698</v>
      </c>
    </row>
    <row r="1023" spans="1:53" x14ac:dyDescent="0.15">
      <c r="A1023" s="7">
        <v>0.38469999999999999</v>
      </c>
      <c r="B1023" s="7">
        <v>1.2190000000000001</v>
      </c>
      <c r="C1023" s="7">
        <v>3.0085000000000002</v>
      </c>
      <c r="D1023" s="7">
        <v>6.1569000000000003</v>
      </c>
      <c r="H1023" s="7">
        <v>0.4531</v>
      </c>
      <c r="I1023" s="7">
        <v>1.3534999999999999</v>
      </c>
      <c r="K1023" s="7">
        <v>0.49170000000000003</v>
      </c>
      <c r="L1023" s="7">
        <v>1.4888999999999999</v>
      </c>
      <c r="N1023" s="7">
        <v>0.4163</v>
      </c>
      <c r="O1023" s="7">
        <v>1.3347</v>
      </c>
      <c r="Q1023" s="7">
        <v>1.3577999999999999</v>
      </c>
      <c r="R1023" s="7">
        <v>3.1955</v>
      </c>
      <c r="AA1023" s="7">
        <v>0.35899999999999999</v>
      </c>
      <c r="AB1023" s="7">
        <v>1.1718999999999999</v>
      </c>
      <c r="AC1023" s="7">
        <v>2.4434</v>
      </c>
      <c r="AD1023" s="7">
        <v>5.4326999999999996</v>
      </c>
      <c r="AH1023" s="7">
        <v>0.41010000000000002</v>
      </c>
      <c r="AI1023" s="7">
        <v>1.2697000000000001</v>
      </c>
      <c r="AK1023" s="7">
        <v>0.45179999999999998</v>
      </c>
      <c r="AL1023" s="7">
        <v>1.3707</v>
      </c>
      <c r="AN1023" s="7">
        <v>0.38109999999999999</v>
      </c>
      <c r="AO1023" s="7">
        <v>1.2607999999999999</v>
      </c>
      <c r="AP1023" s="7"/>
      <c r="AQ1023" s="7">
        <v>1.2675000000000001</v>
      </c>
      <c r="AR1023" s="7">
        <v>3.0318999999999998</v>
      </c>
      <c r="AY1023" s="7">
        <v>2.5457999999999998</v>
      </c>
      <c r="AZ1023" s="7">
        <v>6.2724000000000002</v>
      </c>
      <c r="BA1023" s="7">
        <v>6.2724000000000002</v>
      </c>
    </row>
    <row r="1024" spans="1:53" x14ac:dyDescent="0.15">
      <c r="A1024" s="7">
        <v>0.38500000000000001</v>
      </c>
      <c r="B1024" s="7">
        <v>1.2194</v>
      </c>
      <c r="C1024" s="7">
        <v>3.0095000000000001</v>
      </c>
      <c r="D1024" s="7">
        <v>6.1589</v>
      </c>
      <c r="H1024" s="7">
        <v>0.45340000000000003</v>
      </c>
      <c r="I1024" s="7">
        <v>1.3541000000000001</v>
      </c>
      <c r="K1024" s="7">
        <v>0.49199999999999999</v>
      </c>
      <c r="L1024" s="7">
        <v>1.4896</v>
      </c>
      <c r="N1024" s="7">
        <v>0.41649999999999998</v>
      </c>
      <c r="O1024" s="7">
        <v>1.3352999999999999</v>
      </c>
      <c r="Q1024" s="7">
        <v>1.3583000000000001</v>
      </c>
      <c r="R1024" s="7">
        <v>3.1966000000000001</v>
      </c>
      <c r="AA1024" s="7">
        <v>0.35920000000000002</v>
      </c>
      <c r="AB1024" s="7">
        <v>1.1724000000000001</v>
      </c>
      <c r="AC1024" s="7">
        <v>2.4443000000000001</v>
      </c>
      <c r="AD1024" s="7">
        <v>5.4344999999999999</v>
      </c>
      <c r="AH1024" s="7">
        <v>0.41039999999999999</v>
      </c>
      <c r="AI1024" s="7">
        <v>1.2702</v>
      </c>
      <c r="AK1024" s="7">
        <v>0.4521</v>
      </c>
      <c r="AL1024" s="7">
        <v>1.3713</v>
      </c>
      <c r="AN1024" s="7">
        <v>0.38140000000000002</v>
      </c>
      <c r="AO1024" s="7">
        <v>1.2613000000000001</v>
      </c>
      <c r="AP1024" s="7"/>
      <c r="AQ1024" s="7">
        <v>1.268</v>
      </c>
      <c r="AR1024" s="7">
        <v>3.0329000000000002</v>
      </c>
      <c r="AY1024" s="7">
        <v>2.5470000000000002</v>
      </c>
      <c r="AZ1024" s="7">
        <v>6.2748999999999997</v>
      </c>
      <c r="BA1024" s="7">
        <v>6.2748999999999997</v>
      </c>
    </row>
    <row r="1025" spans="1:53" x14ac:dyDescent="0.15">
      <c r="A1025" s="7">
        <v>0.38519999999999999</v>
      </c>
      <c r="B1025" s="7">
        <v>1.2198</v>
      </c>
      <c r="C1025" s="7">
        <v>3.0105</v>
      </c>
      <c r="D1025" s="7">
        <v>6.1608999999999998</v>
      </c>
      <c r="H1025" s="7">
        <v>0.4536</v>
      </c>
      <c r="I1025" s="7">
        <v>1.3546</v>
      </c>
      <c r="K1025" s="7">
        <v>0.49230000000000002</v>
      </c>
      <c r="L1025" s="7">
        <v>1.4902</v>
      </c>
      <c r="N1025" s="7">
        <v>0.4168</v>
      </c>
      <c r="O1025" s="7">
        <v>1.3358000000000001</v>
      </c>
      <c r="Q1025" s="7">
        <v>1.3589</v>
      </c>
      <c r="R1025" s="7">
        <v>3.1977000000000002</v>
      </c>
      <c r="AA1025" s="7">
        <v>0.3594</v>
      </c>
      <c r="AB1025" s="7">
        <v>1.1728000000000001</v>
      </c>
      <c r="AC1025" s="7">
        <v>2.4451999999999998</v>
      </c>
      <c r="AD1025" s="7">
        <v>5.4363999999999999</v>
      </c>
      <c r="AH1025" s="7">
        <v>0.41070000000000001</v>
      </c>
      <c r="AI1025" s="7">
        <v>1.2707999999999999</v>
      </c>
      <c r="AK1025" s="7">
        <v>0.45240000000000002</v>
      </c>
      <c r="AL1025" s="7">
        <v>1.3717999999999999</v>
      </c>
      <c r="AN1025" s="7">
        <v>0.38159999999999999</v>
      </c>
      <c r="AO1025" s="7">
        <v>1.2619</v>
      </c>
      <c r="AP1025" s="7"/>
      <c r="AQ1025" s="7">
        <v>1.2685</v>
      </c>
      <c r="AR1025" s="7">
        <v>3.0339999999999998</v>
      </c>
      <c r="AY1025" s="7">
        <v>2.5482</v>
      </c>
      <c r="AZ1025" s="7">
        <v>6.2774000000000001</v>
      </c>
      <c r="BA1025" s="7">
        <v>6.2774000000000001</v>
      </c>
    </row>
    <row r="1026" spans="1:53" x14ac:dyDescent="0.15">
      <c r="A1026" s="7">
        <v>0.38540000000000002</v>
      </c>
      <c r="B1026" s="7">
        <v>1.2202999999999999</v>
      </c>
      <c r="C1026" s="7">
        <v>3.0114999999999998</v>
      </c>
      <c r="D1026" s="7">
        <v>6.1628999999999996</v>
      </c>
      <c r="H1026" s="7">
        <v>0.45390000000000003</v>
      </c>
      <c r="I1026" s="7">
        <v>1.3552</v>
      </c>
      <c r="K1026" s="7">
        <v>0.49259999999999998</v>
      </c>
      <c r="L1026" s="7">
        <v>1.4908999999999999</v>
      </c>
      <c r="N1026" s="7">
        <v>0.41699999999999998</v>
      </c>
      <c r="O1026" s="7">
        <v>1.3364</v>
      </c>
      <c r="Q1026" s="7">
        <v>1.3593999999999999</v>
      </c>
      <c r="R1026" s="7">
        <v>3.1987999999999999</v>
      </c>
      <c r="AA1026" s="7">
        <v>0.35959999999999998</v>
      </c>
      <c r="AB1026" s="7">
        <v>1.1733</v>
      </c>
      <c r="AC1026" s="7">
        <v>2.4462000000000002</v>
      </c>
      <c r="AD1026" s="7">
        <v>5.4382000000000001</v>
      </c>
      <c r="AH1026" s="7">
        <v>0.41089999999999999</v>
      </c>
      <c r="AI1026" s="7">
        <v>1.2713000000000001</v>
      </c>
      <c r="AK1026" s="7">
        <v>0.45269999999999999</v>
      </c>
      <c r="AL1026" s="7">
        <v>1.3724000000000001</v>
      </c>
      <c r="AN1026" s="7">
        <v>0.38179999999999997</v>
      </c>
      <c r="AO1026" s="7">
        <v>1.2624</v>
      </c>
      <c r="AP1026" s="7"/>
      <c r="AQ1026" s="7">
        <v>1.2689999999999999</v>
      </c>
      <c r="AR1026" s="7">
        <v>3.0350000000000001</v>
      </c>
      <c r="AY1026" s="7">
        <v>2.5493999999999999</v>
      </c>
      <c r="AZ1026" s="7">
        <v>6.28</v>
      </c>
      <c r="BA1026" s="7">
        <v>6.28</v>
      </c>
    </row>
    <row r="1027" spans="1:53" x14ac:dyDescent="0.15">
      <c r="A1027" s="7">
        <v>0.3856</v>
      </c>
      <c r="B1027" s="7">
        <v>1.2206999999999999</v>
      </c>
      <c r="C1027" s="7">
        <v>3.0125000000000002</v>
      </c>
      <c r="D1027" s="7">
        <v>6.1649000000000003</v>
      </c>
      <c r="H1027" s="7">
        <v>0.45419999999999999</v>
      </c>
      <c r="I1027" s="7">
        <v>1.3557999999999999</v>
      </c>
      <c r="K1027" s="7">
        <v>0.49280000000000002</v>
      </c>
      <c r="L1027" s="7">
        <v>1.4915</v>
      </c>
      <c r="N1027" s="7">
        <v>0.41720000000000002</v>
      </c>
      <c r="O1027" s="7">
        <v>1.3369</v>
      </c>
      <c r="Q1027" s="7">
        <v>1.36</v>
      </c>
      <c r="R1027" s="7">
        <v>3.1999</v>
      </c>
      <c r="AA1027" s="7">
        <v>0.3599</v>
      </c>
      <c r="AB1027" s="7">
        <v>1.1737</v>
      </c>
      <c r="AC1027" s="7">
        <v>2.4470999999999998</v>
      </c>
      <c r="AD1027" s="7">
        <v>5.4401000000000002</v>
      </c>
      <c r="AH1027" s="7">
        <v>0.41120000000000001</v>
      </c>
      <c r="AI1027" s="7">
        <v>1.2719</v>
      </c>
      <c r="AK1027" s="7">
        <v>0.45300000000000001</v>
      </c>
      <c r="AL1027" s="7">
        <v>1.373</v>
      </c>
      <c r="AN1027" s="7">
        <v>0.38200000000000001</v>
      </c>
      <c r="AO1027" s="7">
        <v>1.2628999999999999</v>
      </c>
      <c r="AP1027" s="7"/>
      <c r="AQ1027" s="7">
        <v>1.2695000000000001</v>
      </c>
      <c r="AR1027" s="7">
        <v>3.036</v>
      </c>
      <c r="AY1027" s="7">
        <v>2.5506000000000002</v>
      </c>
      <c r="AZ1027" s="7">
        <v>6.2824999999999998</v>
      </c>
      <c r="BA1027" s="7">
        <v>6.2824999999999998</v>
      </c>
    </row>
    <row r="1028" spans="1:53" x14ac:dyDescent="0.15">
      <c r="A1028" s="7">
        <v>0.38579999999999998</v>
      </c>
      <c r="B1028" s="7">
        <v>1.2212000000000001</v>
      </c>
      <c r="C1028" s="7">
        <v>3.0135000000000001</v>
      </c>
      <c r="D1028" s="7">
        <v>6.1669</v>
      </c>
      <c r="H1028" s="7">
        <v>0.45450000000000002</v>
      </c>
      <c r="I1028" s="7">
        <v>1.3563000000000001</v>
      </c>
      <c r="K1028" s="7">
        <v>0.49309999999999998</v>
      </c>
      <c r="L1028" s="7">
        <v>1.4922</v>
      </c>
      <c r="N1028" s="7">
        <v>0.41749999999999998</v>
      </c>
      <c r="O1028" s="7">
        <v>1.3374999999999999</v>
      </c>
      <c r="Q1028" s="7">
        <v>1.3605</v>
      </c>
      <c r="R1028" s="7">
        <v>3.2010000000000001</v>
      </c>
      <c r="AA1028" s="7">
        <v>0.36009999999999998</v>
      </c>
      <c r="AB1028" s="7">
        <v>1.1741999999999999</v>
      </c>
      <c r="AC1028" s="7">
        <v>2.448</v>
      </c>
      <c r="AD1028" s="7">
        <v>5.4419000000000004</v>
      </c>
      <c r="AH1028" s="7">
        <v>0.41139999999999999</v>
      </c>
      <c r="AI1028" s="7">
        <v>1.2724</v>
      </c>
      <c r="AK1028" s="7">
        <v>0.45329999999999998</v>
      </c>
      <c r="AL1028" s="7">
        <v>1.3735999999999999</v>
      </c>
      <c r="AN1028" s="7">
        <v>0.38229999999999997</v>
      </c>
      <c r="AO1028" s="7">
        <v>1.2635000000000001</v>
      </c>
      <c r="AP1028" s="7"/>
      <c r="AQ1028" s="7">
        <v>1.2701</v>
      </c>
      <c r="AR1028" s="7">
        <v>3.0371000000000001</v>
      </c>
      <c r="AY1028" s="7">
        <v>2.5518000000000001</v>
      </c>
      <c r="AZ1028" s="7">
        <v>6.2850999999999999</v>
      </c>
      <c r="BA1028" s="7">
        <v>6.2850999999999999</v>
      </c>
    </row>
    <row r="1029" spans="1:53" x14ac:dyDescent="0.15">
      <c r="A1029" s="7">
        <v>0.38600000000000001</v>
      </c>
      <c r="B1029" s="7">
        <v>1.2216</v>
      </c>
      <c r="C1029" s="7">
        <v>3.0145</v>
      </c>
      <c r="D1029" s="7">
        <v>6.1688999999999998</v>
      </c>
      <c r="H1029" s="7">
        <v>0.45479999999999998</v>
      </c>
      <c r="I1029" s="7">
        <v>1.3569</v>
      </c>
      <c r="K1029" s="7">
        <v>0.49340000000000001</v>
      </c>
      <c r="L1029" s="7">
        <v>1.4928999999999999</v>
      </c>
      <c r="N1029" s="7">
        <v>0.41770000000000002</v>
      </c>
      <c r="O1029" s="7">
        <v>1.3380000000000001</v>
      </c>
      <c r="Q1029" s="7">
        <v>1.3611</v>
      </c>
      <c r="R1029" s="7">
        <v>3.2021000000000002</v>
      </c>
      <c r="AA1029" s="7">
        <v>0.36030000000000001</v>
      </c>
      <c r="AB1029" s="7">
        <v>1.1746000000000001</v>
      </c>
      <c r="AC1029" s="7">
        <v>2.4489000000000001</v>
      </c>
      <c r="AD1029" s="7">
        <v>5.4438000000000004</v>
      </c>
      <c r="AH1029" s="7">
        <v>0.41170000000000001</v>
      </c>
      <c r="AI1029" s="7">
        <v>1.2728999999999999</v>
      </c>
      <c r="AK1029" s="7">
        <v>0.45350000000000001</v>
      </c>
      <c r="AL1029" s="7">
        <v>1.3742000000000001</v>
      </c>
      <c r="AN1029" s="7">
        <v>0.38250000000000001</v>
      </c>
      <c r="AO1029" s="7">
        <v>1.264</v>
      </c>
      <c r="AP1029" s="7"/>
      <c r="AQ1029" s="7">
        <v>1.2706</v>
      </c>
      <c r="AR1029" s="7">
        <v>3.0381</v>
      </c>
      <c r="AY1029" s="7">
        <v>2.5529000000000002</v>
      </c>
      <c r="AZ1029" s="7">
        <v>6.2876000000000003</v>
      </c>
      <c r="BA1029" s="7">
        <v>6.2876000000000003</v>
      </c>
    </row>
    <row r="1030" spans="1:53" x14ac:dyDescent="0.15">
      <c r="A1030" s="7">
        <v>0.38629999999999998</v>
      </c>
      <c r="B1030" s="7">
        <v>1.2221</v>
      </c>
      <c r="C1030" s="7">
        <v>3.0154999999999998</v>
      </c>
      <c r="D1030" s="7">
        <v>6.1710000000000003</v>
      </c>
      <c r="H1030" s="7">
        <v>0.45500000000000002</v>
      </c>
      <c r="I1030" s="7">
        <v>1.3574999999999999</v>
      </c>
      <c r="K1030" s="7">
        <v>0.49370000000000003</v>
      </c>
      <c r="L1030" s="7">
        <v>1.4935</v>
      </c>
      <c r="N1030" s="7">
        <v>0.41799999999999998</v>
      </c>
      <c r="O1030" s="7">
        <v>1.3386</v>
      </c>
      <c r="Q1030" s="7">
        <v>1.3615999999999999</v>
      </c>
      <c r="R1030" s="7">
        <v>3.2031999999999998</v>
      </c>
      <c r="AA1030" s="7">
        <v>0.36049999999999999</v>
      </c>
      <c r="AB1030" s="7">
        <v>1.1751</v>
      </c>
      <c r="AC1030" s="7">
        <v>2.4498000000000002</v>
      </c>
      <c r="AD1030" s="7">
        <v>5.4455999999999998</v>
      </c>
      <c r="AH1030" s="7">
        <v>0.41199999999999998</v>
      </c>
      <c r="AI1030" s="7">
        <v>1.2735000000000001</v>
      </c>
      <c r="AK1030" s="7">
        <v>0.45379999999999998</v>
      </c>
      <c r="AL1030" s="7">
        <v>1.3748</v>
      </c>
      <c r="AN1030" s="7">
        <v>0.38269999999999998</v>
      </c>
      <c r="AO1030" s="7">
        <v>1.2645</v>
      </c>
      <c r="AP1030" s="7"/>
      <c r="AQ1030" s="7">
        <v>1.2710999999999999</v>
      </c>
      <c r="AR1030" s="7">
        <v>3.0392000000000001</v>
      </c>
      <c r="AY1030" s="7">
        <v>2.5541</v>
      </c>
      <c r="AZ1030" s="7">
        <v>6.2901999999999996</v>
      </c>
      <c r="BA1030" s="7">
        <v>6.2901999999999996</v>
      </c>
    </row>
    <row r="1031" spans="1:53" x14ac:dyDescent="0.15">
      <c r="A1031" s="7">
        <v>0.38650000000000001</v>
      </c>
      <c r="B1031" s="7">
        <v>1.2224999999999999</v>
      </c>
      <c r="C1031" s="7">
        <v>3.0165000000000002</v>
      </c>
      <c r="D1031" s="7">
        <v>6.173</v>
      </c>
      <c r="H1031" s="7">
        <v>0.45529999999999998</v>
      </c>
      <c r="I1031" s="7">
        <v>1.3581000000000001</v>
      </c>
      <c r="K1031" s="7">
        <v>0.49399999999999999</v>
      </c>
      <c r="L1031" s="7">
        <v>1.4942</v>
      </c>
      <c r="N1031" s="7">
        <v>0.41820000000000002</v>
      </c>
      <c r="O1031" s="7">
        <v>1.3391</v>
      </c>
      <c r="Q1031" s="7">
        <v>1.3622000000000001</v>
      </c>
      <c r="R1031" s="7">
        <v>3.2042000000000002</v>
      </c>
      <c r="AA1031" s="7">
        <v>0.36080000000000001</v>
      </c>
      <c r="AB1031" s="7">
        <v>1.1756</v>
      </c>
      <c r="AC1031" s="7">
        <v>2.4508000000000001</v>
      </c>
      <c r="AD1031" s="7">
        <v>5.4474999999999998</v>
      </c>
      <c r="AH1031" s="7">
        <v>0.41220000000000001</v>
      </c>
      <c r="AI1031" s="7">
        <v>1.274</v>
      </c>
      <c r="AK1031" s="7">
        <v>0.4541</v>
      </c>
      <c r="AL1031" s="7">
        <v>1.3754</v>
      </c>
      <c r="AN1031" s="7">
        <v>0.38300000000000001</v>
      </c>
      <c r="AO1031" s="7">
        <v>1.2650999999999999</v>
      </c>
      <c r="AP1031" s="7"/>
      <c r="AQ1031" s="7">
        <v>1.2716000000000001</v>
      </c>
      <c r="AR1031" s="7">
        <v>3.0402</v>
      </c>
      <c r="AY1031" s="7">
        <v>2.5552999999999999</v>
      </c>
      <c r="AZ1031" s="7">
        <v>6.2927</v>
      </c>
      <c r="BA1031" s="7">
        <v>6.2927</v>
      </c>
    </row>
    <row r="1032" spans="1:53" x14ac:dyDescent="0.15">
      <c r="A1032" s="7">
        <v>0.38669999999999999</v>
      </c>
      <c r="B1032" s="7">
        <v>1.2229000000000001</v>
      </c>
      <c r="C1032" s="7">
        <v>3.0175000000000001</v>
      </c>
      <c r="D1032" s="7">
        <v>6.1749999999999998</v>
      </c>
      <c r="H1032" s="7">
        <v>0.4556</v>
      </c>
      <c r="I1032" s="7">
        <v>1.3586</v>
      </c>
      <c r="K1032" s="7">
        <v>0.49430000000000002</v>
      </c>
      <c r="L1032" s="7">
        <v>1.4948999999999999</v>
      </c>
      <c r="N1032" s="7">
        <v>0.41839999999999999</v>
      </c>
      <c r="O1032" s="7">
        <v>1.3396999999999999</v>
      </c>
      <c r="Q1032" s="7">
        <v>1.3627</v>
      </c>
      <c r="R1032" s="7">
        <v>3.2052999999999998</v>
      </c>
      <c r="AA1032" s="7">
        <v>0.36099999999999999</v>
      </c>
      <c r="AB1032" s="7">
        <v>1.1759999999999999</v>
      </c>
      <c r="AC1032" s="7">
        <v>2.4517000000000002</v>
      </c>
      <c r="AD1032" s="7">
        <v>5.4493999999999998</v>
      </c>
      <c r="AH1032" s="7">
        <v>0.41249999999999998</v>
      </c>
      <c r="AI1032" s="7">
        <v>1.2746</v>
      </c>
      <c r="AK1032" s="7">
        <v>0.45440000000000003</v>
      </c>
      <c r="AL1032" s="7">
        <v>1.3759999999999999</v>
      </c>
      <c r="AN1032" s="7">
        <v>0.38319999999999999</v>
      </c>
      <c r="AO1032" s="7">
        <v>1.2656000000000001</v>
      </c>
      <c r="AP1032" s="7"/>
      <c r="AQ1032" s="7">
        <v>1.2721</v>
      </c>
      <c r="AR1032" s="7">
        <v>3.0411999999999999</v>
      </c>
      <c r="AY1032" s="7">
        <v>2.5565000000000002</v>
      </c>
      <c r="AZ1032" s="7">
        <v>6.2953000000000001</v>
      </c>
      <c r="BA1032" s="7">
        <v>6.2953000000000001</v>
      </c>
    </row>
    <row r="1033" spans="1:53" x14ac:dyDescent="0.15">
      <c r="A1033" s="7">
        <v>0.38690000000000002</v>
      </c>
      <c r="B1033" s="7">
        <v>1.2234</v>
      </c>
      <c r="C1033" s="7">
        <v>3.0185</v>
      </c>
      <c r="D1033" s="7">
        <v>6.1769999999999996</v>
      </c>
      <c r="H1033" s="7">
        <v>0.45590000000000003</v>
      </c>
      <c r="I1033" s="7">
        <v>1.3592</v>
      </c>
      <c r="K1033" s="7">
        <v>0.49459999999999998</v>
      </c>
      <c r="L1033" s="7">
        <v>1.4955000000000001</v>
      </c>
      <c r="N1033" s="7">
        <v>0.41870000000000002</v>
      </c>
      <c r="O1033" s="7">
        <v>1.3402000000000001</v>
      </c>
      <c r="Q1033" s="7">
        <v>1.3633</v>
      </c>
      <c r="R1033" s="7">
        <v>3.2063999999999999</v>
      </c>
      <c r="AA1033" s="7">
        <v>0.36120000000000002</v>
      </c>
      <c r="AB1033" s="7">
        <v>1.1765000000000001</v>
      </c>
      <c r="AC1033" s="7">
        <v>2.4525999999999999</v>
      </c>
      <c r="AD1033" s="7">
        <v>5.4512</v>
      </c>
      <c r="AH1033" s="7">
        <v>0.4128</v>
      </c>
      <c r="AI1033" s="7">
        <v>1.2750999999999999</v>
      </c>
      <c r="AK1033" s="7">
        <v>0.45469999999999999</v>
      </c>
      <c r="AL1033" s="7">
        <v>1.3765000000000001</v>
      </c>
      <c r="AN1033" s="7">
        <v>0.38340000000000002</v>
      </c>
      <c r="AO1033" s="7">
        <v>1.2661</v>
      </c>
      <c r="AP1033" s="7"/>
      <c r="AQ1033" s="7">
        <v>1.2726</v>
      </c>
      <c r="AR1033" s="7">
        <v>3.0423</v>
      </c>
      <c r="AY1033" s="7">
        <v>2.5577000000000001</v>
      </c>
      <c r="AZ1033" s="7">
        <v>6.2977999999999996</v>
      </c>
      <c r="BA1033" s="7">
        <v>6.2977999999999996</v>
      </c>
    </row>
    <row r="1034" spans="1:53" x14ac:dyDescent="0.15">
      <c r="A1034" s="7">
        <v>0.3871</v>
      </c>
      <c r="B1034" s="7">
        <v>1.2238</v>
      </c>
      <c r="C1034" s="7">
        <v>3.0194999999999999</v>
      </c>
      <c r="D1034" s="7">
        <v>6.1791</v>
      </c>
      <c r="H1034" s="7">
        <v>0.45619999999999999</v>
      </c>
      <c r="I1034" s="7">
        <v>1.3597999999999999</v>
      </c>
      <c r="K1034" s="7">
        <v>0.49490000000000001</v>
      </c>
      <c r="L1034" s="7">
        <v>1.4962</v>
      </c>
      <c r="N1034" s="7">
        <v>0.41889999999999999</v>
      </c>
      <c r="O1034" s="7">
        <v>1.3408</v>
      </c>
      <c r="Q1034" s="7">
        <v>1.3637999999999999</v>
      </c>
      <c r="R1034" s="7">
        <v>3.2075999999999998</v>
      </c>
      <c r="AA1034" s="7">
        <v>0.3614</v>
      </c>
      <c r="AB1034" s="7">
        <v>1.177</v>
      </c>
      <c r="AC1034" s="7">
        <v>2.4535</v>
      </c>
      <c r="AD1034" s="7">
        <v>5.4531000000000001</v>
      </c>
      <c r="AH1034" s="7">
        <v>0.41299999999999998</v>
      </c>
      <c r="AI1034" s="7">
        <v>1.2757000000000001</v>
      </c>
      <c r="AK1034" s="7">
        <v>0.45500000000000002</v>
      </c>
      <c r="AL1034" s="7">
        <v>1.3771</v>
      </c>
      <c r="AN1034" s="7">
        <v>0.38369999999999999</v>
      </c>
      <c r="AO1034" s="7">
        <v>1.2666999999999999</v>
      </c>
      <c r="AP1034" s="7"/>
      <c r="AQ1034" s="7">
        <v>1.2732000000000001</v>
      </c>
      <c r="AR1034" s="7">
        <v>3.0432999999999999</v>
      </c>
      <c r="AY1034" s="7">
        <v>2.5589</v>
      </c>
      <c r="AZ1034" s="7">
        <v>6.3003999999999998</v>
      </c>
      <c r="BA1034" s="7">
        <v>6.3003999999999998</v>
      </c>
    </row>
    <row r="1035" spans="1:53" x14ac:dyDescent="0.15">
      <c r="A1035" s="7">
        <v>0.38740000000000002</v>
      </c>
      <c r="B1035" s="7">
        <v>1.2242999999999999</v>
      </c>
      <c r="C1035" s="7">
        <v>3.0205000000000002</v>
      </c>
      <c r="D1035" s="7">
        <v>6.1810999999999998</v>
      </c>
      <c r="H1035" s="7">
        <v>0.45639999999999997</v>
      </c>
      <c r="I1035" s="7">
        <v>1.3604000000000001</v>
      </c>
      <c r="K1035" s="7">
        <v>0.49519999999999997</v>
      </c>
      <c r="L1035" s="7">
        <v>1.4968999999999999</v>
      </c>
      <c r="N1035" s="7">
        <v>0.41920000000000002</v>
      </c>
      <c r="O1035" s="7">
        <v>1.3412999999999999</v>
      </c>
      <c r="Q1035" s="7">
        <v>1.3644000000000001</v>
      </c>
      <c r="R1035" s="7">
        <v>3.2086999999999999</v>
      </c>
      <c r="AA1035" s="7">
        <v>0.36159999999999998</v>
      </c>
      <c r="AB1035" s="7">
        <v>1.1774</v>
      </c>
      <c r="AC1035" s="7">
        <v>2.4544999999999999</v>
      </c>
      <c r="AD1035" s="7">
        <v>5.4549000000000003</v>
      </c>
      <c r="AH1035" s="7">
        <v>0.4133</v>
      </c>
      <c r="AI1035" s="7">
        <v>1.2762</v>
      </c>
      <c r="AK1035" s="7">
        <v>0.45529999999999998</v>
      </c>
      <c r="AL1035" s="7">
        <v>1.3776999999999999</v>
      </c>
      <c r="AN1035" s="7">
        <v>0.38390000000000002</v>
      </c>
      <c r="AO1035" s="7">
        <v>1.2672000000000001</v>
      </c>
      <c r="AP1035" s="7"/>
      <c r="AQ1035" s="7">
        <v>1.2737000000000001</v>
      </c>
      <c r="AR1035" s="7">
        <v>3.0444</v>
      </c>
      <c r="AY1035" s="7">
        <v>2.5600999999999998</v>
      </c>
      <c r="AZ1035" s="7">
        <v>6.3029000000000002</v>
      </c>
      <c r="BA1035" s="7">
        <v>6.3029000000000002</v>
      </c>
    </row>
    <row r="1036" spans="1:53" x14ac:dyDescent="0.15">
      <c r="A1036" s="7">
        <v>0.3876</v>
      </c>
      <c r="B1036" s="7">
        <v>1.2246999999999999</v>
      </c>
      <c r="C1036" s="7">
        <v>3.0215000000000001</v>
      </c>
      <c r="D1036" s="7">
        <v>6.1830999999999996</v>
      </c>
      <c r="H1036" s="7">
        <v>0.45669999999999999</v>
      </c>
      <c r="I1036" s="7">
        <v>1.3609</v>
      </c>
      <c r="K1036" s="7">
        <v>0.4955</v>
      </c>
      <c r="L1036" s="7">
        <v>1.4975000000000001</v>
      </c>
      <c r="N1036" s="7">
        <v>0.4194</v>
      </c>
      <c r="O1036" s="7">
        <v>1.3419000000000001</v>
      </c>
      <c r="Q1036" s="7">
        <v>1.3649</v>
      </c>
      <c r="R1036" s="7">
        <v>3.2098</v>
      </c>
      <c r="AA1036" s="7">
        <v>0.3619</v>
      </c>
      <c r="AB1036" s="7">
        <v>1.1778999999999999</v>
      </c>
      <c r="AC1036" s="7">
        <v>2.4554</v>
      </c>
      <c r="AD1036" s="7">
        <v>5.4568000000000003</v>
      </c>
      <c r="AH1036" s="7">
        <v>0.41360000000000002</v>
      </c>
      <c r="AI1036" s="7">
        <v>1.2767999999999999</v>
      </c>
      <c r="AK1036" s="7">
        <v>0.4556</v>
      </c>
      <c r="AL1036" s="7">
        <v>1.3783000000000001</v>
      </c>
      <c r="AN1036" s="7">
        <v>0.3841</v>
      </c>
      <c r="AO1036" s="7">
        <v>1.2677</v>
      </c>
      <c r="AP1036" s="7"/>
      <c r="AQ1036" s="7">
        <v>1.2742</v>
      </c>
      <c r="AR1036" s="7">
        <v>3.0453999999999999</v>
      </c>
      <c r="AY1036" s="7">
        <v>2.5613000000000001</v>
      </c>
      <c r="AZ1036" s="7">
        <v>6.3055000000000003</v>
      </c>
      <c r="BA1036" s="7">
        <v>6.3055000000000003</v>
      </c>
    </row>
    <row r="1037" spans="1:53" x14ac:dyDescent="0.15">
      <c r="A1037" s="7">
        <v>0.38779999999999998</v>
      </c>
      <c r="B1037" s="7">
        <v>1.2252000000000001</v>
      </c>
      <c r="C1037" s="7">
        <v>3.0225</v>
      </c>
      <c r="D1037" s="7">
        <v>6.1852</v>
      </c>
      <c r="H1037" s="7">
        <v>0.45700000000000002</v>
      </c>
      <c r="I1037" s="7">
        <v>1.3614999999999999</v>
      </c>
      <c r="K1037" s="7">
        <v>0.49580000000000002</v>
      </c>
      <c r="L1037" s="7">
        <v>1.4982</v>
      </c>
      <c r="N1037" s="7">
        <v>0.41970000000000002</v>
      </c>
      <c r="O1037" s="7">
        <v>1.3424</v>
      </c>
      <c r="Q1037" s="7">
        <v>1.3654999999999999</v>
      </c>
      <c r="R1037" s="7">
        <v>3.2109000000000001</v>
      </c>
      <c r="AA1037" s="7">
        <v>0.36209999999999998</v>
      </c>
      <c r="AB1037" s="7">
        <v>1.1782999999999999</v>
      </c>
      <c r="AC1037" s="7">
        <v>2.4563000000000001</v>
      </c>
      <c r="AD1037" s="7">
        <v>5.4587000000000003</v>
      </c>
      <c r="AH1037" s="7">
        <v>0.4138</v>
      </c>
      <c r="AI1037" s="7">
        <v>1.2773000000000001</v>
      </c>
      <c r="AK1037" s="7">
        <v>0.45590000000000003</v>
      </c>
      <c r="AL1037" s="7">
        <v>1.3789</v>
      </c>
      <c r="AN1037" s="7">
        <v>0.38440000000000002</v>
      </c>
      <c r="AO1037" s="7">
        <v>1.2683</v>
      </c>
      <c r="AP1037" s="7"/>
      <c r="AQ1037" s="7">
        <v>1.2746999999999999</v>
      </c>
      <c r="AR1037" s="7">
        <v>3.0464000000000002</v>
      </c>
      <c r="AY1037" s="7">
        <v>2.5625</v>
      </c>
      <c r="AZ1037" s="7">
        <v>6.3080999999999996</v>
      </c>
      <c r="BA1037" s="7">
        <v>6.3080999999999996</v>
      </c>
    </row>
    <row r="1038" spans="1:53" x14ac:dyDescent="0.15">
      <c r="A1038" s="7">
        <v>0.38800000000000001</v>
      </c>
      <c r="B1038" s="7">
        <v>1.2256</v>
      </c>
      <c r="C1038" s="7">
        <v>3.0234999999999999</v>
      </c>
      <c r="D1038" s="7">
        <v>6.1871999999999998</v>
      </c>
      <c r="H1038" s="7">
        <v>0.45729999999999998</v>
      </c>
      <c r="I1038" s="7">
        <v>1.3621000000000001</v>
      </c>
      <c r="K1038" s="7">
        <v>0.496</v>
      </c>
      <c r="L1038" s="7">
        <v>1.4988999999999999</v>
      </c>
      <c r="N1038" s="7">
        <v>0.4199</v>
      </c>
      <c r="O1038" s="7">
        <v>1.343</v>
      </c>
      <c r="Q1038" s="7">
        <v>1.3660000000000001</v>
      </c>
      <c r="R1038" s="7">
        <v>3.2120000000000002</v>
      </c>
      <c r="AA1038" s="7">
        <v>0.36230000000000001</v>
      </c>
      <c r="AB1038" s="7">
        <v>1.1788000000000001</v>
      </c>
      <c r="AC1038" s="7">
        <v>2.4571999999999998</v>
      </c>
      <c r="AD1038" s="7">
        <v>5.4606000000000003</v>
      </c>
      <c r="AH1038" s="7">
        <v>0.41410000000000002</v>
      </c>
      <c r="AI1038" s="7">
        <v>1.2779</v>
      </c>
      <c r="AK1038" s="7">
        <v>0.45619999999999999</v>
      </c>
      <c r="AL1038" s="7">
        <v>1.3794999999999999</v>
      </c>
      <c r="AN1038" s="7">
        <v>0.3846</v>
      </c>
      <c r="AO1038" s="7">
        <v>1.2687999999999999</v>
      </c>
      <c r="AP1038" s="7"/>
      <c r="AQ1038" s="7">
        <v>1.2751999999999999</v>
      </c>
      <c r="AR1038" s="7">
        <v>3.0474999999999999</v>
      </c>
      <c r="AY1038" s="7">
        <v>2.5636999999999999</v>
      </c>
      <c r="AZ1038" s="7">
        <v>6.3106</v>
      </c>
      <c r="BA1038" s="7">
        <v>6.3106</v>
      </c>
    </row>
    <row r="1039" spans="1:53" x14ac:dyDescent="0.15">
      <c r="A1039" s="7">
        <v>0.38819999999999999</v>
      </c>
      <c r="B1039" s="7">
        <v>1.226</v>
      </c>
      <c r="C1039" s="7">
        <v>3.0245000000000002</v>
      </c>
      <c r="D1039" s="7">
        <v>6.1891999999999996</v>
      </c>
      <c r="H1039" s="7">
        <v>0.45760000000000001</v>
      </c>
      <c r="I1039" s="7">
        <v>1.3627</v>
      </c>
      <c r="K1039" s="7">
        <v>0.49630000000000002</v>
      </c>
      <c r="L1039" s="7">
        <v>1.4995000000000001</v>
      </c>
      <c r="N1039" s="7">
        <v>0.42020000000000002</v>
      </c>
      <c r="O1039" s="7">
        <v>1.3434999999999999</v>
      </c>
      <c r="Q1039" s="7">
        <v>1.3666</v>
      </c>
      <c r="R1039" s="7">
        <v>3.2130999999999998</v>
      </c>
      <c r="AA1039" s="7">
        <v>0.36249999999999999</v>
      </c>
      <c r="AB1039" s="7">
        <v>1.1793</v>
      </c>
      <c r="AC1039" s="7">
        <v>2.4582000000000002</v>
      </c>
      <c r="AD1039" s="7">
        <v>5.4623999999999997</v>
      </c>
      <c r="AH1039" s="7">
        <v>0.4143</v>
      </c>
      <c r="AI1039" s="7">
        <v>1.2784</v>
      </c>
      <c r="AK1039" s="7">
        <v>0.45650000000000002</v>
      </c>
      <c r="AL1039" s="7">
        <v>1.3801000000000001</v>
      </c>
      <c r="AN1039" s="7">
        <v>0.38479999999999998</v>
      </c>
      <c r="AO1039" s="7">
        <v>1.2694000000000001</v>
      </c>
      <c r="AP1039" s="7"/>
      <c r="AQ1039" s="7">
        <v>1.2758</v>
      </c>
      <c r="AR1039" s="7">
        <v>3.0485000000000002</v>
      </c>
      <c r="AY1039" s="7">
        <v>2.5649000000000002</v>
      </c>
      <c r="AZ1039" s="7">
        <v>6.3132000000000001</v>
      </c>
      <c r="BA1039" s="7">
        <v>6.3132000000000001</v>
      </c>
    </row>
    <row r="1040" spans="1:53" x14ac:dyDescent="0.15">
      <c r="A1040" s="7">
        <v>0.38850000000000001</v>
      </c>
      <c r="B1040" s="7">
        <v>1.2264999999999999</v>
      </c>
      <c r="C1040" s="7">
        <v>3.0255000000000001</v>
      </c>
      <c r="D1040" s="7">
        <v>6.1913</v>
      </c>
      <c r="H1040" s="7">
        <v>0.45779999999999998</v>
      </c>
      <c r="I1040" s="7">
        <v>1.3633</v>
      </c>
      <c r="K1040" s="7">
        <v>0.49659999999999999</v>
      </c>
      <c r="L1040" s="7">
        <v>1.5002</v>
      </c>
      <c r="N1040" s="7">
        <v>0.4204</v>
      </c>
      <c r="O1040" s="7">
        <v>1.3441000000000001</v>
      </c>
      <c r="Q1040" s="7">
        <v>1.3671</v>
      </c>
      <c r="R1040" s="7">
        <v>3.2141999999999999</v>
      </c>
      <c r="AA1040" s="7">
        <v>0.36280000000000001</v>
      </c>
      <c r="AB1040" s="7">
        <v>1.1797</v>
      </c>
      <c r="AC1040" s="7">
        <v>2.4590999999999998</v>
      </c>
      <c r="AD1040" s="7">
        <v>5.4642999999999997</v>
      </c>
      <c r="AH1040" s="7">
        <v>0.41460000000000002</v>
      </c>
      <c r="AI1040" s="7">
        <v>1.2789999999999999</v>
      </c>
      <c r="AK1040" s="7">
        <v>0.45679999999999998</v>
      </c>
      <c r="AL1040" s="7">
        <v>1.3807</v>
      </c>
      <c r="AN1040" s="7">
        <v>0.3851</v>
      </c>
      <c r="AO1040" s="7">
        <v>1.2699</v>
      </c>
      <c r="AP1040" s="7"/>
      <c r="AQ1040" s="7">
        <v>1.2763</v>
      </c>
      <c r="AR1040" s="7">
        <v>3.0495999999999999</v>
      </c>
      <c r="AY1040" s="7">
        <v>2.5661</v>
      </c>
      <c r="AZ1040" s="7">
        <v>6.3158000000000003</v>
      </c>
      <c r="BA1040" s="7">
        <v>6.3158000000000003</v>
      </c>
    </row>
    <row r="1041" spans="1:53" x14ac:dyDescent="0.15">
      <c r="A1041" s="7">
        <v>0.38869999999999999</v>
      </c>
      <c r="B1041" s="7">
        <v>1.2269000000000001</v>
      </c>
      <c r="C1041" s="7">
        <v>3.0265</v>
      </c>
      <c r="D1041" s="7">
        <v>6.1932999999999998</v>
      </c>
      <c r="H1041" s="7">
        <v>0.45810000000000001</v>
      </c>
      <c r="I1041" s="7">
        <v>1.3637999999999999</v>
      </c>
      <c r="K1041" s="7">
        <v>0.49690000000000001</v>
      </c>
      <c r="L1041" s="7">
        <v>1.5008999999999999</v>
      </c>
      <c r="N1041" s="7">
        <v>0.42059999999999997</v>
      </c>
      <c r="O1041" s="7">
        <v>1.3447</v>
      </c>
      <c r="Q1041" s="7">
        <v>1.3676999999999999</v>
      </c>
      <c r="R1041" s="7">
        <v>3.2153</v>
      </c>
      <c r="AA1041" s="7">
        <v>0.36299999999999999</v>
      </c>
      <c r="AB1041" s="7">
        <v>1.1801999999999999</v>
      </c>
      <c r="AC1041" s="7">
        <v>2.46</v>
      </c>
      <c r="AD1041" s="7">
        <v>5.4661999999999997</v>
      </c>
      <c r="AH1041" s="7">
        <v>0.41489999999999999</v>
      </c>
      <c r="AI1041" s="7">
        <v>1.2795000000000001</v>
      </c>
      <c r="AK1041" s="7">
        <v>0.45710000000000001</v>
      </c>
      <c r="AL1041" s="7">
        <v>1.3813</v>
      </c>
      <c r="AN1041" s="7">
        <v>0.38529999999999998</v>
      </c>
      <c r="AO1041" s="7">
        <v>1.2704</v>
      </c>
      <c r="AP1041" s="7"/>
      <c r="AQ1041" s="7">
        <v>1.2767999999999999</v>
      </c>
      <c r="AR1041" s="7">
        <v>3.0506000000000002</v>
      </c>
      <c r="AY1041" s="7">
        <v>2.5672999999999999</v>
      </c>
      <c r="AZ1041" s="7">
        <v>6.3183999999999996</v>
      </c>
      <c r="BA1041" s="7">
        <v>6.3183999999999996</v>
      </c>
    </row>
    <row r="1042" spans="1:53" x14ac:dyDescent="0.15">
      <c r="A1042" s="7">
        <v>0.38890000000000002</v>
      </c>
      <c r="B1042" s="7">
        <v>1.2274</v>
      </c>
      <c r="C1042" s="7">
        <v>3.0274999999999999</v>
      </c>
      <c r="D1042" s="7">
        <v>6.1954000000000002</v>
      </c>
      <c r="H1042" s="7">
        <v>0.45839999999999997</v>
      </c>
      <c r="I1042" s="7">
        <v>1.3644000000000001</v>
      </c>
      <c r="K1042" s="7">
        <v>0.49719999999999998</v>
      </c>
      <c r="L1042" s="7">
        <v>1.5015000000000001</v>
      </c>
      <c r="N1042" s="7">
        <v>0.4209</v>
      </c>
      <c r="O1042" s="7">
        <v>1.3452</v>
      </c>
      <c r="Q1042" s="7">
        <v>1.3683000000000001</v>
      </c>
      <c r="R1042" s="7">
        <v>3.2164000000000001</v>
      </c>
      <c r="AA1042" s="7">
        <v>0.36320000000000002</v>
      </c>
      <c r="AB1042" s="7">
        <v>1.1807000000000001</v>
      </c>
      <c r="AC1042" s="7">
        <v>2.4609999999999999</v>
      </c>
      <c r="AD1042" s="7">
        <v>5.4680999999999997</v>
      </c>
      <c r="AH1042" s="7">
        <v>0.41510000000000002</v>
      </c>
      <c r="AI1042" s="7">
        <v>1.2801</v>
      </c>
      <c r="AK1042" s="7">
        <v>0.45739999999999997</v>
      </c>
      <c r="AL1042" s="7">
        <v>1.3818999999999999</v>
      </c>
      <c r="AN1042" s="7">
        <v>0.38550000000000001</v>
      </c>
      <c r="AO1042" s="7">
        <v>1.2709999999999999</v>
      </c>
      <c r="AP1042" s="7"/>
      <c r="AQ1042" s="7">
        <v>1.2773000000000001</v>
      </c>
      <c r="AR1042" s="7">
        <v>3.0516999999999999</v>
      </c>
      <c r="AY1042" s="7">
        <v>2.5684999999999998</v>
      </c>
      <c r="AZ1042" s="7">
        <v>6.3209999999999997</v>
      </c>
      <c r="BA1042" s="7">
        <v>6.3209999999999997</v>
      </c>
    </row>
    <row r="1043" spans="1:53" x14ac:dyDescent="0.15">
      <c r="A1043" s="7">
        <v>0.3891</v>
      </c>
      <c r="B1043" s="7">
        <v>1.2278</v>
      </c>
      <c r="C1043" s="7">
        <v>3.0286</v>
      </c>
      <c r="D1043" s="7">
        <v>6.1974</v>
      </c>
      <c r="H1043" s="7">
        <v>0.4587</v>
      </c>
      <c r="I1043" s="7">
        <v>1.365</v>
      </c>
      <c r="K1043" s="7">
        <v>0.4975</v>
      </c>
      <c r="L1043" s="7">
        <v>1.5022</v>
      </c>
      <c r="N1043" s="7">
        <v>0.42109999999999997</v>
      </c>
      <c r="O1043" s="7">
        <v>1.3458000000000001</v>
      </c>
      <c r="Q1043" s="7">
        <v>1.3688</v>
      </c>
      <c r="R1043" s="7">
        <v>3.2174999999999998</v>
      </c>
      <c r="AA1043" s="7">
        <v>0.3634</v>
      </c>
      <c r="AB1043" s="7">
        <v>1.1811</v>
      </c>
      <c r="AC1043" s="7">
        <v>2.4619</v>
      </c>
      <c r="AD1043" s="7">
        <v>5.4699</v>
      </c>
      <c r="AH1043" s="7">
        <v>0.41539999999999999</v>
      </c>
      <c r="AI1043" s="7">
        <v>1.2806</v>
      </c>
      <c r="AK1043" s="7">
        <v>0.4577</v>
      </c>
      <c r="AL1043" s="7">
        <v>1.3825000000000001</v>
      </c>
      <c r="AN1043" s="7">
        <v>0.38579999999999998</v>
      </c>
      <c r="AO1043" s="7">
        <v>1.2715000000000001</v>
      </c>
      <c r="AP1043" s="7"/>
      <c r="AQ1043" s="7">
        <v>1.2779</v>
      </c>
      <c r="AR1043" s="7">
        <v>3.0527000000000002</v>
      </c>
      <c r="AY1043" s="7">
        <v>2.5697000000000001</v>
      </c>
      <c r="AZ1043" s="7">
        <v>6.3235000000000001</v>
      </c>
      <c r="BA1043" s="7">
        <v>6.3235000000000001</v>
      </c>
    </row>
    <row r="1044" spans="1:53" x14ac:dyDescent="0.15">
      <c r="A1044" s="7">
        <v>0.38929999999999998</v>
      </c>
      <c r="B1044" s="7">
        <v>1.2282999999999999</v>
      </c>
      <c r="C1044" s="7">
        <v>3.0295999999999998</v>
      </c>
      <c r="D1044" s="7">
        <v>6.1994999999999996</v>
      </c>
      <c r="H1044" s="7">
        <v>0.45900000000000002</v>
      </c>
      <c r="I1044" s="7">
        <v>1.3655999999999999</v>
      </c>
      <c r="K1044" s="7">
        <v>0.49780000000000002</v>
      </c>
      <c r="L1044" s="7">
        <v>1.5028999999999999</v>
      </c>
      <c r="N1044" s="7">
        <v>0.4214</v>
      </c>
      <c r="O1044" s="7">
        <v>1.3463000000000001</v>
      </c>
      <c r="Q1044" s="7">
        <v>1.3694</v>
      </c>
      <c r="R1044" s="7">
        <v>3.2185999999999999</v>
      </c>
      <c r="AA1044" s="7">
        <v>0.36370000000000002</v>
      </c>
      <c r="AB1044" s="7">
        <v>1.1816</v>
      </c>
      <c r="AC1044" s="7">
        <v>2.4628000000000001</v>
      </c>
      <c r="AD1044" s="7">
        <v>5.4718</v>
      </c>
      <c r="AH1044" s="7">
        <v>0.41570000000000001</v>
      </c>
      <c r="AI1044" s="7">
        <v>1.2811999999999999</v>
      </c>
      <c r="AK1044" s="7">
        <v>0.45800000000000002</v>
      </c>
      <c r="AL1044" s="7">
        <v>1.3831</v>
      </c>
      <c r="AN1044" s="7">
        <v>0.38600000000000001</v>
      </c>
      <c r="AO1044" s="7">
        <v>1.2721</v>
      </c>
      <c r="AP1044" s="7"/>
      <c r="AQ1044" s="7">
        <v>1.2784</v>
      </c>
      <c r="AR1044" s="7">
        <v>3.0537999999999998</v>
      </c>
      <c r="AY1044" s="7">
        <v>2.5709</v>
      </c>
      <c r="AZ1044" s="7">
        <v>6.3261000000000003</v>
      </c>
      <c r="BA1044" s="7">
        <v>6.3261000000000003</v>
      </c>
    </row>
    <row r="1045" spans="1:53" x14ac:dyDescent="0.15">
      <c r="A1045" s="7">
        <v>0.3896</v>
      </c>
      <c r="B1045" s="7">
        <v>1.2286999999999999</v>
      </c>
      <c r="C1045" s="7">
        <v>3.0306000000000002</v>
      </c>
      <c r="D1045" s="7">
        <v>6.2015000000000002</v>
      </c>
      <c r="H1045" s="7">
        <v>0.45929999999999999</v>
      </c>
      <c r="I1045" s="7">
        <v>1.3662000000000001</v>
      </c>
      <c r="K1045" s="7">
        <v>0.49809999999999999</v>
      </c>
      <c r="L1045" s="7">
        <v>1.5036</v>
      </c>
      <c r="N1045" s="7">
        <v>0.42159999999999997</v>
      </c>
      <c r="O1045" s="7">
        <v>1.3469</v>
      </c>
      <c r="Q1045" s="7">
        <v>1.3698999999999999</v>
      </c>
      <c r="R1045" s="7">
        <v>3.2197</v>
      </c>
      <c r="AA1045" s="7">
        <v>0.3639</v>
      </c>
      <c r="AB1045" s="7">
        <v>1.1820999999999999</v>
      </c>
      <c r="AC1045" s="7">
        <v>2.4638</v>
      </c>
      <c r="AD1045" s="7">
        <v>5.4737</v>
      </c>
      <c r="AH1045" s="7">
        <v>0.41589999999999999</v>
      </c>
      <c r="AI1045" s="7">
        <v>1.2818000000000001</v>
      </c>
      <c r="AK1045" s="7">
        <v>0.45829999999999999</v>
      </c>
      <c r="AL1045" s="7">
        <v>1.3836999999999999</v>
      </c>
      <c r="AN1045" s="7">
        <v>0.38619999999999999</v>
      </c>
      <c r="AO1045" s="7">
        <v>1.2726</v>
      </c>
      <c r="AP1045" s="7"/>
      <c r="AQ1045" s="7">
        <v>1.2788999999999999</v>
      </c>
      <c r="AR1045" s="7">
        <v>3.0548999999999999</v>
      </c>
      <c r="AY1045" s="7">
        <v>2.5722</v>
      </c>
      <c r="AZ1045" s="7">
        <v>6.3287000000000004</v>
      </c>
      <c r="BA1045" s="7">
        <v>6.3287000000000004</v>
      </c>
    </row>
    <row r="1046" spans="1:53" x14ac:dyDescent="0.15">
      <c r="A1046" s="7">
        <v>0.38979999999999998</v>
      </c>
      <c r="B1046" s="7">
        <v>1.2292000000000001</v>
      </c>
      <c r="C1046" s="7">
        <v>3.0316000000000001</v>
      </c>
      <c r="D1046" s="7">
        <v>6.2035999999999998</v>
      </c>
      <c r="H1046" s="7">
        <v>0.45960000000000001</v>
      </c>
      <c r="I1046" s="7">
        <v>1.3668</v>
      </c>
      <c r="K1046" s="7">
        <v>0.49840000000000001</v>
      </c>
      <c r="L1046" s="7">
        <v>1.5042</v>
      </c>
      <c r="N1046" s="7">
        <v>0.4219</v>
      </c>
      <c r="O1046" s="7">
        <v>1.3474999999999999</v>
      </c>
      <c r="Q1046" s="7">
        <v>1.3705000000000001</v>
      </c>
      <c r="R1046" s="7">
        <v>3.2208999999999999</v>
      </c>
      <c r="AA1046" s="7">
        <v>0.36409999999999998</v>
      </c>
      <c r="AB1046" s="7">
        <v>1.1825000000000001</v>
      </c>
      <c r="AC1046" s="7">
        <v>2.4647000000000001</v>
      </c>
      <c r="AD1046" s="7">
        <v>5.4756</v>
      </c>
      <c r="AH1046" s="7">
        <v>0.41620000000000001</v>
      </c>
      <c r="AI1046" s="7">
        <v>1.2823</v>
      </c>
      <c r="AK1046" s="7">
        <v>0.45860000000000001</v>
      </c>
      <c r="AL1046" s="7">
        <v>1.3843000000000001</v>
      </c>
      <c r="AN1046" s="7">
        <v>0.38650000000000001</v>
      </c>
      <c r="AO1046" s="7">
        <v>1.2732000000000001</v>
      </c>
      <c r="AP1046" s="7"/>
      <c r="AQ1046" s="7">
        <v>1.2794000000000001</v>
      </c>
      <c r="AR1046" s="7">
        <v>3.0558999999999998</v>
      </c>
      <c r="AY1046" s="7">
        <v>2.5733999999999999</v>
      </c>
      <c r="AZ1046" s="7">
        <v>6.3312999999999997</v>
      </c>
      <c r="BA1046" s="7">
        <v>6.3312999999999997</v>
      </c>
    </row>
    <row r="1047" spans="1:53" x14ac:dyDescent="0.15">
      <c r="A1047" s="7">
        <v>0.39</v>
      </c>
      <c r="B1047" s="7">
        <v>1.2296</v>
      </c>
      <c r="C1047" s="7">
        <v>3.0326</v>
      </c>
      <c r="D1047" s="7">
        <v>6.2055999999999996</v>
      </c>
      <c r="H1047" s="7">
        <v>0.45979999999999999</v>
      </c>
      <c r="I1047" s="7">
        <v>1.3673</v>
      </c>
      <c r="K1047" s="7">
        <v>0.49869999999999998</v>
      </c>
      <c r="L1047" s="7">
        <v>1.5048999999999999</v>
      </c>
      <c r="N1047" s="7">
        <v>0.42209999999999998</v>
      </c>
      <c r="O1047" s="7">
        <v>1.3480000000000001</v>
      </c>
      <c r="Q1047" s="7">
        <v>1.371</v>
      </c>
      <c r="R1047" s="7">
        <v>3.222</v>
      </c>
      <c r="AA1047" s="7">
        <v>0.36430000000000001</v>
      </c>
      <c r="AB1047" s="7">
        <v>1.1830000000000001</v>
      </c>
      <c r="AC1047" s="7">
        <v>2.4655999999999998</v>
      </c>
      <c r="AD1047" s="7">
        <v>5.4775</v>
      </c>
      <c r="AH1047" s="7">
        <v>0.41649999999999998</v>
      </c>
      <c r="AI1047" s="7">
        <v>1.2828999999999999</v>
      </c>
      <c r="AK1047" s="7">
        <v>0.45879999999999999</v>
      </c>
      <c r="AL1047" s="7">
        <v>1.3849</v>
      </c>
      <c r="AN1047" s="7">
        <v>0.38669999999999999</v>
      </c>
      <c r="AO1047" s="7">
        <v>1.2737000000000001</v>
      </c>
      <c r="AP1047" s="7"/>
      <c r="AQ1047" s="7">
        <v>1.28</v>
      </c>
      <c r="AR1047" s="7">
        <v>3.0569999999999999</v>
      </c>
      <c r="AY1047" s="7">
        <v>2.5746000000000002</v>
      </c>
      <c r="AZ1047" s="7">
        <v>6.3338999999999999</v>
      </c>
      <c r="BA1047" s="7">
        <v>6.3338999999999999</v>
      </c>
    </row>
    <row r="1048" spans="1:53" x14ac:dyDescent="0.15">
      <c r="A1048" s="7">
        <v>0.39019999999999999</v>
      </c>
      <c r="B1048" s="7">
        <v>1.2301</v>
      </c>
      <c r="C1048" s="7">
        <v>3.0335999999999999</v>
      </c>
      <c r="D1048" s="7">
        <v>6.2077</v>
      </c>
      <c r="H1048" s="7">
        <v>0.46010000000000001</v>
      </c>
      <c r="I1048" s="7">
        <v>1.3678999999999999</v>
      </c>
      <c r="K1048" s="7">
        <v>0.499</v>
      </c>
      <c r="L1048" s="7">
        <v>1.5056</v>
      </c>
      <c r="N1048" s="7">
        <v>0.4224</v>
      </c>
      <c r="O1048" s="7">
        <v>1.3486</v>
      </c>
      <c r="Q1048" s="7">
        <v>1.3715999999999999</v>
      </c>
      <c r="R1048" s="7">
        <v>3.2231000000000001</v>
      </c>
      <c r="AA1048" s="7">
        <v>0.36459999999999998</v>
      </c>
      <c r="AB1048" s="7">
        <v>1.1835</v>
      </c>
      <c r="AC1048" s="7">
        <v>2.4666000000000001</v>
      </c>
      <c r="AD1048" s="7">
        <v>5.4794</v>
      </c>
      <c r="AH1048" s="7">
        <v>0.41670000000000001</v>
      </c>
      <c r="AI1048" s="7">
        <v>1.2834000000000001</v>
      </c>
      <c r="AK1048" s="7">
        <v>0.45910000000000001</v>
      </c>
      <c r="AL1048" s="7">
        <v>1.3855</v>
      </c>
      <c r="AN1048" s="7">
        <v>0.38690000000000002</v>
      </c>
      <c r="AO1048" s="7">
        <v>1.2742</v>
      </c>
      <c r="AP1048" s="7"/>
      <c r="AQ1048" s="7">
        <v>1.2805</v>
      </c>
      <c r="AR1048" s="7">
        <v>3.0579999999999998</v>
      </c>
      <c r="AY1048" s="7">
        <v>2.5758000000000001</v>
      </c>
      <c r="AZ1048" s="7">
        <v>6.3365</v>
      </c>
      <c r="BA1048" s="7">
        <v>6.3365</v>
      </c>
    </row>
    <row r="1049" spans="1:53" x14ac:dyDescent="0.15">
      <c r="A1049" s="7">
        <v>0.39040000000000002</v>
      </c>
      <c r="B1049" s="7">
        <v>1.2304999999999999</v>
      </c>
      <c r="C1049" s="7">
        <v>3.0347</v>
      </c>
      <c r="D1049" s="7">
        <v>6.2096999999999998</v>
      </c>
      <c r="H1049" s="7">
        <v>0.46039999999999998</v>
      </c>
      <c r="I1049" s="7">
        <v>1.3685</v>
      </c>
      <c r="K1049" s="7">
        <v>0.49930000000000002</v>
      </c>
      <c r="L1049" s="7">
        <v>1.5063</v>
      </c>
      <c r="N1049" s="7">
        <v>0.42259999999999998</v>
      </c>
      <c r="O1049" s="7">
        <v>1.3491</v>
      </c>
      <c r="Q1049" s="7">
        <v>1.3722000000000001</v>
      </c>
      <c r="R1049" s="7">
        <v>3.2242000000000002</v>
      </c>
      <c r="AA1049" s="7">
        <v>0.36480000000000001</v>
      </c>
      <c r="AB1049" s="7">
        <v>1.1839</v>
      </c>
      <c r="AC1049" s="7">
        <v>2.4674999999999998</v>
      </c>
      <c r="AD1049" s="7">
        <v>5.4813000000000001</v>
      </c>
      <c r="AH1049" s="7">
        <v>0.41699999999999998</v>
      </c>
      <c r="AI1049" s="7">
        <v>1.284</v>
      </c>
      <c r="AK1049" s="7">
        <v>0.45939999999999998</v>
      </c>
      <c r="AL1049" s="7">
        <v>1.3861000000000001</v>
      </c>
      <c r="AN1049" s="7">
        <v>0.38719999999999999</v>
      </c>
      <c r="AO1049" s="7">
        <v>1.2747999999999999</v>
      </c>
      <c r="AP1049" s="7"/>
      <c r="AQ1049" s="7">
        <v>1.2809999999999999</v>
      </c>
      <c r="AR1049" s="7">
        <v>3.0590999999999999</v>
      </c>
      <c r="AY1049" s="7">
        <v>2.577</v>
      </c>
      <c r="AZ1049" s="7">
        <v>6.3391000000000002</v>
      </c>
      <c r="BA1049" s="7">
        <v>6.3391000000000002</v>
      </c>
    </row>
    <row r="1050" spans="1:53" x14ac:dyDescent="0.15">
      <c r="A1050" s="7">
        <v>0.39069999999999999</v>
      </c>
      <c r="B1050" s="7">
        <v>1.2310000000000001</v>
      </c>
      <c r="C1050" s="7">
        <v>3.0356999999999998</v>
      </c>
      <c r="D1050" s="7">
        <v>6.2118000000000002</v>
      </c>
      <c r="H1050" s="7">
        <v>0.4607</v>
      </c>
      <c r="I1050" s="7">
        <v>1.3691</v>
      </c>
      <c r="K1050" s="7">
        <v>0.49959999999999999</v>
      </c>
      <c r="L1050" s="7">
        <v>1.5068999999999999</v>
      </c>
      <c r="N1050" s="7">
        <v>0.4229</v>
      </c>
      <c r="O1050" s="7">
        <v>1.3496999999999999</v>
      </c>
      <c r="Q1050" s="7">
        <v>1.3727</v>
      </c>
      <c r="R1050" s="7">
        <v>3.2252999999999998</v>
      </c>
      <c r="AA1050" s="7">
        <v>0.36499999999999999</v>
      </c>
      <c r="AB1050" s="7">
        <v>1.1843999999999999</v>
      </c>
      <c r="AC1050" s="7">
        <v>2.4685000000000001</v>
      </c>
      <c r="AD1050" s="7">
        <v>5.4832000000000001</v>
      </c>
      <c r="AH1050" s="7">
        <v>0.4173</v>
      </c>
      <c r="AI1050" s="7">
        <v>1.2845</v>
      </c>
      <c r="AK1050" s="7">
        <v>0.4597</v>
      </c>
      <c r="AL1050" s="7">
        <v>1.3867</v>
      </c>
      <c r="AN1050" s="7">
        <v>0.38740000000000002</v>
      </c>
      <c r="AO1050" s="7">
        <v>1.2753000000000001</v>
      </c>
      <c r="AP1050" s="7"/>
      <c r="AQ1050" s="7">
        <v>1.2815000000000001</v>
      </c>
      <c r="AR1050" s="7">
        <v>3.0600999999999998</v>
      </c>
      <c r="AY1050" s="7">
        <v>2.5781999999999998</v>
      </c>
      <c r="AZ1050" s="7">
        <v>6.3417000000000003</v>
      </c>
      <c r="BA1050" s="7">
        <v>6.3417000000000003</v>
      </c>
    </row>
    <row r="1051" spans="1:53" x14ac:dyDescent="0.15">
      <c r="A1051" s="7">
        <v>0.39090000000000003</v>
      </c>
      <c r="B1051" s="7">
        <v>1.2314000000000001</v>
      </c>
      <c r="C1051" s="7">
        <v>3.0367000000000002</v>
      </c>
      <c r="D1051" s="7">
        <v>6.2138999999999998</v>
      </c>
      <c r="H1051" s="7">
        <v>0.46100000000000002</v>
      </c>
      <c r="I1051" s="7">
        <v>1.3696999999999999</v>
      </c>
      <c r="K1051" s="7">
        <v>0.49990000000000001</v>
      </c>
      <c r="L1051" s="7">
        <v>1.5076000000000001</v>
      </c>
      <c r="N1051" s="7">
        <v>0.42309999999999998</v>
      </c>
      <c r="O1051" s="7">
        <v>1.3503000000000001</v>
      </c>
      <c r="Q1051" s="7">
        <v>1.3733</v>
      </c>
      <c r="R1051" s="7">
        <v>3.2265000000000001</v>
      </c>
      <c r="AA1051" s="7">
        <v>0.36520000000000002</v>
      </c>
      <c r="AB1051" s="7">
        <v>1.1849000000000001</v>
      </c>
      <c r="AC1051" s="7">
        <v>2.4693999999999998</v>
      </c>
      <c r="AD1051" s="7">
        <v>5.4851000000000001</v>
      </c>
      <c r="AH1051" s="7">
        <v>0.41749999999999998</v>
      </c>
      <c r="AI1051" s="7">
        <v>1.2850999999999999</v>
      </c>
      <c r="AK1051" s="7">
        <v>0.46</v>
      </c>
      <c r="AL1051" s="7">
        <v>1.3873</v>
      </c>
      <c r="AN1051" s="7">
        <v>0.3876</v>
      </c>
      <c r="AO1051" s="7">
        <v>1.2759</v>
      </c>
      <c r="AP1051" s="7"/>
      <c r="AQ1051" s="7">
        <v>1.2821</v>
      </c>
      <c r="AR1051" s="7">
        <v>3.0611999999999999</v>
      </c>
      <c r="AY1051" s="7">
        <v>2.5794000000000001</v>
      </c>
      <c r="AZ1051" s="7">
        <v>6.3442999999999996</v>
      </c>
      <c r="BA1051" s="7">
        <v>6.3442999999999996</v>
      </c>
    </row>
    <row r="1052" spans="1:53" x14ac:dyDescent="0.15">
      <c r="A1052" s="7">
        <v>0.3911</v>
      </c>
      <c r="B1052" s="7">
        <v>1.2319</v>
      </c>
      <c r="C1052" s="7">
        <v>3.0377000000000001</v>
      </c>
      <c r="D1052" s="7">
        <v>6.2159000000000004</v>
      </c>
      <c r="H1052" s="7">
        <v>0.46129999999999999</v>
      </c>
      <c r="I1052" s="7">
        <v>1.3703000000000001</v>
      </c>
      <c r="K1052" s="7">
        <v>0.50019999999999998</v>
      </c>
      <c r="L1052" s="7">
        <v>1.5083</v>
      </c>
      <c r="N1052" s="7">
        <v>0.4234</v>
      </c>
      <c r="O1052" s="7">
        <v>1.3508</v>
      </c>
      <c r="Q1052" s="7">
        <v>1.3737999999999999</v>
      </c>
      <c r="R1052" s="7">
        <v>3.2275999999999998</v>
      </c>
      <c r="AA1052" s="7">
        <v>0.36549999999999999</v>
      </c>
      <c r="AB1052" s="7">
        <v>1.1854</v>
      </c>
      <c r="AC1052" s="7">
        <v>2.4702999999999999</v>
      </c>
      <c r="AD1052" s="7">
        <v>5.4870000000000001</v>
      </c>
      <c r="AH1052" s="7">
        <v>0.4178</v>
      </c>
      <c r="AI1052" s="7">
        <v>1.2857000000000001</v>
      </c>
      <c r="AK1052" s="7">
        <v>0.46029999999999999</v>
      </c>
      <c r="AL1052" s="7">
        <v>1.3878999999999999</v>
      </c>
      <c r="AN1052" s="7">
        <v>0.38790000000000002</v>
      </c>
      <c r="AO1052" s="7">
        <v>1.2764</v>
      </c>
      <c r="AP1052" s="7"/>
      <c r="AQ1052" s="7">
        <v>1.2826</v>
      </c>
      <c r="AR1052" s="7">
        <v>3.0623</v>
      </c>
      <c r="AY1052" s="7">
        <v>2.5807000000000002</v>
      </c>
      <c r="AZ1052" s="7">
        <v>6.3468999999999998</v>
      </c>
      <c r="BA1052" s="7">
        <v>6.3468999999999998</v>
      </c>
    </row>
    <row r="1053" spans="1:53" x14ac:dyDescent="0.15">
      <c r="A1053" s="7">
        <v>0.39129999999999998</v>
      </c>
      <c r="B1053" s="7">
        <v>1.2323</v>
      </c>
      <c r="C1053" s="7">
        <v>3.0387</v>
      </c>
      <c r="D1053" s="7">
        <v>6.218</v>
      </c>
      <c r="H1053" s="7">
        <v>0.46160000000000001</v>
      </c>
      <c r="I1053" s="7">
        <v>1.3709</v>
      </c>
      <c r="K1053" s="7">
        <v>0.50049999999999994</v>
      </c>
      <c r="L1053" s="7">
        <v>1.5089999999999999</v>
      </c>
      <c r="N1053" s="7">
        <v>0.42359999999999998</v>
      </c>
      <c r="O1053" s="7">
        <v>1.3513999999999999</v>
      </c>
      <c r="Q1053" s="7">
        <v>1.3744000000000001</v>
      </c>
      <c r="R1053" s="7">
        <v>3.2286999999999999</v>
      </c>
      <c r="AA1053" s="7">
        <v>0.36570000000000003</v>
      </c>
      <c r="AB1053" s="7">
        <v>1.1858</v>
      </c>
      <c r="AC1053" s="7">
        <v>2.4712999999999998</v>
      </c>
      <c r="AD1053" s="7">
        <v>5.4889000000000001</v>
      </c>
      <c r="AH1053" s="7">
        <v>0.41810000000000003</v>
      </c>
      <c r="AI1053" s="7">
        <v>1.2862</v>
      </c>
      <c r="AK1053" s="7">
        <v>0.46060000000000001</v>
      </c>
      <c r="AL1053" s="7">
        <v>1.3885000000000001</v>
      </c>
      <c r="AN1053" s="7">
        <v>0.3881</v>
      </c>
      <c r="AO1053" s="7">
        <v>1.2769999999999999</v>
      </c>
      <c r="AP1053" s="7"/>
      <c r="AQ1053" s="7">
        <v>1.2830999999999999</v>
      </c>
      <c r="AR1053" s="7">
        <v>3.0632999999999999</v>
      </c>
      <c r="AY1053" s="7">
        <v>2.5819000000000001</v>
      </c>
      <c r="AZ1053" s="7">
        <v>6.3494999999999999</v>
      </c>
      <c r="BA1053" s="7">
        <v>6.3494999999999999</v>
      </c>
    </row>
    <row r="1054" spans="1:53" x14ac:dyDescent="0.15">
      <c r="A1054" s="7">
        <v>0.3916</v>
      </c>
      <c r="B1054" s="7">
        <v>1.2327999999999999</v>
      </c>
      <c r="C1054" s="7">
        <v>3.0398000000000001</v>
      </c>
      <c r="D1054" s="7">
        <v>6.2201000000000004</v>
      </c>
      <c r="H1054" s="7">
        <v>0.46179999999999999</v>
      </c>
      <c r="I1054" s="7">
        <v>1.3714999999999999</v>
      </c>
      <c r="K1054" s="7">
        <v>0.50080000000000002</v>
      </c>
      <c r="L1054" s="7">
        <v>1.5096000000000001</v>
      </c>
      <c r="N1054" s="7">
        <v>0.4239</v>
      </c>
      <c r="O1054" s="7">
        <v>1.3520000000000001</v>
      </c>
      <c r="Q1054" s="7">
        <v>1.375</v>
      </c>
      <c r="R1054" s="7">
        <v>3.2298</v>
      </c>
      <c r="AA1054" s="7">
        <v>0.3659</v>
      </c>
      <c r="AB1054" s="7">
        <v>1.1862999999999999</v>
      </c>
      <c r="AC1054" s="7">
        <v>2.4722</v>
      </c>
      <c r="AD1054" s="7">
        <v>5.4908000000000001</v>
      </c>
      <c r="AH1054" s="7">
        <v>0.41839999999999999</v>
      </c>
      <c r="AI1054" s="7">
        <v>1.2867999999999999</v>
      </c>
      <c r="AK1054" s="7">
        <v>0.46089999999999998</v>
      </c>
      <c r="AL1054" s="7">
        <v>1.3891</v>
      </c>
      <c r="AN1054" s="7">
        <v>0.38840000000000002</v>
      </c>
      <c r="AO1054" s="7">
        <v>1.2775000000000001</v>
      </c>
      <c r="AP1054" s="7"/>
      <c r="AQ1054" s="7">
        <v>1.2837000000000001</v>
      </c>
      <c r="AR1054" s="7">
        <v>3.0644</v>
      </c>
      <c r="AY1054" s="7">
        <v>2.5831</v>
      </c>
      <c r="AZ1054" s="7">
        <v>6.3521999999999998</v>
      </c>
      <c r="BA1054" s="7">
        <v>6.3521999999999998</v>
      </c>
    </row>
    <row r="1055" spans="1:53" x14ac:dyDescent="0.15">
      <c r="A1055" s="7">
        <v>0.39179999999999998</v>
      </c>
      <c r="B1055" s="7">
        <v>1.2332000000000001</v>
      </c>
      <c r="C1055" s="7">
        <v>3.0407999999999999</v>
      </c>
      <c r="D1055" s="7">
        <v>6.2222</v>
      </c>
      <c r="H1055" s="7">
        <v>0.46210000000000001</v>
      </c>
      <c r="I1055" s="7">
        <v>1.3720000000000001</v>
      </c>
      <c r="K1055" s="7">
        <v>0.50109999999999999</v>
      </c>
      <c r="L1055" s="7">
        <v>1.5103</v>
      </c>
      <c r="N1055" s="7">
        <v>0.42409999999999998</v>
      </c>
      <c r="O1055" s="7">
        <v>1.3525</v>
      </c>
      <c r="Q1055" s="7">
        <v>1.3754999999999999</v>
      </c>
      <c r="R1055" s="7">
        <v>3.2309999999999999</v>
      </c>
      <c r="AA1055" s="7">
        <v>0.36609999999999998</v>
      </c>
      <c r="AB1055" s="7">
        <v>1.1868000000000001</v>
      </c>
      <c r="AC1055" s="7">
        <v>2.4731999999999998</v>
      </c>
      <c r="AD1055" s="7">
        <v>5.4927000000000001</v>
      </c>
      <c r="AH1055" s="7">
        <v>0.41860000000000003</v>
      </c>
      <c r="AI1055" s="7">
        <v>1.2873000000000001</v>
      </c>
      <c r="AK1055" s="7">
        <v>0.4612</v>
      </c>
      <c r="AL1055" s="7">
        <v>1.3896999999999999</v>
      </c>
      <c r="AN1055" s="7">
        <v>0.3886</v>
      </c>
      <c r="AO1055" s="7">
        <v>1.2781</v>
      </c>
      <c r="AP1055" s="7"/>
      <c r="AQ1055" s="7">
        <v>1.2842</v>
      </c>
      <c r="AR1055" s="7">
        <v>3.0655000000000001</v>
      </c>
      <c r="AY1055" s="7">
        <v>2.5842999999999998</v>
      </c>
      <c r="AZ1055" s="7">
        <v>6.3548</v>
      </c>
      <c r="BA1055" s="7">
        <v>6.3548</v>
      </c>
    </row>
    <row r="1056" spans="1:53" x14ac:dyDescent="0.15">
      <c r="A1056" s="7">
        <v>0.39200000000000002</v>
      </c>
      <c r="B1056" s="7">
        <v>1.2337</v>
      </c>
      <c r="C1056" s="7">
        <v>3.0417999999999998</v>
      </c>
      <c r="D1056" s="7">
        <v>6.2241999999999997</v>
      </c>
      <c r="H1056" s="7">
        <v>0.46239999999999998</v>
      </c>
      <c r="I1056" s="7">
        <v>1.3726</v>
      </c>
      <c r="K1056" s="7">
        <v>0.50139999999999996</v>
      </c>
      <c r="L1056" s="7">
        <v>1.5109999999999999</v>
      </c>
      <c r="N1056" s="7">
        <v>0.4244</v>
      </c>
      <c r="O1056" s="7">
        <v>1.3531</v>
      </c>
      <c r="Q1056" s="7">
        <v>1.3761000000000001</v>
      </c>
      <c r="R1056" s="7">
        <v>3.2321</v>
      </c>
      <c r="AA1056" s="7">
        <v>0.3664</v>
      </c>
      <c r="AB1056" s="7">
        <v>1.1872</v>
      </c>
      <c r="AC1056" s="7">
        <v>2.4741</v>
      </c>
      <c r="AD1056" s="7">
        <v>5.4946000000000002</v>
      </c>
      <c r="AH1056" s="7">
        <v>0.41889999999999999</v>
      </c>
      <c r="AI1056" s="7">
        <v>1.2879</v>
      </c>
      <c r="AK1056" s="7">
        <v>0.46150000000000002</v>
      </c>
      <c r="AL1056" s="7">
        <v>1.3903000000000001</v>
      </c>
      <c r="AN1056" s="7">
        <v>0.38879999999999998</v>
      </c>
      <c r="AO1056" s="7">
        <v>1.2786</v>
      </c>
      <c r="AP1056" s="7"/>
      <c r="AQ1056" s="7">
        <v>1.2847</v>
      </c>
      <c r="AR1056" s="7">
        <v>3.0665</v>
      </c>
      <c r="AY1056" s="7">
        <v>2.5855999999999999</v>
      </c>
      <c r="AZ1056" s="7">
        <v>6.3574000000000002</v>
      </c>
      <c r="BA1056" s="7">
        <v>6.3574000000000002</v>
      </c>
    </row>
    <row r="1057" spans="1:53" x14ac:dyDescent="0.15">
      <c r="A1057" s="7">
        <v>0.39219999999999999</v>
      </c>
      <c r="B1057" s="7">
        <v>1.2342</v>
      </c>
      <c r="C1057" s="7">
        <v>3.0428999999999999</v>
      </c>
      <c r="D1057" s="7">
        <v>6.2263000000000002</v>
      </c>
      <c r="H1057" s="7">
        <v>0.4627</v>
      </c>
      <c r="I1057" s="7">
        <v>1.3732</v>
      </c>
      <c r="K1057" s="7">
        <v>0.50170000000000003</v>
      </c>
      <c r="L1057" s="7">
        <v>1.5117</v>
      </c>
      <c r="N1057" s="7">
        <v>0.42459999999999998</v>
      </c>
      <c r="O1057" s="7">
        <v>1.3536999999999999</v>
      </c>
      <c r="Q1057" s="7">
        <v>1.3767</v>
      </c>
      <c r="R1057" s="7">
        <v>3.2332000000000001</v>
      </c>
      <c r="AA1057" s="7">
        <v>0.36659999999999998</v>
      </c>
      <c r="AB1057" s="7">
        <v>1.1877</v>
      </c>
      <c r="AC1057" s="7">
        <v>2.4750999999999999</v>
      </c>
      <c r="AD1057" s="7">
        <v>5.4965000000000002</v>
      </c>
      <c r="AH1057" s="7">
        <v>0.41920000000000002</v>
      </c>
      <c r="AI1057" s="7">
        <v>1.2885</v>
      </c>
      <c r="AK1057" s="7">
        <v>0.46179999999999999</v>
      </c>
      <c r="AL1057" s="7">
        <v>1.3909</v>
      </c>
      <c r="AN1057" s="7">
        <v>0.3891</v>
      </c>
      <c r="AO1057" s="7">
        <v>1.2791999999999999</v>
      </c>
      <c r="AP1057" s="7"/>
      <c r="AQ1057" s="7">
        <v>1.2853000000000001</v>
      </c>
      <c r="AR1057" s="7">
        <v>3.0676000000000001</v>
      </c>
      <c r="AY1057" s="7">
        <v>2.5868000000000002</v>
      </c>
      <c r="AZ1057" s="7">
        <v>6.36</v>
      </c>
      <c r="BA1057" s="7">
        <v>6.36</v>
      </c>
    </row>
    <row r="1058" spans="1:53" x14ac:dyDescent="0.15">
      <c r="A1058" s="7">
        <v>0.39250000000000002</v>
      </c>
      <c r="B1058" s="7">
        <v>1.2345999999999999</v>
      </c>
      <c r="C1058" s="7">
        <v>3.0438999999999998</v>
      </c>
      <c r="D1058" s="7">
        <v>6.2283999999999997</v>
      </c>
      <c r="H1058" s="7">
        <v>0.46300000000000002</v>
      </c>
      <c r="I1058" s="7">
        <v>1.3737999999999999</v>
      </c>
      <c r="K1058" s="7">
        <v>0.502</v>
      </c>
      <c r="L1058" s="7">
        <v>1.5124</v>
      </c>
      <c r="N1058" s="7">
        <v>0.4249</v>
      </c>
      <c r="O1058" s="7">
        <v>1.3542000000000001</v>
      </c>
      <c r="Q1058" s="7">
        <v>1.3772</v>
      </c>
      <c r="R1058" s="7">
        <v>3.2343000000000002</v>
      </c>
      <c r="AA1058" s="7">
        <v>0.36680000000000001</v>
      </c>
      <c r="AB1058" s="7">
        <v>1.1881999999999999</v>
      </c>
      <c r="AC1058" s="7">
        <v>2.476</v>
      </c>
      <c r="AD1058" s="7">
        <v>5.4984000000000002</v>
      </c>
      <c r="AH1058" s="7">
        <v>0.4194</v>
      </c>
      <c r="AI1058" s="7">
        <v>1.2889999999999999</v>
      </c>
      <c r="AK1058" s="7">
        <v>0.46210000000000001</v>
      </c>
      <c r="AL1058" s="7">
        <v>1.3915</v>
      </c>
      <c r="AN1058" s="7">
        <v>0.38929999999999998</v>
      </c>
      <c r="AO1058" s="7">
        <v>1.2797000000000001</v>
      </c>
      <c r="AP1058" s="7"/>
      <c r="AQ1058" s="7">
        <v>1.2858000000000001</v>
      </c>
      <c r="AR1058" s="7">
        <v>3.0687000000000002</v>
      </c>
      <c r="AY1058" s="7">
        <v>2.5880000000000001</v>
      </c>
      <c r="AZ1058" s="7">
        <v>6.3625999999999996</v>
      </c>
      <c r="BA1058" s="7">
        <v>6.3625999999999996</v>
      </c>
    </row>
    <row r="1059" spans="1:53" x14ac:dyDescent="0.15">
      <c r="A1059" s="7">
        <v>0.39269999999999999</v>
      </c>
      <c r="B1059" s="7">
        <v>1.2351000000000001</v>
      </c>
      <c r="C1059" s="7">
        <v>3.0449000000000002</v>
      </c>
      <c r="D1059" s="7">
        <v>6.2305000000000001</v>
      </c>
      <c r="H1059" s="7">
        <v>0.46329999999999999</v>
      </c>
      <c r="I1059" s="7">
        <v>1.3744000000000001</v>
      </c>
      <c r="K1059" s="7">
        <v>0.50229999999999997</v>
      </c>
      <c r="L1059" s="7">
        <v>1.5130999999999999</v>
      </c>
      <c r="N1059" s="7">
        <v>0.42509999999999998</v>
      </c>
      <c r="O1059" s="7">
        <v>1.3548</v>
      </c>
      <c r="Q1059" s="7">
        <v>1.3777999999999999</v>
      </c>
      <c r="R1059" s="7">
        <v>3.2355</v>
      </c>
      <c r="AA1059" s="7">
        <v>0.36709999999999998</v>
      </c>
      <c r="AB1059" s="7">
        <v>1.1887000000000001</v>
      </c>
      <c r="AC1059" s="7">
        <v>2.4769999999999999</v>
      </c>
      <c r="AD1059" s="7">
        <v>5.5003000000000002</v>
      </c>
      <c r="AH1059" s="7">
        <v>0.41970000000000002</v>
      </c>
      <c r="AI1059" s="7">
        <v>1.2896000000000001</v>
      </c>
      <c r="AK1059" s="7">
        <v>0.46239999999999998</v>
      </c>
      <c r="AL1059" s="7">
        <v>1.3920999999999999</v>
      </c>
      <c r="AN1059" s="7">
        <v>0.38950000000000001</v>
      </c>
      <c r="AO1059" s="7">
        <v>1.2803</v>
      </c>
      <c r="AP1059" s="7"/>
      <c r="AQ1059" s="7">
        <v>1.2863</v>
      </c>
      <c r="AR1059" s="7">
        <v>3.0697000000000001</v>
      </c>
      <c r="AY1059" s="7">
        <v>2.5891999999999999</v>
      </c>
      <c r="AZ1059" s="7">
        <v>6.3653000000000004</v>
      </c>
      <c r="BA1059" s="7">
        <v>6.3653000000000004</v>
      </c>
    </row>
    <row r="1060" spans="1:53" x14ac:dyDescent="0.15">
      <c r="A1060" s="7">
        <v>0.39290000000000003</v>
      </c>
      <c r="B1060" s="7">
        <v>1.2355</v>
      </c>
      <c r="C1060" s="7">
        <v>3.0459000000000001</v>
      </c>
      <c r="D1060" s="7">
        <v>6.2325999999999997</v>
      </c>
      <c r="H1060" s="7">
        <v>0.46360000000000001</v>
      </c>
      <c r="I1060" s="7">
        <v>1.375</v>
      </c>
      <c r="K1060" s="7">
        <v>0.50260000000000005</v>
      </c>
      <c r="L1060" s="7">
        <v>1.5137</v>
      </c>
      <c r="N1060" s="7">
        <v>0.4254</v>
      </c>
      <c r="O1060" s="7">
        <v>1.3553999999999999</v>
      </c>
      <c r="Q1060" s="7">
        <v>1.3784000000000001</v>
      </c>
      <c r="R1060" s="7">
        <v>3.2366000000000001</v>
      </c>
      <c r="AA1060" s="7">
        <v>0.36730000000000002</v>
      </c>
      <c r="AB1060" s="7">
        <v>1.1891</v>
      </c>
      <c r="AC1060" s="7">
        <v>2.4779</v>
      </c>
      <c r="AD1060" s="7">
        <v>5.5022000000000002</v>
      </c>
      <c r="AH1060" s="7">
        <v>0.42</v>
      </c>
      <c r="AI1060" s="7">
        <v>1.2902</v>
      </c>
      <c r="AK1060" s="7">
        <v>0.4627</v>
      </c>
      <c r="AL1060" s="7">
        <v>1.3927</v>
      </c>
      <c r="AN1060" s="7">
        <v>0.38979999999999998</v>
      </c>
      <c r="AO1060" s="7">
        <v>1.2807999999999999</v>
      </c>
      <c r="AP1060" s="7"/>
      <c r="AQ1060" s="7">
        <v>1.2868999999999999</v>
      </c>
      <c r="AR1060" s="7">
        <v>3.0708000000000002</v>
      </c>
      <c r="AY1060" s="7">
        <v>2.5905</v>
      </c>
      <c r="AZ1060" s="7">
        <v>6.3678999999999997</v>
      </c>
      <c r="BA1060" s="7">
        <v>6.3678999999999997</v>
      </c>
    </row>
    <row r="1061" spans="1:53" x14ac:dyDescent="0.15">
      <c r="A1061" s="7">
        <v>0.3931</v>
      </c>
      <c r="B1061" s="7">
        <v>1.236</v>
      </c>
      <c r="C1061" s="7">
        <v>3.0470000000000002</v>
      </c>
      <c r="D1061" s="7">
        <v>6.2347000000000001</v>
      </c>
      <c r="H1061" s="7">
        <v>0.46389999999999998</v>
      </c>
      <c r="I1061" s="7">
        <v>1.3755999999999999</v>
      </c>
      <c r="K1061" s="7">
        <v>0.50290000000000001</v>
      </c>
      <c r="L1061" s="7">
        <v>1.5144</v>
      </c>
      <c r="N1061" s="7">
        <v>0.42559999999999998</v>
      </c>
      <c r="O1061" s="7">
        <v>1.3560000000000001</v>
      </c>
      <c r="Q1061" s="7">
        <v>1.3789</v>
      </c>
      <c r="R1061" s="7">
        <v>3.2376999999999998</v>
      </c>
      <c r="AA1061" s="7">
        <v>0.36749999999999999</v>
      </c>
      <c r="AB1061" s="7">
        <v>1.1896</v>
      </c>
      <c r="AC1061" s="7">
        <v>2.4788999999999999</v>
      </c>
      <c r="AD1061" s="7">
        <v>5.5042</v>
      </c>
      <c r="AH1061" s="7">
        <v>0.42020000000000002</v>
      </c>
      <c r="AI1061" s="7">
        <v>1.2907</v>
      </c>
      <c r="AK1061" s="7">
        <v>0.46310000000000001</v>
      </c>
      <c r="AL1061" s="7">
        <v>1.3933</v>
      </c>
      <c r="AN1061" s="7">
        <v>0.39</v>
      </c>
      <c r="AO1061" s="7">
        <v>1.2814000000000001</v>
      </c>
      <c r="AP1061" s="7"/>
      <c r="AQ1061" s="7">
        <v>1.2874000000000001</v>
      </c>
      <c r="AR1061" s="7">
        <v>3.0718999999999999</v>
      </c>
      <c r="AY1061" s="7">
        <v>2.5916999999999999</v>
      </c>
      <c r="AZ1061" s="7">
        <v>6.3704999999999998</v>
      </c>
      <c r="BA1061" s="7">
        <v>6.3704999999999998</v>
      </c>
    </row>
    <row r="1062" spans="1:53" x14ac:dyDescent="0.15">
      <c r="A1062" s="7">
        <v>0.39340000000000003</v>
      </c>
      <c r="B1062" s="7">
        <v>1.2363999999999999</v>
      </c>
      <c r="C1062" s="7">
        <v>3.048</v>
      </c>
      <c r="D1062" s="7">
        <v>6.2366999999999999</v>
      </c>
      <c r="H1062" s="7">
        <v>0.4642</v>
      </c>
      <c r="I1062" s="7">
        <v>1.3762000000000001</v>
      </c>
      <c r="K1062" s="7">
        <v>0.50319999999999998</v>
      </c>
      <c r="L1062" s="7">
        <v>1.5150999999999999</v>
      </c>
      <c r="N1062" s="7">
        <v>0.4259</v>
      </c>
      <c r="O1062" s="7">
        <v>1.3565</v>
      </c>
      <c r="Q1062" s="7">
        <v>1.3794999999999999</v>
      </c>
      <c r="R1062" s="7">
        <v>3.2389000000000001</v>
      </c>
      <c r="AA1062" s="7">
        <v>0.36780000000000002</v>
      </c>
      <c r="AB1062" s="7">
        <v>1.1900999999999999</v>
      </c>
      <c r="AC1062" s="7">
        <v>2.4798</v>
      </c>
      <c r="AD1062" s="7">
        <v>5.5061</v>
      </c>
      <c r="AH1062" s="7">
        <v>0.42049999999999998</v>
      </c>
      <c r="AI1062" s="7">
        <v>1.2912999999999999</v>
      </c>
      <c r="AK1062" s="7">
        <v>0.46339999999999998</v>
      </c>
      <c r="AL1062" s="7">
        <v>1.3938999999999999</v>
      </c>
      <c r="AN1062" s="7">
        <v>0.39029999999999998</v>
      </c>
      <c r="AO1062" s="7">
        <v>1.2819</v>
      </c>
      <c r="AP1062" s="7"/>
      <c r="AQ1062" s="7">
        <v>1.2879</v>
      </c>
      <c r="AR1062" s="7">
        <v>3.073</v>
      </c>
      <c r="AY1062" s="7">
        <v>2.5929000000000002</v>
      </c>
      <c r="AZ1062" s="7">
        <v>6.3731999999999998</v>
      </c>
      <c r="BA1062" s="7">
        <v>6.3731999999999998</v>
      </c>
    </row>
    <row r="1063" spans="1:53" x14ac:dyDescent="0.15">
      <c r="A1063" s="7">
        <v>0.39360000000000001</v>
      </c>
      <c r="B1063" s="7">
        <v>1.2369000000000001</v>
      </c>
      <c r="C1063" s="7">
        <v>3.0489999999999999</v>
      </c>
      <c r="D1063" s="7">
        <v>6.2388000000000003</v>
      </c>
      <c r="H1063" s="7">
        <v>0.46450000000000002</v>
      </c>
      <c r="I1063" s="7">
        <v>1.3768</v>
      </c>
      <c r="K1063" s="7">
        <v>0.50349999999999995</v>
      </c>
      <c r="L1063" s="7">
        <v>1.5158</v>
      </c>
      <c r="N1063" s="7">
        <v>0.42609999999999998</v>
      </c>
      <c r="O1063" s="7">
        <v>1.3571</v>
      </c>
      <c r="Q1063" s="7">
        <v>1.3801000000000001</v>
      </c>
      <c r="R1063" s="7">
        <v>3.24</v>
      </c>
      <c r="AA1063" s="7">
        <v>0.36799999999999999</v>
      </c>
      <c r="AB1063" s="7">
        <v>1.1906000000000001</v>
      </c>
      <c r="AC1063" s="7">
        <v>2.4807999999999999</v>
      </c>
      <c r="AD1063" s="7">
        <v>5.508</v>
      </c>
      <c r="AH1063" s="7">
        <v>0.42080000000000001</v>
      </c>
      <c r="AI1063" s="7">
        <v>1.2919</v>
      </c>
      <c r="AK1063" s="7">
        <v>0.4637</v>
      </c>
      <c r="AL1063" s="7">
        <v>1.3945000000000001</v>
      </c>
      <c r="AN1063" s="7">
        <v>0.39050000000000001</v>
      </c>
      <c r="AO1063" s="7">
        <v>1.2825</v>
      </c>
      <c r="AP1063" s="7"/>
      <c r="AQ1063" s="7">
        <v>1.2885</v>
      </c>
      <c r="AR1063" s="7">
        <v>3.0739999999999998</v>
      </c>
      <c r="AY1063" s="7">
        <v>2.5941999999999998</v>
      </c>
      <c r="AZ1063" s="7">
        <v>6.3757999999999999</v>
      </c>
      <c r="BA1063" s="7">
        <v>6.3757999999999999</v>
      </c>
    </row>
    <row r="1064" spans="1:53" x14ac:dyDescent="0.15">
      <c r="A1064" s="7">
        <v>0.39379999999999998</v>
      </c>
      <c r="B1064" s="7">
        <v>1.2374000000000001</v>
      </c>
      <c r="C1064" s="7">
        <v>3.0501</v>
      </c>
      <c r="D1064" s="7">
        <v>6.2408999999999999</v>
      </c>
      <c r="H1064" s="7">
        <v>0.4647</v>
      </c>
      <c r="I1064" s="7">
        <v>1.3774</v>
      </c>
      <c r="K1064" s="7">
        <v>0.50380000000000003</v>
      </c>
      <c r="L1064" s="7">
        <v>1.5165</v>
      </c>
      <c r="N1064" s="7">
        <v>0.4264</v>
      </c>
      <c r="O1064" s="7">
        <v>1.3576999999999999</v>
      </c>
      <c r="Q1064" s="7">
        <v>1.3806</v>
      </c>
      <c r="R1064" s="7">
        <v>3.2412000000000001</v>
      </c>
      <c r="AA1064" s="7">
        <v>0.36820000000000003</v>
      </c>
      <c r="AB1064" s="7">
        <v>1.1910000000000001</v>
      </c>
      <c r="AC1064" s="7">
        <v>2.4817</v>
      </c>
      <c r="AD1064" s="7">
        <v>5.5099</v>
      </c>
      <c r="AH1064" s="7">
        <v>0.42109999999999997</v>
      </c>
      <c r="AI1064" s="7">
        <v>1.2924</v>
      </c>
      <c r="AK1064" s="7">
        <v>0.46400000000000002</v>
      </c>
      <c r="AL1064" s="7">
        <v>1.3951</v>
      </c>
      <c r="AN1064" s="7">
        <v>0.39069999999999999</v>
      </c>
      <c r="AO1064" s="7">
        <v>1.2829999999999999</v>
      </c>
      <c r="AP1064" s="7"/>
      <c r="AQ1064" s="7">
        <v>1.2889999999999999</v>
      </c>
      <c r="AR1064" s="7">
        <v>3.0750999999999999</v>
      </c>
      <c r="AY1064" s="7">
        <v>2.5954000000000002</v>
      </c>
      <c r="AZ1064" s="7">
        <v>6.3784999999999998</v>
      </c>
      <c r="BA1064" s="7">
        <v>6.3784999999999998</v>
      </c>
    </row>
    <row r="1065" spans="1:53" x14ac:dyDescent="0.15">
      <c r="A1065" s="7">
        <v>0.39400000000000002</v>
      </c>
      <c r="B1065" s="7">
        <v>1.2378</v>
      </c>
      <c r="C1065" s="7">
        <v>3.0510999999999999</v>
      </c>
      <c r="D1065" s="7">
        <v>6.2430000000000003</v>
      </c>
      <c r="H1065" s="7">
        <v>0.46500000000000002</v>
      </c>
      <c r="I1065" s="7">
        <v>1.3779999999999999</v>
      </c>
      <c r="K1065" s="7">
        <v>0.50409999999999999</v>
      </c>
      <c r="L1065" s="7">
        <v>1.5172000000000001</v>
      </c>
      <c r="N1065" s="7">
        <v>0.42659999999999998</v>
      </c>
      <c r="O1065" s="7">
        <v>1.3582000000000001</v>
      </c>
      <c r="Q1065" s="7">
        <v>1.3812</v>
      </c>
      <c r="R1065" s="7">
        <v>3.2423000000000002</v>
      </c>
      <c r="AA1065" s="7">
        <v>0.36840000000000001</v>
      </c>
      <c r="AB1065" s="7">
        <v>1.1915</v>
      </c>
      <c r="AC1065" s="7">
        <v>2.4826999999999999</v>
      </c>
      <c r="AD1065" s="7">
        <v>5.5118999999999998</v>
      </c>
      <c r="AH1065" s="7">
        <v>0.42130000000000001</v>
      </c>
      <c r="AI1065" s="7">
        <v>1.2929999999999999</v>
      </c>
      <c r="AK1065" s="7">
        <v>0.46429999999999999</v>
      </c>
      <c r="AL1065" s="7">
        <v>1.3956999999999999</v>
      </c>
      <c r="AN1065" s="7">
        <v>0.39100000000000001</v>
      </c>
      <c r="AO1065" s="7">
        <v>1.2836000000000001</v>
      </c>
      <c r="AP1065" s="7"/>
      <c r="AQ1065" s="7">
        <v>1.2895000000000001</v>
      </c>
      <c r="AR1065" s="7">
        <v>3.0762</v>
      </c>
      <c r="AY1065" s="7">
        <v>2.5966</v>
      </c>
      <c r="AZ1065" s="7">
        <v>6.3811</v>
      </c>
      <c r="BA1065" s="7">
        <v>6.3811</v>
      </c>
    </row>
    <row r="1066" spans="1:53" x14ac:dyDescent="0.15">
      <c r="A1066" s="7">
        <v>0.39429999999999998</v>
      </c>
      <c r="B1066" s="7">
        <v>1.2383</v>
      </c>
      <c r="C1066" s="7">
        <v>3.0522</v>
      </c>
      <c r="D1066" s="7">
        <v>6.2450999999999999</v>
      </c>
      <c r="H1066" s="7">
        <v>0.46529999999999999</v>
      </c>
      <c r="I1066" s="7">
        <v>1.3786</v>
      </c>
      <c r="K1066" s="7">
        <v>0.50439999999999996</v>
      </c>
      <c r="L1066" s="7">
        <v>1.5179</v>
      </c>
      <c r="N1066" s="7">
        <v>0.4269</v>
      </c>
      <c r="O1066" s="7">
        <v>1.3588</v>
      </c>
      <c r="Q1066" s="7">
        <v>1.3817999999999999</v>
      </c>
      <c r="R1066" s="7">
        <v>3.2433999999999998</v>
      </c>
      <c r="AA1066" s="7">
        <v>0.36870000000000003</v>
      </c>
      <c r="AB1066" s="7">
        <v>1.1919999999999999</v>
      </c>
      <c r="AC1066" s="7">
        <v>2.4836</v>
      </c>
      <c r="AD1066" s="7">
        <v>5.5137999999999998</v>
      </c>
      <c r="AH1066" s="7">
        <v>0.42159999999999997</v>
      </c>
      <c r="AI1066" s="7">
        <v>1.2936000000000001</v>
      </c>
      <c r="AK1066" s="7">
        <v>0.46460000000000001</v>
      </c>
      <c r="AL1066" s="7">
        <v>1.3963000000000001</v>
      </c>
      <c r="AN1066" s="7">
        <v>0.39119999999999999</v>
      </c>
      <c r="AO1066" s="7">
        <v>1.2842</v>
      </c>
      <c r="AP1066" s="7"/>
      <c r="AQ1066" s="7">
        <v>1.2901</v>
      </c>
      <c r="AR1066" s="7">
        <v>3.0773000000000001</v>
      </c>
      <c r="AY1066" s="7">
        <v>2.5979000000000001</v>
      </c>
      <c r="AZ1066" s="7">
        <v>6.3837999999999999</v>
      </c>
      <c r="BA1066" s="7">
        <v>6.3837999999999999</v>
      </c>
    </row>
    <row r="1067" spans="1:53" x14ac:dyDescent="0.15">
      <c r="A1067" s="7">
        <v>0.39450000000000002</v>
      </c>
      <c r="B1067" s="7">
        <v>1.2386999999999999</v>
      </c>
      <c r="C1067" s="7">
        <v>3.0531999999999999</v>
      </c>
      <c r="D1067" s="7">
        <v>6.2472000000000003</v>
      </c>
      <c r="H1067" s="7">
        <v>0.46560000000000001</v>
      </c>
      <c r="I1067" s="7">
        <v>1.3792</v>
      </c>
      <c r="K1067" s="7">
        <v>0.50470000000000004</v>
      </c>
      <c r="L1067" s="7">
        <v>1.5185999999999999</v>
      </c>
      <c r="N1067" s="7">
        <v>0.42709999999999998</v>
      </c>
      <c r="O1067" s="7">
        <v>1.3593999999999999</v>
      </c>
      <c r="Q1067" s="7">
        <v>1.3823000000000001</v>
      </c>
      <c r="R1067" s="7">
        <v>3.2446000000000002</v>
      </c>
      <c r="AA1067" s="7">
        <v>0.36890000000000001</v>
      </c>
      <c r="AB1067" s="7">
        <v>1.1924999999999999</v>
      </c>
      <c r="AC1067" s="7">
        <v>2.4845999999999999</v>
      </c>
      <c r="AD1067" s="7">
        <v>5.5156999999999998</v>
      </c>
      <c r="AH1067" s="7">
        <v>0.4219</v>
      </c>
      <c r="AI1067" s="7">
        <v>1.2941</v>
      </c>
      <c r="AK1067" s="7">
        <v>0.46489999999999998</v>
      </c>
      <c r="AL1067" s="7">
        <v>1.397</v>
      </c>
      <c r="AN1067" s="7">
        <v>0.39150000000000001</v>
      </c>
      <c r="AO1067" s="7">
        <v>1.2847</v>
      </c>
      <c r="AP1067" s="7"/>
      <c r="AQ1067" s="7">
        <v>1.2906</v>
      </c>
      <c r="AR1067" s="7">
        <v>3.0783</v>
      </c>
      <c r="AY1067" s="7">
        <v>2.5991</v>
      </c>
      <c r="AZ1067" s="7">
        <v>6.3864000000000001</v>
      </c>
      <c r="BA1067" s="7">
        <v>6.3864000000000001</v>
      </c>
    </row>
    <row r="1068" spans="1:53" x14ac:dyDescent="0.15">
      <c r="A1068" s="7">
        <v>0.3947</v>
      </c>
      <c r="B1068" s="7">
        <v>1.2392000000000001</v>
      </c>
      <c r="C1068" s="7">
        <v>3.0541999999999998</v>
      </c>
      <c r="D1068" s="7">
        <v>6.2492999999999999</v>
      </c>
      <c r="H1068" s="7">
        <v>0.46589999999999998</v>
      </c>
      <c r="I1068" s="7">
        <v>1.3797999999999999</v>
      </c>
      <c r="K1068" s="7">
        <v>0.505</v>
      </c>
      <c r="L1068" s="7">
        <v>1.5192000000000001</v>
      </c>
      <c r="N1068" s="7">
        <v>0.4274</v>
      </c>
      <c r="O1068" s="7">
        <v>1.36</v>
      </c>
      <c r="Q1068" s="7">
        <v>1.3829</v>
      </c>
      <c r="R1068" s="7">
        <v>3.2456999999999998</v>
      </c>
      <c r="AA1068" s="7">
        <v>0.36909999999999998</v>
      </c>
      <c r="AB1068" s="7">
        <v>1.1930000000000001</v>
      </c>
      <c r="AC1068" s="7">
        <v>2.4855999999999998</v>
      </c>
      <c r="AD1068" s="7">
        <v>5.5176999999999996</v>
      </c>
      <c r="AH1068" s="7">
        <v>0.42220000000000002</v>
      </c>
      <c r="AI1068" s="7">
        <v>1.2947</v>
      </c>
      <c r="AK1068" s="7">
        <v>0.4652</v>
      </c>
      <c r="AL1068" s="7">
        <v>1.3976</v>
      </c>
      <c r="AN1068" s="7">
        <v>0.39169999999999999</v>
      </c>
      <c r="AO1068" s="7">
        <v>1.2853000000000001</v>
      </c>
      <c r="AP1068" s="7"/>
      <c r="AQ1068" s="7">
        <v>1.2911999999999999</v>
      </c>
      <c r="AR1068" s="7">
        <v>3.0794000000000001</v>
      </c>
      <c r="AY1068" s="7">
        <v>3.0004</v>
      </c>
      <c r="AZ1068" s="7">
        <v>6.3891</v>
      </c>
      <c r="BA1068" s="7">
        <v>6.3891</v>
      </c>
    </row>
    <row r="1069" spans="1:53" x14ac:dyDescent="0.15">
      <c r="A1069" s="7">
        <v>0.39489999999999997</v>
      </c>
      <c r="B1069" s="7">
        <v>1.2397</v>
      </c>
      <c r="C1069" s="7">
        <v>3.0552999999999999</v>
      </c>
      <c r="D1069" s="7">
        <v>6.2515000000000001</v>
      </c>
      <c r="H1069" s="7">
        <v>0.4662</v>
      </c>
      <c r="I1069" s="7">
        <v>1.3804000000000001</v>
      </c>
      <c r="K1069" s="7">
        <v>0.50529999999999997</v>
      </c>
      <c r="L1069" s="7">
        <v>1.5199</v>
      </c>
      <c r="N1069" s="7">
        <v>0.42759999999999998</v>
      </c>
      <c r="O1069" s="7">
        <v>1.3605</v>
      </c>
      <c r="Q1069" s="7">
        <v>1.3835</v>
      </c>
      <c r="R1069" s="7">
        <v>3.2469000000000001</v>
      </c>
      <c r="AA1069" s="7">
        <v>0.36940000000000001</v>
      </c>
      <c r="AB1069" s="7">
        <v>1.1934</v>
      </c>
      <c r="AC1069" s="7">
        <v>2.4864999999999999</v>
      </c>
      <c r="AD1069" s="7">
        <v>5.5195999999999996</v>
      </c>
      <c r="AH1069" s="7">
        <v>0.4224</v>
      </c>
      <c r="AI1069" s="7">
        <v>1.2952999999999999</v>
      </c>
      <c r="AK1069" s="7">
        <v>0.46550000000000002</v>
      </c>
      <c r="AL1069" s="7">
        <v>1.3982000000000001</v>
      </c>
      <c r="AN1069" s="7">
        <v>0.39190000000000003</v>
      </c>
      <c r="AO1069" s="7">
        <v>1.2858000000000001</v>
      </c>
      <c r="AP1069" s="7"/>
      <c r="AQ1069" s="7">
        <v>1.2917000000000001</v>
      </c>
      <c r="AR1069" s="7">
        <v>3.0804999999999998</v>
      </c>
      <c r="AY1069" s="7">
        <v>3.0015999999999998</v>
      </c>
      <c r="AZ1069" s="7">
        <v>6.3917999999999999</v>
      </c>
      <c r="BA1069" s="7">
        <v>6.3917999999999999</v>
      </c>
    </row>
    <row r="1070" spans="1:53" x14ac:dyDescent="0.15">
      <c r="A1070" s="7">
        <v>0.3952</v>
      </c>
      <c r="B1070" s="7">
        <v>1.2401</v>
      </c>
      <c r="C1070" s="7">
        <v>3.0562999999999998</v>
      </c>
      <c r="D1070" s="7">
        <v>6.2535999999999996</v>
      </c>
      <c r="H1070" s="7">
        <v>0.46650000000000003</v>
      </c>
      <c r="I1070" s="7">
        <v>1.381</v>
      </c>
      <c r="K1070" s="7">
        <v>0.50560000000000005</v>
      </c>
      <c r="L1070" s="7">
        <v>1.5206</v>
      </c>
      <c r="N1070" s="7">
        <v>0.4279</v>
      </c>
      <c r="O1070" s="7">
        <v>1.3611</v>
      </c>
      <c r="Q1070" s="7">
        <v>1.3841000000000001</v>
      </c>
      <c r="R1070" s="7">
        <v>3.2480000000000002</v>
      </c>
      <c r="AA1070" s="7">
        <v>0.36959999999999998</v>
      </c>
      <c r="AB1070" s="7">
        <v>1.1939</v>
      </c>
      <c r="AC1070" s="7">
        <v>2.4874999999999998</v>
      </c>
      <c r="AD1070" s="7">
        <v>5.5214999999999996</v>
      </c>
      <c r="AH1070" s="7">
        <v>0.42270000000000002</v>
      </c>
      <c r="AI1070" s="7">
        <v>1.2958000000000001</v>
      </c>
      <c r="AK1070" s="7">
        <v>0.46579999999999999</v>
      </c>
      <c r="AL1070" s="7">
        <v>1.3988</v>
      </c>
      <c r="AN1070" s="7">
        <v>0.39219999999999999</v>
      </c>
      <c r="AO1070" s="7">
        <v>1.2864</v>
      </c>
      <c r="AP1070" s="7"/>
      <c r="AQ1070" s="7">
        <v>1.2922</v>
      </c>
      <c r="AR1070" s="7">
        <v>3.0815999999999999</v>
      </c>
      <c r="AY1070" s="7">
        <v>3.0028000000000001</v>
      </c>
      <c r="AZ1070" s="7">
        <v>6.3944000000000001</v>
      </c>
      <c r="BA1070" s="7">
        <v>6.3944000000000001</v>
      </c>
    </row>
    <row r="1071" spans="1:53" x14ac:dyDescent="0.15">
      <c r="A1071" s="7">
        <v>0.39539999999999997</v>
      </c>
      <c r="B1071" s="7">
        <v>1.2405999999999999</v>
      </c>
      <c r="C1071" s="7">
        <v>3.0573999999999999</v>
      </c>
      <c r="D1071" s="7">
        <v>6.2557</v>
      </c>
      <c r="H1071" s="7">
        <v>0.46679999999999999</v>
      </c>
      <c r="I1071" s="7">
        <v>1.3815999999999999</v>
      </c>
      <c r="K1071" s="7">
        <v>0.50590000000000002</v>
      </c>
      <c r="L1071" s="7">
        <v>1.5213000000000001</v>
      </c>
      <c r="N1071" s="7">
        <v>0.42809999999999998</v>
      </c>
      <c r="O1071" s="7">
        <v>1.3616999999999999</v>
      </c>
      <c r="Q1071" s="7">
        <v>1.3846000000000001</v>
      </c>
      <c r="R1071" s="7">
        <v>3.2492000000000001</v>
      </c>
      <c r="AA1071" s="7">
        <v>0.36980000000000002</v>
      </c>
      <c r="AB1071" s="7">
        <v>1.1943999999999999</v>
      </c>
      <c r="AC1071" s="7">
        <v>2.4883999999999999</v>
      </c>
      <c r="AD1071" s="7">
        <v>5.5235000000000003</v>
      </c>
      <c r="AH1071" s="7">
        <v>0.42299999999999999</v>
      </c>
      <c r="AI1071" s="7">
        <v>1.2964</v>
      </c>
      <c r="AK1071" s="7">
        <v>0.46610000000000001</v>
      </c>
      <c r="AL1071" s="7">
        <v>1.3994</v>
      </c>
      <c r="AN1071" s="7">
        <v>0.39240000000000003</v>
      </c>
      <c r="AO1071" s="7">
        <v>1.2869999999999999</v>
      </c>
      <c r="AP1071" s="7"/>
      <c r="AQ1071" s="7">
        <v>1.2927999999999999</v>
      </c>
      <c r="AR1071" s="7">
        <v>3.0827</v>
      </c>
      <c r="AY1071" s="7">
        <v>3.0041000000000002</v>
      </c>
      <c r="AZ1071" s="7">
        <v>6.3971</v>
      </c>
      <c r="BA1071" s="7">
        <v>6.3971</v>
      </c>
    </row>
    <row r="1072" spans="1:53" x14ac:dyDescent="0.15">
      <c r="A1072" s="7">
        <v>0.39560000000000001</v>
      </c>
      <c r="B1072" s="7">
        <v>1.2410000000000001</v>
      </c>
      <c r="C1072" s="7">
        <v>3.0583999999999998</v>
      </c>
      <c r="D1072" s="7">
        <v>6.2577999999999996</v>
      </c>
      <c r="H1072" s="7">
        <v>0.46710000000000002</v>
      </c>
      <c r="I1072" s="7">
        <v>1.3822000000000001</v>
      </c>
      <c r="K1072" s="7">
        <v>0.50619999999999998</v>
      </c>
      <c r="L1072" s="7">
        <v>1.522</v>
      </c>
      <c r="N1072" s="7">
        <v>0.4284</v>
      </c>
      <c r="O1072" s="7">
        <v>1.3623000000000001</v>
      </c>
      <c r="Q1072" s="7">
        <v>1.3852</v>
      </c>
      <c r="R1072" s="7">
        <v>3.2503000000000002</v>
      </c>
      <c r="AA1072" s="7">
        <v>0.37009999999999998</v>
      </c>
      <c r="AB1072" s="7">
        <v>1.1949000000000001</v>
      </c>
      <c r="AC1072" s="7">
        <v>2.4893999999999998</v>
      </c>
      <c r="AD1072" s="7">
        <v>5.5254000000000003</v>
      </c>
      <c r="AH1072" s="7">
        <v>0.42330000000000001</v>
      </c>
      <c r="AI1072" s="7">
        <v>1.2969999999999999</v>
      </c>
      <c r="AK1072" s="7">
        <v>0.46639999999999998</v>
      </c>
      <c r="AL1072" s="7">
        <v>1.4</v>
      </c>
      <c r="AN1072" s="7">
        <v>0.39269999999999999</v>
      </c>
      <c r="AO1072" s="7">
        <v>1.2875000000000001</v>
      </c>
      <c r="AP1072" s="7"/>
      <c r="AQ1072" s="7">
        <v>1.2932999999999999</v>
      </c>
      <c r="AR1072" s="7">
        <v>3.0838000000000001</v>
      </c>
      <c r="AY1072" s="7">
        <v>3.0053000000000001</v>
      </c>
      <c r="AZ1072" s="7">
        <v>6.3997999999999999</v>
      </c>
      <c r="BA1072" s="7">
        <v>6.3997999999999999</v>
      </c>
    </row>
    <row r="1073" spans="1:53" x14ac:dyDescent="0.15">
      <c r="A1073" s="7">
        <v>0.39589999999999997</v>
      </c>
      <c r="B1073" s="7">
        <v>1.2415</v>
      </c>
      <c r="C1073" s="7">
        <v>3.0594999999999999</v>
      </c>
      <c r="D1073" s="7">
        <v>6.2599</v>
      </c>
      <c r="H1073" s="7">
        <v>0.46739999999999998</v>
      </c>
      <c r="I1073" s="7">
        <v>1.3828</v>
      </c>
      <c r="K1073" s="7">
        <v>0.50649999999999995</v>
      </c>
      <c r="L1073" s="7">
        <v>1.5226999999999999</v>
      </c>
      <c r="N1073" s="7">
        <v>0.42870000000000003</v>
      </c>
      <c r="O1073" s="7">
        <v>1.3629</v>
      </c>
      <c r="Q1073" s="7">
        <v>1.3857999999999999</v>
      </c>
      <c r="R1073" s="7">
        <v>3.2515000000000001</v>
      </c>
      <c r="AA1073" s="7">
        <v>0.37030000000000002</v>
      </c>
      <c r="AB1073" s="7">
        <v>1.1954</v>
      </c>
      <c r="AC1073" s="7">
        <v>2.4904000000000002</v>
      </c>
      <c r="AD1073" s="7">
        <v>5.5274000000000001</v>
      </c>
      <c r="AH1073" s="7">
        <v>0.42349999999999999</v>
      </c>
      <c r="AI1073" s="7">
        <v>1.2976000000000001</v>
      </c>
      <c r="AK1073" s="7">
        <v>0.4667</v>
      </c>
      <c r="AL1073" s="7">
        <v>1.4006000000000001</v>
      </c>
      <c r="AN1073" s="7">
        <v>0.39290000000000003</v>
      </c>
      <c r="AO1073" s="7">
        <v>1.2881</v>
      </c>
      <c r="AP1073" s="7"/>
      <c r="AQ1073" s="7">
        <v>1.2939000000000001</v>
      </c>
      <c r="AR1073" s="7">
        <v>3.0849000000000002</v>
      </c>
      <c r="AY1073" s="7">
        <v>3.0066000000000002</v>
      </c>
      <c r="AZ1073" s="7">
        <v>6.4024000000000001</v>
      </c>
      <c r="BA1073" s="7">
        <v>6.4024000000000001</v>
      </c>
    </row>
    <row r="1074" spans="1:53" x14ac:dyDescent="0.15">
      <c r="A1074" s="7">
        <v>0.39610000000000001</v>
      </c>
      <c r="B1074" s="7">
        <v>1.242</v>
      </c>
      <c r="C1074" s="7">
        <v>3.0605000000000002</v>
      </c>
      <c r="D1074" s="7">
        <v>6.2619999999999996</v>
      </c>
      <c r="H1074" s="7">
        <v>0.4677</v>
      </c>
      <c r="I1074" s="7">
        <v>1.3834</v>
      </c>
      <c r="K1074" s="7">
        <v>0.50680000000000003</v>
      </c>
      <c r="L1074" s="7">
        <v>1.5234000000000001</v>
      </c>
      <c r="N1074" s="7">
        <v>0.4289</v>
      </c>
      <c r="O1074" s="7">
        <v>1.3633999999999999</v>
      </c>
      <c r="Q1074" s="7">
        <v>1.3864000000000001</v>
      </c>
      <c r="R1074" s="7">
        <v>3.2526000000000002</v>
      </c>
      <c r="AA1074" s="7">
        <v>0.3705</v>
      </c>
      <c r="AB1074" s="7">
        <v>1.1959</v>
      </c>
      <c r="AC1074" s="7">
        <v>2.4912999999999998</v>
      </c>
      <c r="AD1074" s="7">
        <v>5.5293000000000001</v>
      </c>
      <c r="AH1074" s="7">
        <v>0.42380000000000001</v>
      </c>
      <c r="AI1074" s="7">
        <v>1.2981</v>
      </c>
      <c r="AK1074" s="7">
        <v>0.46700000000000003</v>
      </c>
      <c r="AL1074" s="7">
        <v>1.4013</v>
      </c>
      <c r="AN1074" s="7">
        <v>0.39319999999999999</v>
      </c>
      <c r="AO1074" s="7">
        <v>1.2886</v>
      </c>
      <c r="AP1074" s="7"/>
      <c r="AQ1074" s="7">
        <v>1.2944</v>
      </c>
      <c r="AR1074" s="7">
        <v>3.0859000000000001</v>
      </c>
      <c r="AY1074" s="7">
        <v>3.0078</v>
      </c>
      <c r="AZ1074" s="7">
        <v>6.4051</v>
      </c>
      <c r="BA1074" s="7">
        <v>6.4051</v>
      </c>
    </row>
    <row r="1075" spans="1:53" x14ac:dyDescent="0.15">
      <c r="A1075" s="7">
        <v>0.39629999999999999</v>
      </c>
      <c r="B1075" s="7">
        <v>1.2423999999999999</v>
      </c>
      <c r="C1075" s="7">
        <v>3.0615999999999999</v>
      </c>
      <c r="D1075" s="7">
        <v>6.2641</v>
      </c>
      <c r="H1075" s="7">
        <v>0.46800000000000003</v>
      </c>
      <c r="I1075" s="7">
        <v>1.3839999999999999</v>
      </c>
      <c r="K1075" s="7">
        <v>0.5071</v>
      </c>
      <c r="L1075" s="7">
        <v>1.5241</v>
      </c>
      <c r="N1075" s="7">
        <v>0.42920000000000003</v>
      </c>
      <c r="O1075" s="7">
        <v>1.3640000000000001</v>
      </c>
      <c r="Q1075" s="7">
        <v>1.3869</v>
      </c>
      <c r="R1075" s="7">
        <v>3.2538</v>
      </c>
      <c r="AA1075" s="7">
        <v>0.37080000000000002</v>
      </c>
      <c r="AB1075" s="7">
        <v>1.1962999999999999</v>
      </c>
      <c r="AC1075" s="7">
        <v>2.4923000000000002</v>
      </c>
      <c r="AD1075" s="7">
        <v>5.5312999999999999</v>
      </c>
      <c r="AH1075" s="7">
        <v>0.42409999999999998</v>
      </c>
      <c r="AI1075" s="7">
        <v>1.2987</v>
      </c>
      <c r="AK1075" s="7">
        <v>0.46729999999999999</v>
      </c>
      <c r="AL1075" s="7">
        <v>1.4018999999999999</v>
      </c>
      <c r="AN1075" s="7">
        <v>0.39340000000000003</v>
      </c>
      <c r="AO1075" s="7">
        <v>1.2891999999999999</v>
      </c>
      <c r="AP1075" s="7"/>
      <c r="AQ1075" s="7">
        <v>1.2949999999999999</v>
      </c>
      <c r="AR1075" s="7">
        <v>3.0870000000000002</v>
      </c>
      <c r="AY1075" s="7">
        <v>3.0091000000000001</v>
      </c>
      <c r="AZ1075" s="7">
        <v>6.4077999999999999</v>
      </c>
      <c r="BA1075" s="7">
        <v>6.4077999999999999</v>
      </c>
    </row>
    <row r="1076" spans="1:53" x14ac:dyDescent="0.15">
      <c r="A1076" s="7">
        <v>0.39650000000000002</v>
      </c>
      <c r="B1076" s="7">
        <v>1.2428999999999999</v>
      </c>
      <c r="C1076" s="7">
        <v>3.0626000000000002</v>
      </c>
      <c r="D1076" s="7">
        <v>6.2663000000000002</v>
      </c>
      <c r="H1076" s="7">
        <v>0.46829999999999999</v>
      </c>
      <c r="I1076" s="7">
        <v>1.3846000000000001</v>
      </c>
      <c r="K1076" s="7">
        <v>0.50739999999999996</v>
      </c>
      <c r="L1076" s="7">
        <v>1.5247999999999999</v>
      </c>
      <c r="N1076" s="7">
        <v>0.4294</v>
      </c>
      <c r="O1076" s="7">
        <v>1.3646</v>
      </c>
      <c r="Q1076" s="7">
        <v>1.3875</v>
      </c>
      <c r="R1076" s="7">
        <v>3.2549000000000001</v>
      </c>
      <c r="AA1076" s="7">
        <v>0.371</v>
      </c>
      <c r="AB1076" s="7">
        <v>1.1968000000000001</v>
      </c>
      <c r="AC1076" s="7">
        <v>2.4933000000000001</v>
      </c>
      <c r="AD1076" s="7">
        <v>5.5331999999999999</v>
      </c>
      <c r="AH1076" s="7">
        <v>0.4244</v>
      </c>
      <c r="AI1076" s="7">
        <v>1.2992999999999999</v>
      </c>
      <c r="AK1076" s="7">
        <v>0.46760000000000002</v>
      </c>
      <c r="AL1076" s="7">
        <v>1.4025000000000001</v>
      </c>
      <c r="AN1076" s="7">
        <v>0.39360000000000001</v>
      </c>
      <c r="AO1076" s="7">
        <v>1.2898000000000001</v>
      </c>
      <c r="AP1076" s="7"/>
      <c r="AQ1076" s="7">
        <v>1.2955000000000001</v>
      </c>
      <c r="AR1076" s="7">
        <v>3.0880999999999998</v>
      </c>
      <c r="AY1076" s="7">
        <v>3.0103</v>
      </c>
      <c r="AZ1076" s="7">
        <v>6.4104999999999999</v>
      </c>
      <c r="BA1076" s="7">
        <v>6.4104999999999999</v>
      </c>
    </row>
    <row r="1077" spans="1:53" x14ac:dyDescent="0.15">
      <c r="A1077" s="7">
        <v>0.39679999999999999</v>
      </c>
      <c r="B1077" s="7">
        <v>1.2434000000000001</v>
      </c>
      <c r="C1077" s="7">
        <v>3.0636999999999999</v>
      </c>
      <c r="D1077" s="7">
        <v>6.2683999999999997</v>
      </c>
      <c r="H1077" s="7">
        <v>0.46860000000000002</v>
      </c>
      <c r="I1077" s="7">
        <v>1.3852</v>
      </c>
      <c r="K1077" s="7">
        <v>0.50770000000000004</v>
      </c>
      <c r="L1077" s="7">
        <v>1.5255000000000001</v>
      </c>
      <c r="N1077" s="7">
        <v>0.42970000000000003</v>
      </c>
      <c r="O1077" s="7">
        <v>1.3652</v>
      </c>
      <c r="Q1077" s="7">
        <v>1.3880999999999999</v>
      </c>
      <c r="R1077" s="7">
        <v>3.2561</v>
      </c>
      <c r="AA1077" s="7">
        <v>0.37119999999999997</v>
      </c>
      <c r="AB1077" s="7">
        <v>1.1973</v>
      </c>
      <c r="AC1077" s="7">
        <v>2.4943</v>
      </c>
      <c r="AD1077" s="7">
        <v>5.5351999999999997</v>
      </c>
      <c r="AH1077" s="7">
        <v>0.42459999999999998</v>
      </c>
      <c r="AI1077" s="7">
        <v>1.2999000000000001</v>
      </c>
      <c r="AK1077" s="7">
        <v>0.46789999999999998</v>
      </c>
      <c r="AL1077" s="7">
        <v>1.4031</v>
      </c>
      <c r="AN1077" s="7">
        <v>0.39389999999999997</v>
      </c>
      <c r="AO1077" s="7">
        <v>1.2903</v>
      </c>
      <c r="AP1077" s="7"/>
      <c r="AQ1077" s="7">
        <v>1.296</v>
      </c>
      <c r="AR1077" s="7">
        <v>3.0891999999999999</v>
      </c>
      <c r="AY1077" s="7">
        <v>3.0116000000000001</v>
      </c>
      <c r="AZ1077" s="7">
        <v>6.4131</v>
      </c>
      <c r="BA1077" s="7">
        <v>6.4131</v>
      </c>
    </row>
    <row r="1078" spans="1:53" x14ac:dyDescent="0.15">
      <c r="A1078" s="7">
        <v>0.39700000000000002</v>
      </c>
      <c r="B1078" s="7">
        <v>1.2438</v>
      </c>
      <c r="C1078" s="7">
        <v>3.0647000000000002</v>
      </c>
      <c r="D1078" s="7">
        <v>6.2705000000000002</v>
      </c>
      <c r="H1078" s="7">
        <v>0.46889999999999998</v>
      </c>
      <c r="I1078" s="7">
        <v>1.3857999999999999</v>
      </c>
      <c r="K1078" s="7">
        <v>0.50800000000000001</v>
      </c>
      <c r="L1078" s="7">
        <v>1.5262</v>
      </c>
      <c r="N1078" s="7">
        <v>0.4299</v>
      </c>
      <c r="O1078" s="7">
        <v>1.3657999999999999</v>
      </c>
      <c r="Q1078" s="7">
        <v>1.3887</v>
      </c>
      <c r="R1078" s="7">
        <v>3.2572000000000001</v>
      </c>
      <c r="AA1078" s="7">
        <v>0.3715</v>
      </c>
      <c r="AB1078" s="7">
        <v>1.1978</v>
      </c>
      <c r="AC1078" s="7">
        <v>2.4952000000000001</v>
      </c>
      <c r="AD1078" s="7">
        <v>5.5370999999999997</v>
      </c>
      <c r="AH1078" s="7">
        <v>0.4249</v>
      </c>
      <c r="AI1078" s="7">
        <v>1.3004</v>
      </c>
      <c r="AK1078" s="7">
        <v>0.46820000000000001</v>
      </c>
      <c r="AL1078" s="7">
        <v>1.4036999999999999</v>
      </c>
      <c r="AN1078" s="7">
        <v>0.39410000000000001</v>
      </c>
      <c r="AO1078" s="7">
        <v>1.2908999999999999</v>
      </c>
      <c r="AP1078" s="7"/>
      <c r="AQ1078" s="7">
        <v>1.2966</v>
      </c>
      <c r="AR1078" s="7">
        <v>3.0903</v>
      </c>
      <c r="AY1078" s="7">
        <v>3.0129000000000001</v>
      </c>
      <c r="AZ1078" s="7">
        <v>6.4157999999999999</v>
      </c>
      <c r="BA1078" s="7">
        <v>6.4157999999999999</v>
      </c>
    </row>
    <row r="1079" spans="1:53" x14ac:dyDescent="0.15">
      <c r="A1079" s="7">
        <v>0.3972</v>
      </c>
      <c r="B1079" s="7">
        <v>1.2443</v>
      </c>
      <c r="C1079" s="7">
        <v>3.0657999999999999</v>
      </c>
      <c r="D1079" s="7">
        <v>6.2727000000000004</v>
      </c>
      <c r="H1079" s="7">
        <v>0.46910000000000002</v>
      </c>
      <c r="I1079" s="7">
        <v>1.3864000000000001</v>
      </c>
      <c r="K1079" s="7">
        <v>0.50829999999999997</v>
      </c>
      <c r="L1079" s="7">
        <v>1.5268999999999999</v>
      </c>
      <c r="N1079" s="7">
        <v>0.43020000000000003</v>
      </c>
      <c r="O1079" s="7">
        <v>1.3663000000000001</v>
      </c>
      <c r="Q1079" s="7">
        <v>1.3892</v>
      </c>
      <c r="R1079" s="7">
        <v>3.2584</v>
      </c>
      <c r="AA1079" s="7">
        <v>0.37169999999999997</v>
      </c>
      <c r="AB1079" s="7">
        <v>1.1982999999999999</v>
      </c>
      <c r="AC1079" s="7">
        <v>2.4962</v>
      </c>
      <c r="AD1079" s="7">
        <v>5.5391000000000004</v>
      </c>
      <c r="AH1079" s="7">
        <v>0.42520000000000002</v>
      </c>
      <c r="AI1079" s="7">
        <v>1.3009999999999999</v>
      </c>
      <c r="AK1079" s="7">
        <v>0.46860000000000002</v>
      </c>
      <c r="AL1079" s="7">
        <v>1.4044000000000001</v>
      </c>
      <c r="AN1079" s="7">
        <v>0.39439999999999997</v>
      </c>
      <c r="AO1079" s="7">
        <v>1.2915000000000001</v>
      </c>
      <c r="AP1079" s="7"/>
      <c r="AQ1079" s="7">
        <v>1.2970999999999999</v>
      </c>
      <c r="AR1079" s="7">
        <v>3.0914000000000001</v>
      </c>
      <c r="AY1079" s="7">
        <v>3.0141</v>
      </c>
      <c r="AZ1079" s="7">
        <v>6.4184999999999999</v>
      </c>
      <c r="BA1079" s="7">
        <v>6.4184999999999999</v>
      </c>
    </row>
    <row r="1080" spans="1:53" x14ac:dyDescent="0.15">
      <c r="A1080" s="7">
        <v>0.39750000000000002</v>
      </c>
      <c r="B1080" s="7">
        <v>1.2447999999999999</v>
      </c>
      <c r="C1080" s="7">
        <v>3.0668000000000002</v>
      </c>
      <c r="D1080" s="7">
        <v>6.2747999999999999</v>
      </c>
      <c r="H1080" s="7">
        <v>0.46939999999999998</v>
      </c>
      <c r="I1080" s="7">
        <v>1.387</v>
      </c>
      <c r="K1080" s="7">
        <v>0.50860000000000005</v>
      </c>
      <c r="L1080" s="7">
        <v>1.5276000000000001</v>
      </c>
      <c r="N1080" s="7">
        <v>0.4304</v>
      </c>
      <c r="O1080" s="7">
        <v>1.3669</v>
      </c>
      <c r="Q1080" s="7">
        <v>1.3897999999999999</v>
      </c>
      <c r="R1080" s="7">
        <v>3.2595000000000001</v>
      </c>
      <c r="AA1080" s="7">
        <v>0.37190000000000001</v>
      </c>
      <c r="AB1080" s="7">
        <v>1.1988000000000001</v>
      </c>
      <c r="AC1080" s="7">
        <v>2.4971999999999999</v>
      </c>
      <c r="AD1080" s="7">
        <v>5.5411000000000001</v>
      </c>
      <c r="AH1080" s="7">
        <v>0.42549999999999999</v>
      </c>
      <c r="AI1080" s="7">
        <v>1.3016000000000001</v>
      </c>
      <c r="AK1080" s="7">
        <v>0.46889999999999998</v>
      </c>
      <c r="AL1080" s="7">
        <v>1.405</v>
      </c>
      <c r="AN1080" s="7">
        <v>0.39460000000000001</v>
      </c>
      <c r="AO1080" s="7">
        <v>1.292</v>
      </c>
      <c r="AP1080" s="7"/>
      <c r="AQ1080" s="7">
        <v>1.2977000000000001</v>
      </c>
      <c r="AR1080" s="7">
        <v>3.0924999999999998</v>
      </c>
      <c r="AY1080" s="7">
        <v>3.0154000000000001</v>
      </c>
      <c r="AZ1080" s="7">
        <v>6.4211999999999998</v>
      </c>
      <c r="BA1080" s="7">
        <v>6.4211999999999998</v>
      </c>
    </row>
    <row r="1081" spans="1:53" x14ac:dyDescent="0.15">
      <c r="A1081" s="7">
        <v>0.3977</v>
      </c>
      <c r="B1081" s="7">
        <v>1.2452000000000001</v>
      </c>
      <c r="C1081" s="7">
        <v>3.0678999999999998</v>
      </c>
      <c r="D1081" s="7">
        <v>6.2769000000000004</v>
      </c>
      <c r="H1081" s="7">
        <v>0.46970000000000001</v>
      </c>
      <c r="I1081" s="7">
        <v>1.3875999999999999</v>
      </c>
      <c r="K1081" s="7">
        <v>0.50890000000000002</v>
      </c>
      <c r="L1081" s="7">
        <v>1.5283</v>
      </c>
      <c r="N1081" s="7">
        <v>0.43070000000000003</v>
      </c>
      <c r="O1081" s="7">
        <v>1.3674999999999999</v>
      </c>
      <c r="Q1081" s="7">
        <v>1.3904000000000001</v>
      </c>
      <c r="R1081" s="7">
        <v>3.2606999999999999</v>
      </c>
      <c r="AA1081" s="7">
        <v>0.37219999999999998</v>
      </c>
      <c r="AB1081" s="7">
        <v>1.1993</v>
      </c>
      <c r="AC1081" s="7">
        <v>2.4981</v>
      </c>
      <c r="AD1081" s="7">
        <v>5.5430000000000001</v>
      </c>
      <c r="AH1081" s="7">
        <v>0.42570000000000002</v>
      </c>
      <c r="AI1081" s="7">
        <v>1.3022</v>
      </c>
      <c r="AK1081" s="7">
        <v>0.46920000000000001</v>
      </c>
      <c r="AL1081" s="7">
        <v>1.4056</v>
      </c>
      <c r="AN1081" s="7">
        <v>0.39489999999999997</v>
      </c>
      <c r="AO1081" s="7">
        <v>1.2926</v>
      </c>
      <c r="AP1081" s="7"/>
      <c r="AQ1081" s="7">
        <v>1.2982</v>
      </c>
      <c r="AR1081" s="7">
        <v>3.0935999999999999</v>
      </c>
      <c r="AY1081" s="7">
        <v>3.0165999999999999</v>
      </c>
      <c r="AZ1081" s="7">
        <v>6.4238999999999997</v>
      </c>
      <c r="BA1081" s="7">
        <v>6.4238999999999997</v>
      </c>
    </row>
    <row r="1082" spans="1:53" x14ac:dyDescent="0.15">
      <c r="A1082" s="7">
        <v>0.39789999999999998</v>
      </c>
      <c r="B1082" s="7">
        <v>1.2457</v>
      </c>
      <c r="C1082" s="7">
        <v>3.069</v>
      </c>
      <c r="D1082" s="7">
        <v>6.2790999999999997</v>
      </c>
      <c r="H1082" s="7">
        <v>0.47</v>
      </c>
      <c r="I1082" s="7">
        <v>1.3882000000000001</v>
      </c>
      <c r="K1082" s="7">
        <v>0.50919999999999999</v>
      </c>
      <c r="L1082" s="7">
        <v>1.5289999999999999</v>
      </c>
      <c r="N1082" s="7">
        <v>0.43099999999999999</v>
      </c>
      <c r="O1082" s="7">
        <v>1.3681000000000001</v>
      </c>
      <c r="Q1082" s="7">
        <v>1.391</v>
      </c>
      <c r="R1082" s="7">
        <v>3.2618999999999998</v>
      </c>
      <c r="AA1082" s="7">
        <v>0.37240000000000001</v>
      </c>
      <c r="AB1082" s="7">
        <v>1.1997</v>
      </c>
      <c r="AC1082" s="7">
        <v>2.4990999999999999</v>
      </c>
      <c r="AD1082" s="7">
        <v>5.5449999999999999</v>
      </c>
      <c r="AH1082" s="7">
        <v>0.42599999999999999</v>
      </c>
      <c r="AI1082" s="7">
        <v>1.3027</v>
      </c>
      <c r="AK1082" s="7">
        <v>0.46949999999999997</v>
      </c>
      <c r="AL1082" s="7">
        <v>1.4061999999999999</v>
      </c>
      <c r="AN1082" s="7">
        <v>0.39510000000000001</v>
      </c>
      <c r="AO1082" s="7">
        <v>1.2930999999999999</v>
      </c>
      <c r="AP1082" s="7"/>
      <c r="AQ1082" s="7">
        <v>1.2988</v>
      </c>
      <c r="AR1082" s="7">
        <v>3.0947</v>
      </c>
      <c r="AY1082" s="7">
        <v>3.0179</v>
      </c>
      <c r="AZ1082" s="7">
        <v>6.4265999999999996</v>
      </c>
      <c r="BA1082" s="7">
        <v>6.4265999999999996</v>
      </c>
    </row>
    <row r="1083" spans="1:53" x14ac:dyDescent="0.15">
      <c r="A1083" s="7">
        <v>0.39810000000000001</v>
      </c>
      <c r="B1083" s="7">
        <v>1.2462</v>
      </c>
      <c r="C1083" s="7">
        <v>3.07</v>
      </c>
      <c r="D1083" s="7">
        <v>6.2812000000000001</v>
      </c>
      <c r="H1083" s="7">
        <v>0.4703</v>
      </c>
      <c r="I1083" s="7">
        <v>1.3888</v>
      </c>
      <c r="K1083" s="7">
        <v>0.50960000000000005</v>
      </c>
      <c r="L1083" s="7">
        <v>1.5297000000000001</v>
      </c>
      <c r="N1083" s="7">
        <v>0.43120000000000003</v>
      </c>
      <c r="O1083" s="7">
        <v>1.3687</v>
      </c>
      <c r="Q1083" s="7">
        <v>1.3915999999999999</v>
      </c>
      <c r="R1083" s="7">
        <v>3.2629999999999999</v>
      </c>
      <c r="AA1083" s="7">
        <v>0.37259999999999999</v>
      </c>
      <c r="AB1083" s="7">
        <v>1.2001999999999999</v>
      </c>
      <c r="AC1083" s="7">
        <v>2.5001000000000002</v>
      </c>
      <c r="AD1083" s="7">
        <v>5.5469999999999997</v>
      </c>
      <c r="AH1083" s="7">
        <v>0.42630000000000001</v>
      </c>
      <c r="AI1083" s="7">
        <v>1.3032999999999999</v>
      </c>
      <c r="AK1083" s="7">
        <v>0.4698</v>
      </c>
      <c r="AL1083" s="7">
        <v>1.4068000000000001</v>
      </c>
      <c r="AN1083" s="7">
        <v>0.39539999999999997</v>
      </c>
      <c r="AO1083" s="7">
        <v>1.2937000000000001</v>
      </c>
      <c r="AP1083" s="7"/>
      <c r="AQ1083" s="7">
        <v>1.2992999999999999</v>
      </c>
      <c r="AR1083" s="7">
        <v>3.0958000000000001</v>
      </c>
      <c r="AY1083" s="7">
        <v>3.0192000000000001</v>
      </c>
      <c r="AZ1083" s="7">
        <v>6.4292999999999996</v>
      </c>
      <c r="BA1083" s="7">
        <v>6.4292999999999996</v>
      </c>
    </row>
    <row r="1084" spans="1:53" x14ac:dyDescent="0.15">
      <c r="A1084" s="7">
        <v>0.39839999999999998</v>
      </c>
      <c r="B1084" s="7">
        <v>1.2465999999999999</v>
      </c>
      <c r="C1084" s="7">
        <v>3.0710999999999999</v>
      </c>
      <c r="D1084" s="7">
        <v>6.2834000000000003</v>
      </c>
      <c r="H1084" s="7">
        <v>0.47060000000000002</v>
      </c>
      <c r="I1084" s="7">
        <v>1.3894</v>
      </c>
      <c r="K1084" s="7">
        <v>0.50990000000000002</v>
      </c>
      <c r="L1084" s="7">
        <v>1.5304</v>
      </c>
      <c r="N1084" s="7">
        <v>0.43149999999999999</v>
      </c>
      <c r="O1084" s="7">
        <v>1.3693</v>
      </c>
      <c r="Q1084" s="7">
        <v>1.3922000000000001</v>
      </c>
      <c r="R1084" s="7">
        <v>3.2642000000000002</v>
      </c>
      <c r="AA1084" s="7">
        <v>0.37290000000000001</v>
      </c>
      <c r="AB1084" s="7">
        <v>1.2007000000000001</v>
      </c>
      <c r="AC1084" s="7">
        <v>2.5011000000000001</v>
      </c>
      <c r="AD1084" s="7">
        <v>5.5488999999999997</v>
      </c>
      <c r="AH1084" s="7">
        <v>0.42659999999999998</v>
      </c>
      <c r="AI1084" s="7">
        <v>1.3039000000000001</v>
      </c>
      <c r="AK1084" s="7">
        <v>0.47010000000000002</v>
      </c>
      <c r="AL1084" s="7">
        <v>1.4075</v>
      </c>
      <c r="AN1084" s="7">
        <v>0.39560000000000001</v>
      </c>
      <c r="AO1084" s="7">
        <v>1.2943</v>
      </c>
      <c r="AP1084" s="7"/>
      <c r="AQ1084" s="7">
        <v>1.2999000000000001</v>
      </c>
      <c r="AR1084" s="7">
        <v>3.0969000000000002</v>
      </c>
      <c r="AY1084" s="7">
        <v>3.0204</v>
      </c>
      <c r="AZ1084" s="7">
        <v>6.4320000000000004</v>
      </c>
      <c r="BA1084" s="7">
        <v>6.4320000000000004</v>
      </c>
    </row>
    <row r="1085" spans="1:53" x14ac:dyDescent="0.15">
      <c r="A1085" s="7">
        <v>0.39860000000000001</v>
      </c>
      <c r="B1085" s="7">
        <v>1.2471000000000001</v>
      </c>
      <c r="C1085" s="7">
        <v>3.0720999999999998</v>
      </c>
      <c r="D1085" s="7">
        <v>6.2854999999999999</v>
      </c>
      <c r="H1085" s="7">
        <v>0.47089999999999999</v>
      </c>
      <c r="I1085" s="7">
        <v>1.39</v>
      </c>
      <c r="K1085" s="7">
        <v>0.51019999999999999</v>
      </c>
      <c r="L1085" s="7">
        <v>1.5310999999999999</v>
      </c>
      <c r="N1085" s="7">
        <v>0.43169999999999997</v>
      </c>
      <c r="O1085" s="7">
        <v>1.3697999999999999</v>
      </c>
      <c r="Q1085" s="7">
        <v>1.3927</v>
      </c>
      <c r="R1085" s="7">
        <v>3.2654000000000001</v>
      </c>
      <c r="AA1085" s="7">
        <v>0.37309999999999999</v>
      </c>
      <c r="AB1085" s="7">
        <v>1.2012</v>
      </c>
      <c r="AC1085" s="7">
        <v>2.5021</v>
      </c>
      <c r="AD1085" s="7">
        <v>5.5509000000000004</v>
      </c>
      <c r="AH1085" s="7">
        <v>0.4269</v>
      </c>
      <c r="AI1085" s="7">
        <v>1.3045</v>
      </c>
      <c r="AK1085" s="7">
        <v>0.47039999999999998</v>
      </c>
      <c r="AL1085" s="7">
        <v>1.4080999999999999</v>
      </c>
      <c r="AN1085" s="7">
        <v>0.39579999999999999</v>
      </c>
      <c r="AO1085" s="7">
        <v>1.2948999999999999</v>
      </c>
      <c r="AP1085" s="7"/>
      <c r="AQ1085" s="7">
        <v>1.3004</v>
      </c>
      <c r="AR1085" s="7">
        <v>3.0979999999999999</v>
      </c>
      <c r="AY1085" s="7">
        <v>3.0217000000000001</v>
      </c>
      <c r="AZ1085" s="7">
        <v>6.4348000000000001</v>
      </c>
      <c r="BA1085" s="7">
        <v>6.4348000000000001</v>
      </c>
    </row>
    <row r="1086" spans="1:53" x14ac:dyDescent="0.15">
      <c r="A1086" s="7">
        <v>0.39879999999999999</v>
      </c>
      <c r="B1086" s="7">
        <v>1.2476</v>
      </c>
      <c r="C1086" s="7">
        <v>3.0731999999999999</v>
      </c>
      <c r="D1086" s="7">
        <v>6.2877000000000001</v>
      </c>
      <c r="H1086" s="7">
        <v>0.47120000000000001</v>
      </c>
      <c r="I1086" s="7">
        <v>1.3907</v>
      </c>
      <c r="K1086" s="7">
        <v>0.51049999999999995</v>
      </c>
      <c r="L1086" s="7">
        <v>1.5318000000000001</v>
      </c>
      <c r="N1086" s="7">
        <v>0.432</v>
      </c>
      <c r="O1086" s="7">
        <v>1.3704000000000001</v>
      </c>
      <c r="Q1086" s="7">
        <v>1.3933</v>
      </c>
      <c r="R1086" s="7">
        <v>3.2665000000000002</v>
      </c>
      <c r="AA1086" s="7">
        <v>0.37330000000000002</v>
      </c>
      <c r="AB1086" s="7">
        <v>1.2017</v>
      </c>
      <c r="AC1086" s="7">
        <v>2.5030000000000001</v>
      </c>
      <c r="AD1086" s="7">
        <v>5.5529000000000002</v>
      </c>
      <c r="AH1086" s="7">
        <v>0.42709999999999998</v>
      </c>
      <c r="AI1086" s="7">
        <v>1.3050999999999999</v>
      </c>
      <c r="AK1086" s="7">
        <v>0.47070000000000001</v>
      </c>
      <c r="AL1086" s="7">
        <v>1.4087000000000001</v>
      </c>
      <c r="AN1086" s="7">
        <v>0.39610000000000001</v>
      </c>
      <c r="AO1086" s="7">
        <v>1.2954000000000001</v>
      </c>
      <c r="AP1086" s="7"/>
      <c r="AQ1086" s="7">
        <v>1.3009999999999999</v>
      </c>
      <c r="AR1086" s="7">
        <v>3.0991</v>
      </c>
      <c r="AY1086" s="7">
        <v>3.0230000000000001</v>
      </c>
      <c r="AZ1086" s="7">
        <v>6.4375</v>
      </c>
      <c r="BA1086" s="7">
        <v>6.4375</v>
      </c>
    </row>
    <row r="1087" spans="1:53" x14ac:dyDescent="0.15">
      <c r="A1087" s="7">
        <v>0.39910000000000001</v>
      </c>
      <c r="B1087" s="7">
        <v>1.248</v>
      </c>
      <c r="C1087" s="7">
        <v>3.0743</v>
      </c>
      <c r="D1087" s="7">
        <v>6.2897999999999996</v>
      </c>
      <c r="H1087" s="7">
        <v>0.47149999999999997</v>
      </c>
      <c r="I1087" s="7">
        <v>1.3913</v>
      </c>
      <c r="K1087" s="7">
        <v>0.51080000000000003</v>
      </c>
      <c r="L1087" s="7">
        <v>1.5325</v>
      </c>
      <c r="N1087" s="7">
        <v>0.43230000000000002</v>
      </c>
      <c r="O1087" s="7">
        <v>1.371</v>
      </c>
      <c r="Q1087" s="7">
        <v>1.3938999999999999</v>
      </c>
      <c r="R1087" s="7">
        <v>3.2677</v>
      </c>
      <c r="AA1087" s="7">
        <v>0.37359999999999999</v>
      </c>
      <c r="AB1087" s="7">
        <v>1.2021999999999999</v>
      </c>
      <c r="AC1087" s="7">
        <v>2.504</v>
      </c>
      <c r="AD1087" s="7">
        <v>5.5548999999999999</v>
      </c>
      <c r="AH1087" s="7">
        <v>0.4274</v>
      </c>
      <c r="AI1087" s="7">
        <v>1.3057000000000001</v>
      </c>
      <c r="AK1087" s="7">
        <v>0.47099999999999997</v>
      </c>
      <c r="AL1087" s="7">
        <v>1.4093</v>
      </c>
      <c r="AN1087" s="7">
        <v>0.39629999999999999</v>
      </c>
      <c r="AO1087" s="7">
        <v>1.296</v>
      </c>
      <c r="AP1087" s="7"/>
      <c r="AQ1087" s="7">
        <v>1.3015000000000001</v>
      </c>
      <c r="AR1087" s="7">
        <v>3.1002000000000001</v>
      </c>
      <c r="AY1087" s="7">
        <v>3.0242</v>
      </c>
      <c r="AZ1087" s="7">
        <v>6.4401999999999999</v>
      </c>
      <c r="BA1087" s="7">
        <v>6.4401999999999999</v>
      </c>
    </row>
    <row r="1088" spans="1:53" x14ac:dyDescent="0.15">
      <c r="A1088" s="7">
        <v>0.39929999999999999</v>
      </c>
      <c r="B1088" s="7">
        <v>1.2484999999999999</v>
      </c>
      <c r="C1088" s="7">
        <v>3.0752999999999999</v>
      </c>
      <c r="D1088" s="7">
        <v>6.2919999999999998</v>
      </c>
      <c r="H1088" s="7">
        <v>0.4718</v>
      </c>
      <c r="I1088" s="7">
        <v>1.3918999999999999</v>
      </c>
      <c r="K1088" s="7">
        <v>0.5111</v>
      </c>
      <c r="L1088" s="7">
        <v>1.5331999999999999</v>
      </c>
      <c r="N1088" s="7">
        <v>0.4325</v>
      </c>
      <c r="O1088" s="7">
        <v>1.3715999999999999</v>
      </c>
      <c r="Q1088" s="7">
        <v>1.3945000000000001</v>
      </c>
      <c r="R1088" s="7">
        <v>3.2688999999999999</v>
      </c>
      <c r="AA1088" s="7">
        <v>0.37380000000000002</v>
      </c>
      <c r="AB1088" s="7">
        <v>1.2027000000000001</v>
      </c>
      <c r="AC1088" s="7">
        <v>2.5049999999999999</v>
      </c>
      <c r="AD1088" s="7">
        <v>5.5568</v>
      </c>
      <c r="AH1088" s="7">
        <v>0.42770000000000002</v>
      </c>
      <c r="AI1088" s="7">
        <v>1.3062</v>
      </c>
      <c r="AK1088" s="7">
        <v>0.4713</v>
      </c>
      <c r="AL1088" s="7">
        <v>1.41</v>
      </c>
      <c r="AN1088" s="7">
        <v>0.39660000000000001</v>
      </c>
      <c r="AO1088" s="7">
        <v>1.2966</v>
      </c>
      <c r="AP1088" s="7"/>
      <c r="AQ1088" s="7">
        <v>1.3021</v>
      </c>
      <c r="AR1088" s="7">
        <v>3.1013000000000002</v>
      </c>
      <c r="AY1088" s="7">
        <v>3.0255000000000001</v>
      </c>
      <c r="AZ1088" s="7">
        <v>6.4428999999999998</v>
      </c>
      <c r="BA1088" s="7">
        <v>6.4428999999999998</v>
      </c>
    </row>
    <row r="1089" spans="1:53" x14ac:dyDescent="0.15">
      <c r="A1089" s="7">
        <v>0.39950000000000002</v>
      </c>
      <c r="B1089" s="7">
        <v>1.2490000000000001</v>
      </c>
      <c r="C1089" s="7">
        <v>3.0764</v>
      </c>
      <c r="D1089" s="7">
        <v>6.2941000000000003</v>
      </c>
      <c r="H1089" s="7">
        <v>0.47210000000000002</v>
      </c>
      <c r="I1089" s="7">
        <v>1.3925000000000001</v>
      </c>
      <c r="K1089" s="7">
        <v>0.51139999999999997</v>
      </c>
      <c r="L1089" s="7">
        <v>1.5339</v>
      </c>
      <c r="N1089" s="7">
        <v>0.43280000000000002</v>
      </c>
      <c r="O1089" s="7">
        <v>1.3722000000000001</v>
      </c>
      <c r="Q1089" s="7">
        <v>1.3951</v>
      </c>
      <c r="R1089" s="7">
        <v>3.27</v>
      </c>
      <c r="AA1089" s="7">
        <v>0.374</v>
      </c>
      <c r="AB1089" s="7">
        <v>1.2032</v>
      </c>
      <c r="AC1089" s="7">
        <v>2.5059999999999998</v>
      </c>
      <c r="AD1089" s="7">
        <v>5.5587999999999997</v>
      </c>
      <c r="AH1089" s="7">
        <v>0.42799999999999999</v>
      </c>
      <c r="AI1089" s="7">
        <v>1.3068</v>
      </c>
      <c r="AK1089" s="7">
        <v>0.47170000000000001</v>
      </c>
      <c r="AL1089" s="7">
        <v>1.4106000000000001</v>
      </c>
      <c r="AN1089" s="7">
        <v>0.39679999999999999</v>
      </c>
      <c r="AO1089" s="7">
        <v>1.2970999999999999</v>
      </c>
      <c r="AP1089" s="7"/>
      <c r="AQ1089" s="7">
        <v>1.3026</v>
      </c>
      <c r="AR1089" s="7">
        <v>3.1023999999999998</v>
      </c>
      <c r="AY1089" s="7">
        <v>3.0268000000000002</v>
      </c>
      <c r="AZ1089" s="7">
        <v>6.4455999999999998</v>
      </c>
      <c r="BA1089" s="7">
        <v>6.4455999999999998</v>
      </c>
    </row>
    <row r="1090" spans="1:53" x14ac:dyDescent="0.15">
      <c r="A1090" s="7">
        <v>0.39979999999999999</v>
      </c>
      <c r="B1090" s="7">
        <v>1.2495000000000001</v>
      </c>
      <c r="C1090" s="7">
        <v>3.0775000000000001</v>
      </c>
      <c r="D1090" s="7">
        <v>6.2962999999999996</v>
      </c>
      <c r="H1090" s="7">
        <v>0.47239999999999999</v>
      </c>
      <c r="I1090" s="7">
        <v>1.3931</v>
      </c>
      <c r="K1090" s="7">
        <v>0.51170000000000004</v>
      </c>
      <c r="L1090" s="7">
        <v>1.5347</v>
      </c>
      <c r="N1090" s="7">
        <v>0.433</v>
      </c>
      <c r="O1090" s="7">
        <v>1.3728</v>
      </c>
      <c r="Q1090" s="7">
        <v>1.3956999999999999</v>
      </c>
      <c r="R1090" s="7">
        <v>3.2711999999999999</v>
      </c>
      <c r="AA1090" s="7">
        <v>0.37430000000000002</v>
      </c>
      <c r="AB1090" s="7">
        <v>1.2037</v>
      </c>
      <c r="AC1090" s="7">
        <v>2.5070000000000001</v>
      </c>
      <c r="AD1090" s="7">
        <v>5.5608000000000004</v>
      </c>
      <c r="AH1090" s="7">
        <v>0.42830000000000001</v>
      </c>
      <c r="AI1090" s="7">
        <v>1.3073999999999999</v>
      </c>
      <c r="AK1090" s="7">
        <v>0.47199999999999998</v>
      </c>
      <c r="AL1090" s="7">
        <v>1.4112</v>
      </c>
      <c r="AN1090" s="7">
        <v>0.39710000000000001</v>
      </c>
      <c r="AO1090" s="7">
        <v>1.2977000000000001</v>
      </c>
      <c r="AP1090" s="7"/>
      <c r="AQ1090" s="7">
        <v>1.3031999999999999</v>
      </c>
      <c r="AR1090" s="7">
        <v>3.1034999999999999</v>
      </c>
      <c r="AY1090" s="7">
        <v>3.0280999999999998</v>
      </c>
      <c r="AZ1090" s="7">
        <v>6.4484000000000004</v>
      </c>
      <c r="BA1090" s="7">
        <v>6.4484000000000004</v>
      </c>
    </row>
    <row r="1091" spans="1:53" x14ac:dyDescent="0.15">
      <c r="A1091" s="7">
        <v>0.4</v>
      </c>
      <c r="B1091" s="7">
        <v>1.2499</v>
      </c>
      <c r="C1091" s="7">
        <v>3.0785</v>
      </c>
      <c r="D1091" s="7">
        <v>6.2984999999999998</v>
      </c>
      <c r="H1091" s="7">
        <v>0.47270000000000001</v>
      </c>
      <c r="I1091" s="7">
        <v>1.3936999999999999</v>
      </c>
      <c r="K1091" s="7">
        <v>0.51200000000000001</v>
      </c>
      <c r="L1091" s="7">
        <v>1.5354000000000001</v>
      </c>
      <c r="N1091" s="7">
        <v>0.43330000000000002</v>
      </c>
      <c r="O1091" s="7">
        <v>1.3734</v>
      </c>
      <c r="Q1091" s="7">
        <v>1.3962000000000001</v>
      </c>
      <c r="R1091" s="7">
        <v>3.2724000000000002</v>
      </c>
      <c r="AA1091" s="7">
        <v>0.3745</v>
      </c>
      <c r="AB1091" s="7">
        <v>1.2041999999999999</v>
      </c>
      <c r="AC1091" s="7">
        <v>2.5078999999999998</v>
      </c>
      <c r="AD1091" s="7">
        <v>5.5628000000000002</v>
      </c>
      <c r="AH1091" s="7">
        <v>0.42849999999999999</v>
      </c>
      <c r="AI1091" s="7">
        <v>1.3080000000000001</v>
      </c>
      <c r="AK1091" s="7">
        <v>0.4723</v>
      </c>
      <c r="AL1091" s="7">
        <v>1.4118999999999999</v>
      </c>
      <c r="AN1091" s="7">
        <v>0.39729999999999999</v>
      </c>
      <c r="AO1091" s="7">
        <v>1.2983</v>
      </c>
      <c r="AP1091" s="7"/>
      <c r="AQ1091" s="7">
        <v>1.3037000000000001</v>
      </c>
      <c r="AR1091" s="7">
        <v>3.1046999999999998</v>
      </c>
      <c r="AY1091" s="7">
        <v>3.0293000000000001</v>
      </c>
      <c r="AZ1091" s="7">
        <v>6.4511000000000003</v>
      </c>
      <c r="BA1091" s="7">
        <v>6.4511000000000003</v>
      </c>
    </row>
    <row r="1092" spans="1:53" x14ac:dyDescent="0.15">
      <c r="A1092" s="7">
        <v>0.4002</v>
      </c>
      <c r="B1092" s="7">
        <v>1.2504</v>
      </c>
      <c r="C1092" s="7">
        <v>3.0796000000000001</v>
      </c>
      <c r="D1092" s="7">
        <v>6.3006000000000002</v>
      </c>
      <c r="H1092" s="7">
        <v>0.47299999999999998</v>
      </c>
      <c r="I1092" s="7">
        <v>1.3943000000000001</v>
      </c>
      <c r="K1092" s="7">
        <v>0.51229999999999998</v>
      </c>
      <c r="L1092" s="7">
        <v>1.5361</v>
      </c>
      <c r="N1092" s="7">
        <v>0.43359999999999999</v>
      </c>
      <c r="O1092" s="7">
        <v>1.3740000000000001</v>
      </c>
      <c r="Q1092" s="7">
        <v>1.3968</v>
      </c>
      <c r="R1092" s="7">
        <v>3.2736000000000001</v>
      </c>
      <c r="AA1092" s="7">
        <v>0.37480000000000002</v>
      </c>
      <c r="AB1092" s="7">
        <v>1.2045999999999999</v>
      </c>
      <c r="AC1092" s="7">
        <v>2.5089000000000001</v>
      </c>
      <c r="AD1092" s="7">
        <v>5.5648</v>
      </c>
      <c r="AH1092" s="7">
        <v>0.42880000000000001</v>
      </c>
      <c r="AI1092" s="7">
        <v>1.3086</v>
      </c>
      <c r="AK1092" s="7">
        <v>0.47260000000000002</v>
      </c>
      <c r="AL1092" s="7">
        <v>1.4125000000000001</v>
      </c>
      <c r="AN1092" s="7">
        <v>0.39760000000000001</v>
      </c>
      <c r="AO1092" s="7">
        <v>1.2988999999999999</v>
      </c>
      <c r="AP1092" s="7"/>
      <c r="AQ1092" s="7">
        <v>1.3043</v>
      </c>
      <c r="AR1092" s="7">
        <v>3.1057999999999999</v>
      </c>
      <c r="AY1092" s="7">
        <v>3.0306000000000002</v>
      </c>
      <c r="AZ1092" s="7">
        <v>6.4538000000000002</v>
      </c>
      <c r="BA1092" s="7">
        <v>6.4538000000000002</v>
      </c>
    </row>
    <row r="1093" spans="1:53" x14ac:dyDescent="0.15">
      <c r="A1093" s="7">
        <v>0.40050000000000002</v>
      </c>
      <c r="B1093" s="7">
        <v>1.2508999999999999</v>
      </c>
      <c r="C1093" s="7">
        <v>3.0807000000000002</v>
      </c>
      <c r="D1093" s="7">
        <v>6.3028000000000004</v>
      </c>
      <c r="H1093" s="7">
        <v>0.4733</v>
      </c>
      <c r="I1093" s="7">
        <v>1.395</v>
      </c>
      <c r="K1093" s="7">
        <v>0.51259999999999994</v>
      </c>
      <c r="L1093" s="7">
        <v>1.5367999999999999</v>
      </c>
      <c r="N1093" s="7">
        <v>0.43380000000000002</v>
      </c>
      <c r="O1093" s="7">
        <v>1.3746</v>
      </c>
      <c r="Q1093" s="7">
        <v>1.3974</v>
      </c>
      <c r="R1093" s="7">
        <v>3.2747999999999999</v>
      </c>
      <c r="AA1093" s="7">
        <v>0.375</v>
      </c>
      <c r="AB1093" s="7">
        <v>1.2051000000000001</v>
      </c>
      <c r="AC1093" s="7">
        <v>2.5099</v>
      </c>
      <c r="AD1093" s="7">
        <v>5.5667999999999997</v>
      </c>
      <c r="AH1093" s="7">
        <v>0.42909999999999998</v>
      </c>
      <c r="AI1093" s="7">
        <v>1.3091999999999999</v>
      </c>
      <c r="AK1093" s="7">
        <v>0.47289999999999999</v>
      </c>
      <c r="AL1093" s="7">
        <v>1.4131</v>
      </c>
      <c r="AN1093" s="7">
        <v>0.39779999999999999</v>
      </c>
      <c r="AO1093" s="7">
        <v>1.2994000000000001</v>
      </c>
      <c r="AP1093" s="7"/>
      <c r="AQ1093" s="7">
        <v>1.3048</v>
      </c>
      <c r="AR1093" s="7">
        <v>3.1069</v>
      </c>
      <c r="AY1093" s="7">
        <v>3.0318999999999998</v>
      </c>
      <c r="AZ1093" s="7">
        <v>6.4565999999999999</v>
      </c>
      <c r="BA1093" s="7">
        <v>6.4565999999999999</v>
      </c>
    </row>
    <row r="1094" spans="1:53" x14ac:dyDescent="0.15">
      <c r="A1094" s="7">
        <v>0.4007</v>
      </c>
      <c r="B1094" s="7">
        <v>1.2514000000000001</v>
      </c>
      <c r="C1094" s="7">
        <v>3.0817999999999999</v>
      </c>
      <c r="D1094" s="7">
        <v>6.3049999999999997</v>
      </c>
      <c r="H1094" s="7">
        <v>0.47360000000000002</v>
      </c>
      <c r="I1094" s="7">
        <v>1.3956</v>
      </c>
      <c r="K1094" s="7">
        <v>0.51300000000000001</v>
      </c>
      <c r="L1094" s="7">
        <v>1.5375000000000001</v>
      </c>
      <c r="N1094" s="7">
        <v>0.43409999999999999</v>
      </c>
      <c r="O1094" s="7">
        <v>1.3752</v>
      </c>
      <c r="Q1094" s="7">
        <v>1.3979999999999999</v>
      </c>
      <c r="R1094" s="7">
        <v>3.2759</v>
      </c>
      <c r="AA1094" s="7">
        <v>0.37519999999999998</v>
      </c>
      <c r="AB1094" s="7">
        <v>1.2056</v>
      </c>
      <c r="AC1094" s="7">
        <v>2.5108999999999999</v>
      </c>
      <c r="AD1094" s="7">
        <v>5.5688000000000004</v>
      </c>
      <c r="AH1094" s="7">
        <v>0.4294</v>
      </c>
      <c r="AI1094" s="7">
        <v>1.3098000000000001</v>
      </c>
      <c r="AK1094" s="7">
        <v>0.47320000000000001</v>
      </c>
      <c r="AL1094" s="7">
        <v>1.4137</v>
      </c>
      <c r="AN1094" s="7">
        <v>0.39810000000000001</v>
      </c>
      <c r="AO1094" s="7">
        <v>1.3</v>
      </c>
      <c r="AP1094" s="7"/>
      <c r="AQ1094" s="7">
        <v>1.3053999999999999</v>
      </c>
      <c r="AR1094" s="7">
        <v>3.1080000000000001</v>
      </c>
      <c r="AY1094" s="7">
        <v>3.0331999999999999</v>
      </c>
      <c r="AZ1094" s="7">
        <v>6.4592999999999998</v>
      </c>
      <c r="BA1094" s="7">
        <v>6.4592999999999998</v>
      </c>
    </row>
    <row r="1095" spans="1:53" x14ac:dyDescent="0.15">
      <c r="A1095" s="7">
        <v>0.40089999999999998</v>
      </c>
      <c r="B1095" s="7">
        <v>1.2518</v>
      </c>
      <c r="C1095" s="7">
        <v>3.0828000000000002</v>
      </c>
      <c r="D1095" s="7">
        <v>6.3071000000000002</v>
      </c>
      <c r="H1095" s="7">
        <v>0.47389999999999999</v>
      </c>
      <c r="I1095" s="7">
        <v>1.3962000000000001</v>
      </c>
      <c r="K1095" s="7">
        <v>0.51329999999999998</v>
      </c>
      <c r="L1095" s="7">
        <v>1.5382</v>
      </c>
      <c r="N1095" s="7">
        <v>0.43430000000000002</v>
      </c>
      <c r="O1095" s="7">
        <v>1.3757999999999999</v>
      </c>
      <c r="Q1095" s="7">
        <v>1.3986000000000001</v>
      </c>
      <c r="R1095" s="7">
        <v>3.2770999999999999</v>
      </c>
      <c r="AA1095" s="7">
        <v>0.3755</v>
      </c>
      <c r="AB1095" s="7">
        <v>1.2060999999999999</v>
      </c>
      <c r="AC1095" s="7">
        <v>2.5118999999999998</v>
      </c>
      <c r="AD1095" s="7">
        <v>5.5708000000000002</v>
      </c>
      <c r="AH1095" s="7">
        <v>0.42970000000000003</v>
      </c>
      <c r="AI1095" s="7">
        <v>1.3103</v>
      </c>
      <c r="AK1095" s="7">
        <v>0.47349999999999998</v>
      </c>
      <c r="AL1095" s="7">
        <v>1.4144000000000001</v>
      </c>
      <c r="AN1095" s="7">
        <v>0.39829999999999999</v>
      </c>
      <c r="AO1095" s="7">
        <v>1.3006</v>
      </c>
      <c r="AP1095" s="7"/>
      <c r="AQ1095" s="7">
        <v>1.306</v>
      </c>
      <c r="AR1095" s="7">
        <v>3.1091000000000002</v>
      </c>
      <c r="AY1095" s="7">
        <v>3.0344000000000002</v>
      </c>
      <c r="AZ1095" s="7">
        <v>6.4619999999999997</v>
      </c>
      <c r="BA1095" s="7">
        <v>6.4619999999999997</v>
      </c>
    </row>
    <row r="1096" spans="1:53" x14ac:dyDescent="0.15">
      <c r="A1096" s="7">
        <v>0.4012</v>
      </c>
      <c r="B1096" s="7">
        <v>1.2523</v>
      </c>
      <c r="C1096" s="7">
        <v>3.0838999999999999</v>
      </c>
      <c r="D1096" s="7">
        <v>6.3093000000000004</v>
      </c>
      <c r="H1096" s="7">
        <v>0.47420000000000001</v>
      </c>
      <c r="I1096" s="7">
        <v>1.3968</v>
      </c>
      <c r="K1096" s="7">
        <v>0.51359999999999995</v>
      </c>
      <c r="L1096" s="7">
        <v>1.5388999999999999</v>
      </c>
      <c r="N1096" s="7">
        <v>0.43459999999999999</v>
      </c>
      <c r="O1096" s="7">
        <v>1.3763000000000001</v>
      </c>
      <c r="Q1096" s="7">
        <v>1.3992</v>
      </c>
      <c r="R1096" s="7">
        <v>3.2783000000000002</v>
      </c>
      <c r="AA1096" s="7">
        <v>0.37569999999999998</v>
      </c>
      <c r="AB1096" s="7">
        <v>1.2065999999999999</v>
      </c>
      <c r="AC1096" s="7">
        <v>2.5129000000000001</v>
      </c>
      <c r="AD1096" s="7">
        <v>5.5728</v>
      </c>
      <c r="AH1096" s="7">
        <v>0.43</v>
      </c>
      <c r="AI1096" s="7">
        <v>1.3109</v>
      </c>
      <c r="AK1096" s="7">
        <v>0.47389999999999999</v>
      </c>
      <c r="AL1096" s="7">
        <v>1.415</v>
      </c>
      <c r="AN1096" s="7">
        <v>0.39860000000000001</v>
      </c>
      <c r="AO1096" s="7">
        <v>1.3011999999999999</v>
      </c>
      <c r="AP1096" s="7"/>
      <c r="AQ1096" s="7">
        <v>1.3065</v>
      </c>
      <c r="AR1096" s="7">
        <v>3.1101999999999999</v>
      </c>
      <c r="AY1096" s="7">
        <v>3.0356999999999998</v>
      </c>
      <c r="AZ1096" s="7">
        <v>6.4648000000000003</v>
      </c>
      <c r="BA1096" s="7">
        <v>6.4648000000000003</v>
      </c>
    </row>
    <row r="1097" spans="1:53" x14ac:dyDescent="0.15">
      <c r="A1097" s="7">
        <v>0.40139999999999998</v>
      </c>
      <c r="B1097" s="7">
        <v>1.2527999999999999</v>
      </c>
      <c r="C1097" s="7">
        <v>3.085</v>
      </c>
      <c r="D1097" s="7">
        <v>6.3114999999999997</v>
      </c>
      <c r="H1097" s="7">
        <v>0.47449999999999998</v>
      </c>
      <c r="I1097" s="7">
        <v>1.3974</v>
      </c>
      <c r="K1097" s="7">
        <v>0.51390000000000002</v>
      </c>
      <c r="L1097" s="7">
        <v>1.5396000000000001</v>
      </c>
      <c r="N1097" s="7">
        <v>0.43490000000000001</v>
      </c>
      <c r="O1097" s="7">
        <v>1.3769</v>
      </c>
      <c r="Q1097" s="7">
        <v>1.3997999999999999</v>
      </c>
      <c r="R1097" s="7">
        <v>3.2795000000000001</v>
      </c>
      <c r="AA1097" s="7">
        <v>0.376</v>
      </c>
      <c r="AB1097" s="7">
        <v>1.2071000000000001</v>
      </c>
      <c r="AC1097" s="7">
        <v>2.5139</v>
      </c>
      <c r="AD1097" s="7">
        <v>5.5747999999999998</v>
      </c>
      <c r="AH1097" s="7">
        <v>0.43020000000000003</v>
      </c>
      <c r="AI1097" s="7">
        <v>1.3115000000000001</v>
      </c>
      <c r="AK1097" s="7">
        <v>0.47420000000000001</v>
      </c>
      <c r="AL1097" s="7">
        <v>1.4156</v>
      </c>
      <c r="AN1097" s="7">
        <v>0.39879999999999999</v>
      </c>
      <c r="AO1097" s="7">
        <v>1.3017000000000001</v>
      </c>
      <c r="AP1097" s="7"/>
      <c r="AQ1097" s="7">
        <v>1.3070999999999999</v>
      </c>
      <c r="AR1097" s="7">
        <v>3.1114000000000002</v>
      </c>
      <c r="AY1097" s="7">
        <v>3.0369999999999999</v>
      </c>
      <c r="AZ1097" s="7">
        <v>6.4675000000000002</v>
      </c>
      <c r="BA1097" s="7">
        <v>6.4675000000000002</v>
      </c>
    </row>
    <row r="1098" spans="1:53" x14ac:dyDescent="0.15">
      <c r="A1098" s="7">
        <v>0.40160000000000001</v>
      </c>
      <c r="B1098" s="7">
        <v>1.2533000000000001</v>
      </c>
      <c r="C1098" s="7">
        <v>3.0861000000000001</v>
      </c>
      <c r="D1098" s="7">
        <v>6.3136999999999999</v>
      </c>
      <c r="H1098" s="7">
        <v>0.4748</v>
      </c>
      <c r="I1098" s="7">
        <v>1.3980999999999999</v>
      </c>
      <c r="K1098" s="7">
        <v>0.51419999999999999</v>
      </c>
      <c r="L1098" s="7">
        <v>1.5404</v>
      </c>
      <c r="N1098" s="7">
        <v>0.43509999999999999</v>
      </c>
      <c r="O1098" s="7">
        <v>1.3774999999999999</v>
      </c>
      <c r="Q1098" s="7">
        <v>1.4004000000000001</v>
      </c>
      <c r="R1098" s="7">
        <v>3.2806999999999999</v>
      </c>
      <c r="AA1098" s="7">
        <v>0.37619999999999998</v>
      </c>
      <c r="AB1098" s="7">
        <v>1.2076</v>
      </c>
      <c r="AC1098" s="7">
        <v>2.5148999999999999</v>
      </c>
      <c r="AD1098" s="7">
        <v>5.5768000000000004</v>
      </c>
      <c r="AH1098" s="7">
        <v>0.43049999999999999</v>
      </c>
      <c r="AI1098" s="7">
        <v>1.3121</v>
      </c>
      <c r="AK1098" s="7">
        <v>0.47449999999999998</v>
      </c>
      <c r="AL1098" s="7">
        <v>1.4162999999999999</v>
      </c>
      <c r="AN1098" s="7">
        <v>0.39910000000000001</v>
      </c>
      <c r="AO1098" s="7">
        <v>1.3023</v>
      </c>
      <c r="AP1098" s="7"/>
      <c r="AQ1098" s="7">
        <v>1.3076000000000001</v>
      </c>
      <c r="AR1098" s="7">
        <v>3.1124999999999998</v>
      </c>
      <c r="AY1098" s="7">
        <v>3.0383</v>
      </c>
      <c r="AZ1098" s="7">
        <v>6.4702999999999999</v>
      </c>
      <c r="BA1098" s="7">
        <v>6.4702999999999999</v>
      </c>
    </row>
    <row r="1099" spans="1:53" x14ac:dyDescent="0.15">
      <c r="A1099" s="7">
        <v>0.40189999999999998</v>
      </c>
      <c r="B1099" s="7">
        <v>1.2537</v>
      </c>
      <c r="C1099" s="7">
        <v>3.0872000000000002</v>
      </c>
      <c r="D1099" s="7">
        <v>6.3159000000000001</v>
      </c>
      <c r="H1099" s="7">
        <v>0.47510000000000002</v>
      </c>
      <c r="I1099" s="7">
        <v>1.3987000000000001</v>
      </c>
      <c r="K1099" s="7">
        <v>0.51449999999999996</v>
      </c>
      <c r="L1099" s="7">
        <v>1.5410999999999999</v>
      </c>
      <c r="N1099" s="7">
        <v>0.43540000000000001</v>
      </c>
      <c r="O1099" s="7">
        <v>1.3781000000000001</v>
      </c>
      <c r="Q1099" s="7">
        <v>1.401</v>
      </c>
      <c r="R1099" s="7">
        <v>3.2818999999999998</v>
      </c>
      <c r="AA1099" s="7">
        <v>0.37640000000000001</v>
      </c>
      <c r="AB1099" s="7">
        <v>1.2081</v>
      </c>
      <c r="AC1099" s="7">
        <v>2.5158999999999998</v>
      </c>
      <c r="AD1099" s="7">
        <v>5.5788000000000002</v>
      </c>
      <c r="AH1099" s="7">
        <v>0.43080000000000002</v>
      </c>
      <c r="AI1099" s="7">
        <v>1.3127</v>
      </c>
      <c r="AK1099" s="7">
        <v>0.4748</v>
      </c>
      <c r="AL1099" s="7">
        <v>1.4169</v>
      </c>
      <c r="AN1099" s="7">
        <v>0.39929999999999999</v>
      </c>
      <c r="AO1099" s="7">
        <v>1.3028999999999999</v>
      </c>
      <c r="AP1099" s="7"/>
      <c r="AQ1099" s="7">
        <v>1.3082</v>
      </c>
      <c r="AR1099" s="7">
        <v>3.1135999999999999</v>
      </c>
      <c r="AY1099" s="7">
        <v>3.0396000000000001</v>
      </c>
      <c r="AZ1099" s="7">
        <v>6.4730999999999996</v>
      </c>
      <c r="BA1099" s="7">
        <v>6.4730999999999996</v>
      </c>
    </row>
    <row r="1100" spans="1:53" x14ac:dyDescent="0.15">
      <c r="A1100" s="7">
        <v>0.40210000000000001</v>
      </c>
      <c r="B1100" s="7">
        <v>1.2542</v>
      </c>
      <c r="C1100" s="7">
        <v>3.0882000000000001</v>
      </c>
      <c r="D1100" s="7">
        <v>6.3179999999999996</v>
      </c>
      <c r="H1100" s="7">
        <v>0.47539999999999999</v>
      </c>
      <c r="I1100" s="7">
        <v>1.3993</v>
      </c>
      <c r="K1100" s="7">
        <v>0.51480000000000004</v>
      </c>
      <c r="L1100" s="7">
        <v>1.5418000000000001</v>
      </c>
      <c r="N1100" s="7">
        <v>0.43559999999999999</v>
      </c>
      <c r="O1100" s="7">
        <v>1.3787</v>
      </c>
      <c r="Q1100" s="7">
        <v>1.4016</v>
      </c>
      <c r="R1100" s="7">
        <v>3.2829999999999999</v>
      </c>
      <c r="AA1100" s="7">
        <v>0.37669999999999998</v>
      </c>
      <c r="AB1100" s="7">
        <v>1.2085999999999999</v>
      </c>
      <c r="AC1100" s="7">
        <v>2.5169000000000001</v>
      </c>
      <c r="AD1100" s="7">
        <v>5.5808</v>
      </c>
      <c r="AH1100" s="7">
        <v>0.43109999999999998</v>
      </c>
      <c r="AI1100" s="7">
        <v>1.3132999999999999</v>
      </c>
      <c r="AK1100" s="7">
        <v>0.47510000000000002</v>
      </c>
      <c r="AL1100" s="7">
        <v>1.4176</v>
      </c>
      <c r="AN1100" s="7">
        <v>0.39960000000000001</v>
      </c>
      <c r="AO1100" s="7">
        <v>1.3035000000000001</v>
      </c>
      <c r="AP1100" s="7"/>
      <c r="AQ1100" s="7">
        <v>1.3088</v>
      </c>
      <c r="AR1100" s="7">
        <v>3.1147</v>
      </c>
      <c r="AY1100" s="7">
        <v>3.0409000000000002</v>
      </c>
      <c r="AZ1100" s="7">
        <v>6.4757999999999996</v>
      </c>
      <c r="BA1100" s="7">
        <v>6.4757999999999996</v>
      </c>
    </row>
    <row r="1101" spans="1:53" x14ac:dyDescent="0.15">
      <c r="A1101" s="7">
        <v>0.40239999999999998</v>
      </c>
      <c r="B1101" s="7">
        <v>1.2546999999999999</v>
      </c>
      <c r="C1101" s="7">
        <v>3.0893000000000002</v>
      </c>
      <c r="D1101" s="7">
        <v>6.3201999999999998</v>
      </c>
      <c r="H1101" s="7">
        <v>0.47570000000000001</v>
      </c>
      <c r="I1101" s="7">
        <v>1.3998999999999999</v>
      </c>
      <c r="K1101" s="7">
        <v>0.51519999999999999</v>
      </c>
      <c r="L1101" s="7">
        <v>1.5425</v>
      </c>
      <c r="N1101" s="7">
        <v>0.43590000000000001</v>
      </c>
      <c r="O1101" s="7">
        <v>1.3793</v>
      </c>
      <c r="Q1101" s="7">
        <v>1.4021999999999999</v>
      </c>
      <c r="R1101" s="7">
        <v>3.2841999999999998</v>
      </c>
      <c r="AA1101" s="7">
        <v>0.37690000000000001</v>
      </c>
      <c r="AB1101" s="7">
        <v>1.2091000000000001</v>
      </c>
      <c r="AC1101" s="7">
        <v>2.5179</v>
      </c>
      <c r="AD1101" s="7">
        <v>5.5827999999999998</v>
      </c>
      <c r="AH1101" s="7">
        <v>0.43140000000000001</v>
      </c>
      <c r="AI1101" s="7">
        <v>1.3139000000000001</v>
      </c>
      <c r="AK1101" s="7">
        <v>0.47539999999999999</v>
      </c>
      <c r="AL1101" s="7">
        <v>1.4181999999999999</v>
      </c>
      <c r="AN1101" s="7">
        <v>0.39979999999999999</v>
      </c>
      <c r="AO1101" s="7">
        <v>1.304</v>
      </c>
      <c r="AP1101" s="7"/>
      <c r="AQ1101" s="7">
        <v>1.3092999999999999</v>
      </c>
      <c r="AR1101" s="7">
        <v>3.1158999999999999</v>
      </c>
      <c r="AY1101" s="7">
        <v>3.0421999999999998</v>
      </c>
      <c r="AZ1101" s="7">
        <v>6.4786000000000001</v>
      </c>
      <c r="BA1101" s="7">
        <v>6.4786000000000001</v>
      </c>
    </row>
    <row r="1102" spans="1:53" x14ac:dyDescent="0.15">
      <c r="A1102" s="7">
        <v>0.40260000000000001</v>
      </c>
      <c r="B1102" s="7">
        <v>1.2552000000000001</v>
      </c>
      <c r="C1102" s="7">
        <v>3.0903999999999998</v>
      </c>
      <c r="D1102" s="7">
        <v>6.3224</v>
      </c>
      <c r="H1102" s="7">
        <v>0.47610000000000002</v>
      </c>
      <c r="I1102" s="7">
        <v>1.4005000000000001</v>
      </c>
      <c r="K1102" s="7">
        <v>0.51549999999999996</v>
      </c>
      <c r="L1102" s="7">
        <v>1.5431999999999999</v>
      </c>
      <c r="N1102" s="7">
        <v>0.43619999999999998</v>
      </c>
      <c r="O1102" s="7">
        <v>1.3798999999999999</v>
      </c>
      <c r="Q1102" s="7">
        <v>1.4028</v>
      </c>
      <c r="R1102" s="7">
        <v>3.2854000000000001</v>
      </c>
      <c r="AA1102" s="7">
        <v>0.37719999999999998</v>
      </c>
      <c r="AB1102" s="7">
        <v>1.2096</v>
      </c>
      <c r="AC1102" s="7">
        <v>2.5188999999999999</v>
      </c>
      <c r="AD1102" s="7">
        <v>5.5848000000000004</v>
      </c>
      <c r="AH1102" s="7">
        <v>0.43169999999999997</v>
      </c>
      <c r="AI1102" s="7">
        <v>1.3145</v>
      </c>
      <c r="AK1102" s="7">
        <v>0.4758</v>
      </c>
      <c r="AL1102" s="7">
        <v>1.4188000000000001</v>
      </c>
      <c r="AN1102" s="7">
        <v>0.40010000000000001</v>
      </c>
      <c r="AO1102" s="7">
        <v>1.3046</v>
      </c>
      <c r="AP1102" s="7"/>
      <c r="AQ1102" s="7">
        <v>1.3099000000000001</v>
      </c>
      <c r="AR1102" s="7">
        <v>3.117</v>
      </c>
      <c r="AY1102" s="7">
        <v>3.0434999999999999</v>
      </c>
      <c r="AZ1102" s="7">
        <v>6.4813000000000001</v>
      </c>
      <c r="BA1102" s="7">
        <v>6.4813000000000001</v>
      </c>
    </row>
    <row r="1103" spans="1:53" x14ac:dyDescent="0.15">
      <c r="A1103" s="7">
        <v>0.40279999999999999</v>
      </c>
      <c r="B1103" s="7">
        <v>1.2557</v>
      </c>
      <c r="C1103" s="7">
        <v>3.0914999999999999</v>
      </c>
      <c r="D1103" s="7">
        <v>6.3246000000000002</v>
      </c>
      <c r="H1103" s="7">
        <v>0.47639999999999999</v>
      </c>
      <c r="I1103" s="7">
        <v>1.4012</v>
      </c>
      <c r="K1103" s="7">
        <v>0.51580000000000004</v>
      </c>
      <c r="L1103" s="7">
        <v>1.544</v>
      </c>
      <c r="N1103" s="7">
        <v>0.43640000000000001</v>
      </c>
      <c r="O1103" s="7">
        <v>1.3805000000000001</v>
      </c>
      <c r="Q1103" s="7">
        <v>1.4034</v>
      </c>
      <c r="R1103" s="7">
        <v>3.2866</v>
      </c>
      <c r="AA1103" s="7">
        <v>0.37740000000000001</v>
      </c>
      <c r="AB1103" s="7">
        <v>1.2101</v>
      </c>
      <c r="AC1103" s="7">
        <v>2.5198999999999998</v>
      </c>
      <c r="AD1103" s="7">
        <v>5.5868000000000002</v>
      </c>
      <c r="AH1103" s="7">
        <v>0.43190000000000001</v>
      </c>
      <c r="AI1103" s="7">
        <v>1.3150999999999999</v>
      </c>
      <c r="AK1103" s="7">
        <v>0.47610000000000002</v>
      </c>
      <c r="AL1103" s="7">
        <v>1.4195</v>
      </c>
      <c r="AN1103" s="7">
        <v>0.40029999999999999</v>
      </c>
      <c r="AO1103" s="7">
        <v>1.3051999999999999</v>
      </c>
      <c r="AP1103" s="7"/>
      <c r="AQ1103" s="7">
        <v>1.3104</v>
      </c>
      <c r="AR1103" s="7">
        <v>3.1181000000000001</v>
      </c>
      <c r="AY1103" s="7">
        <v>3.0448</v>
      </c>
      <c r="AZ1103" s="7">
        <v>6.4840999999999998</v>
      </c>
      <c r="BA1103" s="7">
        <v>6.4840999999999998</v>
      </c>
    </row>
    <row r="1104" spans="1:53" x14ac:dyDescent="0.15">
      <c r="A1104" s="7">
        <v>0.40310000000000001</v>
      </c>
      <c r="B1104" s="7">
        <v>1.2561</v>
      </c>
      <c r="C1104" s="7">
        <v>3.0926</v>
      </c>
      <c r="D1104" s="7">
        <v>6.3268000000000004</v>
      </c>
      <c r="H1104" s="7">
        <v>0.47670000000000001</v>
      </c>
      <c r="I1104" s="7">
        <v>1.4017999999999999</v>
      </c>
      <c r="K1104" s="7">
        <v>0.5161</v>
      </c>
      <c r="L1104" s="7">
        <v>1.5447</v>
      </c>
      <c r="N1104" s="7">
        <v>0.43669999999999998</v>
      </c>
      <c r="O1104" s="7">
        <v>1.3811</v>
      </c>
      <c r="Q1104" s="7">
        <v>1.4039999999999999</v>
      </c>
      <c r="R1104" s="7">
        <v>3.2877999999999998</v>
      </c>
      <c r="AA1104" s="7">
        <v>0.37759999999999999</v>
      </c>
      <c r="AB1104" s="7">
        <v>1.2105999999999999</v>
      </c>
      <c r="AC1104" s="7">
        <v>2.5209000000000001</v>
      </c>
      <c r="AD1104" s="7">
        <v>5.5888999999999998</v>
      </c>
      <c r="AH1104" s="7">
        <v>0.43219999999999997</v>
      </c>
      <c r="AI1104" s="7">
        <v>1.3157000000000001</v>
      </c>
      <c r="AK1104" s="7">
        <v>0.47639999999999999</v>
      </c>
      <c r="AL1104" s="7">
        <v>1.4200999999999999</v>
      </c>
      <c r="AN1104" s="7">
        <v>0.40060000000000001</v>
      </c>
      <c r="AO1104" s="7">
        <v>1.3058000000000001</v>
      </c>
      <c r="AP1104" s="7"/>
      <c r="AQ1104" s="7">
        <v>1.3109999999999999</v>
      </c>
      <c r="AR1104" s="7">
        <v>3.1192000000000002</v>
      </c>
      <c r="AY1104" s="7">
        <v>3.0461</v>
      </c>
      <c r="AZ1104" s="7">
        <v>6.4869000000000003</v>
      </c>
      <c r="BA1104" s="7">
        <v>6.4869000000000003</v>
      </c>
    </row>
    <row r="1105" spans="1:53" x14ac:dyDescent="0.15">
      <c r="A1105" s="7">
        <v>0.40329999999999999</v>
      </c>
      <c r="B1105" s="7">
        <v>1.2565999999999999</v>
      </c>
      <c r="C1105" s="7">
        <v>3.0937000000000001</v>
      </c>
      <c r="D1105" s="7">
        <v>6.3289999999999997</v>
      </c>
      <c r="H1105" s="7">
        <v>0.47699999999999998</v>
      </c>
      <c r="I1105" s="7">
        <v>1.4024000000000001</v>
      </c>
      <c r="K1105" s="7">
        <v>0.51639999999999997</v>
      </c>
      <c r="L1105" s="7">
        <v>1.5454000000000001</v>
      </c>
      <c r="N1105" s="7">
        <v>0.437</v>
      </c>
      <c r="O1105" s="7">
        <v>1.3816999999999999</v>
      </c>
      <c r="Q1105" s="7">
        <v>1.4046000000000001</v>
      </c>
      <c r="R1105" s="7">
        <v>3.2890000000000001</v>
      </c>
      <c r="AA1105" s="7">
        <v>0.37790000000000001</v>
      </c>
      <c r="AB1105" s="7">
        <v>1.2111000000000001</v>
      </c>
      <c r="AC1105" s="7">
        <v>2.5219</v>
      </c>
      <c r="AD1105" s="7">
        <v>5.5909000000000004</v>
      </c>
      <c r="AH1105" s="7">
        <v>0.4325</v>
      </c>
      <c r="AI1105" s="7">
        <v>1.3163</v>
      </c>
      <c r="AK1105" s="7">
        <v>0.47670000000000001</v>
      </c>
      <c r="AL1105" s="7">
        <v>1.4207000000000001</v>
      </c>
      <c r="AN1105" s="7">
        <v>0.40079999999999999</v>
      </c>
      <c r="AO1105" s="7">
        <v>1.3064</v>
      </c>
      <c r="AP1105" s="7"/>
      <c r="AQ1105" s="7">
        <v>1.3116000000000001</v>
      </c>
      <c r="AR1105" s="7">
        <v>3.1204000000000001</v>
      </c>
      <c r="AY1105" s="7">
        <v>3.0474000000000001</v>
      </c>
      <c r="AZ1105" s="7">
        <v>6.4897</v>
      </c>
      <c r="BA1105" s="7">
        <v>6.4897</v>
      </c>
    </row>
    <row r="1106" spans="1:53" x14ac:dyDescent="0.15">
      <c r="A1106" s="7">
        <v>0.40350000000000003</v>
      </c>
      <c r="B1106" s="7">
        <v>1.2571000000000001</v>
      </c>
      <c r="C1106" s="7">
        <v>3.0948000000000002</v>
      </c>
      <c r="D1106" s="7">
        <v>6.3311999999999999</v>
      </c>
      <c r="H1106" s="7">
        <v>0.4773</v>
      </c>
      <c r="I1106" s="7">
        <v>1.403</v>
      </c>
      <c r="K1106" s="7">
        <v>0.51670000000000005</v>
      </c>
      <c r="L1106" s="7">
        <v>1.5461</v>
      </c>
      <c r="N1106" s="7">
        <v>0.43719999999999998</v>
      </c>
      <c r="O1106" s="7">
        <v>1.3823000000000001</v>
      </c>
      <c r="Q1106" s="7">
        <v>1.4051</v>
      </c>
      <c r="R1106" s="7">
        <v>3.2902</v>
      </c>
      <c r="AA1106" s="7">
        <v>0.37809999999999999</v>
      </c>
      <c r="AB1106" s="7">
        <v>1.2116</v>
      </c>
      <c r="AC1106" s="7">
        <v>2.5228999999999999</v>
      </c>
      <c r="AD1106" s="7">
        <v>5.5929000000000002</v>
      </c>
      <c r="AH1106" s="7">
        <v>0.43280000000000002</v>
      </c>
      <c r="AI1106" s="7">
        <v>1.3169</v>
      </c>
      <c r="AK1106" s="7">
        <v>0.47699999999999998</v>
      </c>
      <c r="AL1106" s="7">
        <v>1.4214</v>
      </c>
      <c r="AN1106" s="7">
        <v>0.40110000000000001</v>
      </c>
      <c r="AO1106" s="7">
        <v>1.3069999999999999</v>
      </c>
      <c r="AP1106" s="7"/>
      <c r="AQ1106" s="7">
        <v>1.3121</v>
      </c>
      <c r="AR1106" s="7">
        <v>3.1215000000000002</v>
      </c>
      <c r="AY1106" s="7">
        <v>3.0487000000000002</v>
      </c>
      <c r="AZ1106" s="7">
        <v>6.4924999999999997</v>
      </c>
      <c r="BA1106" s="7">
        <v>6.4924999999999997</v>
      </c>
    </row>
    <row r="1107" spans="1:53" x14ac:dyDescent="0.15">
      <c r="A1107" s="7">
        <v>0.40379999999999999</v>
      </c>
      <c r="B1107" s="7">
        <v>1.2576000000000001</v>
      </c>
      <c r="C1107" s="7">
        <v>3.0958999999999999</v>
      </c>
      <c r="D1107" s="7">
        <v>6.3334000000000001</v>
      </c>
      <c r="H1107" s="7">
        <v>0.47760000000000002</v>
      </c>
      <c r="I1107" s="7">
        <v>1.4036999999999999</v>
      </c>
      <c r="K1107" s="7">
        <v>0.5171</v>
      </c>
      <c r="L1107" s="7">
        <v>1.5468</v>
      </c>
      <c r="N1107" s="7">
        <v>0.4375</v>
      </c>
      <c r="O1107" s="7">
        <v>1.3829</v>
      </c>
      <c r="Q1107" s="7">
        <v>1.4056999999999999</v>
      </c>
      <c r="R1107" s="7">
        <v>3.2913999999999999</v>
      </c>
      <c r="AA1107" s="7">
        <v>0.37840000000000001</v>
      </c>
      <c r="AB1107" s="7">
        <v>1.2121</v>
      </c>
      <c r="AC1107" s="7">
        <v>2.5238999999999998</v>
      </c>
      <c r="AD1107" s="7">
        <v>5.5949</v>
      </c>
      <c r="AH1107" s="7">
        <v>0.43309999999999998</v>
      </c>
      <c r="AI1107" s="7">
        <v>1.3174999999999999</v>
      </c>
      <c r="AK1107" s="7">
        <v>0.4773</v>
      </c>
      <c r="AL1107" s="7">
        <v>1.4219999999999999</v>
      </c>
      <c r="AN1107" s="7">
        <v>0.40129999999999999</v>
      </c>
      <c r="AO1107" s="7">
        <v>1.3075000000000001</v>
      </c>
      <c r="AP1107" s="7"/>
      <c r="AQ1107" s="7">
        <v>1.3127</v>
      </c>
      <c r="AR1107" s="7">
        <v>3.1225999999999998</v>
      </c>
      <c r="AY1107" s="7">
        <v>3.05</v>
      </c>
      <c r="AZ1107" s="7">
        <v>6.4951999999999996</v>
      </c>
      <c r="BA1107" s="7">
        <v>6.4951999999999996</v>
      </c>
    </row>
    <row r="1108" spans="1:53" x14ac:dyDescent="0.15">
      <c r="A1108" s="7">
        <v>0.40400000000000003</v>
      </c>
      <c r="B1108" s="7">
        <v>1.2581</v>
      </c>
      <c r="C1108" s="7">
        <v>3.0969000000000002</v>
      </c>
      <c r="D1108" s="7">
        <v>6.3356000000000003</v>
      </c>
      <c r="H1108" s="7">
        <v>0.47789999999999999</v>
      </c>
      <c r="I1108" s="7">
        <v>1.4043000000000001</v>
      </c>
      <c r="K1108" s="7">
        <v>0.51739999999999997</v>
      </c>
      <c r="L1108" s="7">
        <v>1.5476000000000001</v>
      </c>
      <c r="N1108" s="7">
        <v>0.43780000000000002</v>
      </c>
      <c r="O1108" s="7">
        <v>1.3835</v>
      </c>
      <c r="Q1108" s="7">
        <v>1.4063000000000001</v>
      </c>
      <c r="R1108" s="7">
        <v>3.2926000000000002</v>
      </c>
      <c r="AA1108" s="7">
        <v>0.37859999999999999</v>
      </c>
      <c r="AB1108" s="7">
        <v>1.2125999999999999</v>
      </c>
      <c r="AC1108" s="7">
        <v>2.5249000000000001</v>
      </c>
      <c r="AD1108" s="7">
        <v>5.5970000000000004</v>
      </c>
      <c r="AH1108" s="7">
        <v>0.43340000000000001</v>
      </c>
      <c r="AI1108" s="7">
        <v>1.3181</v>
      </c>
      <c r="AK1108" s="7">
        <v>0.47770000000000001</v>
      </c>
      <c r="AL1108" s="7">
        <v>1.4227000000000001</v>
      </c>
      <c r="AN1108" s="7">
        <v>0.40160000000000001</v>
      </c>
      <c r="AO1108" s="7">
        <v>1.3081</v>
      </c>
      <c r="AP1108" s="7"/>
      <c r="AQ1108" s="7">
        <v>1.3132999999999999</v>
      </c>
      <c r="AR1108" s="7">
        <v>3.1238000000000001</v>
      </c>
      <c r="AY1108" s="7">
        <v>3.0512999999999999</v>
      </c>
      <c r="AZ1108" s="7">
        <v>6.4980000000000002</v>
      </c>
      <c r="BA1108" s="7">
        <v>6.4980000000000002</v>
      </c>
    </row>
    <row r="1109" spans="1:53" x14ac:dyDescent="0.15">
      <c r="A1109" s="7">
        <v>0.40429999999999999</v>
      </c>
      <c r="B1109" s="7">
        <v>1.2585</v>
      </c>
      <c r="C1109" s="7">
        <v>3.0979999999999999</v>
      </c>
      <c r="D1109" s="7">
        <v>6.3379000000000003</v>
      </c>
      <c r="H1109" s="7">
        <v>0.47820000000000001</v>
      </c>
      <c r="I1109" s="7">
        <v>1.4049</v>
      </c>
      <c r="K1109" s="7">
        <v>0.51770000000000005</v>
      </c>
      <c r="L1109" s="7">
        <v>1.5483</v>
      </c>
      <c r="N1109" s="7">
        <v>0.438</v>
      </c>
      <c r="O1109" s="7">
        <v>1.3841000000000001</v>
      </c>
      <c r="Q1109" s="7">
        <v>1.4069</v>
      </c>
      <c r="R1109" s="7">
        <v>3.2938000000000001</v>
      </c>
      <c r="AA1109" s="7">
        <v>0.37880000000000003</v>
      </c>
      <c r="AB1109" s="7">
        <v>1.2131000000000001</v>
      </c>
      <c r="AC1109" s="7">
        <v>2.5259</v>
      </c>
      <c r="AD1109" s="7">
        <v>5.5990000000000002</v>
      </c>
      <c r="AH1109" s="7">
        <v>0.43369999999999997</v>
      </c>
      <c r="AI1109" s="7">
        <v>1.3187</v>
      </c>
      <c r="AK1109" s="7">
        <v>0.47799999999999998</v>
      </c>
      <c r="AL1109" s="7">
        <v>1.4233</v>
      </c>
      <c r="AN1109" s="7">
        <v>0.40179999999999999</v>
      </c>
      <c r="AO1109" s="7">
        <v>1.3087</v>
      </c>
      <c r="AP1109" s="7"/>
      <c r="AQ1109" s="7">
        <v>1.3138000000000001</v>
      </c>
      <c r="AR1109" s="7">
        <v>3.1248999999999998</v>
      </c>
      <c r="AY1109" s="7">
        <v>3.0526</v>
      </c>
      <c r="AZ1109" s="7">
        <v>6.5007999999999999</v>
      </c>
      <c r="BA1109" s="7">
        <v>6.5007999999999999</v>
      </c>
    </row>
    <row r="1110" spans="1:53" x14ac:dyDescent="0.15">
      <c r="A1110" s="7">
        <v>0.40450000000000003</v>
      </c>
      <c r="B1110" s="7">
        <v>1.2589999999999999</v>
      </c>
      <c r="C1110" s="7">
        <v>3.0991</v>
      </c>
      <c r="D1110" s="7">
        <v>6.3400999999999996</v>
      </c>
      <c r="H1110" s="7">
        <v>0.47849999999999998</v>
      </c>
      <c r="I1110" s="7">
        <v>1.4056</v>
      </c>
      <c r="K1110" s="7">
        <v>0.51800000000000002</v>
      </c>
      <c r="L1110" s="7">
        <v>1.5489999999999999</v>
      </c>
      <c r="N1110" s="7">
        <v>0.43830000000000002</v>
      </c>
      <c r="O1110" s="7">
        <v>1.3848</v>
      </c>
      <c r="Q1110" s="7">
        <v>1.4076</v>
      </c>
      <c r="R1110" s="7">
        <v>3.2949999999999999</v>
      </c>
      <c r="AA1110" s="7">
        <v>0.37909999999999999</v>
      </c>
      <c r="AB1110" s="7">
        <v>1.2136</v>
      </c>
      <c r="AC1110" s="7">
        <v>2.5268999999999999</v>
      </c>
      <c r="AD1110" s="7">
        <v>6.0010000000000003</v>
      </c>
      <c r="AH1110" s="7">
        <v>0.43390000000000001</v>
      </c>
      <c r="AI1110" s="7">
        <v>1.3192999999999999</v>
      </c>
      <c r="AK1110" s="7">
        <v>0.4783</v>
      </c>
      <c r="AL1110" s="7">
        <v>1.4239999999999999</v>
      </c>
      <c r="AN1110" s="7">
        <v>0.40210000000000001</v>
      </c>
      <c r="AO1110" s="7">
        <v>1.3092999999999999</v>
      </c>
      <c r="AP1110" s="7"/>
      <c r="AQ1110" s="7">
        <v>1.3144</v>
      </c>
      <c r="AR1110" s="7">
        <v>3.1259999999999999</v>
      </c>
      <c r="AY1110" s="7">
        <v>3.0539000000000001</v>
      </c>
      <c r="AZ1110" s="7">
        <v>6.5035999999999996</v>
      </c>
      <c r="BA1110" s="7">
        <v>6.5035999999999996</v>
      </c>
    </row>
    <row r="1111" spans="1:53" x14ac:dyDescent="0.15">
      <c r="A1111" s="7">
        <v>0.4047</v>
      </c>
      <c r="B1111" s="7">
        <v>1.2595000000000001</v>
      </c>
      <c r="C1111" s="7">
        <v>3.1002000000000001</v>
      </c>
      <c r="D1111" s="7">
        <v>6.3422999999999998</v>
      </c>
      <c r="H1111" s="7">
        <v>0.4788</v>
      </c>
      <c r="I1111" s="7">
        <v>1.4061999999999999</v>
      </c>
      <c r="K1111" s="7">
        <v>0.51829999999999998</v>
      </c>
      <c r="L1111" s="7">
        <v>1.5498000000000001</v>
      </c>
      <c r="N1111" s="7">
        <v>0.43859999999999999</v>
      </c>
      <c r="O1111" s="7">
        <v>1.3854</v>
      </c>
      <c r="Q1111" s="7">
        <v>1.4081999999999999</v>
      </c>
      <c r="R1111" s="7">
        <v>3.2961999999999998</v>
      </c>
      <c r="AA1111" s="7">
        <v>0.37930000000000003</v>
      </c>
      <c r="AB1111" s="7">
        <v>1.2141</v>
      </c>
      <c r="AC1111" s="7">
        <v>2.5278999999999998</v>
      </c>
      <c r="AD1111" s="7">
        <v>6.0030999999999999</v>
      </c>
      <c r="AH1111" s="7">
        <v>0.43419999999999997</v>
      </c>
      <c r="AI1111" s="7">
        <v>1.3199000000000001</v>
      </c>
      <c r="AK1111" s="7">
        <v>0.47860000000000003</v>
      </c>
      <c r="AL1111" s="7">
        <v>1.4246000000000001</v>
      </c>
      <c r="AN1111" s="7">
        <v>0.40229999999999999</v>
      </c>
      <c r="AO1111" s="7">
        <v>1.3099000000000001</v>
      </c>
      <c r="AP1111" s="7"/>
      <c r="AQ1111" s="7">
        <v>1.3149999999999999</v>
      </c>
      <c r="AR1111" s="7">
        <v>3.1272000000000002</v>
      </c>
      <c r="AY1111" s="7">
        <v>3.0552000000000001</v>
      </c>
      <c r="AZ1111" s="7">
        <v>6.5064000000000002</v>
      </c>
      <c r="BA1111" s="7">
        <v>6.5064000000000002</v>
      </c>
    </row>
    <row r="1112" spans="1:53" x14ac:dyDescent="0.15">
      <c r="A1112" s="7">
        <v>0.40500000000000003</v>
      </c>
      <c r="B1112" s="7">
        <v>1.26</v>
      </c>
      <c r="C1112" s="7">
        <v>3.1013000000000002</v>
      </c>
      <c r="D1112" s="7">
        <v>6.3445</v>
      </c>
      <c r="H1112" s="7">
        <v>0.47910000000000003</v>
      </c>
      <c r="I1112" s="7">
        <v>1.4068000000000001</v>
      </c>
      <c r="K1112" s="7">
        <v>0.51859999999999995</v>
      </c>
      <c r="L1112" s="7">
        <v>1.5505</v>
      </c>
      <c r="N1112" s="7">
        <v>0.43880000000000002</v>
      </c>
      <c r="O1112" s="7">
        <v>1.3859999999999999</v>
      </c>
      <c r="Q1112" s="7">
        <v>1.4088000000000001</v>
      </c>
      <c r="R1112" s="7">
        <v>3.2974000000000001</v>
      </c>
      <c r="AA1112" s="7">
        <v>0.37959999999999999</v>
      </c>
      <c r="AB1112" s="7">
        <v>1.2145999999999999</v>
      </c>
      <c r="AC1112" s="7">
        <v>2.5289000000000001</v>
      </c>
      <c r="AD1112" s="7">
        <v>6.0050999999999997</v>
      </c>
      <c r="AH1112" s="7">
        <v>0.4345</v>
      </c>
      <c r="AI1112" s="7">
        <v>1.3205</v>
      </c>
      <c r="AK1112" s="7">
        <v>0.47889999999999999</v>
      </c>
      <c r="AL1112" s="7">
        <v>1.4252</v>
      </c>
      <c r="AN1112" s="7">
        <v>0.40260000000000001</v>
      </c>
      <c r="AO1112" s="7">
        <v>1.3105</v>
      </c>
      <c r="AP1112" s="7"/>
      <c r="AQ1112" s="7">
        <v>1.3154999999999999</v>
      </c>
      <c r="AR1112" s="7">
        <v>3.1282999999999999</v>
      </c>
      <c r="AY1112" s="7">
        <v>3.0565000000000002</v>
      </c>
      <c r="AZ1112" s="7">
        <v>6.5091999999999999</v>
      </c>
      <c r="BA1112" s="7">
        <v>6.5091999999999999</v>
      </c>
    </row>
    <row r="1113" spans="1:53" x14ac:dyDescent="0.15">
      <c r="A1113" s="7">
        <v>0.4052</v>
      </c>
      <c r="B1113" s="7">
        <v>1.2605</v>
      </c>
      <c r="C1113" s="7">
        <v>3.1023999999999998</v>
      </c>
      <c r="D1113" s="7">
        <v>6.3467000000000002</v>
      </c>
      <c r="H1113" s="7">
        <v>0.47939999999999999</v>
      </c>
      <c r="I1113" s="7">
        <v>1.4074</v>
      </c>
      <c r="K1113" s="7">
        <v>0.51900000000000002</v>
      </c>
      <c r="L1113" s="7">
        <v>1.5511999999999999</v>
      </c>
      <c r="N1113" s="7">
        <v>0.43909999999999999</v>
      </c>
      <c r="O1113" s="7">
        <v>1.3866000000000001</v>
      </c>
      <c r="Q1113" s="7">
        <v>1.4094</v>
      </c>
      <c r="R1113" s="7">
        <v>3.2986</v>
      </c>
      <c r="AA1113" s="7">
        <v>0.37980000000000003</v>
      </c>
      <c r="AB1113" s="7">
        <v>1.2152000000000001</v>
      </c>
      <c r="AC1113" s="7">
        <v>2.5299999999999998</v>
      </c>
      <c r="AD1113" s="7">
        <v>6.0072000000000001</v>
      </c>
      <c r="AH1113" s="7">
        <v>0.43480000000000002</v>
      </c>
      <c r="AI1113" s="7">
        <v>1.3210999999999999</v>
      </c>
      <c r="AK1113" s="7">
        <v>0.4793</v>
      </c>
      <c r="AL1113" s="7">
        <v>1.4258999999999999</v>
      </c>
      <c r="AN1113" s="7">
        <v>0.40289999999999998</v>
      </c>
      <c r="AO1113" s="7">
        <v>1.3110999999999999</v>
      </c>
      <c r="AP1113" s="7"/>
      <c r="AQ1113" s="7">
        <v>1.3161</v>
      </c>
      <c r="AR1113" s="7">
        <v>3.1295000000000002</v>
      </c>
      <c r="AY1113" s="7">
        <v>3.0577999999999999</v>
      </c>
      <c r="AZ1113" s="7">
        <v>6.5119999999999996</v>
      </c>
      <c r="BA1113" s="7">
        <v>6.5119999999999996</v>
      </c>
    </row>
    <row r="1114" spans="1:53" x14ac:dyDescent="0.15">
      <c r="A1114" s="7">
        <v>0.40539999999999998</v>
      </c>
      <c r="B1114" s="7">
        <v>1.2609999999999999</v>
      </c>
      <c r="C1114" s="7">
        <v>3.1034999999999999</v>
      </c>
      <c r="D1114" s="7">
        <v>6.3490000000000002</v>
      </c>
      <c r="H1114" s="7">
        <v>0.47970000000000002</v>
      </c>
      <c r="I1114" s="7">
        <v>1.4080999999999999</v>
      </c>
      <c r="K1114" s="7">
        <v>0.51929999999999998</v>
      </c>
      <c r="L1114" s="7">
        <v>1.5519000000000001</v>
      </c>
      <c r="N1114" s="7">
        <v>0.43940000000000001</v>
      </c>
      <c r="O1114" s="7">
        <v>1.3872</v>
      </c>
      <c r="Q1114" s="7">
        <v>1.41</v>
      </c>
      <c r="R1114" s="7">
        <v>3.2997999999999998</v>
      </c>
      <c r="AA1114" s="7">
        <v>0.38009999999999999</v>
      </c>
      <c r="AB1114" s="7">
        <v>1.2157</v>
      </c>
      <c r="AC1114" s="7">
        <v>2.5310000000000001</v>
      </c>
      <c r="AD1114" s="7">
        <v>6.0091999999999999</v>
      </c>
      <c r="AH1114" s="7">
        <v>0.43509999999999999</v>
      </c>
      <c r="AI1114" s="7">
        <v>1.3217000000000001</v>
      </c>
      <c r="AK1114" s="7">
        <v>0.47960000000000003</v>
      </c>
      <c r="AL1114" s="7">
        <v>1.4265000000000001</v>
      </c>
      <c r="AN1114" s="7">
        <v>0.40310000000000001</v>
      </c>
      <c r="AO1114" s="7">
        <v>1.3117000000000001</v>
      </c>
      <c r="AP1114" s="7"/>
      <c r="AQ1114" s="7">
        <v>1.3167</v>
      </c>
      <c r="AR1114" s="7">
        <v>3.1305999999999998</v>
      </c>
      <c r="AY1114" s="7">
        <v>3.0590999999999999</v>
      </c>
      <c r="AZ1114" s="7">
        <v>6.5148000000000001</v>
      </c>
      <c r="BA1114" s="7">
        <v>6.5148000000000001</v>
      </c>
    </row>
    <row r="1115" spans="1:53" x14ac:dyDescent="0.15">
      <c r="A1115" s="7">
        <v>0.40570000000000001</v>
      </c>
      <c r="B1115" s="7">
        <v>1.2615000000000001</v>
      </c>
      <c r="C1115" s="7">
        <v>3.1046</v>
      </c>
      <c r="D1115" s="7">
        <v>6.3512000000000004</v>
      </c>
      <c r="H1115" s="7">
        <v>0.48</v>
      </c>
      <c r="I1115" s="7">
        <v>1.4087000000000001</v>
      </c>
      <c r="K1115" s="7">
        <v>0.51959999999999995</v>
      </c>
      <c r="L1115" s="7">
        <v>1.5527</v>
      </c>
      <c r="N1115" s="7">
        <v>0.43959999999999999</v>
      </c>
      <c r="O1115" s="7">
        <v>1.3877999999999999</v>
      </c>
      <c r="Q1115" s="7">
        <v>1.4106000000000001</v>
      </c>
      <c r="R1115" s="7">
        <v>3.3010000000000002</v>
      </c>
      <c r="AA1115" s="7">
        <v>0.38030000000000003</v>
      </c>
      <c r="AB1115" s="7">
        <v>1.2161999999999999</v>
      </c>
      <c r="AC1115" s="7">
        <v>2.532</v>
      </c>
      <c r="AD1115" s="7">
        <v>6.0113000000000003</v>
      </c>
      <c r="AH1115" s="7">
        <v>0.43540000000000001</v>
      </c>
      <c r="AI1115" s="7">
        <v>1.3223</v>
      </c>
      <c r="AK1115" s="7">
        <v>0.47989999999999999</v>
      </c>
      <c r="AL1115" s="7">
        <v>1.4272</v>
      </c>
      <c r="AN1115" s="7">
        <v>0.40339999999999998</v>
      </c>
      <c r="AO1115" s="7">
        <v>1.3122</v>
      </c>
      <c r="AP1115" s="7"/>
      <c r="AQ1115" s="7">
        <v>1.3171999999999999</v>
      </c>
      <c r="AR1115" s="7">
        <v>3.1318000000000001</v>
      </c>
      <c r="AY1115" s="7">
        <v>3.0604</v>
      </c>
      <c r="AZ1115" s="7">
        <v>6.5176999999999996</v>
      </c>
      <c r="BA1115" s="7">
        <v>6.5176999999999996</v>
      </c>
    </row>
    <row r="1116" spans="1:53" x14ac:dyDescent="0.15">
      <c r="A1116" s="7">
        <v>0.40589999999999998</v>
      </c>
      <c r="B1116" s="7">
        <v>1.262</v>
      </c>
      <c r="C1116" s="7">
        <v>3.1057000000000001</v>
      </c>
      <c r="D1116" s="7">
        <v>6.3533999999999997</v>
      </c>
      <c r="H1116" s="7">
        <v>0.48039999999999999</v>
      </c>
      <c r="I1116" s="7">
        <v>1.4094</v>
      </c>
      <c r="K1116" s="7">
        <v>0.51990000000000003</v>
      </c>
      <c r="L1116" s="7">
        <v>1.5533999999999999</v>
      </c>
      <c r="N1116" s="7">
        <v>0.43990000000000001</v>
      </c>
      <c r="O1116" s="7">
        <v>1.3884000000000001</v>
      </c>
      <c r="Q1116" s="7">
        <v>1.4112</v>
      </c>
      <c r="R1116" s="7">
        <v>3.3022999999999998</v>
      </c>
      <c r="AA1116" s="7">
        <v>0.38059999999999999</v>
      </c>
      <c r="AB1116" s="7">
        <v>1.2166999999999999</v>
      </c>
      <c r="AC1116" s="7">
        <v>2.5329999999999999</v>
      </c>
      <c r="AD1116" s="7">
        <v>6.0133000000000001</v>
      </c>
      <c r="AH1116" s="7">
        <v>0.43569999999999998</v>
      </c>
      <c r="AI1116" s="7">
        <v>1.3229</v>
      </c>
      <c r="AK1116" s="7">
        <v>0.48020000000000002</v>
      </c>
      <c r="AL1116" s="7">
        <v>1.4278</v>
      </c>
      <c r="AN1116" s="7">
        <v>0.40360000000000001</v>
      </c>
      <c r="AO1116" s="7">
        <v>1.3128</v>
      </c>
      <c r="AP1116" s="7"/>
      <c r="AQ1116" s="7">
        <v>1.3178000000000001</v>
      </c>
      <c r="AR1116" s="7">
        <v>3.1328999999999998</v>
      </c>
      <c r="AY1116" s="7">
        <v>3.0617000000000001</v>
      </c>
      <c r="AZ1116" s="7">
        <v>6.5205000000000002</v>
      </c>
      <c r="BA1116" s="7">
        <v>6.5205000000000002</v>
      </c>
    </row>
    <row r="1117" spans="1:53" x14ac:dyDescent="0.15">
      <c r="A1117" s="7">
        <v>0.40620000000000001</v>
      </c>
      <c r="B1117" s="7">
        <v>1.2624</v>
      </c>
      <c r="C1117" s="7">
        <v>3.1067999999999998</v>
      </c>
      <c r="D1117" s="7">
        <v>6.3556999999999997</v>
      </c>
      <c r="H1117" s="7">
        <v>0.48070000000000002</v>
      </c>
      <c r="I1117" s="7">
        <v>1.41</v>
      </c>
      <c r="K1117" s="7">
        <v>0.5202</v>
      </c>
      <c r="L1117" s="7">
        <v>1.5541</v>
      </c>
      <c r="N1117" s="7">
        <v>0.44019999999999998</v>
      </c>
      <c r="O1117" s="7">
        <v>1.389</v>
      </c>
      <c r="Q1117" s="7">
        <v>1.4117999999999999</v>
      </c>
      <c r="R1117" s="7">
        <v>3.3035000000000001</v>
      </c>
      <c r="AA1117" s="7">
        <v>0.38080000000000003</v>
      </c>
      <c r="AB1117" s="7">
        <v>1.2172000000000001</v>
      </c>
      <c r="AC1117" s="7">
        <v>2.5339999999999998</v>
      </c>
      <c r="AD1117" s="7">
        <v>6.0153999999999996</v>
      </c>
      <c r="AH1117" s="7">
        <v>0.436</v>
      </c>
      <c r="AI1117" s="7">
        <v>1.3234999999999999</v>
      </c>
      <c r="AK1117" s="7">
        <v>0.48060000000000003</v>
      </c>
      <c r="AL1117" s="7">
        <v>1.4285000000000001</v>
      </c>
      <c r="AN1117" s="7">
        <v>0.40389999999999998</v>
      </c>
      <c r="AO1117" s="7">
        <v>1.3133999999999999</v>
      </c>
      <c r="AP1117" s="7"/>
      <c r="AQ1117" s="7">
        <v>1.3184</v>
      </c>
      <c r="AR1117" s="7">
        <v>3.1339999999999999</v>
      </c>
      <c r="AY1117" s="7">
        <v>3.0630999999999999</v>
      </c>
      <c r="AZ1117" s="7">
        <v>6.5232999999999999</v>
      </c>
      <c r="BA1117" s="7">
        <v>6.5232999999999999</v>
      </c>
    </row>
    <row r="1118" spans="1:53" x14ac:dyDescent="0.15">
      <c r="A1118" s="7">
        <v>0.40639999999999998</v>
      </c>
      <c r="B1118" s="7">
        <v>1.2628999999999999</v>
      </c>
      <c r="C1118" s="7">
        <v>3.1080000000000001</v>
      </c>
      <c r="D1118" s="7">
        <v>6.3578999999999999</v>
      </c>
      <c r="H1118" s="7">
        <v>0.48099999999999998</v>
      </c>
      <c r="I1118" s="7">
        <v>1.4106000000000001</v>
      </c>
      <c r="K1118" s="7">
        <v>0.52059999999999995</v>
      </c>
      <c r="L1118" s="7">
        <v>1.5548999999999999</v>
      </c>
      <c r="N1118" s="7">
        <v>0.44040000000000001</v>
      </c>
      <c r="O1118" s="7">
        <v>1.3895999999999999</v>
      </c>
      <c r="Q1118" s="7">
        <v>1.4124000000000001</v>
      </c>
      <c r="R1118" s="7">
        <v>3.3047</v>
      </c>
      <c r="AA1118" s="7">
        <v>0.38100000000000001</v>
      </c>
      <c r="AB1118" s="7">
        <v>1.2177</v>
      </c>
      <c r="AC1118" s="7">
        <v>2.5350000000000001</v>
      </c>
      <c r="AD1118" s="7">
        <v>6.0174000000000003</v>
      </c>
      <c r="AH1118" s="7">
        <v>0.43630000000000002</v>
      </c>
      <c r="AI1118" s="7">
        <v>1.3241000000000001</v>
      </c>
      <c r="AK1118" s="7">
        <v>0.48089999999999999</v>
      </c>
      <c r="AL1118" s="7">
        <v>1.4291</v>
      </c>
      <c r="AN1118" s="7">
        <v>0.40410000000000001</v>
      </c>
      <c r="AO1118" s="7">
        <v>1.3140000000000001</v>
      </c>
      <c r="AP1118" s="7"/>
      <c r="AQ1118" s="7">
        <v>1.319</v>
      </c>
      <c r="AR1118" s="7">
        <v>3.1352000000000002</v>
      </c>
      <c r="AY1118" s="7">
        <v>3.0644</v>
      </c>
      <c r="AZ1118" s="7">
        <v>6.5260999999999996</v>
      </c>
      <c r="BA1118" s="7">
        <v>6.5260999999999996</v>
      </c>
    </row>
    <row r="1119" spans="1:53" x14ac:dyDescent="0.15">
      <c r="A1119" s="7">
        <v>0.40670000000000001</v>
      </c>
      <c r="B1119" s="7">
        <v>1.2634000000000001</v>
      </c>
      <c r="C1119" s="7">
        <v>3.1091000000000002</v>
      </c>
      <c r="D1119" s="7">
        <v>6.3601000000000001</v>
      </c>
      <c r="H1119" s="7">
        <v>0.48130000000000001</v>
      </c>
      <c r="I1119" s="7">
        <v>1.4113</v>
      </c>
      <c r="K1119" s="7">
        <v>0.52090000000000003</v>
      </c>
      <c r="L1119" s="7">
        <v>1.5556000000000001</v>
      </c>
      <c r="N1119" s="7">
        <v>0.44069999999999998</v>
      </c>
      <c r="O1119" s="7">
        <v>1.3902000000000001</v>
      </c>
      <c r="Q1119" s="7">
        <v>1.413</v>
      </c>
      <c r="R1119" s="7">
        <v>3.3058999999999998</v>
      </c>
      <c r="AA1119" s="7">
        <v>0.38129999999999997</v>
      </c>
      <c r="AB1119" s="7">
        <v>1.2181999999999999</v>
      </c>
      <c r="AC1119" s="7">
        <v>2.5360999999999998</v>
      </c>
      <c r="AD1119" s="7">
        <v>6.0194999999999999</v>
      </c>
      <c r="AH1119" s="7">
        <v>0.43659999999999999</v>
      </c>
      <c r="AI1119" s="7">
        <v>1.3247</v>
      </c>
      <c r="AK1119" s="7">
        <v>0.48120000000000002</v>
      </c>
      <c r="AL1119" s="7">
        <v>1.4298</v>
      </c>
      <c r="AN1119" s="7">
        <v>0.40439999999999998</v>
      </c>
      <c r="AO1119" s="7">
        <v>1.3146</v>
      </c>
      <c r="AP1119" s="7"/>
      <c r="AQ1119" s="7">
        <v>1.3194999999999999</v>
      </c>
      <c r="AR1119" s="7">
        <v>3.1364000000000001</v>
      </c>
      <c r="AY1119" s="7">
        <v>3.0657000000000001</v>
      </c>
      <c r="AZ1119" s="7">
        <v>6.5289000000000001</v>
      </c>
      <c r="BA1119" s="7">
        <v>6.5289000000000001</v>
      </c>
    </row>
    <row r="1120" spans="1:53" x14ac:dyDescent="0.15">
      <c r="A1120" s="7">
        <v>0.40689999999999998</v>
      </c>
      <c r="B1120" s="7">
        <v>1.2639</v>
      </c>
      <c r="C1120" s="7">
        <v>3.1101999999999999</v>
      </c>
      <c r="D1120" s="7">
        <v>6.3624000000000001</v>
      </c>
      <c r="H1120" s="7">
        <v>0.48159999999999997</v>
      </c>
      <c r="I1120" s="7">
        <v>1.4118999999999999</v>
      </c>
      <c r="K1120" s="7">
        <v>0.5212</v>
      </c>
      <c r="L1120" s="7">
        <v>1.5563</v>
      </c>
      <c r="N1120" s="7">
        <v>0.441</v>
      </c>
      <c r="O1120" s="7">
        <v>1.3908</v>
      </c>
      <c r="Q1120" s="7">
        <v>1.4136</v>
      </c>
      <c r="R1120" s="7">
        <v>3.3071000000000002</v>
      </c>
      <c r="AA1120" s="7">
        <v>0.38150000000000001</v>
      </c>
      <c r="AB1120" s="7">
        <v>1.2186999999999999</v>
      </c>
      <c r="AC1120" s="7">
        <v>2.5371000000000001</v>
      </c>
      <c r="AD1120" s="7">
        <v>6.0214999999999996</v>
      </c>
      <c r="AH1120" s="7">
        <v>0.43680000000000002</v>
      </c>
      <c r="AI1120" s="7">
        <v>1.3252999999999999</v>
      </c>
      <c r="AK1120" s="7">
        <v>0.48149999999999998</v>
      </c>
      <c r="AL1120" s="7">
        <v>1.4303999999999999</v>
      </c>
      <c r="AN1120" s="7">
        <v>0.40460000000000002</v>
      </c>
      <c r="AO1120" s="7">
        <v>1.3151999999999999</v>
      </c>
      <c r="AP1120" s="7"/>
      <c r="AQ1120" s="7">
        <v>1.3201000000000001</v>
      </c>
      <c r="AR1120" s="7">
        <v>3.1375000000000002</v>
      </c>
      <c r="AY1120" s="7">
        <v>3.0670000000000002</v>
      </c>
      <c r="AZ1120" s="7">
        <v>6.5317999999999996</v>
      </c>
      <c r="BA1120" s="7">
        <v>6.5317999999999996</v>
      </c>
    </row>
    <row r="1121" spans="1:53" x14ac:dyDescent="0.15">
      <c r="A1121" s="7">
        <v>0.40710000000000002</v>
      </c>
      <c r="B1121" s="7">
        <v>1.2644</v>
      </c>
      <c r="C1121" s="7">
        <v>3.1113</v>
      </c>
      <c r="D1121" s="7">
        <v>6.3646000000000003</v>
      </c>
      <c r="H1121" s="7">
        <v>0.4819</v>
      </c>
      <c r="I1121" s="7">
        <v>1.4125000000000001</v>
      </c>
      <c r="K1121" s="7">
        <v>0.52149999999999996</v>
      </c>
      <c r="L1121" s="7">
        <v>1.5570999999999999</v>
      </c>
      <c r="N1121" s="7">
        <v>0.44119999999999998</v>
      </c>
      <c r="O1121" s="7">
        <v>1.3915</v>
      </c>
      <c r="Q1121" s="7">
        <v>1.4141999999999999</v>
      </c>
      <c r="R1121" s="7">
        <v>3.3083</v>
      </c>
      <c r="AA1121" s="7">
        <v>0.38179999999999997</v>
      </c>
      <c r="AB1121" s="7">
        <v>1.2192000000000001</v>
      </c>
      <c r="AC1121" s="7">
        <v>2.5381</v>
      </c>
      <c r="AD1121" s="7">
        <v>6.0236000000000001</v>
      </c>
      <c r="AH1121" s="7">
        <v>0.43709999999999999</v>
      </c>
      <c r="AI1121" s="7">
        <v>1.3259000000000001</v>
      </c>
      <c r="AK1121" s="7">
        <v>0.4819</v>
      </c>
      <c r="AL1121" s="7">
        <v>1.4311</v>
      </c>
      <c r="AN1121" s="7">
        <v>0.40489999999999998</v>
      </c>
      <c r="AO1121" s="7">
        <v>1.3158000000000001</v>
      </c>
      <c r="AP1121" s="7"/>
      <c r="AQ1121" s="7">
        <v>1.3207</v>
      </c>
      <c r="AR1121" s="7">
        <v>3.1387</v>
      </c>
      <c r="AY1121" s="7">
        <v>3.0684</v>
      </c>
      <c r="AZ1121" s="7">
        <v>6.5346000000000002</v>
      </c>
      <c r="BA1121" s="7">
        <v>6.5346000000000002</v>
      </c>
    </row>
    <row r="1122" spans="1:53" x14ac:dyDescent="0.15">
      <c r="A1122" s="7">
        <v>0.40739999999999998</v>
      </c>
      <c r="B1122" s="7">
        <v>1.2648999999999999</v>
      </c>
      <c r="C1122" s="7">
        <v>3.1124000000000001</v>
      </c>
      <c r="D1122" s="7">
        <v>6.3669000000000002</v>
      </c>
      <c r="H1122" s="7">
        <v>0.48220000000000002</v>
      </c>
      <c r="I1122" s="7">
        <v>1.4132</v>
      </c>
      <c r="K1122" s="7">
        <v>0.52190000000000003</v>
      </c>
      <c r="L1122" s="7">
        <v>1.5578000000000001</v>
      </c>
      <c r="N1122" s="7">
        <v>0.4415</v>
      </c>
      <c r="O1122" s="7">
        <v>1.3920999999999999</v>
      </c>
      <c r="Q1122" s="7">
        <v>1.4148000000000001</v>
      </c>
      <c r="R1122" s="7">
        <v>3.3096000000000001</v>
      </c>
      <c r="AA1122" s="7">
        <v>0.38200000000000001</v>
      </c>
      <c r="AB1122" s="7">
        <v>1.2197</v>
      </c>
      <c r="AC1122" s="7">
        <v>2.5390999999999999</v>
      </c>
      <c r="AD1122" s="7">
        <v>6.0256999999999996</v>
      </c>
      <c r="AH1122" s="7">
        <v>0.43740000000000001</v>
      </c>
      <c r="AI1122" s="7">
        <v>1.3265</v>
      </c>
      <c r="AK1122" s="7">
        <v>0.48220000000000002</v>
      </c>
      <c r="AL1122" s="7">
        <v>1.4318</v>
      </c>
      <c r="AN1122" s="7">
        <v>0.4052</v>
      </c>
      <c r="AO1122" s="7">
        <v>1.3164</v>
      </c>
      <c r="AP1122" s="7"/>
      <c r="AQ1122" s="7">
        <v>1.3212999999999999</v>
      </c>
      <c r="AR1122" s="7">
        <v>3.1398000000000001</v>
      </c>
      <c r="AY1122" s="7">
        <v>3.0697000000000001</v>
      </c>
      <c r="AZ1122" s="7">
        <v>6.5374999999999996</v>
      </c>
      <c r="BA1122" s="7">
        <v>6.5374999999999996</v>
      </c>
    </row>
    <row r="1123" spans="1:53" x14ac:dyDescent="0.15">
      <c r="A1123" s="7">
        <v>0.40760000000000002</v>
      </c>
      <c r="B1123" s="7">
        <v>1.2654000000000001</v>
      </c>
      <c r="C1123" s="7">
        <v>3.1135000000000002</v>
      </c>
      <c r="D1123" s="7">
        <v>6.3691000000000004</v>
      </c>
      <c r="H1123" s="7">
        <v>0.48249999999999998</v>
      </c>
      <c r="I1123" s="7">
        <v>1.4137999999999999</v>
      </c>
      <c r="K1123" s="7">
        <v>0.5222</v>
      </c>
      <c r="L1123" s="7">
        <v>1.5586</v>
      </c>
      <c r="N1123" s="7">
        <v>0.44180000000000003</v>
      </c>
      <c r="O1123" s="7">
        <v>1.3927</v>
      </c>
      <c r="Q1123" s="7">
        <v>1.4154</v>
      </c>
      <c r="R1123" s="7">
        <v>3.3108</v>
      </c>
      <c r="AA1123" s="7">
        <v>0.38229999999999997</v>
      </c>
      <c r="AB1123" s="7">
        <v>1.2202999999999999</v>
      </c>
      <c r="AC1123" s="7">
        <v>2.5402</v>
      </c>
      <c r="AD1123" s="7">
        <v>6.0277000000000003</v>
      </c>
      <c r="AH1123" s="7">
        <v>0.43769999999999998</v>
      </c>
      <c r="AI1123" s="7">
        <v>1.3270999999999999</v>
      </c>
      <c r="AK1123" s="7">
        <v>0.48249999999999998</v>
      </c>
      <c r="AL1123" s="7">
        <v>1.4323999999999999</v>
      </c>
      <c r="AN1123" s="7">
        <v>0.40539999999999998</v>
      </c>
      <c r="AO1123" s="7">
        <v>1.3169999999999999</v>
      </c>
      <c r="AP1123" s="7"/>
      <c r="AQ1123" s="7">
        <v>1.3218000000000001</v>
      </c>
      <c r="AR1123" s="7">
        <v>3.141</v>
      </c>
      <c r="AY1123" s="7">
        <v>3.0710000000000002</v>
      </c>
      <c r="AZ1123" s="7">
        <v>6.5403000000000002</v>
      </c>
      <c r="BA1123" s="7">
        <v>6.5403000000000002</v>
      </c>
    </row>
    <row r="1124" spans="1:53" x14ac:dyDescent="0.15">
      <c r="A1124" s="7">
        <v>0.40789999999999998</v>
      </c>
      <c r="B1124" s="7">
        <v>1.2659</v>
      </c>
      <c r="C1124" s="7">
        <v>3.1145999999999998</v>
      </c>
      <c r="D1124" s="7">
        <v>6.3714000000000004</v>
      </c>
      <c r="H1124" s="7">
        <v>0.48280000000000001</v>
      </c>
      <c r="I1124" s="7">
        <v>1.4145000000000001</v>
      </c>
      <c r="K1124" s="7">
        <v>0.52249999999999996</v>
      </c>
      <c r="L1124" s="7">
        <v>1.5592999999999999</v>
      </c>
      <c r="N1124" s="7">
        <v>0.44209999999999999</v>
      </c>
      <c r="O1124" s="7">
        <v>1.3933</v>
      </c>
      <c r="Q1124" s="7">
        <v>1.4160999999999999</v>
      </c>
      <c r="R1124" s="7">
        <v>3.3119999999999998</v>
      </c>
      <c r="AA1124" s="7">
        <v>0.38250000000000001</v>
      </c>
      <c r="AB1124" s="7">
        <v>1.2208000000000001</v>
      </c>
      <c r="AC1124" s="7">
        <v>2.5411999999999999</v>
      </c>
      <c r="AD1124" s="7">
        <v>6.0297999999999998</v>
      </c>
      <c r="AH1124" s="7">
        <v>0.438</v>
      </c>
      <c r="AI1124" s="7">
        <v>1.3277000000000001</v>
      </c>
      <c r="AK1124" s="7">
        <v>0.48280000000000001</v>
      </c>
      <c r="AL1124" s="7">
        <v>1.4331</v>
      </c>
      <c r="AN1124" s="7">
        <v>0.40570000000000001</v>
      </c>
      <c r="AO1124" s="7">
        <v>1.3176000000000001</v>
      </c>
      <c r="AP1124" s="7"/>
      <c r="AQ1124" s="7">
        <v>1.3224</v>
      </c>
      <c r="AR1124" s="7">
        <v>3.1421000000000001</v>
      </c>
      <c r="AY1124" s="7">
        <v>3.0722999999999998</v>
      </c>
      <c r="AZ1124" s="7">
        <v>6.5430999999999999</v>
      </c>
      <c r="BA1124" s="7">
        <v>6.5430999999999999</v>
      </c>
    </row>
    <row r="1125" spans="1:53" x14ac:dyDescent="0.15">
      <c r="A1125" s="7">
        <v>0.40810000000000002</v>
      </c>
      <c r="B1125" s="7">
        <v>1.2664</v>
      </c>
      <c r="C1125" s="7">
        <v>3.1156999999999999</v>
      </c>
      <c r="D1125" s="7">
        <v>6.3735999999999997</v>
      </c>
      <c r="H1125" s="7">
        <v>0.48320000000000002</v>
      </c>
      <c r="I1125" s="7">
        <v>1.4151</v>
      </c>
      <c r="K1125" s="7">
        <v>0.52280000000000004</v>
      </c>
      <c r="L1125" s="7">
        <v>1.56</v>
      </c>
      <c r="N1125" s="7">
        <v>0.44230000000000003</v>
      </c>
      <c r="O1125" s="7">
        <v>1.3938999999999999</v>
      </c>
      <c r="Q1125" s="7">
        <v>1.4167000000000001</v>
      </c>
      <c r="R1125" s="7">
        <v>3.3132000000000001</v>
      </c>
      <c r="AA1125" s="7">
        <v>0.38279999999999997</v>
      </c>
      <c r="AB1125" s="7">
        <v>1.2213000000000001</v>
      </c>
      <c r="AC1125" s="7">
        <v>2.5421999999999998</v>
      </c>
      <c r="AD1125" s="7">
        <v>6.0319000000000003</v>
      </c>
      <c r="AH1125" s="7">
        <v>0.43830000000000002</v>
      </c>
      <c r="AI1125" s="7">
        <v>1.3283</v>
      </c>
      <c r="AK1125" s="7">
        <v>0.48320000000000002</v>
      </c>
      <c r="AL1125" s="7">
        <v>1.4337</v>
      </c>
      <c r="AN1125" s="7">
        <v>0.40589999999999998</v>
      </c>
      <c r="AO1125" s="7">
        <v>1.3182</v>
      </c>
      <c r="AP1125" s="7"/>
      <c r="AQ1125" s="7">
        <v>1.323</v>
      </c>
      <c r="AR1125" s="7">
        <v>3.1433</v>
      </c>
      <c r="AY1125" s="7">
        <v>3.0737000000000001</v>
      </c>
      <c r="AZ1125" s="7">
        <v>6.5460000000000003</v>
      </c>
      <c r="BA1125" s="7">
        <v>6.5460000000000003</v>
      </c>
    </row>
    <row r="1126" spans="1:53" x14ac:dyDescent="0.15">
      <c r="A1126" s="7">
        <v>0.40839999999999999</v>
      </c>
      <c r="B1126" s="7">
        <v>1.2668999999999999</v>
      </c>
      <c r="C1126" s="7">
        <v>3.1168999999999998</v>
      </c>
      <c r="D1126" s="7">
        <v>6.3758999999999997</v>
      </c>
      <c r="H1126" s="7">
        <v>0.48349999999999999</v>
      </c>
      <c r="I1126" s="7">
        <v>1.4157</v>
      </c>
      <c r="K1126" s="7">
        <v>0.52310000000000001</v>
      </c>
      <c r="L1126" s="7">
        <v>1.5608</v>
      </c>
      <c r="N1126" s="7">
        <v>0.44259999999999999</v>
      </c>
      <c r="O1126" s="7">
        <v>1.3945000000000001</v>
      </c>
      <c r="Q1126" s="7">
        <v>1.4173</v>
      </c>
      <c r="R1126" s="7">
        <v>3.3144999999999998</v>
      </c>
      <c r="AA1126" s="7">
        <v>0.38300000000000001</v>
      </c>
      <c r="AB1126" s="7">
        <v>1.2218</v>
      </c>
      <c r="AC1126" s="7">
        <v>2.5432999999999999</v>
      </c>
      <c r="AD1126" s="7">
        <v>6.0339999999999998</v>
      </c>
      <c r="AH1126" s="7">
        <v>0.43859999999999999</v>
      </c>
      <c r="AI1126" s="7">
        <v>1.3289</v>
      </c>
      <c r="AK1126" s="7">
        <v>0.48349999999999999</v>
      </c>
      <c r="AL1126" s="7">
        <v>1.4343999999999999</v>
      </c>
      <c r="AN1126" s="7">
        <v>0.40620000000000001</v>
      </c>
      <c r="AO1126" s="7">
        <v>1.3188</v>
      </c>
      <c r="AP1126" s="7"/>
      <c r="AQ1126" s="7">
        <v>1.3236000000000001</v>
      </c>
      <c r="AR1126" s="7">
        <v>3.1444999999999999</v>
      </c>
      <c r="AY1126" s="7">
        <v>3.0750000000000002</v>
      </c>
      <c r="AZ1126" s="7">
        <v>6.5488999999999997</v>
      </c>
      <c r="BA1126" s="7">
        <v>6.5488999999999997</v>
      </c>
    </row>
    <row r="1127" spans="1:53" x14ac:dyDescent="0.15">
      <c r="A1127" s="7">
        <v>0.40860000000000002</v>
      </c>
      <c r="B1127" s="7">
        <v>1.2674000000000001</v>
      </c>
      <c r="C1127" s="7">
        <v>3.1179999999999999</v>
      </c>
      <c r="D1127" s="7">
        <v>6.3781999999999996</v>
      </c>
      <c r="H1127" s="7">
        <v>0.48380000000000001</v>
      </c>
      <c r="I1127" s="7">
        <v>1.4164000000000001</v>
      </c>
      <c r="K1127" s="7">
        <v>0.52349999999999997</v>
      </c>
      <c r="L1127" s="7">
        <v>1.5615000000000001</v>
      </c>
      <c r="N1127" s="7">
        <v>0.44290000000000002</v>
      </c>
      <c r="O1127" s="7">
        <v>1.3952</v>
      </c>
      <c r="Q1127" s="7">
        <v>1.4178999999999999</v>
      </c>
      <c r="R1127" s="7">
        <v>3.3157000000000001</v>
      </c>
      <c r="AA1127" s="7">
        <v>0.38329999999999997</v>
      </c>
      <c r="AB1127" s="7">
        <v>1.2222999999999999</v>
      </c>
      <c r="AC1127" s="7">
        <v>2.5442999999999998</v>
      </c>
      <c r="AD1127" s="7">
        <v>6.0361000000000002</v>
      </c>
      <c r="AH1127" s="7">
        <v>0.43890000000000001</v>
      </c>
      <c r="AI1127" s="7">
        <v>1.3295999999999999</v>
      </c>
      <c r="AK1127" s="7">
        <v>0.48380000000000001</v>
      </c>
      <c r="AL1127" s="7">
        <v>1.4350000000000001</v>
      </c>
      <c r="AN1127" s="7">
        <v>0.40649999999999997</v>
      </c>
      <c r="AO1127" s="7">
        <v>1.3193999999999999</v>
      </c>
      <c r="AP1127" s="7"/>
      <c r="AQ1127" s="7">
        <v>1.3242</v>
      </c>
      <c r="AR1127" s="7">
        <v>3.1456</v>
      </c>
      <c r="AY1127" s="7">
        <v>3.0762999999999998</v>
      </c>
      <c r="AZ1127" s="7">
        <v>6.5517000000000003</v>
      </c>
      <c r="BA1127" s="7">
        <v>6.5517000000000003</v>
      </c>
    </row>
    <row r="1128" spans="1:53" x14ac:dyDescent="0.15">
      <c r="A1128" s="7">
        <v>0.4088</v>
      </c>
      <c r="B1128" s="7">
        <v>1.2679</v>
      </c>
      <c r="C1128" s="7">
        <v>3.1191</v>
      </c>
      <c r="D1128" s="7">
        <v>6.3803999999999998</v>
      </c>
      <c r="H1128" s="7">
        <v>0.48409999999999997</v>
      </c>
      <c r="I1128" s="7">
        <v>1.417</v>
      </c>
      <c r="K1128" s="7">
        <v>0.52380000000000004</v>
      </c>
      <c r="L1128" s="7">
        <v>1.5623</v>
      </c>
      <c r="N1128" s="7">
        <v>0.44309999999999999</v>
      </c>
      <c r="O1128" s="7">
        <v>1.3957999999999999</v>
      </c>
      <c r="Q1128" s="7">
        <v>1.4185000000000001</v>
      </c>
      <c r="R1128" s="7">
        <v>3.3169</v>
      </c>
      <c r="AA1128" s="7">
        <v>0.38350000000000001</v>
      </c>
      <c r="AB1128" s="7">
        <v>1.2228000000000001</v>
      </c>
      <c r="AC1128" s="7">
        <v>2.5453000000000001</v>
      </c>
      <c r="AD1128" s="7">
        <v>6.0381</v>
      </c>
      <c r="AH1128" s="7">
        <v>0.43919999999999998</v>
      </c>
      <c r="AI1128" s="7">
        <v>1.3302</v>
      </c>
      <c r="AK1128" s="7">
        <v>0.48409999999999997</v>
      </c>
      <c r="AL1128" s="7">
        <v>1.4357</v>
      </c>
      <c r="AN1128" s="7">
        <v>0.40670000000000001</v>
      </c>
      <c r="AO1128" s="7">
        <v>1.32</v>
      </c>
      <c r="AP1128" s="7"/>
      <c r="AQ1128" s="7">
        <v>1.3247</v>
      </c>
      <c r="AR1128" s="7">
        <v>3.1467999999999998</v>
      </c>
      <c r="AY1128" s="7">
        <v>3.0777000000000001</v>
      </c>
      <c r="AZ1128" s="7">
        <v>6.5545999999999998</v>
      </c>
      <c r="BA1128" s="7">
        <v>6.5545999999999998</v>
      </c>
    </row>
    <row r="1129" spans="1:53" x14ac:dyDescent="0.15">
      <c r="A1129" s="7">
        <v>0.40910000000000002</v>
      </c>
      <c r="B1129" s="7">
        <v>1.2684</v>
      </c>
      <c r="C1129" s="7">
        <v>3.1202000000000001</v>
      </c>
      <c r="D1129" s="7">
        <v>6.3826999999999998</v>
      </c>
      <c r="H1129" s="7">
        <v>0.4844</v>
      </c>
      <c r="I1129" s="7">
        <v>1.4177</v>
      </c>
      <c r="K1129" s="7">
        <v>0.52410000000000001</v>
      </c>
      <c r="L1129" s="7">
        <v>1.5629999999999999</v>
      </c>
      <c r="N1129" s="7">
        <v>0.44340000000000002</v>
      </c>
      <c r="O1129" s="7">
        <v>1.3964000000000001</v>
      </c>
      <c r="Q1129" s="7">
        <v>1.4191</v>
      </c>
      <c r="R1129" s="7">
        <v>3.3182</v>
      </c>
      <c r="AA1129" s="7">
        <v>0.38379999999999997</v>
      </c>
      <c r="AB1129" s="7">
        <v>1.2233000000000001</v>
      </c>
      <c r="AC1129" s="7">
        <v>2.5464000000000002</v>
      </c>
      <c r="AD1129" s="7">
        <v>6.0401999999999996</v>
      </c>
      <c r="AH1129" s="7">
        <v>0.4395</v>
      </c>
      <c r="AI1129" s="7">
        <v>1.3308</v>
      </c>
      <c r="AK1129" s="7">
        <v>0.48449999999999999</v>
      </c>
      <c r="AL1129" s="7">
        <v>1.4363999999999999</v>
      </c>
      <c r="AN1129" s="7">
        <v>0.40699999999999997</v>
      </c>
      <c r="AO1129" s="7">
        <v>1.3206</v>
      </c>
      <c r="AP1129" s="7"/>
      <c r="AQ1129" s="7">
        <v>1.3252999999999999</v>
      </c>
      <c r="AR1129" s="7">
        <v>3.1478999999999999</v>
      </c>
      <c r="AY1129" s="7">
        <v>3.0790000000000002</v>
      </c>
      <c r="AZ1129" s="7">
        <v>6.5574000000000003</v>
      </c>
      <c r="BA1129" s="7">
        <v>6.5574000000000003</v>
      </c>
    </row>
    <row r="1130" spans="1:53" x14ac:dyDescent="0.15">
      <c r="A1130" s="7">
        <v>0.4093</v>
      </c>
      <c r="B1130" s="7">
        <v>1.2688999999999999</v>
      </c>
      <c r="C1130" s="7">
        <v>3.1214</v>
      </c>
      <c r="D1130" s="7">
        <v>6.3849999999999998</v>
      </c>
      <c r="H1130" s="7">
        <v>0.48470000000000002</v>
      </c>
      <c r="I1130" s="7">
        <v>1.4182999999999999</v>
      </c>
      <c r="K1130" s="7">
        <v>0.52449999999999997</v>
      </c>
      <c r="L1130" s="7">
        <v>1.5638000000000001</v>
      </c>
      <c r="N1130" s="7">
        <v>0.44369999999999998</v>
      </c>
      <c r="O1130" s="7">
        <v>1.397</v>
      </c>
      <c r="Q1130" s="7">
        <v>1.4197</v>
      </c>
      <c r="R1130" s="7">
        <v>3.3193999999999999</v>
      </c>
      <c r="AA1130" s="7">
        <v>0.38400000000000001</v>
      </c>
      <c r="AB1130" s="7">
        <v>1.2239</v>
      </c>
      <c r="AC1130" s="7">
        <v>2.5474000000000001</v>
      </c>
      <c r="AD1130" s="7">
        <v>6.0423</v>
      </c>
      <c r="AH1130" s="7">
        <v>0.43980000000000002</v>
      </c>
      <c r="AI1130" s="7">
        <v>1.3313999999999999</v>
      </c>
      <c r="AK1130" s="7">
        <v>0.48480000000000001</v>
      </c>
      <c r="AL1130" s="7">
        <v>1.4370000000000001</v>
      </c>
      <c r="AN1130" s="7">
        <v>0.40720000000000001</v>
      </c>
      <c r="AO1130" s="7">
        <v>1.3211999999999999</v>
      </c>
      <c r="AP1130" s="7"/>
      <c r="AQ1130" s="7">
        <v>1.3259000000000001</v>
      </c>
      <c r="AR1130" s="7">
        <v>3.1490999999999998</v>
      </c>
      <c r="AY1130" s="7">
        <v>3.0804</v>
      </c>
      <c r="AZ1130" s="7">
        <v>6.5602999999999998</v>
      </c>
      <c r="BA1130" s="7">
        <v>6.5602999999999998</v>
      </c>
    </row>
    <row r="1131" spans="1:53" x14ac:dyDescent="0.15">
      <c r="A1131" s="7">
        <v>0.40960000000000002</v>
      </c>
      <c r="B1131" s="7">
        <v>1.2694000000000001</v>
      </c>
      <c r="C1131" s="7">
        <v>3.1225000000000001</v>
      </c>
      <c r="D1131" s="7">
        <v>6.3872999999999998</v>
      </c>
      <c r="H1131" s="7">
        <v>0.48509999999999998</v>
      </c>
      <c r="I1131" s="7">
        <v>1.419</v>
      </c>
      <c r="K1131" s="7">
        <v>0.52480000000000004</v>
      </c>
      <c r="L1131" s="7">
        <v>1.5645</v>
      </c>
      <c r="N1131" s="7">
        <v>0.44400000000000001</v>
      </c>
      <c r="O1131" s="7">
        <v>1.3976</v>
      </c>
      <c r="Q1131" s="7">
        <v>1.4204000000000001</v>
      </c>
      <c r="R1131" s="7">
        <v>3.3206000000000002</v>
      </c>
      <c r="AA1131" s="7">
        <v>0.38429999999999997</v>
      </c>
      <c r="AB1131" s="7">
        <v>1.2243999999999999</v>
      </c>
      <c r="AC1131" s="7">
        <v>2.5484</v>
      </c>
      <c r="AD1131" s="7">
        <v>6.0444000000000004</v>
      </c>
      <c r="AH1131" s="7">
        <v>0.44009999999999999</v>
      </c>
      <c r="AI1131" s="7">
        <v>1.3320000000000001</v>
      </c>
      <c r="AK1131" s="7">
        <v>0.48509999999999998</v>
      </c>
      <c r="AL1131" s="7">
        <v>1.4377</v>
      </c>
      <c r="AN1131" s="7">
        <v>0.40749999999999997</v>
      </c>
      <c r="AO1131" s="7">
        <v>1.3218000000000001</v>
      </c>
      <c r="AP1131" s="7"/>
      <c r="AQ1131" s="7">
        <v>1.3265</v>
      </c>
      <c r="AR1131" s="7">
        <v>3.1503000000000001</v>
      </c>
      <c r="AY1131" s="7">
        <v>3.0817000000000001</v>
      </c>
      <c r="AZ1131" s="7">
        <v>6.5632000000000001</v>
      </c>
      <c r="BA1131" s="7">
        <v>6.5632000000000001</v>
      </c>
    </row>
    <row r="1132" spans="1:53" x14ac:dyDescent="0.15">
      <c r="A1132" s="7">
        <v>0.4098</v>
      </c>
      <c r="B1132" s="7">
        <v>1.2698</v>
      </c>
      <c r="C1132" s="7">
        <v>3.1236000000000002</v>
      </c>
      <c r="D1132" s="7">
        <v>6.3895</v>
      </c>
      <c r="H1132" s="7">
        <v>0.4854</v>
      </c>
      <c r="I1132" s="7">
        <v>1.4196</v>
      </c>
      <c r="K1132" s="7">
        <v>0.52510000000000001</v>
      </c>
      <c r="L1132" s="7">
        <v>1.5652999999999999</v>
      </c>
      <c r="N1132" s="7">
        <v>0.44419999999999998</v>
      </c>
      <c r="O1132" s="7">
        <v>1.3983000000000001</v>
      </c>
      <c r="Q1132" s="7">
        <v>1.421</v>
      </c>
      <c r="R1132" s="7">
        <v>3.3218999999999999</v>
      </c>
      <c r="AA1132" s="7">
        <v>0.38450000000000001</v>
      </c>
      <c r="AB1132" s="7">
        <v>1.2249000000000001</v>
      </c>
      <c r="AC1132" s="7">
        <v>2.5495000000000001</v>
      </c>
      <c r="AD1132" s="7">
        <v>6.0465</v>
      </c>
      <c r="AH1132" s="7">
        <v>0.44040000000000001</v>
      </c>
      <c r="AI1132" s="7">
        <v>1.3326</v>
      </c>
      <c r="AK1132" s="7">
        <v>0.48549999999999999</v>
      </c>
      <c r="AL1132" s="7">
        <v>1.4382999999999999</v>
      </c>
      <c r="AN1132" s="7">
        <v>0.4078</v>
      </c>
      <c r="AO1132" s="7">
        <v>1.3224</v>
      </c>
      <c r="AP1132" s="7"/>
      <c r="AQ1132" s="7">
        <v>1.3270999999999999</v>
      </c>
      <c r="AR1132" s="7">
        <v>3.1515</v>
      </c>
      <c r="AY1132" s="7">
        <v>3.0830000000000002</v>
      </c>
      <c r="AZ1132" s="7">
        <v>6.5660999999999996</v>
      </c>
      <c r="BA1132" s="7">
        <v>6.5660999999999996</v>
      </c>
    </row>
    <row r="1133" spans="1:53" x14ac:dyDescent="0.15">
      <c r="A1133" s="7">
        <v>0.41010000000000002</v>
      </c>
      <c r="B1133" s="7">
        <v>1.2703</v>
      </c>
      <c r="C1133" s="7">
        <v>3.1246999999999998</v>
      </c>
      <c r="D1133" s="7">
        <v>6.3917999999999999</v>
      </c>
      <c r="H1133" s="7">
        <v>0.48570000000000002</v>
      </c>
      <c r="I1133" s="7">
        <v>1.4202999999999999</v>
      </c>
      <c r="K1133" s="7">
        <v>0.52539999999999998</v>
      </c>
      <c r="L1133" s="7">
        <v>1.5660000000000001</v>
      </c>
      <c r="N1133" s="7">
        <v>0.44450000000000001</v>
      </c>
      <c r="O1133" s="7">
        <v>1.3989</v>
      </c>
      <c r="Q1133" s="7">
        <v>1.4216</v>
      </c>
      <c r="R1133" s="7">
        <v>3.3231000000000002</v>
      </c>
      <c r="AA1133" s="7">
        <v>0.38479999999999998</v>
      </c>
      <c r="AB1133" s="7">
        <v>1.2254</v>
      </c>
      <c r="AC1133" s="7">
        <v>2.5505</v>
      </c>
      <c r="AD1133" s="7">
        <v>6.0486000000000004</v>
      </c>
      <c r="AH1133" s="7">
        <v>0.44069999999999998</v>
      </c>
      <c r="AI1133" s="7">
        <v>1.3332999999999999</v>
      </c>
      <c r="AK1133" s="7">
        <v>0.48580000000000001</v>
      </c>
      <c r="AL1133" s="7">
        <v>1.4390000000000001</v>
      </c>
      <c r="AN1133" s="7">
        <v>0.40799999999999997</v>
      </c>
      <c r="AO1133" s="7">
        <v>1.323</v>
      </c>
      <c r="AP1133" s="7"/>
      <c r="AQ1133" s="7">
        <v>1.3275999999999999</v>
      </c>
      <c r="AR1133" s="7">
        <v>3.1526000000000001</v>
      </c>
      <c r="AY1133" s="7">
        <v>3.0844</v>
      </c>
      <c r="AZ1133" s="7">
        <v>6.5689000000000002</v>
      </c>
      <c r="BA1133" s="7">
        <v>6.5689000000000002</v>
      </c>
    </row>
    <row r="1134" spans="1:53" x14ac:dyDescent="0.15">
      <c r="A1134" s="7">
        <v>0.4103</v>
      </c>
      <c r="B1134" s="7">
        <v>1.2707999999999999</v>
      </c>
      <c r="C1134" s="7">
        <v>3.1259000000000001</v>
      </c>
      <c r="D1134" s="7">
        <v>6.3940999999999999</v>
      </c>
      <c r="H1134" s="7">
        <v>0.48599999999999999</v>
      </c>
      <c r="I1134" s="7">
        <v>1.4209000000000001</v>
      </c>
      <c r="K1134" s="7">
        <v>0.52580000000000005</v>
      </c>
      <c r="L1134" s="7">
        <v>1.5668</v>
      </c>
      <c r="N1134" s="7">
        <v>0.44479999999999997</v>
      </c>
      <c r="O1134" s="7">
        <v>1.3995</v>
      </c>
      <c r="Q1134" s="7">
        <v>1.4221999999999999</v>
      </c>
      <c r="R1134" s="7">
        <v>3.3243999999999998</v>
      </c>
      <c r="AA1134" s="7">
        <v>0.38500000000000001</v>
      </c>
      <c r="AB1134" s="7">
        <v>1.2259</v>
      </c>
      <c r="AC1134" s="7">
        <v>2.5516000000000001</v>
      </c>
      <c r="AD1134" s="7">
        <v>6.0507</v>
      </c>
      <c r="AH1134" s="7">
        <v>0.441</v>
      </c>
      <c r="AI1134" s="7">
        <v>1.3339000000000001</v>
      </c>
      <c r="AK1134" s="7">
        <v>0.48609999999999998</v>
      </c>
      <c r="AL1134" s="7">
        <v>1.4397</v>
      </c>
      <c r="AN1134" s="7">
        <v>0.4083</v>
      </c>
      <c r="AO1134" s="7">
        <v>1.3236000000000001</v>
      </c>
      <c r="AP1134" s="7"/>
      <c r="AQ1134" s="7">
        <v>1.3282</v>
      </c>
      <c r="AR1134" s="7">
        <v>3.1537999999999999</v>
      </c>
      <c r="AY1134" s="7">
        <v>3.0857000000000001</v>
      </c>
      <c r="AZ1134" s="7">
        <v>6.5717999999999996</v>
      </c>
      <c r="BA1134" s="7">
        <v>6.5717999999999996</v>
      </c>
    </row>
    <row r="1135" spans="1:53" x14ac:dyDescent="0.15">
      <c r="A1135" s="7">
        <v>0.41060000000000002</v>
      </c>
      <c r="B1135" s="7">
        <v>1.2713000000000001</v>
      </c>
      <c r="C1135" s="7">
        <v>3.1269999999999998</v>
      </c>
      <c r="D1135" s="7">
        <v>6.3963999999999999</v>
      </c>
      <c r="H1135" s="7">
        <v>0.48630000000000001</v>
      </c>
      <c r="I1135" s="7">
        <v>1.4216</v>
      </c>
      <c r="K1135" s="7">
        <v>0.52610000000000001</v>
      </c>
      <c r="L1135" s="7">
        <v>1.5674999999999999</v>
      </c>
      <c r="N1135" s="7">
        <v>0.4451</v>
      </c>
      <c r="O1135" s="7">
        <v>1.4000999999999999</v>
      </c>
      <c r="Q1135" s="7">
        <v>1.4228000000000001</v>
      </c>
      <c r="R1135" s="7">
        <v>3.3256000000000001</v>
      </c>
      <c r="AA1135" s="7">
        <v>0.38529999999999998</v>
      </c>
      <c r="AB1135" s="7">
        <v>1.2264999999999999</v>
      </c>
      <c r="AC1135" s="7">
        <v>2.5526</v>
      </c>
      <c r="AD1135" s="7">
        <v>6.0528000000000004</v>
      </c>
      <c r="AH1135" s="7">
        <v>0.44130000000000003</v>
      </c>
      <c r="AI1135" s="7">
        <v>1.3345</v>
      </c>
      <c r="AK1135" s="7">
        <v>0.48649999999999999</v>
      </c>
      <c r="AL1135" s="7">
        <v>1.4402999999999999</v>
      </c>
      <c r="AN1135" s="7">
        <v>0.40849999999999997</v>
      </c>
      <c r="AO1135" s="7">
        <v>1.3242</v>
      </c>
      <c r="AP1135" s="7"/>
      <c r="AQ1135" s="7">
        <v>1.3288</v>
      </c>
      <c r="AR1135" s="7">
        <v>3.1549999999999998</v>
      </c>
      <c r="AY1135" s="7">
        <v>3.0871</v>
      </c>
      <c r="AZ1135" s="7">
        <v>6.5747</v>
      </c>
      <c r="BA1135" s="7">
        <v>6.5747</v>
      </c>
    </row>
    <row r="1136" spans="1:53" x14ac:dyDescent="0.15">
      <c r="A1136" s="7">
        <v>0.4108</v>
      </c>
      <c r="B1136" s="7">
        <v>1.2718</v>
      </c>
      <c r="C1136" s="7">
        <v>3.1280999999999999</v>
      </c>
      <c r="D1136" s="7">
        <v>6.3986999999999998</v>
      </c>
      <c r="H1136" s="7">
        <v>0.48659999999999998</v>
      </c>
      <c r="I1136" s="7">
        <v>1.4221999999999999</v>
      </c>
      <c r="K1136" s="7">
        <v>0.52639999999999998</v>
      </c>
      <c r="L1136" s="7">
        <v>1.5683</v>
      </c>
      <c r="N1136" s="7">
        <v>0.44529999999999997</v>
      </c>
      <c r="O1136" s="7">
        <v>1.4008</v>
      </c>
      <c r="Q1136" s="7">
        <v>1.4235</v>
      </c>
      <c r="R1136" s="7">
        <v>3.3268</v>
      </c>
      <c r="AA1136" s="7">
        <v>0.38550000000000001</v>
      </c>
      <c r="AB1136" s="7">
        <v>1.2270000000000001</v>
      </c>
      <c r="AC1136" s="7">
        <v>2.5535999999999999</v>
      </c>
      <c r="AD1136" s="7">
        <v>6.0548999999999999</v>
      </c>
      <c r="AH1136" s="7">
        <v>0.44159999999999999</v>
      </c>
      <c r="AI1136" s="7">
        <v>1.3351</v>
      </c>
      <c r="AK1136" s="7">
        <v>0.48680000000000001</v>
      </c>
      <c r="AL1136" s="7">
        <v>1.4410000000000001</v>
      </c>
      <c r="AN1136" s="7">
        <v>0.4088</v>
      </c>
      <c r="AO1136" s="7">
        <v>1.3248</v>
      </c>
      <c r="AP1136" s="7"/>
      <c r="AQ1136" s="7">
        <v>1.3293999999999999</v>
      </c>
      <c r="AR1136" s="7">
        <v>3.1562000000000001</v>
      </c>
      <c r="AY1136" s="7">
        <v>3.0884</v>
      </c>
      <c r="AZ1136" s="7">
        <v>6.5776000000000003</v>
      </c>
      <c r="BA1136" s="7">
        <v>6.5776000000000003</v>
      </c>
    </row>
    <row r="1137" spans="1:53" x14ac:dyDescent="0.15">
      <c r="A1137" s="7">
        <v>0.41110000000000002</v>
      </c>
      <c r="B1137" s="7">
        <v>1.2724</v>
      </c>
      <c r="C1137" s="7">
        <v>3.1293000000000002</v>
      </c>
      <c r="D1137" s="7">
        <v>6.4009999999999998</v>
      </c>
      <c r="H1137" s="7">
        <v>0.48699999999999999</v>
      </c>
      <c r="I1137" s="7">
        <v>1.4229000000000001</v>
      </c>
      <c r="K1137" s="7">
        <v>0.52680000000000005</v>
      </c>
      <c r="L1137" s="7">
        <v>1.569</v>
      </c>
      <c r="N1137" s="7">
        <v>0.4456</v>
      </c>
      <c r="O1137" s="7">
        <v>1.4014</v>
      </c>
      <c r="Q1137" s="7">
        <v>1.4240999999999999</v>
      </c>
      <c r="R1137" s="7">
        <v>3.3281000000000001</v>
      </c>
      <c r="AA1137" s="7">
        <v>0.38579999999999998</v>
      </c>
      <c r="AB1137" s="7">
        <v>1.2275</v>
      </c>
      <c r="AC1137" s="7">
        <v>2.5547</v>
      </c>
      <c r="AD1137" s="7">
        <v>6.0570000000000004</v>
      </c>
      <c r="AH1137" s="7">
        <v>0.44190000000000002</v>
      </c>
      <c r="AI1137" s="7">
        <v>1.3357000000000001</v>
      </c>
      <c r="AK1137" s="7">
        <v>0.48709999999999998</v>
      </c>
      <c r="AL1137" s="7">
        <v>1.4417</v>
      </c>
      <c r="AN1137" s="7">
        <v>0.40910000000000002</v>
      </c>
      <c r="AO1137" s="7">
        <v>1.3253999999999999</v>
      </c>
      <c r="AP1137" s="7"/>
      <c r="AQ1137" s="7">
        <v>1.33</v>
      </c>
      <c r="AR1137" s="7">
        <v>3.1573000000000002</v>
      </c>
      <c r="AY1137" s="7">
        <v>3.0897999999999999</v>
      </c>
      <c r="AZ1137" s="7">
        <v>6.5804999999999998</v>
      </c>
      <c r="BA1137" s="7">
        <v>6.5804999999999998</v>
      </c>
    </row>
    <row r="1138" spans="1:53" x14ac:dyDescent="0.15">
      <c r="A1138" s="7">
        <v>0.4113</v>
      </c>
      <c r="B1138" s="7">
        <v>1.2728999999999999</v>
      </c>
      <c r="C1138" s="7">
        <v>3.1303999999999998</v>
      </c>
      <c r="D1138" s="7">
        <v>6.4032999999999998</v>
      </c>
      <c r="H1138" s="7">
        <v>0.48730000000000001</v>
      </c>
      <c r="I1138" s="7">
        <v>1.4235</v>
      </c>
      <c r="K1138" s="7">
        <v>0.52710000000000001</v>
      </c>
      <c r="L1138" s="7">
        <v>1.5698000000000001</v>
      </c>
      <c r="N1138" s="7">
        <v>0.44590000000000002</v>
      </c>
      <c r="O1138" s="7">
        <v>1.4019999999999999</v>
      </c>
      <c r="Q1138" s="7">
        <v>1.4247000000000001</v>
      </c>
      <c r="R1138" s="7">
        <v>3.3292999999999999</v>
      </c>
      <c r="AA1138" s="7">
        <v>0.38600000000000001</v>
      </c>
      <c r="AB1138" s="7">
        <v>1.228</v>
      </c>
      <c r="AC1138" s="7">
        <v>2.5556999999999999</v>
      </c>
      <c r="AD1138" s="7">
        <v>6.0590999999999999</v>
      </c>
      <c r="AH1138" s="7">
        <v>0.44219999999999998</v>
      </c>
      <c r="AI1138" s="7">
        <v>1.3364</v>
      </c>
      <c r="AK1138" s="7">
        <v>0.48749999999999999</v>
      </c>
      <c r="AL1138" s="7">
        <v>1.4422999999999999</v>
      </c>
      <c r="AN1138" s="7">
        <v>0.4093</v>
      </c>
      <c r="AO1138" s="7">
        <v>1.3260000000000001</v>
      </c>
      <c r="AP1138" s="7"/>
      <c r="AQ1138" s="7">
        <v>1.3306</v>
      </c>
      <c r="AR1138" s="7">
        <v>3.1585000000000001</v>
      </c>
      <c r="AY1138" s="7">
        <v>3.0911</v>
      </c>
      <c r="AZ1138" s="7">
        <v>6.5834000000000001</v>
      </c>
      <c r="BA1138" s="7">
        <v>6.5834000000000001</v>
      </c>
    </row>
    <row r="1139" spans="1:53" x14ac:dyDescent="0.15">
      <c r="A1139" s="7">
        <v>0.41160000000000002</v>
      </c>
      <c r="B1139" s="7">
        <v>1.2734000000000001</v>
      </c>
      <c r="C1139" s="7">
        <v>3.1315</v>
      </c>
      <c r="D1139" s="7">
        <v>6.4055999999999997</v>
      </c>
      <c r="H1139" s="7">
        <v>0.48759999999999998</v>
      </c>
      <c r="I1139" s="7">
        <v>1.4241999999999999</v>
      </c>
      <c r="K1139" s="7">
        <v>0.52739999999999998</v>
      </c>
      <c r="L1139" s="7">
        <v>1.5705</v>
      </c>
      <c r="N1139" s="7">
        <v>0.44619999999999999</v>
      </c>
      <c r="O1139" s="7">
        <v>1.4026000000000001</v>
      </c>
      <c r="Q1139" s="7">
        <v>1.4253</v>
      </c>
      <c r="R1139" s="7">
        <v>3.3306</v>
      </c>
      <c r="AA1139" s="7">
        <v>0.38629999999999998</v>
      </c>
      <c r="AB1139" s="7">
        <v>1.2285999999999999</v>
      </c>
      <c r="AC1139" s="7">
        <v>2.5568</v>
      </c>
      <c r="AD1139" s="7">
        <v>6.0612000000000004</v>
      </c>
      <c r="AH1139" s="7">
        <v>0.4425</v>
      </c>
      <c r="AI1139" s="7">
        <v>1.337</v>
      </c>
      <c r="AK1139" s="7">
        <v>0.48780000000000001</v>
      </c>
      <c r="AL1139" s="7">
        <v>1.4430000000000001</v>
      </c>
      <c r="AN1139" s="7">
        <v>0.40960000000000002</v>
      </c>
      <c r="AO1139" s="7">
        <v>1.3266</v>
      </c>
      <c r="AP1139" s="7"/>
      <c r="AQ1139" s="7">
        <v>1.3311999999999999</v>
      </c>
      <c r="AR1139" s="7">
        <v>3.1597</v>
      </c>
      <c r="AY1139" s="7">
        <v>3.0924999999999998</v>
      </c>
      <c r="AZ1139" s="7">
        <v>6.5862999999999996</v>
      </c>
      <c r="BA1139" s="7">
        <v>6.5862999999999996</v>
      </c>
    </row>
    <row r="1140" spans="1:53" x14ac:dyDescent="0.15">
      <c r="A1140" s="7">
        <v>0.4118</v>
      </c>
      <c r="B1140" s="7">
        <v>1.2739</v>
      </c>
      <c r="C1140" s="7">
        <v>3.1326999999999998</v>
      </c>
      <c r="D1140" s="7">
        <v>6.4078999999999997</v>
      </c>
      <c r="H1140" s="7">
        <v>0.4879</v>
      </c>
      <c r="I1140" s="7">
        <v>1.4248000000000001</v>
      </c>
      <c r="K1140" s="7">
        <v>0.52769999999999995</v>
      </c>
      <c r="L1140" s="7">
        <v>1.5712999999999999</v>
      </c>
      <c r="N1140" s="7">
        <v>0.44640000000000002</v>
      </c>
      <c r="O1140" s="7">
        <v>1.4033</v>
      </c>
      <c r="Q1140" s="7">
        <v>1.4259999999999999</v>
      </c>
      <c r="R1140" s="7">
        <v>3.3317999999999999</v>
      </c>
      <c r="AA1140" s="7">
        <v>0.38650000000000001</v>
      </c>
      <c r="AB1140" s="7">
        <v>1.2291000000000001</v>
      </c>
      <c r="AC1140" s="7">
        <v>2.5577999999999999</v>
      </c>
      <c r="AD1140" s="7">
        <v>6.0633999999999997</v>
      </c>
      <c r="AH1140" s="7">
        <v>0.44280000000000003</v>
      </c>
      <c r="AI1140" s="7">
        <v>1.3375999999999999</v>
      </c>
      <c r="AK1140" s="7">
        <v>0.48809999999999998</v>
      </c>
      <c r="AL1140" s="7">
        <v>1.4437</v>
      </c>
      <c r="AN1140" s="7">
        <v>0.40989999999999999</v>
      </c>
      <c r="AO1140" s="7">
        <v>1.3272999999999999</v>
      </c>
      <c r="AP1140" s="7"/>
      <c r="AQ1140" s="7">
        <v>1.3318000000000001</v>
      </c>
      <c r="AR1140" s="7">
        <v>3.1608999999999998</v>
      </c>
      <c r="AY1140" s="7">
        <v>3.0939000000000001</v>
      </c>
      <c r="AZ1140" s="7">
        <v>6.5891999999999999</v>
      </c>
      <c r="BA1140" s="7">
        <v>6.5891999999999999</v>
      </c>
    </row>
    <row r="1141" spans="1:53" x14ac:dyDescent="0.15">
      <c r="A1141" s="7">
        <v>0.41199999999999998</v>
      </c>
      <c r="B1141" s="7">
        <v>1.2744</v>
      </c>
      <c r="C1141" s="7">
        <v>3.1337999999999999</v>
      </c>
      <c r="D1141" s="7">
        <v>6.4101999999999997</v>
      </c>
      <c r="H1141" s="7">
        <v>0.48820000000000002</v>
      </c>
      <c r="I1141" s="7">
        <v>1.4255</v>
      </c>
      <c r="K1141" s="7">
        <v>0.52810000000000001</v>
      </c>
      <c r="L1141" s="7">
        <v>1.5720000000000001</v>
      </c>
      <c r="N1141" s="7">
        <v>0.44669999999999999</v>
      </c>
      <c r="O1141" s="7">
        <v>1.4038999999999999</v>
      </c>
      <c r="Q1141" s="7">
        <v>1.4266000000000001</v>
      </c>
      <c r="R1141" s="7">
        <v>3.3331</v>
      </c>
      <c r="AA1141" s="7">
        <v>0.38679999999999998</v>
      </c>
      <c r="AB1141" s="7">
        <v>1.2296</v>
      </c>
      <c r="AC1141" s="7">
        <v>2.5589</v>
      </c>
      <c r="AD1141" s="7">
        <v>6.0655000000000001</v>
      </c>
      <c r="AH1141" s="7">
        <v>0.44309999999999999</v>
      </c>
      <c r="AI1141" s="7">
        <v>1.3382000000000001</v>
      </c>
      <c r="AK1141" s="7">
        <v>0.48849999999999999</v>
      </c>
      <c r="AL1141" s="7">
        <v>1.4443999999999999</v>
      </c>
      <c r="AN1141" s="7">
        <v>0.41010000000000002</v>
      </c>
      <c r="AO1141" s="7">
        <v>1.3279000000000001</v>
      </c>
      <c r="AP1141" s="7"/>
      <c r="AQ1141" s="7">
        <v>1.3324</v>
      </c>
      <c r="AR1141" s="7">
        <v>3.1621000000000001</v>
      </c>
      <c r="AY1141" s="7">
        <v>3.0952000000000002</v>
      </c>
      <c r="AZ1141" s="7">
        <v>6.5921000000000003</v>
      </c>
      <c r="BA1141" s="7">
        <v>6.5921000000000003</v>
      </c>
    </row>
    <row r="1142" spans="1:53" x14ac:dyDescent="0.15">
      <c r="A1142" s="7">
        <v>0.4123</v>
      </c>
      <c r="B1142" s="7">
        <v>1.2748999999999999</v>
      </c>
      <c r="C1142" s="7">
        <v>3.1349999999999998</v>
      </c>
      <c r="D1142" s="7">
        <v>6.4124999999999996</v>
      </c>
      <c r="H1142" s="7">
        <v>0.48859999999999998</v>
      </c>
      <c r="I1142" s="7">
        <v>1.4260999999999999</v>
      </c>
      <c r="K1142" s="7">
        <v>0.52839999999999998</v>
      </c>
      <c r="L1142" s="7">
        <v>1.5728</v>
      </c>
      <c r="N1142" s="7">
        <v>0.44700000000000001</v>
      </c>
      <c r="O1142" s="7">
        <v>1.4045000000000001</v>
      </c>
      <c r="Q1142" s="7">
        <v>1.4272</v>
      </c>
      <c r="R1142" s="7">
        <v>3.3342999999999998</v>
      </c>
      <c r="AA1142" s="7">
        <v>0.38700000000000001</v>
      </c>
      <c r="AB1142" s="7">
        <v>1.2301</v>
      </c>
      <c r="AC1142" s="7">
        <v>2.5598999999999998</v>
      </c>
      <c r="AD1142" s="7">
        <v>6.0675999999999997</v>
      </c>
      <c r="AH1142" s="7">
        <v>0.44340000000000002</v>
      </c>
      <c r="AI1142" s="7">
        <v>1.3389</v>
      </c>
      <c r="AK1142" s="7">
        <v>0.48880000000000001</v>
      </c>
      <c r="AL1142" s="7">
        <v>1.4450000000000001</v>
      </c>
      <c r="AN1142" s="7">
        <v>0.41039999999999999</v>
      </c>
      <c r="AO1142" s="7">
        <v>1.3285</v>
      </c>
      <c r="AP1142" s="7"/>
      <c r="AQ1142" s="7">
        <v>1.3329</v>
      </c>
      <c r="AR1142" s="7">
        <v>3.1633</v>
      </c>
      <c r="AY1142" s="7">
        <v>3.0966</v>
      </c>
      <c r="AZ1142" s="7">
        <v>6.5951000000000004</v>
      </c>
      <c r="BA1142" s="7">
        <v>6.5951000000000004</v>
      </c>
    </row>
    <row r="1143" spans="1:53" x14ac:dyDescent="0.15">
      <c r="A1143" s="7">
        <v>0.41249999999999998</v>
      </c>
      <c r="B1143" s="7">
        <v>1.2754000000000001</v>
      </c>
      <c r="C1143" s="7">
        <v>3.1360999999999999</v>
      </c>
      <c r="D1143" s="7">
        <v>6.4147999999999996</v>
      </c>
      <c r="H1143" s="7">
        <v>0.4889</v>
      </c>
      <c r="I1143" s="7">
        <v>1.4268000000000001</v>
      </c>
      <c r="K1143" s="7">
        <v>0.52869999999999995</v>
      </c>
      <c r="L1143" s="7">
        <v>1.5736000000000001</v>
      </c>
      <c r="N1143" s="7">
        <v>0.44729999999999998</v>
      </c>
      <c r="O1143" s="7">
        <v>1.4052</v>
      </c>
      <c r="Q1143" s="7">
        <v>1.4278999999999999</v>
      </c>
      <c r="R1143" s="7">
        <v>3.3355999999999999</v>
      </c>
      <c r="AA1143" s="7">
        <v>0.38729999999999998</v>
      </c>
      <c r="AB1143" s="7">
        <v>1.2306999999999999</v>
      </c>
      <c r="AC1143" s="7">
        <v>2.5609999999999999</v>
      </c>
      <c r="AD1143" s="7">
        <v>6.0697000000000001</v>
      </c>
      <c r="AH1143" s="7">
        <v>0.44369999999999998</v>
      </c>
      <c r="AI1143" s="7">
        <v>1.3394999999999999</v>
      </c>
      <c r="AK1143" s="7">
        <v>0.48909999999999998</v>
      </c>
      <c r="AL1143" s="7">
        <v>1.4457</v>
      </c>
      <c r="AN1143" s="7">
        <v>0.41060000000000002</v>
      </c>
      <c r="AO1143" s="7">
        <v>1.3290999999999999</v>
      </c>
      <c r="AP1143" s="7"/>
      <c r="AQ1143" s="7">
        <v>1.3334999999999999</v>
      </c>
      <c r="AR1143" s="7">
        <v>3.1644000000000001</v>
      </c>
      <c r="AY1143" s="7">
        <v>3.0979999999999999</v>
      </c>
      <c r="AZ1143" s="7">
        <v>6.5979999999999999</v>
      </c>
      <c r="BA1143" s="7">
        <v>6.5979999999999999</v>
      </c>
    </row>
    <row r="1144" spans="1:53" x14ac:dyDescent="0.15">
      <c r="A1144" s="7">
        <v>0.4128</v>
      </c>
      <c r="B1144" s="7">
        <v>1.2759</v>
      </c>
      <c r="C1144" s="7">
        <v>3.1373000000000002</v>
      </c>
      <c r="D1144" s="7">
        <v>6.4170999999999996</v>
      </c>
      <c r="H1144" s="7">
        <v>0.48920000000000002</v>
      </c>
      <c r="I1144" s="7">
        <v>1.4275</v>
      </c>
      <c r="K1144" s="7">
        <v>0.52910000000000001</v>
      </c>
      <c r="L1144" s="7">
        <v>1.5743</v>
      </c>
      <c r="N1144" s="7">
        <v>0.4476</v>
      </c>
      <c r="O1144" s="7">
        <v>1.4057999999999999</v>
      </c>
      <c r="Q1144" s="7">
        <v>1.4285000000000001</v>
      </c>
      <c r="R1144" s="7">
        <v>3.3369</v>
      </c>
      <c r="AA1144" s="7">
        <v>0.38750000000000001</v>
      </c>
      <c r="AB1144" s="7">
        <v>1.2312000000000001</v>
      </c>
      <c r="AC1144" s="7">
        <v>2.5621</v>
      </c>
      <c r="AD1144" s="7">
        <v>6.0719000000000003</v>
      </c>
      <c r="AH1144" s="7">
        <v>0.44400000000000001</v>
      </c>
      <c r="AI1144" s="7">
        <v>1.3401000000000001</v>
      </c>
      <c r="AK1144" s="7">
        <v>0.48949999999999999</v>
      </c>
      <c r="AL1144" s="7">
        <v>1.4463999999999999</v>
      </c>
      <c r="AN1144" s="7">
        <v>0.41089999999999999</v>
      </c>
      <c r="AO1144" s="7">
        <v>1.3297000000000001</v>
      </c>
      <c r="AP1144" s="7"/>
      <c r="AQ1144" s="7">
        <v>1.3341000000000001</v>
      </c>
      <c r="AR1144" s="7">
        <v>3.1656</v>
      </c>
      <c r="AY1144" s="7">
        <v>3.0992999999999999</v>
      </c>
      <c r="AZ1144" s="7">
        <v>7.0008999999999997</v>
      </c>
      <c r="BA1144" s="7">
        <v>7.0008999999999997</v>
      </c>
    </row>
    <row r="1145" spans="1:53" x14ac:dyDescent="0.15">
      <c r="A1145" s="7">
        <v>0.41299999999999998</v>
      </c>
      <c r="B1145" s="7">
        <v>1.2764</v>
      </c>
      <c r="C1145" s="7">
        <v>3.1383999999999999</v>
      </c>
      <c r="D1145" s="7">
        <v>6.4195000000000002</v>
      </c>
      <c r="H1145" s="7">
        <v>0.48949999999999999</v>
      </c>
      <c r="I1145" s="7">
        <v>1.4280999999999999</v>
      </c>
      <c r="K1145" s="7">
        <v>0.52939999999999998</v>
      </c>
      <c r="L1145" s="7">
        <v>1.5750999999999999</v>
      </c>
      <c r="N1145" s="7">
        <v>0.44779999999999998</v>
      </c>
      <c r="O1145" s="7">
        <v>1.4064000000000001</v>
      </c>
      <c r="Q1145" s="7">
        <v>1.4291</v>
      </c>
      <c r="R1145" s="7">
        <v>3.3380999999999998</v>
      </c>
      <c r="AA1145" s="7">
        <v>0.38779999999999998</v>
      </c>
      <c r="AB1145" s="7">
        <v>1.2317</v>
      </c>
      <c r="AC1145" s="7">
        <v>2.5630999999999999</v>
      </c>
      <c r="AD1145" s="7">
        <v>6.0739999999999998</v>
      </c>
      <c r="AH1145" s="7">
        <v>0.44429999999999997</v>
      </c>
      <c r="AI1145" s="7">
        <v>1.3407</v>
      </c>
      <c r="AK1145" s="7">
        <v>0.48980000000000001</v>
      </c>
      <c r="AL1145" s="7">
        <v>1.4470000000000001</v>
      </c>
      <c r="AN1145" s="7">
        <v>0.41120000000000001</v>
      </c>
      <c r="AO1145" s="7">
        <v>1.3303</v>
      </c>
      <c r="AP1145" s="7"/>
      <c r="AQ1145" s="7">
        <v>1.3347</v>
      </c>
      <c r="AR1145" s="7">
        <v>3.1667999999999998</v>
      </c>
      <c r="AY1145" s="7">
        <v>3.1006999999999998</v>
      </c>
      <c r="AZ1145" s="7">
        <v>7.0038</v>
      </c>
      <c r="BA1145" s="7">
        <v>7.0038</v>
      </c>
    </row>
    <row r="1146" spans="1:53" x14ac:dyDescent="0.15">
      <c r="A1146" s="7">
        <v>0.4133</v>
      </c>
      <c r="B1146" s="7">
        <v>1.2768999999999999</v>
      </c>
      <c r="C1146" s="7">
        <v>3.1396000000000002</v>
      </c>
      <c r="D1146" s="7">
        <v>6.4218000000000002</v>
      </c>
      <c r="H1146" s="7">
        <v>0.48980000000000001</v>
      </c>
      <c r="I1146" s="7">
        <v>1.4288000000000001</v>
      </c>
      <c r="K1146" s="7">
        <v>0.52969999999999995</v>
      </c>
      <c r="L1146" s="7">
        <v>1.5758000000000001</v>
      </c>
      <c r="N1146" s="7">
        <v>0.4481</v>
      </c>
      <c r="O1146" s="7">
        <v>1.4071</v>
      </c>
      <c r="Q1146" s="7">
        <v>1.4297</v>
      </c>
      <c r="R1146" s="7">
        <v>3.3393999999999999</v>
      </c>
      <c r="AA1146" s="7">
        <v>0.3881</v>
      </c>
      <c r="AB1146" s="7">
        <v>1.2323</v>
      </c>
      <c r="AC1146" s="7">
        <v>2.5642</v>
      </c>
      <c r="AD1146" s="7">
        <v>6.0761000000000003</v>
      </c>
      <c r="AH1146" s="7">
        <v>0.4446</v>
      </c>
      <c r="AI1146" s="7">
        <v>1.3413999999999999</v>
      </c>
      <c r="AK1146" s="7">
        <v>0.49009999999999998</v>
      </c>
      <c r="AL1146" s="7">
        <v>1.4477</v>
      </c>
      <c r="AN1146" s="7">
        <v>0.41139999999999999</v>
      </c>
      <c r="AO1146" s="7">
        <v>1.3309</v>
      </c>
      <c r="AP1146" s="7"/>
      <c r="AQ1146" s="7">
        <v>1.3352999999999999</v>
      </c>
      <c r="AR1146" s="7">
        <v>3.1680000000000001</v>
      </c>
      <c r="AY1146" s="7">
        <v>3.1021000000000001</v>
      </c>
      <c r="AZ1146" s="7">
        <v>7.0068000000000001</v>
      </c>
      <c r="BA1146" s="7">
        <v>7.0068000000000001</v>
      </c>
    </row>
    <row r="1147" spans="1:53" x14ac:dyDescent="0.15">
      <c r="A1147" s="7">
        <v>0.41349999999999998</v>
      </c>
      <c r="B1147" s="7">
        <v>1.2774000000000001</v>
      </c>
      <c r="C1147" s="7">
        <v>3.1406999999999998</v>
      </c>
      <c r="D1147" s="7">
        <v>6.4241000000000001</v>
      </c>
      <c r="H1147" s="7">
        <v>0.49020000000000002</v>
      </c>
      <c r="I1147" s="7">
        <v>1.4294</v>
      </c>
      <c r="K1147" s="7">
        <v>0.53010000000000002</v>
      </c>
      <c r="L1147" s="7">
        <v>1.5766</v>
      </c>
      <c r="N1147" s="7">
        <v>0.44840000000000002</v>
      </c>
      <c r="O1147" s="7">
        <v>1.4077</v>
      </c>
      <c r="Q1147" s="7">
        <v>1.4303999999999999</v>
      </c>
      <c r="R1147" s="7">
        <v>3.3407</v>
      </c>
      <c r="AA1147" s="7">
        <v>0.38829999999999998</v>
      </c>
      <c r="AB1147" s="7">
        <v>1.2327999999999999</v>
      </c>
      <c r="AC1147" s="7">
        <v>2.5651999999999999</v>
      </c>
      <c r="AD1147" s="7">
        <v>6.0782999999999996</v>
      </c>
      <c r="AH1147" s="7">
        <v>0.44490000000000002</v>
      </c>
      <c r="AI1147" s="7">
        <v>1.3420000000000001</v>
      </c>
      <c r="AK1147" s="7">
        <v>0.49049999999999999</v>
      </c>
      <c r="AL1147" s="7">
        <v>1.4483999999999999</v>
      </c>
      <c r="AN1147" s="7">
        <v>0.41170000000000001</v>
      </c>
      <c r="AO1147" s="7">
        <v>1.3315999999999999</v>
      </c>
      <c r="AP1147" s="7"/>
      <c r="AQ1147" s="7">
        <v>1.3359000000000001</v>
      </c>
      <c r="AR1147" s="7">
        <v>3.1692</v>
      </c>
      <c r="AY1147" s="7">
        <v>3.1034000000000002</v>
      </c>
      <c r="AZ1147" s="7">
        <v>7.0096999999999996</v>
      </c>
      <c r="BA1147" s="7">
        <v>7.0096999999999996</v>
      </c>
    </row>
    <row r="1148" spans="1:53" x14ac:dyDescent="0.15">
      <c r="A1148" s="7">
        <v>0.4138</v>
      </c>
      <c r="B1148" s="7">
        <v>1.2779</v>
      </c>
      <c r="C1148" s="7">
        <v>3.1419000000000001</v>
      </c>
      <c r="D1148" s="7">
        <v>6.4264000000000001</v>
      </c>
      <c r="H1148" s="7">
        <v>0.49049999999999999</v>
      </c>
      <c r="I1148" s="7">
        <v>1.4300999999999999</v>
      </c>
      <c r="K1148" s="7">
        <v>0.53039999999999998</v>
      </c>
      <c r="L1148" s="7">
        <v>1.5773999999999999</v>
      </c>
      <c r="N1148" s="7">
        <v>0.44869999999999999</v>
      </c>
      <c r="O1148" s="7">
        <v>1.4083000000000001</v>
      </c>
      <c r="Q1148" s="7">
        <v>1.431</v>
      </c>
      <c r="R1148" s="7">
        <v>3.3418999999999999</v>
      </c>
      <c r="AA1148" s="7">
        <v>0.3886</v>
      </c>
      <c r="AB1148" s="7">
        <v>1.2333000000000001</v>
      </c>
      <c r="AC1148" s="7">
        <v>2.5663</v>
      </c>
      <c r="AD1148" s="7">
        <v>6.0804</v>
      </c>
      <c r="AH1148" s="7">
        <v>0.44519999999999998</v>
      </c>
      <c r="AI1148" s="7">
        <v>1.3426</v>
      </c>
      <c r="AK1148" s="7">
        <v>0.49080000000000001</v>
      </c>
      <c r="AL1148" s="7">
        <v>1.4491000000000001</v>
      </c>
      <c r="AN1148" s="7">
        <v>0.41199999999999998</v>
      </c>
      <c r="AO1148" s="7">
        <v>1.3322000000000001</v>
      </c>
      <c r="AP1148" s="7"/>
      <c r="AQ1148" s="7">
        <v>1.3365</v>
      </c>
      <c r="AR1148" s="7">
        <v>3.1703999999999999</v>
      </c>
      <c r="AY1148" s="7">
        <v>3.1048</v>
      </c>
      <c r="AZ1148" s="7">
        <v>7.0126999999999997</v>
      </c>
      <c r="BA1148" s="7">
        <v>7.0126999999999997</v>
      </c>
    </row>
    <row r="1149" spans="1:53" x14ac:dyDescent="0.15">
      <c r="A1149" s="7">
        <v>0.41410000000000002</v>
      </c>
      <c r="B1149" s="7">
        <v>1.2784</v>
      </c>
      <c r="C1149" s="7">
        <v>3.1429999999999998</v>
      </c>
      <c r="D1149" s="7">
        <v>6.4287999999999998</v>
      </c>
      <c r="H1149" s="7">
        <v>0.49080000000000001</v>
      </c>
      <c r="I1149" s="7">
        <v>1.4308000000000001</v>
      </c>
      <c r="K1149" s="7">
        <v>0.53069999999999995</v>
      </c>
      <c r="L1149" s="7">
        <v>1.5781000000000001</v>
      </c>
      <c r="N1149" s="7">
        <v>0.44900000000000001</v>
      </c>
      <c r="O1149" s="7">
        <v>1.409</v>
      </c>
      <c r="Q1149" s="7">
        <v>1.4316</v>
      </c>
      <c r="R1149" s="7">
        <v>3.3431999999999999</v>
      </c>
      <c r="AA1149" s="7">
        <v>0.38879999999999998</v>
      </c>
      <c r="AB1149" s="7">
        <v>1.2338</v>
      </c>
      <c r="AC1149" s="7">
        <v>2.5674000000000001</v>
      </c>
      <c r="AD1149" s="7">
        <v>6.0826000000000002</v>
      </c>
      <c r="AH1149" s="7">
        <v>0.44550000000000001</v>
      </c>
      <c r="AI1149" s="7">
        <v>1.3432999999999999</v>
      </c>
      <c r="AK1149" s="7">
        <v>0.49109999999999998</v>
      </c>
      <c r="AL1149" s="7">
        <v>1.4498</v>
      </c>
      <c r="AN1149" s="7">
        <v>0.41220000000000001</v>
      </c>
      <c r="AO1149" s="7">
        <v>1.3328</v>
      </c>
      <c r="AP1149" s="7"/>
      <c r="AQ1149" s="7">
        <v>1.3371</v>
      </c>
      <c r="AR1149" s="7">
        <v>3.1716000000000002</v>
      </c>
      <c r="AY1149" s="7">
        <v>3.1061999999999999</v>
      </c>
      <c r="AZ1149" s="7">
        <v>7.0156000000000001</v>
      </c>
      <c r="BA1149" s="7">
        <v>7.0156000000000001</v>
      </c>
    </row>
    <row r="1150" spans="1:53" x14ac:dyDescent="0.15">
      <c r="A1150" s="7">
        <v>0.4143</v>
      </c>
      <c r="B1150" s="7">
        <v>1.2788999999999999</v>
      </c>
      <c r="C1150" s="7">
        <v>3.1442000000000001</v>
      </c>
      <c r="D1150" s="7">
        <v>6.4310999999999998</v>
      </c>
      <c r="H1150" s="7">
        <v>0.49109999999999998</v>
      </c>
      <c r="I1150" s="7">
        <v>1.4314</v>
      </c>
      <c r="K1150" s="7">
        <v>0.53110000000000002</v>
      </c>
      <c r="L1150" s="7">
        <v>1.5789</v>
      </c>
      <c r="N1150" s="7">
        <v>0.44919999999999999</v>
      </c>
      <c r="O1150" s="7">
        <v>1.4096</v>
      </c>
      <c r="Q1150" s="7">
        <v>1.4322999999999999</v>
      </c>
      <c r="R1150" s="7">
        <v>3.3445</v>
      </c>
      <c r="AA1150" s="7">
        <v>0.3891</v>
      </c>
      <c r="AB1150" s="7">
        <v>1.2343999999999999</v>
      </c>
      <c r="AC1150" s="7">
        <v>2.5684</v>
      </c>
      <c r="AD1150" s="7">
        <v>6.0846999999999998</v>
      </c>
      <c r="AH1150" s="7">
        <v>0.44579999999999997</v>
      </c>
      <c r="AI1150" s="7">
        <v>1.3439000000000001</v>
      </c>
      <c r="AK1150" s="7">
        <v>0.49149999999999999</v>
      </c>
      <c r="AL1150" s="7">
        <v>1.4503999999999999</v>
      </c>
      <c r="AN1150" s="7">
        <v>0.41249999999999998</v>
      </c>
      <c r="AO1150" s="7">
        <v>1.3333999999999999</v>
      </c>
      <c r="AP1150" s="7"/>
      <c r="AQ1150" s="7">
        <v>1.3376999999999999</v>
      </c>
      <c r="AR1150" s="7">
        <v>3.1728000000000001</v>
      </c>
      <c r="AY1150" s="7">
        <v>3.1076000000000001</v>
      </c>
      <c r="AZ1150" s="7">
        <v>7.0185000000000004</v>
      </c>
      <c r="BA1150" s="7">
        <v>7.0185000000000004</v>
      </c>
    </row>
    <row r="1151" spans="1:53" x14ac:dyDescent="0.15">
      <c r="A1151" s="7">
        <v>0.41460000000000002</v>
      </c>
      <c r="B1151" s="7">
        <v>1.2795000000000001</v>
      </c>
      <c r="C1151" s="7">
        <v>3.1453000000000002</v>
      </c>
      <c r="D1151" s="7">
        <v>6.4335000000000004</v>
      </c>
      <c r="H1151" s="7">
        <v>0.49149999999999999</v>
      </c>
      <c r="I1151" s="7">
        <v>1.4320999999999999</v>
      </c>
      <c r="K1151" s="7">
        <v>0.53139999999999998</v>
      </c>
      <c r="L1151" s="7">
        <v>1.5797000000000001</v>
      </c>
      <c r="N1151" s="7">
        <v>0.44950000000000001</v>
      </c>
      <c r="O1151" s="7">
        <v>1.4103000000000001</v>
      </c>
      <c r="Q1151" s="7">
        <v>1.4329000000000001</v>
      </c>
      <c r="R1151" s="7">
        <v>3.3456999999999999</v>
      </c>
      <c r="AA1151" s="7">
        <v>0.38929999999999998</v>
      </c>
      <c r="AB1151" s="7">
        <v>1.2349000000000001</v>
      </c>
      <c r="AC1151" s="7">
        <v>2.5695000000000001</v>
      </c>
      <c r="AD1151" s="7">
        <v>6.0869</v>
      </c>
      <c r="AH1151" s="7">
        <v>0.4461</v>
      </c>
      <c r="AI1151" s="7">
        <v>1.3445</v>
      </c>
      <c r="AK1151" s="7">
        <v>0.49180000000000001</v>
      </c>
      <c r="AL1151" s="7">
        <v>1.4511000000000001</v>
      </c>
      <c r="AN1151" s="7">
        <v>0.4128</v>
      </c>
      <c r="AO1151" s="7">
        <v>1.3340000000000001</v>
      </c>
      <c r="AP1151" s="7"/>
      <c r="AQ1151" s="7">
        <v>1.3383</v>
      </c>
      <c r="AR1151" s="7">
        <v>3.1739999999999999</v>
      </c>
      <c r="AY1151" s="7">
        <v>3.1089000000000002</v>
      </c>
      <c r="AZ1151" s="7">
        <v>7.0214999999999996</v>
      </c>
      <c r="BA1151" s="7">
        <v>7.0214999999999996</v>
      </c>
    </row>
    <row r="1152" spans="1:53" x14ac:dyDescent="0.15">
      <c r="A1152" s="7">
        <v>0.4148</v>
      </c>
      <c r="B1152" s="7">
        <v>1.28</v>
      </c>
      <c r="C1152" s="7">
        <v>3.1465000000000001</v>
      </c>
      <c r="D1152" s="7">
        <v>6.4358000000000004</v>
      </c>
      <c r="H1152" s="7">
        <v>0.49180000000000001</v>
      </c>
      <c r="I1152" s="7">
        <v>1.4328000000000001</v>
      </c>
      <c r="K1152" s="7">
        <v>0.53180000000000005</v>
      </c>
      <c r="L1152" s="7">
        <v>1.5804</v>
      </c>
      <c r="N1152" s="7">
        <v>0.44979999999999998</v>
      </c>
      <c r="O1152" s="7">
        <v>1.4109</v>
      </c>
      <c r="Q1152" s="7">
        <v>1.4335</v>
      </c>
      <c r="R1152" s="7">
        <v>3.347</v>
      </c>
      <c r="AA1152" s="7">
        <v>0.3896</v>
      </c>
      <c r="AB1152" s="7">
        <v>1.2354000000000001</v>
      </c>
      <c r="AC1152" s="7">
        <v>2.5706000000000002</v>
      </c>
      <c r="AD1152" s="7">
        <v>6.0890000000000004</v>
      </c>
      <c r="AH1152" s="7">
        <v>0.44640000000000002</v>
      </c>
      <c r="AI1152" s="7">
        <v>1.3452</v>
      </c>
      <c r="AK1152" s="7">
        <v>0.49220000000000003</v>
      </c>
      <c r="AL1152" s="7">
        <v>1.4518</v>
      </c>
      <c r="AN1152" s="7">
        <v>0.41299999999999998</v>
      </c>
      <c r="AO1152" s="7">
        <v>1.3346</v>
      </c>
      <c r="AP1152" s="7"/>
      <c r="AQ1152" s="7">
        <v>1.3389</v>
      </c>
      <c r="AR1152" s="7">
        <v>3.1751999999999998</v>
      </c>
      <c r="AY1152" s="7">
        <v>3.1103000000000001</v>
      </c>
      <c r="AZ1152" s="7">
        <v>7.0244999999999997</v>
      </c>
      <c r="BA1152" s="7">
        <v>7.0244999999999997</v>
      </c>
    </row>
    <row r="1153" spans="1:53" x14ac:dyDescent="0.15">
      <c r="A1153" s="7">
        <v>0.41510000000000002</v>
      </c>
      <c r="B1153" s="7">
        <v>1.2805</v>
      </c>
      <c r="C1153" s="7">
        <v>3.1476999999999999</v>
      </c>
      <c r="D1153" s="7">
        <v>6.4382000000000001</v>
      </c>
      <c r="H1153" s="7">
        <v>0.49209999999999998</v>
      </c>
      <c r="I1153" s="7">
        <v>1.4334</v>
      </c>
      <c r="K1153" s="7">
        <v>0.53210000000000002</v>
      </c>
      <c r="L1153" s="7">
        <v>1.5811999999999999</v>
      </c>
      <c r="N1153" s="7">
        <v>0.4501</v>
      </c>
      <c r="O1153" s="7">
        <v>1.4115</v>
      </c>
      <c r="Q1153" s="7">
        <v>1.4341999999999999</v>
      </c>
      <c r="R1153" s="7">
        <v>3.3483000000000001</v>
      </c>
      <c r="AA1153" s="7">
        <v>0.38990000000000002</v>
      </c>
      <c r="AB1153" s="7">
        <v>1.236</v>
      </c>
      <c r="AC1153" s="7">
        <v>2.5716000000000001</v>
      </c>
      <c r="AD1153" s="7">
        <v>6.0911999999999997</v>
      </c>
      <c r="AH1153" s="7">
        <v>0.44669999999999999</v>
      </c>
      <c r="AI1153" s="7">
        <v>1.3458000000000001</v>
      </c>
      <c r="AK1153" s="7">
        <v>0.49249999999999999</v>
      </c>
      <c r="AL1153" s="7">
        <v>1.4524999999999999</v>
      </c>
      <c r="AN1153" s="7">
        <v>0.4133</v>
      </c>
      <c r="AO1153" s="7">
        <v>1.3352999999999999</v>
      </c>
      <c r="AP1153" s="7"/>
      <c r="AQ1153" s="7">
        <v>1.3394999999999999</v>
      </c>
      <c r="AR1153" s="7">
        <v>3.1764000000000001</v>
      </c>
      <c r="AY1153" s="7">
        <v>3.1116999999999999</v>
      </c>
      <c r="AZ1153" s="7">
        <v>7.0274000000000001</v>
      </c>
      <c r="BA1153" s="7">
        <v>7.0274000000000001</v>
      </c>
    </row>
    <row r="1154" spans="1:53" x14ac:dyDescent="0.15">
      <c r="A1154" s="7">
        <v>0.4153</v>
      </c>
      <c r="B1154" s="7">
        <v>1.2809999999999999</v>
      </c>
      <c r="C1154" s="7">
        <v>3.1488</v>
      </c>
      <c r="D1154" s="7">
        <v>6.4405000000000001</v>
      </c>
      <c r="H1154" s="7">
        <v>0.4924</v>
      </c>
      <c r="I1154" s="7">
        <v>1.4340999999999999</v>
      </c>
      <c r="K1154" s="7">
        <v>0.53239999999999998</v>
      </c>
      <c r="L1154" s="7">
        <v>1.5820000000000001</v>
      </c>
      <c r="N1154" s="7">
        <v>0.45040000000000002</v>
      </c>
      <c r="O1154" s="7">
        <v>1.4121999999999999</v>
      </c>
      <c r="Q1154" s="7">
        <v>1.4348000000000001</v>
      </c>
      <c r="R1154" s="7">
        <v>3.3494999999999999</v>
      </c>
      <c r="AA1154" s="7">
        <v>0.3901</v>
      </c>
      <c r="AB1154" s="7">
        <v>1.2364999999999999</v>
      </c>
      <c r="AC1154" s="7">
        <v>2.5727000000000002</v>
      </c>
      <c r="AD1154" s="7">
        <v>6.0933000000000002</v>
      </c>
      <c r="AH1154" s="7">
        <v>0.44700000000000001</v>
      </c>
      <c r="AI1154" s="7">
        <v>1.3464</v>
      </c>
      <c r="AK1154" s="7">
        <v>0.49280000000000002</v>
      </c>
      <c r="AL1154" s="7">
        <v>1.4532</v>
      </c>
      <c r="AN1154" s="7">
        <v>0.41360000000000002</v>
      </c>
      <c r="AO1154" s="7">
        <v>1.3359000000000001</v>
      </c>
      <c r="AP1154" s="7"/>
      <c r="AQ1154" s="7">
        <v>1.3401000000000001</v>
      </c>
      <c r="AR1154" s="7">
        <v>3.1776</v>
      </c>
      <c r="AY1154" s="7">
        <v>3.1131000000000002</v>
      </c>
      <c r="AZ1154" s="7">
        <v>7.0304000000000002</v>
      </c>
      <c r="BA1154" s="7">
        <v>7.0304000000000002</v>
      </c>
    </row>
    <row r="1155" spans="1:53" x14ac:dyDescent="0.15">
      <c r="A1155" s="7">
        <v>0.41560000000000002</v>
      </c>
      <c r="B1155" s="7">
        <v>1.2815000000000001</v>
      </c>
      <c r="C1155" s="7">
        <v>3.15</v>
      </c>
      <c r="D1155" s="7">
        <v>6.4428999999999998</v>
      </c>
      <c r="H1155" s="7">
        <v>0.49280000000000002</v>
      </c>
      <c r="I1155" s="7">
        <v>1.4348000000000001</v>
      </c>
      <c r="K1155" s="7">
        <v>0.53280000000000005</v>
      </c>
      <c r="L1155" s="7">
        <v>1.5828</v>
      </c>
      <c r="N1155" s="7">
        <v>0.45069999999999999</v>
      </c>
      <c r="O1155" s="7">
        <v>1.4128000000000001</v>
      </c>
      <c r="Q1155" s="7">
        <v>1.4355</v>
      </c>
      <c r="R1155" s="7">
        <v>3.3508</v>
      </c>
      <c r="AA1155" s="7">
        <v>0.39040000000000002</v>
      </c>
      <c r="AB1155" s="7">
        <v>1.2371000000000001</v>
      </c>
      <c r="AC1155" s="7">
        <v>2.5737999999999999</v>
      </c>
      <c r="AD1155" s="7">
        <v>6.0955000000000004</v>
      </c>
      <c r="AH1155" s="7">
        <v>0.44729999999999998</v>
      </c>
      <c r="AI1155" s="7">
        <v>1.3471</v>
      </c>
      <c r="AK1155" s="7">
        <v>0.49320000000000003</v>
      </c>
      <c r="AL1155" s="7">
        <v>1.4539</v>
      </c>
      <c r="AN1155" s="7">
        <v>0.41389999999999999</v>
      </c>
      <c r="AO1155" s="7">
        <v>1.3365</v>
      </c>
      <c r="AP1155" s="7"/>
      <c r="AQ1155" s="7">
        <v>1.3407</v>
      </c>
      <c r="AR1155" s="7">
        <v>3.1787999999999998</v>
      </c>
      <c r="AY1155" s="7">
        <v>3.1145</v>
      </c>
      <c r="AZ1155" s="7">
        <v>7.0334000000000003</v>
      </c>
      <c r="BA1155" s="7">
        <v>7.0334000000000003</v>
      </c>
    </row>
    <row r="1156" spans="1:53" x14ac:dyDescent="0.15">
      <c r="A1156" s="7">
        <v>0.4158</v>
      </c>
      <c r="B1156" s="7">
        <v>1.282</v>
      </c>
      <c r="C1156" s="7">
        <v>3.1511999999999998</v>
      </c>
      <c r="D1156" s="7">
        <v>6.4451999999999998</v>
      </c>
      <c r="H1156" s="7">
        <v>0.49309999999999998</v>
      </c>
      <c r="I1156" s="7">
        <v>1.4354</v>
      </c>
      <c r="K1156" s="7">
        <v>0.53310000000000002</v>
      </c>
      <c r="L1156" s="7">
        <v>1.5834999999999999</v>
      </c>
      <c r="N1156" s="7">
        <v>0.45090000000000002</v>
      </c>
      <c r="O1156" s="7">
        <v>1.4135</v>
      </c>
      <c r="Q1156" s="7">
        <v>1.4360999999999999</v>
      </c>
      <c r="R1156" s="7">
        <v>3.3521000000000001</v>
      </c>
      <c r="AA1156" s="7">
        <v>0.3906</v>
      </c>
      <c r="AB1156" s="7">
        <v>1.2376</v>
      </c>
      <c r="AC1156" s="7">
        <v>2.5748000000000002</v>
      </c>
      <c r="AD1156" s="7">
        <v>6.0976999999999997</v>
      </c>
      <c r="AH1156" s="7">
        <v>0.4476</v>
      </c>
      <c r="AI1156" s="7">
        <v>1.3476999999999999</v>
      </c>
      <c r="AK1156" s="7">
        <v>0.49349999999999999</v>
      </c>
      <c r="AL1156" s="7">
        <v>1.4544999999999999</v>
      </c>
      <c r="AN1156" s="7">
        <v>0.41410000000000002</v>
      </c>
      <c r="AO1156" s="7">
        <v>1.3371</v>
      </c>
      <c r="AP1156" s="7"/>
      <c r="AQ1156" s="7">
        <v>1.3412999999999999</v>
      </c>
      <c r="AR1156" s="7">
        <v>3.1800999999999999</v>
      </c>
      <c r="AY1156" s="7">
        <v>3.1158999999999999</v>
      </c>
      <c r="AZ1156" s="7">
        <v>7.0362999999999998</v>
      </c>
      <c r="BA1156" s="7">
        <v>7.0362999999999998</v>
      </c>
    </row>
    <row r="1157" spans="1:53" x14ac:dyDescent="0.15">
      <c r="A1157" s="7">
        <v>0.41610000000000003</v>
      </c>
      <c r="B1157" s="7">
        <v>1.2825</v>
      </c>
      <c r="C1157" s="7">
        <v>3.1522999999999999</v>
      </c>
      <c r="D1157" s="7">
        <v>6.4476000000000004</v>
      </c>
      <c r="H1157" s="7">
        <v>0.49340000000000001</v>
      </c>
      <c r="I1157" s="7">
        <v>1.4360999999999999</v>
      </c>
      <c r="K1157" s="7">
        <v>0.53339999999999999</v>
      </c>
      <c r="L1157" s="7">
        <v>1.5843</v>
      </c>
      <c r="N1157" s="7">
        <v>0.45119999999999999</v>
      </c>
      <c r="O1157" s="7">
        <v>1.4140999999999999</v>
      </c>
      <c r="Q1157" s="7">
        <v>1.4367000000000001</v>
      </c>
      <c r="R1157" s="7">
        <v>3.3534000000000002</v>
      </c>
      <c r="AA1157" s="7">
        <v>0.39090000000000003</v>
      </c>
      <c r="AB1157" s="7">
        <v>1.2381</v>
      </c>
      <c r="AC1157" s="7">
        <v>2.5758999999999999</v>
      </c>
      <c r="AD1157" s="7">
        <v>6.0998000000000001</v>
      </c>
      <c r="AH1157" s="7">
        <v>0.44790000000000002</v>
      </c>
      <c r="AI1157" s="7">
        <v>1.3483000000000001</v>
      </c>
      <c r="AK1157" s="7">
        <v>0.49390000000000001</v>
      </c>
      <c r="AL1157" s="7">
        <v>1.4552</v>
      </c>
      <c r="AN1157" s="7">
        <v>0.41439999999999999</v>
      </c>
      <c r="AO1157" s="7">
        <v>1.3378000000000001</v>
      </c>
      <c r="AP1157" s="7"/>
      <c r="AQ1157" s="7">
        <v>1.3419000000000001</v>
      </c>
      <c r="AR1157" s="7">
        <v>3.1812999999999998</v>
      </c>
      <c r="AY1157" s="7">
        <v>3.1173000000000002</v>
      </c>
      <c r="AZ1157" s="7">
        <v>7.0392999999999999</v>
      </c>
      <c r="BA1157" s="7">
        <v>7.0392999999999999</v>
      </c>
    </row>
    <row r="1158" spans="1:53" x14ac:dyDescent="0.15">
      <c r="A1158" s="7">
        <v>0.4163</v>
      </c>
      <c r="B1158" s="7">
        <v>1.2830999999999999</v>
      </c>
      <c r="C1158" s="7">
        <v>3.1535000000000002</v>
      </c>
      <c r="D1158" s="7">
        <v>6.4499000000000004</v>
      </c>
      <c r="H1158" s="7">
        <v>0.49380000000000002</v>
      </c>
      <c r="I1158" s="7">
        <v>1.4368000000000001</v>
      </c>
      <c r="K1158" s="7">
        <v>0.53380000000000005</v>
      </c>
      <c r="L1158" s="7">
        <v>1.5851</v>
      </c>
      <c r="N1158" s="7">
        <v>0.45150000000000001</v>
      </c>
      <c r="O1158" s="7">
        <v>1.4148000000000001</v>
      </c>
      <c r="Q1158" s="7">
        <v>1.4374</v>
      </c>
      <c r="R1158" s="7">
        <v>3.3546999999999998</v>
      </c>
      <c r="AA1158" s="7">
        <v>0.3911</v>
      </c>
      <c r="AB1158" s="7">
        <v>1.2386999999999999</v>
      </c>
      <c r="AC1158" s="7">
        <v>2.577</v>
      </c>
      <c r="AD1158" s="7">
        <v>6.1020000000000003</v>
      </c>
      <c r="AH1158" s="7">
        <v>0.44819999999999999</v>
      </c>
      <c r="AI1158" s="7">
        <v>1.349</v>
      </c>
      <c r="AK1158" s="7">
        <v>0.49419999999999997</v>
      </c>
      <c r="AL1158" s="7">
        <v>1.4559</v>
      </c>
      <c r="AN1158" s="7">
        <v>0.41470000000000001</v>
      </c>
      <c r="AO1158" s="7">
        <v>1.3384</v>
      </c>
      <c r="AP1158" s="7"/>
      <c r="AQ1158" s="7">
        <v>1.3425</v>
      </c>
      <c r="AR1158" s="7">
        <v>3.1825000000000001</v>
      </c>
      <c r="AY1158" s="7">
        <v>3.1187</v>
      </c>
      <c r="AZ1158" s="7">
        <v>7.0423</v>
      </c>
      <c r="BA1158" s="7">
        <v>7.0423</v>
      </c>
    </row>
    <row r="1159" spans="1:53" x14ac:dyDescent="0.15">
      <c r="A1159" s="7">
        <v>0.41660000000000003</v>
      </c>
      <c r="B1159" s="7">
        <v>1.2836000000000001</v>
      </c>
      <c r="C1159" s="7">
        <v>3.1547000000000001</v>
      </c>
      <c r="D1159" s="7">
        <v>6.4523000000000001</v>
      </c>
      <c r="H1159" s="7">
        <v>0.49409999999999998</v>
      </c>
      <c r="I1159" s="7">
        <v>1.4375</v>
      </c>
      <c r="K1159" s="7">
        <v>0.53410000000000002</v>
      </c>
      <c r="L1159" s="7">
        <v>1.5859000000000001</v>
      </c>
      <c r="N1159" s="7">
        <v>0.45179999999999998</v>
      </c>
      <c r="O1159" s="7">
        <v>1.4154</v>
      </c>
      <c r="Q1159" s="7">
        <v>1.4379999999999999</v>
      </c>
      <c r="R1159" s="7">
        <v>3.3559999999999999</v>
      </c>
      <c r="AA1159" s="7">
        <v>0.39140000000000003</v>
      </c>
      <c r="AB1159" s="7">
        <v>1.2392000000000001</v>
      </c>
      <c r="AC1159" s="7">
        <v>2.5781000000000001</v>
      </c>
      <c r="AD1159" s="7">
        <v>6.1041999999999996</v>
      </c>
      <c r="AH1159" s="7">
        <v>0.44850000000000001</v>
      </c>
      <c r="AI1159" s="7">
        <v>1.3495999999999999</v>
      </c>
      <c r="AK1159" s="7">
        <v>0.4945</v>
      </c>
      <c r="AL1159" s="7">
        <v>1.4565999999999999</v>
      </c>
      <c r="AN1159" s="7">
        <v>0.41489999999999999</v>
      </c>
      <c r="AO1159" s="7">
        <v>1.339</v>
      </c>
      <c r="AP1159" s="7"/>
      <c r="AQ1159" s="7">
        <v>1.3431</v>
      </c>
      <c r="AR1159" s="7">
        <v>3.1837</v>
      </c>
      <c r="AY1159" s="7">
        <v>3.1200999999999999</v>
      </c>
      <c r="AZ1159" s="7">
        <v>7.0453000000000001</v>
      </c>
      <c r="BA1159" s="7">
        <v>7.0453000000000001</v>
      </c>
    </row>
    <row r="1160" spans="1:53" x14ac:dyDescent="0.15">
      <c r="A1160" s="7">
        <v>0.4168</v>
      </c>
      <c r="B1160" s="7">
        <v>1.2841</v>
      </c>
      <c r="C1160" s="7">
        <v>3.1558000000000002</v>
      </c>
      <c r="D1160" s="7">
        <v>6.4546999999999999</v>
      </c>
      <c r="H1160" s="7">
        <v>0.49440000000000001</v>
      </c>
      <c r="I1160" s="7">
        <v>1.4380999999999999</v>
      </c>
      <c r="K1160" s="7">
        <v>0.53449999999999998</v>
      </c>
      <c r="L1160" s="7">
        <v>1.5866</v>
      </c>
      <c r="N1160" s="7">
        <v>0.4521</v>
      </c>
      <c r="O1160" s="7">
        <v>1.4160999999999999</v>
      </c>
      <c r="Q1160" s="7">
        <v>1.4387000000000001</v>
      </c>
      <c r="R1160" s="7">
        <v>3.3572000000000002</v>
      </c>
      <c r="AA1160" s="7">
        <v>0.39169999999999999</v>
      </c>
      <c r="AB1160" s="7">
        <v>1.2397</v>
      </c>
      <c r="AC1160" s="7">
        <v>2.5792000000000002</v>
      </c>
      <c r="AD1160" s="7">
        <v>6.1063999999999998</v>
      </c>
      <c r="AH1160" s="7">
        <v>0.44879999999999998</v>
      </c>
      <c r="AI1160" s="7">
        <v>1.3503000000000001</v>
      </c>
      <c r="AK1160" s="7">
        <v>0.49490000000000001</v>
      </c>
      <c r="AL1160" s="7">
        <v>1.4573</v>
      </c>
      <c r="AN1160" s="7">
        <v>0.41520000000000001</v>
      </c>
      <c r="AO1160" s="7">
        <v>1.3395999999999999</v>
      </c>
      <c r="AP1160" s="7"/>
      <c r="AQ1160" s="7">
        <v>1.3436999999999999</v>
      </c>
      <c r="AR1160" s="7">
        <v>3.1848999999999998</v>
      </c>
      <c r="AY1160" s="7">
        <v>3.1215000000000002</v>
      </c>
      <c r="AZ1160" s="7">
        <v>7.0483000000000002</v>
      </c>
      <c r="BA1160" s="7">
        <v>7.0483000000000002</v>
      </c>
    </row>
    <row r="1161" spans="1:53" x14ac:dyDescent="0.15">
      <c r="A1161" s="7">
        <v>0.41710000000000003</v>
      </c>
      <c r="B1161" s="7">
        <v>1.2846</v>
      </c>
      <c r="C1161" s="7">
        <v>3.157</v>
      </c>
      <c r="D1161" s="7">
        <v>6.4570999999999996</v>
      </c>
      <c r="H1161" s="7">
        <v>0.49469999999999997</v>
      </c>
      <c r="I1161" s="7">
        <v>1.4388000000000001</v>
      </c>
      <c r="K1161" s="7">
        <v>0.53480000000000005</v>
      </c>
      <c r="L1161" s="7">
        <v>1.5873999999999999</v>
      </c>
      <c r="N1161" s="7">
        <v>0.45240000000000002</v>
      </c>
      <c r="O1161" s="7">
        <v>1.4167000000000001</v>
      </c>
      <c r="Q1161" s="7">
        <v>1.4393</v>
      </c>
      <c r="R1161" s="7">
        <v>3.3584999999999998</v>
      </c>
      <c r="AA1161" s="7">
        <v>0.39190000000000003</v>
      </c>
      <c r="AB1161" s="7">
        <v>1.2403</v>
      </c>
      <c r="AC1161" s="7">
        <v>2.5802</v>
      </c>
      <c r="AD1161" s="7">
        <v>6.1085000000000003</v>
      </c>
      <c r="AH1161" s="7">
        <v>0.44919999999999999</v>
      </c>
      <c r="AI1161" s="7">
        <v>1.3509</v>
      </c>
      <c r="AK1161" s="7">
        <v>0.49519999999999997</v>
      </c>
      <c r="AL1161" s="7">
        <v>1.458</v>
      </c>
      <c r="AN1161" s="7">
        <v>0.41549999999999998</v>
      </c>
      <c r="AO1161" s="7">
        <v>1.3403</v>
      </c>
      <c r="AP1161" s="7"/>
      <c r="AQ1161" s="7">
        <v>1.3444</v>
      </c>
      <c r="AR1161" s="7">
        <v>3.1861000000000002</v>
      </c>
      <c r="AY1161" s="7">
        <v>3.1229</v>
      </c>
      <c r="AZ1161" s="7">
        <v>7.0513000000000003</v>
      </c>
      <c r="BA1161" s="7">
        <v>7.0513000000000003</v>
      </c>
    </row>
    <row r="1162" spans="1:53" x14ac:dyDescent="0.15">
      <c r="A1162" s="7">
        <v>0.41739999999999999</v>
      </c>
      <c r="B1162" s="7">
        <v>1.2850999999999999</v>
      </c>
      <c r="C1162" s="7">
        <v>3.1581999999999999</v>
      </c>
      <c r="D1162" s="7">
        <v>6.4593999999999996</v>
      </c>
      <c r="H1162" s="7">
        <v>0.49509999999999998</v>
      </c>
      <c r="I1162" s="7">
        <v>1.4395</v>
      </c>
      <c r="K1162" s="7">
        <v>0.53510000000000002</v>
      </c>
      <c r="L1162" s="7">
        <v>1.5882000000000001</v>
      </c>
      <c r="N1162" s="7">
        <v>0.4526</v>
      </c>
      <c r="O1162" s="7">
        <v>1.4174</v>
      </c>
      <c r="Q1162" s="7">
        <v>1.44</v>
      </c>
      <c r="R1162" s="7">
        <v>3.3597999999999999</v>
      </c>
      <c r="AA1162" s="7">
        <v>0.39219999999999999</v>
      </c>
      <c r="AB1162" s="7">
        <v>1.2407999999999999</v>
      </c>
      <c r="AC1162" s="7">
        <v>2.5813000000000001</v>
      </c>
      <c r="AD1162" s="7">
        <v>6.1106999999999996</v>
      </c>
      <c r="AH1162" s="7">
        <v>0.44950000000000001</v>
      </c>
      <c r="AI1162" s="7">
        <v>1.3514999999999999</v>
      </c>
      <c r="AK1162" s="7">
        <v>0.49559999999999998</v>
      </c>
      <c r="AL1162" s="7">
        <v>1.4587000000000001</v>
      </c>
      <c r="AN1162" s="7">
        <v>0.4158</v>
      </c>
      <c r="AO1162" s="7">
        <v>1.3409</v>
      </c>
      <c r="AP1162" s="7"/>
      <c r="AQ1162" s="7">
        <v>1.345</v>
      </c>
      <c r="AR1162" s="7">
        <v>3.1873999999999998</v>
      </c>
      <c r="AY1162" s="7">
        <v>3.1242999999999999</v>
      </c>
      <c r="AZ1162" s="7">
        <v>7.0542999999999996</v>
      </c>
      <c r="BA1162" s="7">
        <v>7.0542999999999996</v>
      </c>
    </row>
    <row r="1163" spans="1:53" x14ac:dyDescent="0.15">
      <c r="A1163" s="7">
        <v>0.41760000000000003</v>
      </c>
      <c r="B1163" s="7">
        <v>1.2857000000000001</v>
      </c>
      <c r="C1163" s="7">
        <v>3.1594000000000002</v>
      </c>
      <c r="D1163" s="7">
        <v>6.4618000000000002</v>
      </c>
      <c r="H1163" s="7">
        <v>0.49540000000000001</v>
      </c>
      <c r="I1163" s="7">
        <v>1.4401999999999999</v>
      </c>
      <c r="K1163" s="7">
        <v>0.53549999999999998</v>
      </c>
      <c r="L1163" s="7">
        <v>1.589</v>
      </c>
      <c r="N1163" s="7">
        <v>0.45290000000000002</v>
      </c>
      <c r="O1163" s="7">
        <v>1.4179999999999999</v>
      </c>
      <c r="Q1163" s="7">
        <v>1.4406000000000001</v>
      </c>
      <c r="R1163" s="7">
        <v>3.3611</v>
      </c>
      <c r="AA1163" s="7">
        <v>0.39250000000000002</v>
      </c>
      <c r="AB1163" s="7">
        <v>1.2414000000000001</v>
      </c>
      <c r="AC1163" s="7">
        <v>2.5823999999999998</v>
      </c>
      <c r="AD1163" s="7">
        <v>6.1128999999999998</v>
      </c>
      <c r="AH1163" s="7">
        <v>0.44979999999999998</v>
      </c>
      <c r="AI1163" s="7">
        <v>1.3522000000000001</v>
      </c>
      <c r="AK1163" s="7">
        <v>0.49590000000000001</v>
      </c>
      <c r="AL1163" s="7">
        <v>1.4594</v>
      </c>
      <c r="AN1163" s="7">
        <v>0.41599999999999998</v>
      </c>
      <c r="AO1163" s="7">
        <v>1.3414999999999999</v>
      </c>
      <c r="AP1163" s="7"/>
      <c r="AQ1163" s="7">
        <v>1.3455999999999999</v>
      </c>
      <c r="AR1163" s="7">
        <v>3.1886000000000001</v>
      </c>
      <c r="AY1163" s="7">
        <v>3.1257000000000001</v>
      </c>
      <c r="AZ1163" s="7">
        <v>7.0572999999999997</v>
      </c>
      <c r="BA1163" s="7">
        <v>7.0572999999999997</v>
      </c>
    </row>
    <row r="1164" spans="1:53" x14ac:dyDescent="0.15">
      <c r="A1164" s="7">
        <v>0.41789999999999999</v>
      </c>
      <c r="B1164" s="7">
        <v>1.2862</v>
      </c>
      <c r="C1164" s="7">
        <v>3.1604999999999999</v>
      </c>
      <c r="D1164" s="7">
        <v>6.4641999999999999</v>
      </c>
      <c r="H1164" s="7">
        <v>0.49569999999999997</v>
      </c>
      <c r="I1164" s="7">
        <v>1.4408000000000001</v>
      </c>
      <c r="K1164" s="7">
        <v>0.53580000000000005</v>
      </c>
      <c r="L1164" s="7">
        <v>1.5898000000000001</v>
      </c>
      <c r="N1164" s="7">
        <v>0.45319999999999999</v>
      </c>
      <c r="O1164" s="7">
        <v>1.4187000000000001</v>
      </c>
      <c r="Q1164" s="7">
        <v>1.4413</v>
      </c>
      <c r="R1164" s="7">
        <v>3.3624000000000001</v>
      </c>
      <c r="AA1164" s="7">
        <v>0.39269999999999999</v>
      </c>
      <c r="AB1164" s="7">
        <v>1.2419</v>
      </c>
      <c r="AC1164" s="7">
        <v>2.5834999999999999</v>
      </c>
      <c r="AD1164" s="7">
        <v>6.1151</v>
      </c>
      <c r="AH1164" s="7">
        <v>0.4501</v>
      </c>
      <c r="AI1164" s="7">
        <v>1.3528</v>
      </c>
      <c r="AK1164" s="7">
        <v>0.49630000000000002</v>
      </c>
      <c r="AL1164" s="7">
        <v>1.4601</v>
      </c>
      <c r="AN1164" s="7">
        <v>0.4163</v>
      </c>
      <c r="AO1164" s="7">
        <v>1.3422000000000001</v>
      </c>
      <c r="AP1164" s="7"/>
      <c r="AQ1164" s="7">
        <v>1.3462000000000001</v>
      </c>
      <c r="AR1164" s="7">
        <v>3.1898</v>
      </c>
      <c r="AY1164" s="7">
        <v>3.1271</v>
      </c>
      <c r="AZ1164" s="7">
        <v>7.0602999999999998</v>
      </c>
      <c r="BA1164" s="7">
        <v>7.0602999999999998</v>
      </c>
    </row>
    <row r="1165" spans="1:53" x14ac:dyDescent="0.15">
      <c r="A1165" s="7">
        <v>0.41810000000000003</v>
      </c>
      <c r="B1165" s="7">
        <v>1.2867</v>
      </c>
      <c r="C1165" s="7">
        <v>3.1617000000000002</v>
      </c>
      <c r="D1165" s="7">
        <v>6.4665999999999997</v>
      </c>
      <c r="H1165" s="7">
        <v>0.49609999999999999</v>
      </c>
      <c r="I1165" s="7">
        <v>1.4415</v>
      </c>
      <c r="K1165" s="7">
        <v>0.53620000000000001</v>
      </c>
      <c r="L1165" s="7">
        <v>1.5905</v>
      </c>
      <c r="N1165" s="7">
        <v>0.45350000000000001</v>
      </c>
      <c r="O1165" s="7">
        <v>1.4193</v>
      </c>
      <c r="Q1165" s="7">
        <v>1.4419</v>
      </c>
      <c r="R1165" s="7">
        <v>3.3637000000000001</v>
      </c>
      <c r="AA1165" s="7">
        <v>0.39300000000000002</v>
      </c>
      <c r="AB1165" s="7">
        <v>1.2424999999999999</v>
      </c>
      <c r="AC1165" s="7">
        <v>2.5846</v>
      </c>
      <c r="AD1165" s="7">
        <v>6.1173000000000002</v>
      </c>
      <c r="AH1165" s="7">
        <v>0.45040000000000002</v>
      </c>
      <c r="AI1165" s="7">
        <v>1.3534999999999999</v>
      </c>
      <c r="AK1165" s="7">
        <v>0.49659999999999999</v>
      </c>
      <c r="AL1165" s="7">
        <v>1.4608000000000001</v>
      </c>
      <c r="AN1165" s="7">
        <v>0.41660000000000003</v>
      </c>
      <c r="AO1165" s="7">
        <v>1.3428</v>
      </c>
      <c r="AP1165" s="7"/>
      <c r="AQ1165" s="7">
        <v>1.3468</v>
      </c>
      <c r="AR1165" s="7">
        <v>3.1909999999999998</v>
      </c>
      <c r="AY1165" s="7">
        <v>3.1284999999999998</v>
      </c>
      <c r="AZ1165" s="7">
        <v>7.0632999999999999</v>
      </c>
      <c r="BA1165" s="7">
        <v>7.0632999999999999</v>
      </c>
    </row>
    <row r="1166" spans="1:53" x14ac:dyDescent="0.15">
      <c r="A1166" s="7">
        <v>0.41839999999999999</v>
      </c>
      <c r="B1166" s="7">
        <v>1.2871999999999999</v>
      </c>
      <c r="C1166" s="7">
        <v>3.1629</v>
      </c>
      <c r="D1166" s="7">
        <v>6.4690000000000003</v>
      </c>
      <c r="H1166" s="7">
        <v>0.49640000000000001</v>
      </c>
      <c r="I1166" s="7">
        <v>1.4421999999999999</v>
      </c>
      <c r="K1166" s="7">
        <v>0.53649999999999998</v>
      </c>
      <c r="L1166" s="7">
        <v>1.5912999999999999</v>
      </c>
      <c r="N1166" s="7">
        <v>0.45379999999999998</v>
      </c>
      <c r="O1166" s="7">
        <v>1.42</v>
      </c>
      <c r="Q1166" s="7">
        <v>1.4426000000000001</v>
      </c>
      <c r="R1166" s="7">
        <v>3.3650000000000002</v>
      </c>
      <c r="AA1166" s="7">
        <v>0.39319999999999999</v>
      </c>
      <c r="AB1166" s="7">
        <v>1.2430000000000001</v>
      </c>
      <c r="AC1166" s="7">
        <v>2.5857000000000001</v>
      </c>
      <c r="AD1166" s="7">
        <v>6.1195000000000004</v>
      </c>
      <c r="AH1166" s="7">
        <v>0.45069999999999999</v>
      </c>
      <c r="AI1166" s="7">
        <v>1.3541000000000001</v>
      </c>
      <c r="AK1166" s="7">
        <v>0.497</v>
      </c>
      <c r="AL1166" s="7">
        <v>1.4614</v>
      </c>
      <c r="AN1166" s="7">
        <v>0.4168</v>
      </c>
      <c r="AO1166" s="7">
        <v>1.3433999999999999</v>
      </c>
      <c r="AP1166" s="7"/>
      <c r="AQ1166" s="7">
        <v>1.3473999999999999</v>
      </c>
      <c r="AR1166" s="7">
        <v>3.1922999999999999</v>
      </c>
      <c r="AY1166" s="7">
        <v>3.1299000000000001</v>
      </c>
      <c r="AZ1166" s="7">
        <v>7.0663</v>
      </c>
      <c r="BA1166" s="7">
        <v>7.0663</v>
      </c>
    </row>
    <row r="1167" spans="1:53" x14ac:dyDescent="0.15">
      <c r="A1167" s="7">
        <v>0.41860000000000003</v>
      </c>
      <c r="B1167" s="7">
        <v>1.2877000000000001</v>
      </c>
      <c r="C1167" s="7">
        <v>3.1640999999999999</v>
      </c>
      <c r="D1167" s="7">
        <v>6.4714</v>
      </c>
      <c r="H1167" s="7">
        <v>0.49669999999999997</v>
      </c>
      <c r="I1167" s="7">
        <v>1.4429000000000001</v>
      </c>
      <c r="K1167" s="7">
        <v>0.53690000000000004</v>
      </c>
      <c r="L1167" s="7">
        <v>1.5921000000000001</v>
      </c>
      <c r="N1167" s="7">
        <v>0.4541</v>
      </c>
      <c r="O1167" s="7">
        <v>1.4206000000000001</v>
      </c>
      <c r="Q1167" s="7">
        <v>1.4432</v>
      </c>
      <c r="R1167" s="7">
        <v>3.3662999999999998</v>
      </c>
      <c r="AA1167" s="7">
        <v>0.39350000000000002</v>
      </c>
      <c r="AB1167" s="7">
        <v>1.2435</v>
      </c>
      <c r="AC1167" s="7">
        <v>2.5868000000000002</v>
      </c>
      <c r="AD1167" s="7">
        <v>6.1216999999999997</v>
      </c>
      <c r="AH1167" s="7">
        <v>0.45100000000000001</v>
      </c>
      <c r="AI1167" s="7">
        <v>1.3548</v>
      </c>
      <c r="AK1167" s="7">
        <v>0.49730000000000002</v>
      </c>
      <c r="AL1167" s="7">
        <v>1.4621</v>
      </c>
      <c r="AN1167" s="7">
        <v>0.41710000000000003</v>
      </c>
      <c r="AO1167" s="7">
        <v>1.3441000000000001</v>
      </c>
      <c r="AP1167" s="7"/>
      <c r="AQ1167" s="7">
        <v>1.3480000000000001</v>
      </c>
      <c r="AR1167" s="7">
        <v>3.1934999999999998</v>
      </c>
      <c r="AY1167" s="7">
        <v>3.1313</v>
      </c>
      <c r="AZ1167" s="7">
        <v>7.0693999999999999</v>
      </c>
      <c r="BA1167" s="7">
        <v>7.0693999999999999</v>
      </c>
    </row>
    <row r="1168" spans="1:53" x14ac:dyDescent="0.15">
      <c r="A1168" s="7">
        <v>0.41889999999999999</v>
      </c>
      <c r="B1168" s="7">
        <v>1.2883</v>
      </c>
      <c r="C1168" s="7">
        <v>3.1652999999999998</v>
      </c>
      <c r="D1168" s="7">
        <v>6.4737999999999998</v>
      </c>
      <c r="H1168" s="7">
        <v>0.49709999999999999</v>
      </c>
      <c r="I1168" s="7">
        <v>1.4436</v>
      </c>
      <c r="K1168" s="7">
        <v>0.53720000000000001</v>
      </c>
      <c r="L1168" s="7">
        <v>1.5929</v>
      </c>
      <c r="N1168" s="7">
        <v>0.45440000000000003</v>
      </c>
      <c r="O1168" s="7">
        <v>1.4213</v>
      </c>
      <c r="Q1168" s="7">
        <v>1.4439</v>
      </c>
      <c r="R1168" s="7">
        <v>3.3675999999999999</v>
      </c>
      <c r="AA1168" s="7">
        <v>0.39379999999999998</v>
      </c>
      <c r="AB1168" s="7">
        <v>1.2441</v>
      </c>
      <c r="AC1168" s="7">
        <v>2.5878999999999999</v>
      </c>
      <c r="AD1168" s="7">
        <v>6.1238999999999999</v>
      </c>
      <c r="AH1168" s="7">
        <v>0.45129999999999998</v>
      </c>
      <c r="AI1168" s="7">
        <v>1.3553999999999999</v>
      </c>
      <c r="AK1168" s="7">
        <v>0.49759999999999999</v>
      </c>
      <c r="AL1168" s="7">
        <v>1.4628000000000001</v>
      </c>
      <c r="AN1168" s="7">
        <v>0.41739999999999999</v>
      </c>
      <c r="AO1168" s="7">
        <v>1.3447</v>
      </c>
      <c r="AP1168" s="7"/>
      <c r="AQ1168" s="7">
        <v>1.3486</v>
      </c>
      <c r="AR1168" s="7">
        <v>3.1947000000000001</v>
      </c>
      <c r="AY1168" s="7">
        <v>3.1326999999999998</v>
      </c>
      <c r="AZ1168" s="7">
        <v>7.0724</v>
      </c>
      <c r="BA1168" s="7">
        <v>7.0724</v>
      </c>
    </row>
    <row r="1169" spans="1:53" x14ac:dyDescent="0.15">
      <c r="A1169" s="7">
        <v>0.41920000000000002</v>
      </c>
      <c r="B1169" s="7">
        <v>1.2887999999999999</v>
      </c>
      <c r="C1169" s="7">
        <v>3.1665000000000001</v>
      </c>
      <c r="D1169" s="7">
        <v>6.4762000000000004</v>
      </c>
      <c r="H1169" s="7">
        <v>0.49740000000000001</v>
      </c>
      <c r="I1169" s="7">
        <v>1.4441999999999999</v>
      </c>
      <c r="K1169" s="7">
        <v>0.53749999999999998</v>
      </c>
      <c r="L1169" s="7">
        <v>1.5936999999999999</v>
      </c>
      <c r="N1169" s="7">
        <v>0.45469999999999999</v>
      </c>
      <c r="O1169" s="7">
        <v>1.4218999999999999</v>
      </c>
      <c r="Q1169" s="7">
        <v>1.4444999999999999</v>
      </c>
      <c r="R1169" s="7">
        <v>3.3689</v>
      </c>
      <c r="AA1169" s="7">
        <v>0.39400000000000002</v>
      </c>
      <c r="AB1169" s="7">
        <v>1.2445999999999999</v>
      </c>
      <c r="AC1169" s="7">
        <v>2.589</v>
      </c>
      <c r="AD1169" s="7">
        <v>6.1261000000000001</v>
      </c>
      <c r="AH1169" s="7">
        <v>0.4516</v>
      </c>
      <c r="AI1169" s="7">
        <v>1.3561000000000001</v>
      </c>
      <c r="AK1169" s="7">
        <v>0.498</v>
      </c>
      <c r="AL1169" s="7">
        <v>1.4635</v>
      </c>
      <c r="AN1169" s="7">
        <v>0.41770000000000002</v>
      </c>
      <c r="AO1169" s="7">
        <v>1.3452999999999999</v>
      </c>
      <c r="AP1169" s="7"/>
      <c r="AQ1169" s="7">
        <v>1.3492999999999999</v>
      </c>
      <c r="AR1169" s="7">
        <v>3.1960000000000002</v>
      </c>
      <c r="AY1169" s="7">
        <v>3.1341000000000001</v>
      </c>
      <c r="AZ1169" s="7">
        <v>7.0754000000000001</v>
      </c>
      <c r="BA1169" s="7">
        <v>7.0754000000000001</v>
      </c>
    </row>
    <row r="1170" spans="1:53" x14ac:dyDescent="0.15">
      <c r="A1170" s="7">
        <v>0.4194</v>
      </c>
      <c r="B1170" s="7">
        <v>1.2892999999999999</v>
      </c>
      <c r="C1170" s="7">
        <v>3.1677</v>
      </c>
      <c r="D1170" s="7">
        <v>6.4786000000000001</v>
      </c>
      <c r="H1170" s="7">
        <v>0.49769999999999998</v>
      </c>
      <c r="I1170" s="7">
        <v>1.4449000000000001</v>
      </c>
      <c r="K1170" s="7">
        <v>0.53790000000000004</v>
      </c>
      <c r="L1170" s="7">
        <v>1.5945</v>
      </c>
      <c r="N1170" s="7">
        <v>0.45490000000000003</v>
      </c>
      <c r="O1170" s="7">
        <v>1.4226000000000001</v>
      </c>
      <c r="Q1170" s="7">
        <v>1.4452</v>
      </c>
      <c r="R1170" s="7">
        <v>3.3702000000000001</v>
      </c>
      <c r="AA1170" s="7">
        <v>0.39429999999999998</v>
      </c>
      <c r="AB1170" s="7">
        <v>1.2452000000000001</v>
      </c>
      <c r="AC1170" s="7">
        <v>2.5901000000000001</v>
      </c>
      <c r="AD1170" s="7">
        <v>6.1283000000000003</v>
      </c>
      <c r="AH1170" s="7">
        <v>0.45190000000000002</v>
      </c>
      <c r="AI1170" s="7">
        <v>1.3567</v>
      </c>
      <c r="AK1170" s="7">
        <v>0.49830000000000002</v>
      </c>
      <c r="AL1170" s="7">
        <v>1.4641999999999999</v>
      </c>
      <c r="AN1170" s="7">
        <v>0.41789999999999999</v>
      </c>
      <c r="AO1170" s="7">
        <v>1.3460000000000001</v>
      </c>
      <c r="AP1170" s="7"/>
      <c r="AQ1170" s="7">
        <v>1.3499000000000001</v>
      </c>
      <c r="AR1170" s="7">
        <v>3.1972</v>
      </c>
      <c r="AY1170" s="7">
        <v>3.1356000000000002</v>
      </c>
      <c r="AZ1170" s="7">
        <v>7.0785</v>
      </c>
      <c r="BA1170" s="7">
        <v>7.0785</v>
      </c>
    </row>
    <row r="1171" spans="1:53" x14ac:dyDescent="0.15">
      <c r="A1171" s="7">
        <v>0.41970000000000002</v>
      </c>
      <c r="B1171" s="7">
        <v>1.2898000000000001</v>
      </c>
      <c r="C1171" s="7">
        <v>3.1688999999999998</v>
      </c>
      <c r="D1171" s="7">
        <v>6.4809999999999999</v>
      </c>
      <c r="H1171" s="7">
        <v>0.49809999999999999</v>
      </c>
      <c r="I1171" s="7">
        <v>1.4456</v>
      </c>
      <c r="K1171" s="7">
        <v>0.53820000000000001</v>
      </c>
      <c r="L1171" s="7">
        <v>1.5952999999999999</v>
      </c>
      <c r="N1171" s="7">
        <v>0.45519999999999999</v>
      </c>
      <c r="O1171" s="7">
        <v>1.4232</v>
      </c>
      <c r="Q1171" s="7">
        <v>1.4458</v>
      </c>
      <c r="R1171" s="7">
        <v>3.3715000000000002</v>
      </c>
      <c r="AA1171" s="7">
        <v>0.39460000000000001</v>
      </c>
      <c r="AB1171" s="7">
        <v>1.2457</v>
      </c>
      <c r="AC1171" s="7">
        <v>2.5912000000000002</v>
      </c>
      <c r="AD1171" s="7">
        <v>6.1304999999999996</v>
      </c>
      <c r="AH1171" s="7">
        <v>0.45229999999999998</v>
      </c>
      <c r="AI1171" s="7">
        <v>1.3573999999999999</v>
      </c>
      <c r="AK1171" s="7">
        <v>0.49869999999999998</v>
      </c>
      <c r="AL1171" s="7">
        <v>1.4649000000000001</v>
      </c>
      <c r="AN1171" s="7">
        <v>0.41820000000000002</v>
      </c>
      <c r="AO1171" s="7">
        <v>1.3466</v>
      </c>
      <c r="AP1171" s="7"/>
      <c r="AQ1171" s="7">
        <v>1.3505</v>
      </c>
      <c r="AR1171" s="7">
        <v>3.1983999999999999</v>
      </c>
      <c r="AY1171" s="7">
        <v>3.137</v>
      </c>
      <c r="AZ1171" s="7">
        <v>7.0815000000000001</v>
      </c>
      <c r="BA1171" s="7">
        <v>7.0815000000000001</v>
      </c>
    </row>
    <row r="1172" spans="1:53" x14ac:dyDescent="0.15">
      <c r="A1172" s="7">
        <v>0.4199</v>
      </c>
      <c r="B1172" s="7">
        <v>1.2904</v>
      </c>
      <c r="C1172" s="7">
        <v>3.17</v>
      </c>
      <c r="D1172" s="7">
        <v>6.4833999999999996</v>
      </c>
      <c r="H1172" s="7">
        <v>0.49840000000000001</v>
      </c>
      <c r="I1172" s="7">
        <v>1.4462999999999999</v>
      </c>
      <c r="K1172" s="7">
        <v>0.53859999999999997</v>
      </c>
      <c r="L1172" s="7">
        <v>1.5961000000000001</v>
      </c>
      <c r="N1172" s="7">
        <v>0.45550000000000002</v>
      </c>
      <c r="O1172" s="7">
        <v>1.4238999999999999</v>
      </c>
      <c r="Q1172" s="7">
        <v>1.4464999999999999</v>
      </c>
      <c r="R1172" s="7">
        <v>3.3729</v>
      </c>
      <c r="AA1172" s="7">
        <v>0.39479999999999998</v>
      </c>
      <c r="AB1172" s="7">
        <v>1.2463</v>
      </c>
      <c r="AC1172" s="7">
        <v>2.5922999999999998</v>
      </c>
      <c r="AD1172" s="7">
        <v>6.1327999999999996</v>
      </c>
      <c r="AH1172" s="7">
        <v>0.4526</v>
      </c>
      <c r="AI1172" s="7">
        <v>1.3580000000000001</v>
      </c>
      <c r="AK1172" s="7">
        <v>0.499</v>
      </c>
      <c r="AL1172" s="7">
        <v>1.4656</v>
      </c>
      <c r="AN1172" s="7">
        <v>0.41849999999999998</v>
      </c>
      <c r="AO1172" s="7">
        <v>1.3472999999999999</v>
      </c>
      <c r="AP1172" s="7"/>
      <c r="AQ1172" s="7">
        <v>1.3511</v>
      </c>
      <c r="AR1172" s="7">
        <v>3.1997</v>
      </c>
      <c r="AY1172" s="7">
        <v>3.1383999999999999</v>
      </c>
      <c r="AZ1172" s="7">
        <v>7.0846</v>
      </c>
      <c r="BA1172" s="7">
        <v>7.0846</v>
      </c>
    </row>
    <row r="1173" spans="1:53" x14ac:dyDescent="0.15">
      <c r="A1173" s="7">
        <v>0.42020000000000002</v>
      </c>
      <c r="B1173" s="7">
        <v>1.2908999999999999</v>
      </c>
      <c r="C1173" s="7">
        <v>3.1711999999999998</v>
      </c>
      <c r="D1173" s="7">
        <v>6.4858000000000002</v>
      </c>
      <c r="H1173" s="7">
        <v>0.49869999999999998</v>
      </c>
      <c r="I1173" s="7">
        <v>1.4470000000000001</v>
      </c>
      <c r="K1173" s="7">
        <v>0.53890000000000005</v>
      </c>
      <c r="L1173" s="7">
        <v>1.5969</v>
      </c>
      <c r="N1173" s="7">
        <v>0.45579999999999998</v>
      </c>
      <c r="O1173" s="7">
        <v>1.4246000000000001</v>
      </c>
      <c r="Q1173" s="7">
        <v>1.4471000000000001</v>
      </c>
      <c r="R1173" s="7">
        <v>3.3742000000000001</v>
      </c>
      <c r="AA1173" s="7">
        <v>0.39510000000000001</v>
      </c>
      <c r="AB1173" s="7">
        <v>1.2467999999999999</v>
      </c>
      <c r="AC1173" s="7">
        <v>2.5933999999999999</v>
      </c>
      <c r="AD1173" s="7">
        <v>6.1349999999999998</v>
      </c>
      <c r="AH1173" s="7">
        <v>0.45290000000000002</v>
      </c>
      <c r="AI1173" s="7">
        <v>1.3587</v>
      </c>
      <c r="AK1173" s="7">
        <v>0.49940000000000001</v>
      </c>
      <c r="AL1173" s="7">
        <v>1.4662999999999999</v>
      </c>
      <c r="AN1173" s="7">
        <v>0.41880000000000001</v>
      </c>
      <c r="AO1173" s="7">
        <v>1.3479000000000001</v>
      </c>
      <c r="AP1173" s="7"/>
      <c r="AQ1173" s="7">
        <v>1.3516999999999999</v>
      </c>
      <c r="AR1173" s="7">
        <v>3.2008999999999999</v>
      </c>
      <c r="AY1173" s="7">
        <v>3.1398000000000001</v>
      </c>
      <c r="AZ1173" s="7">
        <v>7.0876000000000001</v>
      </c>
      <c r="BA1173" s="7">
        <v>7.0876000000000001</v>
      </c>
    </row>
    <row r="1174" spans="1:53" x14ac:dyDescent="0.15">
      <c r="A1174" s="7">
        <v>0.42049999999999998</v>
      </c>
      <c r="B1174" s="7">
        <v>1.2914000000000001</v>
      </c>
      <c r="C1174" s="7">
        <v>3.1724000000000001</v>
      </c>
      <c r="D1174" s="7">
        <v>6.4882</v>
      </c>
      <c r="H1174" s="7">
        <v>0.49909999999999999</v>
      </c>
      <c r="I1174" s="7">
        <v>1.4477</v>
      </c>
      <c r="K1174" s="7">
        <v>0.5393</v>
      </c>
      <c r="L1174" s="7">
        <v>1.5975999999999999</v>
      </c>
      <c r="N1174" s="7">
        <v>0.45610000000000001</v>
      </c>
      <c r="O1174" s="7">
        <v>1.4252</v>
      </c>
      <c r="Q1174" s="7">
        <v>1.4478</v>
      </c>
      <c r="R1174" s="7">
        <v>3.3755000000000002</v>
      </c>
      <c r="AA1174" s="7">
        <v>0.39539999999999997</v>
      </c>
      <c r="AB1174" s="7">
        <v>1.2474000000000001</v>
      </c>
      <c r="AC1174" s="7">
        <v>2.5945</v>
      </c>
      <c r="AD1174" s="7">
        <v>6.1372</v>
      </c>
      <c r="AH1174" s="7">
        <v>0.45319999999999999</v>
      </c>
      <c r="AI1174" s="7">
        <v>1.3593</v>
      </c>
      <c r="AK1174" s="7">
        <v>0.49969999999999998</v>
      </c>
      <c r="AL1174" s="7">
        <v>1.4671000000000001</v>
      </c>
      <c r="AN1174" s="7">
        <v>0.41909999999999997</v>
      </c>
      <c r="AO1174" s="7">
        <v>1.3485</v>
      </c>
      <c r="AP1174" s="7"/>
      <c r="AQ1174" s="7">
        <v>1.3523000000000001</v>
      </c>
      <c r="AR1174" s="7">
        <v>3.2021999999999999</v>
      </c>
      <c r="AY1174" s="7">
        <v>3.1413000000000002</v>
      </c>
      <c r="AZ1174" s="7">
        <v>7.0907</v>
      </c>
      <c r="BA1174" s="7">
        <v>7.0907</v>
      </c>
    </row>
    <row r="1175" spans="1:53" x14ac:dyDescent="0.15">
      <c r="A1175" s="7">
        <v>0.42070000000000002</v>
      </c>
      <c r="B1175" s="7">
        <v>1.292</v>
      </c>
      <c r="C1175" s="7">
        <v>3.1736</v>
      </c>
      <c r="D1175" s="7">
        <v>6.4907000000000004</v>
      </c>
      <c r="H1175" s="7">
        <v>0.49940000000000001</v>
      </c>
      <c r="I1175" s="7">
        <v>1.4483999999999999</v>
      </c>
      <c r="K1175" s="7">
        <v>0.53959999999999997</v>
      </c>
      <c r="L1175" s="7">
        <v>1.5984</v>
      </c>
      <c r="N1175" s="7">
        <v>0.45639999999999997</v>
      </c>
      <c r="O1175" s="7">
        <v>1.4258999999999999</v>
      </c>
      <c r="Q1175" s="7">
        <v>1.4483999999999999</v>
      </c>
      <c r="R1175" s="7">
        <v>3.3767999999999998</v>
      </c>
      <c r="AA1175" s="7">
        <v>0.39560000000000001</v>
      </c>
      <c r="AB1175" s="7">
        <v>1.2479</v>
      </c>
      <c r="AC1175" s="7">
        <v>2.5956000000000001</v>
      </c>
      <c r="AD1175" s="7">
        <v>6.1394000000000002</v>
      </c>
      <c r="AH1175" s="7">
        <v>0.45350000000000001</v>
      </c>
      <c r="AI1175" s="7">
        <v>1.36</v>
      </c>
      <c r="AK1175" s="7">
        <v>0.50009999999999999</v>
      </c>
      <c r="AL1175" s="7">
        <v>1.4678</v>
      </c>
      <c r="AN1175" s="7">
        <v>0.41930000000000001</v>
      </c>
      <c r="AO1175" s="7">
        <v>1.3492</v>
      </c>
      <c r="AP1175" s="7"/>
      <c r="AQ1175" s="7">
        <v>1.353</v>
      </c>
      <c r="AR1175" s="7">
        <v>3.2033999999999998</v>
      </c>
      <c r="AY1175" s="7">
        <v>3.1427</v>
      </c>
      <c r="AZ1175" s="7">
        <v>7.0937000000000001</v>
      </c>
      <c r="BA1175" s="7">
        <v>7.0937000000000001</v>
      </c>
    </row>
    <row r="1176" spans="1:53" x14ac:dyDescent="0.15">
      <c r="A1176" s="7">
        <v>0.42099999999999999</v>
      </c>
      <c r="B1176" s="7">
        <v>1.2925</v>
      </c>
      <c r="C1176" s="7">
        <v>3.1747999999999998</v>
      </c>
      <c r="D1176" s="7">
        <v>6.4931000000000001</v>
      </c>
      <c r="H1176" s="7">
        <v>0.49969999999999998</v>
      </c>
      <c r="I1176" s="7">
        <v>1.4490000000000001</v>
      </c>
      <c r="K1176" s="7">
        <v>0.54</v>
      </c>
      <c r="L1176" s="7">
        <v>1.5992</v>
      </c>
      <c r="N1176" s="7">
        <v>0.45669999999999999</v>
      </c>
      <c r="O1176" s="7">
        <v>1.4266000000000001</v>
      </c>
      <c r="Q1176" s="7">
        <v>1.4491000000000001</v>
      </c>
      <c r="R1176" s="7">
        <v>3.3780999999999999</v>
      </c>
      <c r="AA1176" s="7">
        <v>0.39589999999999997</v>
      </c>
      <c r="AB1176" s="7">
        <v>1.2484999999999999</v>
      </c>
      <c r="AC1176" s="7">
        <v>2.5966999999999998</v>
      </c>
      <c r="AD1176" s="7">
        <v>6.1417000000000002</v>
      </c>
      <c r="AH1176" s="7">
        <v>0.45379999999999998</v>
      </c>
      <c r="AI1176" s="7">
        <v>1.3607</v>
      </c>
      <c r="AK1176" s="7">
        <v>0.50039999999999996</v>
      </c>
      <c r="AL1176" s="7">
        <v>1.4684999999999999</v>
      </c>
      <c r="AN1176" s="7">
        <v>0.41959999999999997</v>
      </c>
      <c r="AO1176" s="7">
        <v>1.3498000000000001</v>
      </c>
      <c r="AP1176" s="7"/>
      <c r="AQ1176" s="7">
        <v>1.3535999999999999</v>
      </c>
      <c r="AR1176" s="7">
        <v>3.2046999999999999</v>
      </c>
      <c r="AY1176" s="7">
        <v>3.1440999999999999</v>
      </c>
      <c r="AZ1176" s="7">
        <v>7.0968</v>
      </c>
      <c r="BA1176" s="7">
        <v>7.0968</v>
      </c>
    </row>
    <row r="1177" spans="1:53" x14ac:dyDescent="0.15">
      <c r="A1177" s="7">
        <v>0.42120000000000002</v>
      </c>
      <c r="B1177" s="7">
        <v>1.2929999999999999</v>
      </c>
      <c r="C1177" s="7">
        <v>3.1760000000000002</v>
      </c>
      <c r="D1177" s="7">
        <v>6.4954999999999998</v>
      </c>
      <c r="H1177" s="7">
        <v>0.50009999999999999</v>
      </c>
      <c r="I1177" s="7">
        <v>1.4497</v>
      </c>
      <c r="K1177" s="7">
        <v>0.5403</v>
      </c>
      <c r="L1177" s="7">
        <v>2</v>
      </c>
      <c r="N1177" s="7">
        <v>0.45700000000000002</v>
      </c>
      <c r="O1177" s="7">
        <v>1.4272</v>
      </c>
      <c r="Q1177" s="7">
        <v>1.4498</v>
      </c>
      <c r="R1177" s="7">
        <v>3.3794</v>
      </c>
      <c r="AA1177" s="7">
        <v>0.3962</v>
      </c>
      <c r="AB1177" s="7">
        <v>1.2491000000000001</v>
      </c>
      <c r="AC1177" s="7">
        <v>2.5977999999999999</v>
      </c>
      <c r="AD1177" s="7">
        <v>6.1439000000000004</v>
      </c>
      <c r="AH1177" s="7">
        <v>0.45419999999999999</v>
      </c>
      <c r="AI1177" s="7">
        <v>1.3613</v>
      </c>
      <c r="AK1177" s="7">
        <v>0.50080000000000002</v>
      </c>
      <c r="AL1177" s="7">
        <v>1.4692000000000001</v>
      </c>
      <c r="AN1177" s="7">
        <v>0.4199</v>
      </c>
      <c r="AO1177" s="7">
        <v>1.3505</v>
      </c>
      <c r="AP1177" s="7"/>
      <c r="AQ1177" s="7">
        <v>1.3542000000000001</v>
      </c>
      <c r="AR1177" s="7">
        <v>3.2059000000000002</v>
      </c>
      <c r="AY1177" s="7">
        <v>3.1455000000000002</v>
      </c>
      <c r="AZ1177" s="7">
        <v>7.0998999999999999</v>
      </c>
      <c r="BA1177" s="7">
        <v>7.0998999999999999</v>
      </c>
    </row>
    <row r="1178" spans="1:53" x14ac:dyDescent="0.15">
      <c r="A1178" s="7">
        <v>0.42149999999999999</v>
      </c>
      <c r="B1178" s="7">
        <v>1.2936000000000001</v>
      </c>
      <c r="C1178" s="7">
        <v>3.1772999999999998</v>
      </c>
      <c r="D1178" s="7">
        <v>6.4980000000000002</v>
      </c>
      <c r="H1178" s="7">
        <v>0.50039999999999996</v>
      </c>
      <c r="I1178" s="7">
        <v>1.4503999999999999</v>
      </c>
      <c r="K1178" s="7">
        <v>0.54069999999999996</v>
      </c>
      <c r="L1178" s="7">
        <v>2.0007999999999999</v>
      </c>
      <c r="N1178" s="7">
        <v>0.45729999999999998</v>
      </c>
      <c r="O1178" s="7">
        <v>1.4278999999999999</v>
      </c>
      <c r="Q1178" s="7">
        <v>1.4503999999999999</v>
      </c>
      <c r="R1178" s="7">
        <v>3.3807999999999998</v>
      </c>
      <c r="AA1178" s="7">
        <v>0.39639999999999997</v>
      </c>
      <c r="AB1178" s="7">
        <v>1.2496</v>
      </c>
      <c r="AC1178" s="7">
        <v>2.5989</v>
      </c>
      <c r="AD1178" s="7">
        <v>6.1460999999999997</v>
      </c>
      <c r="AH1178" s="7">
        <v>0.45450000000000002</v>
      </c>
      <c r="AI1178" s="7">
        <v>1.3620000000000001</v>
      </c>
      <c r="AK1178" s="7">
        <v>0.50119999999999998</v>
      </c>
      <c r="AL1178" s="7">
        <v>1.4699</v>
      </c>
      <c r="AN1178" s="7">
        <v>0.42020000000000002</v>
      </c>
      <c r="AO1178" s="7">
        <v>1.3511</v>
      </c>
      <c r="AP1178" s="7"/>
      <c r="AQ1178" s="7">
        <v>1.3548</v>
      </c>
      <c r="AR1178" s="7">
        <v>3.2071999999999998</v>
      </c>
      <c r="AY1178" s="7">
        <v>3.1469999999999998</v>
      </c>
      <c r="AZ1178" s="7">
        <v>7.1029</v>
      </c>
      <c r="BA1178" s="7">
        <v>7.1029</v>
      </c>
    </row>
    <row r="1179" spans="1:53" x14ac:dyDescent="0.15">
      <c r="A1179" s="7">
        <v>0.42180000000000001</v>
      </c>
      <c r="B1179" s="7">
        <v>1.2941</v>
      </c>
      <c r="C1179" s="7">
        <v>3.1785000000000001</v>
      </c>
      <c r="D1179" s="7">
        <v>6.5004</v>
      </c>
      <c r="H1179" s="7">
        <v>0.50080000000000002</v>
      </c>
      <c r="I1179" s="7">
        <v>1.4511000000000001</v>
      </c>
      <c r="K1179" s="7">
        <v>0.54100000000000004</v>
      </c>
      <c r="L1179" s="7">
        <v>2.0015999999999998</v>
      </c>
      <c r="N1179" s="7">
        <v>0.45760000000000001</v>
      </c>
      <c r="O1179" s="7">
        <v>1.4286000000000001</v>
      </c>
      <c r="Q1179" s="7">
        <v>1.4511000000000001</v>
      </c>
      <c r="R1179" s="7">
        <v>3.3820999999999999</v>
      </c>
      <c r="AA1179" s="7">
        <v>0.3967</v>
      </c>
      <c r="AB1179" s="7">
        <v>1.2502</v>
      </c>
      <c r="AC1179" s="7">
        <v>2.6</v>
      </c>
      <c r="AD1179" s="7">
        <v>6.1483999999999996</v>
      </c>
      <c r="AH1179" s="7">
        <v>0.45479999999999998</v>
      </c>
      <c r="AI1179" s="7">
        <v>1.3626</v>
      </c>
      <c r="AK1179" s="7">
        <v>0.50149999999999995</v>
      </c>
      <c r="AL1179" s="7">
        <v>1.4705999999999999</v>
      </c>
      <c r="AN1179" s="7">
        <v>0.4204</v>
      </c>
      <c r="AO1179" s="7">
        <v>1.3517999999999999</v>
      </c>
      <c r="AP1179" s="7"/>
      <c r="AQ1179" s="7">
        <v>1.3554999999999999</v>
      </c>
      <c r="AR1179" s="7">
        <v>3.2084000000000001</v>
      </c>
      <c r="AY1179" s="7">
        <v>3.1484000000000001</v>
      </c>
      <c r="AZ1179" s="7">
        <v>7.1059999999999999</v>
      </c>
      <c r="BA1179" s="7">
        <v>7.1059999999999999</v>
      </c>
    </row>
    <row r="1180" spans="1:53" x14ac:dyDescent="0.15">
      <c r="A1180" s="7">
        <v>0.42199999999999999</v>
      </c>
      <c r="B1180" s="7">
        <v>1.2946</v>
      </c>
      <c r="C1180" s="7">
        <v>3.1797</v>
      </c>
      <c r="D1180" s="7">
        <v>6.5027999999999997</v>
      </c>
      <c r="H1180" s="7">
        <v>0.50109999999999999</v>
      </c>
      <c r="I1180" s="7">
        <v>1.4518</v>
      </c>
      <c r="K1180" s="7">
        <v>0.54139999999999999</v>
      </c>
      <c r="L1180" s="7">
        <v>2.0024000000000002</v>
      </c>
      <c r="N1180" s="7">
        <v>0.45789999999999997</v>
      </c>
      <c r="O1180" s="7">
        <v>1.4292</v>
      </c>
      <c r="Q1180" s="7">
        <v>1.4518</v>
      </c>
      <c r="R1180" s="7">
        <v>3.3834</v>
      </c>
      <c r="AA1180" s="7">
        <v>0.39700000000000002</v>
      </c>
      <c r="AB1180" s="7">
        <v>1.2506999999999999</v>
      </c>
      <c r="AC1180" s="7">
        <v>3.0011000000000001</v>
      </c>
      <c r="AD1180" s="7">
        <v>6.1505999999999998</v>
      </c>
      <c r="AH1180" s="7">
        <v>0.4551</v>
      </c>
      <c r="AI1180" s="7">
        <v>1.3633</v>
      </c>
      <c r="AK1180" s="7">
        <v>0.50190000000000001</v>
      </c>
      <c r="AL1180" s="7">
        <v>1.4713000000000001</v>
      </c>
      <c r="AN1180" s="7">
        <v>0.42070000000000002</v>
      </c>
      <c r="AO1180" s="7">
        <v>1.3524</v>
      </c>
      <c r="AP1180" s="7"/>
      <c r="AQ1180" s="7">
        <v>1.3561000000000001</v>
      </c>
      <c r="AR1180" s="7">
        <v>3.2097000000000002</v>
      </c>
      <c r="AY1180" s="7">
        <v>3.1499000000000001</v>
      </c>
      <c r="AZ1180" s="7">
        <v>7.1090999999999998</v>
      </c>
      <c r="BA1180" s="7">
        <v>7.1090999999999998</v>
      </c>
    </row>
    <row r="1181" spans="1:53" x14ac:dyDescent="0.15">
      <c r="A1181" s="7">
        <v>0.42230000000000001</v>
      </c>
      <c r="B1181" s="7">
        <v>1.2951999999999999</v>
      </c>
      <c r="C1181" s="7">
        <v>3.1808999999999998</v>
      </c>
      <c r="D1181" s="7">
        <v>6.5053000000000001</v>
      </c>
      <c r="H1181" s="7">
        <v>0.50139999999999996</v>
      </c>
      <c r="I1181" s="7">
        <v>1.4524999999999999</v>
      </c>
      <c r="K1181" s="7">
        <v>0.54169999999999996</v>
      </c>
      <c r="L1181" s="7">
        <v>2.0032000000000001</v>
      </c>
      <c r="N1181" s="7">
        <v>0.4582</v>
      </c>
      <c r="O1181" s="7">
        <v>1.4298999999999999</v>
      </c>
      <c r="Q1181" s="7">
        <v>1.4523999999999999</v>
      </c>
      <c r="R1181" s="7">
        <v>3.3847</v>
      </c>
      <c r="AA1181" s="7">
        <v>0.3972</v>
      </c>
      <c r="AB1181" s="7">
        <v>1.2513000000000001</v>
      </c>
      <c r="AC1181" s="7">
        <v>3.0022000000000002</v>
      </c>
      <c r="AD1181" s="7">
        <v>6.1528999999999998</v>
      </c>
      <c r="AH1181" s="7">
        <v>0.45540000000000003</v>
      </c>
      <c r="AI1181" s="7">
        <v>1.3640000000000001</v>
      </c>
      <c r="AK1181" s="7">
        <v>0.50219999999999998</v>
      </c>
      <c r="AL1181" s="7">
        <v>1.472</v>
      </c>
      <c r="AN1181" s="7">
        <v>0.42099999999999999</v>
      </c>
      <c r="AO1181" s="7">
        <v>1.353</v>
      </c>
      <c r="AP1181" s="7"/>
      <c r="AQ1181" s="7">
        <v>1.3567</v>
      </c>
      <c r="AR1181" s="7">
        <v>3.2109000000000001</v>
      </c>
      <c r="AY1181" s="7">
        <v>3.1513</v>
      </c>
      <c r="AZ1181" s="7">
        <v>7.1121999999999996</v>
      </c>
      <c r="BA1181" s="7">
        <v>7.1121999999999996</v>
      </c>
    </row>
    <row r="1182" spans="1:53" x14ac:dyDescent="0.15">
      <c r="A1182" s="7">
        <v>0.42259999999999998</v>
      </c>
      <c r="B1182" s="7">
        <v>1.2957000000000001</v>
      </c>
      <c r="C1182" s="7">
        <v>3.1821000000000002</v>
      </c>
      <c r="D1182" s="7">
        <v>6.5076999999999998</v>
      </c>
      <c r="H1182" s="7">
        <v>0.50180000000000002</v>
      </c>
      <c r="I1182" s="7">
        <v>1.4532</v>
      </c>
      <c r="K1182" s="7">
        <v>0.54210000000000003</v>
      </c>
      <c r="L1182" s="7">
        <v>2.004</v>
      </c>
      <c r="N1182" s="7">
        <v>0.45850000000000002</v>
      </c>
      <c r="O1182" s="7">
        <v>1.4306000000000001</v>
      </c>
      <c r="Q1182" s="7">
        <v>1.4531000000000001</v>
      </c>
      <c r="R1182" s="7">
        <v>3.3860999999999999</v>
      </c>
      <c r="AA1182" s="7">
        <v>0.39750000000000002</v>
      </c>
      <c r="AB1182" s="7">
        <v>1.2518</v>
      </c>
      <c r="AC1182" s="7">
        <v>3.0034000000000001</v>
      </c>
      <c r="AD1182" s="7">
        <v>6.1551</v>
      </c>
      <c r="AH1182" s="7">
        <v>0.45569999999999999</v>
      </c>
      <c r="AI1182" s="7">
        <v>1.3646</v>
      </c>
      <c r="AK1182" s="7">
        <v>0.50260000000000005</v>
      </c>
      <c r="AL1182" s="7">
        <v>1.4726999999999999</v>
      </c>
      <c r="AN1182" s="7">
        <v>0.42130000000000001</v>
      </c>
      <c r="AO1182" s="7">
        <v>1.3536999999999999</v>
      </c>
      <c r="AP1182" s="7"/>
      <c r="AQ1182" s="7">
        <v>1.3573</v>
      </c>
      <c r="AR1182" s="7">
        <v>3.2122000000000002</v>
      </c>
      <c r="AY1182" s="7">
        <v>3.1528</v>
      </c>
      <c r="AZ1182" s="7">
        <v>7.1153000000000004</v>
      </c>
      <c r="BA1182" s="7">
        <v>7.1153000000000004</v>
      </c>
    </row>
    <row r="1183" spans="1:53" x14ac:dyDescent="0.15">
      <c r="A1183" s="7">
        <v>0.42280000000000001</v>
      </c>
      <c r="B1183" s="7">
        <v>1.2962</v>
      </c>
      <c r="C1183" s="7">
        <v>3.1833</v>
      </c>
      <c r="D1183" s="7">
        <v>6.5102000000000002</v>
      </c>
      <c r="H1183" s="7">
        <v>0.50209999999999999</v>
      </c>
      <c r="I1183" s="7">
        <v>1.4539</v>
      </c>
      <c r="K1183" s="7">
        <v>0.54239999999999999</v>
      </c>
      <c r="L1183" s="7">
        <v>2.0049000000000001</v>
      </c>
      <c r="N1183" s="7">
        <v>0.45879999999999999</v>
      </c>
      <c r="O1183" s="7">
        <v>1.4312</v>
      </c>
      <c r="Q1183" s="7">
        <v>1.4538</v>
      </c>
      <c r="R1183" s="7">
        <v>3.3874</v>
      </c>
      <c r="AA1183" s="7">
        <v>0.39779999999999999</v>
      </c>
      <c r="AB1183" s="7">
        <v>1.2524</v>
      </c>
      <c r="AC1183" s="7">
        <v>3.0045000000000002</v>
      </c>
      <c r="AD1183" s="7">
        <v>6.1574</v>
      </c>
      <c r="AH1183" s="7">
        <v>0.45610000000000001</v>
      </c>
      <c r="AI1183" s="7">
        <v>1.3653</v>
      </c>
      <c r="AK1183" s="7">
        <v>0.50290000000000001</v>
      </c>
      <c r="AL1183" s="7">
        <v>1.4734</v>
      </c>
      <c r="AN1183" s="7">
        <v>0.42159999999999997</v>
      </c>
      <c r="AO1183" s="7">
        <v>1.3543000000000001</v>
      </c>
      <c r="AP1183" s="7"/>
      <c r="AQ1183" s="7">
        <v>1.3580000000000001</v>
      </c>
      <c r="AR1183" s="7">
        <v>3.2134999999999998</v>
      </c>
      <c r="AY1183" s="7">
        <v>3.1541999999999999</v>
      </c>
      <c r="AZ1183" s="7">
        <v>7.1184000000000003</v>
      </c>
      <c r="BA1183" s="7">
        <v>7.1184000000000003</v>
      </c>
    </row>
    <row r="1184" spans="1:53" x14ac:dyDescent="0.15">
      <c r="A1184" s="7">
        <v>0.42309999999999998</v>
      </c>
      <c r="B1184" s="7">
        <v>1.2968</v>
      </c>
      <c r="C1184" s="7">
        <v>3.1844999999999999</v>
      </c>
      <c r="D1184" s="7">
        <v>6.5126999999999997</v>
      </c>
      <c r="H1184" s="7">
        <v>0.50249999999999995</v>
      </c>
      <c r="I1184" s="7">
        <v>1.4545999999999999</v>
      </c>
      <c r="K1184" s="7">
        <v>0.54279999999999995</v>
      </c>
      <c r="L1184" s="7">
        <v>2.0057</v>
      </c>
      <c r="N1184" s="7">
        <v>0.45900000000000002</v>
      </c>
      <c r="O1184" s="7">
        <v>1.4319</v>
      </c>
      <c r="Q1184" s="7">
        <v>1.4543999999999999</v>
      </c>
      <c r="R1184" s="7">
        <v>3.3887</v>
      </c>
      <c r="AA1184" s="7">
        <v>0.39800000000000002</v>
      </c>
      <c r="AB1184" s="7">
        <v>1.2529999999999999</v>
      </c>
      <c r="AC1184" s="7">
        <v>3.0055999999999998</v>
      </c>
      <c r="AD1184" s="7">
        <v>6.1596000000000002</v>
      </c>
      <c r="AH1184" s="7">
        <v>0.45639999999999997</v>
      </c>
      <c r="AI1184" s="7">
        <v>1.3660000000000001</v>
      </c>
      <c r="AK1184" s="7">
        <v>0.50329999999999997</v>
      </c>
      <c r="AL1184" s="7">
        <v>1.4742</v>
      </c>
      <c r="AN1184" s="7">
        <v>0.42180000000000001</v>
      </c>
      <c r="AO1184" s="7">
        <v>1.355</v>
      </c>
      <c r="AP1184" s="7"/>
      <c r="AQ1184" s="7">
        <v>1.3586</v>
      </c>
      <c r="AR1184" s="7">
        <v>3.2147000000000001</v>
      </c>
      <c r="AY1184" s="7">
        <v>3.1556999999999999</v>
      </c>
      <c r="AZ1184" s="7">
        <v>7.1215000000000002</v>
      </c>
      <c r="BA1184" s="7">
        <v>7.1215000000000002</v>
      </c>
    </row>
    <row r="1185" spans="1:53" x14ac:dyDescent="0.15">
      <c r="A1185" s="7">
        <v>0.4234</v>
      </c>
      <c r="B1185" s="7">
        <v>1.2972999999999999</v>
      </c>
      <c r="C1185" s="7">
        <v>3.1857000000000002</v>
      </c>
      <c r="D1185" s="7">
        <v>6.5151000000000003</v>
      </c>
      <c r="H1185" s="7">
        <v>0.50280000000000002</v>
      </c>
      <c r="I1185" s="7">
        <v>1.4553</v>
      </c>
      <c r="K1185" s="7">
        <v>0.54310000000000003</v>
      </c>
      <c r="L1185" s="7">
        <v>2.0065</v>
      </c>
      <c r="N1185" s="7">
        <v>0.45929999999999999</v>
      </c>
      <c r="O1185" s="7">
        <v>1.4326000000000001</v>
      </c>
      <c r="Q1185" s="7">
        <v>1.4551000000000001</v>
      </c>
      <c r="R1185" s="7">
        <v>3.3900999999999999</v>
      </c>
      <c r="AA1185" s="7">
        <v>0.39829999999999999</v>
      </c>
      <c r="AB1185" s="7">
        <v>1.2535000000000001</v>
      </c>
      <c r="AC1185" s="7">
        <v>3.0066999999999999</v>
      </c>
      <c r="AD1185" s="7">
        <v>6.1619000000000002</v>
      </c>
      <c r="AH1185" s="7">
        <v>0.45669999999999999</v>
      </c>
      <c r="AI1185" s="7">
        <v>1.3666</v>
      </c>
      <c r="AK1185" s="7">
        <v>0.50360000000000005</v>
      </c>
      <c r="AL1185" s="7">
        <v>1.4749000000000001</v>
      </c>
      <c r="AN1185" s="7">
        <v>0.42209999999999998</v>
      </c>
      <c r="AO1185" s="7">
        <v>1.3555999999999999</v>
      </c>
      <c r="AP1185" s="7"/>
      <c r="AQ1185" s="7">
        <v>1.3592</v>
      </c>
      <c r="AR1185" s="7">
        <v>3.2160000000000002</v>
      </c>
      <c r="AY1185" s="7">
        <v>3.1570999999999998</v>
      </c>
      <c r="AZ1185" s="7">
        <v>7.1246</v>
      </c>
      <c r="BA1185" s="7">
        <v>7.1246</v>
      </c>
    </row>
    <row r="1186" spans="1:53" x14ac:dyDescent="0.15">
      <c r="A1186" s="7">
        <v>0.42359999999999998</v>
      </c>
      <c r="B1186" s="7">
        <v>1.2978000000000001</v>
      </c>
      <c r="C1186" s="7">
        <v>3.1869999999999998</v>
      </c>
      <c r="D1186" s="7">
        <v>6.5175999999999998</v>
      </c>
      <c r="H1186" s="7">
        <v>0.50309999999999999</v>
      </c>
      <c r="I1186" s="7">
        <v>1.456</v>
      </c>
      <c r="K1186" s="7">
        <v>0.54349999999999998</v>
      </c>
      <c r="L1186" s="7">
        <v>2.0072999999999999</v>
      </c>
      <c r="N1186" s="7">
        <v>0.45960000000000001</v>
      </c>
      <c r="O1186" s="7">
        <v>1.4332</v>
      </c>
      <c r="Q1186" s="7">
        <v>1.4558</v>
      </c>
      <c r="R1186" s="7">
        <v>3.3914</v>
      </c>
      <c r="AA1186" s="7">
        <v>0.39860000000000001</v>
      </c>
      <c r="AB1186" s="7">
        <v>1.2541</v>
      </c>
      <c r="AC1186" s="7">
        <v>3.0078</v>
      </c>
      <c r="AD1186" s="7">
        <v>6.1642000000000001</v>
      </c>
      <c r="AH1186" s="7">
        <v>0.45700000000000002</v>
      </c>
      <c r="AI1186" s="7">
        <v>1.3673</v>
      </c>
      <c r="AK1186" s="7">
        <v>0.504</v>
      </c>
      <c r="AL1186" s="7">
        <v>1.4756</v>
      </c>
      <c r="AN1186" s="7">
        <v>0.4224</v>
      </c>
      <c r="AO1186" s="7">
        <v>1.3563000000000001</v>
      </c>
      <c r="AP1186" s="7"/>
      <c r="AQ1186" s="7">
        <v>1.3599000000000001</v>
      </c>
      <c r="AR1186" s="7">
        <v>3.2172000000000001</v>
      </c>
      <c r="AY1186" s="7">
        <v>3.1585999999999999</v>
      </c>
      <c r="AZ1186" s="7">
        <v>7.1276999999999999</v>
      </c>
      <c r="BA1186" s="7">
        <v>7.1276999999999999</v>
      </c>
    </row>
    <row r="1187" spans="1:53" x14ac:dyDescent="0.15">
      <c r="A1187" s="7">
        <v>0.4239</v>
      </c>
      <c r="B1187" s="7">
        <v>1.2984</v>
      </c>
      <c r="C1187" s="7">
        <v>3.1882000000000001</v>
      </c>
      <c r="D1187" s="7">
        <v>6.5201000000000002</v>
      </c>
      <c r="H1187" s="7">
        <v>0.50349999999999995</v>
      </c>
      <c r="I1187" s="7">
        <v>1.4567000000000001</v>
      </c>
      <c r="K1187" s="7">
        <v>0.54390000000000005</v>
      </c>
      <c r="L1187" s="7">
        <v>2.0081000000000002</v>
      </c>
      <c r="N1187" s="7">
        <v>0.45989999999999998</v>
      </c>
      <c r="O1187" s="7">
        <v>1.4339</v>
      </c>
      <c r="Q1187" s="7">
        <v>1.4563999999999999</v>
      </c>
      <c r="R1187" s="7">
        <v>3.3927999999999998</v>
      </c>
      <c r="AA1187" s="7">
        <v>0.39879999999999999</v>
      </c>
      <c r="AB1187" s="7">
        <v>1.2545999999999999</v>
      </c>
      <c r="AC1187" s="7">
        <v>3.0089999999999999</v>
      </c>
      <c r="AD1187" s="7">
        <v>6.1664000000000003</v>
      </c>
      <c r="AH1187" s="7">
        <v>0.45729999999999998</v>
      </c>
      <c r="AI1187" s="7">
        <v>1.3680000000000001</v>
      </c>
      <c r="AK1187" s="7">
        <v>0.50429999999999997</v>
      </c>
      <c r="AL1187" s="7">
        <v>1.4762999999999999</v>
      </c>
      <c r="AN1187" s="7">
        <v>0.42270000000000002</v>
      </c>
      <c r="AO1187" s="7">
        <v>1.357</v>
      </c>
      <c r="AP1187" s="7"/>
      <c r="AQ1187" s="7">
        <v>1.3605</v>
      </c>
      <c r="AR1187" s="7">
        <v>3.2185000000000001</v>
      </c>
      <c r="AY1187" s="7">
        <v>3.16</v>
      </c>
      <c r="AZ1187" s="7">
        <v>7.1307999999999998</v>
      </c>
      <c r="BA1187" s="7">
        <v>7.1307999999999998</v>
      </c>
    </row>
    <row r="1188" spans="1:53" x14ac:dyDescent="0.15">
      <c r="A1188" s="7">
        <v>0.42420000000000002</v>
      </c>
      <c r="B1188" s="7">
        <v>1.2988999999999999</v>
      </c>
      <c r="C1188" s="7">
        <v>3.1894</v>
      </c>
      <c r="D1188" s="7">
        <v>6.5225</v>
      </c>
      <c r="H1188" s="7">
        <v>0.50380000000000003</v>
      </c>
      <c r="I1188" s="7">
        <v>1.4574</v>
      </c>
      <c r="K1188" s="7">
        <v>0.54420000000000002</v>
      </c>
      <c r="L1188" s="7">
        <v>2.0089000000000001</v>
      </c>
      <c r="N1188" s="7">
        <v>0.4602</v>
      </c>
      <c r="O1188" s="7">
        <v>1.4346000000000001</v>
      </c>
      <c r="Q1188" s="7">
        <v>1.4571000000000001</v>
      </c>
      <c r="R1188" s="7">
        <v>3.3940999999999999</v>
      </c>
      <c r="AA1188" s="7">
        <v>0.39910000000000001</v>
      </c>
      <c r="AB1188" s="7">
        <v>1.2552000000000001</v>
      </c>
      <c r="AC1188" s="7">
        <v>3.0101</v>
      </c>
      <c r="AD1188" s="7">
        <v>6.1687000000000003</v>
      </c>
      <c r="AH1188" s="7">
        <v>0.4577</v>
      </c>
      <c r="AI1188" s="7">
        <v>1.3686</v>
      </c>
      <c r="AK1188" s="7">
        <v>0.50470000000000004</v>
      </c>
      <c r="AL1188" s="7">
        <v>1.4770000000000001</v>
      </c>
      <c r="AN1188" s="7">
        <v>0.42299999999999999</v>
      </c>
      <c r="AO1188" s="7">
        <v>1.3575999999999999</v>
      </c>
      <c r="AP1188" s="7"/>
      <c r="AQ1188" s="7">
        <v>1.3611</v>
      </c>
      <c r="AR1188" s="7">
        <v>3.2198000000000002</v>
      </c>
      <c r="AY1188" s="7">
        <v>3.1615000000000002</v>
      </c>
      <c r="AZ1188" s="7">
        <v>7.1338999999999997</v>
      </c>
      <c r="BA1188" s="7">
        <v>7.1338999999999997</v>
      </c>
    </row>
    <row r="1189" spans="1:53" x14ac:dyDescent="0.15">
      <c r="A1189" s="7">
        <v>0.4244</v>
      </c>
      <c r="B1189" s="7">
        <v>1.2995000000000001</v>
      </c>
      <c r="C1189" s="7">
        <v>3.1905999999999999</v>
      </c>
      <c r="D1189" s="7">
        <v>6.5250000000000004</v>
      </c>
      <c r="H1189" s="7">
        <v>0.50419999999999998</v>
      </c>
      <c r="I1189" s="7">
        <v>1.4581</v>
      </c>
      <c r="K1189" s="7">
        <v>0.54459999999999997</v>
      </c>
      <c r="L1189" s="7">
        <v>2.0097</v>
      </c>
      <c r="N1189" s="7">
        <v>0.46050000000000002</v>
      </c>
      <c r="O1189" s="7">
        <v>1.4353</v>
      </c>
      <c r="Q1189" s="7">
        <v>1.4578</v>
      </c>
      <c r="R1189" s="7">
        <v>3.3955000000000002</v>
      </c>
      <c r="AA1189" s="7">
        <v>0.39939999999999998</v>
      </c>
      <c r="AB1189" s="7">
        <v>1.2558</v>
      </c>
      <c r="AC1189" s="7">
        <v>3.0112000000000001</v>
      </c>
      <c r="AD1189" s="7">
        <v>6.1710000000000003</v>
      </c>
      <c r="AH1189" s="7">
        <v>0.45800000000000002</v>
      </c>
      <c r="AI1189" s="7">
        <v>1.3693</v>
      </c>
      <c r="AK1189" s="7">
        <v>0.50509999999999999</v>
      </c>
      <c r="AL1189" s="7">
        <v>1.4777</v>
      </c>
      <c r="AN1189" s="7">
        <v>0.42330000000000001</v>
      </c>
      <c r="AO1189" s="7">
        <v>1.3583000000000001</v>
      </c>
      <c r="AP1189" s="7"/>
      <c r="AQ1189" s="7">
        <v>1.3617999999999999</v>
      </c>
      <c r="AR1189" s="7">
        <v>3.2210999999999999</v>
      </c>
      <c r="AY1189" s="7">
        <v>3.1629</v>
      </c>
      <c r="AZ1189" s="7">
        <v>7.1371000000000002</v>
      </c>
      <c r="BA1189" s="7">
        <v>7.1371000000000002</v>
      </c>
    </row>
    <row r="1190" spans="1:53" x14ac:dyDescent="0.15">
      <c r="A1190" s="7">
        <v>0.42470000000000002</v>
      </c>
      <c r="B1190" s="7">
        <v>1.3</v>
      </c>
      <c r="C1190" s="7">
        <v>3.1919</v>
      </c>
      <c r="D1190" s="7">
        <v>6.5274999999999999</v>
      </c>
      <c r="H1190" s="7">
        <v>0.50449999999999995</v>
      </c>
      <c r="I1190" s="7">
        <v>1.4588000000000001</v>
      </c>
      <c r="K1190" s="7">
        <v>0.54490000000000005</v>
      </c>
      <c r="L1190" s="7">
        <v>2.0105</v>
      </c>
      <c r="N1190" s="7">
        <v>0.46079999999999999</v>
      </c>
      <c r="O1190" s="7">
        <v>1.4359999999999999</v>
      </c>
      <c r="Q1190" s="7">
        <v>1.4583999999999999</v>
      </c>
      <c r="R1190" s="7">
        <v>3.3967999999999998</v>
      </c>
      <c r="AA1190" s="7">
        <v>0.3997</v>
      </c>
      <c r="AB1190" s="7">
        <v>1.2563</v>
      </c>
      <c r="AC1190" s="7">
        <v>3.0124</v>
      </c>
      <c r="AD1190" s="7">
        <v>6.1733000000000002</v>
      </c>
      <c r="AH1190" s="7">
        <v>0.45829999999999999</v>
      </c>
      <c r="AI1190" s="7">
        <v>1.37</v>
      </c>
      <c r="AK1190" s="7">
        <v>0.50539999999999996</v>
      </c>
      <c r="AL1190" s="7">
        <v>1.4784999999999999</v>
      </c>
      <c r="AN1190" s="7">
        <v>0.42349999999999999</v>
      </c>
      <c r="AO1190" s="7">
        <v>1.3589</v>
      </c>
      <c r="AP1190" s="7"/>
      <c r="AQ1190" s="7">
        <v>1.3624000000000001</v>
      </c>
      <c r="AR1190" s="7">
        <v>3.2223000000000002</v>
      </c>
      <c r="AY1190" s="7">
        <v>3.1644000000000001</v>
      </c>
      <c r="AZ1190" s="7">
        <v>7.1402000000000001</v>
      </c>
      <c r="BA1190" s="7">
        <v>7.1402000000000001</v>
      </c>
    </row>
    <row r="1191" spans="1:53" x14ac:dyDescent="0.15">
      <c r="A1191" s="7">
        <v>0.42499999999999999</v>
      </c>
      <c r="B1191" s="7">
        <v>1.3006</v>
      </c>
      <c r="C1191" s="7">
        <v>3.1930999999999998</v>
      </c>
      <c r="D1191" s="7">
        <v>6.53</v>
      </c>
      <c r="H1191" s="7">
        <v>0.50490000000000002</v>
      </c>
      <c r="I1191" s="7">
        <v>1.4595</v>
      </c>
      <c r="K1191" s="7">
        <v>0.54530000000000001</v>
      </c>
      <c r="L1191" s="7">
        <v>2.0112999999999999</v>
      </c>
      <c r="N1191" s="7">
        <v>0.46110000000000001</v>
      </c>
      <c r="O1191" s="7">
        <v>1.4366000000000001</v>
      </c>
      <c r="Q1191" s="7">
        <v>1.4591000000000001</v>
      </c>
      <c r="R1191" s="7">
        <v>3.3982000000000001</v>
      </c>
      <c r="AA1191" s="7">
        <v>0.39989999999999998</v>
      </c>
      <c r="AB1191" s="7">
        <v>1.2568999999999999</v>
      </c>
      <c r="AC1191" s="7">
        <v>3.0135000000000001</v>
      </c>
      <c r="AD1191" s="7">
        <v>6.1756000000000002</v>
      </c>
      <c r="AH1191" s="7">
        <v>0.45860000000000001</v>
      </c>
      <c r="AI1191" s="7">
        <v>1.3706</v>
      </c>
      <c r="AK1191" s="7">
        <v>0.50580000000000003</v>
      </c>
      <c r="AL1191" s="7">
        <v>1.4792000000000001</v>
      </c>
      <c r="AN1191" s="7">
        <v>0.42380000000000001</v>
      </c>
      <c r="AO1191" s="7">
        <v>1.3595999999999999</v>
      </c>
      <c r="AP1191" s="7"/>
      <c r="AQ1191" s="7">
        <v>1.363</v>
      </c>
      <c r="AR1191" s="7">
        <v>3.2235999999999998</v>
      </c>
      <c r="AY1191" s="7">
        <v>3.1659000000000002</v>
      </c>
      <c r="AZ1191" s="7">
        <v>7.1433</v>
      </c>
      <c r="BA1191" s="7">
        <v>7.1433</v>
      </c>
    </row>
    <row r="1192" spans="1:53" x14ac:dyDescent="0.15">
      <c r="A1192" s="7">
        <v>0.42520000000000002</v>
      </c>
      <c r="B1192" s="7">
        <v>1.3010999999999999</v>
      </c>
      <c r="C1192" s="7">
        <v>3.1943000000000001</v>
      </c>
      <c r="D1192" s="7">
        <v>6.5324999999999998</v>
      </c>
      <c r="H1192" s="7">
        <v>0.50519999999999998</v>
      </c>
      <c r="I1192" s="7">
        <v>1.4601999999999999</v>
      </c>
      <c r="K1192" s="7">
        <v>0.54559999999999997</v>
      </c>
      <c r="L1192" s="7">
        <v>2.0122</v>
      </c>
      <c r="N1192" s="7">
        <v>0.46139999999999998</v>
      </c>
      <c r="O1192" s="7">
        <v>1.4373</v>
      </c>
      <c r="Q1192" s="7">
        <v>1.4598</v>
      </c>
      <c r="R1192" s="7">
        <v>3.3995000000000002</v>
      </c>
      <c r="AA1192" s="7">
        <v>0.4002</v>
      </c>
      <c r="AB1192" s="7">
        <v>1.2575000000000001</v>
      </c>
      <c r="AC1192" s="7">
        <v>3.0146000000000002</v>
      </c>
      <c r="AD1192" s="7">
        <v>6.1779000000000002</v>
      </c>
      <c r="AH1192" s="7">
        <v>0.45900000000000002</v>
      </c>
      <c r="AI1192" s="7">
        <v>1.3713</v>
      </c>
      <c r="AK1192" s="7">
        <v>0.50609999999999999</v>
      </c>
      <c r="AL1192" s="7">
        <v>1.4799</v>
      </c>
      <c r="AN1192" s="7">
        <v>0.42409999999999998</v>
      </c>
      <c r="AO1192" s="7">
        <v>1.3602000000000001</v>
      </c>
      <c r="AP1192" s="7"/>
      <c r="AQ1192" s="7">
        <v>1.3636999999999999</v>
      </c>
      <c r="AR1192" s="7">
        <v>3.2248999999999999</v>
      </c>
      <c r="AY1192" s="7">
        <v>3.1673</v>
      </c>
      <c r="AZ1192" s="7">
        <v>7.1464999999999996</v>
      </c>
      <c r="BA1192" s="7">
        <v>7.1464999999999996</v>
      </c>
    </row>
    <row r="1193" spans="1:53" x14ac:dyDescent="0.15">
      <c r="A1193" s="7">
        <v>0.42549999999999999</v>
      </c>
      <c r="B1193" s="7">
        <v>1.3016000000000001</v>
      </c>
      <c r="C1193" s="7">
        <v>3.1956000000000002</v>
      </c>
      <c r="D1193" s="7">
        <v>6.5350000000000001</v>
      </c>
      <c r="H1193" s="7">
        <v>0.50560000000000005</v>
      </c>
      <c r="I1193" s="7">
        <v>1.4609000000000001</v>
      </c>
      <c r="K1193" s="7">
        <v>0.54600000000000004</v>
      </c>
      <c r="L1193" s="7">
        <v>2.0129999999999999</v>
      </c>
      <c r="N1193" s="7">
        <v>0.4617</v>
      </c>
      <c r="O1193" s="7">
        <v>1.4379999999999999</v>
      </c>
      <c r="Q1193" s="7">
        <v>1.4604999999999999</v>
      </c>
      <c r="R1193" s="7">
        <v>3.4009</v>
      </c>
      <c r="AA1193" s="7">
        <v>0.40050000000000002</v>
      </c>
      <c r="AB1193" s="7">
        <v>1.258</v>
      </c>
      <c r="AC1193" s="7">
        <v>3.0158</v>
      </c>
      <c r="AD1193" s="7">
        <v>6.1801000000000004</v>
      </c>
      <c r="AH1193" s="7">
        <v>0.45929999999999999</v>
      </c>
      <c r="AI1193" s="7">
        <v>1.3720000000000001</v>
      </c>
      <c r="AK1193" s="7">
        <v>0.50649999999999995</v>
      </c>
      <c r="AL1193" s="7">
        <v>1.4805999999999999</v>
      </c>
      <c r="AN1193" s="7">
        <v>0.4244</v>
      </c>
      <c r="AO1193" s="7">
        <v>1.3609</v>
      </c>
      <c r="AP1193" s="7"/>
      <c r="AQ1193" s="7">
        <v>1.3643000000000001</v>
      </c>
      <c r="AR1193" s="7">
        <v>3.2262</v>
      </c>
      <c r="AY1193" s="7">
        <v>3.1688000000000001</v>
      </c>
      <c r="AZ1193" s="7">
        <v>7.1496000000000004</v>
      </c>
      <c r="BA1193" s="7">
        <v>7.1496000000000004</v>
      </c>
    </row>
    <row r="1194" spans="1:53" x14ac:dyDescent="0.15">
      <c r="A1194" s="7">
        <v>0.42580000000000001</v>
      </c>
      <c r="B1194" s="7">
        <v>1.3022</v>
      </c>
      <c r="C1194" s="7">
        <v>3.1968000000000001</v>
      </c>
      <c r="D1194" s="7">
        <v>6.5374999999999996</v>
      </c>
      <c r="H1194" s="7">
        <v>0.50590000000000002</v>
      </c>
      <c r="I1194" s="7">
        <v>1.4617</v>
      </c>
      <c r="K1194" s="7">
        <v>0.5464</v>
      </c>
      <c r="L1194" s="7">
        <v>2.0137999999999998</v>
      </c>
      <c r="N1194" s="7">
        <v>0.46200000000000002</v>
      </c>
      <c r="O1194" s="7">
        <v>1.4387000000000001</v>
      </c>
      <c r="Q1194" s="7">
        <v>1.4612000000000001</v>
      </c>
      <c r="R1194" s="7">
        <v>3.4022000000000001</v>
      </c>
      <c r="AA1194" s="7">
        <v>0.40079999999999999</v>
      </c>
      <c r="AB1194" s="7">
        <v>1.2585999999999999</v>
      </c>
      <c r="AC1194" s="7">
        <v>3.0169000000000001</v>
      </c>
      <c r="AD1194" s="7">
        <v>6.1824000000000003</v>
      </c>
      <c r="AH1194" s="7">
        <v>0.45960000000000001</v>
      </c>
      <c r="AI1194" s="7">
        <v>1.3727</v>
      </c>
      <c r="AK1194" s="7">
        <v>0.50690000000000002</v>
      </c>
      <c r="AL1194" s="7">
        <v>1.4814000000000001</v>
      </c>
      <c r="AN1194" s="7">
        <v>0.42470000000000002</v>
      </c>
      <c r="AO1194" s="7">
        <v>1.3615999999999999</v>
      </c>
      <c r="AP1194" s="7"/>
      <c r="AQ1194" s="7">
        <v>1.3649</v>
      </c>
      <c r="AR1194" s="7">
        <v>3.2275</v>
      </c>
      <c r="AY1194" s="7">
        <v>3.1703000000000001</v>
      </c>
      <c r="AZ1194" s="7">
        <v>7.1528</v>
      </c>
      <c r="BA1194" s="7">
        <v>7.1528</v>
      </c>
    </row>
    <row r="1195" spans="1:53" x14ac:dyDescent="0.15">
      <c r="A1195" s="7">
        <v>0.42599999999999999</v>
      </c>
      <c r="B1195" s="7">
        <v>1.3027</v>
      </c>
      <c r="C1195" s="7">
        <v>3.198</v>
      </c>
      <c r="D1195" s="7">
        <v>6.54</v>
      </c>
      <c r="H1195" s="7">
        <v>0.50619999999999998</v>
      </c>
      <c r="I1195" s="7">
        <v>1.4623999999999999</v>
      </c>
      <c r="K1195" s="7">
        <v>0.54669999999999996</v>
      </c>
      <c r="L1195" s="7">
        <v>2.0146000000000002</v>
      </c>
      <c r="N1195" s="7">
        <v>0.46229999999999999</v>
      </c>
      <c r="O1195" s="7">
        <v>1.4394</v>
      </c>
      <c r="Q1195" s="7">
        <v>1.4618</v>
      </c>
      <c r="R1195" s="7">
        <v>3.4036</v>
      </c>
      <c r="AA1195" s="7">
        <v>0.40100000000000002</v>
      </c>
      <c r="AB1195" s="7">
        <v>1.2592000000000001</v>
      </c>
      <c r="AC1195" s="7">
        <v>3.0179999999999998</v>
      </c>
      <c r="AD1195" s="7">
        <v>6.1847000000000003</v>
      </c>
      <c r="AH1195" s="7">
        <v>0.45989999999999998</v>
      </c>
      <c r="AI1195" s="7">
        <v>1.3733</v>
      </c>
      <c r="AK1195" s="7">
        <v>0.50719999999999998</v>
      </c>
      <c r="AL1195" s="7">
        <v>1.4821</v>
      </c>
      <c r="AN1195" s="7">
        <v>0.42499999999999999</v>
      </c>
      <c r="AO1195" s="7">
        <v>1.3622000000000001</v>
      </c>
      <c r="AP1195" s="7"/>
      <c r="AQ1195" s="7">
        <v>1.3655999999999999</v>
      </c>
      <c r="AR1195" s="7">
        <v>3.2286999999999999</v>
      </c>
      <c r="AY1195" s="7">
        <v>3.1718000000000002</v>
      </c>
      <c r="AZ1195" s="7">
        <v>7.1558999999999999</v>
      </c>
      <c r="BA1195" s="7">
        <v>7.1558999999999999</v>
      </c>
    </row>
    <row r="1196" spans="1:53" x14ac:dyDescent="0.15">
      <c r="A1196" s="7">
        <v>0.42630000000000001</v>
      </c>
      <c r="B1196" s="7">
        <v>1.3032999999999999</v>
      </c>
      <c r="C1196" s="7">
        <v>3.1993</v>
      </c>
      <c r="D1196" s="7">
        <v>6.5425000000000004</v>
      </c>
      <c r="H1196" s="7">
        <v>0.50660000000000005</v>
      </c>
      <c r="I1196" s="7">
        <v>1.4631000000000001</v>
      </c>
      <c r="K1196" s="7">
        <v>0.54710000000000003</v>
      </c>
      <c r="L1196" s="7">
        <v>2.0154000000000001</v>
      </c>
      <c r="N1196" s="7">
        <v>0.46260000000000001</v>
      </c>
      <c r="O1196" s="7">
        <v>1.44</v>
      </c>
      <c r="Q1196" s="7">
        <v>1.4624999999999999</v>
      </c>
      <c r="R1196" s="7">
        <v>3.4049</v>
      </c>
      <c r="AA1196" s="7">
        <v>0.40129999999999999</v>
      </c>
      <c r="AB1196" s="7">
        <v>1.2597</v>
      </c>
      <c r="AC1196" s="7">
        <v>3.0192000000000001</v>
      </c>
      <c r="AD1196" s="7">
        <v>6.1870000000000003</v>
      </c>
      <c r="AH1196" s="7">
        <v>0.46029999999999999</v>
      </c>
      <c r="AI1196" s="7">
        <v>1.3740000000000001</v>
      </c>
      <c r="AK1196" s="7">
        <v>0.50760000000000005</v>
      </c>
      <c r="AL1196" s="7">
        <v>1.4827999999999999</v>
      </c>
      <c r="AN1196" s="7">
        <v>0.42530000000000001</v>
      </c>
      <c r="AO1196" s="7">
        <v>1.3629</v>
      </c>
      <c r="AP1196" s="7"/>
      <c r="AQ1196" s="7">
        <v>1.3662000000000001</v>
      </c>
      <c r="AR1196" s="7">
        <v>3.23</v>
      </c>
      <c r="AY1196" s="7">
        <v>3.1732</v>
      </c>
      <c r="AZ1196" s="7">
        <v>7.1590999999999996</v>
      </c>
      <c r="BA1196" s="7">
        <v>7.1590999999999996</v>
      </c>
    </row>
    <row r="1197" spans="1:53" x14ac:dyDescent="0.15">
      <c r="A1197" s="7">
        <v>0.42659999999999998</v>
      </c>
      <c r="B1197" s="7">
        <v>1.3038000000000001</v>
      </c>
      <c r="C1197" s="7">
        <v>3.2004999999999999</v>
      </c>
      <c r="D1197" s="7">
        <v>6.5449999999999999</v>
      </c>
      <c r="H1197" s="7">
        <v>0.50690000000000002</v>
      </c>
      <c r="I1197" s="7">
        <v>1.4638</v>
      </c>
      <c r="K1197" s="7">
        <v>0.5474</v>
      </c>
      <c r="L1197" s="7">
        <v>2.0163000000000002</v>
      </c>
      <c r="N1197" s="7">
        <v>0.46289999999999998</v>
      </c>
      <c r="O1197" s="7">
        <v>1.4407000000000001</v>
      </c>
      <c r="Q1197" s="7">
        <v>1.4632000000000001</v>
      </c>
      <c r="R1197" s="7">
        <v>3.4062999999999999</v>
      </c>
      <c r="AA1197" s="7">
        <v>0.40160000000000001</v>
      </c>
      <c r="AB1197" s="7">
        <v>1.2603</v>
      </c>
      <c r="AC1197" s="7">
        <v>3.0203000000000002</v>
      </c>
      <c r="AD1197" s="7">
        <v>6.1893000000000002</v>
      </c>
      <c r="AH1197" s="7">
        <v>0.46060000000000001</v>
      </c>
      <c r="AI1197" s="7">
        <v>1.3747</v>
      </c>
      <c r="AK1197" s="7">
        <v>0.50800000000000001</v>
      </c>
      <c r="AL1197" s="7">
        <v>1.4836</v>
      </c>
      <c r="AN1197" s="7">
        <v>0.42549999999999999</v>
      </c>
      <c r="AO1197" s="7">
        <v>1.3635999999999999</v>
      </c>
      <c r="AP1197" s="7"/>
      <c r="AQ1197" s="7">
        <v>1.3669</v>
      </c>
      <c r="AR1197" s="7">
        <v>3.2313000000000001</v>
      </c>
      <c r="AY1197" s="7">
        <v>3.1747000000000001</v>
      </c>
      <c r="AZ1197" s="7">
        <v>7.1623000000000001</v>
      </c>
      <c r="BA1197" s="7">
        <v>7.1623000000000001</v>
      </c>
    </row>
    <row r="1198" spans="1:53" x14ac:dyDescent="0.15">
      <c r="A1198" s="7">
        <v>0.42680000000000001</v>
      </c>
      <c r="B1198" s="7">
        <v>1.3044</v>
      </c>
      <c r="C1198" s="7">
        <v>3.2018</v>
      </c>
      <c r="D1198" s="7">
        <v>6.5475000000000003</v>
      </c>
      <c r="H1198" s="7">
        <v>0.50729999999999997</v>
      </c>
      <c r="I1198" s="7">
        <v>1.4644999999999999</v>
      </c>
      <c r="K1198" s="7">
        <v>0.54779999999999995</v>
      </c>
      <c r="L1198" s="7">
        <v>2.0171000000000001</v>
      </c>
      <c r="N1198" s="7">
        <v>0.4632</v>
      </c>
      <c r="O1198" s="7">
        <v>1.4414</v>
      </c>
      <c r="Q1198" s="7">
        <v>1.4639</v>
      </c>
      <c r="R1198" s="7">
        <v>3.4077000000000002</v>
      </c>
      <c r="AA1198" s="7">
        <v>0.40189999999999998</v>
      </c>
      <c r="AB1198" s="7">
        <v>1.2608999999999999</v>
      </c>
      <c r="AC1198" s="7">
        <v>3.0215000000000001</v>
      </c>
      <c r="AD1198" s="7">
        <v>6.1917</v>
      </c>
      <c r="AH1198" s="7">
        <v>0.46089999999999998</v>
      </c>
      <c r="AI1198" s="7">
        <v>1.3754</v>
      </c>
      <c r="AK1198" s="7">
        <v>0.50829999999999997</v>
      </c>
      <c r="AL1198" s="7">
        <v>1.4843</v>
      </c>
      <c r="AN1198" s="7">
        <v>0.42580000000000001</v>
      </c>
      <c r="AO1198" s="7">
        <v>1.3642000000000001</v>
      </c>
      <c r="AP1198" s="7"/>
      <c r="AQ1198" s="7">
        <v>1.3674999999999999</v>
      </c>
      <c r="AR1198" s="7">
        <v>3.2326000000000001</v>
      </c>
      <c r="AY1198" s="7">
        <v>3.1762000000000001</v>
      </c>
      <c r="AZ1198" s="7">
        <v>7.1654999999999998</v>
      </c>
      <c r="BA1198" s="7">
        <v>7.1654999999999998</v>
      </c>
    </row>
    <row r="1199" spans="1:53" x14ac:dyDescent="0.15">
      <c r="A1199" s="7">
        <v>0.42709999999999998</v>
      </c>
      <c r="B1199" s="7">
        <v>1.3048999999999999</v>
      </c>
      <c r="C1199" s="7">
        <v>3.2029999999999998</v>
      </c>
      <c r="D1199" s="7">
        <v>6.55</v>
      </c>
      <c r="H1199" s="7">
        <v>0.50760000000000005</v>
      </c>
      <c r="I1199" s="7">
        <v>1.4652000000000001</v>
      </c>
      <c r="K1199" s="7">
        <v>0.54820000000000002</v>
      </c>
      <c r="L1199" s="7">
        <v>2.0179</v>
      </c>
      <c r="N1199" s="7">
        <v>0.46350000000000002</v>
      </c>
      <c r="O1199" s="7">
        <v>1.4420999999999999</v>
      </c>
      <c r="Q1199" s="7">
        <v>1.4645999999999999</v>
      </c>
      <c r="R1199" s="7">
        <v>3.4089999999999998</v>
      </c>
      <c r="AA1199" s="7">
        <v>0.40210000000000001</v>
      </c>
      <c r="AB1199" s="7">
        <v>1.2615000000000001</v>
      </c>
      <c r="AC1199" s="7">
        <v>3.0226000000000002</v>
      </c>
      <c r="AD1199" s="7">
        <v>6.194</v>
      </c>
      <c r="AH1199" s="7">
        <v>0.4612</v>
      </c>
      <c r="AI1199" s="7">
        <v>1.3761000000000001</v>
      </c>
      <c r="AK1199" s="7">
        <v>0.50870000000000004</v>
      </c>
      <c r="AL1199" s="7">
        <v>1.4850000000000001</v>
      </c>
      <c r="AN1199" s="7">
        <v>0.42609999999999998</v>
      </c>
      <c r="AO1199" s="7">
        <v>1.3649</v>
      </c>
      <c r="AP1199" s="7"/>
      <c r="AQ1199" s="7">
        <v>1.3682000000000001</v>
      </c>
      <c r="AR1199" s="7">
        <v>3.2339000000000002</v>
      </c>
      <c r="AY1199" s="7">
        <v>3.1777000000000002</v>
      </c>
      <c r="AZ1199" s="7">
        <v>7.1685999999999996</v>
      </c>
      <c r="BA1199" s="7">
        <v>7.1685999999999996</v>
      </c>
    </row>
    <row r="1200" spans="1:53" x14ac:dyDescent="0.15">
      <c r="A1200" s="7">
        <v>0.4274</v>
      </c>
      <c r="B1200" s="7">
        <v>1.3055000000000001</v>
      </c>
      <c r="C1200" s="7">
        <v>3.2042999999999999</v>
      </c>
      <c r="D1200" s="7">
        <v>6.5525000000000002</v>
      </c>
      <c r="H1200" s="7">
        <v>0.50800000000000001</v>
      </c>
      <c r="I1200" s="7">
        <v>1.4659</v>
      </c>
      <c r="K1200" s="7">
        <v>0.54849999999999999</v>
      </c>
      <c r="L1200" s="7">
        <v>2.0186999999999999</v>
      </c>
      <c r="N1200" s="7">
        <v>0.46379999999999999</v>
      </c>
      <c r="O1200" s="7">
        <v>1.4428000000000001</v>
      </c>
      <c r="Q1200" s="7">
        <v>1.4652000000000001</v>
      </c>
      <c r="R1200" s="7">
        <v>3.4104000000000001</v>
      </c>
      <c r="AA1200" s="7">
        <v>0.40239999999999998</v>
      </c>
      <c r="AB1200" s="7">
        <v>1.262</v>
      </c>
      <c r="AC1200" s="7">
        <v>3.0238</v>
      </c>
      <c r="AD1200" s="7">
        <v>6.1962999999999999</v>
      </c>
      <c r="AH1200" s="7">
        <v>0.46160000000000001</v>
      </c>
      <c r="AI1200" s="7">
        <v>1.3767</v>
      </c>
      <c r="AK1200" s="7">
        <v>0.50900000000000001</v>
      </c>
      <c r="AL1200" s="7">
        <v>1.4858</v>
      </c>
      <c r="AN1200" s="7">
        <v>0.4264</v>
      </c>
      <c r="AO1200" s="7">
        <v>1.3655999999999999</v>
      </c>
      <c r="AP1200" s="7"/>
      <c r="AQ1200" s="7">
        <v>1.3688</v>
      </c>
      <c r="AR1200" s="7">
        <v>3.2351999999999999</v>
      </c>
      <c r="AY1200" s="7">
        <v>3.1791999999999998</v>
      </c>
      <c r="AZ1200" s="7">
        <v>7.1718000000000002</v>
      </c>
      <c r="BA1200" s="7">
        <v>7.1718000000000002</v>
      </c>
    </row>
    <row r="1201" spans="1:53" x14ac:dyDescent="0.15">
      <c r="A1201" s="7">
        <v>0.42770000000000002</v>
      </c>
      <c r="B1201" s="7">
        <v>1.306</v>
      </c>
      <c r="C1201" s="7">
        <v>3.2054999999999998</v>
      </c>
      <c r="D1201" s="7">
        <v>6.5551000000000004</v>
      </c>
      <c r="H1201" s="7">
        <v>0.50829999999999997</v>
      </c>
      <c r="I1201" s="7">
        <v>1.4666999999999999</v>
      </c>
      <c r="K1201" s="7">
        <v>0.54890000000000005</v>
      </c>
      <c r="L1201" s="7">
        <v>2.0196000000000001</v>
      </c>
      <c r="N1201" s="7">
        <v>0.46410000000000001</v>
      </c>
      <c r="O1201" s="7">
        <v>1.4435</v>
      </c>
      <c r="Q1201" s="7">
        <v>1.4659</v>
      </c>
      <c r="R1201" s="7">
        <v>3.4117999999999999</v>
      </c>
      <c r="AA1201" s="7">
        <v>0.4027</v>
      </c>
      <c r="AB1201" s="7">
        <v>1.2625999999999999</v>
      </c>
      <c r="AC1201" s="7">
        <v>3.0249000000000001</v>
      </c>
      <c r="AD1201" s="7">
        <v>6.1985999999999999</v>
      </c>
      <c r="AH1201" s="7">
        <v>0.46189999999999998</v>
      </c>
      <c r="AI1201" s="7">
        <v>1.3774</v>
      </c>
      <c r="AK1201" s="7">
        <v>0.50939999999999996</v>
      </c>
      <c r="AL1201" s="7">
        <v>1.4864999999999999</v>
      </c>
      <c r="AN1201" s="7">
        <v>0.42670000000000002</v>
      </c>
      <c r="AO1201" s="7">
        <v>1.3662000000000001</v>
      </c>
      <c r="AP1201" s="7"/>
      <c r="AQ1201" s="7">
        <v>1.3694999999999999</v>
      </c>
      <c r="AR1201" s="7">
        <v>3.2364999999999999</v>
      </c>
      <c r="AY1201" s="7">
        <v>3.1806999999999999</v>
      </c>
      <c r="AZ1201" s="7">
        <v>7.1749999999999998</v>
      </c>
      <c r="BA1201" s="7">
        <v>7.1749999999999998</v>
      </c>
    </row>
    <row r="1202" spans="1:53" x14ac:dyDescent="0.15">
      <c r="A1202" s="7">
        <v>0.4279</v>
      </c>
      <c r="B1202" s="7">
        <v>1.3066</v>
      </c>
      <c r="C1202" s="7">
        <v>3.2067999999999999</v>
      </c>
      <c r="D1202" s="7">
        <v>6.5575999999999999</v>
      </c>
      <c r="H1202" s="7">
        <v>0.50870000000000004</v>
      </c>
      <c r="I1202" s="7">
        <v>1.4674</v>
      </c>
      <c r="K1202" s="7">
        <v>0.54920000000000002</v>
      </c>
      <c r="L1202" s="7">
        <v>2.0204</v>
      </c>
      <c r="N1202" s="7">
        <v>0.46439999999999998</v>
      </c>
      <c r="O1202" s="7">
        <v>1.4441999999999999</v>
      </c>
      <c r="Q1202" s="7">
        <v>1.4665999999999999</v>
      </c>
      <c r="R1202" s="7">
        <v>3.4131</v>
      </c>
      <c r="AA1202" s="7">
        <v>0.40300000000000002</v>
      </c>
      <c r="AB1202" s="7">
        <v>1.2632000000000001</v>
      </c>
      <c r="AC1202" s="7">
        <v>3.0261</v>
      </c>
      <c r="AD1202" s="7">
        <v>6.2008999999999999</v>
      </c>
      <c r="AH1202" s="7">
        <v>0.4622</v>
      </c>
      <c r="AI1202" s="7">
        <v>1.3781000000000001</v>
      </c>
      <c r="AK1202" s="7">
        <v>0.50980000000000003</v>
      </c>
      <c r="AL1202" s="7">
        <v>1.4872000000000001</v>
      </c>
      <c r="AN1202" s="7">
        <v>0.42699999999999999</v>
      </c>
      <c r="AO1202" s="7">
        <v>1.3669</v>
      </c>
      <c r="AP1202" s="7"/>
      <c r="AQ1202" s="7">
        <v>1.3701000000000001</v>
      </c>
      <c r="AR1202" s="7">
        <v>3.2378</v>
      </c>
      <c r="AY1202" s="7">
        <v>3.1821999999999999</v>
      </c>
      <c r="AZ1202" s="7">
        <v>7.1782000000000004</v>
      </c>
      <c r="BA1202" s="7">
        <v>7.1782000000000004</v>
      </c>
    </row>
    <row r="1203" spans="1:53" x14ac:dyDescent="0.15">
      <c r="A1203" s="7">
        <v>0.42820000000000003</v>
      </c>
      <c r="B1203" s="7">
        <v>1.3071999999999999</v>
      </c>
      <c r="C1203" s="7">
        <v>3.2080000000000002</v>
      </c>
      <c r="D1203" s="7">
        <v>6.5601000000000003</v>
      </c>
      <c r="H1203" s="7">
        <v>0.50900000000000001</v>
      </c>
      <c r="I1203" s="7">
        <v>1.4681</v>
      </c>
      <c r="K1203" s="7">
        <v>0.54959999999999998</v>
      </c>
      <c r="L1203" s="7">
        <v>2.0211999999999999</v>
      </c>
      <c r="N1203" s="7">
        <v>0.46479999999999999</v>
      </c>
      <c r="O1203" s="7">
        <v>1.4449000000000001</v>
      </c>
      <c r="Q1203" s="7">
        <v>1.4673</v>
      </c>
      <c r="R1203" s="7">
        <v>3.4144999999999999</v>
      </c>
      <c r="AA1203" s="7">
        <v>0.4032</v>
      </c>
      <c r="AB1203" s="7">
        <v>1.2638</v>
      </c>
      <c r="AC1203" s="7">
        <v>3.0272000000000001</v>
      </c>
      <c r="AD1203" s="7">
        <v>6.2032999999999996</v>
      </c>
      <c r="AH1203" s="7">
        <v>0.46250000000000002</v>
      </c>
      <c r="AI1203" s="7">
        <v>1.3788</v>
      </c>
      <c r="AK1203" s="7">
        <v>0.5101</v>
      </c>
      <c r="AL1203" s="7">
        <v>1.488</v>
      </c>
      <c r="AN1203" s="7">
        <v>0.42730000000000001</v>
      </c>
      <c r="AO1203" s="7">
        <v>1.3675999999999999</v>
      </c>
      <c r="AP1203" s="7"/>
      <c r="AQ1203" s="7">
        <v>1.3708</v>
      </c>
      <c r="AR1203" s="7">
        <v>3.2391000000000001</v>
      </c>
      <c r="AY1203" s="7">
        <v>3.1836000000000002</v>
      </c>
      <c r="AZ1203" s="7">
        <v>7.1814</v>
      </c>
      <c r="BA1203" s="7">
        <v>7.1814</v>
      </c>
    </row>
    <row r="1204" spans="1:53" x14ac:dyDescent="0.15">
      <c r="A1204" s="7">
        <v>0.42849999999999999</v>
      </c>
      <c r="B1204" s="7">
        <v>1.3077000000000001</v>
      </c>
      <c r="C1204" s="7">
        <v>3.2092999999999998</v>
      </c>
      <c r="D1204" s="7">
        <v>6.5627000000000004</v>
      </c>
      <c r="H1204" s="7">
        <v>0.50939999999999996</v>
      </c>
      <c r="I1204" s="7">
        <v>1.4688000000000001</v>
      </c>
      <c r="K1204" s="7">
        <v>0.55000000000000004</v>
      </c>
      <c r="L1204" s="7">
        <v>2.0221</v>
      </c>
      <c r="N1204" s="7">
        <v>0.46510000000000001</v>
      </c>
      <c r="O1204" s="7">
        <v>1.4456</v>
      </c>
      <c r="Q1204" s="7">
        <v>1.468</v>
      </c>
      <c r="R1204" s="7">
        <v>3.4159000000000002</v>
      </c>
      <c r="AA1204" s="7">
        <v>0.40350000000000003</v>
      </c>
      <c r="AB1204" s="7">
        <v>1.2643</v>
      </c>
      <c r="AC1204" s="7">
        <v>3.0284</v>
      </c>
      <c r="AD1204" s="7">
        <v>6.2055999999999996</v>
      </c>
      <c r="AH1204" s="7">
        <v>0.46289999999999998</v>
      </c>
      <c r="AI1204" s="7">
        <v>1.3794999999999999</v>
      </c>
      <c r="AK1204" s="7">
        <v>0.51049999999999995</v>
      </c>
      <c r="AL1204" s="7">
        <v>1.4886999999999999</v>
      </c>
      <c r="AN1204" s="7">
        <v>0.42759999999999998</v>
      </c>
      <c r="AO1204" s="7">
        <v>1.3682000000000001</v>
      </c>
      <c r="AP1204" s="7"/>
      <c r="AQ1204" s="7">
        <v>1.3714</v>
      </c>
      <c r="AR1204" s="7">
        <v>3.2404000000000002</v>
      </c>
      <c r="AY1204" s="7">
        <v>3.1850999999999998</v>
      </c>
      <c r="AZ1204" s="7">
        <v>7.1845999999999997</v>
      </c>
      <c r="BA1204" s="7">
        <v>7.1845999999999997</v>
      </c>
    </row>
    <row r="1205" spans="1:53" x14ac:dyDescent="0.15">
      <c r="A1205" s="7">
        <v>0.42880000000000001</v>
      </c>
      <c r="B1205" s="7">
        <v>1.3083</v>
      </c>
      <c r="C1205" s="7">
        <v>3.2105000000000001</v>
      </c>
      <c r="D1205" s="7">
        <v>6.5651999999999999</v>
      </c>
      <c r="H1205" s="7">
        <v>0.50970000000000004</v>
      </c>
      <c r="I1205" s="7">
        <v>1.4695</v>
      </c>
      <c r="K1205" s="7">
        <v>0.55030000000000001</v>
      </c>
      <c r="L1205" s="7">
        <v>2.0228999999999999</v>
      </c>
      <c r="N1205" s="7">
        <v>0.46539999999999998</v>
      </c>
      <c r="O1205" s="7">
        <v>1.4462999999999999</v>
      </c>
      <c r="Q1205" s="7">
        <v>1.4686999999999999</v>
      </c>
      <c r="R1205" s="7">
        <v>3.4173</v>
      </c>
      <c r="AA1205" s="7">
        <v>0.40379999999999999</v>
      </c>
      <c r="AB1205" s="7">
        <v>1.2648999999999999</v>
      </c>
      <c r="AC1205" s="7">
        <v>3.0295000000000001</v>
      </c>
      <c r="AD1205" s="7">
        <v>6.2079000000000004</v>
      </c>
      <c r="AH1205" s="7">
        <v>0.4632</v>
      </c>
      <c r="AI1205" s="7">
        <v>1.3802000000000001</v>
      </c>
      <c r="AK1205" s="7">
        <v>0.51090000000000002</v>
      </c>
      <c r="AL1205" s="7">
        <v>1.4894000000000001</v>
      </c>
      <c r="AN1205" s="7">
        <v>0.4279</v>
      </c>
      <c r="AO1205" s="7">
        <v>1.3689</v>
      </c>
      <c r="AP1205" s="7"/>
      <c r="AQ1205" s="7">
        <v>1.3721000000000001</v>
      </c>
      <c r="AR1205" s="7">
        <v>3.2416999999999998</v>
      </c>
      <c r="AY1205" s="7">
        <v>3.1865999999999999</v>
      </c>
      <c r="AZ1205" s="7">
        <v>7.1878000000000002</v>
      </c>
      <c r="BA1205" s="7">
        <v>7.1878000000000002</v>
      </c>
    </row>
    <row r="1206" spans="1:53" x14ac:dyDescent="0.15">
      <c r="A1206" s="7">
        <v>0.42899999999999999</v>
      </c>
      <c r="B1206" s="7">
        <v>1.3088</v>
      </c>
      <c r="C1206" s="7">
        <v>3.2118000000000002</v>
      </c>
      <c r="D1206" s="7">
        <v>6.5678000000000001</v>
      </c>
      <c r="H1206" s="7">
        <v>0.5101</v>
      </c>
      <c r="I1206" s="7">
        <v>1.4702999999999999</v>
      </c>
      <c r="K1206" s="7">
        <v>0.55069999999999997</v>
      </c>
      <c r="L1206" s="7">
        <v>2.0236999999999998</v>
      </c>
      <c r="N1206" s="7">
        <v>0.4657</v>
      </c>
      <c r="O1206" s="7">
        <v>1.4470000000000001</v>
      </c>
      <c r="Q1206" s="7">
        <v>1.4694</v>
      </c>
      <c r="R1206" s="7">
        <v>3.4186999999999999</v>
      </c>
      <c r="AA1206" s="7">
        <v>0.40410000000000001</v>
      </c>
      <c r="AB1206" s="7">
        <v>1.2655000000000001</v>
      </c>
      <c r="AC1206" s="7">
        <v>3.0306999999999999</v>
      </c>
      <c r="AD1206" s="7">
        <v>6.2103000000000002</v>
      </c>
      <c r="AH1206" s="7">
        <v>0.46350000000000002</v>
      </c>
      <c r="AI1206" s="7">
        <v>1.3809</v>
      </c>
      <c r="AK1206" s="7">
        <v>0.51119999999999999</v>
      </c>
      <c r="AL1206" s="7">
        <v>1.4902</v>
      </c>
      <c r="AN1206" s="7">
        <v>0.42820000000000003</v>
      </c>
      <c r="AO1206" s="7">
        <v>1.3695999999999999</v>
      </c>
      <c r="AP1206" s="7"/>
      <c r="AQ1206" s="7">
        <v>1.3727</v>
      </c>
      <c r="AR1206" s="7">
        <v>3.2429999999999999</v>
      </c>
      <c r="AY1206" s="7">
        <v>3.1880999999999999</v>
      </c>
      <c r="AZ1206" s="7">
        <v>7.1909999999999998</v>
      </c>
      <c r="BA1206" s="7">
        <v>7.1909999999999998</v>
      </c>
    </row>
    <row r="1207" spans="1:53" x14ac:dyDescent="0.15">
      <c r="A1207" s="7">
        <v>0.42930000000000001</v>
      </c>
      <c r="B1207" s="7">
        <v>1.3093999999999999</v>
      </c>
      <c r="C1207" s="7">
        <v>3.2130000000000001</v>
      </c>
      <c r="D1207" s="7">
        <v>6.5702999999999996</v>
      </c>
      <c r="H1207" s="7">
        <v>0.51049999999999995</v>
      </c>
      <c r="I1207" s="7">
        <v>1.4710000000000001</v>
      </c>
      <c r="K1207" s="7">
        <v>0.55110000000000003</v>
      </c>
      <c r="L1207" s="7">
        <v>2.0246</v>
      </c>
      <c r="N1207" s="7">
        <v>0.46600000000000003</v>
      </c>
      <c r="O1207" s="7">
        <v>1.4477</v>
      </c>
      <c r="Q1207" s="7">
        <v>1.4701</v>
      </c>
      <c r="R1207" s="7">
        <v>3.4201000000000001</v>
      </c>
      <c r="AA1207" s="7">
        <v>0.40439999999999998</v>
      </c>
      <c r="AB1207" s="7">
        <v>1.2661</v>
      </c>
      <c r="AC1207" s="7">
        <v>3.0318999999999998</v>
      </c>
      <c r="AD1207" s="7">
        <v>6.2126000000000001</v>
      </c>
      <c r="AH1207" s="7">
        <v>0.46389999999999998</v>
      </c>
      <c r="AI1207" s="7">
        <v>1.3815999999999999</v>
      </c>
      <c r="AK1207" s="7">
        <v>0.51160000000000005</v>
      </c>
      <c r="AL1207" s="7">
        <v>1.4908999999999999</v>
      </c>
      <c r="AN1207" s="7">
        <v>0.4284</v>
      </c>
      <c r="AO1207" s="7">
        <v>1.3703000000000001</v>
      </c>
      <c r="AP1207" s="7"/>
      <c r="AQ1207" s="7">
        <v>1.3734</v>
      </c>
      <c r="AR1207" s="7">
        <v>3.2443</v>
      </c>
      <c r="AY1207" s="7">
        <v>3.1897000000000002</v>
      </c>
      <c r="AZ1207" s="7">
        <v>7.1943000000000001</v>
      </c>
      <c r="BA1207" s="7">
        <v>7.1943000000000001</v>
      </c>
    </row>
    <row r="1208" spans="1:53" x14ac:dyDescent="0.15">
      <c r="A1208" s="7">
        <v>0.42959999999999998</v>
      </c>
      <c r="B1208" s="7">
        <v>1.3099000000000001</v>
      </c>
      <c r="C1208" s="7">
        <v>3.2143000000000002</v>
      </c>
      <c r="D1208" s="7">
        <v>6.5728999999999997</v>
      </c>
      <c r="H1208" s="7">
        <v>0.51080000000000003</v>
      </c>
      <c r="I1208" s="7">
        <v>1.4717</v>
      </c>
      <c r="K1208" s="7">
        <v>0.5514</v>
      </c>
      <c r="L1208" s="7">
        <v>2.0253999999999999</v>
      </c>
      <c r="N1208" s="7">
        <v>0.46629999999999999</v>
      </c>
      <c r="O1208" s="7">
        <v>1.4482999999999999</v>
      </c>
      <c r="Q1208" s="7">
        <v>1.4708000000000001</v>
      </c>
      <c r="R1208" s="7">
        <v>3.4214000000000002</v>
      </c>
      <c r="AA1208" s="7">
        <v>0.40460000000000002</v>
      </c>
      <c r="AB1208" s="7">
        <v>1.2666999999999999</v>
      </c>
      <c r="AC1208" s="7">
        <v>3.0329999999999999</v>
      </c>
      <c r="AD1208" s="7">
        <v>6.2149999999999999</v>
      </c>
      <c r="AH1208" s="7">
        <v>0.4642</v>
      </c>
      <c r="AI1208" s="7">
        <v>1.3822000000000001</v>
      </c>
      <c r="AK1208" s="7">
        <v>0.51200000000000001</v>
      </c>
      <c r="AL1208" s="7">
        <v>1.4917</v>
      </c>
      <c r="AN1208" s="7">
        <v>0.42870000000000003</v>
      </c>
      <c r="AO1208" s="7">
        <v>1.3709</v>
      </c>
      <c r="AP1208" s="7"/>
      <c r="AQ1208" s="7">
        <v>1.3740000000000001</v>
      </c>
      <c r="AR1208" s="7">
        <v>3.2456</v>
      </c>
      <c r="AY1208" s="7">
        <v>3.1911999999999998</v>
      </c>
      <c r="AZ1208" s="7">
        <v>7.1974999999999998</v>
      </c>
      <c r="BA1208" s="7">
        <v>7.1974999999999998</v>
      </c>
    </row>
    <row r="1209" spans="1:53" x14ac:dyDescent="0.15">
      <c r="A1209" s="7">
        <v>0.4299</v>
      </c>
      <c r="B1209" s="7">
        <v>1.3105</v>
      </c>
      <c r="C1209" s="7">
        <v>3.2155999999999998</v>
      </c>
      <c r="D1209" s="7">
        <v>6.5754000000000001</v>
      </c>
      <c r="H1209" s="7">
        <v>0.51119999999999999</v>
      </c>
      <c r="I1209" s="7">
        <v>1.4723999999999999</v>
      </c>
      <c r="K1209" s="7">
        <v>0.55179999999999996</v>
      </c>
      <c r="L1209" s="7">
        <v>2.0263</v>
      </c>
      <c r="N1209" s="7">
        <v>0.46660000000000001</v>
      </c>
      <c r="O1209" s="7">
        <v>1.4490000000000001</v>
      </c>
      <c r="Q1209" s="7">
        <v>1.4715</v>
      </c>
      <c r="R1209" s="7">
        <v>3.4228000000000001</v>
      </c>
      <c r="AA1209" s="7">
        <v>0.40489999999999998</v>
      </c>
      <c r="AB1209" s="7">
        <v>1.2673000000000001</v>
      </c>
      <c r="AC1209" s="7">
        <v>3.0341999999999998</v>
      </c>
      <c r="AD1209" s="7">
        <v>6.2172999999999998</v>
      </c>
      <c r="AH1209" s="7">
        <v>0.46450000000000002</v>
      </c>
      <c r="AI1209" s="7">
        <v>1.3829</v>
      </c>
      <c r="AK1209" s="7">
        <v>0.51239999999999997</v>
      </c>
      <c r="AL1209" s="7">
        <v>1.4923999999999999</v>
      </c>
      <c r="AN1209" s="7">
        <v>0.42899999999999999</v>
      </c>
      <c r="AO1209" s="7">
        <v>1.3715999999999999</v>
      </c>
      <c r="AP1209" s="7"/>
      <c r="AQ1209" s="7">
        <v>1.3747</v>
      </c>
      <c r="AR1209" s="7">
        <v>3.2469999999999999</v>
      </c>
      <c r="AY1209" s="7">
        <v>3.1926999999999999</v>
      </c>
      <c r="AZ1209" s="7">
        <v>7.2007000000000003</v>
      </c>
      <c r="BA1209" s="7">
        <v>7.2007000000000003</v>
      </c>
    </row>
    <row r="1210" spans="1:53" x14ac:dyDescent="0.15">
      <c r="A1210" s="7">
        <v>0.43009999999999998</v>
      </c>
      <c r="B1210" s="7">
        <v>1.3110999999999999</v>
      </c>
      <c r="C1210" s="7">
        <v>3.2168000000000001</v>
      </c>
      <c r="D1210" s="7">
        <v>6.5780000000000003</v>
      </c>
      <c r="H1210" s="7">
        <v>0.51149999999999995</v>
      </c>
      <c r="I1210" s="7">
        <v>1.4732000000000001</v>
      </c>
      <c r="K1210" s="7">
        <v>0.55220000000000002</v>
      </c>
      <c r="L1210" s="7">
        <v>2.0270999999999999</v>
      </c>
      <c r="N1210" s="7">
        <v>0.46689999999999998</v>
      </c>
      <c r="O1210" s="7">
        <v>1.4497</v>
      </c>
      <c r="Q1210" s="7">
        <v>1.4722</v>
      </c>
      <c r="R1210" s="7">
        <v>3.4241999999999999</v>
      </c>
      <c r="AA1210" s="7">
        <v>0.4052</v>
      </c>
      <c r="AB1210" s="7">
        <v>1.2678</v>
      </c>
      <c r="AC1210" s="7">
        <v>3.0354000000000001</v>
      </c>
      <c r="AD1210" s="7">
        <v>6.2196999999999996</v>
      </c>
      <c r="AH1210" s="7">
        <v>0.46489999999999998</v>
      </c>
      <c r="AI1210" s="7">
        <v>1.3835999999999999</v>
      </c>
      <c r="AK1210" s="7">
        <v>0.51270000000000004</v>
      </c>
      <c r="AL1210" s="7">
        <v>1.4932000000000001</v>
      </c>
      <c r="AN1210" s="7">
        <v>0.42930000000000001</v>
      </c>
      <c r="AO1210" s="7">
        <v>1.3723000000000001</v>
      </c>
      <c r="AP1210" s="7"/>
      <c r="AQ1210" s="7">
        <v>1.3753</v>
      </c>
      <c r="AR1210" s="7">
        <v>3.2483</v>
      </c>
      <c r="AY1210" s="7">
        <v>3.1941999999999999</v>
      </c>
      <c r="AZ1210" s="7">
        <v>7.2039999999999997</v>
      </c>
      <c r="BA1210" s="7">
        <v>7.2039999999999997</v>
      </c>
    </row>
    <row r="1211" spans="1:53" x14ac:dyDescent="0.15">
      <c r="A1211" s="7">
        <v>0.4304</v>
      </c>
      <c r="B1211" s="7">
        <v>1.3116000000000001</v>
      </c>
      <c r="C1211" s="7">
        <v>3.2181000000000002</v>
      </c>
      <c r="D1211" s="7">
        <v>6.5805999999999996</v>
      </c>
      <c r="H1211" s="7">
        <v>0.51190000000000002</v>
      </c>
      <c r="I1211" s="7">
        <v>1.4739</v>
      </c>
      <c r="K1211" s="7">
        <v>0.55249999999999999</v>
      </c>
      <c r="L1211" s="7">
        <v>2.0278999999999998</v>
      </c>
      <c r="N1211" s="7">
        <v>0.4672</v>
      </c>
      <c r="O1211" s="7">
        <v>1.4504999999999999</v>
      </c>
      <c r="Q1211" s="7">
        <v>1.4729000000000001</v>
      </c>
      <c r="R1211" s="7">
        <v>3.4256000000000002</v>
      </c>
      <c r="AA1211" s="7">
        <v>0.40550000000000003</v>
      </c>
      <c r="AB1211" s="7">
        <v>1.2684</v>
      </c>
      <c r="AC1211" s="7">
        <v>3.0365000000000002</v>
      </c>
      <c r="AD1211" s="7">
        <v>6.2221000000000002</v>
      </c>
      <c r="AH1211" s="7">
        <v>0.4652</v>
      </c>
      <c r="AI1211" s="7">
        <v>1.3843000000000001</v>
      </c>
      <c r="AK1211" s="7">
        <v>0.5131</v>
      </c>
      <c r="AL1211" s="7">
        <v>1.4939</v>
      </c>
      <c r="AN1211" s="7">
        <v>0.42959999999999998</v>
      </c>
      <c r="AO1211" s="7">
        <v>1.373</v>
      </c>
      <c r="AP1211" s="7"/>
      <c r="AQ1211" s="7">
        <v>1.3759999999999999</v>
      </c>
      <c r="AR1211" s="7">
        <v>3.2496</v>
      </c>
      <c r="AY1211" s="7">
        <v>3.1957</v>
      </c>
      <c r="AZ1211" s="7">
        <v>7.2072000000000003</v>
      </c>
      <c r="BA1211" s="7">
        <v>7.2072000000000003</v>
      </c>
    </row>
    <row r="1212" spans="1:53" x14ac:dyDescent="0.15">
      <c r="A1212" s="7">
        <v>0.43070000000000003</v>
      </c>
      <c r="B1212" s="7">
        <v>1.3122</v>
      </c>
      <c r="C1212" s="7">
        <v>3.2193999999999998</v>
      </c>
      <c r="D1212" s="7">
        <v>6.5831</v>
      </c>
      <c r="H1212" s="7">
        <v>0.51219999999999999</v>
      </c>
      <c r="I1212" s="7">
        <v>1.4745999999999999</v>
      </c>
      <c r="K1212" s="7">
        <v>0.55289999999999995</v>
      </c>
      <c r="L1212" s="7">
        <v>2.0287999999999999</v>
      </c>
      <c r="N1212" s="7">
        <v>0.46750000000000003</v>
      </c>
      <c r="O1212" s="7">
        <v>1.4512</v>
      </c>
      <c r="Q1212" s="7">
        <v>1.4736</v>
      </c>
      <c r="R1212" s="7">
        <v>3.427</v>
      </c>
      <c r="AA1212" s="7">
        <v>0.40579999999999999</v>
      </c>
      <c r="AB1212" s="7">
        <v>1.2689999999999999</v>
      </c>
      <c r="AC1212" s="7">
        <v>3.0377000000000001</v>
      </c>
      <c r="AD1212" s="7">
        <v>6.2244000000000002</v>
      </c>
      <c r="AH1212" s="7">
        <v>0.46550000000000002</v>
      </c>
      <c r="AI1212" s="7">
        <v>1.385</v>
      </c>
      <c r="AK1212" s="7">
        <v>0.51349999999999996</v>
      </c>
      <c r="AL1212" s="7">
        <v>1.4946999999999999</v>
      </c>
      <c r="AN1212" s="7">
        <v>0.4299</v>
      </c>
      <c r="AO1212" s="7">
        <v>1.3736999999999999</v>
      </c>
      <c r="AP1212" s="7"/>
      <c r="AQ1212" s="7">
        <v>1.3766</v>
      </c>
      <c r="AR1212" s="7">
        <v>3.2509000000000001</v>
      </c>
      <c r="AY1212" s="7">
        <v>3.1972</v>
      </c>
      <c r="AZ1212" s="7">
        <v>7.2104999999999997</v>
      </c>
      <c r="BA1212" s="7">
        <v>7.2104999999999997</v>
      </c>
    </row>
    <row r="1213" spans="1:53" x14ac:dyDescent="0.15">
      <c r="A1213" s="7">
        <v>0.43099999999999999</v>
      </c>
      <c r="B1213" s="7">
        <v>1.3127</v>
      </c>
      <c r="C1213" s="7">
        <v>3.2206999999999999</v>
      </c>
      <c r="D1213" s="7">
        <v>6.5857000000000001</v>
      </c>
      <c r="H1213" s="7">
        <v>0.51259999999999994</v>
      </c>
      <c r="I1213" s="7">
        <v>1.4754</v>
      </c>
      <c r="K1213" s="7">
        <v>0.55330000000000001</v>
      </c>
      <c r="L1213" s="7">
        <v>2.0295999999999998</v>
      </c>
      <c r="N1213" s="7">
        <v>0.46779999999999999</v>
      </c>
      <c r="O1213" s="7">
        <v>1.4519</v>
      </c>
      <c r="Q1213" s="7">
        <v>1.4742999999999999</v>
      </c>
      <c r="R1213" s="7">
        <v>3.4283999999999999</v>
      </c>
      <c r="AA1213" s="7">
        <v>0.40610000000000002</v>
      </c>
      <c r="AB1213" s="7">
        <v>1.2696000000000001</v>
      </c>
      <c r="AC1213" s="7">
        <v>3.0388999999999999</v>
      </c>
      <c r="AD1213" s="7">
        <v>6.2267999999999999</v>
      </c>
      <c r="AH1213" s="7">
        <v>0.46589999999999998</v>
      </c>
      <c r="AI1213" s="7">
        <v>1.3856999999999999</v>
      </c>
      <c r="AK1213" s="7">
        <v>0.51380000000000003</v>
      </c>
      <c r="AL1213" s="7">
        <v>1.4954000000000001</v>
      </c>
      <c r="AN1213" s="7">
        <v>0.43020000000000003</v>
      </c>
      <c r="AO1213" s="7">
        <v>1.3743000000000001</v>
      </c>
      <c r="AP1213" s="7"/>
      <c r="AQ1213" s="7">
        <v>1.3773</v>
      </c>
      <c r="AR1213" s="7">
        <v>3.2523</v>
      </c>
      <c r="AY1213" s="7">
        <v>3.1987000000000001</v>
      </c>
      <c r="AZ1213" s="7">
        <v>7.2137000000000002</v>
      </c>
      <c r="BA1213" s="7">
        <v>7.2137000000000002</v>
      </c>
    </row>
    <row r="1214" spans="1:53" x14ac:dyDescent="0.15">
      <c r="A1214" s="7">
        <v>0.43120000000000003</v>
      </c>
      <c r="B1214" s="7">
        <v>1.3132999999999999</v>
      </c>
      <c r="C1214" s="7">
        <v>3.2219000000000002</v>
      </c>
      <c r="D1214" s="7">
        <v>6.5883000000000003</v>
      </c>
      <c r="H1214" s="7">
        <v>0.51300000000000001</v>
      </c>
      <c r="I1214" s="7">
        <v>1.4761</v>
      </c>
      <c r="K1214" s="7">
        <v>0.55369999999999997</v>
      </c>
      <c r="L1214" s="7">
        <v>2.0305</v>
      </c>
      <c r="N1214" s="7">
        <v>0.46810000000000002</v>
      </c>
      <c r="O1214" s="7">
        <v>1.4525999999999999</v>
      </c>
      <c r="Q1214" s="7">
        <v>1.4750000000000001</v>
      </c>
      <c r="R1214" s="7">
        <v>3.4298000000000002</v>
      </c>
      <c r="AA1214" s="7">
        <v>0.40629999999999999</v>
      </c>
      <c r="AB1214" s="7">
        <v>1.2702</v>
      </c>
      <c r="AC1214" s="7">
        <v>3.0400999999999998</v>
      </c>
      <c r="AD1214" s="7">
        <v>6.2291999999999996</v>
      </c>
      <c r="AH1214" s="7">
        <v>0.4662</v>
      </c>
      <c r="AI1214" s="7">
        <v>1.3864000000000001</v>
      </c>
      <c r="AK1214" s="7">
        <v>0.51419999999999999</v>
      </c>
      <c r="AL1214" s="7">
        <v>1.4962</v>
      </c>
      <c r="AN1214" s="7">
        <v>0.43049999999999999</v>
      </c>
      <c r="AO1214" s="7">
        <v>1.375</v>
      </c>
      <c r="AP1214" s="7"/>
      <c r="AQ1214" s="7">
        <v>1.3779999999999999</v>
      </c>
      <c r="AR1214" s="7">
        <v>3.2536</v>
      </c>
      <c r="AY1214" s="7">
        <v>3.2002999999999999</v>
      </c>
      <c r="AZ1214" s="7">
        <v>7.2169999999999996</v>
      </c>
      <c r="BA1214" s="7">
        <v>7.2169999999999996</v>
      </c>
    </row>
    <row r="1215" spans="1:53" x14ac:dyDescent="0.15">
      <c r="A1215" s="7">
        <v>0.43149999999999999</v>
      </c>
      <c r="B1215" s="7">
        <v>1.3139000000000001</v>
      </c>
      <c r="C1215" s="7">
        <v>3.2231999999999998</v>
      </c>
      <c r="D1215" s="7">
        <v>6.5909000000000004</v>
      </c>
      <c r="H1215" s="7">
        <v>0.51329999999999998</v>
      </c>
      <c r="I1215" s="7">
        <v>1.4767999999999999</v>
      </c>
      <c r="K1215" s="7">
        <v>0.55400000000000005</v>
      </c>
      <c r="L1215" s="7">
        <v>2.0312999999999999</v>
      </c>
      <c r="N1215" s="7">
        <v>0.46850000000000003</v>
      </c>
      <c r="O1215" s="7">
        <v>1.4533</v>
      </c>
      <c r="Q1215" s="7">
        <v>1.4757</v>
      </c>
      <c r="R1215" s="7">
        <v>3.4312</v>
      </c>
      <c r="AA1215" s="7">
        <v>0.40660000000000002</v>
      </c>
      <c r="AB1215" s="7">
        <v>1.2707999999999999</v>
      </c>
      <c r="AC1215" s="7">
        <v>3.0413000000000001</v>
      </c>
      <c r="AD1215" s="7">
        <v>6.2314999999999996</v>
      </c>
      <c r="AH1215" s="7">
        <v>0.46650000000000003</v>
      </c>
      <c r="AI1215" s="7">
        <v>1.3871</v>
      </c>
      <c r="AK1215" s="7">
        <v>0.51459999999999995</v>
      </c>
      <c r="AL1215" s="7">
        <v>1.4968999999999999</v>
      </c>
      <c r="AN1215" s="7">
        <v>0.43080000000000002</v>
      </c>
      <c r="AO1215" s="7">
        <v>1.3756999999999999</v>
      </c>
      <c r="AP1215" s="7"/>
      <c r="AQ1215" s="7">
        <v>1.3786</v>
      </c>
      <c r="AR1215" s="7">
        <v>3.2549000000000001</v>
      </c>
      <c r="AY1215" s="7">
        <v>3.2018</v>
      </c>
      <c r="AZ1215" s="7">
        <v>7.2202000000000002</v>
      </c>
      <c r="BA1215" s="7">
        <v>7.2202000000000002</v>
      </c>
    </row>
    <row r="1216" spans="1:53" x14ac:dyDescent="0.15">
      <c r="A1216" s="7">
        <v>0.43180000000000002</v>
      </c>
      <c r="B1216" s="7">
        <v>1.3144</v>
      </c>
      <c r="C1216" s="7">
        <v>3.2244999999999999</v>
      </c>
      <c r="D1216" s="7">
        <v>6.5934999999999997</v>
      </c>
      <c r="H1216" s="7">
        <v>0.51370000000000005</v>
      </c>
      <c r="I1216" s="7">
        <v>1.4776</v>
      </c>
      <c r="K1216" s="7">
        <v>0.5544</v>
      </c>
      <c r="L1216" s="7">
        <v>2.0322</v>
      </c>
      <c r="N1216" s="7">
        <v>0.46879999999999999</v>
      </c>
      <c r="O1216" s="7">
        <v>1.454</v>
      </c>
      <c r="Q1216" s="7">
        <v>1.4763999999999999</v>
      </c>
      <c r="R1216" s="7">
        <v>3.4325999999999999</v>
      </c>
      <c r="AA1216" s="7">
        <v>0.40689999999999998</v>
      </c>
      <c r="AB1216" s="7">
        <v>1.2714000000000001</v>
      </c>
      <c r="AC1216" s="7">
        <v>3.0424000000000002</v>
      </c>
      <c r="AD1216" s="7">
        <v>6.2339000000000002</v>
      </c>
      <c r="AH1216" s="7">
        <v>0.46689999999999998</v>
      </c>
      <c r="AI1216" s="7">
        <v>1.3877999999999999</v>
      </c>
      <c r="AK1216" s="7">
        <v>0.51500000000000001</v>
      </c>
      <c r="AL1216" s="7">
        <v>1.4977</v>
      </c>
      <c r="AN1216" s="7">
        <v>0.43109999999999998</v>
      </c>
      <c r="AO1216" s="7">
        <v>1.3764000000000001</v>
      </c>
      <c r="AP1216" s="7"/>
      <c r="AQ1216" s="7">
        <v>1.3793</v>
      </c>
      <c r="AR1216" s="7">
        <v>3.2562000000000002</v>
      </c>
      <c r="AY1216" s="7">
        <v>3.2033</v>
      </c>
      <c r="AZ1216" s="7">
        <v>7.2234999999999996</v>
      </c>
      <c r="BA1216" s="7">
        <v>7.2234999999999996</v>
      </c>
    </row>
    <row r="1217" spans="1:53" x14ac:dyDescent="0.15">
      <c r="A1217" s="7">
        <v>0.43209999999999998</v>
      </c>
      <c r="B1217" s="7">
        <v>1.3149999999999999</v>
      </c>
      <c r="C1217" s="7">
        <v>3.2258</v>
      </c>
      <c r="D1217" s="7">
        <v>6.5960999999999999</v>
      </c>
      <c r="H1217" s="7">
        <v>0.51400000000000001</v>
      </c>
      <c r="I1217" s="7">
        <v>1.4782999999999999</v>
      </c>
      <c r="K1217" s="7">
        <v>0.55479999999999996</v>
      </c>
      <c r="L1217" s="7">
        <v>2.0329999999999999</v>
      </c>
      <c r="N1217" s="7">
        <v>0.46910000000000002</v>
      </c>
      <c r="O1217" s="7">
        <v>1.4547000000000001</v>
      </c>
      <c r="Q1217" s="7">
        <v>1.4771000000000001</v>
      </c>
      <c r="R1217" s="7">
        <v>3.4340999999999999</v>
      </c>
      <c r="AA1217" s="7">
        <v>0.40720000000000001</v>
      </c>
      <c r="AB1217" s="7">
        <v>1.272</v>
      </c>
      <c r="AC1217" s="7">
        <v>3.0436000000000001</v>
      </c>
      <c r="AD1217" s="7">
        <v>6.2363</v>
      </c>
      <c r="AH1217" s="7">
        <v>0.4672</v>
      </c>
      <c r="AI1217" s="7">
        <v>1.3885000000000001</v>
      </c>
      <c r="AK1217" s="7">
        <v>0.51529999999999998</v>
      </c>
      <c r="AL1217" s="7">
        <v>1.4984</v>
      </c>
      <c r="AN1217" s="7">
        <v>0.43140000000000001</v>
      </c>
      <c r="AO1217" s="7">
        <v>1.3771</v>
      </c>
      <c r="AP1217" s="7"/>
      <c r="AQ1217" s="7">
        <v>1.38</v>
      </c>
      <c r="AR1217" s="7">
        <v>3.2576000000000001</v>
      </c>
      <c r="AY1217" s="7">
        <v>3.2048000000000001</v>
      </c>
      <c r="AZ1217" s="7">
        <v>7.2267999999999999</v>
      </c>
      <c r="BA1217" s="7">
        <v>7.2267999999999999</v>
      </c>
    </row>
    <row r="1218" spans="1:53" x14ac:dyDescent="0.15">
      <c r="A1218" s="7">
        <v>0.43240000000000001</v>
      </c>
      <c r="B1218" s="7">
        <v>1.3156000000000001</v>
      </c>
      <c r="C1218" s="7">
        <v>3.2271000000000001</v>
      </c>
      <c r="D1218" s="7">
        <v>6.5987</v>
      </c>
      <c r="H1218" s="7">
        <v>0.51439999999999997</v>
      </c>
      <c r="I1218" s="7">
        <v>1.4791000000000001</v>
      </c>
      <c r="K1218" s="7">
        <v>0.55510000000000004</v>
      </c>
      <c r="L1218" s="7">
        <v>2.0339</v>
      </c>
      <c r="N1218" s="7">
        <v>0.46939999999999998</v>
      </c>
      <c r="O1218" s="7">
        <v>1.4554</v>
      </c>
      <c r="Q1218" s="7">
        <v>1.4778</v>
      </c>
      <c r="R1218" s="7">
        <v>3.4355000000000002</v>
      </c>
      <c r="AA1218" s="7">
        <v>0.40749999999999997</v>
      </c>
      <c r="AB1218" s="7">
        <v>1.2726</v>
      </c>
      <c r="AC1218" s="7">
        <v>3.0448</v>
      </c>
      <c r="AD1218" s="7">
        <v>6.2386999999999997</v>
      </c>
      <c r="AH1218" s="7">
        <v>0.46760000000000002</v>
      </c>
      <c r="AI1218" s="7">
        <v>1.3892</v>
      </c>
      <c r="AK1218" s="7">
        <v>0.51570000000000005</v>
      </c>
      <c r="AL1218" s="7">
        <v>1.4992000000000001</v>
      </c>
      <c r="AN1218" s="7">
        <v>0.43169999999999997</v>
      </c>
      <c r="AO1218" s="7">
        <v>1.3777999999999999</v>
      </c>
      <c r="AP1218" s="7"/>
      <c r="AQ1218" s="7">
        <v>1.3806</v>
      </c>
      <c r="AR1218" s="7">
        <v>3.2589000000000001</v>
      </c>
      <c r="AY1218" s="7">
        <v>3.2063999999999999</v>
      </c>
      <c r="AZ1218" s="7">
        <v>7.2301000000000002</v>
      </c>
      <c r="BA1218" s="7">
        <v>7.2301000000000002</v>
      </c>
    </row>
    <row r="1219" spans="1:53" x14ac:dyDescent="0.15">
      <c r="A1219" s="7">
        <v>0.43259999999999998</v>
      </c>
      <c r="B1219" s="7">
        <v>1.3162</v>
      </c>
      <c r="C1219" s="7">
        <v>3.2284000000000002</v>
      </c>
      <c r="D1219" s="7">
        <v>7.0012999999999996</v>
      </c>
      <c r="H1219" s="7">
        <v>0.51480000000000004</v>
      </c>
      <c r="I1219" s="7">
        <v>1.4798</v>
      </c>
      <c r="K1219" s="7">
        <v>0.55549999999999999</v>
      </c>
      <c r="L1219" s="7">
        <v>2.0347</v>
      </c>
      <c r="N1219" s="7">
        <v>0.46970000000000001</v>
      </c>
      <c r="O1219" s="7">
        <v>1.4560999999999999</v>
      </c>
      <c r="Q1219" s="7">
        <v>1.4784999999999999</v>
      </c>
      <c r="R1219" s="7">
        <v>3.4369000000000001</v>
      </c>
      <c r="AA1219" s="7">
        <v>0.4078</v>
      </c>
      <c r="AB1219" s="7">
        <v>1.2730999999999999</v>
      </c>
      <c r="AC1219" s="7">
        <v>3.0459999999999998</v>
      </c>
      <c r="AD1219" s="7">
        <v>6.2411000000000003</v>
      </c>
      <c r="AH1219" s="7">
        <v>0.46789999999999998</v>
      </c>
      <c r="AI1219" s="7">
        <v>1.3898999999999999</v>
      </c>
      <c r="AK1219" s="7">
        <v>0.5161</v>
      </c>
      <c r="AL1219" s="7">
        <v>1.4999</v>
      </c>
      <c r="AN1219" s="7">
        <v>0.432</v>
      </c>
      <c r="AO1219" s="7">
        <v>1.3785000000000001</v>
      </c>
      <c r="AP1219" s="7"/>
      <c r="AQ1219" s="7">
        <v>1.3813</v>
      </c>
      <c r="AR1219" s="7">
        <v>3.2602000000000002</v>
      </c>
      <c r="AY1219" s="7">
        <v>3.2079</v>
      </c>
      <c r="AZ1219" s="7">
        <v>7.2333999999999996</v>
      </c>
      <c r="BA1219" s="7">
        <v>7.2333999999999996</v>
      </c>
    </row>
    <row r="1220" spans="1:53" x14ac:dyDescent="0.15">
      <c r="A1220" s="7">
        <v>0.43290000000000001</v>
      </c>
      <c r="B1220" s="7">
        <v>1.3167</v>
      </c>
      <c r="C1220" s="7">
        <v>3.2296999999999998</v>
      </c>
      <c r="D1220" s="7">
        <v>7.0038999999999998</v>
      </c>
      <c r="H1220" s="7">
        <v>0.5151</v>
      </c>
      <c r="I1220" s="7">
        <v>1.4804999999999999</v>
      </c>
      <c r="K1220" s="7">
        <v>0.55589999999999995</v>
      </c>
      <c r="L1220" s="7">
        <v>2.0356000000000001</v>
      </c>
      <c r="N1220" s="7">
        <v>0.47</v>
      </c>
      <c r="O1220" s="7">
        <v>1.4568000000000001</v>
      </c>
      <c r="Q1220" s="7">
        <v>1.4792000000000001</v>
      </c>
      <c r="R1220" s="7">
        <v>3.4382999999999999</v>
      </c>
      <c r="AA1220" s="7">
        <v>0.40799999999999997</v>
      </c>
      <c r="AB1220" s="7">
        <v>1.2737000000000001</v>
      </c>
      <c r="AC1220" s="7">
        <v>3.0472000000000001</v>
      </c>
      <c r="AD1220" s="7">
        <v>6.2435</v>
      </c>
      <c r="AH1220" s="7">
        <v>0.46820000000000001</v>
      </c>
      <c r="AI1220" s="7">
        <v>1.3906000000000001</v>
      </c>
      <c r="AK1220" s="7">
        <v>0.51649999999999996</v>
      </c>
      <c r="AL1220" s="7">
        <v>1.5006999999999999</v>
      </c>
      <c r="AN1220" s="7">
        <v>0.43230000000000002</v>
      </c>
      <c r="AO1220" s="7">
        <v>1.3792</v>
      </c>
      <c r="AP1220" s="7"/>
      <c r="AQ1220" s="7">
        <v>1.3819999999999999</v>
      </c>
      <c r="AR1220" s="7">
        <v>3.2616000000000001</v>
      </c>
      <c r="AY1220" s="7">
        <v>3.2094999999999998</v>
      </c>
      <c r="AZ1220" s="7">
        <v>7.2366999999999999</v>
      </c>
      <c r="BA1220" s="7">
        <v>7.2366999999999999</v>
      </c>
    </row>
    <row r="1221" spans="1:53" x14ac:dyDescent="0.15">
      <c r="A1221" s="7">
        <v>0.43319999999999997</v>
      </c>
      <c r="B1221" s="7">
        <v>1.3172999999999999</v>
      </c>
      <c r="C1221" s="7">
        <v>3.2309999999999999</v>
      </c>
      <c r="D1221" s="7">
        <v>7.0065</v>
      </c>
      <c r="H1221" s="7">
        <v>0.51549999999999996</v>
      </c>
      <c r="I1221" s="7">
        <v>1.4813000000000001</v>
      </c>
      <c r="K1221" s="7">
        <v>0.55630000000000002</v>
      </c>
      <c r="L1221" s="7">
        <v>2.0365000000000002</v>
      </c>
      <c r="N1221" s="7">
        <v>0.4703</v>
      </c>
      <c r="O1221" s="7">
        <v>1.4575</v>
      </c>
      <c r="Q1221" s="7">
        <v>1.4799</v>
      </c>
      <c r="R1221" s="7">
        <v>3.4397000000000002</v>
      </c>
      <c r="AA1221" s="7">
        <v>0.4083</v>
      </c>
      <c r="AB1221" s="7">
        <v>1.2743</v>
      </c>
      <c r="AC1221" s="7">
        <v>3.0484</v>
      </c>
      <c r="AD1221" s="7">
        <v>6.2458999999999998</v>
      </c>
      <c r="AH1221" s="7">
        <v>0.46860000000000002</v>
      </c>
      <c r="AI1221" s="7">
        <v>1.3913</v>
      </c>
      <c r="AK1221" s="7">
        <v>0.51690000000000003</v>
      </c>
      <c r="AL1221" s="7">
        <v>1.5014000000000001</v>
      </c>
      <c r="AN1221" s="7">
        <v>0.43259999999999998</v>
      </c>
      <c r="AO1221" s="7">
        <v>1.3797999999999999</v>
      </c>
      <c r="AP1221" s="7"/>
      <c r="AQ1221" s="7">
        <v>1.3826000000000001</v>
      </c>
      <c r="AR1221" s="7">
        <v>3.2629000000000001</v>
      </c>
      <c r="AY1221" s="7">
        <v>3.2109999999999999</v>
      </c>
      <c r="AZ1221" s="7">
        <v>7.24</v>
      </c>
      <c r="BA1221" s="7">
        <v>7.24</v>
      </c>
    </row>
    <row r="1222" spans="1:53" x14ac:dyDescent="0.15">
      <c r="A1222" s="7">
        <v>0.4335</v>
      </c>
      <c r="B1222" s="7">
        <v>1.3179000000000001</v>
      </c>
      <c r="C1222" s="7">
        <v>3.2323</v>
      </c>
      <c r="D1222" s="7">
        <v>7.0091000000000001</v>
      </c>
      <c r="H1222" s="7">
        <v>0.51580000000000004</v>
      </c>
      <c r="I1222" s="7">
        <v>1.482</v>
      </c>
      <c r="K1222" s="7">
        <v>0.55659999999999998</v>
      </c>
      <c r="L1222" s="7">
        <v>2.0373000000000001</v>
      </c>
      <c r="N1222" s="7">
        <v>0.47060000000000002</v>
      </c>
      <c r="O1222" s="7">
        <v>1.4582999999999999</v>
      </c>
      <c r="Q1222" s="7">
        <v>1.4805999999999999</v>
      </c>
      <c r="R1222" s="7">
        <v>3.4411</v>
      </c>
      <c r="AA1222" s="7">
        <v>0.40860000000000002</v>
      </c>
      <c r="AB1222" s="7">
        <v>1.2748999999999999</v>
      </c>
      <c r="AC1222" s="7">
        <v>3.0495999999999999</v>
      </c>
      <c r="AD1222" s="7">
        <v>6.2483000000000004</v>
      </c>
      <c r="AH1222" s="7">
        <v>0.46889999999999998</v>
      </c>
      <c r="AI1222" s="7">
        <v>1.3920999999999999</v>
      </c>
      <c r="AK1222" s="7">
        <v>0.51719999999999999</v>
      </c>
      <c r="AL1222" s="7">
        <v>1.5022</v>
      </c>
      <c r="AN1222" s="7">
        <v>0.43290000000000001</v>
      </c>
      <c r="AO1222" s="7">
        <v>1.3805000000000001</v>
      </c>
      <c r="AP1222" s="7"/>
      <c r="AQ1222" s="7">
        <v>1.3833</v>
      </c>
      <c r="AR1222" s="7">
        <v>3.2643</v>
      </c>
      <c r="AY1222" s="7">
        <v>3.2124999999999999</v>
      </c>
      <c r="AZ1222" s="7">
        <v>7.2432999999999996</v>
      </c>
      <c r="BA1222" s="7">
        <v>7.2432999999999996</v>
      </c>
    </row>
    <row r="1223" spans="1:53" x14ac:dyDescent="0.15">
      <c r="A1223" s="7">
        <v>0.43380000000000002</v>
      </c>
      <c r="B1223" s="7">
        <v>1.3184</v>
      </c>
      <c r="C1223" s="7">
        <v>3.2334999999999998</v>
      </c>
      <c r="D1223" s="7">
        <v>7.0118</v>
      </c>
      <c r="H1223" s="7">
        <v>0.51619999999999999</v>
      </c>
      <c r="I1223" s="7">
        <v>1.4827999999999999</v>
      </c>
      <c r="K1223" s="7">
        <v>0.55700000000000005</v>
      </c>
      <c r="L1223" s="7">
        <v>2.0381999999999998</v>
      </c>
      <c r="N1223" s="7">
        <v>0.47099999999999997</v>
      </c>
      <c r="O1223" s="7">
        <v>1.4590000000000001</v>
      </c>
      <c r="Q1223" s="7">
        <v>1.4813000000000001</v>
      </c>
      <c r="R1223" s="7">
        <v>3.4426000000000001</v>
      </c>
      <c r="AA1223" s="7">
        <v>0.40889999999999999</v>
      </c>
      <c r="AB1223" s="7">
        <v>1.2755000000000001</v>
      </c>
      <c r="AC1223" s="7">
        <v>3.0508000000000002</v>
      </c>
      <c r="AD1223" s="7">
        <v>6.2507000000000001</v>
      </c>
      <c r="AH1223" s="7">
        <v>0.46929999999999999</v>
      </c>
      <c r="AI1223" s="7">
        <v>1.3928</v>
      </c>
      <c r="AK1223" s="7">
        <v>0.51759999999999995</v>
      </c>
      <c r="AL1223" s="7">
        <v>1.5029999999999999</v>
      </c>
      <c r="AN1223" s="7">
        <v>0.43319999999999997</v>
      </c>
      <c r="AO1223" s="7">
        <v>1.3812</v>
      </c>
      <c r="AP1223" s="7"/>
      <c r="AQ1223" s="7">
        <v>1.3839999999999999</v>
      </c>
      <c r="AR1223" s="7">
        <v>3.2656000000000001</v>
      </c>
      <c r="AY1223" s="7">
        <v>3.2141000000000002</v>
      </c>
      <c r="AZ1223" s="7">
        <v>7.2465999999999999</v>
      </c>
      <c r="BA1223" s="7">
        <v>7.2465999999999999</v>
      </c>
    </row>
    <row r="1224" spans="1:53" x14ac:dyDescent="0.15">
      <c r="A1224" s="7">
        <v>0.43409999999999999</v>
      </c>
      <c r="B1224" s="7">
        <v>1.319</v>
      </c>
      <c r="C1224" s="7">
        <v>3.2347999999999999</v>
      </c>
      <c r="D1224" s="7">
        <v>7.0144000000000002</v>
      </c>
      <c r="H1224" s="7">
        <v>0.51659999999999995</v>
      </c>
      <c r="I1224" s="7">
        <v>1.4835</v>
      </c>
      <c r="K1224" s="7">
        <v>0.55740000000000001</v>
      </c>
      <c r="L1224" s="7">
        <v>2.0390000000000001</v>
      </c>
      <c r="N1224" s="7">
        <v>0.4713</v>
      </c>
      <c r="O1224" s="7">
        <v>1.4597</v>
      </c>
      <c r="Q1224" s="7">
        <v>1.482</v>
      </c>
      <c r="R1224" s="7">
        <v>3.444</v>
      </c>
      <c r="AA1224" s="7">
        <v>0.40920000000000001</v>
      </c>
      <c r="AB1224" s="7">
        <v>1.2761</v>
      </c>
      <c r="AC1224" s="7">
        <v>3.052</v>
      </c>
      <c r="AD1224" s="7">
        <v>6.2530999999999999</v>
      </c>
      <c r="AH1224" s="7">
        <v>0.46960000000000002</v>
      </c>
      <c r="AI1224" s="7">
        <v>1.3935</v>
      </c>
      <c r="AK1224" s="7">
        <v>0.51800000000000002</v>
      </c>
      <c r="AL1224" s="7">
        <v>1.5037</v>
      </c>
      <c r="AN1224" s="7">
        <v>0.4335</v>
      </c>
      <c r="AO1224" s="7">
        <v>1.3818999999999999</v>
      </c>
      <c r="AP1224" s="7"/>
      <c r="AQ1224" s="7">
        <v>1.3846000000000001</v>
      </c>
      <c r="AR1224" s="7">
        <v>3.2669999999999999</v>
      </c>
      <c r="AY1224" s="7">
        <v>3.2155999999999998</v>
      </c>
      <c r="AZ1224" s="7">
        <v>7.2499000000000002</v>
      </c>
      <c r="BA1224" s="7">
        <v>7.2499000000000002</v>
      </c>
    </row>
    <row r="1225" spans="1:53" x14ac:dyDescent="0.15">
      <c r="A1225" s="7">
        <v>0.43430000000000002</v>
      </c>
      <c r="B1225" s="7">
        <v>1.3196000000000001</v>
      </c>
      <c r="C1225" s="7">
        <v>3.2362000000000002</v>
      </c>
      <c r="D1225" s="7">
        <v>7.0170000000000003</v>
      </c>
      <c r="H1225" s="7">
        <v>0.51690000000000003</v>
      </c>
      <c r="I1225" s="7">
        <v>1.4843</v>
      </c>
      <c r="K1225" s="7">
        <v>0.55779999999999996</v>
      </c>
      <c r="L1225" s="7">
        <v>2.0398999999999998</v>
      </c>
      <c r="N1225" s="7">
        <v>0.47160000000000002</v>
      </c>
      <c r="O1225" s="7">
        <v>1.4603999999999999</v>
      </c>
      <c r="Q1225" s="7">
        <v>1.4827999999999999</v>
      </c>
      <c r="R1225" s="7">
        <v>3.4453999999999998</v>
      </c>
      <c r="AA1225" s="7">
        <v>0.40949999999999998</v>
      </c>
      <c r="AB1225" s="7">
        <v>1.2766999999999999</v>
      </c>
      <c r="AC1225" s="7">
        <v>3.0531999999999999</v>
      </c>
      <c r="AD1225" s="7">
        <v>6.2556000000000003</v>
      </c>
      <c r="AH1225" s="7">
        <v>0.46989999999999998</v>
      </c>
      <c r="AI1225" s="7">
        <v>1.3942000000000001</v>
      </c>
      <c r="AK1225" s="7">
        <v>0.51839999999999997</v>
      </c>
      <c r="AL1225" s="7">
        <v>1.5044999999999999</v>
      </c>
      <c r="AN1225" s="7">
        <v>0.43380000000000002</v>
      </c>
      <c r="AO1225" s="7">
        <v>1.3826000000000001</v>
      </c>
      <c r="AP1225" s="7"/>
      <c r="AQ1225" s="7">
        <v>1.3853</v>
      </c>
      <c r="AR1225" s="7">
        <v>3.2683</v>
      </c>
      <c r="AY1225" s="7">
        <v>3.2172000000000001</v>
      </c>
      <c r="AZ1225" s="7">
        <v>7.2531999999999996</v>
      </c>
      <c r="BA1225" s="7">
        <v>7.2531999999999996</v>
      </c>
    </row>
    <row r="1226" spans="1:53" x14ac:dyDescent="0.15">
      <c r="A1226" s="7">
        <v>0.43459999999999999</v>
      </c>
      <c r="B1226" s="7">
        <v>1.3202</v>
      </c>
      <c r="C1226" s="7">
        <v>3.2374999999999998</v>
      </c>
      <c r="D1226" s="7">
        <v>7.0197000000000003</v>
      </c>
      <c r="H1226" s="7">
        <v>0.51729999999999998</v>
      </c>
      <c r="I1226" s="7">
        <v>1.4850000000000001</v>
      </c>
      <c r="K1226" s="7">
        <v>0.55820000000000003</v>
      </c>
      <c r="L1226" s="7">
        <v>2.0407999999999999</v>
      </c>
      <c r="N1226" s="7">
        <v>0.47189999999999999</v>
      </c>
      <c r="O1226" s="7">
        <v>1.4611000000000001</v>
      </c>
      <c r="Q1226" s="7">
        <v>1.4835</v>
      </c>
      <c r="R1226" s="7">
        <v>3.4468999999999999</v>
      </c>
      <c r="AA1226" s="7">
        <v>0.4098</v>
      </c>
      <c r="AB1226" s="7">
        <v>1.2773000000000001</v>
      </c>
      <c r="AC1226" s="7">
        <v>3.0543999999999998</v>
      </c>
      <c r="AD1226" s="7">
        <v>6.258</v>
      </c>
      <c r="AH1226" s="7">
        <v>0.4703</v>
      </c>
      <c r="AI1226" s="7">
        <v>1.3949</v>
      </c>
      <c r="AK1226" s="7">
        <v>0.51880000000000004</v>
      </c>
      <c r="AL1226" s="7">
        <v>1.5053000000000001</v>
      </c>
      <c r="AN1226" s="7">
        <v>0.43409999999999999</v>
      </c>
      <c r="AO1226" s="7">
        <v>1.3833</v>
      </c>
      <c r="AP1226" s="7"/>
      <c r="AQ1226" s="7">
        <v>1.3859999999999999</v>
      </c>
      <c r="AR1226" s="7">
        <v>3.2696999999999998</v>
      </c>
      <c r="AY1226" s="7">
        <v>3.2187999999999999</v>
      </c>
      <c r="AZ1226" s="7">
        <v>7.2565</v>
      </c>
      <c r="BA1226" s="7">
        <v>7.2565</v>
      </c>
    </row>
    <row r="1227" spans="1:53" x14ac:dyDescent="0.15">
      <c r="A1227" s="7">
        <v>0.43490000000000001</v>
      </c>
      <c r="B1227" s="7">
        <v>1.3207</v>
      </c>
      <c r="C1227" s="7">
        <v>3.2387999999999999</v>
      </c>
      <c r="D1227" s="7">
        <v>7.0223000000000004</v>
      </c>
      <c r="H1227" s="7">
        <v>0.51770000000000005</v>
      </c>
      <c r="I1227" s="7">
        <v>1.4858</v>
      </c>
      <c r="K1227" s="7">
        <v>0.5585</v>
      </c>
      <c r="L1227" s="7">
        <v>2.0415999999999999</v>
      </c>
      <c r="N1227" s="7">
        <v>0.47220000000000001</v>
      </c>
      <c r="O1227" s="7">
        <v>1.4619</v>
      </c>
      <c r="Q1227" s="7">
        <v>1.4842</v>
      </c>
      <c r="R1227" s="7">
        <v>3.4483000000000001</v>
      </c>
      <c r="AA1227" s="7">
        <v>0.41010000000000002</v>
      </c>
      <c r="AB1227" s="7">
        <v>1.2779</v>
      </c>
      <c r="AC1227" s="7">
        <v>3.0556000000000001</v>
      </c>
      <c r="AD1227" s="7">
        <v>6.2603999999999997</v>
      </c>
      <c r="AH1227" s="7">
        <v>0.47060000000000002</v>
      </c>
      <c r="AI1227" s="7">
        <v>1.3956</v>
      </c>
      <c r="AK1227" s="7">
        <v>0.51910000000000001</v>
      </c>
      <c r="AL1227" s="7">
        <v>1.506</v>
      </c>
      <c r="AN1227" s="7">
        <v>0.43440000000000001</v>
      </c>
      <c r="AO1227" s="7">
        <v>1.3839999999999999</v>
      </c>
      <c r="AP1227" s="7"/>
      <c r="AQ1227" s="7">
        <v>1.3867</v>
      </c>
      <c r="AR1227" s="7">
        <v>3.2709999999999999</v>
      </c>
      <c r="AY1227" s="7">
        <v>3.2202999999999999</v>
      </c>
      <c r="AZ1227" s="7">
        <v>7.2599</v>
      </c>
      <c r="BA1227" s="7">
        <v>7.2599</v>
      </c>
    </row>
    <row r="1228" spans="1:53" x14ac:dyDescent="0.15">
      <c r="A1228" s="7">
        <v>0.43519999999999998</v>
      </c>
      <c r="B1228" s="7">
        <v>1.3212999999999999</v>
      </c>
      <c r="C1228" s="7">
        <v>3.2401</v>
      </c>
      <c r="D1228" s="7">
        <v>7.0250000000000004</v>
      </c>
      <c r="H1228" s="7">
        <v>0.51800000000000002</v>
      </c>
      <c r="I1228" s="7">
        <v>1.4864999999999999</v>
      </c>
      <c r="K1228" s="7">
        <v>0.55889999999999995</v>
      </c>
      <c r="L1228" s="7">
        <v>2.0425</v>
      </c>
      <c r="N1228" s="7">
        <v>0.47249999999999998</v>
      </c>
      <c r="O1228" s="7">
        <v>1.4625999999999999</v>
      </c>
      <c r="Q1228" s="7">
        <v>1.4849000000000001</v>
      </c>
      <c r="R1228" s="7">
        <v>3.4497</v>
      </c>
      <c r="AA1228" s="7">
        <v>0.41039999999999999</v>
      </c>
      <c r="AB1228" s="7">
        <v>1.2785</v>
      </c>
      <c r="AC1228" s="7">
        <v>3.0568</v>
      </c>
      <c r="AD1228" s="7">
        <v>6.2628000000000004</v>
      </c>
      <c r="AH1228" s="7">
        <v>0.47099999999999997</v>
      </c>
      <c r="AI1228" s="7">
        <v>1.3963000000000001</v>
      </c>
      <c r="AK1228" s="7">
        <v>0.51949999999999996</v>
      </c>
      <c r="AL1228" s="7">
        <v>1.5067999999999999</v>
      </c>
      <c r="AN1228" s="7">
        <v>0.43469999999999998</v>
      </c>
      <c r="AO1228" s="7">
        <v>1.3847</v>
      </c>
      <c r="AP1228" s="7"/>
      <c r="AQ1228" s="7">
        <v>1.3874</v>
      </c>
      <c r="AR1228" s="7">
        <v>3.2724000000000002</v>
      </c>
      <c r="AY1228" s="7">
        <v>3.2219000000000002</v>
      </c>
      <c r="AZ1228" s="7">
        <v>7.2632000000000003</v>
      </c>
      <c r="BA1228" s="7">
        <v>7.2632000000000003</v>
      </c>
    </row>
    <row r="1229" spans="1:53" x14ac:dyDescent="0.15">
      <c r="A1229" s="7">
        <v>0.4355</v>
      </c>
      <c r="B1229" s="7">
        <v>1.3219000000000001</v>
      </c>
      <c r="C1229" s="7">
        <v>3.2414000000000001</v>
      </c>
      <c r="D1229" s="7">
        <v>7.0275999999999996</v>
      </c>
      <c r="H1229" s="7">
        <v>0.51839999999999997</v>
      </c>
      <c r="I1229" s="7">
        <v>1.4873000000000001</v>
      </c>
      <c r="K1229" s="7">
        <v>0.55930000000000002</v>
      </c>
      <c r="L1229" s="7">
        <v>2.0434000000000001</v>
      </c>
      <c r="N1229" s="7">
        <v>0.47289999999999999</v>
      </c>
      <c r="O1229" s="7">
        <v>1.4633</v>
      </c>
      <c r="Q1229" s="7">
        <v>1.4856</v>
      </c>
      <c r="R1229" s="7">
        <v>3.4512</v>
      </c>
      <c r="AA1229" s="7">
        <v>0.41060000000000002</v>
      </c>
      <c r="AB1229" s="7">
        <v>1.2790999999999999</v>
      </c>
      <c r="AC1229" s="7">
        <v>3.0579999999999998</v>
      </c>
      <c r="AD1229" s="7">
        <v>6.2652999999999999</v>
      </c>
      <c r="AH1229" s="7">
        <v>0.4713</v>
      </c>
      <c r="AI1229" s="7">
        <v>1.3971</v>
      </c>
      <c r="AK1229" s="7">
        <v>0.51990000000000003</v>
      </c>
      <c r="AL1229" s="7">
        <v>1.5076000000000001</v>
      </c>
      <c r="AN1229" s="7">
        <v>0.435</v>
      </c>
      <c r="AO1229" s="7">
        <v>1.3854</v>
      </c>
      <c r="AP1229" s="7"/>
      <c r="AQ1229" s="7">
        <v>1.3879999999999999</v>
      </c>
      <c r="AR1229" s="7">
        <v>3.2738</v>
      </c>
      <c r="AY1229" s="7">
        <v>3.2233999999999998</v>
      </c>
      <c r="AZ1229" s="7">
        <v>7.2666000000000004</v>
      </c>
      <c r="BA1229" s="7">
        <v>7.2666000000000004</v>
      </c>
    </row>
    <row r="1230" spans="1:53" x14ac:dyDescent="0.15">
      <c r="A1230" s="7">
        <v>0.43580000000000002</v>
      </c>
      <c r="B1230" s="7">
        <v>1.3225</v>
      </c>
      <c r="C1230" s="7">
        <v>3.2427000000000001</v>
      </c>
      <c r="D1230" s="7">
        <v>7.0303000000000004</v>
      </c>
      <c r="H1230" s="7">
        <v>0.51880000000000004</v>
      </c>
      <c r="I1230" s="7">
        <v>1.488</v>
      </c>
      <c r="K1230" s="7">
        <v>0.55969999999999998</v>
      </c>
      <c r="L1230" s="7">
        <v>2.0442</v>
      </c>
      <c r="N1230" s="7">
        <v>0.47320000000000001</v>
      </c>
      <c r="O1230" s="7">
        <v>1.464</v>
      </c>
      <c r="Q1230" s="7">
        <v>1.4863999999999999</v>
      </c>
      <c r="R1230" s="7">
        <v>3.4525999999999999</v>
      </c>
      <c r="AA1230" s="7">
        <v>0.41089999999999999</v>
      </c>
      <c r="AB1230" s="7">
        <v>1.2797000000000001</v>
      </c>
      <c r="AC1230" s="7">
        <v>3.0592000000000001</v>
      </c>
      <c r="AD1230" s="7">
        <v>6.2676999999999996</v>
      </c>
      <c r="AH1230" s="7">
        <v>0.47170000000000001</v>
      </c>
      <c r="AI1230" s="7">
        <v>1.3977999999999999</v>
      </c>
      <c r="AK1230" s="7">
        <v>0.52029999999999998</v>
      </c>
      <c r="AL1230" s="7">
        <v>1.5084</v>
      </c>
      <c r="AN1230" s="7">
        <v>0.43530000000000002</v>
      </c>
      <c r="AO1230" s="7">
        <v>1.3861000000000001</v>
      </c>
      <c r="AP1230" s="7"/>
      <c r="AQ1230" s="7">
        <v>1.3887</v>
      </c>
      <c r="AR1230" s="7">
        <v>3.2751000000000001</v>
      </c>
      <c r="AY1230" s="7">
        <v>3.2250000000000001</v>
      </c>
      <c r="AZ1230" s="7">
        <v>7.2698999999999998</v>
      </c>
      <c r="BA1230" s="7">
        <v>7.2698999999999998</v>
      </c>
    </row>
    <row r="1231" spans="1:53" x14ac:dyDescent="0.15">
      <c r="A1231" s="7">
        <v>0.43609999999999999</v>
      </c>
      <c r="B1231" s="7">
        <v>1.3230999999999999</v>
      </c>
      <c r="C1231" s="7">
        <v>3.2440000000000002</v>
      </c>
      <c r="D1231" s="7">
        <v>7.0328999999999997</v>
      </c>
      <c r="H1231" s="7">
        <v>0.51910000000000001</v>
      </c>
      <c r="I1231" s="7">
        <v>1.4887999999999999</v>
      </c>
      <c r="K1231" s="7">
        <v>0.56010000000000004</v>
      </c>
      <c r="L1231" s="7">
        <v>2.0451000000000001</v>
      </c>
      <c r="N1231" s="7">
        <v>0.47349999999999998</v>
      </c>
      <c r="O1231" s="7">
        <v>1.4648000000000001</v>
      </c>
      <c r="Q1231" s="7">
        <v>1.4871000000000001</v>
      </c>
      <c r="R1231" s="7">
        <v>3.4540999999999999</v>
      </c>
      <c r="AA1231" s="7">
        <v>0.41120000000000001</v>
      </c>
      <c r="AB1231" s="7">
        <v>1.2804</v>
      </c>
      <c r="AC1231" s="7">
        <v>3.0604</v>
      </c>
      <c r="AD1231" s="7">
        <v>6.2702</v>
      </c>
      <c r="AH1231" s="7">
        <v>0.47199999999999998</v>
      </c>
      <c r="AI1231" s="7">
        <v>1.3985000000000001</v>
      </c>
      <c r="AK1231" s="7">
        <v>0.52070000000000005</v>
      </c>
      <c r="AL1231" s="7">
        <v>1.5091000000000001</v>
      </c>
      <c r="AN1231" s="7">
        <v>0.43559999999999999</v>
      </c>
      <c r="AO1231" s="7">
        <v>1.3868</v>
      </c>
      <c r="AP1231" s="7"/>
      <c r="AQ1231" s="7">
        <v>1.3894</v>
      </c>
      <c r="AR1231" s="7">
        <v>3.2765</v>
      </c>
      <c r="AY1231" s="7">
        <v>3.2265999999999999</v>
      </c>
      <c r="AZ1231" s="7">
        <v>7.2732999999999999</v>
      </c>
      <c r="BA1231" s="7">
        <v>7.2732999999999999</v>
      </c>
    </row>
    <row r="1232" spans="1:53" x14ac:dyDescent="0.15">
      <c r="A1232" s="7">
        <v>0.43630000000000002</v>
      </c>
      <c r="B1232" s="7">
        <v>1.3237000000000001</v>
      </c>
      <c r="C1232" s="7">
        <v>3.2452999999999999</v>
      </c>
      <c r="D1232" s="7">
        <v>7.0355999999999996</v>
      </c>
      <c r="H1232" s="7">
        <v>0.51949999999999996</v>
      </c>
      <c r="I1232" s="7">
        <v>1.4895</v>
      </c>
      <c r="K1232" s="7">
        <v>0.56040000000000001</v>
      </c>
      <c r="L1232" s="7">
        <v>2.0459999999999998</v>
      </c>
      <c r="N1232" s="7">
        <v>0.4738</v>
      </c>
      <c r="O1232" s="7">
        <v>1.4655</v>
      </c>
      <c r="Q1232" s="7">
        <v>1.4878</v>
      </c>
      <c r="R1232" s="7">
        <v>3.4554999999999998</v>
      </c>
      <c r="AA1232" s="7">
        <v>0.41149999999999998</v>
      </c>
      <c r="AB1232" s="7">
        <v>1.2809999999999999</v>
      </c>
      <c r="AC1232" s="7">
        <v>3.0615999999999999</v>
      </c>
      <c r="AD1232" s="7">
        <v>6.2725999999999997</v>
      </c>
      <c r="AH1232" s="7">
        <v>0.47239999999999999</v>
      </c>
      <c r="AI1232" s="7">
        <v>1.3992</v>
      </c>
      <c r="AK1232" s="7">
        <v>0.52110000000000001</v>
      </c>
      <c r="AL1232" s="7">
        <v>1.5099</v>
      </c>
      <c r="AN1232" s="7">
        <v>0.43590000000000001</v>
      </c>
      <c r="AO1232" s="7">
        <v>1.3875</v>
      </c>
      <c r="AP1232" s="7"/>
      <c r="AQ1232" s="7">
        <v>1.3900999999999999</v>
      </c>
      <c r="AR1232" s="7">
        <v>3.2778999999999998</v>
      </c>
      <c r="AY1232" s="7">
        <v>3.2281</v>
      </c>
      <c r="AZ1232" s="7">
        <v>7.2766999999999999</v>
      </c>
      <c r="BA1232" s="7">
        <v>7.2766999999999999</v>
      </c>
    </row>
    <row r="1233" spans="1:53" x14ac:dyDescent="0.15">
      <c r="A1233" s="7">
        <v>0.43659999999999999</v>
      </c>
      <c r="B1233" s="7">
        <v>1.3242</v>
      </c>
      <c r="C1233" s="7">
        <v>3.2467000000000001</v>
      </c>
      <c r="D1233" s="7">
        <v>7.0382999999999996</v>
      </c>
      <c r="H1233" s="7">
        <v>0.51990000000000003</v>
      </c>
      <c r="I1233" s="7">
        <v>1.4903</v>
      </c>
      <c r="K1233" s="7">
        <v>0.56079999999999997</v>
      </c>
      <c r="L1233" s="7">
        <v>2.0468999999999999</v>
      </c>
      <c r="N1233" s="7">
        <v>0.47410000000000002</v>
      </c>
      <c r="O1233" s="7">
        <v>1.4661999999999999</v>
      </c>
      <c r="Q1233" s="7">
        <v>1.4884999999999999</v>
      </c>
      <c r="R1233" s="7">
        <v>3.4569999999999999</v>
      </c>
      <c r="AA1233" s="7">
        <v>0.4118</v>
      </c>
      <c r="AB1233" s="7">
        <v>1.2816000000000001</v>
      </c>
      <c r="AC1233" s="7">
        <v>3.0628000000000002</v>
      </c>
      <c r="AD1233" s="7">
        <v>6.2751000000000001</v>
      </c>
      <c r="AH1233" s="7">
        <v>0.47270000000000001</v>
      </c>
      <c r="AI1233" s="7">
        <v>1.3998999999999999</v>
      </c>
      <c r="AK1233" s="7">
        <v>0.52149999999999996</v>
      </c>
      <c r="AL1233" s="7">
        <v>1.5106999999999999</v>
      </c>
      <c r="AN1233" s="7">
        <v>0.43619999999999998</v>
      </c>
      <c r="AO1233" s="7">
        <v>1.3883000000000001</v>
      </c>
      <c r="AP1233" s="7"/>
      <c r="AQ1233" s="7">
        <v>1.3908</v>
      </c>
      <c r="AR1233" s="7">
        <v>3.2791999999999999</v>
      </c>
      <c r="AY1233" s="7">
        <v>3.2296999999999998</v>
      </c>
      <c r="AZ1233" s="7">
        <v>7.28</v>
      </c>
      <c r="BA1233" s="7">
        <v>7.28</v>
      </c>
    </row>
    <row r="1234" spans="1:53" x14ac:dyDescent="0.15">
      <c r="A1234" s="7">
        <v>0.43690000000000001</v>
      </c>
      <c r="B1234" s="7">
        <v>1.3248</v>
      </c>
      <c r="C1234" s="7">
        <v>3.2480000000000002</v>
      </c>
      <c r="D1234" s="7">
        <v>7.0408999999999997</v>
      </c>
      <c r="H1234" s="7">
        <v>0.52029999999999998</v>
      </c>
      <c r="I1234" s="7">
        <v>1.4911000000000001</v>
      </c>
      <c r="K1234" s="7">
        <v>0.56120000000000003</v>
      </c>
      <c r="L1234" s="7">
        <v>2.0478000000000001</v>
      </c>
      <c r="N1234" s="7">
        <v>0.47449999999999998</v>
      </c>
      <c r="O1234" s="7">
        <v>1.4669000000000001</v>
      </c>
      <c r="Q1234" s="7">
        <v>1.4893000000000001</v>
      </c>
      <c r="R1234" s="7">
        <v>3.4584000000000001</v>
      </c>
      <c r="AA1234" s="7">
        <v>0.41210000000000002</v>
      </c>
      <c r="AB1234" s="7">
        <v>1.2822</v>
      </c>
      <c r="AC1234" s="7">
        <v>3.0640999999999998</v>
      </c>
      <c r="AD1234" s="7">
        <v>6.2774999999999999</v>
      </c>
      <c r="AH1234" s="7">
        <v>0.47310000000000002</v>
      </c>
      <c r="AI1234" s="7">
        <v>1.4007000000000001</v>
      </c>
      <c r="AK1234" s="7">
        <v>0.52180000000000004</v>
      </c>
      <c r="AL1234" s="7">
        <v>1.5115000000000001</v>
      </c>
      <c r="AN1234" s="7">
        <v>0.4365</v>
      </c>
      <c r="AO1234" s="7">
        <v>1.389</v>
      </c>
      <c r="AP1234" s="7"/>
      <c r="AQ1234" s="7">
        <v>1.3915</v>
      </c>
      <c r="AR1234" s="7">
        <v>3.2806000000000002</v>
      </c>
      <c r="AY1234" s="7">
        <v>3.2313000000000001</v>
      </c>
      <c r="AZ1234" s="7">
        <v>7.2834000000000003</v>
      </c>
      <c r="BA1234" s="7">
        <v>7.2834000000000003</v>
      </c>
    </row>
    <row r="1235" spans="1:53" x14ac:dyDescent="0.15">
      <c r="A1235" s="7">
        <v>0.43719999999999998</v>
      </c>
      <c r="B1235" s="7">
        <v>1.3253999999999999</v>
      </c>
      <c r="C1235" s="7">
        <v>3.2492999999999999</v>
      </c>
      <c r="D1235" s="7">
        <v>7.0435999999999996</v>
      </c>
      <c r="H1235" s="7">
        <v>0.52059999999999995</v>
      </c>
      <c r="I1235" s="7">
        <v>1.4918</v>
      </c>
      <c r="K1235" s="7">
        <v>0.56159999999999999</v>
      </c>
      <c r="L1235" s="7">
        <v>2.0486</v>
      </c>
      <c r="N1235" s="7">
        <v>0.4748</v>
      </c>
      <c r="O1235" s="7">
        <v>1.4677</v>
      </c>
      <c r="Q1235" s="7">
        <v>1.49</v>
      </c>
      <c r="R1235" s="7">
        <v>3.4599000000000002</v>
      </c>
      <c r="AA1235" s="7">
        <v>0.41239999999999999</v>
      </c>
      <c r="AB1235" s="7">
        <v>1.2827999999999999</v>
      </c>
      <c r="AC1235" s="7">
        <v>3.0653000000000001</v>
      </c>
      <c r="AD1235" s="7">
        <v>6.28</v>
      </c>
      <c r="AH1235" s="7">
        <v>0.47339999999999999</v>
      </c>
      <c r="AI1235" s="7">
        <v>1.4014</v>
      </c>
      <c r="AK1235" s="7">
        <v>0.5222</v>
      </c>
      <c r="AL1235" s="7">
        <v>1.5122</v>
      </c>
      <c r="AN1235" s="7">
        <v>0.43680000000000002</v>
      </c>
      <c r="AO1235" s="7">
        <v>1.3896999999999999</v>
      </c>
      <c r="AP1235" s="7"/>
      <c r="AQ1235" s="7">
        <v>1.3920999999999999</v>
      </c>
      <c r="AR1235" s="7">
        <v>3.282</v>
      </c>
      <c r="AY1235" s="7">
        <v>3.2328999999999999</v>
      </c>
      <c r="AZ1235" s="7">
        <v>7.2868000000000004</v>
      </c>
      <c r="BA1235" s="7">
        <v>7.2868000000000004</v>
      </c>
    </row>
    <row r="1236" spans="1:53" x14ac:dyDescent="0.15">
      <c r="A1236" s="7">
        <v>0.4375</v>
      </c>
      <c r="B1236" s="7">
        <v>1.3260000000000001</v>
      </c>
      <c r="C1236" s="7">
        <v>3.2505999999999999</v>
      </c>
      <c r="D1236" s="7">
        <v>7.0462999999999996</v>
      </c>
      <c r="H1236" s="7">
        <v>0.52100000000000002</v>
      </c>
      <c r="I1236" s="7">
        <v>1.4925999999999999</v>
      </c>
      <c r="K1236" s="7">
        <v>0.56200000000000006</v>
      </c>
      <c r="L1236" s="7">
        <v>2.0495000000000001</v>
      </c>
      <c r="N1236" s="7">
        <v>0.47510000000000002</v>
      </c>
      <c r="O1236" s="7">
        <v>1.4683999999999999</v>
      </c>
      <c r="Q1236" s="7">
        <v>1.4906999999999999</v>
      </c>
      <c r="R1236" s="7">
        <v>3.4613</v>
      </c>
      <c r="AA1236" s="7">
        <v>0.41270000000000001</v>
      </c>
      <c r="AB1236" s="7">
        <v>1.2834000000000001</v>
      </c>
      <c r="AC1236" s="7">
        <v>3.0665</v>
      </c>
      <c r="AD1236" s="7">
        <v>6.2824999999999998</v>
      </c>
      <c r="AH1236" s="7">
        <v>0.47370000000000001</v>
      </c>
      <c r="AI1236" s="7">
        <v>1.4020999999999999</v>
      </c>
      <c r="AK1236" s="7">
        <v>0.52259999999999995</v>
      </c>
      <c r="AL1236" s="7">
        <v>1.5129999999999999</v>
      </c>
      <c r="AN1236" s="7">
        <v>0.43709999999999999</v>
      </c>
      <c r="AO1236" s="7">
        <v>1.3904000000000001</v>
      </c>
      <c r="AP1236" s="7"/>
      <c r="AQ1236" s="7">
        <v>1.3928</v>
      </c>
      <c r="AR1236" s="7">
        <v>3.2833999999999999</v>
      </c>
      <c r="AY1236" s="7">
        <v>3.2345000000000002</v>
      </c>
      <c r="AZ1236" s="7">
        <v>7.2901999999999996</v>
      </c>
      <c r="BA1236" s="7">
        <v>7.2901999999999996</v>
      </c>
    </row>
    <row r="1237" spans="1:53" x14ac:dyDescent="0.15">
      <c r="A1237" s="7">
        <v>0.43780000000000002</v>
      </c>
      <c r="B1237" s="7">
        <v>1.3266</v>
      </c>
      <c r="C1237" s="7">
        <v>3.2519999999999998</v>
      </c>
      <c r="D1237" s="7">
        <v>7.0490000000000004</v>
      </c>
      <c r="H1237" s="7">
        <v>0.52139999999999997</v>
      </c>
      <c r="I1237" s="7">
        <v>1.4934000000000001</v>
      </c>
      <c r="K1237" s="7">
        <v>0.56240000000000001</v>
      </c>
      <c r="L1237" s="7">
        <v>2.0503999999999998</v>
      </c>
      <c r="N1237" s="7">
        <v>0.47539999999999999</v>
      </c>
      <c r="O1237" s="7">
        <v>1.4691000000000001</v>
      </c>
      <c r="Q1237" s="7">
        <v>1.4914000000000001</v>
      </c>
      <c r="R1237" s="7">
        <v>3.4628000000000001</v>
      </c>
      <c r="AA1237" s="7">
        <v>0.41299999999999998</v>
      </c>
      <c r="AB1237" s="7">
        <v>1.284</v>
      </c>
      <c r="AC1237" s="7">
        <v>3.0676999999999999</v>
      </c>
      <c r="AD1237" s="7">
        <v>6.2849000000000004</v>
      </c>
      <c r="AH1237" s="7">
        <v>0.47410000000000002</v>
      </c>
      <c r="AI1237" s="7">
        <v>1.4028</v>
      </c>
      <c r="AK1237" s="7">
        <v>0.52300000000000002</v>
      </c>
      <c r="AL1237" s="7">
        <v>1.5138</v>
      </c>
      <c r="AN1237" s="7">
        <v>0.4375</v>
      </c>
      <c r="AO1237" s="7">
        <v>1.3911</v>
      </c>
      <c r="AP1237" s="7"/>
      <c r="AQ1237" s="7">
        <v>1.3935</v>
      </c>
      <c r="AR1237" s="7">
        <v>3.2848000000000002</v>
      </c>
      <c r="AY1237" s="7">
        <v>3.2361</v>
      </c>
      <c r="AZ1237" s="7">
        <v>7.2935999999999996</v>
      </c>
      <c r="BA1237" s="7">
        <v>7.2935999999999996</v>
      </c>
    </row>
    <row r="1238" spans="1:53" x14ac:dyDescent="0.15">
      <c r="A1238" s="7">
        <v>0.43809999999999999</v>
      </c>
      <c r="B1238" s="7">
        <v>1.3271999999999999</v>
      </c>
      <c r="C1238" s="7">
        <v>3.2532999999999999</v>
      </c>
      <c r="D1238" s="7">
        <v>7.0517000000000003</v>
      </c>
      <c r="H1238" s="7">
        <v>0.52180000000000004</v>
      </c>
      <c r="I1238" s="7">
        <v>1.4941</v>
      </c>
      <c r="K1238" s="7">
        <v>0.56279999999999997</v>
      </c>
      <c r="L1238" s="7">
        <v>2.0512999999999999</v>
      </c>
      <c r="N1238" s="7">
        <v>0.4758</v>
      </c>
      <c r="O1238" s="7">
        <v>1.4699</v>
      </c>
      <c r="Q1238" s="7">
        <v>1.4922</v>
      </c>
      <c r="R1238" s="7">
        <v>3.4643000000000002</v>
      </c>
      <c r="AA1238" s="7">
        <v>0.4133</v>
      </c>
      <c r="AB1238" s="7">
        <v>1.2846</v>
      </c>
      <c r="AC1238" s="7">
        <v>3.069</v>
      </c>
      <c r="AD1238" s="7">
        <v>6.2873999999999999</v>
      </c>
      <c r="AH1238" s="7">
        <v>0.47439999999999999</v>
      </c>
      <c r="AI1238" s="7">
        <v>1.4036</v>
      </c>
      <c r="AK1238" s="7">
        <v>0.52339999999999998</v>
      </c>
      <c r="AL1238" s="7">
        <v>1.5145999999999999</v>
      </c>
      <c r="AN1238" s="7">
        <v>0.43780000000000002</v>
      </c>
      <c r="AO1238" s="7">
        <v>1.3917999999999999</v>
      </c>
      <c r="AP1238" s="7"/>
      <c r="AQ1238" s="7">
        <v>1.3942000000000001</v>
      </c>
      <c r="AR1238" s="7">
        <v>3.2862</v>
      </c>
      <c r="AY1238" s="7">
        <v>3.2376999999999998</v>
      </c>
      <c r="AZ1238" s="7">
        <v>7.2969999999999997</v>
      </c>
      <c r="BA1238" s="7">
        <v>7.2969999999999997</v>
      </c>
    </row>
    <row r="1239" spans="1:53" x14ac:dyDescent="0.15">
      <c r="A1239" s="7">
        <v>0.43840000000000001</v>
      </c>
      <c r="B1239" s="7">
        <v>1.3278000000000001</v>
      </c>
      <c r="C1239" s="7">
        <v>3.2545999999999999</v>
      </c>
      <c r="D1239" s="7">
        <v>7.0544000000000002</v>
      </c>
      <c r="H1239" s="7">
        <v>0.52210000000000001</v>
      </c>
      <c r="I1239" s="7">
        <v>1.4948999999999999</v>
      </c>
      <c r="K1239" s="7">
        <v>0.56310000000000004</v>
      </c>
      <c r="L1239" s="7">
        <v>2.0522</v>
      </c>
      <c r="N1239" s="7">
        <v>0.47610000000000002</v>
      </c>
      <c r="O1239" s="7">
        <v>1.4705999999999999</v>
      </c>
      <c r="Q1239" s="7">
        <v>1.4928999999999999</v>
      </c>
      <c r="R1239" s="7">
        <v>3.4657</v>
      </c>
      <c r="AA1239" s="7">
        <v>0.41360000000000002</v>
      </c>
      <c r="AB1239" s="7">
        <v>1.2851999999999999</v>
      </c>
      <c r="AC1239" s="7">
        <v>3.0701999999999998</v>
      </c>
      <c r="AD1239" s="7">
        <v>6.2899000000000003</v>
      </c>
      <c r="AH1239" s="7">
        <v>0.4748</v>
      </c>
      <c r="AI1239" s="7">
        <v>1.4043000000000001</v>
      </c>
      <c r="AK1239" s="7">
        <v>0.52380000000000004</v>
      </c>
      <c r="AL1239" s="7">
        <v>1.5154000000000001</v>
      </c>
      <c r="AN1239" s="7">
        <v>0.43809999999999999</v>
      </c>
      <c r="AO1239" s="7">
        <v>1.3925000000000001</v>
      </c>
      <c r="AP1239" s="7"/>
      <c r="AQ1239" s="7">
        <v>1.3949</v>
      </c>
      <c r="AR1239" s="7">
        <v>3.2875000000000001</v>
      </c>
      <c r="AY1239" s="7">
        <v>3.2391999999999999</v>
      </c>
      <c r="AZ1239" s="7">
        <v>7.3003999999999998</v>
      </c>
      <c r="BA1239" s="7">
        <v>7.3003999999999998</v>
      </c>
    </row>
    <row r="1240" spans="1:53" x14ac:dyDescent="0.15">
      <c r="A1240" s="7">
        <v>0.43869999999999998</v>
      </c>
      <c r="B1240" s="7">
        <v>1.3284</v>
      </c>
      <c r="C1240" s="7">
        <v>3.2559999999999998</v>
      </c>
      <c r="D1240" s="7">
        <v>7.0571000000000002</v>
      </c>
      <c r="H1240" s="7">
        <v>0.52249999999999996</v>
      </c>
      <c r="I1240" s="7">
        <v>1.4957</v>
      </c>
      <c r="K1240" s="7">
        <v>0.5635</v>
      </c>
      <c r="L1240" s="7">
        <v>2.0531000000000001</v>
      </c>
      <c r="N1240" s="7">
        <v>0.47639999999999999</v>
      </c>
      <c r="O1240" s="7">
        <v>1.4714</v>
      </c>
      <c r="Q1240" s="7">
        <v>1.4936</v>
      </c>
      <c r="R1240" s="7">
        <v>3.4672000000000001</v>
      </c>
      <c r="AA1240" s="7">
        <v>0.41389999999999999</v>
      </c>
      <c r="AB1240" s="7">
        <v>1.2859</v>
      </c>
      <c r="AC1240" s="7">
        <v>3.0714000000000001</v>
      </c>
      <c r="AD1240" s="7">
        <v>6.2923999999999998</v>
      </c>
      <c r="AH1240" s="7">
        <v>0.47520000000000001</v>
      </c>
      <c r="AI1240" s="7">
        <v>1.405</v>
      </c>
      <c r="AK1240" s="7">
        <v>0.5242</v>
      </c>
      <c r="AL1240" s="7">
        <v>1.5162</v>
      </c>
      <c r="AN1240" s="7">
        <v>0.43840000000000001</v>
      </c>
      <c r="AO1240" s="7">
        <v>1.3932</v>
      </c>
      <c r="AP1240" s="7"/>
      <c r="AQ1240" s="7">
        <v>1.3956</v>
      </c>
      <c r="AR1240" s="7">
        <v>3.2888999999999999</v>
      </c>
      <c r="AY1240" s="7">
        <v>3.2408000000000001</v>
      </c>
      <c r="AZ1240" s="7">
        <v>7.3037999999999998</v>
      </c>
      <c r="BA1240" s="7">
        <v>7.3037999999999998</v>
      </c>
    </row>
    <row r="1241" spans="1:53" x14ac:dyDescent="0.15">
      <c r="A1241" s="7">
        <v>0.43890000000000001</v>
      </c>
      <c r="B1241" s="7">
        <v>1.329</v>
      </c>
      <c r="C1241" s="7">
        <v>3.2572999999999999</v>
      </c>
      <c r="D1241" s="7">
        <v>7.0598000000000001</v>
      </c>
      <c r="H1241" s="7">
        <v>0.52290000000000003</v>
      </c>
      <c r="I1241" s="7">
        <v>1.4964</v>
      </c>
      <c r="K1241" s="7">
        <v>0.56389999999999996</v>
      </c>
      <c r="L1241" s="7">
        <v>2.0539999999999998</v>
      </c>
      <c r="N1241" s="7">
        <v>0.47670000000000001</v>
      </c>
      <c r="O1241" s="7">
        <v>1.4721</v>
      </c>
      <c r="Q1241" s="7">
        <v>1.4944</v>
      </c>
      <c r="R1241" s="7">
        <v>3.4687000000000001</v>
      </c>
      <c r="AA1241" s="7">
        <v>0.41420000000000001</v>
      </c>
      <c r="AB1241" s="7">
        <v>1.2865</v>
      </c>
      <c r="AC1241" s="7">
        <v>3.0727000000000002</v>
      </c>
      <c r="AD1241" s="7">
        <v>6.2949000000000002</v>
      </c>
      <c r="AH1241" s="7">
        <v>0.47549999999999998</v>
      </c>
      <c r="AI1241" s="7">
        <v>1.4057999999999999</v>
      </c>
      <c r="AK1241" s="7">
        <v>0.52459999999999996</v>
      </c>
      <c r="AL1241" s="7">
        <v>1.5169999999999999</v>
      </c>
      <c r="AN1241" s="7">
        <v>0.43869999999999998</v>
      </c>
      <c r="AO1241" s="7">
        <v>1.3939999999999999</v>
      </c>
      <c r="AP1241" s="7"/>
      <c r="AQ1241" s="7">
        <v>1.3963000000000001</v>
      </c>
      <c r="AR1241" s="7">
        <v>3.2902999999999998</v>
      </c>
      <c r="AY1241" s="7">
        <v>3.2423999999999999</v>
      </c>
      <c r="AZ1241" s="7">
        <v>7.3071999999999999</v>
      </c>
      <c r="BA1241" s="7">
        <v>7.3071999999999999</v>
      </c>
    </row>
    <row r="1242" spans="1:53" x14ac:dyDescent="0.15">
      <c r="A1242" s="7">
        <v>0.43919999999999998</v>
      </c>
      <c r="B1242" s="7">
        <v>1.3294999999999999</v>
      </c>
      <c r="C1242" s="7">
        <v>3.2587000000000002</v>
      </c>
      <c r="D1242" s="7">
        <v>7.0625</v>
      </c>
      <c r="H1242" s="7">
        <v>0.52329999999999999</v>
      </c>
      <c r="I1242" s="7">
        <v>1.4972000000000001</v>
      </c>
      <c r="K1242" s="7">
        <v>0.56430000000000002</v>
      </c>
      <c r="L1242" s="7">
        <v>2.0548000000000002</v>
      </c>
      <c r="N1242" s="7">
        <v>0.47710000000000002</v>
      </c>
      <c r="O1242" s="7">
        <v>1.4728000000000001</v>
      </c>
      <c r="Q1242" s="7">
        <v>1.4951000000000001</v>
      </c>
      <c r="R1242" s="7">
        <v>3.4702000000000002</v>
      </c>
      <c r="AA1242" s="7">
        <v>0.41449999999999998</v>
      </c>
      <c r="AB1242" s="7">
        <v>1.2870999999999999</v>
      </c>
      <c r="AC1242" s="7">
        <v>3.0739000000000001</v>
      </c>
      <c r="AD1242" s="7">
        <v>6.2973999999999997</v>
      </c>
      <c r="AH1242" s="7">
        <v>0.47589999999999999</v>
      </c>
      <c r="AI1242" s="7">
        <v>1.4065000000000001</v>
      </c>
      <c r="AK1242" s="7">
        <v>0.52500000000000002</v>
      </c>
      <c r="AL1242" s="7">
        <v>1.5177</v>
      </c>
      <c r="AN1242" s="7">
        <v>0.439</v>
      </c>
      <c r="AO1242" s="7">
        <v>1.3947000000000001</v>
      </c>
      <c r="AP1242" s="7"/>
      <c r="AQ1242" s="7">
        <v>1.397</v>
      </c>
      <c r="AR1242" s="7">
        <v>3.2917000000000001</v>
      </c>
      <c r="AY1242" s="7">
        <v>3.2440000000000002</v>
      </c>
      <c r="AZ1242" s="7">
        <v>7.3106999999999998</v>
      </c>
      <c r="BA1242" s="7">
        <v>7.3106999999999998</v>
      </c>
    </row>
    <row r="1243" spans="1:53" x14ac:dyDescent="0.15">
      <c r="A1243" s="7">
        <v>0.4395</v>
      </c>
      <c r="B1243" s="7">
        <v>1.3301000000000001</v>
      </c>
      <c r="C1243" s="7">
        <v>3.26</v>
      </c>
      <c r="D1243" s="7">
        <v>7.0652999999999997</v>
      </c>
      <c r="H1243" s="7">
        <v>0.52359999999999995</v>
      </c>
      <c r="I1243" s="7">
        <v>1.498</v>
      </c>
      <c r="K1243" s="7">
        <v>0.56469999999999998</v>
      </c>
      <c r="L1243" s="7">
        <v>2.0556999999999999</v>
      </c>
      <c r="N1243" s="7">
        <v>0.47739999999999999</v>
      </c>
      <c r="O1243" s="7">
        <v>1.4736</v>
      </c>
      <c r="Q1243" s="7">
        <v>1.4959</v>
      </c>
      <c r="R1243" s="7">
        <v>3.4716</v>
      </c>
      <c r="AA1243" s="7">
        <v>0.4148</v>
      </c>
      <c r="AB1243" s="7">
        <v>1.2877000000000001</v>
      </c>
      <c r="AC1243" s="7">
        <v>3.0752000000000002</v>
      </c>
      <c r="AD1243" s="7">
        <v>6.2999000000000001</v>
      </c>
      <c r="AH1243" s="7">
        <v>0.47620000000000001</v>
      </c>
      <c r="AI1243" s="7">
        <v>1.4072</v>
      </c>
      <c r="AK1243" s="7">
        <v>0.52539999999999998</v>
      </c>
      <c r="AL1243" s="7">
        <v>1.5185</v>
      </c>
      <c r="AN1243" s="7">
        <v>0.43930000000000002</v>
      </c>
      <c r="AO1243" s="7">
        <v>1.3954</v>
      </c>
      <c r="AP1243" s="7"/>
      <c r="AQ1243" s="7">
        <v>1.3976999999999999</v>
      </c>
      <c r="AR1243" s="7">
        <v>3.2930999999999999</v>
      </c>
      <c r="AY1243" s="7">
        <v>3.2456999999999998</v>
      </c>
      <c r="AZ1243" s="7">
        <v>7.3140999999999998</v>
      </c>
      <c r="BA1243" s="7">
        <v>7.3140999999999998</v>
      </c>
    </row>
    <row r="1244" spans="1:53" x14ac:dyDescent="0.15">
      <c r="A1244" s="7">
        <v>0.43980000000000002</v>
      </c>
      <c r="B1244" s="7">
        <v>1.3307</v>
      </c>
      <c r="C1244" s="7">
        <v>3.2614000000000001</v>
      </c>
      <c r="D1244" s="7">
        <v>7.0679999999999996</v>
      </c>
      <c r="H1244" s="7">
        <v>0.52400000000000002</v>
      </c>
      <c r="I1244" s="7">
        <v>1.4987999999999999</v>
      </c>
      <c r="K1244" s="7">
        <v>0.56510000000000005</v>
      </c>
      <c r="L1244" s="7">
        <v>2.0566</v>
      </c>
      <c r="N1244" s="7">
        <v>0.47770000000000001</v>
      </c>
      <c r="O1244" s="7">
        <v>1.4742999999999999</v>
      </c>
      <c r="Q1244" s="7">
        <v>1.4965999999999999</v>
      </c>
      <c r="R1244" s="7">
        <v>3.4731000000000001</v>
      </c>
      <c r="AA1244" s="7">
        <v>0.41510000000000002</v>
      </c>
      <c r="AB1244" s="7">
        <v>1.2883</v>
      </c>
      <c r="AC1244" s="7">
        <v>3.0764</v>
      </c>
      <c r="AD1244" s="7">
        <v>6.3023999999999996</v>
      </c>
      <c r="AH1244" s="7">
        <v>0.47660000000000002</v>
      </c>
      <c r="AI1244" s="7">
        <v>1.4079999999999999</v>
      </c>
      <c r="AK1244" s="7">
        <v>0.52580000000000005</v>
      </c>
      <c r="AL1244" s="7">
        <v>1.5193000000000001</v>
      </c>
      <c r="AN1244" s="7">
        <v>0.43959999999999999</v>
      </c>
      <c r="AO1244" s="7">
        <v>1.3960999999999999</v>
      </c>
      <c r="AP1244" s="7"/>
      <c r="AQ1244" s="7">
        <v>1.3984000000000001</v>
      </c>
      <c r="AR1244" s="7">
        <v>3.2945000000000002</v>
      </c>
      <c r="AY1244" s="7">
        <v>3.2473000000000001</v>
      </c>
      <c r="AZ1244" s="7">
        <v>7.3175999999999997</v>
      </c>
      <c r="BA1244" s="7">
        <v>7.3175999999999997</v>
      </c>
    </row>
    <row r="1245" spans="1:53" x14ac:dyDescent="0.15">
      <c r="A1245" s="7">
        <v>0.44009999999999999</v>
      </c>
      <c r="B1245" s="7">
        <v>1.3312999999999999</v>
      </c>
      <c r="C1245" s="7">
        <v>3.2627000000000002</v>
      </c>
      <c r="D1245" s="7">
        <v>7.0707000000000004</v>
      </c>
      <c r="H1245" s="7">
        <v>0.52439999999999998</v>
      </c>
      <c r="I1245" s="7">
        <v>1.4995000000000001</v>
      </c>
      <c r="K1245" s="7">
        <v>0.5655</v>
      </c>
      <c r="L1245" s="7">
        <v>2.0575000000000001</v>
      </c>
      <c r="N1245" s="7">
        <v>0.47810000000000002</v>
      </c>
      <c r="O1245" s="7">
        <v>1.4751000000000001</v>
      </c>
      <c r="Q1245" s="7">
        <v>1.4973000000000001</v>
      </c>
      <c r="R1245" s="7">
        <v>3.4746000000000001</v>
      </c>
      <c r="AA1245" s="7">
        <v>0.41539999999999999</v>
      </c>
      <c r="AB1245" s="7">
        <v>1.2889999999999999</v>
      </c>
      <c r="AC1245" s="7">
        <v>3.0775999999999999</v>
      </c>
      <c r="AD1245" s="7">
        <v>6.3048999999999999</v>
      </c>
      <c r="AH1245" s="7">
        <v>0.47689999999999999</v>
      </c>
      <c r="AI1245" s="7">
        <v>1.4087000000000001</v>
      </c>
      <c r="AK1245" s="7">
        <v>0.52610000000000001</v>
      </c>
      <c r="AL1245" s="7">
        <v>1.5201</v>
      </c>
      <c r="AN1245" s="7">
        <v>0.43990000000000001</v>
      </c>
      <c r="AO1245" s="7">
        <v>1.3969</v>
      </c>
      <c r="AP1245" s="7"/>
      <c r="AQ1245" s="7">
        <v>1.3991</v>
      </c>
      <c r="AR1245" s="7">
        <v>3.2959000000000001</v>
      </c>
      <c r="AY1245" s="7">
        <v>3.2488999999999999</v>
      </c>
      <c r="AZ1245" s="7">
        <v>7.3209999999999997</v>
      </c>
      <c r="BA1245" s="7">
        <v>7.3209999999999997</v>
      </c>
    </row>
    <row r="1246" spans="1:53" x14ac:dyDescent="0.15">
      <c r="A1246" s="7">
        <v>0.44040000000000001</v>
      </c>
      <c r="B1246" s="7">
        <v>1.3319000000000001</v>
      </c>
      <c r="C1246" s="7">
        <v>3.2641</v>
      </c>
      <c r="D1246" s="7">
        <v>7.0735000000000001</v>
      </c>
      <c r="H1246" s="7">
        <v>0.52480000000000004</v>
      </c>
      <c r="I1246" s="7">
        <v>1.5003</v>
      </c>
      <c r="K1246" s="7">
        <v>0.56589999999999996</v>
      </c>
      <c r="L1246" s="7">
        <v>2.0583999999999998</v>
      </c>
      <c r="N1246" s="7">
        <v>0.47839999999999999</v>
      </c>
      <c r="O1246" s="7">
        <v>1.4758</v>
      </c>
      <c r="Q1246" s="7">
        <v>1.4981</v>
      </c>
      <c r="R1246" s="7">
        <v>3.4761000000000002</v>
      </c>
      <c r="AA1246" s="7">
        <v>0.41570000000000001</v>
      </c>
      <c r="AB1246" s="7">
        <v>1.2896000000000001</v>
      </c>
      <c r="AC1246" s="7">
        <v>3.0789</v>
      </c>
      <c r="AD1246" s="7">
        <v>6.3074000000000003</v>
      </c>
      <c r="AH1246" s="7">
        <v>0.4773</v>
      </c>
      <c r="AI1246" s="7">
        <v>1.4095</v>
      </c>
      <c r="AK1246" s="7">
        <v>0.52649999999999997</v>
      </c>
      <c r="AL1246" s="7">
        <v>1.5208999999999999</v>
      </c>
      <c r="AN1246" s="7">
        <v>0.44030000000000002</v>
      </c>
      <c r="AO1246" s="7">
        <v>1.3976</v>
      </c>
      <c r="AP1246" s="7"/>
      <c r="AQ1246" s="7">
        <v>1.3997999999999999</v>
      </c>
      <c r="AR1246" s="7">
        <v>3.2972999999999999</v>
      </c>
      <c r="AY1246" s="7">
        <v>3.2505000000000002</v>
      </c>
      <c r="AZ1246" s="7">
        <v>7.3244999999999996</v>
      </c>
      <c r="BA1246" s="7">
        <v>7.3244999999999996</v>
      </c>
    </row>
    <row r="1247" spans="1:53" x14ac:dyDescent="0.15">
      <c r="A1247" s="7">
        <v>0.44069999999999998</v>
      </c>
      <c r="B1247" s="7">
        <v>1.3325</v>
      </c>
      <c r="C1247" s="7">
        <v>3.2654000000000001</v>
      </c>
      <c r="D1247" s="7">
        <v>7.0762</v>
      </c>
      <c r="H1247" s="7">
        <v>0.5252</v>
      </c>
      <c r="I1247" s="7">
        <v>1.5011000000000001</v>
      </c>
      <c r="K1247" s="7">
        <v>0.56630000000000003</v>
      </c>
      <c r="L1247" s="7">
        <v>2.0592999999999999</v>
      </c>
      <c r="N1247" s="7">
        <v>0.47870000000000001</v>
      </c>
      <c r="O1247" s="7">
        <v>1.4765999999999999</v>
      </c>
      <c r="Q1247" s="7">
        <v>1.4987999999999999</v>
      </c>
      <c r="R1247" s="7">
        <v>3.4775999999999998</v>
      </c>
      <c r="AA1247" s="7">
        <v>0.41599999999999998</v>
      </c>
      <c r="AB1247" s="7">
        <v>1.2902</v>
      </c>
      <c r="AC1247" s="7">
        <v>3.0800999999999998</v>
      </c>
      <c r="AD1247" s="7">
        <v>6.3098999999999998</v>
      </c>
      <c r="AH1247" s="7">
        <v>0.47760000000000002</v>
      </c>
      <c r="AI1247" s="7">
        <v>1.4101999999999999</v>
      </c>
      <c r="AK1247" s="7">
        <v>0.52690000000000003</v>
      </c>
      <c r="AL1247" s="7">
        <v>1.5217000000000001</v>
      </c>
      <c r="AN1247" s="7">
        <v>0.44059999999999999</v>
      </c>
      <c r="AO1247" s="7">
        <v>1.3983000000000001</v>
      </c>
      <c r="AP1247" s="7"/>
      <c r="AQ1247" s="7">
        <v>1.4005000000000001</v>
      </c>
      <c r="AR1247" s="7">
        <v>3.2987000000000002</v>
      </c>
      <c r="AY1247" s="7">
        <v>3.2521</v>
      </c>
      <c r="AZ1247" s="7">
        <v>7.3278999999999996</v>
      </c>
      <c r="BA1247" s="7">
        <v>7.3278999999999996</v>
      </c>
    </row>
    <row r="1248" spans="1:53" x14ac:dyDescent="0.15">
      <c r="A1248" s="7">
        <v>0.441</v>
      </c>
      <c r="B1248" s="7">
        <v>1.3331</v>
      </c>
      <c r="C1248" s="7">
        <v>3.2667999999999999</v>
      </c>
      <c r="D1248" s="7">
        <v>7.0789999999999997</v>
      </c>
      <c r="H1248" s="7">
        <v>0.52549999999999997</v>
      </c>
      <c r="I1248" s="7">
        <v>1.5019</v>
      </c>
      <c r="K1248" s="7">
        <v>0.56669999999999998</v>
      </c>
      <c r="L1248" s="7">
        <v>2.0602</v>
      </c>
      <c r="N1248" s="7">
        <v>0.47899999999999998</v>
      </c>
      <c r="O1248" s="7">
        <v>1.4773000000000001</v>
      </c>
      <c r="Q1248" s="7">
        <v>1.4996</v>
      </c>
      <c r="R1248" s="7">
        <v>3.4790999999999999</v>
      </c>
      <c r="AA1248" s="7">
        <v>0.4163</v>
      </c>
      <c r="AB1248" s="7">
        <v>1.2907999999999999</v>
      </c>
      <c r="AC1248" s="7">
        <v>3.0813999999999999</v>
      </c>
      <c r="AD1248" s="7">
        <v>6.3125</v>
      </c>
      <c r="AH1248" s="7">
        <v>0.47799999999999998</v>
      </c>
      <c r="AI1248" s="7">
        <v>1.411</v>
      </c>
      <c r="AK1248" s="7">
        <v>0.52729999999999999</v>
      </c>
      <c r="AL1248" s="7">
        <v>1.5225</v>
      </c>
      <c r="AN1248" s="7">
        <v>0.44090000000000001</v>
      </c>
      <c r="AO1248" s="7">
        <v>1.399</v>
      </c>
      <c r="AP1248" s="7"/>
      <c r="AQ1248" s="7">
        <v>1.4012</v>
      </c>
      <c r="AR1248" s="7">
        <v>3.3001999999999998</v>
      </c>
      <c r="AY1248" s="7">
        <v>3.2536999999999998</v>
      </c>
      <c r="AZ1248" s="7">
        <v>7.3314000000000004</v>
      </c>
      <c r="BA1248" s="7">
        <v>7.3314000000000004</v>
      </c>
    </row>
    <row r="1249" spans="1:53" x14ac:dyDescent="0.15">
      <c r="A1249" s="7">
        <v>0.44130000000000003</v>
      </c>
      <c r="B1249" s="7">
        <v>1.3337000000000001</v>
      </c>
      <c r="C1249" s="7">
        <v>3.2682000000000002</v>
      </c>
      <c r="D1249" s="7">
        <v>7.0816999999999997</v>
      </c>
      <c r="H1249" s="7">
        <v>0.52590000000000003</v>
      </c>
      <c r="I1249" s="7">
        <v>1.5026999999999999</v>
      </c>
      <c r="K1249" s="7">
        <v>0.56710000000000005</v>
      </c>
      <c r="L1249" s="7">
        <v>2.0611000000000002</v>
      </c>
      <c r="N1249" s="7">
        <v>0.47939999999999999</v>
      </c>
      <c r="O1249" s="7">
        <v>1.4781</v>
      </c>
      <c r="Q1249" s="7">
        <v>1.5003</v>
      </c>
      <c r="R1249" s="7">
        <v>3.4805999999999999</v>
      </c>
      <c r="AA1249" s="7">
        <v>0.41660000000000003</v>
      </c>
      <c r="AB1249" s="7">
        <v>1.2915000000000001</v>
      </c>
      <c r="AC1249" s="7">
        <v>3.0827</v>
      </c>
      <c r="AD1249" s="7">
        <v>6.3150000000000004</v>
      </c>
      <c r="AH1249" s="7">
        <v>0.47839999999999999</v>
      </c>
      <c r="AI1249" s="7">
        <v>1.4117</v>
      </c>
      <c r="AK1249" s="7">
        <v>0.52769999999999995</v>
      </c>
      <c r="AL1249" s="7">
        <v>1.5233000000000001</v>
      </c>
      <c r="AN1249" s="7">
        <v>0.44119999999999998</v>
      </c>
      <c r="AO1249" s="7">
        <v>1.3997999999999999</v>
      </c>
      <c r="AP1249" s="7"/>
      <c r="AQ1249" s="7">
        <v>1.4018999999999999</v>
      </c>
      <c r="AR1249" s="7">
        <v>3.3016000000000001</v>
      </c>
      <c r="AY1249" s="7">
        <v>3.2553999999999998</v>
      </c>
      <c r="AZ1249" s="7">
        <v>7.3349000000000002</v>
      </c>
      <c r="BA1249" s="7">
        <v>7.3349000000000002</v>
      </c>
    </row>
    <row r="1250" spans="1:53" x14ac:dyDescent="0.15">
      <c r="A1250" s="7">
        <v>0.44159999999999999</v>
      </c>
      <c r="B1250" s="7">
        <v>1.3343</v>
      </c>
      <c r="C1250" s="7">
        <v>3.2694999999999999</v>
      </c>
      <c r="D1250" s="7">
        <v>7.0845000000000002</v>
      </c>
      <c r="H1250" s="7">
        <v>0.52629999999999999</v>
      </c>
      <c r="I1250" s="7">
        <v>1.5034000000000001</v>
      </c>
      <c r="K1250" s="7">
        <v>0.5675</v>
      </c>
      <c r="L1250" s="7">
        <v>2.0619999999999998</v>
      </c>
      <c r="N1250" s="7">
        <v>0.47970000000000002</v>
      </c>
      <c r="O1250" s="7">
        <v>1.4787999999999999</v>
      </c>
      <c r="Q1250" s="7">
        <v>1.5011000000000001</v>
      </c>
      <c r="R1250" s="7">
        <v>3.4821</v>
      </c>
      <c r="AA1250" s="7">
        <v>0.41689999999999999</v>
      </c>
      <c r="AB1250" s="7">
        <v>1.2921</v>
      </c>
      <c r="AC1250" s="7">
        <v>3.0838999999999999</v>
      </c>
      <c r="AD1250" s="7">
        <v>6.3174999999999999</v>
      </c>
      <c r="AH1250" s="7">
        <v>0.47870000000000001</v>
      </c>
      <c r="AI1250" s="7">
        <v>1.4124000000000001</v>
      </c>
      <c r="AK1250" s="7">
        <v>0.52810000000000001</v>
      </c>
      <c r="AL1250" s="7">
        <v>1.5241</v>
      </c>
      <c r="AN1250" s="7">
        <v>0.4415</v>
      </c>
      <c r="AO1250" s="7">
        <v>1.4005000000000001</v>
      </c>
      <c r="AP1250" s="7"/>
      <c r="AQ1250" s="7">
        <v>1.4026000000000001</v>
      </c>
      <c r="AR1250" s="7">
        <v>3.3029999999999999</v>
      </c>
      <c r="AY1250" s="7">
        <v>3.2570000000000001</v>
      </c>
      <c r="AZ1250" s="7">
        <v>7.3384</v>
      </c>
      <c r="BA1250" s="7">
        <v>7.3384</v>
      </c>
    </row>
    <row r="1251" spans="1:53" x14ac:dyDescent="0.15">
      <c r="A1251" s="7">
        <v>0.44190000000000002</v>
      </c>
      <c r="B1251" s="7">
        <v>1.3349</v>
      </c>
      <c r="C1251" s="7">
        <v>3.2709000000000001</v>
      </c>
      <c r="D1251" s="7">
        <v>7.0872000000000002</v>
      </c>
      <c r="H1251" s="7">
        <v>0.52669999999999995</v>
      </c>
      <c r="I1251" s="7">
        <v>1.5042</v>
      </c>
      <c r="K1251" s="7">
        <v>0.56789999999999996</v>
      </c>
      <c r="L1251" s="7">
        <v>2.0629</v>
      </c>
      <c r="N1251" s="7">
        <v>0.48</v>
      </c>
      <c r="O1251" s="7">
        <v>1.4796</v>
      </c>
      <c r="Q1251" s="7">
        <v>1.5018</v>
      </c>
      <c r="R1251" s="7">
        <v>3.4836</v>
      </c>
      <c r="AA1251" s="7">
        <v>0.41720000000000002</v>
      </c>
      <c r="AB1251" s="7">
        <v>1.2927</v>
      </c>
      <c r="AC1251" s="7">
        <v>3.0851999999999999</v>
      </c>
      <c r="AD1251" s="7">
        <v>6.3201000000000001</v>
      </c>
      <c r="AH1251" s="7">
        <v>0.47910000000000003</v>
      </c>
      <c r="AI1251" s="7">
        <v>1.4132</v>
      </c>
      <c r="AK1251" s="7">
        <v>0.52849999999999997</v>
      </c>
      <c r="AL1251" s="7">
        <v>1.5248999999999999</v>
      </c>
      <c r="AN1251" s="7">
        <v>0.44180000000000003</v>
      </c>
      <c r="AO1251" s="7">
        <v>1.4012</v>
      </c>
      <c r="AP1251" s="7"/>
      <c r="AQ1251" s="7">
        <v>1.4033</v>
      </c>
      <c r="AR1251" s="7">
        <v>3.3043999999999998</v>
      </c>
      <c r="AY1251" s="7">
        <v>3.2585999999999999</v>
      </c>
      <c r="AZ1251" s="7">
        <v>7.3418999999999999</v>
      </c>
      <c r="BA1251" s="7">
        <v>7.3418999999999999</v>
      </c>
    </row>
    <row r="1252" spans="1:53" x14ac:dyDescent="0.15">
      <c r="A1252" s="7">
        <v>0.44219999999999998</v>
      </c>
      <c r="B1252" s="7">
        <v>1.3355999999999999</v>
      </c>
      <c r="C1252" s="7">
        <v>3.2723</v>
      </c>
      <c r="D1252" s="7">
        <v>7.09</v>
      </c>
      <c r="H1252" s="7">
        <v>0.52710000000000001</v>
      </c>
      <c r="I1252" s="7">
        <v>1.5049999999999999</v>
      </c>
      <c r="K1252" s="7">
        <v>0.56830000000000003</v>
      </c>
      <c r="L1252" s="7">
        <v>2.0638999999999998</v>
      </c>
      <c r="N1252" s="7">
        <v>0.48039999999999999</v>
      </c>
      <c r="O1252" s="7">
        <v>1.4803999999999999</v>
      </c>
      <c r="Q1252" s="7">
        <v>1.5025999999999999</v>
      </c>
      <c r="R1252" s="7">
        <v>3.4851000000000001</v>
      </c>
      <c r="AA1252" s="7">
        <v>0.41749999999999998</v>
      </c>
      <c r="AB1252" s="7">
        <v>1.2934000000000001</v>
      </c>
      <c r="AC1252" s="7">
        <v>3.0863999999999998</v>
      </c>
      <c r="AD1252" s="7">
        <v>6.3226000000000004</v>
      </c>
      <c r="AH1252" s="7">
        <v>0.47939999999999999</v>
      </c>
      <c r="AI1252" s="7">
        <v>1.4138999999999999</v>
      </c>
      <c r="AK1252" s="7">
        <v>0.52890000000000004</v>
      </c>
      <c r="AL1252" s="7">
        <v>1.5257000000000001</v>
      </c>
      <c r="AN1252" s="7">
        <v>0.44209999999999999</v>
      </c>
      <c r="AO1252" s="7">
        <v>1.4019999999999999</v>
      </c>
      <c r="AP1252" s="7"/>
      <c r="AQ1252" s="7">
        <v>1.4039999999999999</v>
      </c>
      <c r="AR1252" s="7">
        <v>3.3058000000000001</v>
      </c>
      <c r="AY1252" s="7">
        <v>3.2602000000000002</v>
      </c>
      <c r="AZ1252" s="7">
        <v>7.3453999999999997</v>
      </c>
      <c r="BA1252" s="7">
        <v>7.3453999999999997</v>
      </c>
    </row>
    <row r="1253" spans="1:53" x14ac:dyDescent="0.15">
      <c r="A1253" s="7">
        <v>0.4425</v>
      </c>
      <c r="B1253" s="7">
        <v>1.3362000000000001</v>
      </c>
      <c r="C1253" s="7">
        <v>3.2736000000000001</v>
      </c>
      <c r="D1253" s="7">
        <v>7.0928000000000004</v>
      </c>
      <c r="H1253" s="7">
        <v>0.52749999999999997</v>
      </c>
      <c r="I1253" s="7">
        <v>1.5058</v>
      </c>
      <c r="K1253" s="7">
        <v>0.56869999999999998</v>
      </c>
      <c r="L1253" s="7">
        <v>2.0648</v>
      </c>
      <c r="N1253" s="7">
        <v>0.48070000000000002</v>
      </c>
      <c r="O1253" s="7">
        <v>1.4811000000000001</v>
      </c>
      <c r="Q1253" s="7">
        <v>1.5033000000000001</v>
      </c>
      <c r="R1253" s="7">
        <v>3.4866000000000001</v>
      </c>
      <c r="AA1253" s="7">
        <v>0.4178</v>
      </c>
      <c r="AB1253" s="7">
        <v>1.294</v>
      </c>
      <c r="AC1253" s="7">
        <v>3.0876999999999999</v>
      </c>
      <c r="AD1253" s="7">
        <v>6.3251999999999997</v>
      </c>
      <c r="AH1253" s="7">
        <v>0.4798</v>
      </c>
      <c r="AI1253" s="7">
        <v>1.4147000000000001</v>
      </c>
      <c r="AK1253" s="7">
        <v>0.52929999999999999</v>
      </c>
      <c r="AL1253" s="7">
        <v>1.5265</v>
      </c>
      <c r="AN1253" s="7">
        <v>0.4425</v>
      </c>
      <c r="AO1253" s="7">
        <v>1.4027000000000001</v>
      </c>
      <c r="AP1253" s="7"/>
      <c r="AQ1253" s="7">
        <v>1.4047000000000001</v>
      </c>
      <c r="AR1253" s="7">
        <v>3.3073000000000001</v>
      </c>
      <c r="AY1253" s="7">
        <v>3.2618999999999998</v>
      </c>
      <c r="AZ1253" s="7">
        <v>7.3489000000000004</v>
      </c>
      <c r="BA1253" s="7">
        <v>7.3489000000000004</v>
      </c>
    </row>
    <row r="1254" spans="1:53" x14ac:dyDescent="0.15">
      <c r="A1254" s="7">
        <v>0.44280000000000003</v>
      </c>
      <c r="B1254" s="7">
        <v>1.3368</v>
      </c>
      <c r="C1254" s="7">
        <v>3.2749999999999999</v>
      </c>
      <c r="D1254" s="7">
        <v>7.0956000000000001</v>
      </c>
      <c r="H1254" s="7">
        <v>0.52780000000000005</v>
      </c>
      <c r="I1254" s="7">
        <v>1.5065999999999999</v>
      </c>
      <c r="K1254" s="7">
        <v>0.56910000000000005</v>
      </c>
      <c r="L1254" s="7">
        <v>2.0657000000000001</v>
      </c>
      <c r="N1254" s="7">
        <v>0.48099999999999998</v>
      </c>
      <c r="O1254" s="7">
        <v>1.4819</v>
      </c>
      <c r="Q1254" s="7">
        <v>1.5041</v>
      </c>
      <c r="R1254" s="7">
        <v>3.4881000000000002</v>
      </c>
      <c r="AA1254" s="7">
        <v>0.41810000000000003</v>
      </c>
      <c r="AB1254" s="7">
        <v>1.2946</v>
      </c>
      <c r="AC1254" s="7">
        <v>3.089</v>
      </c>
      <c r="AD1254" s="7">
        <v>6.3277000000000001</v>
      </c>
      <c r="AH1254" s="7">
        <v>0.48020000000000002</v>
      </c>
      <c r="AI1254" s="7">
        <v>1.4154</v>
      </c>
      <c r="AK1254" s="7">
        <v>0.52969999999999995</v>
      </c>
      <c r="AL1254" s="7">
        <v>1.5274000000000001</v>
      </c>
      <c r="AN1254" s="7">
        <v>0.44280000000000003</v>
      </c>
      <c r="AO1254" s="7">
        <v>1.4034</v>
      </c>
      <c r="AP1254" s="7"/>
      <c r="AQ1254" s="7">
        <v>1.4054</v>
      </c>
      <c r="AR1254" s="7">
        <v>3.3087</v>
      </c>
      <c r="AY1254" s="7">
        <v>3.2635000000000001</v>
      </c>
      <c r="AZ1254" s="7">
        <v>7.3524000000000003</v>
      </c>
      <c r="BA1254" s="7">
        <v>7.3524000000000003</v>
      </c>
    </row>
    <row r="1255" spans="1:53" x14ac:dyDescent="0.15">
      <c r="A1255" s="7">
        <v>0.44309999999999999</v>
      </c>
      <c r="B1255" s="7">
        <v>1.3373999999999999</v>
      </c>
      <c r="C1255" s="7">
        <v>3.2764000000000002</v>
      </c>
      <c r="D1255" s="7">
        <v>7.0983999999999998</v>
      </c>
      <c r="H1255" s="7">
        <v>0.5282</v>
      </c>
      <c r="I1255" s="7">
        <v>1.5074000000000001</v>
      </c>
      <c r="K1255" s="7">
        <v>0.56950000000000001</v>
      </c>
      <c r="L1255" s="7">
        <v>2.0666000000000002</v>
      </c>
      <c r="N1255" s="7">
        <v>0.48139999999999999</v>
      </c>
      <c r="O1255" s="7">
        <v>1.4825999999999999</v>
      </c>
      <c r="Q1255" s="7">
        <v>1.5047999999999999</v>
      </c>
      <c r="R1255" s="7">
        <v>3.4895999999999998</v>
      </c>
      <c r="AA1255" s="7">
        <v>0.41839999999999999</v>
      </c>
      <c r="AB1255" s="7">
        <v>1.2952999999999999</v>
      </c>
      <c r="AC1255" s="7">
        <v>3.0901999999999998</v>
      </c>
      <c r="AD1255" s="7">
        <v>6.3303000000000003</v>
      </c>
      <c r="AH1255" s="7">
        <v>0.48049999999999998</v>
      </c>
      <c r="AI1255" s="7">
        <v>1.4161999999999999</v>
      </c>
      <c r="AK1255" s="7">
        <v>0.53010000000000002</v>
      </c>
      <c r="AL1255" s="7">
        <v>1.5282</v>
      </c>
      <c r="AN1255" s="7">
        <v>0.44309999999999999</v>
      </c>
      <c r="AO1255" s="7">
        <v>1.4041999999999999</v>
      </c>
      <c r="AP1255" s="7"/>
      <c r="AQ1255" s="7">
        <v>1.4061999999999999</v>
      </c>
      <c r="AR1255" s="7">
        <v>3.3100999999999998</v>
      </c>
      <c r="AY1255" s="7">
        <v>3.2652000000000001</v>
      </c>
      <c r="AZ1255" s="7">
        <v>7.3559000000000001</v>
      </c>
      <c r="BA1255" s="7">
        <v>7.3559000000000001</v>
      </c>
    </row>
    <row r="1256" spans="1:53" x14ac:dyDescent="0.15">
      <c r="A1256" s="7">
        <v>0.44340000000000002</v>
      </c>
      <c r="B1256" s="7">
        <v>1.3380000000000001</v>
      </c>
      <c r="C1256" s="7">
        <v>3.2778</v>
      </c>
      <c r="D1256" s="7">
        <v>7.1012000000000004</v>
      </c>
      <c r="H1256" s="7">
        <v>0.52859999999999996</v>
      </c>
      <c r="I1256" s="7">
        <v>1.5082</v>
      </c>
      <c r="K1256" s="7">
        <v>0.56989999999999996</v>
      </c>
      <c r="L1256" s="7">
        <v>2.0674999999999999</v>
      </c>
      <c r="N1256" s="7">
        <v>0.48170000000000002</v>
      </c>
      <c r="O1256" s="7">
        <v>1.4834000000000001</v>
      </c>
      <c r="Q1256" s="7">
        <v>1.5056</v>
      </c>
      <c r="R1256" s="7">
        <v>3.4910999999999999</v>
      </c>
      <c r="AA1256" s="7">
        <v>0.41870000000000002</v>
      </c>
      <c r="AB1256" s="7">
        <v>1.2959000000000001</v>
      </c>
      <c r="AC1256" s="7">
        <v>3.0914999999999999</v>
      </c>
      <c r="AD1256" s="7">
        <v>6.3329000000000004</v>
      </c>
      <c r="AH1256" s="7">
        <v>0.48089999999999999</v>
      </c>
      <c r="AI1256" s="7">
        <v>1.417</v>
      </c>
      <c r="AK1256" s="7">
        <v>0.53059999999999996</v>
      </c>
      <c r="AL1256" s="7">
        <v>1.5289999999999999</v>
      </c>
      <c r="AN1256" s="7">
        <v>0.44340000000000002</v>
      </c>
      <c r="AO1256" s="7">
        <v>1.4049</v>
      </c>
      <c r="AP1256" s="7"/>
      <c r="AQ1256" s="7">
        <v>1.4069</v>
      </c>
      <c r="AR1256" s="7">
        <v>3.3115999999999999</v>
      </c>
      <c r="AY1256" s="7">
        <v>3.2667999999999999</v>
      </c>
      <c r="AZ1256" s="7">
        <v>7.3593999999999999</v>
      </c>
      <c r="BA1256" s="7">
        <v>7.3593999999999999</v>
      </c>
    </row>
    <row r="1257" spans="1:53" x14ac:dyDescent="0.15">
      <c r="A1257" s="7">
        <v>0.44369999999999998</v>
      </c>
      <c r="B1257" s="7">
        <v>1.3386</v>
      </c>
      <c r="C1257" s="7">
        <v>3.2791999999999999</v>
      </c>
      <c r="D1257" s="7">
        <v>7.1040000000000001</v>
      </c>
      <c r="H1257" s="7">
        <v>0.52900000000000003</v>
      </c>
      <c r="I1257" s="7">
        <v>1.5089999999999999</v>
      </c>
      <c r="K1257" s="7">
        <v>0.57030000000000003</v>
      </c>
      <c r="L1257" s="7">
        <v>2.0684</v>
      </c>
      <c r="N1257" s="7">
        <v>0.48199999999999998</v>
      </c>
      <c r="O1257" s="7">
        <v>1.4842</v>
      </c>
      <c r="Q1257" s="7">
        <v>1.5064</v>
      </c>
      <c r="R1257" s="7">
        <v>3.4925999999999999</v>
      </c>
      <c r="AA1257" s="7">
        <v>0.41899999999999998</v>
      </c>
      <c r="AB1257" s="7">
        <v>1.2965</v>
      </c>
      <c r="AC1257" s="7">
        <v>3.0928</v>
      </c>
      <c r="AD1257" s="7">
        <v>6.3353999999999999</v>
      </c>
      <c r="AH1257" s="7">
        <v>0.48120000000000002</v>
      </c>
      <c r="AI1257" s="7">
        <v>1.4177</v>
      </c>
      <c r="AK1257" s="7">
        <v>0.53100000000000003</v>
      </c>
      <c r="AL1257" s="7">
        <v>1.5298</v>
      </c>
      <c r="AN1257" s="7">
        <v>0.44369999999999998</v>
      </c>
      <c r="AO1257" s="7">
        <v>1.4056</v>
      </c>
      <c r="AP1257" s="7"/>
      <c r="AQ1257" s="7">
        <v>1.4076</v>
      </c>
      <c r="AR1257" s="7">
        <v>3.3130000000000002</v>
      </c>
      <c r="AY1257" s="7">
        <v>3.2685</v>
      </c>
      <c r="AZ1257" s="7">
        <v>7.3630000000000004</v>
      </c>
      <c r="BA1257" s="7">
        <v>7.3630000000000004</v>
      </c>
    </row>
    <row r="1258" spans="1:53" x14ac:dyDescent="0.15">
      <c r="A1258" s="7">
        <v>0.44400000000000001</v>
      </c>
      <c r="B1258" s="7">
        <v>1.3391999999999999</v>
      </c>
      <c r="C1258" s="7">
        <v>3.2806000000000002</v>
      </c>
      <c r="D1258" s="7">
        <v>7.1067999999999998</v>
      </c>
      <c r="H1258" s="7">
        <v>0.52939999999999998</v>
      </c>
      <c r="I1258" s="7">
        <v>1.5098</v>
      </c>
      <c r="K1258" s="7">
        <v>0.57069999999999999</v>
      </c>
      <c r="L1258" s="7">
        <v>2.0693999999999999</v>
      </c>
      <c r="N1258" s="7">
        <v>0.4824</v>
      </c>
      <c r="O1258" s="7">
        <v>1.4849000000000001</v>
      </c>
      <c r="Q1258" s="7">
        <v>1.5071000000000001</v>
      </c>
      <c r="R1258" s="7">
        <v>3.4942000000000002</v>
      </c>
      <c r="AA1258" s="7">
        <v>0.41930000000000001</v>
      </c>
      <c r="AB1258" s="7">
        <v>1.2971999999999999</v>
      </c>
      <c r="AC1258" s="7">
        <v>3.0941000000000001</v>
      </c>
      <c r="AD1258" s="7">
        <v>6.3380000000000001</v>
      </c>
      <c r="AH1258" s="7">
        <v>0.48159999999999997</v>
      </c>
      <c r="AI1258" s="7">
        <v>1.4185000000000001</v>
      </c>
      <c r="AK1258" s="7">
        <v>0.53139999999999998</v>
      </c>
      <c r="AL1258" s="7">
        <v>1.5306</v>
      </c>
      <c r="AN1258" s="7">
        <v>0.44409999999999999</v>
      </c>
      <c r="AO1258" s="7">
        <v>1.4064000000000001</v>
      </c>
      <c r="AP1258" s="7"/>
      <c r="AQ1258" s="7">
        <v>1.4083000000000001</v>
      </c>
      <c r="AR1258" s="7">
        <v>3.3144</v>
      </c>
      <c r="AY1258" s="7">
        <v>3.2700999999999998</v>
      </c>
      <c r="AZ1258" s="7">
        <v>7.3665000000000003</v>
      </c>
      <c r="BA1258" s="7">
        <v>7.3665000000000003</v>
      </c>
    </row>
    <row r="1259" spans="1:53" x14ac:dyDescent="0.15">
      <c r="A1259" s="7">
        <v>0.44429999999999997</v>
      </c>
      <c r="B1259" s="7">
        <v>1.3398000000000001</v>
      </c>
      <c r="C1259" s="7">
        <v>3.2818999999999998</v>
      </c>
      <c r="D1259" s="7">
        <v>7.1096000000000004</v>
      </c>
      <c r="H1259" s="7">
        <v>0.52980000000000005</v>
      </c>
      <c r="I1259" s="7">
        <v>1.5105999999999999</v>
      </c>
      <c r="K1259" s="7">
        <v>0.57110000000000005</v>
      </c>
      <c r="L1259" s="7">
        <v>2.0703</v>
      </c>
      <c r="N1259" s="7">
        <v>0.48270000000000002</v>
      </c>
      <c r="O1259" s="7">
        <v>1.4857</v>
      </c>
      <c r="Q1259" s="7">
        <v>1.5079</v>
      </c>
      <c r="R1259" s="7">
        <v>3.4956999999999998</v>
      </c>
      <c r="AA1259" s="7">
        <v>0.41959999999999997</v>
      </c>
      <c r="AB1259" s="7">
        <v>1.2978000000000001</v>
      </c>
      <c r="AC1259" s="7">
        <v>3.0954000000000002</v>
      </c>
      <c r="AD1259" s="7">
        <v>6.3406000000000002</v>
      </c>
      <c r="AH1259" s="7">
        <v>0.48199999999999998</v>
      </c>
      <c r="AI1259" s="7">
        <v>1.4192</v>
      </c>
      <c r="AK1259" s="7">
        <v>0.53180000000000005</v>
      </c>
      <c r="AL1259" s="7">
        <v>1.5314000000000001</v>
      </c>
      <c r="AN1259" s="7">
        <v>0.44440000000000002</v>
      </c>
      <c r="AO1259" s="7">
        <v>1.4071</v>
      </c>
      <c r="AP1259" s="7"/>
      <c r="AQ1259" s="7">
        <v>1.409</v>
      </c>
      <c r="AR1259" s="7">
        <v>3.3159000000000001</v>
      </c>
      <c r="AY1259" s="7">
        <v>3.2717999999999998</v>
      </c>
      <c r="AZ1259" s="7">
        <v>7.3700999999999999</v>
      </c>
      <c r="BA1259" s="7">
        <v>7.3700999999999999</v>
      </c>
    </row>
    <row r="1260" spans="1:53" x14ac:dyDescent="0.15">
      <c r="A1260" s="7">
        <v>0.4446</v>
      </c>
      <c r="B1260" s="7">
        <v>1.3404</v>
      </c>
      <c r="C1260" s="7">
        <v>3.2833000000000001</v>
      </c>
      <c r="D1260" s="7">
        <v>7.1124000000000001</v>
      </c>
      <c r="H1260" s="7">
        <v>0.5302</v>
      </c>
      <c r="I1260" s="7">
        <v>1.5114000000000001</v>
      </c>
      <c r="K1260" s="7">
        <v>0.57150000000000001</v>
      </c>
      <c r="L1260" s="7">
        <v>2.0712000000000002</v>
      </c>
      <c r="N1260" s="7">
        <v>0.48309999999999997</v>
      </c>
      <c r="O1260" s="7">
        <v>1.4864999999999999</v>
      </c>
      <c r="Q1260" s="7">
        <v>1.5086999999999999</v>
      </c>
      <c r="R1260" s="7">
        <v>3.4971999999999999</v>
      </c>
      <c r="AA1260" s="7">
        <v>0.42</v>
      </c>
      <c r="AB1260" s="7">
        <v>1.2985</v>
      </c>
      <c r="AC1260" s="7">
        <v>3.0966</v>
      </c>
      <c r="AD1260" s="7">
        <v>6.3432000000000004</v>
      </c>
      <c r="AH1260" s="7">
        <v>0.48230000000000001</v>
      </c>
      <c r="AI1260" s="7">
        <v>1.42</v>
      </c>
      <c r="AK1260" s="7">
        <v>0.53220000000000001</v>
      </c>
      <c r="AL1260" s="7">
        <v>1.5322</v>
      </c>
      <c r="AN1260" s="7">
        <v>0.44469999999999998</v>
      </c>
      <c r="AO1260" s="7">
        <v>1.4078999999999999</v>
      </c>
      <c r="AP1260" s="7"/>
      <c r="AQ1260" s="7">
        <v>1.4097</v>
      </c>
      <c r="AR1260" s="7">
        <v>3.3172999999999999</v>
      </c>
      <c r="AY1260" s="7">
        <v>3.2734000000000001</v>
      </c>
      <c r="AZ1260" s="7">
        <v>7.3735999999999997</v>
      </c>
      <c r="BA1260" s="7">
        <v>7.3735999999999997</v>
      </c>
    </row>
    <row r="1261" spans="1:53" x14ac:dyDescent="0.15">
      <c r="A1261" s="7">
        <v>0.44490000000000002</v>
      </c>
      <c r="B1261" s="7">
        <v>1.3411</v>
      </c>
      <c r="C1261" s="7">
        <v>3.2847</v>
      </c>
      <c r="D1261" s="7">
        <v>7.1151999999999997</v>
      </c>
      <c r="H1261" s="7">
        <v>0.53059999999999996</v>
      </c>
      <c r="I1261" s="7">
        <v>1.5122</v>
      </c>
      <c r="K1261" s="7">
        <v>0.57189999999999996</v>
      </c>
      <c r="L1261" s="7">
        <v>2.0720999999999998</v>
      </c>
      <c r="N1261" s="7">
        <v>0.4834</v>
      </c>
      <c r="O1261" s="7">
        <v>1.4872000000000001</v>
      </c>
      <c r="Q1261" s="7">
        <v>1.5094000000000001</v>
      </c>
      <c r="R1261" s="7">
        <v>3.4988000000000001</v>
      </c>
      <c r="AA1261" s="7">
        <v>0.42030000000000001</v>
      </c>
      <c r="AB1261" s="7">
        <v>1.2990999999999999</v>
      </c>
      <c r="AC1261" s="7">
        <v>3.0979000000000001</v>
      </c>
      <c r="AD1261" s="7">
        <v>6.3457999999999997</v>
      </c>
      <c r="AH1261" s="7">
        <v>0.48270000000000002</v>
      </c>
      <c r="AI1261" s="7">
        <v>1.4208000000000001</v>
      </c>
      <c r="AK1261" s="7">
        <v>0.53259999999999996</v>
      </c>
      <c r="AL1261" s="7">
        <v>1.5330999999999999</v>
      </c>
      <c r="AN1261" s="7">
        <v>0.44500000000000001</v>
      </c>
      <c r="AO1261" s="7">
        <v>1.4086000000000001</v>
      </c>
      <c r="AP1261" s="7"/>
      <c r="AQ1261" s="7">
        <v>1.4105000000000001</v>
      </c>
      <c r="AR1261" s="7">
        <v>3.3188</v>
      </c>
      <c r="AY1261" s="7">
        <v>3.2751000000000001</v>
      </c>
      <c r="AZ1261" s="7">
        <v>7.3772000000000002</v>
      </c>
      <c r="BA1261" s="7">
        <v>7.3772000000000002</v>
      </c>
    </row>
    <row r="1262" spans="1:53" x14ac:dyDescent="0.15">
      <c r="A1262" s="7">
        <v>0.44519999999999998</v>
      </c>
      <c r="B1262" s="7">
        <v>1.3416999999999999</v>
      </c>
      <c r="C1262" s="7">
        <v>3.2860999999999998</v>
      </c>
      <c r="D1262" s="7">
        <v>7.1180000000000003</v>
      </c>
      <c r="H1262" s="7">
        <v>0.53100000000000003</v>
      </c>
      <c r="I1262" s="7">
        <v>1.5129999999999999</v>
      </c>
      <c r="K1262" s="7">
        <v>0.57230000000000003</v>
      </c>
      <c r="L1262" s="7">
        <v>2.0731000000000002</v>
      </c>
      <c r="N1262" s="7">
        <v>0.48370000000000002</v>
      </c>
      <c r="O1262" s="7">
        <v>1.488</v>
      </c>
      <c r="Q1262" s="7">
        <v>1.5102</v>
      </c>
      <c r="R1262" s="7">
        <v>3.5003000000000002</v>
      </c>
      <c r="AA1262" s="7">
        <v>0.42059999999999997</v>
      </c>
      <c r="AB1262" s="7">
        <v>1.2997000000000001</v>
      </c>
      <c r="AC1262" s="7">
        <v>3.0992000000000002</v>
      </c>
      <c r="AD1262" s="7">
        <v>6.3483999999999998</v>
      </c>
      <c r="AH1262" s="7">
        <v>0.48309999999999997</v>
      </c>
      <c r="AI1262" s="7">
        <v>1.4215</v>
      </c>
      <c r="AK1262" s="7">
        <v>0.53300000000000003</v>
      </c>
      <c r="AL1262" s="7">
        <v>1.5339</v>
      </c>
      <c r="AN1262" s="7">
        <v>0.44540000000000002</v>
      </c>
      <c r="AO1262" s="7">
        <v>1.4094</v>
      </c>
      <c r="AP1262" s="7"/>
      <c r="AQ1262" s="7">
        <v>1.4112</v>
      </c>
      <c r="AR1262" s="7">
        <v>3.3201999999999998</v>
      </c>
      <c r="AY1262" s="7">
        <v>3.2768000000000002</v>
      </c>
      <c r="AZ1262" s="7">
        <v>7.3807</v>
      </c>
      <c r="BA1262" s="7">
        <v>7.3807</v>
      </c>
    </row>
    <row r="1263" spans="1:53" x14ac:dyDescent="0.15">
      <c r="A1263" s="7">
        <v>0.44550000000000001</v>
      </c>
      <c r="B1263" s="7">
        <v>1.3423</v>
      </c>
      <c r="C1263" s="7">
        <v>3.2875000000000001</v>
      </c>
      <c r="D1263" s="7">
        <v>7.1208999999999998</v>
      </c>
      <c r="H1263" s="7">
        <v>0.53139999999999998</v>
      </c>
      <c r="I1263" s="7">
        <v>1.5138</v>
      </c>
      <c r="K1263" s="7">
        <v>0.57269999999999999</v>
      </c>
      <c r="L1263" s="7">
        <v>2.0739999999999998</v>
      </c>
      <c r="N1263" s="7">
        <v>0.48409999999999997</v>
      </c>
      <c r="O1263" s="7">
        <v>1.4887999999999999</v>
      </c>
      <c r="Q1263" s="7">
        <v>1.5109999999999999</v>
      </c>
      <c r="R1263" s="7">
        <v>3.5017999999999998</v>
      </c>
      <c r="AA1263" s="7">
        <v>0.4209</v>
      </c>
      <c r="AB1263" s="7">
        <v>1.3004</v>
      </c>
      <c r="AC1263" s="7">
        <v>3.1004999999999998</v>
      </c>
      <c r="AD1263" s="7">
        <v>6.351</v>
      </c>
      <c r="AH1263" s="7">
        <v>0.4834</v>
      </c>
      <c r="AI1263" s="7">
        <v>1.4222999999999999</v>
      </c>
      <c r="AK1263" s="7">
        <v>0.53339999999999999</v>
      </c>
      <c r="AL1263" s="7">
        <v>1.5347</v>
      </c>
      <c r="AN1263" s="7">
        <v>0.44569999999999999</v>
      </c>
      <c r="AO1263" s="7">
        <v>1.4100999999999999</v>
      </c>
      <c r="AP1263" s="7"/>
      <c r="AQ1263" s="7">
        <v>1.4118999999999999</v>
      </c>
      <c r="AR1263" s="7">
        <v>3.3216999999999999</v>
      </c>
      <c r="AY1263" s="7">
        <v>3.2784</v>
      </c>
      <c r="AZ1263" s="7">
        <v>7.3842999999999996</v>
      </c>
      <c r="BA1263" s="7">
        <v>7.3842999999999996</v>
      </c>
    </row>
    <row r="1264" spans="1:53" x14ac:dyDescent="0.15">
      <c r="A1264" s="7">
        <v>0.44579999999999997</v>
      </c>
      <c r="B1264" s="7">
        <v>1.3429</v>
      </c>
      <c r="C1264" s="7">
        <v>3.2888999999999999</v>
      </c>
      <c r="D1264" s="7">
        <v>7.1237000000000004</v>
      </c>
      <c r="H1264" s="7">
        <v>0.53169999999999995</v>
      </c>
      <c r="I1264" s="7">
        <v>1.5145999999999999</v>
      </c>
      <c r="K1264" s="7">
        <v>0.57310000000000005</v>
      </c>
      <c r="L1264" s="7">
        <v>2.0749</v>
      </c>
      <c r="N1264" s="7">
        <v>0.4844</v>
      </c>
      <c r="O1264" s="7">
        <v>1.4896</v>
      </c>
      <c r="Q1264" s="7">
        <v>1.5117</v>
      </c>
      <c r="R1264" s="7">
        <v>3.5034000000000001</v>
      </c>
      <c r="AA1264" s="7">
        <v>0.42120000000000002</v>
      </c>
      <c r="AB1264" s="7">
        <v>1.3009999999999999</v>
      </c>
      <c r="AC1264" s="7">
        <v>3.1017999999999999</v>
      </c>
      <c r="AD1264" s="7">
        <v>6.3536000000000001</v>
      </c>
      <c r="AH1264" s="7">
        <v>0.48380000000000001</v>
      </c>
      <c r="AI1264" s="7">
        <v>1.4231</v>
      </c>
      <c r="AK1264" s="7">
        <v>0.53380000000000005</v>
      </c>
      <c r="AL1264" s="7">
        <v>1.5355000000000001</v>
      </c>
      <c r="AN1264" s="7">
        <v>0.44600000000000001</v>
      </c>
      <c r="AO1264" s="7">
        <v>1.4109</v>
      </c>
      <c r="AP1264" s="7"/>
      <c r="AQ1264" s="7">
        <v>1.4127000000000001</v>
      </c>
      <c r="AR1264" s="7">
        <v>3.3231999999999999</v>
      </c>
      <c r="AY1264" s="7">
        <v>3.2801</v>
      </c>
      <c r="AZ1264" s="7">
        <v>7.3879000000000001</v>
      </c>
      <c r="BA1264" s="7">
        <v>7.3879000000000001</v>
      </c>
    </row>
    <row r="1265" spans="1:53" x14ac:dyDescent="0.15">
      <c r="A1265" s="7">
        <v>0.4461</v>
      </c>
      <c r="B1265" s="7">
        <v>1.3434999999999999</v>
      </c>
      <c r="C1265" s="7">
        <v>3.2904</v>
      </c>
      <c r="D1265" s="7">
        <v>7.1265999999999998</v>
      </c>
      <c r="H1265" s="7">
        <v>0.53210000000000002</v>
      </c>
      <c r="I1265" s="7">
        <v>1.5154000000000001</v>
      </c>
      <c r="K1265" s="7">
        <v>0.57350000000000001</v>
      </c>
      <c r="L1265" s="7">
        <v>2.0758999999999999</v>
      </c>
      <c r="N1265" s="7">
        <v>0.48480000000000001</v>
      </c>
      <c r="O1265" s="7">
        <v>1.4903</v>
      </c>
      <c r="Q1265" s="7">
        <v>1.5125</v>
      </c>
      <c r="R1265" s="7">
        <v>3.5049000000000001</v>
      </c>
      <c r="AA1265" s="7">
        <v>0.42149999999999999</v>
      </c>
      <c r="AB1265" s="7">
        <v>1.3017000000000001</v>
      </c>
      <c r="AC1265" s="7">
        <v>3.1031</v>
      </c>
      <c r="AD1265" s="7">
        <v>6.3562000000000003</v>
      </c>
      <c r="AH1265" s="7">
        <v>0.48420000000000002</v>
      </c>
      <c r="AI1265" s="7">
        <v>1.4238</v>
      </c>
      <c r="AK1265" s="7">
        <v>0.53420000000000001</v>
      </c>
      <c r="AL1265" s="7">
        <v>1.5364</v>
      </c>
      <c r="AN1265" s="7">
        <v>0.44629999999999997</v>
      </c>
      <c r="AO1265" s="7">
        <v>1.4116</v>
      </c>
      <c r="AP1265" s="7"/>
      <c r="AQ1265" s="7">
        <v>1.4134</v>
      </c>
      <c r="AR1265" s="7">
        <v>3.3246000000000002</v>
      </c>
      <c r="AY1265" s="7">
        <v>3.2818000000000001</v>
      </c>
      <c r="AZ1265" s="7">
        <v>7.3914999999999997</v>
      </c>
      <c r="BA1265" s="7">
        <v>7.3914999999999997</v>
      </c>
    </row>
    <row r="1266" spans="1:53" x14ac:dyDescent="0.15">
      <c r="A1266" s="7">
        <v>0.44640000000000002</v>
      </c>
      <c r="B1266" s="7">
        <v>1.3442000000000001</v>
      </c>
      <c r="C1266" s="7">
        <v>3.2917999999999998</v>
      </c>
      <c r="D1266" s="7">
        <v>7.1294000000000004</v>
      </c>
      <c r="H1266" s="7">
        <v>0.53249999999999997</v>
      </c>
      <c r="I1266" s="7">
        <v>1.5162</v>
      </c>
      <c r="K1266" s="7">
        <v>0.57389999999999997</v>
      </c>
      <c r="L1266" s="7">
        <v>2.0768</v>
      </c>
      <c r="N1266" s="7">
        <v>0.48509999999999998</v>
      </c>
      <c r="O1266" s="7">
        <v>1.4911000000000001</v>
      </c>
      <c r="Q1266" s="7">
        <v>1.5133000000000001</v>
      </c>
      <c r="R1266" s="7">
        <v>3.5065</v>
      </c>
      <c r="AA1266" s="7">
        <v>0.42180000000000001</v>
      </c>
      <c r="AB1266" s="7">
        <v>1.3023</v>
      </c>
      <c r="AC1266" s="7">
        <v>3.1044</v>
      </c>
      <c r="AD1266" s="7">
        <v>6.3587999999999996</v>
      </c>
      <c r="AH1266" s="7">
        <v>0.48459999999999998</v>
      </c>
      <c r="AI1266" s="7">
        <v>1.4246000000000001</v>
      </c>
      <c r="AK1266" s="7">
        <v>0.53459999999999996</v>
      </c>
      <c r="AL1266" s="7">
        <v>1.5371999999999999</v>
      </c>
      <c r="AN1266" s="7">
        <v>0.44669999999999999</v>
      </c>
      <c r="AO1266" s="7">
        <v>1.4124000000000001</v>
      </c>
      <c r="AP1266" s="7"/>
      <c r="AQ1266" s="7">
        <v>1.4140999999999999</v>
      </c>
      <c r="AR1266" s="7">
        <v>3.3260999999999998</v>
      </c>
      <c r="AY1266" s="7">
        <v>3.2835000000000001</v>
      </c>
      <c r="AZ1266" s="7">
        <v>7.3951000000000002</v>
      </c>
      <c r="BA1266" s="7">
        <v>7.3951000000000002</v>
      </c>
    </row>
    <row r="1267" spans="1:53" x14ac:dyDescent="0.15">
      <c r="A1267" s="7">
        <v>0.44679999999999997</v>
      </c>
      <c r="B1267" s="7">
        <v>1.3448</v>
      </c>
      <c r="C1267" s="7">
        <v>3.2932000000000001</v>
      </c>
      <c r="D1267" s="7">
        <v>7.1322999999999999</v>
      </c>
      <c r="H1267" s="7">
        <v>0.53290000000000004</v>
      </c>
      <c r="I1267" s="7">
        <v>1.5169999999999999</v>
      </c>
      <c r="K1267" s="7">
        <v>0.57430000000000003</v>
      </c>
      <c r="L1267" s="7">
        <v>2.0777000000000001</v>
      </c>
      <c r="N1267" s="7">
        <v>0.48549999999999999</v>
      </c>
      <c r="O1267" s="7">
        <v>1.4919</v>
      </c>
      <c r="Q1267" s="7">
        <v>1.5141</v>
      </c>
      <c r="R1267" s="7">
        <v>3.508</v>
      </c>
      <c r="AA1267" s="7">
        <v>0.42209999999999998</v>
      </c>
      <c r="AB1267" s="7">
        <v>1.3029999999999999</v>
      </c>
      <c r="AC1267" s="7">
        <v>3.1057000000000001</v>
      </c>
      <c r="AD1267" s="7">
        <v>6.3615000000000004</v>
      </c>
      <c r="AH1267" s="7">
        <v>0.4849</v>
      </c>
      <c r="AI1267" s="7">
        <v>1.4254</v>
      </c>
      <c r="AK1267" s="7">
        <v>0.53510000000000002</v>
      </c>
      <c r="AL1267" s="7">
        <v>1.538</v>
      </c>
      <c r="AN1267" s="7">
        <v>0.44700000000000001</v>
      </c>
      <c r="AO1267" s="7">
        <v>1.4131</v>
      </c>
      <c r="AP1267" s="7"/>
      <c r="AQ1267" s="7">
        <v>1.4148000000000001</v>
      </c>
      <c r="AR1267" s="7">
        <v>3.3275000000000001</v>
      </c>
      <c r="AY1267" s="7">
        <v>3.2852000000000001</v>
      </c>
      <c r="AZ1267" s="7">
        <v>7.3986999999999998</v>
      </c>
      <c r="BA1267" s="7">
        <v>7.3986999999999998</v>
      </c>
    </row>
    <row r="1268" spans="1:53" x14ac:dyDescent="0.15">
      <c r="A1268" s="7">
        <v>0.4471</v>
      </c>
      <c r="B1268" s="7">
        <v>1.3453999999999999</v>
      </c>
      <c r="C1268" s="7">
        <v>3.2946</v>
      </c>
      <c r="D1268" s="7">
        <v>7.1351000000000004</v>
      </c>
      <c r="H1268" s="7">
        <v>0.5333</v>
      </c>
      <c r="I1268" s="7">
        <v>1.5178</v>
      </c>
      <c r="K1268" s="7">
        <v>0.57469999999999999</v>
      </c>
      <c r="L1268" s="7">
        <v>2.0787</v>
      </c>
      <c r="N1268" s="7">
        <v>0.48580000000000001</v>
      </c>
      <c r="O1268" s="7">
        <v>1.4926999999999999</v>
      </c>
      <c r="Q1268" s="7">
        <v>1.5147999999999999</v>
      </c>
      <c r="R1268" s="7">
        <v>3.5095999999999998</v>
      </c>
      <c r="AA1268" s="7">
        <v>0.42249999999999999</v>
      </c>
      <c r="AB1268" s="7">
        <v>1.3036000000000001</v>
      </c>
      <c r="AC1268" s="7">
        <v>3.1070000000000002</v>
      </c>
      <c r="AD1268" s="7">
        <v>6.3640999999999996</v>
      </c>
      <c r="AH1268" s="7">
        <v>0.48530000000000001</v>
      </c>
      <c r="AI1268" s="7">
        <v>1.4261999999999999</v>
      </c>
      <c r="AK1268" s="7">
        <v>0.53549999999999998</v>
      </c>
      <c r="AL1268" s="7">
        <v>1.5388999999999999</v>
      </c>
      <c r="AN1268" s="7">
        <v>0.44729999999999998</v>
      </c>
      <c r="AO1268" s="7">
        <v>1.4138999999999999</v>
      </c>
      <c r="AP1268" s="7"/>
      <c r="AQ1268" s="7">
        <v>1.4156</v>
      </c>
      <c r="AR1268" s="7">
        <v>3.3290000000000002</v>
      </c>
      <c r="AY1268" s="7">
        <v>3.2869000000000002</v>
      </c>
      <c r="AZ1268" s="7">
        <v>7.4023000000000003</v>
      </c>
      <c r="BA1268" s="7">
        <v>7.4023000000000003</v>
      </c>
    </row>
    <row r="1269" spans="1:53" x14ac:dyDescent="0.15">
      <c r="A1269" s="7">
        <v>0.44740000000000002</v>
      </c>
      <c r="B1269" s="7">
        <v>1.3460000000000001</v>
      </c>
      <c r="C1269" s="7">
        <v>3.2959999999999998</v>
      </c>
      <c r="D1269" s="7">
        <v>7.1379999999999999</v>
      </c>
      <c r="H1269" s="7">
        <v>0.53369999999999995</v>
      </c>
      <c r="I1269" s="7">
        <v>1.5186999999999999</v>
      </c>
      <c r="K1269" s="7">
        <v>0.57520000000000004</v>
      </c>
      <c r="L1269" s="7">
        <v>2.0796000000000001</v>
      </c>
      <c r="N1269" s="7">
        <v>0.48609999999999998</v>
      </c>
      <c r="O1269" s="7">
        <v>1.4935</v>
      </c>
      <c r="Q1269" s="7">
        <v>1.5156000000000001</v>
      </c>
      <c r="R1269" s="7">
        <v>3.5110999999999999</v>
      </c>
      <c r="AA1269" s="7">
        <v>0.42280000000000001</v>
      </c>
      <c r="AB1269" s="7">
        <v>1.3043</v>
      </c>
      <c r="AC1269" s="7">
        <v>3.1082999999999998</v>
      </c>
      <c r="AD1269" s="7">
        <v>6.3666999999999998</v>
      </c>
      <c r="AH1269" s="7">
        <v>0.48570000000000002</v>
      </c>
      <c r="AI1269" s="7">
        <v>1.4269000000000001</v>
      </c>
      <c r="AK1269" s="7">
        <v>0.53590000000000004</v>
      </c>
      <c r="AL1269" s="7">
        <v>1.5397000000000001</v>
      </c>
      <c r="AN1269" s="7">
        <v>0.4476</v>
      </c>
      <c r="AO1269" s="7">
        <v>1.4147000000000001</v>
      </c>
      <c r="AP1269" s="7"/>
      <c r="AQ1269" s="7">
        <v>1.4162999999999999</v>
      </c>
      <c r="AR1269" s="7">
        <v>3.3304999999999998</v>
      </c>
      <c r="AY1269" s="7">
        <v>3.2886000000000002</v>
      </c>
      <c r="AZ1269" s="7">
        <v>7.4058999999999999</v>
      </c>
      <c r="BA1269" s="7">
        <v>7.4058999999999999</v>
      </c>
    </row>
    <row r="1270" spans="1:53" x14ac:dyDescent="0.15">
      <c r="A1270" s="7">
        <v>0.44769999999999999</v>
      </c>
      <c r="B1270" s="7">
        <v>1.3467</v>
      </c>
      <c r="C1270" s="7">
        <v>3.2974000000000001</v>
      </c>
      <c r="D1270" s="7">
        <v>7.1409000000000002</v>
      </c>
      <c r="H1270" s="7">
        <v>0.53410000000000002</v>
      </c>
      <c r="I1270" s="7">
        <v>1.5195000000000001</v>
      </c>
      <c r="K1270" s="7">
        <v>0.5756</v>
      </c>
      <c r="L1270" s="7">
        <v>2.0806</v>
      </c>
      <c r="N1270" s="7">
        <v>0.48649999999999999</v>
      </c>
      <c r="O1270" s="7">
        <v>1.4942</v>
      </c>
      <c r="Q1270" s="7">
        <v>1.5164</v>
      </c>
      <c r="R1270" s="7">
        <v>3.5127000000000002</v>
      </c>
      <c r="AA1270" s="7">
        <v>0.42309999999999998</v>
      </c>
      <c r="AB1270" s="7">
        <v>1.3049999999999999</v>
      </c>
      <c r="AC1270" s="7">
        <v>3.1095999999999999</v>
      </c>
      <c r="AD1270" s="7">
        <v>6.3693999999999997</v>
      </c>
      <c r="AH1270" s="7">
        <v>0.48599999999999999</v>
      </c>
      <c r="AI1270" s="7">
        <v>1.4277</v>
      </c>
      <c r="AK1270" s="7">
        <v>0.5363</v>
      </c>
      <c r="AL1270" s="7">
        <v>1.5405</v>
      </c>
      <c r="AN1270" s="7">
        <v>0.44800000000000001</v>
      </c>
      <c r="AO1270" s="7">
        <v>1.4154</v>
      </c>
      <c r="AP1270" s="7"/>
      <c r="AQ1270" s="7">
        <v>1.417</v>
      </c>
      <c r="AR1270" s="7">
        <v>3.3319999999999999</v>
      </c>
      <c r="AY1270" s="7">
        <v>3.2902</v>
      </c>
      <c r="AZ1270" s="7">
        <v>7.4096000000000002</v>
      </c>
      <c r="BA1270" s="7">
        <v>7.4096000000000002</v>
      </c>
    </row>
    <row r="1271" spans="1:53" x14ac:dyDescent="0.15">
      <c r="A1271" s="7">
        <v>0.44800000000000001</v>
      </c>
      <c r="B1271" s="7">
        <v>1.3472999999999999</v>
      </c>
      <c r="C1271" s="7">
        <v>3.2989000000000002</v>
      </c>
      <c r="D1271" s="7">
        <v>7.1437999999999997</v>
      </c>
      <c r="H1271" s="7">
        <v>0.53449999999999998</v>
      </c>
      <c r="I1271" s="7">
        <v>1.5203</v>
      </c>
      <c r="K1271" s="7">
        <v>0.57599999999999996</v>
      </c>
      <c r="L1271" s="7">
        <v>2.0815000000000001</v>
      </c>
      <c r="N1271" s="7">
        <v>0.48680000000000001</v>
      </c>
      <c r="O1271" s="7">
        <v>1.4950000000000001</v>
      </c>
      <c r="Q1271" s="7">
        <v>1.5172000000000001</v>
      </c>
      <c r="R1271" s="7">
        <v>3.5143</v>
      </c>
      <c r="AA1271" s="7">
        <v>0.4234</v>
      </c>
      <c r="AB1271" s="7">
        <v>1.3056000000000001</v>
      </c>
      <c r="AC1271" s="7">
        <v>3.1109</v>
      </c>
      <c r="AD1271" s="7">
        <v>6.3719999999999999</v>
      </c>
      <c r="AH1271" s="7">
        <v>0.4864</v>
      </c>
      <c r="AI1271" s="7">
        <v>1.4285000000000001</v>
      </c>
      <c r="AK1271" s="7">
        <v>0.53669999999999995</v>
      </c>
      <c r="AL1271" s="7">
        <v>1.5414000000000001</v>
      </c>
      <c r="AN1271" s="7">
        <v>0.44829999999999998</v>
      </c>
      <c r="AO1271" s="7">
        <v>1.4161999999999999</v>
      </c>
      <c r="AP1271" s="7"/>
      <c r="AQ1271" s="7">
        <v>1.4177999999999999</v>
      </c>
      <c r="AR1271" s="7">
        <v>3.3334999999999999</v>
      </c>
      <c r="AY1271" s="7">
        <v>3.2919999999999998</v>
      </c>
      <c r="AZ1271" s="7">
        <v>7.4131999999999998</v>
      </c>
      <c r="BA1271" s="7">
        <v>7.4131999999999998</v>
      </c>
    </row>
    <row r="1272" spans="1:53" x14ac:dyDescent="0.15">
      <c r="A1272" s="7">
        <v>0.44829999999999998</v>
      </c>
      <c r="B1272" s="7">
        <v>1.3479000000000001</v>
      </c>
      <c r="C1272" s="7">
        <v>3.3003</v>
      </c>
      <c r="D1272" s="7">
        <v>7.1467000000000001</v>
      </c>
      <c r="H1272" s="7">
        <v>0.53490000000000004</v>
      </c>
      <c r="I1272" s="7">
        <v>1.5210999999999999</v>
      </c>
      <c r="K1272" s="7">
        <v>0.57640000000000002</v>
      </c>
      <c r="L1272" s="7">
        <v>2.0823999999999998</v>
      </c>
      <c r="N1272" s="7">
        <v>0.48720000000000002</v>
      </c>
      <c r="O1272" s="7">
        <v>1.4958</v>
      </c>
      <c r="Q1272" s="7">
        <v>1.518</v>
      </c>
      <c r="R1272" s="7">
        <v>3.5158</v>
      </c>
      <c r="AA1272" s="7">
        <v>0.42370000000000002</v>
      </c>
      <c r="AB1272" s="7">
        <v>1.3063</v>
      </c>
      <c r="AC1272" s="7">
        <v>3.1122999999999998</v>
      </c>
      <c r="AD1272" s="7">
        <v>6.3746999999999998</v>
      </c>
      <c r="AH1272" s="7">
        <v>0.48680000000000001</v>
      </c>
      <c r="AI1272" s="7">
        <v>1.4293</v>
      </c>
      <c r="AK1272" s="7">
        <v>0.53710000000000002</v>
      </c>
      <c r="AL1272" s="7">
        <v>1.5422</v>
      </c>
      <c r="AN1272" s="7">
        <v>0.4486</v>
      </c>
      <c r="AO1272" s="7">
        <v>1.417</v>
      </c>
      <c r="AP1272" s="7"/>
      <c r="AQ1272" s="7">
        <v>1.4185000000000001</v>
      </c>
      <c r="AR1272" s="7">
        <v>3.3349000000000002</v>
      </c>
      <c r="AY1272" s="7">
        <v>3.2936999999999999</v>
      </c>
      <c r="AZ1272" s="7">
        <v>7.4169</v>
      </c>
      <c r="BA1272" s="7">
        <v>7.4169</v>
      </c>
    </row>
    <row r="1273" spans="1:53" x14ac:dyDescent="0.15">
      <c r="A1273" s="7">
        <v>0.4486</v>
      </c>
      <c r="B1273" s="7">
        <v>1.3486</v>
      </c>
      <c r="C1273" s="7">
        <v>3.3016999999999999</v>
      </c>
      <c r="D1273" s="7">
        <v>7.1496000000000004</v>
      </c>
      <c r="H1273" s="7">
        <v>0.5353</v>
      </c>
      <c r="I1273" s="7">
        <v>1.5219</v>
      </c>
      <c r="K1273" s="7">
        <v>0.57679999999999998</v>
      </c>
      <c r="L1273" s="7">
        <v>2.0834000000000001</v>
      </c>
      <c r="N1273" s="7">
        <v>0.48749999999999999</v>
      </c>
      <c r="O1273" s="7">
        <v>1.4965999999999999</v>
      </c>
      <c r="Q1273" s="7">
        <v>1.5187999999999999</v>
      </c>
      <c r="R1273" s="7">
        <v>3.5173999999999999</v>
      </c>
      <c r="AA1273" s="7">
        <v>0.42399999999999999</v>
      </c>
      <c r="AB1273" s="7">
        <v>1.3069</v>
      </c>
      <c r="AC1273" s="7">
        <v>3.1135999999999999</v>
      </c>
      <c r="AD1273" s="7">
        <v>6.3773999999999997</v>
      </c>
      <c r="AH1273" s="7">
        <v>0.48720000000000002</v>
      </c>
      <c r="AI1273" s="7">
        <v>1.4300999999999999</v>
      </c>
      <c r="AK1273" s="7">
        <v>0.53759999999999997</v>
      </c>
      <c r="AL1273" s="7">
        <v>1.5430999999999999</v>
      </c>
      <c r="AN1273" s="7">
        <v>0.44900000000000001</v>
      </c>
      <c r="AO1273" s="7">
        <v>1.4177</v>
      </c>
      <c r="AP1273" s="7"/>
      <c r="AQ1273" s="7">
        <v>1.4193</v>
      </c>
      <c r="AR1273" s="7">
        <v>3.3363999999999998</v>
      </c>
      <c r="AY1273" s="7">
        <v>3.2953999999999999</v>
      </c>
      <c r="AZ1273" s="7">
        <v>7.4204999999999997</v>
      </c>
      <c r="BA1273" s="7">
        <v>7.4204999999999997</v>
      </c>
    </row>
    <row r="1274" spans="1:53" x14ac:dyDescent="0.15">
      <c r="A1274" s="7">
        <v>0.44890000000000002</v>
      </c>
      <c r="B1274" s="7">
        <v>1.3492</v>
      </c>
      <c r="C1274" s="7">
        <v>3.3031999999999999</v>
      </c>
      <c r="D1274" s="7">
        <v>7.1524999999999999</v>
      </c>
      <c r="H1274" s="7">
        <v>0.53569999999999995</v>
      </c>
      <c r="I1274" s="7">
        <v>1.5227999999999999</v>
      </c>
      <c r="K1274" s="7">
        <v>0.57720000000000005</v>
      </c>
      <c r="L1274" s="7">
        <v>2.0842999999999998</v>
      </c>
      <c r="N1274" s="7">
        <v>0.4879</v>
      </c>
      <c r="O1274" s="7">
        <v>1.4974000000000001</v>
      </c>
      <c r="Q1274" s="7">
        <v>1.5195000000000001</v>
      </c>
      <c r="R1274" s="7">
        <v>3.5190000000000001</v>
      </c>
      <c r="AA1274" s="7">
        <v>0.4244</v>
      </c>
      <c r="AB1274" s="7">
        <v>1.3076000000000001</v>
      </c>
      <c r="AC1274" s="7">
        <v>3.1149</v>
      </c>
      <c r="AD1274" s="7">
        <v>6.38</v>
      </c>
      <c r="AH1274" s="7">
        <v>0.48749999999999999</v>
      </c>
      <c r="AI1274" s="7">
        <v>1.4308000000000001</v>
      </c>
      <c r="AK1274" s="7">
        <v>0.53800000000000003</v>
      </c>
      <c r="AL1274" s="7">
        <v>1.5439000000000001</v>
      </c>
      <c r="AN1274" s="7">
        <v>0.44929999999999998</v>
      </c>
      <c r="AO1274" s="7">
        <v>1.4185000000000001</v>
      </c>
      <c r="AP1274" s="7"/>
      <c r="AQ1274" s="7">
        <v>1.42</v>
      </c>
      <c r="AR1274" s="7">
        <v>3.3378999999999999</v>
      </c>
      <c r="AY1274" s="7">
        <v>3.2970999999999999</v>
      </c>
      <c r="AZ1274" s="7">
        <v>7.4241999999999999</v>
      </c>
      <c r="BA1274" s="7">
        <v>7.4241999999999999</v>
      </c>
    </row>
    <row r="1275" spans="1:53" x14ac:dyDescent="0.15">
      <c r="A1275" s="7">
        <v>0.44919999999999999</v>
      </c>
      <c r="B1275" s="7">
        <v>1.3498000000000001</v>
      </c>
      <c r="C1275" s="7">
        <v>3.3046000000000002</v>
      </c>
      <c r="D1275" s="7">
        <v>7.1554000000000002</v>
      </c>
      <c r="H1275" s="7">
        <v>0.53610000000000002</v>
      </c>
      <c r="I1275" s="7">
        <v>1.5236000000000001</v>
      </c>
      <c r="K1275" s="7">
        <v>0.5776</v>
      </c>
      <c r="L1275" s="7">
        <v>2.0853000000000002</v>
      </c>
      <c r="N1275" s="7">
        <v>0.48820000000000002</v>
      </c>
      <c r="O1275" s="7">
        <v>1.4982</v>
      </c>
      <c r="Q1275" s="7">
        <v>1.5203</v>
      </c>
      <c r="R1275" s="7">
        <v>3.5206</v>
      </c>
      <c r="AA1275" s="7">
        <v>0.42470000000000002</v>
      </c>
      <c r="AB1275" s="7">
        <v>1.3082</v>
      </c>
      <c r="AC1275" s="7">
        <v>3.1162000000000001</v>
      </c>
      <c r="AD1275" s="7">
        <v>6.3826999999999998</v>
      </c>
      <c r="AH1275" s="7">
        <v>0.4879</v>
      </c>
      <c r="AI1275" s="7">
        <v>1.4316</v>
      </c>
      <c r="AK1275" s="7">
        <v>0.53839999999999999</v>
      </c>
      <c r="AL1275" s="7">
        <v>1.5447</v>
      </c>
      <c r="AN1275" s="7">
        <v>0.4496</v>
      </c>
      <c r="AO1275" s="7">
        <v>1.4193</v>
      </c>
      <c r="AP1275" s="7"/>
      <c r="AQ1275" s="7">
        <v>1.4208000000000001</v>
      </c>
      <c r="AR1275" s="7">
        <v>3.3393999999999999</v>
      </c>
      <c r="AY1275" s="7">
        <v>3.2988</v>
      </c>
      <c r="AZ1275" s="7">
        <v>7.4279000000000002</v>
      </c>
      <c r="BA1275" s="7">
        <v>7.4279000000000002</v>
      </c>
    </row>
    <row r="1276" spans="1:53" x14ac:dyDescent="0.15">
      <c r="A1276" s="7">
        <v>0.4496</v>
      </c>
      <c r="B1276" s="7">
        <v>1.3505</v>
      </c>
      <c r="C1276" s="7">
        <v>3.306</v>
      </c>
      <c r="D1276" s="7">
        <v>7.1582999999999997</v>
      </c>
      <c r="H1276" s="7">
        <v>0.53649999999999998</v>
      </c>
      <c r="I1276" s="7">
        <v>1.5244</v>
      </c>
      <c r="K1276" s="7">
        <v>0.57809999999999995</v>
      </c>
      <c r="L1276" s="7">
        <v>2.0863</v>
      </c>
      <c r="N1276" s="7">
        <v>0.48859999999999998</v>
      </c>
      <c r="O1276" s="7">
        <v>1.4990000000000001</v>
      </c>
      <c r="Q1276" s="7">
        <v>1.5210999999999999</v>
      </c>
      <c r="R1276" s="7">
        <v>3.5222000000000002</v>
      </c>
      <c r="AA1276" s="7">
        <v>0.42499999999999999</v>
      </c>
      <c r="AB1276" s="7">
        <v>1.3089</v>
      </c>
      <c r="AC1276" s="7">
        <v>3.1175999999999999</v>
      </c>
      <c r="AD1276" s="7">
        <v>6.3853999999999997</v>
      </c>
      <c r="AH1276" s="7">
        <v>0.48830000000000001</v>
      </c>
      <c r="AI1276" s="7">
        <v>1.4323999999999999</v>
      </c>
      <c r="AK1276" s="7">
        <v>0.53879999999999995</v>
      </c>
      <c r="AL1276" s="7">
        <v>1.5456000000000001</v>
      </c>
      <c r="AN1276" s="7">
        <v>0.45</v>
      </c>
      <c r="AO1276" s="7">
        <v>1.42</v>
      </c>
      <c r="AP1276" s="7"/>
      <c r="AQ1276" s="7">
        <v>1.4215</v>
      </c>
      <c r="AR1276" s="7">
        <v>3.3409</v>
      </c>
      <c r="AY1276" s="7">
        <v>3.3005</v>
      </c>
      <c r="AZ1276" s="7">
        <v>7.4314999999999998</v>
      </c>
      <c r="BA1276" s="7">
        <v>7.4314999999999998</v>
      </c>
    </row>
    <row r="1277" spans="1:53" x14ac:dyDescent="0.15">
      <c r="A1277" s="7">
        <v>0.44990000000000002</v>
      </c>
      <c r="B1277" s="7">
        <v>1.3511</v>
      </c>
      <c r="C1277" s="7">
        <v>3.3075000000000001</v>
      </c>
      <c r="D1277" s="7">
        <v>7.1612</v>
      </c>
      <c r="H1277" s="7">
        <v>0.53700000000000003</v>
      </c>
      <c r="I1277" s="7">
        <v>1.5251999999999999</v>
      </c>
      <c r="K1277" s="7">
        <v>0.57850000000000001</v>
      </c>
      <c r="L1277" s="7">
        <v>2.0872000000000002</v>
      </c>
      <c r="N1277" s="7">
        <v>0.4889</v>
      </c>
      <c r="O1277" s="7">
        <v>1.4998</v>
      </c>
      <c r="Q1277" s="7">
        <v>1.5219</v>
      </c>
      <c r="R1277" s="7">
        <v>3.5236999999999998</v>
      </c>
      <c r="AA1277" s="7">
        <v>0.42530000000000001</v>
      </c>
      <c r="AB1277" s="7">
        <v>1.3096000000000001</v>
      </c>
      <c r="AC1277" s="7">
        <v>3.1189</v>
      </c>
      <c r="AD1277" s="7">
        <v>6.3880999999999997</v>
      </c>
      <c r="AH1277" s="7">
        <v>0.48870000000000002</v>
      </c>
      <c r="AI1277" s="7">
        <v>1.4332</v>
      </c>
      <c r="AK1277" s="7">
        <v>0.53920000000000001</v>
      </c>
      <c r="AL1277" s="7">
        <v>1.5464</v>
      </c>
      <c r="AN1277" s="7">
        <v>0.45029999999999998</v>
      </c>
      <c r="AO1277" s="7">
        <v>1.4208000000000001</v>
      </c>
      <c r="AP1277" s="7"/>
      <c r="AQ1277" s="7">
        <v>1.4222999999999999</v>
      </c>
      <c r="AR1277" s="7">
        <v>3.3424</v>
      </c>
      <c r="AY1277" s="7">
        <v>3.3022</v>
      </c>
      <c r="AZ1277" s="7">
        <v>7.4352</v>
      </c>
      <c r="BA1277" s="7">
        <v>7.4352</v>
      </c>
    </row>
    <row r="1278" spans="1:53" x14ac:dyDescent="0.15">
      <c r="A1278" s="7">
        <v>0.45019999999999999</v>
      </c>
      <c r="B1278" s="7">
        <v>1.3517999999999999</v>
      </c>
      <c r="C1278" s="7">
        <v>3.3089</v>
      </c>
      <c r="D1278" s="7">
        <v>7.1641000000000004</v>
      </c>
      <c r="H1278" s="7">
        <v>0.53739999999999999</v>
      </c>
      <c r="I1278" s="7">
        <v>1.5261</v>
      </c>
      <c r="K1278" s="7">
        <v>0.57889999999999997</v>
      </c>
      <c r="L1278" s="7">
        <v>2.0882000000000001</v>
      </c>
      <c r="N1278" s="7">
        <v>0.48930000000000001</v>
      </c>
      <c r="O1278" s="7">
        <v>1.5005999999999999</v>
      </c>
      <c r="Q1278" s="7">
        <v>1.5226999999999999</v>
      </c>
      <c r="R1278" s="7">
        <v>3.5253000000000001</v>
      </c>
      <c r="AA1278" s="7">
        <v>0.42559999999999998</v>
      </c>
      <c r="AB1278" s="7">
        <v>1.3102</v>
      </c>
      <c r="AC1278" s="7">
        <v>3.1202000000000001</v>
      </c>
      <c r="AD1278" s="7">
        <v>6.3906999999999998</v>
      </c>
      <c r="AH1278" s="7">
        <v>0.48909999999999998</v>
      </c>
      <c r="AI1278" s="7">
        <v>1.4339999999999999</v>
      </c>
      <c r="AK1278" s="7">
        <v>0.53969999999999996</v>
      </c>
      <c r="AL1278" s="7">
        <v>1.5472999999999999</v>
      </c>
      <c r="AN1278" s="7">
        <v>0.4506</v>
      </c>
      <c r="AO1278" s="7">
        <v>1.4216</v>
      </c>
      <c r="AP1278" s="7"/>
      <c r="AQ1278" s="7">
        <v>1.423</v>
      </c>
      <c r="AR1278" s="7">
        <v>3.3439000000000001</v>
      </c>
      <c r="AY1278" s="7">
        <v>3.3039999999999998</v>
      </c>
      <c r="AZ1278" s="7">
        <v>7.4389000000000003</v>
      </c>
      <c r="BA1278" s="7">
        <v>7.4389000000000003</v>
      </c>
    </row>
    <row r="1279" spans="1:53" x14ac:dyDescent="0.15">
      <c r="A1279" s="7">
        <v>0.45050000000000001</v>
      </c>
      <c r="B1279" s="7">
        <v>1.3524</v>
      </c>
      <c r="C1279" s="7">
        <v>3.3104</v>
      </c>
      <c r="D1279" s="7">
        <v>7.1670999999999996</v>
      </c>
      <c r="H1279" s="7">
        <v>0.53779999999999994</v>
      </c>
      <c r="I1279" s="7">
        <v>1.5268999999999999</v>
      </c>
      <c r="K1279" s="7">
        <v>0.57930000000000004</v>
      </c>
      <c r="L1279" s="7">
        <v>2.0891000000000002</v>
      </c>
      <c r="N1279" s="7">
        <v>0.48959999999999998</v>
      </c>
      <c r="O1279" s="7">
        <v>1.5014000000000001</v>
      </c>
      <c r="Q1279" s="7">
        <v>1.5235000000000001</v>
      </c>
      <c r="R1279" s="7">
        <v>3.5268999999999999</v>
      </c>
      <c r="AA1279" s="7">
        <v>0.42599999999999999</v>
      </c>
      <c r="AB1279" s="7">
        <v>1.3109</v>
      </c>
      <c r="AC1279" s="7">
        <v>3.1215999999999999</v>
      </c>
      <c r="AD1279" s="7">
        <v>6.3933999999999997</v>
      </c>
      <c r="AH1279" s="7">
        <v>0.4894</v>
      </c>
      <c r="AI1279" s="7">
        <v>1.4348000000000001</v>
      </c>
      <c r="AK1279" s="7">
        <v>0.54010000000000002</v>
      </c>
      <c r="AL1279" s="7">
        <v>1.5481</v>
      </c>
      <c r="AN1279" s="7">
        <v>0.45100000000000001</v>
      </c>
      <c r="AO1279" s="7">
        <v>1.4224000000000001</v>
      </c>
      <c r="AP1279" s="7"/>
      <c r="AQ1279" s="7">
        <v>1.4238</v>
      </c>
      <c r="AR1279" s="7">
        <v>3.3454000000000002</v>
      </c>
      <c r="AY1279" s="7">
        <v>3.3056999999999999</v>
      </c>
      <c r="AZ1279" s="7">
        <v>7.4425999999999997</v>
      </c>
      <c r="BA1279" s="7">
        <v>7.4425999999999997</v>
      </c>
    </row>
    <row r="1280" spans="1:53" x14ac:dyDescent="0.15">
      <c r="A1280" s="7">
        <v>0.45079999999999998</v>
      </c>
      <c r="B1280" s="7">
        <v>1.353</v>
      </c>
      <c r="C1280" s="7">
        <v>3.3117999999999999</v>
      </c>
      <c r="D1280" s="7">
        <v>7.17</v>
      </c>
      <c r="H1280" s="7">
        <v>0.53820000000000001</v>
      </c>
      <c r="I1280" s="7">
        <v>1.5277000000000001</v>
      </c>
      <c r="K1280" s="7">
        <v>0.57969999999999999</v>
      </c>
      <c r="L1280" s="7">
        <v>2.0901000000000001</v>
      </c>
      <c r="N1280" s="7">
        <v>0.49</v>
      </c>
      <c r="O1280" s="7">
        <v>1.5022</v>
      </c>
      <c r="Q1280" s="7">
        <v>1.5243</v>
      </c>
      <c r="R1280" s="7">
        <v>3.5285000000000002</v>
      </c>
      <c r="AA1280" s="7">
        <v>0.42630000000000001</v>
      </c>
      <c r="AB1280" s="7">
        <v>1.3116000000000001</v>
      </c>
      <c r="AC1280" s="7">
        <v>3.1229</v>
      </c>
      <c r="AD1280" s="7">
        <v>6.3960999999999997</v>
      </c>
      <c r="AH1280" s="7">
        <v>0.48980000000000001</v>
      </c>
      <c r="AI1280" s="7">
        <v>1.4356</v>
      </c>
      <c r="AK1280" s="7">
        <v>0.54049999999999998</v>
      </c>
      <c r="AL1280" s="7">
        <v>1.5489999999999999</v>
      </c>
      <c r="AN1280" s="7">
        <v>0.45129999999999998</v>
      </c>
      <c r="AO1280" s="7">
        <v>1.4231</v>
      </c>
      <c r="AP1280" s="7"/>
      <c r="AQ1280" s="7">
        <v>1.4245000000000001</v>
      </c>
      <c r="AR1280" s="7">
        <v>3.3469000000000002</v>
      </c>
      <c r="AY1280" s="7">
        <v>3.3073999999999999</v>
      </c>
      <c r="AZ1280" s="7">
        <v>7.4462999999999999</v>
      </c>
      <c r="BA1280" s="7">
        <v>7.4462999999999999</v>
      </c>
    </row>
    <row r="1281" spans="1:53" x14ac:dyDescent="0.15">
      <c r="A1281" s="7">
        <v>0.4511</v>
      </c>
      <c r="B1281" s="7">
        <v>1.3536999999999999</v>
      </c>
      <c r="C1281" s="7">
        <v>3.3132999999999999</v>
      </c>
      <c r="D1281" s="7">
        <v>7.173</v>
      </c>
      <c r="H1281" s="7">
        <v>0.53859999999999997</v>
      </c>
      <c r="I1281" s="7">
        <v>1.5286</v>
      </c>
      <c r="K1281" s="7">
        <v>0.58020000000000005</v>
      </c>
      <c r="L1281" s="7">
        <v>2.0911</v>
      </c>
      <c r="N1281" s="7">
        <v>0.49030000000000001</v>
      </c>
      <c r="O1281" s="7">
        <v>1.5029999999999999</v>
      </c>
      <c r="Q1281" s="7">
        <v>1.5250999999999999</v>
      </c>
      <c r="R1281" s="7">
        <v>3.5301</v>
      </c>
      <c r="AA1281" s="7">
        <v>0.42659999999999998</v>
      </c>
      <c r="AB1281" s="7">
        <v>1.3123</v>
      </c>
      <c r="AC1281" s="7">
        <v>3.1242000000000001</v>
      </c>
      <c r="AD1281" s="7">
        <v>6.3989000000000003</v>
      </c>
      <c r="AH1281" s="7">
        <v>0.49020000000000002</v>
      </c>
      <c r="AI1281" s="7">
        <v>1.4363999999999999</v>
      </c>
      <c r="AK1281" s="7">
        <v>0.54090000000000005</v>
      </c>
      <c r="AL1281" s="7">
        <v>1.5499000000000001</v>
      </c>
      <c r="AN1281" s="7">
        <v>0.4516</v>
      </c>
      <c r="AO1281" s="7">
        <v>1.4238999999999999</v>
      </c>
      <c r="AP1281" s="7"/>
      <c r="AQ1281" s="7">
        <v>1.4253</v>
      </c>
      <c r="AR1281" s="7">
        <v>3.3483999999999998</v>
      </c>
      <c r="AY1281" s="7">
        <v>3.3092000000000001</v>
      </c>
      <c r="AZ1281" s="7">
        <v>7.4500999999999999</v>
      </c>
      <c r="BA1281" s="7">
        <v>7.4500999999999999</v>
      </c>
    </row>
    <row r="1282" spans="1:53" x14ac:dyDescent="0.15">
      <c r="A1282" s="7">
        <v>0.45150000000000001</v>
      </c>
      <c r="B1282" s="7">
        <v>1.3543000000000001</v>
      </c>
      <c r="C1282" s="7">
        <v>3.3148</v>
      </c>
      <c r="D1282" s="7">
        <v>7.1759000000000004</v>
      </c>
      <c r="H1282" s="7">
        <v>0.53900000000000003</v>
      </c>
      <c r="I1282" s="7">
        <v>1.5294000000000001</v>
      </c>
      <c r="K1282" s="7">
        <v>0.5806</v>
      </c>
      <c r="L1282" s="7">
        <v>2.0920000000000001</v>
      </c>
      <c r="N1282" s="7">
        <v>0.49070000000000003</v>
      </c>
      <c r="O1282" s="7">
        <v>1.5038</v>
      </c>
      <c r="Q1282" s="7">
        <v>1.5259</v>
      </c>
      <c r="R1282" s="7">
        <v>3.5316999999999998</v>
      </c>
      <c r="AA1282" s="7">
        <v>0.4269</v>
      </c>
      <c r="AB1282" s="7">
        <v>1.3129</v>
      </c>
      <c r="AC1282" s="7">
        <v>3.1255999999999999</v>
      </c>
      <c r="AD1282" s="7">
        <v>6.4016000000000002</v>
      </c>
      <c r="AH1282" s="7">
        <v>0.49059999999999998</v>
      </c>
      <c r="AI1282" s="7">
        <v>1.4372</v>
      </c>
      <c r="AK1282" s="7">
        <v>0.54139999999999999</v>
      </c>
      <c r="AL1282" s="7">
        <v>1.5507</v>
      </c>
      <c r="AN1282" s="7">
        <v>0.45200000000000001</v>
      </c>
      <c r="AO1282" s="7">
        <v>1.4247000000000001</v>
      </c>
      <c r="AP1282" s="7"/>
      <c r="AQ1282" s="7">
        <v>1.4259999999999999</v>
      </c>
      <c r="AR1282" s="7">
        <v>3.35</v>
      </c>
      <c r="AY1282" s="7">
        <v>3.3109000000000002</v>
      </c>
      <c r="AZ1282" s="7">
        <v>7.4538000000000002</v>
      </c>
      <c r="BA1282" s="7">
        <v>7.4538000000000002</v>
      </c>
    </row>
    <row r="1283" spans="1:53" x14ac:dyDescent="0.15">
      <c r="A1283" s="7">
        <v>0.45179999999999998</v>
      </c>
      <c r="B1283" s="7">
        <v>1.355</v>
      </c>
      <c r="C1283" s="7">
        <v>3.3161999999999998</v>
      </c>
      <c r="D1283" s="7">
        <v>7.1788999999999996</v>
      </c>
      <c r="H1283" s="7">
        <v>0.53939999999999999</v>
      </c>
      <c r="I1283" s="7">
        <v>1.5303</v>
      </c>
      <c r="K1283" s="7">
        <v>0.58099999999999996</v>
      </c>
      <c r="L1283" s="7">
        <v>2.093</v>
      </c>
      <c r="N1283" s="7">
        <v>0.49109999999999998</v>
      </c>
      <c r="O1283" s="7">
        <v>1.5045999999999999</v>
      </c>
      <c r="Q1283" s="7">
        <v>1.5266999999999999</v>
      </c>
      <c r="R1283" s="7">
        <v>3.5333000000000001</v>
      </c>
      <c r="AA1283" s="7">
        <v>0.42730000000000001</v>
      </c>
      <c r="AB1283" s="7">
        <v>1.3136000000000001</v>
      </c>
      <c r="AC1283" s="7">
        <v>3.1269</v>
      </c>
      <c r="AD1283" s="7">
        <v>6.4043000000000001</v>
      </c>
      <c r="AH1283" s="7">
        <v>0.49099999999999999</v>
      </c>
      <c r="AI1283" s="7">
        <v>1.4379999999999999</v>
      </c>
      <c r="AK1283" s="7">
        <v>0.54179999999999995</v>
      </c>
      <c r="AL1283" s="7">
        <v>1.5516000000000001</v>
      </c>
      <c r="AN1283" s="7">
        <v>0.45229999999999998</v>
      </c>
      <c r="AO1283" s="7">
        <v>1.4255</v>
      </c>
      <c r="AP1283" s="7"/>
      <c r="AQ1283" s="7">
        <v>1.4268000000000001</v>
      </c>
      <c r="AR1283" s="7">
        <v>3.3515000000000001</v>
      </c>
      <c r="AY1283" s="7">
        <v>3.3126000000000002</v>
      </c>
      <c r="AZ1283" s="7">
        <v>7.4574999999999996</v>
      </c>
      <c r="BA1283" s="7">
        <v>7.4574999999999996</v>
      </c>
    </row>
    <row r="1284" spans="1:53" x14ac:dyDescent="0.15">
      <c r="A1284" s="7">
        <v>0.4521</v>
      </c>
      <c r="B1284" s="7">
        <v>1.3555999999999999</v>
      </c>
      <c r="C1284" s="7">
        <v>3.3176999999999999</v>
      </c>
      <c r="D1284" s="7">
        <v>7.1818</v>
      </c>
      <c r="H1284" s="7">
        <v>0.53979999999999995</v>
      </c>
      <c r="I1284" s="7">
        <v>1.5310999999999999</v>
      </c>
      <c r="K1284" s="7">
        <v>0.58140000000000003</v>
      </c>
      <c r="L1284" s="7">
        <v>2.0939999999999999</v>
      </c>
      <c r="N1284" s="7">
        <v>0.4914</v>
      </c>
      <c r="O1284" s="7">
        <v>1.5054000000000001</v>
      </c>
      <c r="Q1284" s="7">
        <v>1.5275000000000001</v>
      </c>
      <c r="R1284" s="7">
        <v>3.5348999999999999</v>
      </c>
      <c r="AA1284" s="7">
        <v>0.42759999999999998</v>
      </c>
      <c r="AB1284" s="7">
        <v>1.3143</v>
      </c>
      <c r="AC1284" s="7">
        <v>3.1282999999999999</v>
      </c>
      <c r="AD1284" s="7">
        <v>6.407</v>
      </c>
      <c r="AH1284" s="7">
        <v>0.4914</v>
      </c>
      <c r="AI1284" s="7">
        <v>1.4388000000000001</v>
      </c>
      <c r="AK1284" s="7">
        <v>0.54220000000000002</v>
      </c>
      <c r="AL1284" s="7">
        <v>1.5524</v>
      </c>
      <c r="AN1284" s="7">
        <v>0.45269999999999999</v>
      </c>
      <c r="AO1284" s="7">
        <v>1.4262999999999999</v>
      </c>
      <c r="AP1284" s="7"/>
      <c r="AQ1284" s="7">
        <v>1.4275</v>
      </c>
      <c r="AR1284" s="7">
        <v>3.3530000000000002</v>
      </c>
      <c r="AY1284" s="7">
        <v>3.3144</v>
      </c>
      <c r="AZ1284" s="7">
        <v>7.4612999999999996</v>
      </c>
      <c r="BA1284" s="7">
        <v>7.4612999999999996</v>
      </c>
    </row>
    <row r="1285" spans="1:53" x14ac:dyDescent="0.15">
      <c r="A1285" s="7">
        <v>0.45240000000000002</v>
      </c>
      <c r="B1285" s="7">
        <v>1.3563000000000001</v>
      </c>
      <c r="C1285" s="7">
        <v>3.3191999999999999</v>
      </c>
      <c r="D1285" s="7">
        <v>7.1848000000000001</v>
      </c>
      <c r="H1285" s="7">
        <v>0.54020000000000001</v>
      </c>
      <c r="I1285" s="7">
        <v>1.532</v>
      </c>
      <c r="K1285" s="7">
        <v>0.58189999999999997</v>
      </c>
      <c r="L1285" s="7">
        <v>2.0950000000000002</v>
      </c>
      <c r="N1285" s="7">
        <v>0.49180000000000001</v>
      </c>
      <c r="O1285" s="7">
        <v>1.5062</v>
      </c>
      <c r="Q1285" s="7">
        <v>1.5283</v>
      </c>
      <c r="R1285" s="7">
        <v>3.5366</v>
      </c>
      <c r="AA1285" s="7">
        <v>0.4279</v>
      </c>
      <c r="AB1285" s="7">
        <v>1.3149999999999999</v>
      </c>
      <c r="AC1285" s="7">
        <v>3.1295999999999999</v>
      </c>
      <c r="AD1285" s="7">
        <v>6.4097</v>
      </c>
      <c r="AH1285" s="7">
        <v>0.49170000000000003</v>
      </c>
      <c r="AI1285" s="7">
        <v>1.4396</v>
      </c>
      <c r="AK1285" s="7">
        <v>0.54269999999999996</v>
      </c>
      <c r="AL1285" s="7">
        <v>1.5532999999999999</v>
      </c>
      <c r="AN1285" s="7">
        <v>0.45300000000000001</v>
      </c>
      <c r="AO1285" s="7">
        <v>1.4271</v>
      </c>
      <c r="AP1285" s="7"/>
      <c r="AQ1285" s="7">
        <v>1.4282999999999999</v>
      </c>
      <c r="AR1285" s="7">
        <v>3.3544999999999998</v>
      </c>
      <c r="AY1285" s="7">
        <v>3.3161999999999998</v>
      </c>
      <c r="AZ1285" s="7">
        <v>7.4649999999999999</v>
      </c>
      <c r="BA1285" s="7">
        <v>7.4649999999999999</v>
      </c>
    </row>
    <row r="1286" spans="1:53" x14ac:dyDescent="0.15">
      <c r="A1286" s="7">
        <v>0.45269999999999999</v>
      </c>
      <c r="B1286" s="7">
        <v>1.3569</v>
      </c>
      <c r="C1286" s="7">
        <v>3.3206000000000002</v>
      </c>
      <c r="D1286" s="7">
        <v>7.1878000000000002</v>
      </c>
      <c r="H1286" s="7">
        <v>0.54059999999999997</v>
      </c>
      <c r="I1286" s="7">
        <v>1.5327999999999999</v>
      </c>
      <c r="K1286" s="7">
        <v>0.58230000000000004</v>
      </c>
      <c r="L1286" s="7">
        <v>2.0958999999999999</v>
      </c>
      <c r="N1286" s="7">
        <v>0.49209999999999998</v>
      </c>
      <c r="O1286" s="7">
        <v>1.5071000000000001</v>
      </c>
      <c r="Q1286" s="7">
        <v>1.5290999999999999</v>
      </c>
      <c r="R1286" s="7">
        <v>3.5381999999999998</v>
      </c>
      <c r="AA1286" s="7">
        <v>0.42820000000000003</v>
      </c>
      <c r="AB1286" s="7">
        <v>1.3156000000000001</v>
      </c>
      <c r="AC1286" s="7">
        <v>3.1309999999999998</v>
      </c>
      <c r="AD1286" s="7">
        <v>6.4124999999999996</v>
      </c>
      <c r="AH1286" s="7">
        <v>0.49209999999999998</v>
      </c>
      <c r="AI1286" s="7">
        <v>1.4403999999999999</v>
      </c>
      <c r="AK1286" s="7">
        <v>0.54310000000000003</v>
      </c>
      <c r="AL1286" s="7">
        <v>1.5542</v>
      </c>
      <c r="AN1286" s="7">
        <v>0.45329999999999998</v>
      </c>
      <c r="AO1286" s="7">
        <v>1.4278</v>
      </c>
      <c r="AP1286" s="7"/>
      <c r="AQ1286" s="7">
        <v>1.4291</v>
      </c>
      <c r="AR1286" s="7">
        <v>3.3561000000000001</v>
      </c>
      <c r="AY1286" s="7">
        <v>3.3178999999999998</v>
      </c>
      <c r="AZ1286" s="7">
        <v>7.4687999999999999</v>
      </c>
      <c r="BA1286" s="7">
        <v>7.4687999999999999</v>
      </c>
    </row>
    <row r="1287" spans="1:53" x14ac:dyDescent="0.15">
      <c r="A1287" s="7">
        <v>0.4531</v>
      </c>
      <c r="B1287" s="7">
        <v>1.3575999999999999</v>
      </c>
      <c r="C1287" s="7">
        <v>3.3220999999999998</v>
      </c>
      <c r="D1287" s="7">
        <v>7.1908000000000003</v>
      </c>
      <c r="H1287" s="7">
        <v>0.54110000000000003</v>
      </c>
      <c r="I1287" s="7">
        <v>1.5337000000000001</v>
      </c>
      <c r="K1287" s="7">
        <v>0.5827</v>
      </c>
      <c r="L1287" s="7">
        <v>2.0969000000000002</v>
      </c>
      <c r="N1287" s="7">
        <v>0.49249999999999999</v>
      </c>
      <c r="O1287" s="7">
        <v>1.5079</v>
      </c>
      <c r="Q1287" s="7">
        <v>1.5299</v>
      </c>
      <c r="R1287" s="7">
        <v>3.5398000000000001</v>
      </c>
      <c r="AA1287" s="7">
        <v>0.42859999999999998</v>
      </c>
      <c r="AB1287" s="7">
        <v>1.3163</v>
      </c>
      <c r="AC1287" s="7">
        <v>3.1324000000000001</v>
      </c>
      <c r="AD1287" s="7">
        <v>6.4151999999999996</v>
      </c>
      <c r="AH1287" s="7">
        <v>0.49249999999999999</v>
      </c>
      <c r="AI1287" s="7">
        <v>1.4412</v>
      </c>
      <c r="AK1287" s="7">
        <v>0.54349999999999998</v>
      </c>
      <c r="AL1287" s="7">
        <v>1.5549999999999999</v>
      </c>
      <c r="AN1287" s="7">
        <v>0.45369999999999999</v>
      </c>
      <c r="AO1287" s="7">
        <v>1.4286000000000001</v>
      </c>
      <c r="AP1287" s="7"/>
      <c r="AQ1287" s="7">
        <v>1.4298</v>
      </c>
      <c r="AR1287" s="7">
        <v>3.3576000000000001</v>
      </c>
      <c r="AY1287" s="7">
        <v>3.3197000000000001</v>
      </c>
      <c r="AZ1287" s="7">
        <v>7.4725999999999999</v>
      </c>
      <c r="BA1287" s="7">
        <v>7.4725999999999999</v>
      </c>
    </row>
    <row r="1288" spans="1:53" x14ac:dyDescent="0.15">
      <c r="A1288" s="7">
        <v>0.45340000000000003</v>
      </c>
      <c r="B1288" s="7">
        <v>1.3582000000000001</v>
      </c>
      <c r="C1288" s="7">
        <v>3.3235999999999999</v>
      </c>
      <c r="D1288" s="7">
        <v>7.1938000000000004</v>
      </c>
      <c r="H1288" s="7">
        <v>0.54149999999999998</v>
      </c>
      <c r="I1288" s="7">
        <v>1.5345</v>
      </c>
      <c r="K1288" s="7">
        <v>0.58320000000000005</v>
      </c>
      <c r="L1288" s="7">
        <v>2.0979000000000001</v>
      </c>
      <c r="N1288" s="7">
        <v>0.49280000000000002</v>
      </c>
      <c r="O1288" s="7">
        <v>1.5086999999999999</v>
      </c>
      <c r="Q1288" s="7">
        <v>1.5307999999999999</v>
      </c>
      <c r="R1288" s="7">
        <v>3.5413999999999999</v>
      </c>
      <c r="AA1288" s="7">
        <v>0.4289</v>
      </c>
      <c r="AB1288" s="7">
        <v>1.3169999999999999</v>
      </c>
      <c r="AC1288" s="7">
        <v>3.1337000000000002</v>
      </c>
      <c r="AD1288" s="7">
        <v>6.4180000000000001</v>
      </c>
      <c r="AH1288" s="7">
        <v>0.4929</v>
      </c>
      <c r="AI1288" s="7">
        <v>1.4419999999999999</v>
      </c>
      <c r="AK1288" s="7">
        <v>0.54400000000000004</v>
      </c>
      <c r="AL1288" s="7">
        <v>1.5559000000000001</v>
      </c>
      <c r="AN1288" s="7">
        <v>0.45400000000000001</v>
      </c>
      <c r="AO1288" s="7">
        <v>1.4294</v>
      </c>
      <c r="AP1288" s="7"/>
      <c r="AQ1288" s="7">
        <v>1.4306000000000001</v>
      </c>
      <c r="AR1288" s="7">
        <v>3.3591000000000002</v>
      </c>
      <c r="AY1288" s="7">
        <v>3.3214000000000001</v>
      </c>
      <c r="AZ1288" s="7">
        <v>7.4763000000000002</v>
      </c>
      <c r="BA1288" s="7">
        <v>7.4763000000000002</v>
      </c>
    </row>
    <row r="1289" spans="1:53" x14ac:dyDescent="0.15">
      <c r="A1289" s="7">
        <v>0.45369999999999999</v>
      </c>
      <c r="B1289" s="7">
        <v>1.3589</v>
      </c>
      <c r="C1289" s="7">
        <v>3.3250999999999999</v>
      </c>
      <c r="D1289" s="7">
        <v>7.1967999999999996</v>
      </c>
      <c r="H1289" s="7">
        <v>0.54190000000000005</v>
      </c>
      <c r="I1289" s="7">
        <v>1.5354000000000001</v>
      </c>
      <c r="K1289" s="7">
        <v>0.58360000000000001</v>
      </c>
      <c r="L1289" s="7">
        <v>2.0989</v>
      </c>
      <c r="N1289" s="7">
        <v>0.49320000000000003</v>
      </c>
      <c r="O1289" s="7">
        <v>1.5095000000000001</v>
      </c>
      <c r="Q1289" s="7">
        <v>1.5316000000000001</v>
      </c>
      <c r="R1289" s="7">
        <v>3.5430999999999999</v>
      </c>
      <c r="AA1289" s="7">
        <v>0.42920000000000003</v>
      </c>
      <c r="AB1289" s="7">
        <v>1.3177000000000001</v>
      </c>
      <c r="AC1289" s="7">
        <v>3.1351</v>
      </c>
      <c r="AD1289" s="7">
        <v>6.4207000000000001</v>
      </c>
      <c r="AH1289" s="7">
        <v>0.49330000000000002</v>
      </c>
      <c r="AI1289" s="7">
        <v>1.4428000000000001</v>
      </c>
      <c r="AK1289" s="7">
        <v>0.5444</v>
      </c>
      <c r="AL1289" s="7">
        <v>1.5568</v>
      </c>
      <c r="AN1289" s="7">
        <v>0.45440000000000003</v>
      </c>
      <c r="AO1289" s="7">
        <v>1.4301999999999999</v>
      </c>
      <c r="AP1289" s="7"/>
      <c r="AQ1289" s="7">
        <v>1.4314</v>
      </c>
      <c r="AR1289" s="7">
        <v>3.3607</v>
      </c>
      <c r="AY1289" s="7">
        <v>3.3231999999999999</v>
      </c>
      <c r="AZ1289" s="7">
        <v>7.4801000000000002</v>
      </c>
      <c r="BA1289" s="7">
        <v>7.4801000000000002</v>
      </c>
    </row>
    <row r="1290" spans="1:53" x14ac:dyDescent="0.15">
      <c r="A1290" s="7">
        <v>0.45400000000000001</v>
      </c>
      <c r="B1290" s="7">
        <v>1.3595999999999999</v>
      </c>
      <c r="C1290" s="7">
        <v>3.3266</v>
      </c>
      <c r="D1290" s="7">
        <v>7.1997999999999998</v>
      </c>
      <c r="H1290" s="7">
        <v>0.5423</v>
      </c>
      <c r="I1290" s="7">
        <v>1.5362</v>
      </c>
      <c r="K1290" s="7">
        <v>0.58399999999999996</v>
      </c>
      <c r="L1290" s="7">
        <v>2.0998999999999999</v>
      </c>
      <c r="N1290" s="7">
        <v>0.49359999999999998</v>
      </c>
      <c r="O1290" s="7">
        <v>1.5103</v>
      </c>
      <c r="Q1290" s="7">
        <v>1.5324</v>
      </c>
      <c r="R1290" s="7">
        <v>3.5447000000000002</v>
      </c>
      <c r="AA1290" s="7">
        <v>0.42949999999999999</v>
      </c>
      <c r="AB1290" s="7">
        <v>1.3184</v>
      </c>
      <c r="AC1290" s="7">
        <v>3.1364999999999998</v>
      </c>
      <c r="AD1290" s="7">
        <v>6.4234999999999998</v>
      </c>
      <c r="AH1290" s="7">
        <v>0.49370000000000003</v>
      </c>
      <c r="AI1290" s="7">
        <v>1.4436</v>
      </c>
      <c r="AK1290" s="7">
        <v>0.54479999999999995</v>
      </c>
      <c r="AL1290" s="7">
        <v>1.5577000000000001</v>
      </c>
      <c r="AN1290" s="7">
        <v>0.45469999999999999</v>
      </c>
      <c r="AO1290" s="7">
        <v>1.431</v>
      </c>
      <c r="AP1290" s="7"/>
      <c r="AQ1290" s="7">
        <v>1.4320999999999999</v>
      </c>
      <c r="AR1290" s="7">
        <v>3.3622000000000001</v>
      </c>
      <c r="AY1290" s="7">
        <v>3.3250000000000002</v>
      </c>
      <c r="AZ1290" s="7">
        <v>7.4839000000000002</v>
      </c>
      <c r="BA1290" s="7">
        <v>7.4839000000000002</v>
      </c>
    </row>
    <row r="1291" spans="1:53" x14ac:dyDescent="0.15">
      <c r="A1291" s="7">
        <v>0.45440000000000003</v>
      </c>
      <c r="B1291" s="7">
        <v>1.3602000000000001</v>
      </c>
      <c r="C1291" s="7">
        <v>3.3281000000000001</v>
      </c>
      <c r="D1291" s="7">
        <v>7.2027999999999999</v>
      </c>
      <c r="H1291" s="7">
        <v>0.54269999999999996</v>
      </c>
      <c r="I1291" s="7">
        <v>1.5370999999999999</v>
      </c>
      <c r="K1291" s="7">
        <v>0.58450000000000002</v>
      </c>
      <c r="L1291" s="7">
        <v>2.1009000000000002</v>
      </c>
      <c r="N1291" s="7">
        <v>0.49390000000000001</v>
      </c>
      <c r="O1291" s="7">
        <v>1.5112000000000001</v>
      </c>
      <c r="Q1291" s="7">
        <v>1.5331999999999999</v>
      </c>
      <c r="R1291" s="7">
        <v>3.5463</v>
      </c>
      <c r="AA1291" s="7">
        <v>0.4299</v>
      </c>
      <c r="AB1291" s="7">
        <v>1.3190999999999999</v>
      </c>
      <c r="AC1291" s="7">
        <v>3.1377999999999999</v>
      </c>
      <c r="AD1291" s="7">
        <v>6.4263000000000003</v>
      </c>
      <c r="AH1291" s="7">
        <v>0.49409999999999998</v>
      </c>
      <c r="AI1291" s="7">
        <v>1.4444999999999999</v>
      </c>
      <c r="AK1291" s="7">
        <v>0.54530000000000001</v>
      </c>
      <c r="AL1291" s="7">
        <v>1.5585</v>
      </c>
      <c r="AN1291" s="7">
        <v>0.4551</v>
      </c>
      <c r="AO1291" s="7">
        <v>1.4318</v>
      </c>
      <c r="AP1291" s="7"/>
      <c r="AQ1291" s="7">
        <v>1.4329000000000001</v>
      </c>
      <c r="AR1291" s="7">
        <v>3.3637999999999999</v>
      </c>
      <c r="AY1291" s="7">
        <v>3.3268</v>
      </c>
      <c r="AZ1291" s="7">
        <v>7.4877000000000002</v>
      </c>
      <c r="BA1291" s="7">
        <v>7.4877000000000002</v>
      </c>
    </row>
    <row r="1292" spans="1:53" x14ac:dyDescent="0.15">
      <c r="A1292" s="7">
        <v>0.45469999999999999</v>
      </c>
      <c r="B1292" s="7">
        <v>1.3609</v>
      </c>
      <c r="C1292" s="7">
        <v>3.3296000000000001</v>
      </c>
      <c r="D1292" s="7">
        <v>7.2058</v>
      </c>
      <c r="H1292" s="7">
        <v>0.54310000000000003</v>
      </c>
      <c r="I1292" s="7">
        <v>1.5379</v>
      </c>
      <c r="K1292" s="7">
        <v>0.58489999999999998</v>
      </c>
      <c r="L1292" s="7">
        <v>2.1019000000000001</v>
      </c>
      <c r="N1292" s="7">
        <v>0.49430000000000002</v>
      </c>
      <c r="O1292" s="7">
        <v>1.512</v>
      </c>
      <c r="Q1292" s="7">
        <v>1.534</v>
      </c>
      <c r="R1292" s="7">
        <v>3.548</v>
      </c>
      <c r="AA1292" s="7">
        <v>0.43020000000000003</v>
      </c>
      <c r="AB1292" s="7">
        <v>1.3197000000000001</v>
      </c>
      <c r="AC1292" s="7">
        <v>3.1392000000000002</v>
      </c>
      <c r="AD1292" s="7">
        <v>6.4291</v>
      </c>
      <c r="AH1292" s="7">
        <v>0.4945</v>
      </c>
      <c r="AI1292" s="7">
        <v>1.4453</v>
      </c>
      <c r="AK1292" s="7">
        <v>0.54569999999999996</v>
      </c>
      <c r="AL1292" s="7">
        <v>1.5593999999999999</v>
      </c>
      <c r="AN1292" s="7">
        <v>0.45540000000000003</v>
      </c>
      <c r="AO1292" s="7">
        <v>1.4326000000000001</v>
      </c>
      <c r="AP1292" s="7"/>
      <c r="AQ1292" s="7">
        <v>1.4337</v>
      </c>
      <c r="AR1292" s="7">
        <v>3.3653</v>
      </c>
      <c r="AY1292" s="7">
        <v>3.3285</v>
      </c>
      <c r="AZ1292" s="7">
        <v>7.4915000000000003</v>
      </c>
      <c r="BA1292" s="7">
        <v>7.4915000000000003</v>
      </c>
    </row>
    <row r="1293" spans="1:53" x14ac:dyDescent="0.15">
      <c r="A1293" s="7">
        <v>0.45500000000000002</v>
      </c>
      <c r="B1293" s="7">
        <v>1.3614999999999999</v>
      </c>
      <c r="C1293" s="7">
        <v>3.3311000000000002</v>
      </c>
      <c r="D1293" s="7">
        <v>7.2088999999999999</v>
      </c>
      <c r="H1293" s="7">
        <v>0.54359999999999997</v>
      </c>
      <c r="I1293" s="7">
        <v>1.5387999999999999</v>
      </c>
      <c r="K1293" s="7">
        <v>0.58530000000000004</v>
      </c>
      <c r="L1293" s="7">
        <v>2.1029</v>
      </c>
      <c r="N1293" s="7">
        <v>0.49469999999999997</v>
      </c>
      <c r="O1293" s="7">
        <v>1.5127999999999999</v>
      </c>
      <c r="Q1293" s="7">
        <v>1.5348999999999999</v>
      </c>
      <c r="R1293" s="7">
        <v>3.5495999999999999</v>
      </c>
      <c r="AA1293" s="7">
        <v>0.43049999999999999</v>
      </c>
      <c r="AB1293" s="7">
        <v>1.3204</v>
      </c>
      <c r="AC1293" s="7">
        <v>3.1406000000000001</v>
      </c>
      <c r="AD1293" s="7">
        <v>6.4318</v>
      </c>
      <c r="AH1293" s="7">
        <v>0.49490000000000001</v>
      </c>
      <c r="AI1293" s="7">
        <v>1.4460999999999999</v>
      </c>
      <c r="AK1293" s="7">
        <v>0.54610000000000003</v>
      </c>
      <c r="AL1293" s="7">
        <v>1.5603</v>
      </c>
      <c r="AN1293" s="7">
        <v>0.45569999999999999</v>
      </c>
      <c r="AO1293" s="7">
        <v>1.4334</v>
      </c>
      <c r="AP1293" s="7"/>
      <c r="AQ1293" s="7">
        <v>1.4345000000000001</v>
      </c>
      <c r="AR1293" s="7">
        <v>3.3668999999999998</v>
      </c>
      <c r="AY1293" s="7">
        <v>3.3302999999999998</v>
      </c>
      <c r="AZ1293" s="7">
        <v>7.4954000000000001</v>
      </c>
      <c r="BA1293" s="7">
        <v>7.4954000000000001</v>
      </c>
    </row>
    <row r="1294" spans="1:53" x14ac:dyDescent="0.15">
      <c r="A1294" s="7">
        <v>0.45529999999999998</v>
      </c>
      <c r="B1294" s="7">
        <v>1.3622000000000001</v>
      </c>
      <c r="C1294" s="7">
        <v>3.3325999999999998</v>
      </c>
      <c r="D1294" s="7">
        <v>7.2119</v>
      </c>
      <c r="H1294" s="7">
        <v>0.54400000000000004</v>
      </c>
      <c r="I1294" s="7">
        <v>1.5397000000000001</v>
      </c>
      <c r="K1294" s="7">
        <v>0.58579999999999999</v>
      </c>
      <c r="L1294" s="7">
        <v>2.1038999999999999</v>
      </c>
      <c r="N1294" s="7">
        <v>0.495</v>
      </c>
      <c r="O1294" s="7">
        <v>1.5136000000000001</v>
      </c>
      <c r="Q1294" s="7">
        <v>1.5357000000000001</v>
      </c>
      <c r="R1294" s="7">
        <v>3.5512999999999999</v>
      </c>
      <c r="AA1294" s="7">
        <v>0.43090000000000001</v>
      </c>
      <c r="AB1294" s="7">
        <v>1.3210999999999999</v>
      </c>
      <c r="AC1294" s="7">
        <v>3.1419999999999999</v>
      </c>
      <c r="AD1294" s="7">
        <v>6.4345999999999997</v>
      </c>
      <c r="AH1294" s="7">
        <v>0.49530000000000002</v>
      </c>
      <c r="AI1294" s="7">
        <v>1.4469000000000001</v>
      </c>
      <c r="AK1294" s="7">
        <v>0.54659999999999997</v>
      </c>
      <c r="AL1294" s="7">
        <v>1.5611999999999999</v>
      </c>
      <c r="AN1294" s="7">
        <v>0.45610000000000001</v>
      </c>
      <c r="AO1294" s="7">
        <v>1.4341999999999999</v>
      </c>
      <c r="AP1294" s="7"/>
      <c r="AQ1294" s="7">
        <v>1.4352</v>
      </c>
      <c r="AR1294" s="7">
        <v>3.3685</v>
      </c>
      <c r="AY1294" s="7">
        <v>3.3321000000000001</v>
      </c>
      <c r="AZ1294" s="7">
        <v>7.4992000000000001</v>
      </c>
      <c r="BA1294" s="7">
        <v>7.4992000000000001</v>
      </c>
    </row>
    <row r="1295" spans="1:53" x14ac:dyDescent="0.15">
      <c r="A1295" s="7">
        <v>0.45569999999999999</v>
      </c>
      <c r="B1295" s="7">
        <v>1.3629</v>
      </c>
      <c r="C1295" s="7">
        <v>3.3340999999999998</v>
      </c>
      <c r="D1295" s="7">
        <v>7.2149000000000001</v>
      </c>
      <c r="H1295" s="7">
        <v>0.5444</v>
      </c>
      <c r="I1295" s="7">
        <v>1.5405</v>
      </c>
      <c r="K1295" s="7">
        <v>0.58620000000000005</v>
      </c>
      <c r="L1295" s="7">
        <v>2.1049000000000002</v>
      </c>
      <c r="N1295" s="7">
        <v>0.49540000000000001</v>
      </c>
      <c r="O1295" s="7">
        <v>1.5145</v>
      </c>
      <c r="Q1295" s="7">
        <v>1.5365</v>
      </c>
      <c r="R1295" s="7">
        <v>3.5529000000000002</v>
      </c>
      <c r="AA1295" s="7">
        <v>0.43120000000000003</v>
      </c>
      <c r="AB1295" s="7">
        <v>1.3218000000000001</v>
      </c>
      <c r="AC1295" s="7">
        <v>3.1434000000000002</v>
      </c>
      <c r="AD1295" s="7">
        <v>6.4374000000000002</v>
      </c>
      <c r="AH1295" s="7">
        <v>0.49569999999999997</v>
      </c>
      <c r="AI1295" s="7">
        <v>1.4477</v>
      </c>
      <c r="AK1295" s="7">
        <v>0.54700000000000004</v>
      </c>
      <c r="AL1295" s="7">
        <v>1.5621</v>
      </c>
      <c r="AN1295" s="7">
        <v>0.45639999999999997</v>
      </c>
      <c r="AO1295" s="7">
        <v>1.4350000000000001</v>
      </c>
      <c r="AP1295" s="7"/>
      <c r="AQ1295" s="7">
        <v>1.4359999999999999</v>
      </c>
      <c r="AR1295" s="7">
        <v>3.37</v>
      </c>
      <c r="AY1295" s="7">
        <v>3.3338999999999999</v>
      </c>
      <c r="AZ1295" s="7">
        <v>7.5030999999999999</v>
      </c>
      <c r="BA1295" s="7">
        <v>7.5030999999999999</v>
      </c>
    </row>
    <row r="1296" spans="1:53" x14ac:dyDescent="0.15">
      <c r="A1296" s="7">
        <v>0.45600000000000002</v>
      </c>
      <c r="B1296" s="7">
        <v>1.3634999999999999</v>
      </c>
      <c r="C1296" s="7">
        <v>3.3355999999999999</v>
      </c>
      <c r="D1296" s="7">
        <v>7.218</v>
      </c>
      <c r="H1296" s="7">
        <v>0.54479999999999995</v>
      </c>
      <c r="I1296" s="7">
        <v>1.5414000000000001</v>
      </c>
      <c r="K1296" s="7">
        <v>0.58660000000000001</v>
      </c>
      <c r="L1296" s="7">
        <v>2.1059000000000001</v>
      </c>
      <c r="N1296" s="7">
        <v>0.49580000000000002</v>
      </c>
      <c r="O1296" s="7">
        <v>1.5153000000000001</v>
      </c>
      <c r="Q1296" s="7">
        <v>1.5373000000000001</v>
      </c>
      <c r="R1296" s="7">
        <v>3.5546000000000002</v>
      </c>
      <c r="AA1296" s="7">
        <v>0.43149999999999999</v>
      </c>
      <c r="AB1296" s="7">
        <v>1.3225</v>
      </c>
      <c r="AC1296" s="7">
        <v>3.1448</v>
      </c>
      <c r="AD1296" s="7">
        <v>6.4401999999999999</v>
      </c>
      <c r="AH1296" s="7">
        <v>0.49609999999999999</v>
      </c>
      <c r="AI1296" s="7">
        <v>1.4486000000000001</v>
      </c>
      <c r="AK1296" s="7">
        <v>0.54749999999999999</v>
      </c>
      <c r="AL1296" s="7">
        <v>1.5629999999999999</v>
      </c>
      <c r="AN1296" s="7">
        <v>0.45679999999999998</v>
      </c>
      <c r="AO1296" s="7">
        <v>1.4358</v>
      </c>
      <c r="AP1296" s="7"/>
      <c r="AQ1296" s="7">
        <v>1.4368000000000001</v>
      </c>
      <c r="AR1296" s="7">
        <v>3.3715999999999999</v>
      </c>
      <c r="AY1296" s="7">
        <v>3.3357000000000001</v>
      </c>
      <c r="AZ1296" s="7">
        <v>7.5068999999999999</v>
      </c>
      <c r="BA1296" s="7">
        <v>7.5068999999999999</v>
      </c>
    </row>
    <row r="1297" spans="1:53" x14ac:dyDescent="0.15">
      <c r="A1297" s="7">
        <v>0.45629999999999998</v>
      </c>
      <c r="B1297" s="7">
        <v>1.3642000000000001</v>
      </c>
      <c r="C1297" s="7">
        <v>3.3371</v>
      </c>
      <c r="D1297" s="7">
        <v>7.2210999999999999</v>
      </c>
      <c r="H1297" s="7">
        <v>0.54530000000000001</v>
      </c>
      <c r="I1297" s="7">
        <v>1.5423</v>
      </c>
      <c r="K1297" s="7">
        <v>0.58709999999999996</v>
      </c>
      <c r="L1297" s="7">
        <v>2.1069</v>
      </c>
      <c r="N1297" s="7">
        <v>0.49609999999999999</v>
      </c>
      <c r="O1297" s="7">
        <v>1.5161</v>
      </c>
      <c r="Q1297" s="7">
        <v>1.5382</v>
      </c>
      <c r="R1297" s="7">
        <v>3.5562</v>
      </c>
      <c r="AA1297" s="7">
        <v>0.43190000000000001</v>
      </c>
      <c r="AB1297" s="7">
        <v>1.3231999999999999</v>
      </c>
      <c r="AC1297" s="7">
        <v>3.1461999999999999</v>
      </c>
      <c r="AD1297" s="7">
        <v>6.4431000000000003</v>
      </c>
      <c r="AH1297" s="7">
        <v>0.4965</v>
      </c>
      <c r="AI1297" s="7">
        <v>1.4494</v>
      </c>
      <c r="AK1297" s="7">
        <v>0.54790000000000005</v>
      </c>
      <c r="AL1297" s="7">
        <v>1.5638000000000001</v>
      </c>
      <c r="AN1297" s="7">
        <v>0.45710000000000001</v>
      </c>
      <c r="AO1297" s="7">
        <v>1.4367000000000001</v>
      </c>
      <c r="AP1297" s="7"/>
      <c r="AQ1297" s="7">
        <v>1.4376</v>
      </c>
      <c r="AR1297" s="7">
        <v>3.3732000000000002</v>
      </c>
      <c r="AY1297" s="7">
        <v>3.3374999999999999</v>
      </c>
      <c r="AZ1297" s="7">
        <v>7.5107999999999997</v>
      </c>
      <c r="BA1297" s="7">
        <v>7.5107999999999997</v>
      </c>
    </row>
    <row r="1298" spans="1:53" x14ac:dyDescent="0.15">
      <c r="A1298" s="7">
        <v>0.45669999999999999</v>
      </c>
      <c r="B1298" s="7">
        <v>1.3649</v>
      </c>
      <c r="C1298" s="7">
        <v>3.3386</v>
      </c>
      <c r="D1298" s="7">
        <v>7.2241</v>
      </c>
      <c r="H1298" s="7">
        <v>0.54569999999999996</v>
      </c>
      <c r="I1298" s="7">
        <v>1.5430999999999999</v>
      </c>
      <c r="K1298" s="7">
        <v>0.58750000000000002</v>
      </c>
      <c r="L1298" s="7">
        <v>2.1078999999999999</v>
      </c>
      <c r="N1298" s="7">
        <v>0.4965</v>
      </c>
      <c r="O1298" s="7">
        <v>1.5169999999999999</v>
      </c>
      <c r="Q1298" s="7">
        <v>1.5389999999999999</v>
      </c>
      <c r="R1298" s="7">
        <v>3.5579000000000001</v>
      </c>
      <c r="AA1298" s="7">
        <v>0.43219999999999997</v>
      </c>
      <c r="AB1298" s="7">
        <v>1.3239000000000001</v>
      </c>
      <c r="AC1298" s="7">
        <v>3.1476000000000002</v>
      </c>
      <c r="AD1298" s="7">
        <v>6.4459</v>
      </c>
      <c r="AH1298" s="7">
        <v>0.49690000000000001</v>
      </c>
      <c r="AI1298" s="7">
        <v>1.4501999999999999</v>
      </c>
      <c r="AK1298" s="7">
        <v>0.54830000000000001</v>
      </c>
      <c r="AL1298" s="7">
        <v>1.5647</v>
      </c>
      <c r="AN1298" s="7">
        <v>0.45750000000000002</v>
      </c>
      <c r="AO1298" s="7">
        <v>1.4375</v>
      </c>
      <c r="AP1298" s="7"/>
      <c r="AQ1298" s="7">
        <v>1.4383999999999999</v>
      </c>
      <c r="AR1298" s="7">
        <v>3.3746999999999998</v>
      </c>
      <c r="AY1298" s="7">
        <v>3.3393000000000002</v>
      </c>
      <c r="AZ1298" s="7">
        <v>7.5145999999999997</v>
      </c>
      <c r="BA1298" s="7">
        <v>7.5145999999999997</v>
      </c>
    </row>
    <row r="1299" spans="1:53" x14ac:dyDescent="0.15">
      <c r="A1299" s="7">
        <v>0.45700000000000002</v>
      </c>
      <c r="B1299" s="7">
        <v>1.3654999999999999</v>
      </c>
      <c r="C1299" s="7">
        <v>3.3401000000000001</v>
      </c>
      <c r="D1299" s="7">
        <v>7.2271999999999998</v>
      </c>
      <c r="H1299" s="7">
        <v>0.54610000000000003</v>
      </c>
      <c r="I1299" s="7">
        <v>1.544</v>
      </c>
      <c r="K1299" s="7">
        <v>0.58799999999999997</v>
      </c>
      <c r="L1299" s="7">
        <v>2.1089000000000002</v>
      </c>
      <c r="N1299" s="7">
        <v>0.49690000000000001</v>
      </c>
      <c r="O1299" s="7">
        <v>1.5178</v>
      </c>
      <c r="Q1299" s="7">
        <v>1.5398000000000001</v>
      </c>
      <c r="R1299" s="7">
        <v>3.5596000000000001</v>
      </c>
      <c r="AA1299" s="7">
        <v>0.43259999999999998</v>
      </c>
      <c r="AB1299" s="7">
        <v>1.3246</v>
      </c>
      <c r="AC1299" s="7">
        <v>3.149</v>
      </c>
      <c r="AD1299" s="7">
        <v>6.4486999999999997</v>
      </c>
      <c r="AH1299" s="7">
        <v>0.49730000000000002</v>
      </c>
      <c r="AI1299" s="7">
        <v>1.4511000000000001</v>
      </c>
      <c r="AK1299" s="7">
        <v>0.54879999999999995</v>
      </c>
      <c r="AL1299" s="7">
        <v>1.5656000000000001</v>
      </c>
      <c r="AN1299" s="7">
        <v>0.45779999999999998</v>
      </c>
      <c r="AO1299" s="7">
        <v>1.4382999999999999</v>
      </c>
      <c r="AP1299" s="7"/>
      <c r="AQ1299" s="7">
        <v>1.4392</v>
      </c>
      <c r="AR1299" s="7">
        <v>3.3763000000000001</v>
      </c>
      <c r="AY1299" s="7">
        <v>3.3411</v>
      </c>
      <c r="AZ1299" s="7">
        <v>7.5185000000000004</v>
      </c>
      <c r="BA1299" s="7">
        <v>7.5185000000000004</v>
      </c>
    </row>
    <row r="1300" spans="1:53" x14ac:dyDescent="0.15">
      <c r="A1300" s="7">
        <v>0.45729999999999998</v>
      </c>
      <c r="B1300" s="7">
        <v>1.3662000000000001</v>
      </c>
      <c r="C1300" s="7">
        <v>3.3416999999999999</v>
      </c>
      <c r="D1300" s="7">
        <v>7.2302999999999997</v>
      </c>
      <c r="H1300" s="7">
        <v>0.54649999999999999</v>
      </c>
      <c r="I1300" s="7">
        <v>1.5448999999999999</v>
      </c>
      <c r="K1300" s="7">
        <v>0.58840000000000003</v>
      </c>
      <c r="L1300" s="7">
        <v>2.1099000000000001</v>
      </c>
      <c r="N1300" s="7">
        <v>0.49719999999999998</v>
      </c>
      <c r="O1300" s="7">
        <v>1.5186999999999999</v>
      </c>
      <c r="Q1300" s="7">
        <v>1.5407</v>
      </c>
      <c r="R1300" s="7">
        <v>3.5613000000000001</v>
      </c>
      <c r="AA1300" s="7">
        <v>0.43290000000000001</v>
      </c>
      <c r="AB1300" s="7">
        <v>1.3252999999999999</v>
      </c>
      <c r="AC1300" s="7">
        <v>3.1503999999999999</v>
      </c>
      <c r="AD1300" s="7">
        <v>6.4515000000000002</v>
      </c>
      <c r="AH1300" s="7">
        <v>0.49769999999999998</v>
      </c>
      <c r="AI1300" s="7">
        <v>1.4519</v>
      </c>
      <c r="AK1300" s="7">
        <v>0.54920000000000002</v>
      </c>
      <c r="AL1300" s="7">
        <v>1.5665</v>
      </c>
      <c r="AN1300" s="7">
        <v>0.4582</v>
      </c>
      <c r="AO1300" s="7">
        <v>1.4391</v>
      </c>
      <c r="AP1300" s="7"/>
      <c r="AQ1300" s="7">
        <v>1.4399</v>
      </c>
      <c r="AR1300" s="7">
        <v>3.3778999999999999</v>
      </c>
      <c r="AY1300" s="7">
        <v>3.343</v>
      </c>
      <c r="AZ1300" s="7">
        <v>7.5224000000000002</v>
      </c>
      <c r="BA1300" s="7">
        <v>7.5224000000000002</v>
      </c>
    </row>
    <row r="1301" spans="1:53" x14ac:dyDescent="0.15">
      <c r="A1301" s="7">
        <v>0.4577</v>
      </c>
      <c r="B1301" s="7">
        <v>1.3669</v>
      </c>
      <c r="C1301" s="7">
        <v>3.3431999999999999</v>
      </c>
      <c r="D1301" s="7">
        <v>7.2333999999999996</v>
      </c>
      <c r="H1301" s="7">
        <v>0.54700000000000004</v>
      </c>
      <c r="I1301" s="7">
        <v>1.5458000000000001</v>
      </c>
      <c r="K1301" s="7">
        <v>0.58879999999999999</v>
      </c>
      <c r="L1301" s="7">
        <v>2.1109</v>
      </c>
      <c r="N1301" s="7">
        <v>0.49759999999999999</v>
      </c>
      <c r="O1301" s="7">
        <v>1.5195000000000001</v>
      </c>
      <c r="Q1301" s="7">
        <v>1.5415000000000001</v>
      </c>
      <c r="R1301" s="7">
        <v>3.5629</v>
      </c>
      <c r="AA1301" s="7">
        <v>0.43319999999999997</v>
      </c>
      <c r="AB1301" s="7">
        <v>1.3260000000000001</v>
      </c>
      <c r="AC1301" s="7">
        <v>3.1518000000000002</v>
      </c>
      <c r="AD1301" s="7">
        <v>6.4543999999999997</v>
      </c>
      <c r="AH1301" s="7">
        <v>0.49809999999999999</v>
      </c>
      <c r="AI1301" s="7">
        <v>1.4527000000000001</v>
      </c>
      <c r="AK1301" s="7">
        <v>0.54969999999999997</v>
      </c>
      <c r="AL1301" s="7">
        <v>1.5673999999999999</v>
      </c>
      <c r="AN1301" s="7">
        <v>0.45860000000000001</v>
      </c>
      <c r="AO1301" s="7">
        <v>1.4399</v>
      </c>
      <c r="AP1301" s="7"/>
      <c r="AQ1301" s="7">
        <v>1.4407000000000001</v>
      </c>
      <c r="AR1301" s="7">
        <v>3.3795000000000002</v>
      </c>
      <c r="AY1301" s="7">
        <v>3.3448000000000002</v>
      </c>
      <c r="AZ1301" s="7">
        <v>7.5263</v>
      </c>
      <c r="BA1301" s="7">
        <v>7.5263</v>
      </c>
    </row>
    <row r="1302" spans="1:53" x14ac:dyDescent="0.15">
      <c r="A1302" s="7">
        <v>0.45800000000000002</v>
      </c>
      <c r="B1302" s="7">
        <v>1.3675999999999999</v>
      </c>
      <c r="C1302" s="7">
        <v>3.3447</v>
      </c>
      <c r="D1302" s="7">
        <v>7.2365000000000004</v>
      </c>
      <c r="H1302" s="7">
        <v>0.5474</v>
      </c>
      <c r="I1302" s="7">
        <v>1.5466</v>
      </c>
      <c r="K1302" s="7">
        <v>0.58930000000000005</v>
      </c>
      <c r="L1302" s="7">
        <v>2.1118999999999999</v>
      </c>
      <c r="N1302" s="7">
        <v>0.498</v>
      </c>
      <c r="O1302" s="7">
        <v>1.5204</v>
      </c>
      <c r="Q1302" s="7">
        <v>1.5423</v>
      </c>
      <c r="R1302" s="7">
        <v>3.5646</v>
      </c>
      <c r="AA1302" s="7">
        <v>0.43359999999999999</v>
      </c>
      <c r="AB1302" s="7">
        <v>1.3267</v>
      </c>
      <c r="AC1302" s="7">
        <v>3.1532</v>
      </c>
      <c r="AD1302" s="7">
        <v>6.4572000000000003</v>
      </c>
      <c r="AH1302" s="7">
        <v>0.4985</v>
      </c>
      <c r="AI1302" s="7">
        <v>1.4536</v>
      </c>
      <c r="AK1302" s="7">
        <v>0.55010000000000003</v>
      </c>
      <c r="AL1302" s="7">
        <v>1.5683</v>
      </c>
      <c r="AN1302" s="7">
        <v>0.45889999999999997</v>
      </c>
      <c r="AO1302" s="7">
        <v>1.4407000000000001</v>
      </c>
      <c r="AP1302" s="7"/>
      <c r="AQ1302" s="7">
        <v>1.4415</v>
      </c>
      <c r="AR1302" s="7">
        <v>3.3811</v>
      </c>
      <c r="AY1302" s="7">
        <v>3.3466</v>
      </c>
      <c r="AZ1302" s="7">
        <v>7.5301999999999998</v>
      </c>
      <c r="BA1302" s="7">
        <v>7.5301999999999998</v>
      </c>
    </row>
    <row r="1303" spans="1:53" x14ac:dyDescent="0.15">
      <c r="A1303" s="7">
        <v>0.45829999999999999</v>
      </c>
      <c r="B1303" s="7">
        <v>1.3683000000000001</v>
      </c>
      <c r="C1303" s="7">
        <v>3.3462999999999998</v>
      </c>
      <c r="D1303" s="7">
        <v>7.2396000000000003</v>
      </c>
      <c r="H1303" s="7">
        <v>0.54779999999999995</v>
      </c>
      <c r="I1303" s="7">
        <v>1.5475000000000001</v>
      </c>
      <c r="K1303" s="7">
        <v>0.5897</v>
      </c>
      <c r="L1303" s="7">
        <v>2.1128999999999998</v>
      </c>
      <c r="N1303" s="7">
        <v>0.49840000000000001</v>
      </c>
      <c r="O1303" s="7">
        <v>1.5212000000000001</v>
      </c>
      <c r="Q1303" s="7">
        <v>1.5431999999999999</v>
      </c>
      <c r="R1303" s="7">
        <v>3.5663</v>
      </c>
      <c r="AA1303" s="7">
        <v>0.43390000000000001</v>
      </c>
      <c r="AB1303" s="7">
        <v>1.3273999999999999</v>
      </c>
      <c r="AC1303" s="7">
        <v>3.1545999999999998</v>
      </c>
      <c r="AD1303" s="7">
        <v>6.4600999999999997</v>
      </c>
      <c r="AH1303" s="7">
        <v>0.49890000000000001</v>
      </c>
      <c r="AI1303" s="7">
        <v>1.4543999999999999</v>
      </c>
      <c r="AK1303" s="7">
        <v>0.55059999999999998</v>
      </c>
      <c r="AL1303" s="7">
        <v>1.5691999999999999</v>
      </c>
      <c r="AN1303" s="7">
        <v>0.45929999999999999</v>
      </c>
      <c r="AO1303" s="7">
        <v>1.4416</v>
      </c>
      <c r="AP1303" s="7"/>
      <c r="AQ1303" s="7">
        <v>1.4422999999999999</v>
      </c>
      <c r="AR1303" s="7">
        <v>3.3826999999999998</v>
      </c>
      <c r="AY1303" s="7">
        <v>3.3483999999999998</v>
      </c>
      <c r="AZ1303" s="7">
        <v>7.5340999999999996</v>
      </c>
      <c r="BA1303" s="7">
        <v>7.5340999999999996</v>
      </c>
    </row>
    <row r="1304" spans="1:53" x14ac:dyDescent="0.15">
      <c r="A1304" s="7">
        <v>0.4587</v>
      </c>
      <c r="B1304" s="7">
        <v>1.3689</v>
      </c>
      <c r="C1304" s="7">
        <v>3.3477999999999999</v>
      </c>
      <c r="D1304" s="7">
        <v>7.2427000000000001</v>
      </c>
      <c r="H1304" s="7">
        <v>0.54830000000000001</v>
      </c>
      <c r="I1304" s="7">
        <v>1.5484</v>
      </c>
      <c r="K1304" s="7">
        <v>0.59019999999999995</v>
      </c>
      <c r="L1304" s="7">
        <v>2.1139999999999999</v>
      </c>
      <c r="N1304" s="7">
        <v>0.49869999999999998</v>
      </c>
      <c r="O1304" s="7">
        <v>1.5221</v>
      </c>
      <c r="Q1304" s="7">
        <v>1.544</v>
      </c>
      <c r="R1304" s="7">
        <v>3.5680000000000001</v>
      </c>
      <c r="AA1304" s="7">
        <v>0.43430000000000002</v>
      </c>
      <c r="AB1304" s="7">
        <v>1.3281000000000001</v>
      </c>
      <c r="AC1304" s="7">
        <v>3.1560000000000001</v>
      </c>
      <c r="AD1304" s="7">
        <v>6.4629000000000003</v>
      </c>
      <c r="AH1304" s="7">
        <v>0.49930000000000002</v>
      </c>
      <c r="AI1304" s="7">
        <v>1.4553</v>
      </c>
      <c r="AK1304" s="7">
        <v>0.55100000000000005</v>
      </c>
      <c r="AL1304" s="7">
        <v>1.5701000000000001</v>
      </c>
      <c r="AN1304" s="7">
        <v>0.45960000000000001</v>
      </c>
      <c r="AO1304" s="7">
        <v>1.4423999999999999</v>
      </c>
      <c r="AP1304" s="7"/>
      <c r="AQ1304" s="7">
        <v>1.4431</v>
      </c>
      <c r="AR1304" s="7">
        <v>3.3843000000000001</v>
      </c>
      <c r="AY1304" s="7">
        <v>3.3502999999999998</v>
      </c>
      <c r="AZ1304" s="7">
        <v>7.5381</v>
      </c>
      <c r="BA1304" s="7">
        <v>7.5381</v>
      </c>
    </row>
    <row r="1305" spans="1:53" x14ac:dyDescent="0.15">
      <c r="A1305" s="7">
        <v>0.45900000000000002</v>
      </c>
      <c r="B1305" s="7">
        <v>1.3695999999999999</v>
      </c>
      <c r="C1305" s="7">
        <v>3.3492999999999999</v>
      </c>
      <c r="D1305" s="7">
        <v>7.2458</v>
      </c>
      <c r="H1305" s="7">
        <v>0.54869999999999997</v>
      </c>
      <c r="I1305" s="7">
        <v>1.5492999999999999</v>
      </c>
      <c r="K1305" s="7">
        <v>0.59060000000000001</v>
      </c>
      <c r="L1305" s="7">
        <v>2.1150000000000002</v>
      </c>
      <c r="N1305" s="7">
        <v>0.49909999999999999</v>
      </c>
      <c r="O1305" s="7">
        <v>1.5228999999999999</v>
      </c>
      <c r="Q1305" s="7">
        <v>1.5448999999999999</v>
      </c>
      <c r="R1305" s="7">
        <v>3.5697000000000001</v>
      </c>
      <c r="AA1305" s="7">
        <v>0.43459999999999999</v>
      </c>
      <c r="AB1305" s="7">
        <v>1.3289</v>
      </c>
      <c r="AC1305" s="7">
        <v>3.1574</v>
      </c>
      <c r="AD1305" s="7">
        <v>6.4657999999999998</v>
      </c>
      <c r="AH1305" s="7">
        <v>0.49969999999999998</v>
      </c>
      <c r="AI1305" s="7">
        <v>1.4560999999999999</v>
      </c>
      <c r="AK1305" s="7">
        <v>0.55149999999999999</v>
      </c>
      <c r="AL1305" s="7">
        <v>1.571</v>
      </c>
      <c r="AN1305" s="7">
        <v>0.46</v>
      </c>
      <c r="AO1305" s="7">
        <v>1.4432</v>
      </c>
      <c r="AP1305" s="7"/>
      <c r="AQ1305" s="7">
        <v>1.4439</v>
      </c>
      <c r="AR1305" s="7">
        <v>3.3858999999999999</v>
      </c>
      <c r="AY1305" s="7">
        <v>3.3521000000000001</v>
      </c>
      <c r="AZ1305" s="7">
        <v>7.5419999999999998</v>
      </c>
      <c r="BA1305" s="7">
        <v>7.5419999999999998</v>
      </c>
    </row>
    <row r="1306" spans="1:53" x14ac:dyDescent="0.15">
      <c r="A1306" s="7">
        <v>0.45929999999999999</v>
      </c>
      <c r="B1306" s="7">
        <v>1.3703000000000001</v>
      </c>
      <c r="C1306" s="7">
        <v>3.3509000000000002</v>
      </c>
      <c r="D1306" s="7">
        <v>7.2488999999999999</v>
      </c>
      <c r="H1306" s="7">
        <v>0.54910000000000003</v>
      </c>
      <c r="I1306" s="7">
        <v>1.5502</v>
      </c>
      <c r="K1306" s="7">
        <v>0.59109999999999996</v>
      </c>
      <c r="L1306" s="7">
        <v>2.1160000000000001</v>
      </c>
      <c r="N1306" s="7">
        <v>0.4995</v>
      </c>
      <c r="O1306" s="7">
        <v>1.5238</v>
      </c>
      <c r="Q1306" s="7">
        <v>1.5457000000000001</v>
      </c>
      <c r="R1306" s="7">
        <v>3.5714000000000001</v>
      </c>
      <c r="AA1306" s="7">
        <v>0.43490000000000001</v>
      </c>
      <c r="AB1306" s="7">
        <v>1.3295999999999999</v>
      </c>
      <c r="AC1306" s="7">
        <v>3.1589</v>
      </c>
      <c r="AD1306" s="7">
        <v>6.4687000000000001</v>
      </c>
      <c r="AH1306" s="7">
        <v>0.50009999999999999</v>
      </c>
      <c r="AI1306" s="7">
        <v>1.4569000000000001</v>
      </c>
      <c r="AK1306" s="7">
        <v>0.55189999999999995</v>
      </c>
      <c r="AL1306" s="7">
        <v>1.5720000000000001</v>
      </c>
      <c r="AN1306" s="7">
        <v>0.46029999999999999</v>
      </c>
      <c r="AO1306" s="7">
        <v>1.444</v>
      </c>
      <c r="AP1306" s="7"/>
      <c r="AQ1306" s="7">
        <v>1.4447000000000001</v>
      </c>
      <c r="AR1306" s="7">
        <v>3.3875000000000002</v>
      </c>
      <c r="AY1306" s="7">
        <v>3.3540000000000001</v>
      </c>
      <c r="AZ1306" s="7">
        <v>7.5460000000000003</v>
      </c>
      <c r="BA1306" s="7">
        <v>7.5460000000000003</v>
      </c>
    </row>
    <row r="1307" spans="1:53" x14ac:dyDescent="0.15">
      <c r="A1307" s="7">
        <v>0.4597</v>
      </c>
      <c r="B1307" s="7">
        <v>1.371</v>
      </c>
      <c r="C1307" s="7">
        <v>3.3523999999999998</v>
      </c>
      <c r="D1307" s="7">
        <v>7.2521000000000004</v>
      </c>
      <c r="H1307" s="7">
        <v>0.54959999999999998</v>
      </c>
      <c r="I1307" s="7">
        <v>1.5510999999999999</v>
      </c>
      <c r="K1307" s="7">
        <v>0.59150000000000003</v>
      </c>
      <c r="L1307" s="7">
        <v>2.117</v>
      </c>
      <c r="N1307" s="7">
        <v>0.49990000000000001</v>
      </c>
      <c r="O1307" s="7">
        <v>1.5246</v>
      </c>
      <c r="Q1307" s="7">
        <v>1.5466</v>
      </c>
      <c r="R1307" s="7">
        <v>3.5731000000000002</v>
      </c>
      <c r="AA1307" s="7">
        <v>0.43530000000000002</v>
      </c>
      <c r="AB1307" s="7">
        <v>1.3303</v>
      </c>
      <c r="AC1307" s="7">
        <v>3.1602999999999999</v>
      </c>
      <c r="AD1307" s="7">
        <v>6.4715999999999996</v>
      </c>
      <c r="AH1307" s="7">
        <v>0.50049999999999994</v>
      </c>
      <c r="AI1307" s="7">
        <v>1.4578</v>
      </c>
      <c r="AK1307" s="7">
        <v>0.5524</v>
      </c>
      <c r="AL1307" s="7">
        <v>1.5729</v>
      </c>
      <c r="AN1307" s="7">
        <v>0.4607</v>
      </c>
      <c r="AO1307" s="7">
        <v>1.4449000000000001</v>
      </c>
      <c r="AP1307" s="7"/>
      <c r="AQ1307" s="7">
        <v>1.4455</v>
      </c>
      <c r="AR1307" s="7">
        <v>3.3891</v>
      </c>
      <c r="AY1307" s="7">
        <v>3.3557999999999999</v>
      </c>
      <c r="AZ1307" s="7">
        <v>7.5499000000000001</v>
      </c>
      <c r="BA1307" s="7">
        <v>7.5499000000000001</v>
      </c>
    </row>
    <row r="1308" spans="1:53" x14ac:dyDescent="0.15">
      <c r="A1308" s="7">
        <v>0.46</v>
      </c>
      <c r="B1308" s="7">
        <v>1.3716999999999999</v>
      </c>
      <c r="C1308" s="7">
        <v>3.3540000000000001</v>
      </c>
      <c r="D1308" s="7">
        <v>7.2552000000000003</v>
      </c>
      <c r="H1308" s="7">
        <v>0.55000000000000004</v>
      </c>
      <c r="I1308" s="7">
        <v>1.552</v>
      </c>
      <c r="K1308" s="7">
        <v>0.59199999999999997</v>
      </c>
      <c r="L1308" s="7">
        <v>2.1181000000000001</v>
      </c>
      <c r="N1308" s="7">
        <v>0.50019999999999998</v>
      </c>
      <c r="O1308" s="7">
        <v>1.5255000000000001</v>
      </c>
      <c r="Q1308" s="7">
        <v>1.5474000000000001</v>
      </c>
      <c r="R1308" s="7">
        <v>3.5748000000000002</v>
      </c>
      <c r="AA1308" s="7">
        <v>0.43559999999999999</v>
      </c>
      <c r="AB1308" s="7">
        <v>1.331</v>
      </c>
      <c r="AC1308" s="7">
        <v>3.1617000000000002</v>
      </c>
      <c r="AD1308" s="7">
        <v>6.4744000000000002</v>
      </c>
      <c r="AH1308" s="7">
        <v>0.50090000000000001</v>
      </c>
      <c r="AI1308" s="7">
        <v>1.4585999999999999</v>
      </c>
      <c r="AK1308" s="7">
        <v>0.55279999999999996</v>
      </c>
      <c r="AL1308" s="7">
        <v>1.5738000000000001</v>
      </c>
      <c r="AN1308" s="7">
        <v>0.46110000000000001</v>
      </c>
      <c r="AO1308" s="7">
        <v>1.4457</v>
      </c>
      <c r="AP1308" s="7"/>
      <c r="AQ1308" s="7">
        <v>1.4462999999999999</v>
      </c>
      <c r="AR1308" s="7">
        <v>3.3906999999999998</v>
      </c>
      <c r="AY1308" s="7">
        <v>3.3576999999999999</v>
      </c>
      <c r="AZ1308" s="7">
        <v>7.5538999999999996</v>
      </c>
      <c r="BA1308" s="7">
        <v>7.5538999999999996</v>
      </c>
    </row>
    <row r="1309" spans="1:53" x14ac:dyDescent="0.15">
      <c r="A1309" s="7">
        <v>0.46029999999999999</v>
      </c>
      <c r="B1309" s="7">
        <v>1.3724000000000001</v>
      </c>
      <c r="C1309" s="7">
        <v>3.3555999999999999</v>
      </c>
      <c r="D1309" s="7">
        <v>7.2584</v>
      </c>
      <c r="H1309" s="7">
        <v>0.5504</v>
      </c>
      <c r="I1309" s="7">
        <v>1.5528999999999999</v>
      </c>
      <c r="K1309" s="7">
        <v>0.59240000000000004</v>
      </c>
      <c r="L1309" s="7">
        <v>2.1191</v>
      </c>
      <c r="N1309" s="7">
        <v>0.50060000000000004</v>
      </c>
      <c r="O1309" s="7">
        <v>1.5263</v>
      </c>
      <c r="Q1309" s="7">
        <v>1.5483</v>
      </c>
      <c r="R1309" s="7">
        <v>3.5764999999999998</v>
      </c>
      <c r="AA1309" s="7">
        <v>0.436</v>
      </c>
      <c r="AB1309" s="7">
        <v>1.3317000000000001</v>
      </c>
      <c r="AC1309" s="7">
        <v>3.1631999999999998</v>
      </c>
      <c r="AD1309" s="7">
        <v>6.4772999999999996</v>
      </c>
      <c r="AH1309" s="7">
        <v>0.50129999999999997</v>
      </c>
      <c r="AI1309" s="7">
        <v>1.4595</v>
      </c>
      <c r="AK1309" s="7">
        <v>0.55330000000000001</v>
      </c>
      <c r="AL1309" s="7">
        <v>1.5747</v>
      </c>
      <c r="AN1309" s="7">
        <v>0.46139999999999998</v>
      </c>
      <c r="AO1309" s="7">
        <v>1.4464999999999999</v>
      </c>
      <c r="AP1309" s="7"/>
      <c r="AQ1309" s="7">
        <v>1.4471000000000001</v>
      </c>
      <c r="AR1309" s="7">
        <v>3.3923000000000001</v>
      </c>
      <c r="AY1309" s="7">
        <v>3.3595000000000002</v>
      </c>
      <c r="AZ1309" s="7">
        <v>7.5579000000000001</v>
      </c>
      <c r="BA1309" s="7">
        <v>7.5579000000000001</v>
      </c>
    </row>
    <row r="1310" spans="1:53" x14ac:dyDescent="0.15">
      <c r="A1310" s="7">
        <v>0.4607</v>
      </c>
      <c r="B1310" s="7">
        <v>1.3731</v>
      </c>
      <c r="C1310" s="7">
        <v>3.3571</v>
      </c>
      <c r="D1310" s="7">
        <v>7.2614999999999998</v>
      </c>
      <c r="H1310" s="7">
        <v>0.55089999999999995</v>
      </c>
      <c r="I1310" s="7">
        <v>1.5538000000000001</v>
      </c>
      <c r="K1310" s="7">
        <v>0.59289999999999998</v>
      </c>
      <c r="L1310" s="7">
        <v>2.1200999999999999</v>
      </c>
      <c r="N1310" s="7">
        <v>0.501</v>
      </c>
      <c r="O1310" s="7">
        <v>1.5271999999999999</v>
      </c>
      <c r="Q1310" s="7">
        <v>1.5491999999999999</v>
      </c>
      <c r="R1310" s="7">
        <v>3.5781999999999998</v>
      </c>
      <c r="AA1310" s="7">
        <v>0.43630000000000002</v>
      </c>
      <c r="AB1310" s="7">
        <v>1.3324</v>
      </c>
      <c r="AC1310" s="7">
        <v>3.1646000000000001</v>
      </c>
      <c r="AD1310" s="7">
        <v>6.4802</v>
      </c>
      <c r="AH1310" s="7">
        <v>0.50170000000000003</v>
      </c>
      <c r="AI1310" s="7">
        <v>1.4603999999999999</v>
      </c>
      <c r="AK1310" s="7">
        <v>0.55379999999999996</v>
      </c>
      <c r="AL1310" s="7">
        <v>1.5755999999999999</v>
      </c>
      <c r="AN1310" s="7">
        <v>0.46179999999999999</v>
      </c>
      <c r="AO1310" s="7">
        <v>1.4474</v>
      </c>
      <c r="AP1310" s="7"/>
      <c r="AQ1310" s="7">
        <v>1.4479</v>
      </c>
      <c r="AR1310" s="7">
        <v>3.3940000000000001</v>
      </c>
      <c r="AY1310" s="7">
        <v>3.3614000000000002</v>
      </c>
      <c r="AZ1310" s="7">
        <v>7.5618999999999996</v>
      </c>
      <c r="BA1310" s="7">
        <v>7.5618999999999996</v>
      </c>
    </row>
    <row r="1311" spans="1:53" x14ac:dyDescent="0.15">
      <c r="A1311" s="7">
        <v>0.46100000000000002</v>
      </c>
      <c r="B1311" s="7">
        <v>1.3736999999999999</v>
      </c>
      <c r="C1311" s="7">
        <v>3.3586999999999998</v>
      </c>
      <c r="D1311" s="7">
        <v>7.2647000000000004</v>
      </c>
      <c r="H1311" s="7">
        <v>0.55130000000000001</v>
      </c>
      <c r="I1311" s="7">
        <v>1.5547</v>
      </c>
      <c r="K1311" s="7">
        <v>0.59330000000000005</v>
      </c>
      <c r="L1311" s="7">
        <v>2.1212</v>
      </c>
      <c r="N1311" s="7">
        <v>0.50139999999999996</v>
      </c>
      <c r="O1311" s="7">
        <v>1.5281</v>
      </c>
      <c r="Q1311" s="7">
        <v>1.55</v>
      </c>
      <c r="R1311" s="7">
        <v>3.5798999999999999</v>
      </c>
      <c r="AA1311" s="7">
        <v>0.43669999999999998</v>
      </c>
      <c r="AB1311" s="7">
        <v>1.3331999999999999</v>
      </c>
      <c r="AC1311" s="7">
        <v>3.1661000000000001</v>
      </c>
      <c r="AD1311" s="7">
        <v>6.4832000000000001</v>
      </c>
      <c r="AH1311" s="7">
        <v>0.50209999999999999</v>
      </c>
      <c r="AI1311" s="7">
        <v>1.4612000000000001</v>
      </c>
      <c r="AK1311" s="7">
        <v>0.55420000000000003</v>
      </c>
      <c r="AL1311" s="7">
        <v>1.5765</v>
      </c>
      <c r="AN1311" s="7">
        <v>0.46210000000000001</v>
      </c>
      <c r="AO1311" s="7">
        <v>1.4481999999999999</v>
      </c>
      <c r="AP1311" s="7"/>
      <c r="AQ1311" s="7">
        <v>1.4488000000000001</v>
      </c>
      <c r="AR1311" s="7">
        <v>3.3956</v>
      </c>
      <c r="AY1311" s="7">
        <v>3.3633000000000002</v>
      </c>
      <c r="AZ1311" s="7">
        <v>7.5659000000000001</v>
      </c>
      <c r="BA1311" s="7">
        <v>7.5659000000000001</v>
      </c>
    </row>
    <row r="1312" spans="1:53" x14ac:dyDescent="0.15">
      <c r="A1312" s="7">
        <v>0.46139999999999998</v>
      </c>
      <c r="B1312" s="7">
        <v>1.3744000000000001</v>
      </c>
      <c r="C1312" s="7">
        <v>3.3603000000000001</v>
      </c>
      <c r="D1312" s="7">
        <v>7.2679</v>
      </c>
      <c r="H1312" s="7">
        <v>0.55179999999999996</v>
      </c>
      <c r="I1312" s="7">
        <v>1.5556000000000001</v>
      </c>
      <c r="K1312" s="7">
        <v>0.59379999999999999</v>
      </c>
      <c r="L1312" s="7">
        <v>2.1221999999999999</v>
      </c>
      <c r="N1312" s="7">
        <v>0.50180000000000002</v>
      </c>
      <c r="O1312" s="7">
        <v>1.5288999999999999</v>
      </c>
      <c r="Q1312" s="7">
        <v>1.5508999999999999</v>
      </c>
      <c r="R1312" s="7">
        <v>3.5817000000000001</v>
      </c>
      <c r="AA1312" s="7">
        <v>0.437</v>
      </c>
      <c r="AB1312" s="7">
        <v>1.3339000000000001</v>
      </c>
      <c r="AC1312" s="7">
        <v>3.1675</v>
      </c>
      <c r="AD1312" s="7">
        <v>6.4861000000000004</v>
      </c>
      <c r="AH1312" s="7">
        <v>0.50249999999999995</v>
      </c>
      <c r="AI1312" s="7">
        <v>1.4621</v>
      </c>
      <c r="AK1312" s="7">
        <v>0.55469999999999997</v>
      </c>
      <c r="AL1312" s="7">
        <v>1.5774999999999999</v>
      </c>
      <c r="AN1312" s="7">
        <v>0.46250000000000002</v>
      </c>
      <c r="AO1312" s="7">
        <v>1.4491000000000001</v>
      </c>
      <c r="AP1312" s="7"/>
      <c r="AQ1312" s="7">
        <v>1.4496</v>
      </c>
      <c r="AR1312" s="7">
        <v>3.3972000000000002</v>
      </c>
      <c r="AY1312" s="7">
        <v>3.3651</v>
      </c>
      <c r="AZ1312" s="7">
        <v>7.5698999999999996</v>
      </c>
      <c r="BA1312" s="7">
        <v>7.5698999999999996</v>
      </c>
    </row>
    <row r="1313" spans="1:53" x14ac:dyDescent="0.15">
      <c r="A1313" s="7">
        <v>0.4617</v>
      </c>
      <c r="B1313" s="7">
        <v>1.3751</v>
      </c>
      <c r="C1313" s="7">
        <v>3.3618000000000001</v>
      </c>
      <c r="D1313" s="7">
        <v>7.2710999999999997</v>
      </c>
      <c r="H1313" s="7">
        <v>0.55220000000000002</v>
      </c>
      <c r="I1313" s="7">
        <v>1.5565</v>
      </c>
      <c r="K1313" s="7">
        <v>0.59430000000000005</v>
      </c>
      <c r="L1313" s="7">
        <v>2.1233</v>
      </c>
      <c r="N1313" s="7">
        <v>0.50209999999999999</v>
      </c>
      <c r="O1313" s="7">
        <v>1.5298</v>
      </c>
      <c r="Q1313" s="7">
        <v>1.5517000000000001</v>
      </c>
      <c r="R1313" s="7">
        <v>3.5834000000000001</v>
      </c>
      <c r="AA1313" s="7">
        <v>0.43740000000000001</v>
      </c>
      <c r="AB1313" s="7">
        <v>1.3346</v>
      </c>
      <c r="AC1313" s="7">
        <v>3.169</v>
      </c>
      <c r="AD1313" s="7">
        <v>6.4889999999999999</v>
      </c>
      <c r="AH1313" s="7">
        <v>0.503</v>
      </c>
      <c r="AI1313" s="7">
        <v>1.4629000000000001</v>
      </c>
      <c r="AK1313" s="7">
        <v>0.55510000000000004</v>
      </c>
      <c r="AL1313" s="7">
        <v>1.5784</v>
      </c>
      <c r="AN1313" s="7">
        <v>0.46289999999999998</v>
      </c>
      <c r="AO1313" s="7">
        <v>1.4499</v>
      </c>
      <c r="AP1313" s="7"/>
      <c r="AQ1313" s="7">
        <v>1.4503999999999999</v>
      </c>
      <c r="AR1313" s="7">
        <v>3.3988999999999998</v>
      </c>
      <c r="AY1313" s="7">
        <v>3.367</v>
      </c>
      <c r="AZ1313" s="7">
        <v>7.5739000000000001</v>
      </c>
      <c r="BA1313" s="7">
        <v>7.5739000000000001</v>
      </c>
    </row>
    <row r="1314" spans="1:53" x14ac:dyDescent="0.15">
      <c r="A1314" s="7">
        <v>0.46210000000000001</v>
      </c>
      <c r="B1314" s="7">
        <v>1.3757999999999999</v>
      </c>
      <c r="C1314" s="7">
        <v>3.3633999999999999</v>
      </c>
      <c r="D1314" s="7">
        <v>7.2743000000000002</v>
      </c>
      <c r="H1314" s="7">
        <v>0.55259999999999998</v>
      </c>
      <c r="I1314" s="7">
        <v>1.5573999999999999</v>
      </c>
      <c r="K1314" s="7">
        <v>0.59470000000000001</v>
      </c>
      <c r="L1314" s="7">
        <v>2.1242999999999999</v>
      </c>
      <c r="N1314" s="7">
        <v>0.50249999999999995</v>
      </c>
      <c r="O1314" s="7">
        <v>1.5306999999999999</v>
      </c>
      <c r="Q1314" s="7">
        <v>1.5526</v>
      </c>
      <c r="R1314" s="7">
        <v>3.5851000000000002</v>
      </c>
      <c r="AA1314" s="7">
        <v>0.43769999999999998</v>
      </c>
      <c r="AB1314" s="7">
        <v>1.3352999999999999</v>
      </c>
      <c r="AC1314" s="7">
        <v>3.1703999999999999</v>
      </c>
      <c r="AD1314" s="7">
        <v>6.4919000000000002</v>
      </c>
      <c r="AH1314" s="7">
        <v>0.50339999999999996</v>
      </c>
      <c r="AI1314" s="7">
        <v>1.4638</v>
      </c>
      <c r="AK1314" s="7">
        <v>0.55559999999999998</v>
      </c>
      <c r="AL1314" s="7">
        <v>1.5792999999999999</v>
      </c>
      <c r="AN1314" s="7">
        <v>0.4632</v>
      </c>
      <c r="AO1314" s="7">
        <v>1.4507000000000001</v>
      </c>
      <c r="AP1314" s="7"/>
      <c r="AQ1314" s="7">
        <v>1.4512</v>
      </c>
      <c r="AR1314" s="7">
        <v>3.4005000000000001</v>
      </c>
      <c r="AY1314" s="7">
        <v>3.3689</v>
      </c>
      <c r="AZ1314" s="7">
        <v>7.5778999999999996</v>
      </c>
      <c r="BA1314" s="7">
        <v>7.5778999999999996</v>
      </c>
    </row>
    <row r="1315" spans="1:53" x14ac:dyDescent="0.15">
      <c r="A1315" s="7">
        <v>0.46239999999999998</v>
      </c>
      <c r="B1315" s="7">
        <v>1.3765000000000001</v>
      </c>
      <c r="C1315" s="7">
        <v>3.3650000000000002</v>
      </c>
      <c r="D1315" s="7">
        <v>7.2774999999999999</v>
      </c>
      <c r="H1315" s="7">
        <v>0.55310000000000004</v>
      </c>
      <c r="I1315" s="7">
        <v>1.5583</v>
      </c>
      <c r="K1315" s="7">
        <v>0.59519999999999995</v>
      </c>
      <c r="L1315" s="7">
        <v>2.1254</v>
      </c>
      <c r="N1315" s="7">
        <v>0.50290000000000001</v>
      </c>
      <c r="O1315" s="7">
        <v>1.5316000000000001</v>
      </c>
      <c r="Q1315" s="7">
        <v>1.5535000000000001</v>
      </c>
      <c r="R1315" s="7">
        <v>3.5869</v>
      </c>
      <c r="AA1315" s="7">
        <v>0.43809999999999999</v>
      </c>
      <c r="AB1315" s="7">
        <v>1.3361000000000001</v>
      </c>
      <c r="AC1315" s="7">
        <v>3.1718999999999999</v>
      </c>
      <c r="AD1315" s="7">
        <v>6.4949000000000003</v>
      </c>
      <c r="AH1315" s="7">
        <v>0.50380000000000003</v>
      </c>
      <c r="AI1315" s="7">
        <v>1.4646999999999999</v>
      </c>
      <c r="AK1315" s="7">
        <v>0.55610000000000004</v>
      </c>
      <c r="AL1315" s="7">
        <v>1.5802</v>
      </c>
      <c r="AN1315" s="7">
        <v>0.46360000000000001</v>
      </c>
      <c r="AO1315" s="7">
        <v>1.4516</v>
      </c>
      <c r="AP1315" s="7"/>
      <c r="AQ1315" s="7">
        <v>1.452</v>
      </c>
      <c r="AR1315" s="7">
        <v>3.4020999999999999</v>
      </c>
      <c r="AY1315" s="7">
        <v>3.3708</v>
      </c>
      <c r="AZ1315" s="7">
        <v>7.5819999999999999</v>
      </c>
      <c r="BA1315" s="7">
        <v>7.5819999999999999</v>
      </c>
    </row>
    <row r="1316" spans="1:53" x14ac:dyDescent="0.15">
      <c r="A1316" s="7">
        <v>0.4627</v>
      </c>
      <c r="B1316" s="7">
        <v>1.3772</v>
      </c>
      <c r="C1316" s="7">
        <v>3.3666</v>
      </c>
      <c r="D1316" s="7">
        <v>7.2807000000000004</v>
      </c>
      <c r="H1316" s="7">
        <v>0.55349999999999999</v>
      </c>
      <c r="I1316" s="7">
        <v>1.5591999999999999</v>
      </c>
      <c r="K1316" s="7">
        <v>0.59560000000000002</v>
      </c>
      <c r="L1316" s="7">
        <v>2.1263999999999998</v>
      </c>
      <c r="N1316" s="7">
        <v>0.50329999999999997</v>
      </c>
      <c r="O1316" s="7">
        <v>1.5324</v>
      </c>
      <c r="Q1316" s="7">
        <v>1.5544</v>
      </c>
      <c r="R1316" s="7">
        <v>3.5886</v>
      </c>
      <c r="AA1316" s="7">
        <v>0.43840000000000001</v>
      </c>
      <c r="AB1316" s="7">
        <v>1.3368</v>
      </c>
      <c r="AC1316" s="7">
        <v>3.1732999999999998</v>
      </c>
      <c r="AD1316" s="7">
        <v>6.4977999999999998</v>
      </c>
      <c r="AH1316" s="7">
        <v>0.50419999999999998</v>
      </c>
      <c r="AI1316" s="7">
        <v>1.4655</v>
      </c>
      <c r="AK1316" s="7">
        <v>0.55649999999999999</v>
      </c>
      <c r="AL1316" s="7">
        <v>1.5811999999999999</v>
      </c>
      <c r="AN1316" s="7">
        <v>0.46400000000000002</v>
      </c>
      <c r="AO1316" s="7">
        <v>1.4523999999999999</v>
      </c>
      <c r="AP1316" s="7"/>
      <c r="AQ1316" s="7">
        <v>1.4528000000000001</v>
      </c>
      <c r="AR1316" s="7">
        <v>3.4037999999999999</v>
      </c>
      <c r="AY1316" s="7">
        <v>3.3727</v>
      </c>
      <c r="AZ1316" s="7">
        <v>7.5860000000000003</v>
      </c>
      <c r="BA1316" s="7">
        <v>7.5860000000000003</v>
      </c>
    </row>
    <row r="1317" spans="1:53" x14ac:dyDescent="0.15">
      <c r="A1317" s="7">
        <v>0.46310000000000001</v>
      </c>
      <c r="B1317" s="7">
        <v>1.3778999999999999</v>
      </c>
      <c r="C1317" s="7">
        <v>3.3681999999999999</v>
      </c>
      <c r="D1317" s="7">
        <v>7.2839</v>
      </c>
      <c r="H1317" s="7">
        <v>0.55400000000000005</v>
      </c>
      <c r="I1317" s="7">
        <v>1.5601</v>
      </c>
      <c r="K1317" s="7">
        <v>0.59609999999999996</v>
      </c>
      <c r="L1317" s="7">
        <v>2.1274999999999999</v>
      </c>
      <c r="N1317" s="7">
        <v>0.50370000000000004</v>
      </c>
      <c r="O1317" s="7">
        <v>1.5333000000000001</v>
      </c>
      <c r="Q1317" s="7">
        <v>1.5551999999999999</v>
      </c>
      <c r="R1317" s="7">
        <v>3.5903999999999998</v>
      </c>
      <c r="AA1317" s="7">
        <v>0.43880000000000002</v>
      </c>
      <c r="AB1317" s="7">
        <v>1.3374999999999999</v>
      </c>
      <c r="AC1317" s="7">
        <v>3.1747999999999998</v>
      </c>
      <c r="AD1317" s="7">
        <v>6.5007999999999999</v>
      </c>
      <c r="AH1317" s="7">
        <v>0.50460000000000005</v>
      </c>
      <c r="AI1317" s="7">
        <v>1.4663999999999999</v>
      </c>
      <c r="AK1317" s="7">
        <v>0.55700000000000005</v>
      </c>
      <c r="AL1317" s="7">
        <v>1.5821000000000001</v>
      </c>
      <c r="AN1317" s="7">
        <v>0.46429999999999999</v>
      </c>
      <c r="AO1317" s="7">
        <v>1.4533</v>
      </c>
      <c r="AP1317" s="7"/>
      <c r="AQ1317" s="7">
        <v>1.4537</v>
      </c>
      <c r="AR1317" s="7">
        <v>3.4054000000000002</v>
      </c>
      <c r="AY1317" s="7">
        <v>3.3746</v>
      </c>
      <c r="AZ1317" s="7">
        <v>7.5900999999999996</v>
      </c>
      <c r="BA1317" s="7">
        <v>7.5900999999999996</v>
      </c>
    </row>
    <row r="1318" spans="1:53" x14ac:dyDescent="0.15">
      <c r="A1318" s="7">
        <v>0.46339999999999998</v>
      </c>
      <c r="B1318" s="7">
        <v>1.3787</v>
      </c>
      <c r="C1318" s="7">
        <v>3.3698000000000001</v>
      </c>
      <c r="D1318" s="7">
        <v>7.2870999999999997</v>
      </c>
      <c r="H1318" s="7">
        <v>0.5544</v>
      </c>
      <c r="I1318" s="7">
        <v>1.5609999999999999</v>
      </c>
      <c r="K1318" s="7">
        <v>0.59660000000000002</v>
      </c>
      <c r="L1318" s="7">
        <v>2.1284999999999998</v>
      </c>
      <c r="N1318" s="7">
        <v>0.50409999999999999</v>
      </c>
      <c r="O1318" s="7">
        <v>1.5342</v>
      </c>
      <c r="Q1318" s="7">
        <v>1.5561</v>
      </c>
      <c r="R1318" s="7">
        <v>3.5920999999999998</v>
      </c>
      <c r="AA1318" s="7">
        <v>0.43909999999999999</v>
      </c>
      <c r="AB1318" s="7">
        <v>1.3383</v>
      </c>
      <c r="AC1318" s="7">
        <v>3.1762999999999999</v>
      </c>
      <c r="AD1318" s="7">
        <v>6.5038</v>
      </c>
      <c r="AH1318" s="7">
        <v>0.505</v>
      </c>
      <c r="AI1318" s="7">
        <v>1.4673</v>
      </c>
      <c r="AK1318" s="7">
        <v>0.5575</v>
      </c>
      <c r="AL1318" s="7">
        <v>1.5831</v>
      </c>
      <c r="AN1318" s="7">
        <v>0.4647</v>
      </c>
      <c r="AO1318" s="7">
        <v>1.4540999999999999</v>
      </c>
      <c r="AP1318" s="7"/>
      <c r="AQ1318" s="7">
        <v>1.4544999999999999</v>
      </c>
      <c r="AR1318" s="7">
        <v>3.4070999999999998</v>
      </c>
      <c r="AY1318" s="7">
        <v>3.3765000000000001</v>
      </c>
      <c r="AZ1318" s="7">
        <v>7.5941999999999998</v>
      </c>
      <c r="BA1318" s="7">
        <v>7.5941999999999998</v>
      </c>
    </row>
    <row r="1319" spans="1:53" x14ac:dyDescent="0.15">
      <c r="A1319" s="7">
        <v>0.46379999999999999</v>
      </c>
      <c r="B1319" s="7">
        <v>1.3794</v>
      </c>
      <c r="C1319" s="7">
        <v>3.3714</v>
      </c>
      <c r="D1319" s="7">
        <v>7.2904</v>
      </c>
      <c r="H1319" s="7">
        <v>0.55489999999999995</v>
      </c>
      <c r="I1319" s="7">
        <v>1.5620000000000001</v>
      </c>
      <c r="K1319" s="7">
        <v>0.59699999999999998</v>
      </c>
      <c r="L1319" s="7">
        <v>2.1295999999999999</v>
      </c>
      <c r="N1319" s="7">
        <v>0.50449999999999995</v>
      </c>
      <c r="O1319" s="7">
        <v>1.5350999999999999</v>
      </c>
      <c r="Q1319" s="7">
        <v>1.5569999999999999</v>
      </c>
      <c r="R1319" s="7">
        <v>3.5939000000000001</v>
      </c>
      <c r="AA1319" s="7">
        <v>0.4395</v>
      </c>
      <c r="AB1319" s="7">
        <v>1.339</v>
      </c>
      <c r="AC1319" s="7">
        <v>3.1778</v>
      </c>
      <c r="AD1319" s="7">
        <v>6.5067000000000004</v>
      </c>
      <c r="AH1319" s="7">
        <v>0.50549999999999995</v>
      </c>
      <c r="AI1319" s="7">
        <v>1.4681999999999999</v>
      </c>
      <c r="AK1319" s="7">
        <v>0.55789999999999995</v>
      </c>
      <c r="AL1319" s="7">
        <v>1.5840000000000001</v>
      </c>
      <c r="AN1319" s="7">
        <v>0.46510000000000001</v>
      </c>
      <c r="AO1319" s="7">
        <v>1.4550000000000001</v>
      </c>
      <c r="AP1319" s="7"/>
      <c r="AQ1319" s="7">
        <v>1.4553</v>
      </c>
      <c r="AR1319" s="7">
        <v>3.4087999999999998</v>
      </c>
      <c r="AY1319" s="7">
        <v>3.3784000000000001</v>
      </c>
      <c r="AZ1319" s="7">
        <v>7.5982000000000003</v>
      </c>
      <c r="BA1319" s="7">
        <v>7.5982000000000003</v>
      </c>
    </row>
    <row r="1320" spans="1:53" x14ac:dyDescent="0.15">
      <c r="A1320" s="7">
        <v>0.46410000000000001</v>
      </c>
      <c r="B1320" s="7">
        <v>1.3801000000000001</v>
      </c>
      <c r="C1320" s="7">
        <v>3.3730000000000002</v>
      </c>
      <c r="D1320" s="7">
        <v>7.2935999999999996</v>
      </c>
      <c r="H1320" s="7">
        <v>0.55530000000000002</v>
      </c>
      <c r="I1320" s="7">
        <v>1.5629</v>
      </c>
      <c r="K1320" s="7">
        <v>0.59750000000000003</v>
      </c>
      <c r="L1320" s="7">
        <v>2.1307</v>
      </c>
      <c r="N1320" s="7">
        <v>0.50480000000000003</v>
      </c>
      <c r="O1320" s="7">
        <v>1.536</v>
      </c>
      <c r="Q1320" s="7">
        <v>1.5579000000000001</v>
      </c>
      <c r="R1320" s="7">
        <v>3.5956000000000001</v>
      </c>
      <c r="AA1320" s="7">
        <v>0.43980000000000002</v>
      </c>
      <c r="AB1320" s="7">
        <v>1.3396999999999999</v>
      </c>
      <c r="AC1320" s="7">
        <v>3.1791999999999998</v>
      </c>
      <c r="AD1320" s="7">
        <v>6.5096999999999996</v>
      </c>
      <c r="AH1320" s="7">
        <v>0.50590000000000002</v>
      </c>
      <c r="AI1320" s="7">
        <v>1.4690000000000001</v>
      </c>
      <c r="AK1320" s="7">
        <v>0.55840000000000001</v>
      </c>
      <c r="AL1320" s="7">
        <v>1.5849</v>
      </c>
      <c r="AN1320" s="7">
        <v>0.46539999999999998</v>
      </c>
      <c r="AO1320" s="7">
        <v>1.4559</v>
      </c>
      <c r="AP1320" s="7"/>
      <c r="AQ1320" s="7">
        <v>1.4561999999999999</v>
      </c>
      <c r="AR1320" s="7">
        <v>3.4104000000000001</v>
      </c>
      <c r="AY1320" s="7">
        <v>3.3803000000000001</v>
      </c>
      <c r="AZ1320" s="7">
        <v>8.0023</v>
      </c>
      <c r="BA1320" s="7">
        <v>8.0023</v>
      </c>
    </row>
    <row r="1321" spans="1:53" x14ac:dyDescent="0.15">
      <c r="A1321" s="7">
        <v>0.46450000000000002</v>
      </c>
      <c r="B1321" s="7">
        <v>1.3808</v>
      </c>
      <c r="C1321" s="7">
        <v>3.3746</v>
      </c>
      <c r="D1321" s="7">
        <v>7.2968999999999999</v>
      </c>
      <c r="H1321" s="7">
        <v>0.55579999999999996</v>
      </c>
      <c r="I1321" s="7">
        <v>1.5638000000000001</v>
      </c>
      <c r="K1321" s="7">
        <v>0.59799999999999998</v>
      </c>
      <c r="L1321" s="7">
        <v>2.1316999999999999</v>
      </c>
      <c r="N1321" s="7">
        <v>0.50519999999999998</v>
      </c>
      <c r="O1321" s="7">
        <v>1.5368999999999999</v>
      </c>
      <c r="Q1321" s="7">
        <v>1.5587</v>
      </c>
      <c r="R1321" s="7">
        <v>3.5973999999999999</v>
      </c>
      <c r="AA1321" s="7">
        <v>0.44019999999999998</v>
      </c>
      <c r="AB1321" s="7">
        <v>1.3405</v>
      </c>
      <c r="AC1321" s="7">
        <v>3.1806999999999999</v>
      </c>
      <c r="AD1321" s="7">
        <v>6.5126999999999997</v>
      </c>
      <c r="AH1321" s="7">
        <v>0.50629999999999997</v>
      </c>
      <c r="AI1321" s="7">
        <v>1.4699</v>
      </c>
      <c r="AK1321" s="7">
        <v>0.55889999999999995</v>
      </c>
      <c r="AL1321" s="7">
        <v>1.5859000000000001</v>
      </c>
      <c r="AN1321" s="7">
        <v>0.46579999999999999</v>
      </c>
      <c r="AO1321" s="7">
        <v>1.4567000000000001</v>
      </c>
      <c r="AP1321" s="7"/>
      <c r="AQ1321" s="7">
        <v>1.4570000000000001</v>
      </c>
      <c r="AR1321" s="7">
        <v>3.4121000000000001</v>
      </c>
      <c r="AY1321" s="7">
        <v>3.3822000000000001</v>
      </c>
      <c r="AZ1321" s="7">
        <v>8.0065000000000008</v>
      </c>
      <c r="BA1321" s="7">
        <v>8.0065000000000008</v>
      </c>
    </row>
    <row r="1322" spans="1:53" x14ac:dyDescent="0.15">
      <c r="A1322" s="7">
        <v>0.46479999999999999</v>
      </c>
      <c r="B1322" s="7">
        <v>1.3815</v>
      </c>
      <c r="C1322" s="7">
        <v>3.3761999999999999</v>
      </c>
      <c r="D1322" s="7">
        <v>7.3000999999999996</v>
      </c>
      <c r="H1322" s="7">
        <v>0.55620000000000003</v>
      </c>
      <c r="I1322" s="7">
        <v>1.5647</v>
      </c>
      <c r="K1322" s="7">
        <v>0.59840000000000004</v>
      </c>
      <c r="L1322" s="7">
        <v>2.1328</v>
      </c>
      <c r="N1322" s="7">
        <v>0.50560000000000005</v>
      </c>
      <c r="O1322" s="7">
        <v>1.5377000000000001</v>
      </c>
      <c r="Q1322" s="7">
        <v>1.5596000000000001</v>
      </c>
      <c r="R1322" s="7">
        <v>3.5992000000000002</v>
      </c>
      <c r="AA1322" s="7">
        <v>0.44059999999999999</v>
      </c>
      <c r="AB1322" s="7">
        <v>1.3411999999999999</v>
      </c>
      <c r="AC1322" s="7">
        <v>3.1821999999999999</v>
      </c>
      <c r="AD1322" s="7">
        <v>6.5156999999999998</v>
      </c>
      <c r="AH1322" s="7">
        <v>0.50670000000000004</v>
      </c>
      <c r="AI1322" s="7">
        <v>1.4708000000000001</v>
      </c>
      <c r="AK1322" s="7">
        <v>0.55930000000000002</v>
      </c>
      <c r="AL1322" s="7">
        <v>1.5868</v>
      </c>
      <c r="AN1322" s="7">
        <v>0.4662</v>
      </c>
      <c r="AO1322" s="7">
        <v>1.4576</v>
      </c>
      <c r="AP1322" s="7"/>
      <c r="AQ1322" s="7">
        <v>1.4578</v>
      </c>
      <c r="AR1322" s="7">
        <v>3.4138000000000002</v>
      </c>
      <c r="AY1322" s="7">
        <v>3.3841999999999999</v>
      </c>
      <c r="AZ1322" s="7">
        <v>8.0106000000000002</v>
      </c>
      <c r="BA1322" s="7">
        <v>8.0106000000000002</v>
      </c>
    </row>
    <row r="1323" spans="1:53" x14ac:dyDescent="0.15">
      <c r="A1323" s="7">
        <v>0.4652</v>
      </c>
      <c r="B1323" s="7">
        <v>1.3822000000000001</v>
      </c>
      <c r="C1323" s="7">
        <v>3.3778000000000001</v>
      </c>
      <c r="D1323" s="7">
        <v>7.3033999999999999</v>
      </c>
      <c r="H1323" s="7">
        <v>0.55669999999999997</v>
      </c>
      <c r="I1323" s="7">
        <v>1.5657000000000001</v>
      </c>
      <c r="K1323" s="7">
        <v>0.59889999999999999</v>
      </c>
      <c r="L1323" s="7">
        <v>2.1339000000000001</v>
      </c>
      <c r="N1323" s="7">
        <v>0.50600000000000001</v>
      </c>
      <c r="O1323" s="7">
        <v>1.5386</v>
      </c>
      <c r="Q1323" s="7">
        <v>1.5605</v>
      </c>
      <c r="R1323" s="7">
        <v>4.0010000000000003</v>
      </c>
      <c r="AA1323" s="7">
        <v>0.44090000000000001</v>
      </c>
      <c r="AB1323" s="7">
        <v>1.3420000000000001</v>
      </c>
      <c r="AC1323" s="7">
        <v>3.1837</v>
      </c>
      <c r="AD1323" s="7">
        <v>6.5186999999999999</v>
      </c>
      <c r="AH1323" s="7">
        <v>0.50719999999999998</v>
      </c>
      <c r="AI1323" s="7">
        <v>1.4717</v>
      </c>
      <c r="AK1323" s="7">
        <v>0.55979999999999996</v>
      </c>
      <c r="AL1323" s="7">
        <v>1.5878000000000001</v>
      </c>
      <c r="AN1323" s="7">
        <v>0.46660000000000001</v>
      </c>
      <c r="AO1323" s="7">
        <v>1.4584999999999999</v>
      </c>
      <c r="AP1323" s="7"/>
      <c r="AQ1323" s="7">
        <v>1.4587000000000001</v>
      </c>
      <c r="AR1323" s="7">
        <v>3.4155000000000002</v>
      </c>
      <c r="AY1323" s="7">
        <v>3.3860999999999999</v>
      </c>
      <c r="AZ1323" s="7">
        <v>8.0146999999999995</v>
      </c>
      <c r="BA1323" s="7">
        <v>8.0146999999999995</v>
      </c>
    </row>
    <row r="1324" spans="1:53" x14ac:dyDescent="0.15">
      <c r="A1324" s="7">
        <v>0.46560000000000001</v>
      </c>
      <c r="B1324" s="7">
        <v>1.3829</v>
      </c>
      <c r="C1324" s="7">
        <v>3.3795000000000002</v>
      </c>
      <c r="D1324" s="7">
        <v>7.3067000000000002</v>
      </c>
      <c r="H1324" s="7">
        <v>0.55710000000000004</v>
      </c>
      <c r="I1324" s="7">
        <v>1.5666</v>
      </c>
      <c r="K1324" s="7">
        <v>0.59940000000000004</v>
      </c>
      <c r="L1324" s="7">
        <v>2.1349999999999998</v>
      </c>
      <c r="N1324" s="7">
        <v>0.50639999999999996</v>
      </c>
      <c r="O1324" s="7">
        <v>1.5395000000000001</v>
      </c>
      <c r="Q1324" s="7">
        <v>1.5613999999999999</v>
      </c>
      <c r="R1324" s="7">
        <v>4.0026999999999999</v>
      </c>
      <c r="AA1324" s="7">
        <v>0.44130000000000003</v>
      </c>
      <c r="AB1324" s="7">
        <v>1.3427</v>
      </c>
      <c r="AC1324" s="7">
        <v>3.1852</v>
      </c>
      <c r="AD1324" s="7">
        <v>6.5217000000000001</v>
      </c>
      <c r="AH1324" s="7">
        <v>0.50760000000000005</v>
      </c>
      <c r="AI1324" s="7">
        <v>1.4725999999999999</v>
      </c>
      <c r="AK1324" s="7">
        <v>0.56030000000000002</v>
      </c>
      <c r="AL1324" s="7">
        <v>1.5887</v>
      </c>
      <c r="AN1324" s="7">
        <v>0.46689999999999998</v>
      </c>
      <c r="AO1324" s="7">
        <v>1.4593</v>
      </c>
      <c r="AP1324" s="7"/>
      <c r="AQ1324" s="7">
        <v>1.4595</v>
      </c>
      <c r="AR1324" s="7">
        <v>3.4171</v>
      </c>
      <c r="AY1324" s="7">
        <v>3.3879999999999999</v>
      </c>
      <c r="AZ1324" s="7">
        <v>8.0188000000000006</v>
      </c>
      <c r="BA1324" s="7">
        <v>8.0188000000000006</v>
      </c>
    </row>
    <row r="1325" spans="1:53" x14ac:dyDescent="0.15">
      <c r="A1325" s="7">
        <v>0.46589999999999998</v>
      </c>
      <c r="B1325" s="7">
        <v>1.3835999999999999</v>
      </c>
      <c r="C1325" s="7">
        <v>3.3811</v>
      </c>
      <c r="D1325" s="7">
        <v>7.31</v>
      </c>
      <c r="H1325" s="7">
        <v>0.55759999999999998</v>
      </c>
      <c r="I1325" s="7">
        <v>1.5674999999999999</v>
      </c>
      <c r="K1325" s="7">
        <v>0.5998</v>
      </c>
      <c r="L1325" s="7">
        <v>2.1360000000000001</v>
      </c>
      <c r="N1325" s="7">
        <v>0.50680000000000003</v>
      </c>
      <c r="O1325" s="7">
        <v>1.5404</v>
      </c>
      <c r="Q1325" s="7">
        <v>1.5623</v>
      </c>
      <c r="R1325" s="7">
        <v>4.0045000000000002</v>
      </c>
      <c r="AA1325" s="7">
        <v>0.44159999999999999</v>
      </c>
      <c r="AB1325" s="7">
        <v>1.3434999999999999</v>
      </c>
      <c r="AC1325" s="7">
        <v>3.1867000000000001</v>
      </c>
      <c r="AD1325" s="7">
        <v>6.5247999999999999</v>
      </c>
      <c r="AH1325" s="7">
        <v>0.50800000000000001</v>
      </c>
      <c r="AI1325" s="7">
        <v>1.4735</v>
      </c>
      <c r="AK1325" s="7">
        <v>0.56079999999999997</v>
      </c>
      <c r="AL1325" s="7">
        <v>1.5896999999999999</v>
      </c>
      <c r="AN1325" s="7">
        <v>0.46729999999999999</v>
      </c>
      <c r="AO1325" s="7">
        <v>1.4601999999999999</v>
      </c>
      <c r="AP1325" s="7"/>
      <c r="AQ1325" s="7">
        <v>1.4602999999999999</v>
      </c>
      <c r="AR1325" s="7">
        <v>3.4188000000000001</v>
      </c>
      <c r="AY1325" s="7">
        <v>3.39</v>
      </c>
      <c r="AZ1325" s="7">
        <v>8.0229999999999997</v>
      </c>
      <c r="BA1325" s="7">
        <v>8.0229999999999997</v>
      </c>
    </row>
    <row r="1326" spans="1:53" x14ac:dyDescent="0.15">
      <c r="A1326" s="7">
        <v>0.46629999999999999</v>
      </c>
      <c r="B1326" s="7">
        <v>1.3844000000000001</v>
      </c>
      <c r="C1326" s="7">
        <v>3.3826999999999998</v>
      </c>
      <c r="D1326" s="7">
        <v>7.3132999999999999</v>
      </c>
      <c r="H1326" s="7">
        <v>0.55810000000000004</v>
      </c>
      <c r="I1326" s="7">
        <v>1.5685</v>
      </c>
      <c r="K1326" s="7">
        <v>1.0003</v>
      </c>
      <c r="L1326" s="7">
        <v>2.1371000000000002</v>
      </c>
      <c r="N1326" s="7">
        <v>0.50719999999999998</v>
      </c>
      <c r="O1326" s="7">
        <v>1.5412999999999999</v>
      </c>
      <c r="Q1326" s="7">
        <v>1.5631999999999999</v>
      </c>
      <c r="R1326" s="7">
        <v>4.0063000000000004</v>
      </c>
      <c r="AA1326" s="7">
        <v>0.442</v>
      </c>
      <c r="AB1326" s="7">
        <v>1.3442000000000001</v>
      </c>
      <c r="AC1326" s="7">
        <v>3.1882000000000001</v>
      </c>
      <c r="AD1326" s="7">
        <v>6.5278</v>
      </c>
      <c r="AH1326" s="7">
        <v>0.50839999999999996</v>
      </c>
      <c r="AI1326" s="7">
        <v>1.4743999999999999</v>
      </c>
      <c r="AK1326" s="7">
        <v>0.56120000000000003</v>
      </c>
      <c r="AL1326" s="7">
        <v>1.5907</v>
      </c>
      <c r="AN1326" s="7">
        <v>0.4677</v>
      </c>
      <c r="AO1326" s="7">
        <v>1.4611000000000001</v>
      </c>
      <c r="AP1326" s="7"/>
      <c r="AQ1326" s="7">
        <v>1.4612000000000001</v>
      </c>
      <c r="AR1326" s="7">
        <v>3.4205000000000001</v>
      </c>
      <c r="AY1326" s="7">
        <v>3.3919000000000001</v>
      </c>
      <c r="AZ1326" s="7">
        <v>8.0272000000000006</v>
      </c>
      <c r="BA1326" s="7">
        <v>8.0272000000000006</v>
      </c>
    </row>
    <row r="1327" spans="1:53" x14ac:dyDescent="0.15">
      <c r="A1327" s="7">
        <v>0.46660000000000001</v>
      </c>
      <c r="B1327" s="7">
        <v>1.3851</v>
      </c>
      <c r="C1327" s="7">
        <v>3.3843999999999999</v>
      </c>
      <c r="D1327" s="7">
        <v>7.3166000000000002</v>
      </c>
      <c r="H1327" s="7">
        <v>0.5585</v>
      </c>
      <c r="I1327" s="7">
        <v>1.5693999999999999</v>
      </c>
      <c r="K1327" s="7">
        <v>1.0007999999999999</v>
      </c>
      <c r="L1327" s="7">
        <v>2.1381999999999999</v>
      </c>
      <c r="N1327" s="7">
        <v>0.50760000000000005</v>
      </c>
      <c r="O1327" s="7">
        <v>1.5422</v>
      </c>
      <c r="Q1327" s="7">
        <v>1.5641</v>
      </c>
      <c r="R1327" s="7">
        <v>4.0080999999999998</v>
      </c>
      <c r="AA1327" s="7">
        <v>0.44240000000000002</v>
      </c>
      <c r="AB1327" s="7">
        <v>1.345</v>
      </c>
      <c r="AC1327" s="7">
        <v>3.1897000000000002</v>
      </c>
      <c r="AD1327" s="7">
        <v>6.5308000000000002</v>
      </c>
      <c r="AH1327" s="7">
        <v>0.50890000000000002</v>
      </c>
      <c r="AI1327" s="7">
        <v>1.4752000000000001</v>
      </c>
      <c r="AK1327" s="7">
        <v>0.56169999999999998</v>
      </c>
      <c r="AL1327" s="7">
        <v>1.5915999999999999</v>
      </c>
      <c r="AN1327" s="7">
        <v>0.46810000000000002</v>
      </c>
      <c r="AO1327" s="7">
        <v>1.4619</v>
      </c>
      <c r="AP1327" s="7"/>
      <c r="AQ1327" s="7">
        <v>1.462</v>
      </c>
      <c r="AR1327" s="7">
        <v>3.4222000000000001</v>
      </c>
      <c r="AY1327" s="7">
        <v>3.3938999999999999</v>
      </c>
      <c r="AZ1327" s="7">
        <v>8.0312999999999999</v>
      </c>
      <c r="BA1327" s="7">
        <v>8.0312999999999999</v>
      </c>
    </row>
    <row r="1328" spans="1:53" x14ac:dyDescent="0.15">
      <c r="A1328" s="7">
        <v>0.46700000000000003</v>
      </c>
      <c r="B1328" s="7">
        <v>1.3857999999999999</v>
      </c>
      <c r="C1328" s="7">
        <v>3.3860000000000001</v>
      </c>
      <c r="D1328" s="7">
        <v>7.3198999999999996</v>
      </c>
      <c r="H1328" s="7">
        <v>0.55900000000000005</v>
      </c>
      <c r="I1328" s="7">
        <v>1.5703</v>
      </c>
      <c r="K1328" s="7">
        <v>1.0013000000000001</v>
      </c>
      <c r="L1328" s="7">
        <v>2.1393</v>
      </c>
      <c r="N1328" s="7">
        <v>0.50800000000000001</v>
      </c>
      <c r="O1328" s="7">
        <v>1.5431999999999999</v>
      </c>
      <c r="Q1328" s="7">
        <v>1.5649999999999999</v>
      </c>
      <c r="R1328" s="7">
        <v>4.0099</v>
      </c>
      <c r="AA1328" s="7">
        <v>0.44269999999999998</v>
      </c>
      <c r="AB1328" s="7">
        <v>1.3456999999999999</v>
      </c>
      <c r="AC1328" s="7">
        <v>3.1911999999999998</v>
      </c>
      <c r="AD1328" s="7">
        <v>6.5339</v>
      </c>
      <c r="AH1328" s="7">
        <v>0.50929999999999997</v>
      </c>
      <c r="AI1328" s="7">
        <v>1.4761</v>
      </c>
      <c r="AK1328" s="7">
        <v>0.56220000000000003</v>
      </c>
      <c r="AL1328" s="7">
        <v>1.5926</v>
      </c>
      <c r="AN1328" s="7">
        <v>0.46850000000000003</v>
      </c>
      <c r="AO1328" s="7">
        <v>1.4628000000000001</v>
      </c>
      <c r="AP1328" s="7"/>
      <c r="AQ1328" s="7">
        <v>1.4629000000000001</v>
      </c>
      <c r="AR1328" s="7">
        <v>3.4239000000000002</v>
      </c>
      <c r="AY1328" s="7">
        <v>3.3957999999999999</v>
      </c>
      <c r="AZ1328" s="7">
        <v>8.0355000000000008</v>
      </c>
      <c r="BA1328" s="7">
        <v>8.0355000000000008</v>
      </c>
    </row>
    <row r="1329" spans="1:53" x14ac:dyDescent="0.15">
      <c r="A1329" s="7">
        <v>0.46729999999999999</v>
      </c>
      <c r="B1329" s="7">
        <v>1.3865000000000001</v>
      </c>
      <c r="C1329" s="7">
        <v>3.3875999999999999</v>
      </c>
      <c r="D1329" s="7">
        <v>7.3231999999999999</v>
      </c>
      <c r="H1329" s="7">
        <v>0.55940000000000001</v>
      </c>
      <c r="I1329" s="7">
        <v>1.5712999999999999</v>
      </c>
      <c r="K1329" s="7">
        <v>1.0018</v>
      </c>
      <c r="L1329" s="7">
        <v>2.1404000000000001</v>
      </c>
      <c r="N1329" s="7">
        <v>0.50839999999999996</v>
      </c>
      <c r="O1329" s="7">
        <v>1.5441</v>
      </c>
      <c r="Q1329" s="7">
        <v>1.5659000000000001</v>
      </c>
      <c r="R1329" s="7">
        <v>4.0117000000000003</v>
      </c>
      <c r="AA1329" s="7">
        <v>0.44309999999999999</v>
      </c>
      <c r="AB1329" s="7">
        <v>1.3465</v>
      </c>
      <c r="AC1329" s="7">
        <v>3.1926999999999999</v>
      </c>
      <c r="AD1329" s="7">
        <v>6.5369000000000002</v>
      </c>
      <c r="AH1329" s="7">
        <v>0.50970000000000004</v>
      </c>
      <c r="AI1329" s="7">
        <v>1.4770000000000001</v>
      </c>
      <c r="AK1329" s="7">
        <v>0.56269999999999998</v>
      </c>
      <c r="AL1329" s="7">
        <v>1.5935999999999999</v>
      </c>
      <c r="AN1329" s="7">
        <v>0.46879999999999999</v>
      </c>
      <c r="AO1329" s="7">
        <v>1.4637</v>
      </c>
      <c r="AP1329" s="7"/>
      <c r="AQ1329" s="7">
        <v>1.4637</v>
      </c>
      <c r="AR1329" s="7">
        <v>3.4257</v>
      </c>
      <c r="AY1329" s="7">
        <v>3.3978000000000002</v>
      </c>
      <c r="AZ1329" s="7">
        <v>8.0396999999999998</v>
      </c>
      <c r="BA1329" s="7">
        <v>8.0396999999999998</v>
      </c>
    </row>
    <row r="1330" spans="1:53" x14ac:dyDescent="0.15">
      <c r="A1330" s="7">
        <v>0.4677</v>
      </c>
      <c r="B1330" s="7">
        <v>1.3873</v>
      </c>
      <c r="C1330" s="7">
        <v>3.3893</v>
      </c>
      <c r="D1330" s="7">
        <v>7.3266</v>
      </c>
      <c r="H1330" s="7">
        <v>0.55989999999999995</v>
      </c>
      <c r="I1330" s="7">
        <v>1.5722</v>
      </c>
      <c r="K1330" s="7">
        <v>1.0022</v>
      </c>
      <c r="L1330" s="7">
        <v>2.1415000000000002</v>
      </c>
      <c r="N1330" s="7">
        <v>0.50880000000000003</v>
      </c>
      <c r="O1330" s="7">
        <v>1.5449999999999999</v>
      </c>
      <c r="Q1330" s="7">
        <v>1.5668</v>
      </c>
      <c r="R1330" s="7">
        <v>4.0136000000000003</v>
      </c>
      <c r="AA1330" s="7">
        <v>0.44350000000000001</v>
      </c>
      <c r="AB1330" s="7">
        <v>1.3472999999999999</v>
      </c>
      <c r="AC1330" s="7">
        <v>3.1943000000000001</v>
      </c>
      <c r="AD1330" s="7">
        <v>6.54</v>
      </c>
      <c r="AH1330" s="7">
        <v>0.51019999999999999</v>
      </c>
      <c r="AI1330" s="7">
        <v>1.478</v>
      </c>
      <c r="AK1330" s="7">
        <v>0.56320000000000003</v>
      </c>
      <c r="AL1330" s="7">
        <v>1.5945</v>
      </c>
      <c r="AN1330" s="7">
        <v>0.46920000000000001</v>
      </c>
      <c r="AO1330" s="7">
        <v>1.4645999999999999</v>
      </c>
      <c r="AP1330" s="7"/>
      <c r="AQ1330" s="7">
        <v>1.4645999999999999</v>
      </c>
      <c r="AR1330" s="7">
        <v>3.4274</v>
      </c>
      <c r="AY1330" s="7">
        <v>3.3997000000000002</v>
      </c>
      <c r="AZ1330" s="7">
        <v>8.0440000000000005</v>
      </c>
      <c r="BA1330" s="7">
        <v>8.0440000000000005</v>
      </c>
    </row>
    <row r="1331" spans="1:53" x14ac:dyDescent="0.15">
      <c r="A1331" s="7">
        <v>0.46810000000000002</v>
      </c>
      <c r="B1331" s="7">
        <v>1.3879999999999999</v>
      </c>
      <c r="C1331" s="7">
        <v>3.391</v>
      </c>
      <c r="D1331" s="7">
        <v>7.3299000000000003</v>
      </c>
      <c r="H1331" s="7">
        <v>0.56040000000000001</v>
      </c>
      <c r="I1331" s="7">
        <v>1.5731999999999999</v>
      </c>
      <c r="K1331" s="7">
        <v>1.0026999999999999</v>
      </c>
      <c r="L1331" s="7">
        <v>2.1425999999999998</v>
      </c>
      <c r="N1331" s="7">
        <v>0.50919999999999999</v>
      </c>
      <c r="O1331" s="7">
        <v>1.5459000000000001</v>
      </c>
      <c r="Q1331" s="7">
        <v>1.5677000000000001</v>
      </c>
      <c r="R1331" s="7">
        <v>4.0153999999999996</v>
      </c>
      <c r="AA1331" s="7">
        <v>0.44379999999999997</v>
      </c>
      <c r="AB1331" s="7">
        <v>1.3480000000000001</v>
      </c>
      <c r="AC1331" s="7">
        <v>3.1958000000000002</v>
      </c>
      <c r="AD1331" s="7">
        <v>6.5430999999999999</v>
      </c>
      <c r="AH1331" s="7">
        <v>0.51060000000000005</v>
      </c>
      <c r="AI1331" s="7">
        <v>1.4789000000000001</v>
      </c>
      <c r="AK1331" s="7">
        <v>0.56369999999999998</v>
      </c>
      <c r="AL1331" s="7">
        <v>1.5954999999999999</v>
      </c>
      <c r="AN1331" s="7">
        <v>0.46960000000000002</v>
      </c>
      <c r="AO1331" s="7">
        <v>1.4655</v>
      </c>
      <c r="AP1331" s="7"/>
      <c r="AQ1331" s="7">
        <v>1.4655</v>
      </c>
      <c r="AR1331" s="7">
        <v>3.4291</v>
      </c>
      <c r="AY1331" s="7">
        <v>3.4016999999999999</v>
      </c>
      <c r="AZ1331" s="7">
        <v>8.0481999999999996</v>
      </c>
      <c r="BA1331" s="7">
        <v>8.0481999999999996</v>
      </c>
    </row>
    <row r="1332" spans="1:53" x14ac:dyDescent="0.15">
      <c r="A1332" s="7">
        <v>0.46839999999999998</v>
      </c>
      <c r="B1332" s="7">
        <v>1.3887</v>
      </c>
      <c r="C1332" s="7">
        <v>3.3925999999999998</v>
      </c>
      <c r="D1332" s="7">
        <v>7.3333000000000004</v>
      </c>
      <c r="H1332" s="7">
        <v>0.56079999999999997</v>
      </c>
      <c r="I1332" s="7">
        <v>1.5741000000000001</v>
      </c>
      <c r="K1332" s="7">
        <v>1.0032000000000001</v>
      </c>
      <c r="L1332" s="7">
        <v>2.1436999999999999</v>
      </c>
      <c r="N1332" s="7">
        <v>0.50960000000000005</v>
      </c>
      <c r="O1332" s="7">
        <v>1.5468</v>
      </c>
      <c r="Q1332" s="7">
        <v>1.5686</v>
      </c>
      <c r="R1332" s="7">
        <v>4.0171999999999999</v>
      </c>
      <c r="AA1332" s="7">
        <v>0.44419999999999998</v>
      </c>
      <c r="AB1332" s="7">
        <v>1.3488</v>
      </c>
      <c r="AC1332" s="7">
        <v>3.1972999999999998</v>
      </c>
      <c r="AD1332" s="7">
        <v>6.5461999999999998</v>
      </c>
      <c r="AH1332" s="7">
        <v>0.51100000000000001</v>
      </c>
      <c r="AI1332" s="7">
        <v>1.4798</v>
      </c>
      <c r="AK1332" s="7">
        <v>0.56410000000000005</v>
      </c>
      <c r="AL1332" s="7">
        <v>1.5965</v>
      </c>
      <c r="AN1332" s="7">
        <v>0.47</v>
      </c>
      <c r="AO1332" s="7">
        <v>1.4663999999999999</v>
      </c>
      <c r="AP1332" s="7"/>
      <c r="AQ1332" s="7">
        <v>1.4662999999999999</v>
      </c>
      <c r="AR1332" s="7">
        <v>3.4308000000000001</v>
      </c>
      <c r="AY1332" s="7">
        <v>3.4037000000000002</v>
      </c>
      <c r="AZ1332" s="7">
        <v>8.0524000000000004</v>
      </c>
      <c r="BA1332" s="7">
        <v>8.0524000000000004</v>
      </c>
    </row>
    <row r="1333" spans="1:53" x14ac:dyDescent="0.15">
      <c r="A1333" s="7">
        <v>0.46879999999999999</v>
      </c>
      <c r="B1333" s="7">
        <v>1.3895</v>
      </c>
      <c r="C1333" s="7">
        <v>3.3942999999999999</v>
      </c>
      <c r="D1333" s="7">
        <v>7.3365999999999998</v>
      </c>
      <c r="H1333" s="7">
        <v>0.56130000000000002</v>
      </c>
      <c r="I1333" s="7">
        <v>1.5750999999999999</v>
      </c>
      <c r="K1333" s="7">
        <v>1.0037</v>
      </c>
      <c r="L1333" s="7">
        <v>2.1448</v>
      </c>
      <c r="N1333" s="7">
        <v>0.51</v>
      </c>
      <c r="O1333" s="7">
        <v>1.5477000000000001</v>
      </c>
      <c r="Q1333" s="7">
        <v>1.5696000000000001</v>
      </c>
      <c r="R1333" s="7">
        <v>4.0190000000000001</v>
      </c>
      <c r="AA1333" s="7">
        <v>0.4446</v>
      </c>
      <c r="AB1333" s="7">
        <v>1.3494999999999999</v>
      </c>
      <c r="AC1333" s="7">
        <v>3.1989000000000001</v>
      </c>
      <c r="AD1333" s="7">
        <v>6.5492999999999997</v>
      </c>
      <c r="AH1333" s="7">
        <v>0.51149999999999995</v>
      </c>
      <c r="AI1333" s="7">
        <v>1.4806999999999999</v>
      </c>
      <c r="AK1333" s="7">
        <v>0.56459999999999999</v>
      </c>
      <c r="AL1333" s="7">
        <v>1.5974999999999999</v>
      </c>
      <c r="AN1333" s="7">
        <v>0.47039999999999998</v>
      </c>
      <c r="AO1333" s="7">
        <v>1.4673</v>
      </c>
      <c r="AP1333" s="7"/>
      <c r="AQ1333" s="7">
        <v>1.4672000000000001</v>
      </c>
      <c r="AR1333" s="7">
        <v>3.4325000000000001</v>
      </c>
      <c r="AY1333" s="7">
        <v>3.4056999999999999</v>
      </c>
      <c r="AZ1333" s="7">
        <v>8.0566999999999993</v>
      </c>
      <c r="BA1333" s="7">
        <v>8.0566999999999993</v>
      </c>
    </row>
    <row r="1334" spans="1:53" x14ac:dyDescent="0.15">
      <c r="A1334" s="7">
        <v>0.46910000000000002</v>
      </c>
      <c r="B1334" s="7">
        <v>1.3902000000000001</v>
      </c>
      <c r="C1334" s="7">
        <v>3.3959999999999999</v>
      </c>
      <c r="D1334" s="7">
        <v>7.34</v>
      </c>
      <c r="H1334" s="7">
        <v>0.56179999999999997</v>
      </c>
      <c r="I1334" s="7">
        <v>1.5761000000000001</v>
      </c>
      <c r="K1334" s="7">
        <v>1.0042</v>
      </c>
      <c r="L1334" s="7">
        <v>2.1459000000000001</v>
      </c>
      <c r="N1334" s="7">
        <v>0.51039999999999996</v>
      </c>
      <c r="O1334" s="7">
        <v>1.5486</v>
      </c>
      <c r="Q1334" s="7">
        <v>1.5705</v>
      </c>
      <c r="R1334" s="7">
        <v>4.0209000000000001</v>
      </c>
      <c r="AA1334" s="7">
        <v>0.44490000000000002</v>
      </c>
      <c r="AB1334" s="7">
        <v>1.3503000000000001</v>
      </c>
      <c r="AC1334" s="7">
        <v>3.2004000000000001</v>
      </c>
      <c r="AD1334" s="7">
        <v>6.5523999999999996</v>
      </c>
      <c r="AH1334" s="7">
        <v>0.51190000000000002</v>
      </c>
      <c r="AI1334" s="7">
        <v>1.4816</v>
      </c>
      <c r="AK1334" s="7">
        <v>0.56510000000000005</v>
      </c>
      <c r="AL1334" s="7">
        <v>1.5984</v>
      </c>
      <c r="AN1334" s="7">
        <v>0.4708</v>
      </c>
      <c r="AO1334" s="7">
        <v>1.4681999999999999</v>
      </c>
      <c r="AP1334" s="7"/>
      <c r="AQ1334" s="7">
        <v>1.468</v>
      </c>
      <c r="AR1334" s="7">
        <v>3.4342999999999999</v>
      </c>
      <c r="AY1334" s="7">
        <v>3.4077000000000002</v>
      </c>
      <c r="AZ1334" s="7">
        <v>8.0609000000000002</v>
      </c>
      <c r="BA1334" s="7">
        <v>8.0609000000000002</v>
      </c>
    </row>
    <row r="1335" spans="1:53" x14ac:dyDescent="0.15">
      <c r="A1335" s="7">
        <v>0.46949999999999997</v>
      </c>
      <c r="B1335" s="7">
        <v>1.391</v>
      </c>
      <c r="C1335" s="7">
        <v>3.3976000000000002</v>
      </c>
      <c r="D1335" s="7">
        <v>7.3433999999999999</v>
      </c>
      <c r="H1335" s="7">
        <v>0.56220000000000003</v>
      </c>
      <c r="I1335" s="7">
        <v>1.577</v>
      </c>
      <c r="K1335" s="7">
        <v>1.0045999999999999</v>
      </c>
      <c r="L1335" s="7">
        <v>2.1469999999999998</v>
      </c>
      <c r="N1335" s="7">
        <v>0.51080000000000003</v>
      </c>
      <c r="O1335" s="7">
        <v>1.5496000000000001</v>
      </c>
      <c r="Q1335" s="7">
        <v>1.5713999999999999</v>
      </c>
      <c r="R1335" s="7">
        <v>4.0227000000000004</v>
      </c>
      <c r="AA1335" s="7">
        <v>0.44529999999999997</v>
      </c>
      <c r="AB1335" s="7">
        <v>1.3511</v>
      </c>
      <c r="AC1335" s="7">
        <v>3.2019000000000002</v>
      </c>
      <c r="AD1335" s="7">
        <v>6.5555000000000003</v>
      </c>
      <c r="AH1335" s="7">
        <v>0.51239999999999997</v>
      </c>
      <c r="AI1335" s="7">
        <v>1.4824999999999999</v>
      </c>
      <c r="AK1335" s="7">
        <v>0.56559999999999999</v>
      </c>
      <c r="AL1335" s="7">
        <v>1.5993999999999999</v>
      </c>
      <c r="AN1335" s="7">
        <v>0.47110000000000002</v>
      </c>
      <c r="AO1335" s="7">
        <v>1.4690000000000001</v>
      </c>
      <c r="AP1335" s="7"/>
      <c r="AQ1335" s="7">
        <v>1.4689000000000001</v>
      </c>
      <c r="AR1335" s="7">
        <v>3.4359999999999999</v>
      </c>
      <c r="AY1335" s="7">
        <v>3.4097</v>
      </c>
      <c r="AZ1335" s="7">
        <v>8.0652000000000008</v>
      </c>
      <c r="BA1335" s="7">
        <v>8.0652000000000008</v>
      </c>
    </row>
    <row r="1336" spans="1:53" x14ac:dyDescent="0.15">
      <c r="A1336" s="7">
        <v>0.46989999999999998</v>
      </c>
      <c r="B1336" s="7">
        <v>1.3916999999999999</v>
      </c>
      <c r="C1336" s="7">
        <v>3.3993000000000002</v>
      </c>
      <c r="D1336" s="7">
        <v>7.3468</v>
      </c>
      <c r="H1336" s="7">
        <v>0.56269999999999998</v>
      </c>
      <c r="I1336" s="7">
        <v>1.5780000000000001</v>
      </c>
      <c r="K1336" s="7">
        <v>1.0051000000000001</v>
      </c>
      <c r="L1336" s="7">
        <v>2.1480999999999999</v>
      </c>
      <c r="N1336" s="7">
        <v>0.51119999999999999</v>
      </c>
      <c r="O1336" s="7">
        <v>1.5505</v>
      </c>
      <c r="Q1336" s="7">
        <v>1.5723</v>
      </c>
      <c r="R1336" s="7">
        <v>4.0244999999999997</v>
      </c>
      <c r="AA1336" s="7">
        <v>0.44569999999999999</v>
      </c>
      <c r="AB1336" s="7">
        <v>1.3519000000000001</v>
      </c>
      <c r="AC1336" s="7">
        <v>3.2035</v>
      </c>
      <c r="AD1336" s="7">
        <v>6.5586000000000002</v>
      </c>
      <c r="AH1336" s="7">
        <v>0.51280000000000003</v>
      </c>
      <c r="AI1336" s="7">
        <v>1.4834000000000001</v>
      </c>
      <c r="AK1336" s="7">
        <v>0.56610000000000005</v>
      </c>
      <c r="AL1336" s="7">
        <v>2.0004</v>
      </c>
      <c r="AN1336" s="7">
        <v>0.47149999999999997</v>
      </c>
      <c r="AO1336" s="7">
        <v>1.4699</v>
      </c>
      <c r="AP1336" s="7"/>
      <c r="AQ1336" s="7">
        <v>1.4698</v>
      </c>
      <c r="AR1336" s="7">
        <v>3.4378000000000002</v>
      </c>
      <c r="AY1336" s="7">
        <v>3.4117000000000002</v>
      </c>
      <c r="AZ1336" s="7">
        <v>8.0694999999999997</v>
      </c>
      <c r="BA1336" s="7">
        <v>8.0694999999999997</v>
      </c>
    </row>
    <row r="1337" spans="1:53" x14ac:dyDescent="0.15">
      <c r="A1337" s="7">
        <v>0.47020000000000001</v>
      </c>
      <c r="B1337" s="7">
        <v>1.3924000000000001</v>
      </c>
      <c r="C1337" s="7">
        <v>3.4009999999999998</v>
      </c>
      <c r="D1337" s="7">
        <v>7.3502000000000001</v>
      </c>
      <c r="H1337" s="7">
        <v>0.56320000000000003</v>
      </c>
      <c r="I1337" s="7">
        <v>1.579</v>
      </c>
      <c r="K1337" s="7">
        <v>1.0056</v>
      </c>
      <c r="L1337" s="7">
        <v>2.1492</v>
      </c>
      <c r="N1337" s="7">
        <v>0.51170000000000004</v>
      </c>
      <c r="O1337" s="7">
        <v>1.5513999999999999</v>
      </c>
      <c r="Q1337" s="7">
        <v>1.5731999999999999</v>
      </c>
      <c r="R1337" s="7">
        <v>4.0263999999999998</v>
      </c>
      <c r="AA1337" s="7">
        <v>0.4461</v>
      </c>
      <c r="AB1337" s="7">
        <v>1.3526</v>
      </c>
      <c r="AC1337" s="7">
        <v>3.2050000000000001</v>
      </c>
      <c r="AD1337" s="7">
        <v>6.5617000000000001</v>
      </c>
      <c r="AH1337" s="7">
        <v>0.51319999999999999</v>
      </c>
      <c r="AI1337" s="7">
        <v>1.4843999999999999</v>
      </c>
      <c r="AK1337" s="7">
        <v>0.56659999999999999</v>
      </c>
      <c r="AL1337" s="7">
        <v>2.0013999999999998</v>
      </c>
      <c r="AN1337" s="7">
        <v>0.47189999999999999</v>
      </c>
      <c r="AO1337" s="7">
        <v>1.4709000000000001</v>
      </c>
      <c r="AP1337" s="7"/>
      <c r="AQ1337" s="7">
        <v>1.4706999999999999</v>
      </c>
      <c r="AR1337" s="7">
        <v>3.4394999999999998</v>
      </c>
      <c r="AY1337" s="7">
        <v>3.4137</v>
      </c>
      <c r="AZ1337" s="7">
        <v>8.0738000000000003</v>
      </c>
      <c r="BA1337" s="7">
        <v>8.0738000000000003</v>
      </c>
    </row>
    <row r="1338" spans="1:53" x14ac:dyDescent="0.15">
      <c r="A1338" s="7">
        <v>0.47060000000000002</v>
      </c>
      <c r="B1338" s="7">
        <v>1.3932</v>
      </c>
      <c r="C1338" s="7">
        <v>3.4026999999999998</v>
      </c>
      <c r="D1338" s="7">
        <v>7.3536000000000001</v>
      </c>
      <c r="H1338" s="7">
        <v>0.56369999999999998</v>
      </c>
      <c r="I1338" s="7">
        <v>1.5799000000000001</v>
      </c>
      <c r="K1338" s="7">
        <v>1.0061</v>
      </c>
      <c r="L1338" s="7">
        <v>2.1503999999999999</v>
      </c>
      <c r="N1338" s="7">
        <v>0.5121</v>
      </c>
      <c r="O1338" s="7">
        <v>1.5524</v>
      </c>
      <c r="Q1338" s="7">
        <v>1.5742</v>
      </c>
      <c r="R1338" s="7">
        <v>4.0282999999999998</v>
      </c>
      <c r="AA1338" s="7">
        <v>0.44640000000000002</v>
      </c>
      <c r="AB1338" s="7">
        <v>1.3533999999999999</v>
      </c>
      <c r="AC1338" s="7">
        <v>3.2065999999999999</v>
      </c>
      <c r="AD1338" s="7">
        <v>6.5648999999999997</v>
      </c>
      <c r="AH1338" s="7">
        <v>0.51370000000000005</v>
      </c>
      <c r="AI1338" s="7">
        <v>1.4853000000000001</v>
      </c>
      <c r="AK1338" s="7">
        <v>0.56710000000000005</v>
      </c>
      <c r="AL1338" s="7">
        <v>2.0024000000000002</v>
      </c>
      <c r="AN1338" s="7">
        <v>0.4723</v>
      </c>
      <c r="AO1338" s="7">
        <v>1.4718</v>
      </c>
      <c r="AP1338" s="7"/>
      <c r="AQ1338" s="7">
        <v>1.4715</v>
      </c>
      <c r="AR1338" s="7">
        <v>3.4413</v>
      </c>
      <c r="AY1338" s="7">
        <v>3.4157000000000002</v>
      </c>
      <c r="AZ1338" s="7">
        <v>8.0780999999999992</v>
      </c>
      <c r="BA1338" s="7">
        <v>8.0780999999999992</v>
      </c>
    </row>
    <row r="1339" spans="1:53" x14ac:dyDescent="0.15">
      <c r="A1339" s="7">
        <v>0.47099999999999997</v>
      </c>
      <c r="B1339" s="7">
        <v>1.3938999999999999</v>
      </c>
      <c r="C1339" s="7">
        <v>3.4043999999999999</v>
      </c>
      <c r="D1339" s="7">
        <v>7.3571</v>
      </c>
      <c r="H1339" s="7">
        <v>0.56410000000000005</v>
      </c>
      <c r="I1339" s="7">
        <v>1.5809</v>
      </c>
      <c r="K1339" s="7">
        <v>1.0065999999999999</v>
      </c>
      <c r="L1339" s="7">
        <v>2.1515</v>
      </c>
      <c r="N1339" s="7">
        <v>0.51249999999999996</v>
      </c>
      <c r="O1339" s="7">
        <v>1.5532999999999999</v>
      </c>
      <c r="Q1339" s="7">
        <v>1.5750999999999999</v>
      </c>
      <c r="R1339" s="7">
        <v>4.0301</v>
      </c>
      <c r="AA1339" s="7">
        <v>0.44679999999999997</v>
      </c>
      <c r="AB1339" s="7">
        <v>1.3542000000000001</v>
      </c>
      <c r="AC1339" s="7">
        <v>3.2082000000000002</v>
      </c>
      <c r="AD1339" s="7">
        <v>6.5679999999999996</v>
      </c>
      <c r="AH1339" s="7">
        <v>0.5141</v>
      </c>
      <c r="AI1339" s="7">
        <v>1.4862</v>
      </c>
      <c r="AK1339" s="7">
        <v>0.56759999999999999</v>
      </c>
      <c r="AL1339" s="7">
        <v>2.0034000000000001</v>
      </c>
      <c r="AN1339" s="7">
        <v>0.47270000000000001</v>
      </c>
      <c r="AO1339" s="7">
        <v>1.4726999999999999</v>
      </c>
      <c r="AP1339" s="7"/>
      <c r="AQ1339" s="7">
        <v>1.4723999999999999</v>
      </c>
      <c r="AR1339" s="7">
        <v>3.4430000000000001</v>
      </c>
      <c r="AY1339" s="7">
        <v>3.4177</v>
      </c>
      <c r="AZ1339" s="7">
        <v>8.0823999999999998</v>
      </c>
      <c r="BA1339" s="7">
        <v>8.0823999999999998</v>
      </c>
    </row>
    <row r="1340" spans="1:53" x14ac:dyDescent="0.15">
      <c r="A1340" s="7">
        <v>0.47139999999999999</v>
      </c>
      <c r="B1340" s="7">
        <v>1.3947000000000001</v>
      </c>
      <c r="C1340" s="7">
        <v>3.4060999999999999</v>
      </c>
      <c r="D1340" s="7">
        <v>7.3605</v>
      </c>
      <c r="H1340" s="7">
        <v>0.56459999999999999</v>
      </c>
      <c r="I1340" s="7">
        <v>1.5819000000000001</v>
      </c>
      <c r="K1340" s="7">
        <v>1.0071000000000001</v>
      </c>
      <c r="L1340" s="7">
        <v>2.1526000000000001</v>
      </c>
      <c r="N1340" s="7">
        <v>0.51290000000000002</v>
      </c>
      <c r="O1340" s="7">
        <v>1.5542</v>
      </c>
      <c r="Q1340" s="7">
        <v>1.5760000000000001</v>
      </c>
      <c r="R1340" s="7">
        <v>4.032</v>
      </c>
      <c r="AA1340" s="7">
        <v>0.44719999999999999</v>
      </c>
      <c r="AB1340" s="7">
        <v>1.355</v>
      </c>
      <c r="AC1340" s="7">
        <v>3.2097000000000002</v>
      </c>
      <c r="AD1340" s="7">
        <v>6.5712000000000002</v>
      </c>
      <c r="AH1340" s="7">
        <v>0.51459999999999995</v>
      </c>
      <c r="AI1340" s="7">
        <v>1.4871000000000001</v>
      </c>
      <c r="AK1340" s="7">
        <v>0.56810000000000005</v>
      </c>
      <c r="AL1340" s="7">
        <v>2.0044</v>
      </c>
      <c r="AN1340" s="7">
        <v>0.47310000000000002</v>
      </c>
      <c r="AO1340" s="7">
        <v>1.4736</v>
      </c>
      <c r="AP1340" s="7"/>
      <c r="AQ1340" s="7">
        <v>1.4733000000000001</v>
      </c>
      <c r="AR1340" s="7">
        <v>3.4447999999999999</v>
      </c>
      <c r="AY1340" s="7">
        <v>3.4198</v>
      </c>
      <c r="AZ1340" s="7">
        <v>8.0868000000000002</v>
      </c>
      <c r="BA1340" s="7">
        <v>8.0868000000000002</v>
      </c>
    </row>
    <row r="1341" spans="1:53" x14ac:dyDescent="0.15">
      <c r="A1341" s="7">
        <v>0.47170000000000001</v>
      </c>
      <c r="B1341" s="7">
        <v>1.3955</v>
      </c>
      <c r="C1341" s="7">
        <v>3.4077999999999999</v>
      </c>
      <c r="D1341" s="7">
        <v>7.3639000000000001</v>
      </c>
      <c r="H1341" s="7">
        <v>0.56510000000000005</v>
      </c>
      <c r="I1341" s="7">
        <v>1.5829</v>
      </c>
      <c r="K1341" s="7">
        <v>1.0076000000000001</v>
      </c>
      <c r="L1341" s="7">
        <v>2.1537000000000002</v>
      </c>
      <c r="N1341" s="7">
        <v>0.51329999999999998</v>
      </c>
      <c r="O1341" s="7">
        <v>1.5551999999999999</v>
      </c>
      <c r="Q1341" s="7">
        <v>1.577</v>
      </c>
      <c r="R1341" s="7">
        <v>4.0339</v>
      </c>
      <c r="AA1341" s="7">
        <v>0.4476</v>
      </c>
      <c r="AB1341" s="7">
        <v>1.3557999999999999</v>
      </c>
      <c r="AC1341" s="7">
        <v>3.2113</v>
      </c>
      <c r="AD1341" s="7">
        <v>6.5743999999999998</v>
      </c>
      <c r="AH1341" s="7">
        <v>0.51500000000000001</v>
      </c>
      <c r="AI1341" s="7">
        <v>1.4881</v>
      </c>
      <c r="AK1341" s="7">
        <v>0.56859999999999999</v>
      </c>
      <c r="AL1341" s="7">
        <v>2.0053999999999998</v>
      </c>
      <c r="AN1341" s="7">
        <v>0.47349999999999998</v>
      </c>
      <c r="AO1341" s="7">
        <v>1.4744999999999999</v>
      </c>
      <c r="AP1341" s="7"/>
      <c r="AQ1341" s="7">
        <v>1.4742</v>
      </c>
      <c r="AR1341" s="7">
        <v>3.4466000000000001</v>
      </c>
      <c r="AY1341" s="7">
        <v>3.4218000000000002</v>
      </c>
      <c r="AZ1341" s="7">
        <v>8.0911000000000008</v>
      </c>
      <c r="BA1341" s="7">
        <v>8.0911000000000008</v>
      </c>
    </row>
    <row r="1342" spans="1:53" x14ac:dyDescent="0.15">
      <c r="A1342" s="7">
        <v>0.47210000000000002</v>
      </c>
      <c r="B1342" s="7">
        <v>1.3962000000000001</v>
      </c>
      <c r="C1342" s="7">
        <v>3.4095</v>
      </c>
      <c r="D1342" s="7">
        <v>7.3673999999999999</v>
      </c>
      <c r="H1342" s="7">
        <v>0.56559999999999999</v>
      </c>
      <c r="I1342" s="7">
        <v>1.5839000000000001</v>
      </c>
      <c r="K1342" s="7">
        <v>1.0081</v>
      </c>
      <c r="L1342" s="7">
        <v>2.1549</v>
      </c>
      <c r="N1342" s="7">
        <v>0.51370000000000005</v>
      </c>
      <c r="O1342" s="7">
        <v>1.5561</v>
      </c>
      <c r="Q1342" s="7">
        <v>1.5779000000000001</v>
      </c>
      <c r="R1342" s="7">
        <v>4.0357000000000003</v>
      </c>
      <c r="AA1342" s="7">
        <v>0.44790000000000002</v>
      </c>
      <c r="AB1342" s="7">
        <v>1.3566</v>
      </c>
      <c r="AC1342" s="7">
        <v>3.2128999999999999</v>
      </c>
      <c r="AD1342" s="7">
        <v>6.5776000000000003</v>
      </c>
      <c r="AH1342" s="7">
        <v>0.51549999999999996</v>
      </c>
      <c r="AI1342" s="7">
        <v>1.4890000000000001</v>
      </c>
      <c r="AK1342" s="7">
        <v>0.56910000000000005</v>
      </c>
      <c r="AL1342" s="7">
        <v>2.0064000000000002</v>
      </c>
      <c r="AN1342" s="7">
        <v>0.47389999999999999</v>
      </c>
      <c r="AO1342" s="7">
        <v>1.4754</v>
      </c>
      <c r="AP1342" s="7"/>
      <c r="AQ1342" s="7">
        <v>1.4751000000000001</v>
      </c>
      <c r="AR1342" s="7">
        <v>3.4483999999999999</v>
      </c>
      <c r="AY1342" s="7">
        <v>3.4238</v>
      </c>
      <c r="AZ1342" s="7">
        <v>8.0954999999999995</v>
      </c>
      <c r="BA1342" s="7">
        <v>8.0954999999999995</v>
      </c>
    </row>
    <row r="1343" spans="1:53" x14ac:dyDescent="0.15">
      <c r="A1343" s="7">
        <v>0.47249999999999998</v>
      </c>
      <c r="B1343" s="7">
        <v>1.397</v>
      </c>
      <c r="C1343" s="7">
        <v>3.4112</v>
      </c>
      <c r="D1343" s="7">
        <v>7.3708999999999998</v>
      </c>
      <c r="H1343" s="7">
        <v>0.56610000000000005</v>
      </c>
      <c r="I1343" s="7">
        <v>1.5848</v>
      </c>
      <c r="K1343" s="7">
        <v>1.0085999999999999</v>
      </c>
      <c r="L1343" s="7">
        <v>2.1560000000000001</v>
      </c>
      <c r="N1343" s="7">
        <v>0.5141</v>
      </c>
      <c r="O1343" s="7">
        <v>1.5570999999999999</v>
      </c>
      <c r="Q1343" s="7">
        <v>1.5789</v>
      </c>
      <c r="R1343" s="7">
        <v>4.0376000000000003</v>
      </c>
      <c r="AA1343" s="7">
        <v>0.44829999999999998</v>
      </c>
      <c r="AB1343" s="7">
        <v>1.3573</v>
      </c>
      <c r="AC1343" s="7">
        <v>3.2145000000000001</v>
      </c>
      <c r="AD1343" s="7">
        <v>6.5807000000000002</v>
      </c>
      <c r="AH1343" s="7">
        <v>0.51590000000000003</v>
      </c>
      <c r="AI1343" s="7">
        <v>1.4899</v>
      </c>
      <c r="AK1343" s="7">
        <v>0.5696</v>
      </c>
      <c r="AL1343" s="7">
        <v>2.0074000000000001</v>
      </c>
      <c r="AN1343" s="7">
        <v>0.4743</v>
      </c>
      <c r="AO1343" s="7">
        <v>1.4762999999999999</v>
      </c>
      <c r="AP1343" s="7"/>
      <c r="AQ1343" s="7">
        <v>1.4759</v>
      </c>
      <c r="AR1343" s="7">
        <v>3.4500999999999999</v>
      </c>
      <c r="AY1343" s="7">
        <v>3.4258999999999999</v>
      </c>
      <c r="AZ1343" s="7">
        <v>8.0998999999999999</v>
      </c>
      <c r="BA1343" s="7">
        <v>8.0998999999999999</v>
      </c>
    </row>
    <row r="1344" spans="1:53" x14ac:dyDescent="0.15">
      <c r="A1344" s="7">
        <v>0.4728</v>
      </c>
      <c r="B1344" s="7">
        <v>1.3976999999999999</v>
      </c>
      <c r="C1344" s="7">
        <v>3.4129</v>
      </c>
      <c r="D1344" s="7">
        <v>7.3743999999999996</v>
      </c>
      <c r="H1344" s="7">
        <v>0.5665</v>
      </c>
      <c r="I1344" s="7">
        <v>1.5858000000000001</v>
      </c>
      <c r="K1344" s="7">
        <v>1.0091000000000001</v>
      </c>
      <c r="L1344" s="7">
        <v>2.1572</v>
      </c>
      <c r="N1344" s="7">
        <v>0.51459999999999995</v>
      </c>
      <c r="O1344" s="7">
        <v>1.5580000000000001</v>
      </c>
      <c r="Q1344" s="7">
        <v>1.5798000000000001</v>
      </c>
      <c r="R1344" s="7">
        <v>4.0395000000000003</v>
      </c>
      <c r="AA1344" s="7">
        <v>0.44869999999999999</v>
      </c>
      <c r="AB1344" s="7">
        <v>1.3581000000000001</v>
      </c>
      <c r="AC1344" s="7">
        <v>3.2160000000000002</v>
      </c>
      <c r="AD1344" s="7">
        <v>6.5838999999999999</v>
      </c>
      <c r="AH1344" s="7">
        <v>0.51639999999999997</v>
      </c>
      <c r="AI1344" s="7">
        <v>1.4908999999999999</v>
      </c>
      <c r="AK1344" s="7">
        <v>0.57010000000000005</v>
      </c>
      <c r="AL1344" s="7">
        <v>2.0084</v>
      </c>
      <c r="AN1344" s="7">
        <v>0.47470000000000001</v>
      </c>
      <c r="AO1344" s="7">
        <v>1.4772000000000001</v>
      </c>
      <c r="AP1344" s="7"/>
      <c r="AQ1344" s="7">
        <v>1.4767999999999999</v>
      </c>
      <c r="AR1344" s="7">
        <v>3.4519000000000002</v>
      </c>
      <c r="AY1344" s="7">
        <v>3.4279000000000002</v>
      </c>
      <c r="AZ1344" s="7">
        <v>8.1043000000000003</v>
      </c>
      <c r="BA1344" s="7">
        <v>8.1043000000000003</v>
      </c>
    </row>
    <row r="1345" spans="1:53" x14ac:dyDescent="0.15">
      <c r="A1345" s="7">
        <v>0.47320000000000001</v>
      </c>
      <c r="B1345" s="7">
        <v>1.3985000000000001</v>
      </c>
      <c r="C1345" s="7">
        <v>3.4146999999999998</v>
      </c>
      <c r="D1345" s="7">
        <v>7.3779000000000003</v>
      </c>
      <c r="H1345" s="7">
        <v>0.56699999999999995</v>
      </c>
      <c r="I1345" s="7">
        <v>1.5868</v>
      </c>
      <c r="K1345" s="7">
        <v>1.0096000000000001</v>
      </c>
      <c r="L1345" s="7">
        <v>2.1583000000000001</v>
      </c>
      <c r="N1345" s="7">
        <v>0.51500000000000001</v>
      </c>
      <c r="O1345" s="7">
        <v>1.5589999999999999</v>
      </c>
      <c r="Q1345" s="7">
        <v>1.5807</v>
      </c>
      <c r="R1345" s="7">
        <v>4.0414000000000003</v>
      </c>
      <c r="AA1345" s="7">
        <v>0.4491</v>
      </c>
      <c r="AB1345" s="7">
        <v>1.3589</v>
      </c>
      <c r="AC1345" s="7">
        <v>3.2176</v>
      </c>
      <c r="AD1345" s="7">
        <v>6.5872000000000002</v>
      </c>
      <c r="AH1345" s="7">
        <v>0.51680000000000004</v>
      </c>
      <c r="AI1345" s="7">
        <v>1.4918</v>
      </c>
      <c r="AK1345" s="7">
        <v>0.5706</v>
      </c>
      <c r="AL1345" s="7">
        <v>2.0093999999999999</v>
      </c>
      <c r="AN1345" s="7">
        <v>0.47510000000000002</v>
      </c>
      <c r="AO1345" s="7">
        <v>1.4782</v>
      </c>
      <c r="AP1345" s="7"/>
      <c r="AQ1345" s="7">
        <v>1.4777</v>
      </c>
      <c r="AR1345" s="7">
        <v>3.4537</v>
      </c>
      <c r="AY1345" s="7">
        <v>3.43</v>
      </c>
      <c r="AZ1345" s="7">
        <v>8.1087000000000007</v>
      </c>
      <c r="BA1345" s="7">
        <v>8.1087000000000007</v>
      </c>
    </row>
    <row r="1346" spans="1:53" x14ac:dyDescent="0.15">
      <c r="A1346" s="7">
        <v>0.47360000000000002</v>
      </c>
      <c r="B1346" s="7">
        <v>1.3993</v>
      </c>
      <c r="C1346" s="7">
        <v>3.4163999999999999</v>
      </c>
      <c r="D1346" s="7">
        <v>7.3814000000000002</v>
      </c>
      <c r="H1346" s="7">
        <v>0.5675</v>
      </c>
      <c r="I1346" s="7">
        <v>1.5878000000000001</v>
      </c>
      <c r="K1346" s="7">
        <v>1.0101</v>
      </c>
      <c r="L1346" s="7">
        <v>2.1595</v>
      </c>
      <c r="N1346" s="7">
        <v>0.51539999999999997</v>
      </c>
      <c r="O1346" s="7">
        <v>1.5599000000000001</v>
      </c>
      <c r="Q1346" s="7">
        <v>1.5817000000000001</v>
      </c>
      <c r="R1346" s="7">
        <v>4.0433000000000003</v>
      </c>
      <c r="AA1346" s="7">
        <v>0.44950000000000001</v>
      </c>
      <c r="AB1346" s="7">
        <v>1.3596999999999999</v>
      </c>
      <c r="AC1346" s="7">
        <v>3.2191999999999998</v>
      </c>
      <c r="AD1346" s="7">
        <v>6.5903999999999998</v>
      </c>
      <c r="AH1346" s="7">
        <v>0.51729999999999998</v>
      </c>
      <c r="AI1346" s="7">
        <v>1.4927999999999999</v>
      </c>
      <c r="AK1346" s="7">
        <v>0.57110000000000005</v>
      </c>
      <c r="AL1346" s="7">
        <v>2.0105</v>
      </c>
      <c r="AN1346" s="7">
        <v>0.47549999999999998</v>
      </c>
      <c r="AO1346" s="7">
        <v>1.4791000000000001</v>
      </c>
      <c r="AP1346" s="7"/>
      <c r="AQ1346" s="7">
        <v>1.4785999999999999</v>
      </c>
      <c r="AR1346" s="7">
        <v>3.4554999999999998</v>
      </c>
      <c r="AY1346" s="7">
        <v>3.4321000000000002</v>
      </c>
      <c r="AZ1346" s="7">
        <v>8.1130999999999993</v>
      </c>
      <c r="BA1346" s="7">
        <v>8.1130999999999993</v>
      </c>
    </row>
    <row r="1347" spans="1:53" x14ac:dyDescent="0.15">
      <c r="A1347" s="7">
        <v>0.47399999999999998</v>
      </c>
      <c r="B1347" s="7">
        <v>1.4</v>
      </c>
      <c r="C1347" s="7">
        <v>3.4180999999999999</v>
      </c>
      <c r="D1347" s="7">
        <v>7.3849</v>
      </c>
      <c r="H1347" s="7">
        <v>0.56799999999999995</v>
      </c>
      <c r="I1347" s="7">
        <v>1.5888</v>
      </c>
      <c r="K1347" s="7">
        <v>1.0105999999999999</v>
      </c>
      <c r="L1347" s="7">
        <v>2.1606000000000001</v>
      </c>
      <c r="N1347" s="7">
        <v>0.51580000000000004</v>
      </c>
      <c r="O1347" s="7">
        <v>1.5609</v>
      </c>
      <c r="Q1347" s="7">
        <v>1.5827</v>
      </c>
      <c r="R1347" s="7">
        <v>4.0452000000000004</v>
      </c>
      <c r="AA1347" s="7">
        <v>0.44990000000000002</v>
      </c>
      <c r="AB1347" s="7">
        <v>1.3605</v>
      </c>
      <c r="AC1347" s="7">
        <v>3.2208000000000001</v>
      </c>
      <c r="AD1347" s="7">
        <v>6.5936000000000003</v>
      </c>
      <c r="AH1347" s="7">
        <v>0.51780000000000004</v>
      </c>
      <c r="AI1347" s="7">
        <v>1.4937</v>
      </c>
      <c r="AK1347" s="7">
        <v>0.5716</v>
      </c>
      <c r="AL1347" s="7">
        <v>2.0114999999999998</v>
      </c>
      <c r="AN1347" s="7">
        <v>0.47589999999999999</v>
      </c>
      <c r="AO1347" s="7">
        <v>1.48</v>
      </c>
      <c r="AP1347" s="7"/>
      <c r="AQ1347" s="7">
        <v>1.4795</v>
      </c>
      <c r="AR1347" s="7">
        <v>3.4573</v>
      </c>
      <c r="AY1347" s="7">
        <v>3.4340999999999999</v>
      </c>
      <c r="AZ1347" s="7">
        <v>8.1175999999999995</v>
      </c>
      <c r="BA1347" s="7">
        <v>8.1175999999999995</v>
      </c>
    </row>
    <row r="1348" spans="1:53" x14ac:dyDescent="0.15">
      <c r="A1348" s="7">
        <v>0.47439999999999999</v>
      </c>
      <c r="B1348" s="7">
        <v>1.4008</v>
      </c>
      <c r="C1348" s="7">
        <v>3.4199000000000002</v>
      </c>
      <c r="D1348" s="7">
        <v>7.3883999999999999</v>
      </c>
      <c r="H1348" s="7">
        <v>0.56850000000000001</v>
      </c>
      <c r="I1348" s="7">
        <v>1.5898000000000001</v>
      </c>
      <c r="K1348" s="7">
        <v>1.0111000000000001</v>
      </c>
      <c r="L1348" s="7">
        <v>2.1617999999999999</v>
      </c>
      <c r="N1348" s="7">
        <v>0.51619999999999999</v>
      </c>
      <c r="O1348" s="7">
        <v>1.5619000000000001</v>
      </c>
      <c r="Q1348" s="7">
        <v>1.5835999999999999</v>
      </c>
      <c r="R1348" s="7">
        <v>4.0471000000000004</v>
      </c>
      <c r="AA1348" s="7">
        <v>0.45019999999999999</v>
      </c>
      <c r="AB1348" s="7">
        <v>1.3613</v>
      </c>
      <c r="AC1348" s="7">
        <v>3.2223999999999999</v>
      </c>
      <c r="AD1348" s="7">
        <v>6.5968</v>
      </c>
      <c r="AH1348" s="7">
        <v>0.51819999999999999</v>
      </c>
      <c r="AI1348" s="7">
        <v>1.4946999999999999</v>
      </c>
      <c r="AK1348" s="7">
        <v>0.57210000000000005</v>
      </c>
      <c r="AL1348" s="7">
        <v>2.0125000000000002</v>
      </c>
      <c r="AN1348" s="7">
        <v>0.4763</v>
      </c>
      <c r="AO1348" s="7">
        <v>1.4810000000000001</v>
      </c>
      <c r="AP1348" s="7"/>
      <c r="AQ1348" s="7">
        <v>1.4803999999999999</v>
      </c>
      <c r="AR1348" s="7">
        <v>3.4590999999999998</v>
      </c>
      <c r="AY1348" s="7">
        <v>3.4361999999999999</v>
      </c>
      <c r="AZ1348" s="7">
        <v>8.1219999999999999</v>
      </c>
      <c r="BA1348" s="7">
        <v>8.1219999999999999</v>
      </c>
    </row>
    <row r="1349" spans="1:53" x14ac:dyDescent="0.15">
      <c r="A1349" s="7">
        <v>0.47470000000000001</v>
      </c>
      <c r="B1349" s="7">
        <v>1.4016</v>
      </c>
      <c r="C1349" s="7">
        <v>3.4216000000000002</v>
      </c>
      <c r="D1349" s="7">
        <v>7.3918999999999997</v>
      </c>
      <c r="H1349" s="7">
        <v>0.56899999999999995</v>
      </c>
      <c r="I1349" s="7">
        <v>1.5908</v>
      </c>
      <c r="K1349" s="7">
        <v>1.0116000000000001</v>
      </c>
      <c r="L1349" s="7">
        <v>2.1629</v>
      </c>
      <c r="N1349" s="7">
        <v>0.51670000000000005</v>
      </c>
      <c r="O1349" s="7">
        <v>1.5628</v>
      </c>
      <c r="Q1349" s="7">
        <v>1.5846</v>
      </c>
      <c r="R1349" s="7">
        <v>4.0491000000000001</v>
      </c>
      <c r="AA1349" s="7">
        <v>0.4506</v>
      </c>
      <c r="AB1349" s="7">
        <v>1.3621000000000001</v>
      </c>
      <c r="AC1349" s="7">
        <v>3.2241</v>
      </c>
      <c r="AD1349" s="7">
        <v>7.0000999999999998</v>
      </c>
      <c r="AH1349" s="7">
        <v>0.51870000000000005</v>
      </c>
      <c r="AI1349" s="7">
        <v>1.4956</v>
      </c>
      <c r="AK1349" s="7">
        <v>0.5726</v>
      </c>
      <c r="AL1349" s="7">
        <v>2.0135000000000001</v>
      </c>
      <c r="AN1349" s="7">
        <v>0.47670000000000001</v>
      </c>
      <c r="AO1349" s="7">
        <v>1.4819</v>
      </c>
      <c r="AP1349" s="7"/>
      <c r="AQ1349" s="7">
        <v>1.4813000000000001</v>
      </c>
      <c r="AR1349" s="7">
        <v>3.4609999999999999</v>
      </c>
      <c r="AY1349" s="7">
        <v>3.4382999999999999</v>
      </c>
      <c r="AZ1349" s="7">
        <v>8.1265000000000001</v>
      </c>
      <c r="BA1349" s="7">
        <v>8.1265000000000001</v>
      </c>
    </row>
    <row r="1350" spans="1:53" x14ac:dyDescent="0.15">
      <c r="A1350" s="7">
        <v>0.47510000000000002</v>
      </c>
      <c r="B1350" s="7">
        <v>1.4024000000000001</v>
      </c>
      <c r="C1350" s="7">
        <v>3.4234</v>
      </c>
      <c r="D1350" s="7">
        <v>7.3955000000000002</v>
      </c>
      <c r="H1350" s="7">
        <v>0.56950000000000001</v>
      </c>
      <c r="I1350" s="7">
        <v>1.5918000000000001</v>
      </c>
      <c r="K1350" s="7">
        <v>1.0121</v>
      </c>
      <c r="L1350" s="7">
        <v>2.1640999999999999</v>
      </c>
      <c r="N1350" s="7">
        <v>0.5171</v>
      </c>
      <c r="O1350" s="7">
        <v>1.5638000000000001</v>
      </c>
      <c r="Q1350" s="7">
        <v>1.5854999999999999</v>
      </c>
      <c r="R1350" s="7">
        <v>4.0510000000000002</v>
      </c>
      <c r="AA1350" s="7">
        <v>0.45100000000000001</v>
      </c>
      <c r="AB1350" s="7">
        <v>1.363</v>
      </c>
      <c r="AC1350" s="7">
        <v>3.2256999999999998</v>
      </c>
      <c r="AD1350" s="7">
        <v>7.0034000000000001</v>
      </c>
      <c r="AH1350" s="7">
        <v>0.51910000000000001</v>
      </c>
      <c r="AI1350" s="7">
        <v>1.4965999999999999</v>
      </c>
      <c r="AK1350" s="7">
        <v>0.57310000000000005</v>
      </c>
      <c r="AL1350" s="7">
        <v>2.0146000000000002</v>
      </c>
      <c r="AN1350" s="7">
        <v>0.47710000000000002</v>
      </c>
      <c r="AO1350" s="7">
        <v>1.4827999999999999</v>
      </c>
      <c r="AP1350" s="7"/>
      <c r="AQ1350" s="7">
        <v>1.4823</v>
      </c>
      <c r="AR1350" s="7">
        <v>3.4628000000000001</v>
      </c>
      <c r="AY1350" s="7">
        <v>3.4403999999999999</v>
      </c>
      <c r="AZ1350" s="7">
        <v>8.1310000000000002</v>
      </c>
      <c r="BA1350" s="7">
        <v>8.1310000000000002</v>
      </c>
    </row>
    <row r="1351" spans="1:53" x14ac:dyDescent="0.15">
      <c r="A1351" s="7">
        <v>0.47549999999999998</v>
      </c>
      <c r="B1351" s="7">
        <v>1.4031</v>
      </c>
      <c r="C1351" s="7">
        <v>3.4251999999999998</v>
      </c>
      <c r="D1351" s="7">
        <v>7.3990999999999998</v>
      </c>
      <c r="H1351" s="7">
        <v>0.56999999999999995</v>
      </c>
      <c r="I1351" s="7">
        <v>1.5928</v>
      </c>
      <c r="K1351" s="7">
        <v>1.0125999999999999</v>
      </c>
      <c r="L1351" s="7">
        <v>2.1652999999999998</v>
      </c>
      <c r="N1351" s="7">
        <v>0.51749999999999996</v>
      </c>
      <c r="O1351" s="7">
        <v>1.5648</v>
      </c>
      <c r="Q1351" s="7">
        <v>1.5865</v>
      </c>
      <c r="R1351" s="7">
        <v>4.0529000000000002</v>
      </c>
      <c r="AA1351" s="7">
        <v>0.45140000000000002</v>
      </c>
      <c r="AB1351" s="7">
        <v>1.3637999999999999</v>
      </c>
      <c r="AC1351" s="7">
        <v>3.2273000000000001</v>
      </c>
      <c r="AD1351" s="7">
        <v>7.0065999999999997</v>
      </c>
      <c r="AH1351" s="7">
        <v>0.51959999999999995</v>
      </c>
      <c r="AI1351" s="7">
        <v>1.4976</v>
      </c>
      <c r="AK1351" s="7">
        <v>0.57369999999999999</v>
      </c>
      <c r="AL1351" s="7">
        <v>2.0156000000000001</v>
      </c>
      <c r="AN1351" s="7">
        <v>0.47749999999999998</v>
      </c>
      <c r="AO1351" s="7">
        <v>1.4838</v>
      </c>
      <c r="AP1351" s="7"/>
      <c r="AQ1351" s="7">
        <v>1.4832000000000001</v>
      </c>
      <c r="AR1351" s="7">
        <v>3.4645999999999999</v>
      </c>
      <c r="AY1351" s="7">
        <v>3.4424999999999999</v>
      </c>
      <c r="AZ1351" s="7">
        <v>8.1355000000000004</v>
      </c>
      <c r="BA1351" s="7">
        <v>8.1355000000000004</v>
      </c>
    </row>
    <row r="1352" spans="1:53" x14ac:dyDescent="0.15">
      <c r="A1352" s="7">
        <v>0.47589999999999999</v>
      </c>
      <c r="B1352" s="7">
        <v>1.4038999999999999</v>
      </c>
      <c r="C1352" s="7">
        <v>3.4268999999999998</v>
      </c>
      <c r="D1352" s="7">
        <v>7.4025999999999996</v>
      </c>
      <c r="H1352" s="7">
        <v>0.57050000000000001</v>
      </c>
      <c r="I1352" s="7">
        <v>1.5939000000000001</v>
      </c>
      <c r="K1352" s="7">
        <v>1.0132000000000001</v>
      </c>
      <c r="L1352" s="7">
        <v>2.1663999999999999</v>
      </c>
      <c r="N1352" s="7">
        <v>0.51800000000000002</v>
      </c>
      <c r="O1352" s="7">
        <v>1.5658000000000001</v>
      </c>
      <c r="Q1352" s="7">
        <v>1.5874999999999999</v>
      </c>
      <c r="R1352" s="7">
        <v>4.0548999999999999</v>
      </c>
      <c r="AA1352" s="7">
        <v>0.45179999999999998</v>
      </c>
      <c r="AB1352" s="7">
        <v>1.3646</v>
      </c>
      <c r="AC1352" s="7">
        <v>3.2288999999999999</v>
      </c>
      <c r="AD1352" s="7">
        <v>7.0099</v>
      </c>
      <c r="AH1352" s="7">
        <v>0.52010000000000001</v>
      </c>
      <c r="AI1352" s="7">
        <v>1.4984999999999999</v>
      </c>
      <c r="AK1352" s="7">
        <v>0.57420000000000004</v>
      </c>
      <c r="AL1352" s="7">
        <v>2.0167000000000002</v>
      </c>
      <c r="AN1352" s="7">
        <v>0.47789999999999999</v>
      </c>
      <c r="AO1352" s="7">
        <v>1.4846999999999999</v>
      </c>
      <c r="AP1352" s="7"/>
      <c r="AQ1352" s="7">
        <v>1.4841</v>
      </c>
      <c r="AR1352" s="7">
        <v>3.4664999999999999</v>
      </c>
      <c r="AY1352" s="7">
        <v>3.4445999999999999</v>
      </c>
      <c r="AZ1352" s="7">
        <v>8.14</v>
      </c>
      <c r="BA1352" s="7">
        <v>8.14</v>
      </c>
    </row>
    <row r="1353" spans="1:53" x14ac:dyDescent="0.15">
      <c r="A1353" s="7">
        <v>0.4763</v>
      </c>
      <c r="B1353" s="7">
        <v>1.4047000000000001</v>
      </c>
      <c r="C1353" s="7">
        <v>3.4287000000000001</v>
      </c>
      <c r="D1353" s="7">
        <v>7.4062000000000001</v>
      </c>
      <c r="H1353" s="7">
        <v>0.57099999999999995</v>
      </c>
      <c r="I1353" s="7">
        <v>1.5949</v>
      </c>
      <c r="K1353" s="7">
        <v>1.0137</v>
      </c>
      <c r="L1353" s="7">
        <v>2.1676000000000002</v>
      </c>
      <c r="N1353" s="7">
        <v>0.51839999999999997</v>
      </c>
      <c r="O1353" s="7">
        <v>1.5667</v>
      </c>
      <c r="Q1353" s="7">
        <v>1.5884</v>
      </c>
      <c r="R1353" s="7">
        <v>4.0568</v>
      </c>
      <c r="AA1353" s="7">
        <v>0.45219999999999999</v>
      </c>
      <c r="AB1353" s="7">
        <v>1.3653999999999999</v>
      </c>
      <c r="AC1353" s="7">
        <v>3.2305999999999999</v>
      </c>
      <c r="AD1353" s="7">
        <v>7.0132000000000003</v>
      </c>
      <c r="AH1353" s="7">
        <v>0.52049999999999996</v>
      </c>
      <c r="AI1353" s="7">
        <v>1.4995000000000001</v>
      </c>
      <c r="AK1353" s="7">
        <v>0.57469999999999999</v>
      </c>
      <c r="AL1353" s="7">
        <v>2.0177</v>
      </c>
      <c r="AN1353" s="7">
        <v>0.4783</v>
      </c>
      <c r="AO1353" s="7">
        <v>1.4857</v>
      </c>
      <c r="AP1353" s="7"/>
      <c r="AQ1353" s="7">
        <v>1.4850000000000001</v>
      </c>
      <c r="AR1353" s="7">
        <v>3.4683000000000002</v>
      </c>
      <c r="AY1353" s="7">
        <v>3.4466999999999999</v>
      </c>
      <c r="AZ1353" s="7">
        <v>8.1445000000000007</v>
      </c>
      <c r="BA1353" s="7">
        <v>8.1445000000000007</v>
      </c>
    </row>
    <row r="1354" spans="1:53" x14ac:dyDescent="0.15">
      <c r="A1354" s="7">
        <v>0.47670000000000001</v>
      </c>
      <c r="B1354" s="7">
        <v>1.4055</v>
      </c>
      <c r="C1354" s="7">
        <v>3.4304999999999999</v>
      </c>
      <c r="D1354" s="7">
        <v>7.4097999999999997</v>
      </c>
      <c r="H1354" s="7">
        <v>0.57150000000000001</v>
      </c>
      <c r="I1354" s="7">
        <v>1.5959000000000001</v>
      </c>
      <c r="K1354" s="7">
        <v>1.0142</v>
      </c>
      <c r="L1354" s="7">
        <v>2.1688000000000001</v>
      </c>
      <c r="N1354" s="7">
        <v>0.51880000000000004</v>
      </c>
      <c r="O1354" s="7">
        <v>1.5677000000000001</v>
      </c>
      <c r="Q1354" s="7">
        <v>1.5893999999999999</v>
      </c>
      <c r="R1354" s="7">
        <v>4.0587999999999997</v>
      </c>
      <c r="AA1354" s="7">
        <v>0.4526</v>
      </c>
      <c r="AB1354" s="7">
        <v>1.3662000000000001</v>
      </c>
      <c r="AC1354" s="7">
        <v>3.2322000000000002</v>
      </c>
      <c r="AD1354" s="7">
        <v>7.0164999999999997</v>
      </c>
      <c r="AH1354" s="7">
        <v>0.52100000000000002</v>
      </c>
      <c r="AI1354" s="7">
        <v>1.5004999999999999</v>
      </c>
      <c r="AK1354" s="7">
        <v>0.57520000000000004</v>
      </c>
      <c r="AL1354" s="7">
        <v>2.0186999999999999</v>
      </c>
      <c r="AN1354" s="7">
        <v>0.47870000000000001</v>
      </c>
      <c r="AO1354" s="7">
        <v>1.4865999999999999</v>
      </c>
      <c r="AP1354" s="7"/>
      <c r="AQ1354" s="7">
        <v>1.4859</v>
      </c>
      <c r="AR1354" s="7">
        <v>3.4701</v>
      </c>
      <c r="AY1354" s="7">
        <v>3.4487999999999999</v>
      </c>
      <c r="AZ1354" s="7">
        <v>8.1489999999999991</v>
      </c>
      <c r="BA1354" s="7">
        <v>8.1489999999999991</v>
      </c>
    </row>
    <row r="1355" spans="1:53" x14ac:dyDescent="0.15">
      <c r="A1355" s="7">
        <v>0.47710000000000002</v>
      </c>
      <c r="B1355" s="7">
        <v>1.4063000000000001</v>
      </c>
      <c r="C1355" s="7">
        <v>3.4323000000000001</v>
      </c>
      <c r="D1355" s="7">
        <v>7.4134000000000002</v>
      </c>
      <c r="H1355" s="7">
        <v>0.57199999999999995</v>
      </c>
      <c r="I1355" s="7">
        <v>1.5969</v>
      </c>
      <c r="K1355" s="7">
        <v>1.0146999999999999</v>
      </c>
      <c r="L1355" s="7">
        <v>2.17</v>
      </c>
      <c r="N1355" s="7">
        <v>0.51929999999999998</v>
      </c>
      <c r="O1355" s="7">
        <v>1.5687</v>
      </c>
      <c r="Q1355" s="7">
        <v>1.5904</v>
      </c>
      <c r="R1355" s="7">
        <v>4.0606999999999998</v>
      </c>
      <c r="AA1355" s="7">
        <v>0.45300000000000001</v>
      </c>
      <c r="AB1355" s="7">
        <v>1.367</v>
      </c>
      <c r="AC1355" s="7">
        <v>3.2339000000000002</v>
      </c>
      <c r="AD1355" s="7">
        <v>7.0198</v>
      </c>
      <c r="AH1355" s="7">
        <v>0.52149999999999996</v>
      </c>
      <c r="AI1355" s="7">
        <v>1.5015000000000001</v>
      </c>
      <c r="AK1355" s="7">
        <v>0.57569999999999999</v>
      </c>
      <c r="AL1355" s="7">
        <v>2.0198</v>
      </c>
      <c r="AN1355" s="7">
        <v>0.47920000000000001</v>
      </c>
      <c r="AO1355" s="7">
        <v>1.4876</v>
      </c>
      <c r="AP1355" s="7"/>
      <c r="AQ1355" s="7">
        <v>1.4867999999999999</v>
      </c>
      <c r="AR1355" s="7">
        <v>3.472</v>
      </c>
      <c r="AY1355" s="7">
        <v>3.4510000000000001</v>
      </c>
      <c r="AZ1355" s="7">
        <v>8.1536000000000008</v>
      </c>
      <c r="BA1355" s="7">
        <v>8.1536000000000008</v>
      </c>
    </row>
    <row r="1356" spans="1:53" x14ac:dyDescent="0.15">
      <c r="A1356" s="7">
        <v>0.47739999999999999</v>
      </c>
      <c r="B1356" s="7">
        <v>1.4071</v>
      </c>
      <c r="C1356" s="7">
        <v>3.4340999999999999</v>
      </c>
      <c r="D1356" s="7">
        <v>7.4169999999999998</v>
      </c>
      <c r="H1356" s="7">
        <v>0.57250000000000001</v>
      </c>
      <c r="I1356" s="7">
        <v>1.5980000000000001</v>
      </c>
      <c r="K1356" s="7">
        <v>1.0152000000000001</v>
      </c>
      <c r="L1356" s="7">
        <v>2.1711999999999998</v>
      </c>
      <c r="N1356" s="7">
        <v>0.51970000000000005</v>
      </c>
      <c r="O1356" s="7">
        <v>1.5697000000000001</v>
      </c>
      <c r="Q1356" s="7">
        <v>1.5913999999999999</v>
      </c>
      <c r="R1356" s="7">
        <v>4.0627000000000004</v>
      </c>
      <c r="AA1356" s="7">
        <v>0.45340000000000003</v>
      </c>
      <c r="AB1356" s="7">
        <v>1.3678999999999999</v>
      </c>
      <c r="AC1356" s="7">
        <v>3.2355</v>
      </c>
      <c r="AD1356" s="7">
        <v>7.0232000000000001</v>
      </c>
      <c r="AH1356" s="7">
        <v>0.52190000000000003</v>
      </c>
      <c r="AI1356" s="7">
        <v>1.5024</v>
      </c>
      <c r="AK1356" s="7">
        <v>0.57630000000000003</v>
      </c>
      <c r="AL1356" s="7">
        <v>2.0207999999999999</v>
      </c>
      <c r="AN1356" s="7">
        <v>0.47960000000000003</v>
      </c>
      <c r="AO1356" s="7">
        <v>1.4884999999999999</v>
      </c>
      <c r="AP1356" s="7"/>
      <c r="AQ1356" s="7">
        <v>1.4878</v>
      </c>
      <c r="AR1356" s="7">
        <v>3.4739</v>
      </c>
      <c r="AY1356" s="7">
        <v>3.4531000000000001</v>
      </c>
      <c r="AZ1356" s="7">
        <v>8.1582000000000008</v>
      </c>
      <c r="BA1356" s="7">
        <v>8.1582000000000008</v>
      </c>
    </row>
    <row r="1357" spans="1:53" x14ac:dyDescent="0.15">
      <c r="A1357" s="7">
        <v>0.4778</v>
      </c>
      <c r="B1357" s="7">
        <v>1.4078999999999999</v>
      </c>
      <c r="C1357" s="7">
        <v>3.4359000000000002</v>
      </c>
      <c r="D1357" s="7">
        <v>7.4207000000000001</v>
      </c>
      <c r="H1357" s="7">
        <v>0.57299999999999995</v>
      </c>
      <c r="I1357" s="7">
        <v>1.599</v>
      </c>
      <c r="K1357" s="7">
        <v>1.0157</v>
      </c>
      <c r="L1357" s="7">
        <v>2.1724000000000001</v>
      </c>
      <c r="N1357" s="7">
        <v>0.52010000000000001</v>
      </c>
      <c r="O1357" s="7">
        <v>1.5707</v>
      </c>
      <c r="Q1357" s="7">
        <v>1.5924</v>
      </c>
      <c r="R1357" s="7">
        <v>4.0647000000000002</v>
      </c>
      <c r="AA1357" s="7">
        <v>0.45379999999999998</v>
      </c>
      <c r="AB1357" s="7">
        <v>1.3687</v>
      </c>
      <c r="AC1357" s="7">
        <v>3.2372000000000001</v>
      </c>
      <c r="AD1357" s="7">
        <v>7.0265000000000004</v>
      </c>
      <c r="AH1357" s="7">
        <v>0.52239999999999998</v>
      </c>
      <c r="AI1357" s="7">
        <v>1.5034000000000001</v>
      </c>
      <c r="AK1357" s="7">
        <v>0.57679999999999998</v>
      </c>
      <c r="AL1357" s="7">
        <v>2.0219</v>
      </c>
      <c r="AN1357" s="7">
        <v>0.48</v>
      </c>
      <c r="AO1357" s="7">
        <v>1.4895</v>
      </c>
      <c r="AP1357" s="7"/>
      <c r="AQ1357" s="7">
        <v>1.4886999999999999</v>
      </c>
      <c r="AR1357" s="7">
        <v>3.4756999999999998</v>
      </c>
      <c r="AY1357" s="7">
        <v>3.4552999999999998</v>
      </c>
      <c r="AZ1357" s="7">
        <v>8.1628000000000007</v>
      </c>
      <c r="BA1357" s="7">
        <v>8.1628000000000007</v>
      </c>
    </row>
    <row r="1358" spans="1:53" x14ac:dyDescent="0.15">
      <c r="A1358" s="7">
        <v>0.47820000000000001</v>
      </c>
      <c r="B1358" s="7">
        <v>1.4087000000000001</v>
      </c>
      <c r="C1358" s="7">
        <v>3.4377</v>
      </c>
      <c r="D1358" s="7">
        <v>7.4242999999999997</v>
      </c>
      <c r="H1358" s="7">
        <v>0.57350000000000001</v>
      </c>
      <c r="I1358" s="7">
        <v>1.6</v>
      </c>
      <c r="K1358" s="7">
        <v>1.0163</v>
      </c>
      <c r="L1358" s="7">
        <v>2.1736</v>
      </c>
      <c r="N1358" s="7">
        <v>0.52059999999999995</v>
      </c>
      <c r="O1358" s="7">
        <v>1.5717000000000001</v>
      </c>
      <c r="Q1358" s="7">
        <v>1.5933999999999999</v>
      </c>
      <c r="R1358" s="7">
        <v>4.0667</v>
      </c>
      <c r="AA1358" s="7">
        <v>0.45419999999999999</v>
      </c>
      <c r="AB1358" s="7">
        <v>1.3694999999999999</v>
      </c>
      <c r="AC1358" s="7">
        <v>3.2387999999999999</v>
      </c>
      <c r="AD1358" s="7">
        <v>7.0298999999999996</v>
      </c>
      <c r="AH1358" s="7">
        <v>0.52290000000000003</v>
      </c>
      <c r="AI1358" s="7">
        <v>1.5044</v>
      </c>
      <c r="AK1358" s="7">
        <v>0.57730000000000004</v>
      </c>
      <c r="AL1358" s="7">
        <v>2.0230000000000001</v>
      </c>
      <c r="AN1358" s="7">
        <v>0.48039999999999999</v>
      </c>
      <c r="AO1358" s="7">
        <v>1.4904999999999999</v>
      </c>
      <c r="AP1358" s="7"/>
      <c r="AQ1358" s="7">
        <v>1.4896</v>
      </c>
      <c r="AR1358" s="7">
        <v>3.4775999999999998</v>
      </c>
      <c r="AY1358" s="7">
        <v>3.4573999999999998</v>
      </c>
      <c r="AZ1358" s="7">
        <v>8.1674000000000007</v>
      </c>
      <c r="BA1358" s="7">
        <v>8.1674000000000007</v>
      </c>
    </row>
    <row r="1359" spans="1:53" x14ac:dyDescent="0.15">
      <c r="A1359" s="7">
        <v>0.47860000000000003</v>
      </c>
      <c r="B1359" s="7">
        <v>1.4095</v>
      </c>
      <c r="C1359" s="7">
        <v>3.4394999999999998</v>
      </c>
      <c r="D1359" s="7">
        <v>7.4279999999999999</v>
      </c>
      <c r="H1359" s="7">
        <v>0.57399999999999995</v>
      </c>
      <c r="I1359" s="7">
        <v>2.0011000000000001</v>
      </c>
      <c r="K1359" s="7">
        <v>1.0167999999999999</v>
      </c>
      <c r="L1359" s="7">
        <v>2.1747999999999998</v>
      </c>
      <c r="N1359" s="7">
        <v>0.52100000000000002</v>
      </c>
      <c r="O1359" s="7">
        <v>1.5727</v>
      </c>
      <c r="Q1359" s="7">
        <v>1.5944</v>
      </c>
      <c r="R1359" s="7">
        <v>4.0686</v>
      </c>
      <c r="AA1359" s="7">
        <v>0.4546</v>
      </c>
      <c r="AB1359" s="7">
        <v>1.3704000000000001</v>
      </c>
      <c r="AC1359" s="7">
        <v>3.2404999999999999</v>
      </c>
      <c r="AD1359" s="7">
        <v>7.0331999999999999</v>
      </c>
      <c r="AH1359" s="7">
        <v>0.52339999999999998</v>
      </c>
      <c r="AI1359" s="7">
        <v>1.5054000000000001</v>
      </c>
      <c r="AK1359" s="7">
        <v>0.57779999999999998</v>
      </c>
      <c r="AL1359" s="7">
        <v>2.024</v>
      </c>
      <c r="AN1359" s="7">
        <v>0.48080000000000001</v>
      </c>
      <c r="AO1359" s="7">
        <v>1.4914000000000001</v>
      </c>
      <c r="AP1359" s="7"/>
      <c r="AQ1359" s="7">
        <v>1.4905999999999999</v>
      </c>
      <c r="AR1359" s="7">
        <v>3.4794999999999998</v>
      </c>
      <c r="AY1359" s="7">
        <v>3.4596</v>
      </c>
      <c r="AZ1359" s="7">
        <v>8.1720000000000006</v>
      </c>
      <c r="BA1359" s="7">
        <v>8.1720000000000006</v>
      </c>
    </row>
    <row r="1360" spans="1:53" x14ac:dyDescent="0.15">
      <c r="A1360" s="7">
        <v>0.47899999999999998</v>
      </c>
      <c r="B1360" s="7">
        <v>1.4103000000000001</v>
      </c>
      <c r="C1360" s="7">
        <v>3.4413</v>
      </c>
      <c r="D1360" s="7">
        <v>7.4317000000000002</v>
      </c>
      <c r="H1360" s="7">
        <v>0.57450000000000001</v>
      </c>
      <c r="I1360" s="7">
        <v>2.0021</v>
      </c>
      <c r="K1360" s="7">
        <v>1.0173000000000001</v>
      </c>
      <c r="L1360" s="7">
        <v>2.1760000000000002</v>
      </c>
      <c r="N1360" s="7">
        <v>0.52139999999999997</v>
      </c>
      <c r="O1360" s="7">
        <v>1.5737000000000001</v>
      </c>
      <c r="Q1360" s="7">
        <v>1.5953999999999999</v>
      </c>
      <c r="R1360" s="7">
        <v>4.0705999999999998</v>
      </c>
      <c r="AA1360" s="7">
        <v>0.45500000000000002</v>
      </c>
      <c r="AB1360" s="7">
        <v>1.3712</v>
      </c>
      <c r="AC1360" s="7">
        <v>3.2422</v>
      </c>
      <c r="AD1360" s="7">
        <v>7.0366</v>
      </c>
      <c r="AH1360" s="7">
        <v>0.52380000000000004</v>
      </c>
      <c r="AI1360" s="7">
        <v>1.5064</v>
      </c>
      <c r="AK1360" s="7">
        <v>0.57840000000000003</v>
      </c>
      <c r="AL1360" s="7">
        <v>2.0251000000000001</v>
      </c>
      <c r="AN1360" s="7">
        <v>0.48120000000000002</v>
      </c>
      <c r="AO1360" s="7">
        <v>1.4923999999999999</v>
      </c>
      <c r="AP1360" s="7"/>
      <c r="AQ1360" s="7">
        <v>1.4915</v>
      </c>
      <c r="AR1360" s="7">
        <v>3.4813999999999998</v>
      </c>
      <c r="AY1360" s="7">
        <v>3.4617</v>
      </c>
      <c r="AZ1360" s="7">
        <v>8.1766000000000005</v>
      </c>
      <c r="BA1360" s="7">
        <v>8.1766000000000005</v>
      </c>
    </row>
    <row r="1361" spans="1:53" x14ac:dyDescent="0.15">
      <c r="A1361" s="7">
        <v>0.47939999999999999</v>
      </c>
      <c r="B1361" s="7">
        <v>1.4111</v>
      </c>
      <c r="C1361" s="7">
        <v>3.4430999999999998</v>
      </c>
      <c r="D1361" s="7">
        <v>7.4352999999999998</v>
      </c>
      <c r="H1361" s="7">
        <v>0.57499999999999996</v>
      </c>
      <c r="I1361" s="7">
        <v>2.0032000000000001</v>
      </c>
      <c r="K1361" s="7">
        <v>1.0179</v>
      </c>
      <c r="L1361" s="7">
        <v>2.1772</v>
      </c>
      <c r="N1361" s="7">
        <v>0.52190000000000003</v>
      </c>
      <c r="O1361" s="7">
        <v>1.5747</v>
      </c>
      <c r="Q1361" s="7">
        <v>1.5964</v>
      </c>
      <c r="R1361" s="7">
        <v>4.0726000000000004</v>
      </c>
      <c r="AA1361" s="7">
        <v>0.45540000000000003</v>
      </c>
      <c r="AB1361" s="7">
        <v>1.3720000000000001</v>
      </c>
      <c r="AC1361" s="7">
        <v>3.2437999999999998</v>
      </c>
      <c r="AD1361" s="7">
        <v>7.04</v>
      </c>
      <c r="AH1361" s="7">
        <v>0.52429999999999999</v>
      </c>
      <c r="AI1361" s="7">
        <v>1.5074000000000001</v>
      </c>
      <c r="AK1361" s="7">
        <v>0.57889999999999997</v>
      </c>
      <c r="AL1361" s="7">
        <v>2.0261999999999998</v>
      </c>
      <c r="AN1361" s="7">
        <v>0.48170000000000002</v>
      </c>
      <c r="AO1361" s="7">
        <v>1.4934000000000001</v>
      </c>
      <c r="AP1361" s="7"/>
      <c r="AQ1361" s="7">
        <v>1.4924999999999999</v>
      </c>
      <c r="AR1361" s="7">
        <v>3.4832999999999998</v>
      </c>
      <c r="AY1361" s="7">
        <v>3.4639000000000002</v>
      </c>
      <c r="AZ1361" s="7">
        <v>8.1813000000000002</v>
      </c>
      <c r="BA1361" s="7">
        <v>8.1813000000000002</v>
      </c>
    </row>
    <row r="1362" spans="1:53" x14ac:dyDescent="0.15">
      <c r="A1362" s="7">
        <v>0.4798</v>
      </c>
      <c r="B1362" s="7">
        <v>1.4118999999999999</v>
      </c>
      <c r="C1362" s="7">
        <v>3.4449000000000001</v>
      </c>
      <c r="D1362" s="7">
        <v>7.4390000000000001</v>
      </c>
      <c r="H1362" s="7">
        <v>0.57550000000000001</v>
      </c>
      <c r="I1362" s="7">
        <v>2.0042</v>
      </c>
      <c r="K1362" s="7">
        <v>1.0184</v>
      </c>
      <c r="L1362" s="7">
        <v>2.1783999999999999</v>
      </c>
      <c r="N1362" s="7">
        <v>0.52229999999999999</v>
      </c>
      <c r="O1362" s="7">
        <v>1.5757000000000001</v>
      </c>
      <c r="Q1362" s="7">
        <v>1.5973999999999999</v>
      </c>
      <c r="R1362" s="7">
        <v>4.0746000000000002</v>
      </c>
      <c r="AA1362" s="7">
        <v>0.45579999999999998</v>
      </c>
      <c r="AB1362" s="7">
        <v>1.3729</v>
      </c>
      <c r="AC1362" s="7">
        <v>3.2454999999999998</v>
      </c>
      <c r="AD1362" s="7">
        <v>7.0434000000000001</v>
      </c>
      <c r="AH1362" s="7">
        <v>0.52480000000000004</v>
      </c>
      <c r="AI1362" s="7">
        <v>1.5084</v>
      </c>
      <c r="AK1362" s="7">
        <v>0.57940000000000003</v>
      </c>
      <c r="AL1362" s="7">
        <v>2.0272000000000001</v>
      </c>
      <c r="AN1362" s="7">
        <v>0.48209999999999997</v>
      </c>
      <c r="AO1362" s="7">
        <v>1.4944</v>
      </c>
      <c r="AP1362" s="7"/>
      <c r="AQ1362" s="7">
        <v>1.4934000000000001</v>
      </c>
      <c r="AR1362" s="7">
        <v>3.4851999999999999</v>
      </c>
      <c r="AY1362" s="7">
        <v>3.4661</v>
      </c>
      <c r="AZ1362" s="7">
        <v>8.1859000000000002</v>
      </c>
      <c r="BA1362" s="7">
        <v>8.1859000000000002</v>
      </c>
    </row>
    <row r="1363" spans="1:53" x14ac:dyDescent="0.15">
      <c r="A1363" s="7">
        <v>0.48020000000000002</v>
      </c>
      <c r="B1363" s="7">
        <v>1.4127000000000001</v>
      </c>
      <c r="C1363" s="7">
        <v>3.4468000000000001</v>
      </c>
      <c r="D1363" s="7">
        <v>7.4428000000000001</v>
      </c>
      <c r="H1363" s="7">
        <v>0.57599999999999996</v>
      </c>
      <c r="I1363" s="7">
        <v>2.0053000000000001</v>
      </c>
      <c r="K1363" s="7">
        <v>1.0188999999999999</v>
      </c>
      <c r="L1363" s="7">
        <v>2.1796000000000002</v>
      </c>
      <c r="N1363" s="7">
        <v>0.52280000000000004</v>
      </c>
      <c r="O1363" s="7">
        <v>1.5767</v>
      </c>
      <c r="Q1363" s="7">
        <v>1.5984</v>
      </c>
      <c r="R1363" s="7">
        <v>4.0766999999999998</v>
      </c>
      <c r="AA1363" s="7">
        <v>0.45619999999999999</v>
      </c>
      <c r="AB1363" s="7">
        <v>1.3736999999999999</v>
      </c>
      <c r="AC1363" s="7">
        <v>3.2471999999999999</v>
      </c>
      <c r="AD1363" s="7">
        <v>7.0468000000000002</v>
      </c>
      <c r="AH1363" s="7">
        <v>0.52529999999999999</v>
      </c>
      <c r="AI1363" s="7">
        <v>1.5094000000000001</v>
      </c>
      <c r="AK1363" s="7">
        <v>0.57999999999999996</v>
      </c>
      <c r="AL1363" s="7">
        <v>2.0283000000000002</v>
      </c>
      <c r="AN1363" s="7">
        <v>0.48249999999999998</v>
      </c>
      <c r="AO1363" s="7">
        <v>1.4954000000000001</v>
      </c>
      <c r="AP1363" s="7"/>
      <c r="AQ1363" s="7">
        <v>1.4944</v>
      </c>
      <c r="AR1363" s="7">
        <v>3.4870999999999999</v>
      </c>
      <c r="AY1363" s="7">
        <v>3.4683000000000002</v>
      </c>
      <c r="AZ1363" s="7">
        <v>8.1905999999999999</v>
      </c>
      <c r="BA1363" s="7">
        <v>8.1905999999999999</v>
      </c>
    </row>
    <row r="1364" spans="1:53" x14ac:dyDescent="0.15">
      <c r="A1364" s="7">
        <v>0.48060000000000003</v>
      </c>
      <c r="B1364" s="7">
        <v>1.4135</v>
      </c>
      <c r="C1364" s="7">
        <v>3.4485999999999999</v>
      </c>
      <c r="D1364" s="7">
        <v>7.4465000000000003</v>
      </c>
      <c r="H1364" s="7">
        <v>0.57650000000000001</v>
      </c>
      <c r="I1364" s="7">
        <v>2.0063</v>
      </c>
      <c r="K1364" s="7">
        <v>1.0195000000000001</v>
      </c>
      <c r="L1364" s="7">
        <v>2.1808000000000001</v>
      </c>
      <c r="N1364" s="7">
        <v>0.5232</v>
      </c>
      <c r="O1364" s="7">
        <v>1.5777000000000001</v>
      </c>
      <c r="Q1364" s="7">
        <v>1.5993999999999999</v>
      </c>
      <c r="R1364" s="7">
        <v>4.0787000000000004</v>
      </c>
      <c r="AA1364" s="7">
        <v>0.45660000000000001</v>
      </c>
      <c r="AB1364" s="7">
        <v>1.3746</v>
      </c>
      <c r="AC1364" s="7">
        <v>3.2488999999999999</v>
      </c>
      <c r="AD1364" s="7">
        <v>7.0502000000000002</v>
      </c>
      <c r="AH1364" s="7">
        <v>0.52580000000000005</v>
      </c>
      <c r="AI1364" s="7">
        <v>1.5104</v>
      </c>
      <c r="AK1364" s="7">
        <v>0.58050000000000002</v>
      </c>
      <c r="AL1364" s="7">
        <v>2.0293999999999999</v>
      </c>
      <c r="AN1364" s="7">
        <v>0.4829</v>
      </c>
      <c r="AO1364" s="7">
        <v>1.4963</v>
      </c>
      <c r="AP1364" s="7"/>
      <c r="AQ1364" s="7">
        <v>1.4953000000000001</v>
      </c>
      <c r="AR1364" s="7">
        <v>3.4889999999999999</v>
      </c>
      <c r="AY1364" s="7">
        <v>3.4704999999999999</v>
      </c>
      <c r="AZ1364" s="7">
        <v>8.1952999999999996</v>
      </c>
      <c r="BA1364" s="7">
        <v>8.1952999999999996</v>
      </c>
    </row>
    <row r="1365" spans="1:53" x14ac:dyDescent="0.15">
      <c r="A1365" s="7">
        <v>0.48099999999999998</v>
      </c>
      <c r="B1365" s="7">
        <v>1.4142999999999999</v>
      </c>
      <c r="C1365" s="7">
        <v>3.4504999999999999</v>
      </c>
      <c r="D1365" s="7">
        <v>7.4501999999999997</v>
      </c>
      <c r="H1365" s="7">
        <v>0.57709999999999995</v>
      </c>
      <c r="I1365" s="7">
        <v>2.0074000000000001</v>
      </c>
      <c r="K1365" s="7">
        <v>1.02</v>
      </c>
      <c r="L1365" s="7">
        <v>2.1821000000000002</v>
      </c>
      <c r="N1365" s="7">
        <v>0.52370000000000005</v>
      </c>
      <c r="O1365" s="7">
        <v>1.5788</v>
      </c>
      <c r="Q1365" s="7">
        <v>2.0004</v>
      </c>
      <c r="R1365" s="7">
        <v>4.0807000000000002</v>
      </c>
      <c r="AA1365" s="7">
        <v>0.45700000000000002</v>
      </c>
      <c r="AB1365" s="7">
        <v>1.3754</v>
      </c>
      <c r="AC1365" s="7">
        <v>3.2505999999999999</v>
      </c>
      <c r="AD1365" s="7">
        <v>7.0536000000000003</v>
      </c>
      <c r="AH1365" s="7">
        <v>0.5262</v>
      </c>
      <c r="AI1365" s="7">
        <v>1.5114000000000001</v>
      </c>
      <c r="AK1365" s="7">
        <v>0.58109999999999995</v>
      </c>
      <c r="AL1365" s="7">
        <v>2.0305</v>
      </c>
      <c r="AN1365" s="7">
        <v>0.4834</v>
      </c>
      <c r="AO1365" s="7">
        <v>1.4973000000000001</v>
      </c>
      <c r="AP1365" s="7"/>
      <c r="AQ1365" s="7">
        <v>1.4963</v>
      </c>
      <c r="AR1365" s="7">
        <v>3.4908999999999999</v>
      </c>
      <c r="AY1365" s="7">
        <v>3.4727000000000001</v>
      </c>
      <c r="AZ1365" s="7">
        <v>8.1999999999999993</v>
      </c>
      <c r="BA1365" s="7">
        <v>8.1999999999999993</v>
      </c>
    </row>
    <row r="1366" spans="1:53" x14ac:dyDescent="0.15">
      <c r="A1366" s="7">
        <v>0.48139999999999999</v>
      </c>
      <c r="B1366" s="7">
        <v>1.4151</v>
      </c>
      <c r="C1366" s="7">
        <v>3.4523000000000001</v>
      </c>
      <c r="D1366" s="7">
        <v>7.4539999999999997</v>
      </c>
      <c r="H1366" s="7">
        <v>0.5776</v>
      </c>
      <c r="I1366" s="7">
        <v>2.0085000000000002</v>
      </c>
      <c r="K1366" s="7">
        <v>1.0205</v>
      </c>
      <c r="L1366" s="7">
        <v>2.1833</v>
      </c>
      <c r="N1366" s="7">
        <v>0.52410000000000001</v>
      </c>
      <c r="O1366" s="7">
        <v>1.5798000000000001</v>
      </c>
      <c r="Q1366" s="7">
        <v>2.0013999999999998</v>
      </c>
      <c r="R1366" s="7">
        <v>4.0827999999999998</v>
      </c>
      <c r="AA1366" s="7">
        <v>0.45739999999999997</v>
      </c>
      <c r="AB1366" s="7">
        <v>1.3763000000000001</v>
      </c>
      <c r="AC1366" s="7">
        <v>3.2523</v>
      </c>
      <c r="AD1366" s="7">
        <v>7.0571000000000002</v>
      </c>
      <c r="AH1366" s="7">
        <v>0.52669999999999995</v>
      </c>
      <c r="AI1366" s="7">
        <v>1.5124</v>
      </c>
      <c r="AK1366" s="7">
        <v>0.58160000000000001</v>
      </c>
      <c r="AL1366" s="7">
        <v>2.0316000000000001</v>
      </c>
      <c r="AN1366" s="7">
        <v>0.48380000000000001</v>
      </c>
      <c r="AO1366" s="7">
        <v>1.4983</v>
      </c>
      <c r="AP1366" s="7"/>
      <c r="AQ1366" s="7">
        <v>1.4972000000000001</v>
      </c>
      <c r="AR1366" s="7">
        <v>3.4927999999999999</v>
      </c>
      <c r="AY1366" s="7">
        <v>3.4748999999999999</v>
      </c>
      <c r="AZ1366" s="7">
        <v>8.2048000000000005</v>
      </c>
      <c r="BA1366" s="7">
        <v>8.2048000000000005</v>
      </c>
    </row>
    <row r="1367" spans="1:53" x14ac:dyDescent="0.15">
      <c r="A1367" s="7">
        <v>0.48180000000000001</v>
      </c>
      <c r="B1367" s="7">
        <v>1.4159999999999999</v>
      </c>
      <c r="C1367" s="7">
        <v>3.4542000000000002</v>
      </c>
      <c r="D1367" s="7">
        <v>7.4577</v>
      </c>
      <c r="H1367" s="7">
        <v>0.57809999999999995</v>
      </c>
      <c r="I1367" s="7">
        <v>2.0095000000000001</v>
      </c>
      <c r="K1367" s="7">
        <v>1.0210999999999999</v>
      </c>
      <c r="L1367" s="7">
        <v>2.1844999999999999</v>
      </c>
      <c r="N1367" s="7">
        <v>0.52459999999999996</v>
      </c>
      <c r="O1367" s="7">
        <v>1.5808</v>
      </c>
      <c r="Q1367" s="7">
        <v>2.0024000000000002</v>
      </c>
      <c r="R1367" s="7">
        <v>4.0848000000000004</v>
      </c>
      <c r="AA1367" s="7">
        <v>0.45789999999999997</v>
      </c>
      <c r="AB1367" s="7">
        <v>1.3771</v>
      </c>
      <c r="AC1367" s="7">
        <v>3.2541000000000002</v>
      </c>
      <c r="AD1367" s="7">
        <v>7.0606</v>
      </c>
      <c r="AH1367" s="7">
        <v>0.5272</v>
      </c>
      <c r="AI1367" s="7">
        <v>1.5134000000000001</v>
      </c>
      <c r="AK1367" s="7">
        <v>0.58209999999999995</v>
      </c>
      <c r="AL1367" s="7">
        <v>2.0327000000000002</v>
      </c>
      <c r="AN1367" s="7">
        <v>0.48420000000000002</v>
      </c>
      <c r="AO1367" s="7">
        <v>1.4993000000000001</v>
      </c>
      <c r="AP1367" s="7"/>
      <c r="AQ1367" s="7">
        <v>1.4982</v>
      </c>
      <c r="AR1367" s="7">
        <v>3.4948000000000001</v>
      </c>
      <c r="AY1367" s="7">
        <v>3.4771000000000001</v>
      </c>
      <c r="AZ1367" s="7">
        <v>8.2095000000000002</v>
      </c>
      <c r="BA1367" s="7">
        <v>8.2095000000000002</v>
      </c>
    </row>
    <row r="1368" spans="1:53" x14ac:dyDescent="0.15">
      <c r="A1368" s="7">
        <v>0.48220000000000002</v>
      </c>
      <c r="B1368" s="7">
        <v>1.4168000000000001</v>
      </c>
      <c r="C1368" s="7">
        <v>3.4561000000000002</v>
      </c>
      <c r="D1368" s="7">
        <v>7.4615</v>
      </c>
      <c r="H1368" s="7">
        <v>0.5786</v>
      </c>
      <c r="I1368" s="7">
        <v>2.0106000000000002</v>
      </c>
      <c r="K1368" s="7">
        <v>1.0216000000000001</v>
      </c>
      <c r="L1368" s="7">
        <v>2.1858</v>
      </c>
      <c r="N1368" s="7">
        <v>0.52500000000000002</v>
      </c>
      <c r="O1368" s="7">
        <v>1.5818000000000001</v>
      </c>
      <c r="Q1368" s="7">
        <v>2.0034999999999998</v>
      </c>
      <c r="R1368" s="7">
        <v>4.0869</v>
      </c>
      <c r="AA1368" s="7">
        <v>0.45829999999999999</v>
      </c>
      <c r="AB1368" s="7">
        <v>1.3779999999999999</v>
      </c>
      <c r="AC1368" s="7">
        <v>3.2557999999999998</v>
      </c>
      <c r="AD1368" s="7">
        <v>7.0640000000000001</v>
      </c>
      <c r="AH1368" s="7">
        <v>0.52769999999999995</v>
      </c>
      <c r="AI1368" s="7">
        <v>1.5145</v>
      </c>
      <c r="AK1368" s="7">
        <v>0.5827</v>
      </c>
      <c r="AL1368" s="7">
        <v>2.0337999999999998</v>
      </c>
      <c r="AN1368" s="7">
        <v>0.48470000000000002</v>
      </c>
      <c r="AO1368" s="7">
        <v>1.5003</v>
      </c>
      <c r="AP1368" s="7"/>
      <c r="AQ1368" s="7">
        <v>1.4992000000000001</v>
      </c>
      <c r="AR1368" s="7">
        <v>3.4967000000000001</v>
      </c>
      <c r="AY1368" s="7">
        <v>3.4792999999999998</v>
      </c>
      <c r="AZ1368" s="7">
        <v>8.2142999999999997</v>
      </c>
      <c r="BA1368" s="7">
        <v>8.2142999999999997</v>
      </c>
    </row>
    <row r="1369" spans="1:53" x14ac:dyDescent="0.15">
      <c r="A1369" s="7">
        <v>0.48259999999999997</v>
      </c>
      <c r="B1369" s="7">
        <v>1.4176</v>
      </c>
      <c r="C1369" s="7">
        <v>3.4579</v>
      </c>
      <c r="D1369" s="7">
        <v>7.4653</v>
      </c>
      <c r="H1369" s="7">
        <v>0.57920000000000005</v>
      </c>
      <c r="I1369" s="7">
        <v>2.0116999999999998</v>
      </c>
      <c r="K1369" s="7">
        <v>1.0222</v>
      </c>
      <c r="L1369" s="7">
        <v>2.1869999999999998</v>
      </c>
      <c r="N1369" s="7">
        <v>0.52549999999999997</v>
      </c>
      <c r="O1369" s="7">
        <v>1.5829</v>
      </c>
      <c r="Q1369" s="7">
        <v>2.0045000000000002</v>
      </c>
      <c r="R1369" s="7">
        <v>4.0888999999999998</v>
      </c>
      <c r="AA1369" s="7">
        <v>0.4587</v>
      </c>
      <c r="AB1369" s="7">
        <v>1.3789</v>
      </c>
      <c r="AC1369" s="7">
        <v>3.2574999999999998</v>
      </c>
      <c r="AD1369" s="7">
        <v>7.0674999999999999</v>
      </c>
      <c r="AH1369" s="7">
        <v>0.5282</v>
      </c>
      <c r="AI1369" s="7">
        <v>1.5155000000000001</v>
      </c>
      <c r="AK1369" s="7">
        <v>0.58320000000000005</v>
      </c>
      <c r="AL1369" s="7">
        <v>2.0348999999999999</v>
      </c>
      <c r="AN1369" s="7">
        <v>0.48509999999999998</v>
      </c>
      <c r="AO1369" s="7">
        <v>1.5013000000000001</v>
      </c>
      <c r="AP1369" s="7"/>
      <c r="AQ1369" s="7">
        <v>1.5001</v>
      </c>
      <c r="AR1369" s="7">
        <v>3.4986999999999999</v>
      </c>
      <c r="AY1369" s="7">
        <v>3.4815999999999998</v>
      </c>
      <c r="AZ1369" s="7">
        <v>8.2190999999999992</v>
      </c>
      <c r="BA1369" s="7">
        <v>8.2190999999999992</v>
      </c>
    </row>
    <row r="1370" spans="1:53" x14ac:dyDescent="0.15">
      <c r="A1370" s="7">
        <v>0.48309999999999997</v>
      </c>
      <c r="B1370" s="7">
        <v>1.4184000000000001</v>
      </c>
      <c r="C1370" s="7">
        <v>3.4598</v>
      </c>
      <c r="D1370" s="7">
        <v>7.4691000000000001</v>
      </c>
      <c r="H1370" s="7">
        <v>0.57969999999999999</v>
      </c>
      <c r="I1370" s="7">
        <v>2.0127999999999999</v>
      </c>
      <c r="K1370" s="7">
        <v>1.0226999999999999</v>
      </c>
      <c r="L1370" s="7">
        <v>2.1882999999999999</v>
      </c>
      <c r="N1370" s="7">
        <v>0.52600000000000002</v>
      </c>
      <c r="O1370" s="7">
        <v>1.5839000000000001</v>
      </c>
      <c r="Q1370" s="7">
        <v>2.0055000000000001</v>
      </c>
      <c r="R1370" s="7">
        <v>4.0910000000000002</v>
      </c>
      <c r="AA1370" s="7">
        <v>0.45910000000000001</v>
      </c>
      <c r="AB1370" s="7">
        <v>1.3796999999999999</v>
      </c>
      <c r="AC1370" s="7">
        <v>3.2591999999999999</v>
      </c>
      <c r="AD1370" s="7">
        <v>7.0709999999999997</v>
      </c>
      <c r="AH1370" s="7">
        <v>0.52869999999999995</v>
      </c>
      <c r="AI1370" s="7">
        <v>1.5165</v>
      </c>
      <c r="AK1370" s="7">
        <v>0.58379999999999999</v>
      </c>
      <c r="AL1370" s="7">
        <v>2.036</v>
      </c>
      <c r="AN1370" s="7">
        <v>0.48549999999999999</v>
      </c>
      <c r="AO1370" s="7">
        <v>1.5023</v>
      </c>
      <c r="AP1370" s="7"/>
      <c r="AQ1370" s="7">
        <v>1.5011000000000001</v>
      </c>
      <c r="AR1370" s="7">
        <v>3.5005999999999999</v>
      </c>
      <c r="AY1370" s="7">
        <v>3.4838</v>
      </c>
      <c r="AZ1370" s="7">
        <v>8.2239000000000004</v>
      </c>
      <c r="BA1370" s="7">
        <v>8.2239000000000004</v>
      </c>
    </row>
    <row r="1371" spans="1:53" x14ac:dyDescent="0.15">
      <c r="A1371" s="7">
        <v>0.48349999999999999</v>
      </c>
      <c r="B1371" s="7">
        <v>1.4193</v>
      </c>
      <c r="C1371" s="7">
        <v>3.4617</v>
      </c>
      <c r="D1371" s="7">
        <v>7.4729000000000001</v>
      </c>
      <c r="H1371" s="7">
        <v>0.58020000000000005</v>
      </c>
      <c r="I1371" s="7">
        <v>2.0137999999999998</v>
      </c>
      <c r="K1371" s="7">
        <v>1.0233000000000001</v>
      </c>
      <c r="L1371" s="7">
        <v>2.1894999999999998</v>
      </c>
      <c r="N1371" s="7">
        <v>0.52639999999999998</v>
      </c>
      <c r="O1371" s="7">
        <v>1.585</v>
      </c>
      <c r="Q1371" s="7">
        <v>2.0066000000000002</v>
      </c>
      <c r="R1371" s="7">
        <v>4.0930999999999997</v>
      </c>
      <c r="AA1371" s="7">
        <v>0.45950000000000002</v>
      </c>
      <c r="AB1371" s="7">
        <v>1.3806</v>
      </c>
      <c r="AC1371" s="7">
        <v>3.2610000000000001</v>
      </c>
      <c r="AD1371" s="7">
        <v>7.0744999999999996</v>
      </c>
      <c r="AH1371" s="7">
        <v>0.5292</v>
      </c>
      <c r="AI1371" s="7">
        <v>1.5176000000000001</v>
      </c>
      <c r="AK1371" s="7">
        <v>0.58430000000000004</v>
      </c>
      <c r="AL1371" s="7">
        <v>2.0371000000000001</v>
      </c>
      <c r="AN1371" s="7">
        <v>0.48599999999999999</v>
      </c>
      <c r="AO1371" s="7">
        <v>1.5033000000000001</v>
      </c>
      <c r="AP1371" s="7"/>
      <c r="AQ1371" s="7">
        <v>1.5021</v>
      </c>
      <c r="AR1371" s="7">
        <v>3.5026000000000002</v>
      </c>
      <c r="AY1371" s="7">
        <v>3.4861</v>
      </c>
      <c r="AZ1371" s="7">
        <v>8.2286999999999999</v>
      </c>
      <c r="BA1371" s="7">
        <v>8.2286999999999999</v>
      </c>
    </row>
    <row r="1372" spans="1:53" x14ac:dyDescent="0.15">
      <c r="A1372" s="7">
        <v>0.4839</v>
      </c>
      <c r="B1372" s="7">
        <v>1.4200999999999999</v>
      </c>
      <c r="C1372" s="7">
        <v>3.4636</v>
      </c>
      <c r="D1372" s="7">
        <v>7.4767999999999999</v>
      </c>
      <c r="H1372" s="7">
        <v>0.58069999999999999</v>
      </c>
      <c r="I1372" s="7">
        <v>2.0148999999999999</v>
      </c>
      <c r="K1372" s="7">
        <v>1.0238</v>
      </c>
      <c r="L1372" s="7">
        <v>2.1907999999999999</v>
      </c>
      <c r="N1372" s="7">
        <v>0.52690000000000003</v>
      </c>
      <c r="O1372" s="7">
        <v>1.5860000000000001</v>
      </c>
      <c r="Q1372" s="7">
        <v>2.0076000000000001</v>
      </c>
      <c r="R1372" s="7">
        <v>4.0951000000000004</v>
      </c>
      <c r="AA1372" s="7">
        <v>0.45989999999999998</v>
      </c>
      <c r="AB1372" s="7">
        <v>1.3815</v>
      </c>
      <c r="AC1372" s="7">
        <v>3.2627000000000002</v>
      </c>
      <c r="AD1372" s="7">
        <v>7.0781000000000001</v>
      </c>
      <c r="AH1372" s="7">
        <v>0.52969999999999995</v>
      </c>
      <c r="AI1372" s="7">
        <v>1.5185999999999999</v>
      </c>
      <c r="AK1372" s="7">
        <v>0.58489999999999998</v>
      </c>
      <c r="AL1372" s="7">
        <v>2.0381999999999998</v>
      </c>
      <c r="AN1372" s="7">
        <v>0.4864</v>
      </c>
      <c r="AO1372" s="7">
        <v>1.5044</v>
      </c>
      <c r="AP1372" s="7"/>
      <c r="AQ1372" s="7">
        <v>1.5031000000000001</v>
      </c>
      <c r="AR1372" s="7">
        <v>3.5045000000000002</v>
      </c>
      <c r="AY1372" s="7">
        <v>3.4883000000000002</v>
      </c>
      <c r="AZ1372" s="7">
        <v>8.2335999999999991</v>
      </c>
      <c r="BA1372" s="7">
        <v>8.2335999999999991</v>
      </c>
    </row>
    <row r="1373" spans="1:53" x14ac:dyDescent="0.15">
      <c r="A1373" s="7">
        <v>0.48430000000000001</v>
      </c>
      <c r="B1373" s="7">
        <v>1.421</v>
      </c>
      <c r="C1373" s="7">
        <v>3.4655</v>
      </c>
      <c r="D1373" s="7">
        <v>7.4805999999999999</v>
      </c>
      <c r="H1373" s="7">
        <v>0.58130000000000004</v>
      </c>
      <c r="I1373" s="7">
        <v>2.016</v>
      </c>
      <c r="K1373" s="7">
        <v>1.0244</v>
      </c>
      <c r="L1373" s="7">
        <v>2.1920000000000002</v>
      </c>
      <c r="N1373" s="7">
        <v>0.52729999999999999</v>
      </c>
      <c r="O1373" s="7">
        <v>1.5871</v>
      </c>
      <c r="Q1373" s="7">
        <v>2.0087000000000002</v>
      </c>
      <c r="R1373" s="7">
        <v>4.0972</v>
      </c>
      <c r="AA1373" s="7">
        <v>0.46039999999999998</v>
      </c>
      <c r="AB1373" s="7">
        <v>1.3824000000000001</v>
      </c>
      <c r="AC1373" s="7">
        <v>3.2645</v>
      </c>
      <c r="AD1373" s="7">
        <v>7.0815999999999999</v>
      </c>
      <c r="AH1373" s="7">
        <v>0.5302</v>
      </c>
      <c r="AI1373" s="7">
        <v>1.5196000000000001</v>
      </c>
      <c r="AK1373" s="7">
        <v>0.58550000000000002</v>
      </c>
      <c r="AL1373" s="7">
        <v>2.0392999999999999</v>
      </c>
      <c r="AN1373" s="7">
        <v>0.4869</v>
      </c>
      <c r="AO1373" s="7">
        <v>1.5054000000000001</v>
      </c>
      <c r="AP1373" s="7"/>
      <c r="AQ1373" s="7">
        <v>1.5041</v>
      </c>
      <c r="AR1373" s="7">
        <v>3.5065</v>
      </c>
      <c r="AY1373" s="7">
        <v>3.4906000000000001</v>
      </c>
      <c r="AZ1373" s="7">
        <v>8.2384000000000004</v>
      </c>
      <c r="BA1373" s="7">
        <v>8.2384000000000004</v>
      </c>
    </row>
    <row r="1374" spans="1:53" x14ac:dyDescent="0.15">
      <c r="A1374" s="7">
        <v>0.48470000000000002</v>
      </c>
      <c r="B1374" s="7">
        <v>1.4218</v>
      </c>
      <c r="C1374" s="7">
        <v>3.4674</v>
      </c>
      <c r="D1374" s="7">
        <v>7.4844999999999997</v>
      </c>
      <c r="H1374" s="7">
        <v>0.58179999999999998</v>
      </c>
      <c r="I1374" s="7">
        <v>2.0171000000000001</v>
      </c>
      <c r="K1374" s="7">
        <v>1.0248999999999999</v>
      </c>
      <c r="L1374" s="7">
        <v>2.1932999999999998</v>
      </c>
      <c r="N1374" s="7">
        <v>0.52780000000000005</v>
      </c>
      <c r="O1374" s="7">
        <v>1.5881000000000001</v>
      </c>
      <c r="Q1374" s="7">
        <v>2.0097</v>
      </c>
      <c r="R1374" s="7">
        <v>4.0993000000000004</v>
      </c>
      <c r="AA1374" s="7">
        <v>0.46079999999999999</v>
      </c>
      <c r="AB1374" s="7">
        <v>1.3832</v>
      </c>
      <c r="AC1374" s="7">
        <v>3.2662</v>
      </c>
      <c r="AD1374" s="7">
        <v>7.0850999999999997</v>
      </c>
      <c r="AH1374" s="7">
        <v>0.53069999999999995</v>
      </c>
      <c r="AI1374" s="7">
        <v>1.5206999999999999</v>
      </c>
      <c r="AK1374" s="7">
        <v>0.58599999999999997</v>
      </c>
      <c r="AL1374" s="7">
        <v>2.0405000000000002</v>
      </c>
      <c r="AN1374" s="7">
        <v>0.48730000000000001</v>
      </c>
      <c r="AO1374" s="7">
        <v>1.5064</v>
      </c>
      <c r="AP1374" s="7"/>
      <c r="AQ1374" s="7">
        <v>1.5049999999999999</v>
      </c>
      <c r="AR1374" s="7">
        <v>3.5085000000000002</v>
      </c>
      <c r="AY1374" s="7">
        <v>3.4929000000000001</v>
      </c>
      <c r="AZ1374" s="7">
        <v>8.2432999999999996</v>
      </c>
      <c r="BA1374" s="7">
        <v>8.2432999999999996</v>
      </c>
    </row>
    <row r="1375" spans="1:53" x14ac:dyDescent="0.15">
      <c r="A1375" s="7">
        <v>0.48509999999999998</v>
      </c>
      <c r="B1375" s="7">
        <v>1.4227000000000001</v>
      </c>
      <c r="C1375" s="7">
        <v>3.4693999999999998</v>
      </c>
      <c r="D1375" s="7">
        <v>7.4884000000000004</v>
      </c>
      <c r="H1375" s="7">
        <v>0.58240000000000003</v>
      </c>
      <c r="I1375" s="7">
        <v>2.0182000000000002</v>
      </c>
      <c r="K1375" s="7">
        <v>1.0255000000000001</v>
      </c>
      <c r="L1375" s="7">
        <v>2.1945999999999999</v>
      </c>
      <c r="N1375" s="7">
        <v>0.52829999999999999</v>
      </c>
      <c r="O1375" s="7">
        <v>1.5891999999999999</v>
      </c>
      <c r="Q1375" s="7">
        <v>2.0108000000000001</v>
      </c>
      <c r="R1375" s="7">
        <v>4.1013999999999999</v>
      </c>
      <c r="AA1375" s="7">
        <v>0.4612</v>
      </c>
      <c r="AB1375" s="7">
        <v>1.3841000000000001</v>
      </c>
      <c r="AC1375" s="7">
        <v>3.2679999999999998</v>
      </c>
      <c r="AD1375" s="7">
        <v>7.0887000000000002</v>
      </c>
      <c r="AH1375" s="7">
        <v>0.53120000000000001</v>
      </c>
      <c r="AI1375" s="7">
        <v>1.5217000000000001</v>
      </c>
      <c r="AK1375" s="7">
        <v>0.58660000000000001</v>
      </c>
      <c r="AL1375" s="7">
        <v>2.0415999999999999</v>
      </c>
      <c r="AN1375" s="7">
        <v>0.48770000000000002</v>
      </c>
      <c r="AO1375" s="7">
        <v>1.5074000000000001</v>
      </c>
      <c r="AP1375" s="7"/>
      <c r="AQ1375" s="7">
        <v>1.506</v>
      </c>
      <c r="AR1375" s="7">
        <v>3.5105</v>
      </c>
      <c r="AY1375" s="7">
        <v>3.4952000000000001</v>
      </c>
      <c r="AZ1375" s="7">
        <v>8.2482000000000006</v>
      </c>
      <c r="BA1375" s="7">
        <v>8.2482000000000006</v>
      </c>
    </row>
    <row r="1376" spans="1:53" x14ac:dyDescent="0.15">
      <c r="A1376" s="7">
        <v>0.48559999999999998</v>
      </c>
      <c r="B1376" s="7">
        <v>1.4235</v>
      </c>
      <c r="C1376" s="7">
        <v>3.4712999999999998</v>
      </c>
      <c r="D1376" s="7">
        <v>7.4923000000000002</v>
      </c>
      <c r="H1376" s="7">
        <v>0.58289999999999997</v>
      </c>
      <c r="I1376" s="7">
        <v>2.0192999999999999</v>
      </c>
      <c r="K1376" s="7">
        <v>1.026</v>
      </c>
      <c r="L1376" s="7">
        <v>2.1959</v>
      </c>
      <c r="N1376" s="7">
        <v>0.52869999999999995</v>
      </c>
      <c r="O1376" s="7">
        <v>1.5902000000000001</v>
      </c>
      <c r="Q1376" s="7">
        <v>2.0118</v>
      </c>
      <c r="R1376" s="7">
        <v>4.1036000000000001</v>
      </c>
      <c r="AA1376" s="7">
        <v>0.46160000000000001</v>
      </c>
      <c r="AB1376" s="7">
        <v>1.385</v>
      </c>
      <c r="AC1376" s="7">
        <v>3.2698</v>
      </c>
      <c r="AD1376" s="7">
        <v>7.0922999999999998</v>
      </c>
      <c r="AH1376" s="7">
        <v>0.53169999999999995</v>
      </c>
      <c r="AI1376" s="7">
        <v>1.5227999999999999</v>
      </c>
      <c r="AK1376" s="7">
        <v>0.58709999999999996</v>
      </c>
      <c r="AL1376" s="7">
        <v>2.0427</v>
      </c>
      <c r="AN1376" s="7">
        <v>0.48820000000000002</v>
      </c>
      <c r="AO1376" s="7">
        <v>1.5085</v>
      </c>
      <c r="AP1376" s="7"/>
      <c r="AQ1376" s="7">
        <v>1.5069999999999999</v>
      </c>
      <c r="AR1376" s="7">
        <v>3.5125000000000002</v>
      </c>
      <c r="AY1376" s="7">
        <v>3.4975000000000001</v>
      </c>
      <c r="AZ1376" s="7">
        <v>8.2530999999999999</v>
      </c>
      <c r="BA1376" s="7">
        <v>8.2530999999999999</v>
      </c>
    </row>
    <row r="1377" spans="1:53" x14ac:dyDescent="0.15">
      <c r="A1377" s="7">
        <v>0.48599999999999999</v>
      </c>
      <c r="B1377" s="7">
        <v>1.4244000000000001</v>
      </c>
      <c r="C1377" s="7">
        <v>3.4731999999999998</v>
      </c>
      <c r="D1377" s="7">
        <v>7.4962</v>
      </c>
      <c r="H1377" s="7">
        <v>0.58340000000000003</v>
      </c>
      <c r="I1377" s="7">
        <v>2.0204</v>
      </c>
      <c r="K1377" s="7">
        <v>1.0266</v>
      </c>
      <c r="L1377" s="7">
        <v>2.1970999999999998</v>
      </c>
      <c r="N1377" s="7">
        <v>0.5292</v>
      </c>
      <c r="O1377" s="7">
        <v>1.5912999999999999</v>
      </c>
      <c r="Q1377" s="7">
        <v>2.0129000000000001</v>
      </c>
      <c r="R1377" s="7">
        <v>4.1056999999999997</v>
      </c>
      <c r="AA1377" s="7">
        <v>0.46210000000000001</v>
      </c>
      <c r="AB1377" s="7">
        <v>1.3858999999999999</v>
      </c>
      <c r="AC1377" s="7">
        <v>3.2715999999999998</v>
      </c>
      <c r="AD1377" s="7">
        <v>7.0959000000000003</v>
      </c>
      <c r="AH1377" s="7">
        <v>0.53220000000000001</v>
      </c>
      <c r="AI1377" s="7">
        <v>1.5238</v>
      </c>
      <c r="AK1377" s="7">
        <v>0.5877</v>
      </c>
      <c r="AL1377" s="7">
        <v>2.0438999999999998</v>
      </c>
      <c r="AN1377" s="7">
        <v>0.48859999999999998</v>
      </c>
      <c r="AO1377" s="7">
        <v>1.5095000000000001</v>
      </c>
      <c r="AP1377" s="7"/>
      <c r="AQ1377" s="7">
        <v>1.508</v>
      </c>
      <c r="AR1377" s="7">
        <v>3.5145</v>
      </c>
      <c r="AY1377" s="7">
        <v>3.4998</v>
      </c>
      <c r="AZ1377" s="7">
        <v>8.2581000000000007</v>
      </c>
      <c r="BA1377" s="7">
        <v>8.2581000000000007</v>
      </c>
    </row>
    <row r="1378" spans="1:53" x14ac:dyDescent="0.15">
      <c r="A1378" s="7">
        <v>0.4864</v>
      </c>
      <c r="B1378" s="7">
        <v>1.4252</v>
      </c>
      <c r="C1378" s="7">
        <v>3.4752000000000001</v>
      </c>
      <c r="D1378" s="7">
        <v>7.5000999999999998</v>
      </c>
      <c r="H1378" s="7">
        <v>0.58399999999999996</v>
      </c>
      <c r="I1378" s="7">
        <v>2.0215999999999998</v>
      </c>
      <c r="K1378" s="7">
        <v>1.0271999999999999</v>
      </c>
      <c r="L1378" s="7">
        <v>2.1983999999999999</v>
      </c>
      <c r="N1378" s="7">
        <v>0.52969999999999995</v>
      </c>
      <c r="O1378" s="7">
        <v>1.5924</v>
      </c>
      <c r="Q1378" s="7">
        <v>2.0139</v>
      </c>
      <c r="R1378" s="7">
        <v>4.1078000000000001</v>
      </c>
      <c r="AA1378" s="7">
        <v>0.46250000000000002</v>
      </c>
      <c r="AB1378" s="7">
        <v>1.3868</v>
      </c>
      <c r="AC1378" s="7">
        <v>3.2734000000000001</v>
      </c>
      <c r="AD1378" s="7">
        <v>7.0994999999999999</v>
      </c>
      <c r="AH1378" s="7">
        <v>0.53269999999999995</v>
      </c>
      <c r="AI1378" s="7">
        <v>1.5248999999999999</v>
      </c>
      <c r="AK1378" s="7">
        <v>0.58830000000000005</v>
      </c>
      <c r="AL1378" s="7">
        <v>2.0449999999999999</v>
      </c>
      <c r="AN1378" s="7">
        <v>0.48909999999999998</v>
      </c>
      <c r="AO1378" s="7">
        <v>1.5105</v>
      </c>
      <c r="AP1378" s="7"/>
      <c r="AQ1378" s="7">
        <v>1.5089999999999999</v>
      </c>
      <c r="AR1378" s="7">
        <v>3.5165000000000002</v>
      </c>
      <c r="AY1378" s="7">
        <v>3.5021</v>
      </c>
      <c r="AZ1378" s="7">
        <v>8.2629999999999999</v>
      </c>
      <c r="BA1378" s="7">
        <v>8.2629999999999999</v>
      </c>
    </row>
    <row r="1379" spans="1:53" x14ac:dyDescent="0.15">
      <c r="A1379" s="7">
        <v>0.48680000000000001</v>
      </c>
      <c r="B1379" s="7">
        <v>1.4260999999999999</v>
      </c>
      <c r="C1379" s="7">
        <v>3.4771000000000001</v>
      </c>
      <c r="D1379" s="7">
        <v>7.5041000000000002</v>
      </c>
      <c r="H1379" s="7">
        <v>0.58450000000000002</v>
      </c>
      <c r="I1379" s="7">
        <v>2.0226999999999999</v>
      </c>
      <c r="K1379" s="7">
        <v>1.0277000000000001</v>
      </c>
      <c r="L1379" s="7">
        <v>2.1997</v>
      </c>
      <c r="N1379" s="7">
        <v>0.5302</v>
      </c>
      <c r="O1379" s="7">
        <v>1.5934999999999999</v>
      </c>
      <c r="Q1379" s="7">
        <v>2.0150000000000001</v>
      </c>
      <c r="R1379" s="7">
        <v>4.1100000000000003</v>
      </c>
      <c r="AA1379" s="7">
        <v>0.46289999999999998</v>
      </c>
      <c r="AB1379" s="7">
        <v>1.3876999999999999</v>
      </c>
      <c r="AC1379" s="7">
        <v>3.2751999999999999</v>
      </c>
      <c r="AD1379" s="7">
        <v>7.1031000000000004</v>
      </c>
      <c r="AH1379" s="7">
        <v>0.53320000000000001</v>
      </c>
      <c r="AI1379" s="7">
        <v>1.526</v>
      </c>
      <c r="AK1379" s="7">
        <v>0.58879999999999999</v>
      </c>
      <c r="AL1379" s="7">
        <v>2.0461999999999998</v>
      </c>
      <c r="AN1379" s="7">
        <v>0.48949999999999999</v>
      </c>
      <c r="AO1379" s="7">
        <v>1.5116000000000001</v>
      </c>
      <c r="AP1379" s="7"/>
      <c r="AQ1379" s="7">
        <v>1.5101</v>
      </c>
      <c r="AR1379" s="7">
        <v>3.5186000000000002</v>
      </c>
      <c r="AY1379" s="7">
        <v>3.5044</v>
      </c>
      <c r="AZ1379" s="7">
        <v>8.2680000000000007</v>
      </c>
      <c r="BA1379" s="7">
        <v>8.2680000000000007</v>
      </c>
    </row>
    <row r="1380" spans="1:53" x14ac:dyDescent="0.15">
      <c r="A1380" s="7">
        <v>0.48720000000000002</v>
      </c>
      <c r="B1380" s="7">
        <v>1.427</v>
      </c>
      <c r="C1380" s="7">
        <v>3.4790999999999999</v>
      </c>
      <c r="D1380" s="7">
        <v>7.508</v>
      </c>
      <c r="H1380" s="7">
        <v>0.58509999999999995</v>
      </c>
      <c r="I1380" s="7">
        <v>2.0238</v>
      </c>
      <c r="K1380" s="7">
        <v>1.0283</v>
      </c>
      <c r="L1380" s="7">
        <v>2.2010000000000001</v>
      </c>
      <c r="N1380" s="7">
        <v>0.53059999999999996</v>
      </c>
      <c r="O1380" s="7">
        <v>1.5945</v>
      </c>
      <c r="Q1380" s="7">
        <v>2.0160999999999998</v>
      </c>
      <c r="R1380" s="7">
        <v>4.1120999999999999</v>
      </c>
      <c r="AA1380" s="7">
        <v>0.46339999999999998</v>
      </c>
      <c r="AB1380" s="7">
        <v>1.3886000000000001</v>
      </c>
      <c r="AC1380" s="7">
        <v>3.2770000000000001</v>
      </c>
      <c r="AD1380" s="7">
        <v>7.1067999999999998</v>
      </c>
      <c r="AH1380" s="7">
        <v>0.53380000000000005</v>
      </c>
      <c r="AI1380" s="7">
        <v>1.5270999999999999</v>
      </c>
      <c r="AK1380" s="7">
        <v>0.58940000000000003</v>
      </c>
      <c r="AL1380" s="7">
        <v>2.0472999999999999</v>
      </c>
      <c r="AN1380" s="7">
        <v>0.49</v>
      </c>
      <c r="AO1380" s="7">
        <v>1.5125999999999999</v>
      </c>
      <c r="AP1380" s="7"/>
      <c r="AQ1380" s="7">
        <v>1.5111000000000001</v>
      </c>
      <c r="AR1380" s="7">
        <v>3.5206</v>
      </c>
      <c r="AY1380" s="7">
        <v>3.5068000000000001</v>
      </c>
      <c r="AZ1380" s="7">
        <v>8.2729999999999997</v>
      </c>
      <c r="BA1380" s="7">
        <v>8.2729999999999997</v>
      </c>
    </row>
    <row r="1381" spans="1:53" x14ac:dyDescent="0.15">
      <c r="A1381" s="7">
        <v>0.48770000000000002</v>
      </c>
      <c r="B1381" s="7">
        <v>1.4278</v>
      </c>
      <c r="C1381" s="7">
        <v>3.4809999999999999</v>
      </c>
      <c r="D1381" s="7">
        <v>7.5119999999999996</v>
      </c>
      <c r="H1381" s="7">
        <v>0.58560000000000001</v>
      </c>
      <c r="I1381" s="7">
        <v>2.0249000000000001</v>
      </c>
      <c r="K1381" s="7">
        <v>1.0288999999999999</v>
      </c>
      <c r="L1381" s="7">
        <v>2.2023000000000001</v>
      </c>
      <c r="N1381" s="7">
        <v>0.53110000000000002</v>
      </c>
      <c r="O1381" s="7">
        <v>1.5955999999999999</v>
      </c>
      <c r="Q1381" s="7">
        <v>2.0171999999999999</v>
      </c>
      <c r="R1381" s="7">
        <v>4.1143000000000001</v>
      </c>
      <c r="AA1381" s="7">
        <v>0.46379999999999999</v>
      </c>
      <c r="AB1381" s="7">
        <v>1.3895</v>
      </c>
      <c r="AC1381" s="7">
        <v>3.2787999999999999</v>
      </c>
      <c r="AD1381" s="7">
        <v>7.1104000000000003</v>
      </c>
      <c r="AH1381" s="7">
        <v>0.5343</v>
      </c>
      <c r="AI1381" s="7">
        <v>1.5281</v>
      </c>
      <c r="AK1381" s="7">
        <v>0.59</v>
      </c>
      <c r="AL1381" s="7">
        <v>2.0485000000000002</v>
      </c>
      <c r="AN1381" s="7">
        <v>0.4904</v>
      </c>
      <c r="AO1381" s="7">
        <v>1.5137</v>
      </c>
      <c r="AP1381" s="7"/>
      <c r="AQ1381" s="7">
        <v>1.5121</v>
      </c>
      <c r="AR1381" s="7">
        <v>3.5226000000000002</v>
      </c>
      <c r="AY1381" s="7">
        <v>3.5091000000000001</v>
      </c>
      <c r="AZ1381" s="7">
        <v>8.2780000000000005</v>
      </c>
      <c r="BA1381" s="7">
        <v>8.2780000000000005</v>
      </c>
    </row>
    <row r="1382" spans="1:53" x14ac:dyDescent="0.15">
      <c r="A1382" s="7">
        <v>0.48809999999999998</v>
      </c>
      <c r="B1382" s="7">
        <v>1.4287000000000001</v>
      </c>
      <c r="C1382" s="7">
        <v>3.4830000000000001</v>
      </c>
      <c r="D1382" s="7">
        <v>7.516</v>
      </c>
      <c r="H1382" s="7">
        <v>0.58620000000000005</v>
      </c>
      <c r="I1382" s="7">
        <v>2.0261</v>
      </c>
      <c r="K1382" s="7">
        <v>1.0294000000000001</v>
      </c>
      <c r="L1382" s="7">
        <v>2.2035999999999998</v>
      </c>
      <c r="N1382" s="7">
        <v>0.53159999999999996</v>
      </c>
      <c r="O1382" s="7">
        <v>1.5967</v>
      </c>
      <c r="Q1382" s="7">
        <v>2.0183</v>
      </c>
      <c r="R1382" s="7">
        <v>4.1163999999999996</v>
      </c>
      <c r="AA1382" s="7">
        <v>0.46429999999999999</v>
      </c>
      <c r="AB1382" s="7">
        <v>1.3904000000000001</v>
      </c>
      <c r="AC1382" s="7">
        <v>3.2806000000000002</v>
      </c>
      <c r="AD1382" s="7">
        <v>7.1140999999999996</v>
      </c>
      <c r="AH1382" s="7">
        <v>0.53480000000000005</v>
      </c>
      <c r="AI1382" s="7">
        <v>1.5291999999999999</v>
      </c>
      <c r="AK1382" s="7">
        <v>0.59060000000000001</v>
      </c>
      <c r="AL1382" s="7">
        <v>2.0495999999999999</v>
      </c>
      <c r="AN1382" s="7">
        <v>0.4909</v>
      </c>
      <c r="AO1382" s="7">
        <v>1.5146999999999999</v>
      </c>
      <c r="AP1382" s="7"/>
      <c r="AQ1382" s="7">
        <v>1.5130999999999999</v>
      </c>
      <c r="AR1382" s="7">
        <v>3.5247000000000002</v>
      </c>
      <c r="AY1382" s="7">
        <v>3.5114999999999998</v>
      </c>
      <c r="AZ1382" s="7">
        <v>8.2830999999999992</v>
      </c>
      <c r="BA1382" s="7">
        <v>8.2830999999999992</v>
      </c>
    </row>
    <row r="1383" spans="1:53" x14ac:dyDescent="0.15">
      <c r="A1383" s="7">
        <v>0.48849999999999999</v>
      </c>
      <c r="B1383" s="7">
        <v>1.4296</v>
      </c>
      <c r="C1383" s="7">
        <v>3.4849999999999999</v>
      </c>
      <c r="D1383" s="7">
        <v>7.52</v>
      </c>
      <c r="H1383" s="7">
        <v>0.5867</v>
      </c>
      <c r="I1383" s="7">
        <v>2.0272000000000001</v>
      </c>
      <c r="K1383" s="7">
        <v>1.03</v>
      </c>
      <c r="L1383" s="7">
        <v>2.2050000000000001</v>
      </c>
      <c r="N1383" s="7">
        <v>0.53210000000000002</v>
      </c>
      <c r="O1383" s="7">
        <v>1.5978000000000001</v>
      </c>
      <c r="Q1383" s="7">
        <v>2.0192999999999999</v>
      </c>
      <c r="R1383" s="7">
        <v>4.1185999999999998</v>
      </c>
      <c r="AA1383" s="7">
        <v>0.4647</v>
      </c>
      <c r="AB1383" s="7">
        <v>1.3913</v>
      </c>
      <c r="AC1383" s="7">
        <v>3.2824</v>
      </c>
      <c r="AD1383" s="7">
        <v>7.1177999999999999</v>
      </c>
      <c r="AH1383" s="7">
        <v>0.5353</v>
      </c>
      <c r="AI1383" s="7">
        <v>1.5303</v>
      </c>
      <c r="AK1383" s="7">
        <v>0.59119999999999995</v>
      </c>
      <c r="AL1383" s="7">
        <v>2.0508000000000002</v>
      </c>
      <c r="AN1383" s="7">
        <v>0.4914</v>
      </c>
      <c r="AO1383" s="7">
        <v>1.5158</v>
      </c>
      <c r="AP1383" s="7"/>
      <c r="AQ1383" s="7">
        <v>1.5141</v>
      </c>
      <c r="AR1383" s="7">
        <v>3.5266999999999999</v>
      </c>
      <c r="AY1383" s="7">
        <v>3.5137999999999998</v>
      </c>
      <c r="AZ1383" s="7">
        <v>8.2881</v>
      </c>
      <c r="BA1383" s="7">
        <v>8.2881</v>
      </c>
    </row>
    <row r="1384" spans="1:53" x14ac:dyDescent="0.15">
      <c r="A1384" s="7">
        <v>0.48899999999999999</v>
      </c>
      <c r="B1384" s="7">
        <v>1.4305000000000001</v>
      </c>
      <c r="C1384" s="7">
        <v>3.4870000000000001</v>
      </c>
      <c r="D1384" s="7">
        <v>7.524</v>
      </c>
      <c r="H1384" s="7">
        <v>0.58730000000000004</v>
      </c>
      <c r="I1384" s="7">
        <v>2.0284</v>
      </c>
      <c r="K1384" s="7">
        <v>1.0306</v>
      </c>
      <c r="L1384" s="7">
        <v>2.2063000000000001</v>
      </c>
      <c r="N1384" s="7">
        <v>0.53259999999999996</v>
      </c>
      <c r="O1384" s="7">
        <v>1.5989</v>
      </c>
      <c r="Q1384" s="7">
        <v>2.0204</v>
      </c>
      <c r="R1384" s="7">
        <v>4.1208</v>
      </c>
      <c r="AA1384" s="7">
        <v>0.46510000000000001</v>
      </c>
      <c r="AB1384" s="7">
        <v>1.3922000000000001</v>
      </c>
      <c r="AC1384" s="7">
        <v>3.2843</v>
      </c>
      <c r="AD1384" s="7">
        <v>7.1215000000000002</v>
      </c>
      <c r="AH1384" s="7">
        <v>0.53580000000000005</v>
      </c>
      <c r="AI1384" s="7">
        <v>1.5314000000000001</v>
      </c>
      <c r="AK1384" s="7">
        <v>0.5917</v>
      </c>
      <c r="AL1384" s="7">
        <v>2.052</v>
      </c>
      <c r="AN1384" s="7">
        <v>0.49180000000000001</v>
      </c>
      <c r="AO1384" s="7">
        <v>1.5168999999999999</v>
      </c>
      <c r="AP1384" s="7"/>
      <c r="AQ1384" s="7">
        <v>1.5152000000000001</v>
      </c>
      <c r="AR1384" s="7">
        <v>3.5287999999999999</v>
      </c>
      <c r="AY1384" s="7">
        <v>3.5162</v>
      </c>
      <c r="AZ1384" s="7">
        <v>8.2932000000000006</v>
      </c>
      <c r="BA1384" s="7">
        <v>8.2932000000000006</v>
      </c>
    </row>
    <row r="1385" spans="1:53" x14ac:dyDescent="0.15">
      <c r="A1385" s="7">
        <v>0.4894</v>
      </c>
      <c r="B1385" s="7">
        <v>1.4313</v>
      </c>
      <c r="C1385" s="7">
        <v>3.4889999999999999</v>
      </c>
      <c r="D1385" s="7">
        <v>7.5281000000000002</v>
      </c>
      <c r="H1385" s="7">
        <v>0.58789999999999998</v>
      </c>
      <c r="I1385" s="7">
        <v>2.0295000000000001</v>
      </c>
      <c r="K1385" s="7">
        <v>1.0311999999999999</v>
      </c>
      <c r="L1385" s="7">
        <v>2.2075999999999998</v>
      </c>
      <c r="N1385" s="7">
        <v>0.53300000000000003</v>
      </c>
      <c r="O1385" s="7">
        <v>1.6</v>
      </c>
      <c r="Q1385" s="7">
        <v>2.0215000000000001</v>
      </c>
      <c r="R1385" s="7">
        <v>4.1230000000000002</v>
      </c>
      <c r="AA1385" s="7">
        <v>0.46560000000000001</v>
      </c>
      <c r="AB1385" s="7">
        <v>1.3932</v>
      </c>
      <c r="AC1385" s="7">
        <v>3.2860999999999998</v>
      </c>
      <c r="AD1385" s="7">
        <v>7.1252000000000004</v>
      </c>
      <c r="AH1385" s="7">
        <v>0.53639999999999999</v>
      </c>
      <c r="AI1385" s="7">
        <v>1.5325</v>
      </c>
      <c r="AK1385" s="7">
        <v>0.59230000000000005</v>
      </c>
      <c r="AL1385" s="7">
        <v>2.0531000000000001</v>
      </c>
      <c r="AN1385" s="7">
        <v>0.49230000000000002</v>
      </c>
      <c r="AO1385" s="7">
        <v>1.5179</v>
      </c>
      <c r="AP1385" s="7"/>
      <c r="AQ1385" s="7">
        <v>1.5162</v>
      </c>
      <c r="AR1385" s="7">
        <v>3.5308999999999999</v>
      </c>
      <c r="AY1385" s="7">
        <v>3.5186000000000002</v>
      </c>
      <c r="AZ1385" s="7">
        <v>8.2982999999999993</v>
      </c>
      <c r="BA1385" s="7">
        <v>8.2982999999999993</v>
      </c>
    </row>
    <row r="1386" spans="1:53" x14ac:dyDescent="0.15">
      <c r="A1386" s="7">
        <v>0.48980000000000001</v>
      </c>
      <c r="B1386" s="7">
        <v>1.4321999999999999</v>
      </c>
      <c r="C1386" s="7">
        <v>3.4910000000000001</v>
      </c>
      <c r="D1386" s="7">
        <v>7.5320999999999998</v>
      </c>
      <c r="H1386" s="7">
        <v>0.58840000000000003</v>
      </c>
      <c r="I1386" s="7">
        <v>2.0306999999999999</v>
      </c>
      <c r="K1386" s="7">
        <v>1.0317000000000001</v>
      </c>
      <c r="L1386" s="7">
        <v>2.2088999999999999</v>
      </c>
      <c r="N1386" s="7">
        <v>0.53349999999999997</v>
      </c>
      <c r="O1386" s="7">
        <v>2.0011000000000001</v>
      </c>
      <c r="Q1386" s="7">
        <v>2.0226000000000002</v>
      </c>
      <c r="R1386" s="7">
        <v>4.1252000000000004</v>
      </c>
      <c r="AA1386" s="7">
        <v>0.46600000000000003</v>
      </c>
      <c r="AB1386" s="7">
        <v>1.3940999999999999</v>
      </c>
      <c r="AC1386" s="7">
        <v>3.2879999999999998</v>
      </c>
      <c r="AD1386" s="7">
        <v>7.1288999999999998</v>
      </c>
      <c r="AH1386" s="7">
        <v>0.53690000000000004</v>
      </c>
      <c r="AI1386" s="7">
        <v>1.5336000000000001</v>
      </c>
      <c r="AK1386" s="7">
        <v>0.59289999999999998</v>
      </c>
      <c r="AL1386" s="7">
        <v>2.0543</v>
      </c>
      <c r="AN1386" s="7">
        <v>0.49270000000000003</v>
      </c>
      <c r="AO1386" s="7">
        <v>1.5189999999999999</v>
      </c>
      <c r="AP1386" s="7"/>
      <c r="AQ1386" s="7">
        <v>1.5172000000000001</v>
      </c>
      <c r="AR1386" s="7">
        <v>3.5329999999999999</v>
      </c>
      <c r="AY1386" s="7">
        <v>3.5209999999999999</v>
      </c>
      <c r="AZ1386" s="7">
        <v>8.3033999999999999</v>
      </c>
      <c r="BA1386" s="7">
        <v>8.3033999999999999</v>
      </c>
    </row>
    <row r="1387" spans="1:53" x14ac:dyDescent="0.15">
      <c r="A1387" s="7">
        <v>0.49030000000000001</v>
      </c>
      <c r="B1387" s="7">
        <v>1.4331</v>
      </c>
      <c r="C1387" s="7">
        <v>3.4929999999999999</v>
      </c>
      <c r="D1387" s="7">
        <v>7.5362</v>
      </c>
      <c r="H1387" s="7">
        <v>0.58899999999999997</v>
      </c>
      <c r="I1387" s="7">
        <v>2.0318000000000001</v>
      </c>
      <c r="K1387" s="7">
        <v>1.0323</v>
      </c>
      <c r="L1387" s="7">
        <v>2.2103000000000002</v>
      </c>
      <c r="N1387" s="7">
        <v>0.53400000000000003</v>
      </c>
      <c r="O1387" s="7">
        <v>2.0022000000000002</v>
      </c>
      <c r="Q1387" s="7">
        <v>2.0236999999999998</v>
      </c>
      <c r="R1387" s="7">
        <v>4.1273999999999997</v>
      </c>
      <c r="AA1387" s="7">
        <v>0.46650000000000003</v>
      </c>
      <c r="AB1387" s="7">
        <v>1.395</v>
      </c>
      <c r="AC1387" s="7">
        <v>3.2898000000000001</v>
      </c>
      <c r="AD1387" s="7">
        <v>7.1326999999999998</v>
      </c>
      <c r="AH1387" s="7">
        <v>0.53739999999999999</v>
      </c>
      <c r="AI1387" s="7">
        <v>1.5347</v>
      </c>
      <c r="AK1387" s="7">
        <v>0.59350000000000003</v>
      </c>
      <c r="AL1387" s="7">
        <v>2.0554999999999999</v>
      </c>
      <c r="AN1387" s="7">
        <v>0.49320000000000003</v>
      </c>
      <c r="AO1387" s="7">
        <v>1.5201</v>
      </c>
      <c r="AP1387" s="7"/>
      <c r="AQ1387" s="7">
        <v>1.5183</v>
      </c>
      <c r="AR1387" s="7">
        <v>3.5350999999999999</v>
      </c>
      <c r="AY1387" s="7">
        <v>3.5234000000000001</v>
      </c>
      <c r="AZ1387" s="7">
        <v>8.3086000000000002</v>
      </c>
      <c r="BA1387" s="7">
        <v>8.3086000000000002</v>
      </c>
    </row>
    <row r="1388" spans="1:53" x14ac:dyDescent="0.15">
      <c r="A1388" s="7">
        <v>0.49070000000000003</v>
      </c>
      <c r="B1388" s="7">
        <v>1.4339999999999999</v>
      </c>
      <c r="C1388" s="7">
        <v>3.4950000000000001</v>
      </c>
      <c r="D1388" s="7">
        <v>7.5403000000000002</v>
      </c>
      <c r="H1388" s="7">
        <v>0.58960000000000001</v>
      </c>
      <c r="I1388" s="7">
        <v>2.0329999999999999</v>
      </c>
      <c r="K1388" s="7">
        <v>1.0328999999999999</v>
      </c>
      <c r="L1388" s="7">
        <v>2.2115999999999998</v>
      </c>
      <c r="N1388" s="7">
        <v>0.53449999999999998</v>
      </c>
      <c r="O1388" s="7">
        <v>2.0034000000000001</v>
      </c>
      <c r="Q1388" s="7">
        <v>2.0249000000000001</v>
      </c>
      <c r="R1388" s="7">
        <v>4.1295999999999999</v>
      </c>
      <c r="AA1388" s="7">
        <v>0.46689999999999998</v>
      </c>
      <c r="AB1388" s="7">
        <v>1.3958999999999999</v>
      </c>
      <c r="AC1388" s="7">
        <v>3.2917000000000001</v>
      </c>
      <c r="AD1388" s="7">
        <v>7.1364000000000001</v>
      </c>
      <c r="AH1388" s="7">
        <v>0.53790000000000004</v>
      </c>
      <c r="AI1388" s="7">
        <v>1.5358000000000001</v>
      </c>
      <c r="AK1388" s="7">
        <v>0.59409999999999996</v>
      </c>
      <c r="AL1388" s="7">
        <v>2.0567000000000002</v>
      </c>
      <c r="AN1388" s="7">
        <v>0.49370000000000003</v>
      </c>
      <c r="AO1388" s="7">
        <v>1.5212000000000001</v>
      </c>
      <c r="AP1388" s="7"/>
      <c r="AQ1388" s="7">
        <v>1.5193000000000001</v>
      </c>
      <c r="AR1388" s="7">
        <v>3.5371999999999999</v>
      </c>
      <c r="AY1388" s="7">
        <v>3.5257999999999998</v>
      </c>
      <c r="AZ1388" s="7">
        <v>8.3137000000000008</v>
      </c>
      <c r="BA1388" s="7">
        <v>8.3137000000000008</v>
      </c>
    </row>
    <row r="1389" spans="1:53" x14ac:dyDescent="0.15">
      <c r="A1389" s="7">
        <v>0.49120000000000003</v>
      </c>
      <c r="B1389" s="7">
        <v>1.4349000000000001</v>
      </c>
      <c r="C1389" s="7">
        <v>3.4971000000000001</v>
      </c>
      <c r="D1389" s="7">
        <v>7.5444000000000004</v>
      </c>
      <c r="H1389" s="7">
        <v>0.59009999999999996</v>
      </c>
      <c r="I1389" s="7">
        <v>2.0341999999999998</v>
      </c>
      <c r="K1389" s="7">
        <v>1.0335000000000001</v>
      </c>
      <c r="L1389" s="7">
        <v>2.2130000000000001</v>
      </c>
      <c r="N1389" s="7">
        <v>0.53500000000000003</v>
      </c>
      <c r="O1389" s="7">
        <v>2.0045000000000002</v>
      </c>
      <c r="Q1389" s="7">
        <v>2.0259999999999998</v>
      </c>
      <c r="R1389" s="7">
        <v>4.1318999999999999</v>
      </c>
      <c r="AA1389" s="7">
        <v>0.46739999999999998</v>
      </c>
      <c r="AB1389" s="7">
        <v>1.3969</v>
      </c>
      <c r="AC1389" s="7">
        <v>3.2936000000000001</v>
      </c>
      <c r="AD1389" s="7">
        <v>7.1402000000000001</v>
      </c>
      <c r="AH1389" s="7">
        <v>0.53849999999999998</v>
      </c>
      <c r="AI1389" s="7">
        <v>1.5368999999999999</v>
      </c>
      <c r="AK1389" s="7">
        <v>0.59470000000000001</v>
      </c>
      <c r="AL1389" s="7">
        <v>2.0579000000000001</v>
      </c>
      <c r="AN1389" s="7">
        <v>0.49419999999999997</v>
      </c>
      <c r="AO1389" s="7">
        <v>1.5223</v>
      </c>
      <c r="AP1389" s="7"/>
      <c r="AQ1389" s="7">
        <v>1.5204</v>
      </c>
      <c r="AR1389" s="7">
        <v>3.5392999999999999</v>
      </c>
      <c r="AY1389" s="7">
        <v>3.5282</v>
      </c>
      <c r="AZ1389" s="7">
        <v>8.3188999999999993</v>
      </c>
      <c r="BA1389" s="7">
        <v>8.3188999999999993</v>
      </c>
    </row>
    <row r="1390" spans="1:53" x14ac:dyDescent="0.15">
      <c r="A1390" s="7">
        <v>0.49159999999999998</v>
      </c>
      <c r="B1390" s="7">
        <v>1.4358</v>
      </c>
      <c r="C1390" s="7">
        <v>3.4990999999999999</v>
      </c>
      <c r="D1390" s="7">
        <v>7.5484999999999998</v>
      </c>
      <c r="H1390" s="7">
        <v>0.5907</v>
      </c>
      <c r="I1390" s="7">
        <v>2.0352999999999999</v>
      </c>
      <c r="K1390" s="7">
        <v>1.0341</v>
      </c>
      <c r="L1390" s="7">
        <v>2.2143000000000002</v>
      </c>
      <c r="N1390" s="7">
        <v>0.53549999999999998</v>
      </c>
      <c r="O1390" s="7">
        <v>2.0055999999999998</v>
      </c>
      <c r="Q1390" s="7">
        <v>2.0270999999999999</v>
      </c>
      <c r="R1390" s="7">
        <v>4.1341000000000001</v>
      </c>
      <c r="AA1390" s="7">
        <v>0.46779999999999999</v>
      </c>
      <c r="AB1390" s="7">
        <v>1.3977999999999999</v>
      </c>
      <c r="AC1390" s="7">
        <v>3.2953999999999999</v>
      </c>
      <c r="AD1390" s="7">
        <v>7.1440000000000001</v>
      </c>
      <c r="AH1390" s="7">
        <v>0.53900000000000003</v>
      </c>
      <c r="AI1390" s="7">
        <v>1.538</v>
      </c>
      <c r="AK1390" s="7">
        <v>0.59530000000000005</v>
      </c>
      <c r="AL1390" s="7">
        <v>2.0590999999999999</v>
      </c>
      <c r="AN1390" s="7">
        <v>0.49459999999999998</v>
      </c>
      <c r="AO1390" s="7">
        <v>1.5234000000000001</v>
      </c>
      <c r="AP1390" s="7"/>
      <c r="AQ1390" s="7">
        <v>1.5214000000000001</v>
      </c>
      <c r="AR1390" s="7">
        <v>3.5413999999999999</v>
      </c>
      <c r="AY1390" s="7">
        <v>3.5306999999999999</v>
      </c>
      <c r="AZ1390" s="7">
        <v>8.3241999999999994</v>
      </c>
      <c r="BA1390" s="7">
        <v>8.3241999999999994</v>
      </c>
    </row>
    <row r="1391" spans="1:53" x14ac:dyDescent="0.15">
      <c r="A1391" s="7">
        <v>0.49209999999999998</v>
      </c>
      <c r="B1391" s="7">
        <v>1.4367000000000001</v>
      </c>
      <c r="C1391" s="7">
        <v>3.5011999999999999</v>
      </c>
      <c r="D1391" s="7">
        <v>7.5526999999999997</v>
      </c>
      <c r="H1391" s="7">
        <v>0.59130000000000005</v>
      </c>
      <c r="I1391" s="7">
        <v>2.0365000000000002</v>
      </c>
      <c r="K1391" s="7">
        <v>1.0347</v>
      </c>
      <c r="L1391" s="7">
        <v>2.2157</v>
      </c>
      <c r="N1391" s="7">
        <v>0.53600000000000003</v>
      </c>
      <c r="O1391" s="7">
        <v>2.0066999999999999</v>
      </c>
      <c r="Q1391" s="7">
        <v>2.0282</v>
      </c>
      <c r="R1391" s="7">
        <v>4.1364000000000001</v>
      </c>
      <c r="AA1391" s="7">
        <v>0.46829999999999999</v>
      </c>
      <c r="AB1391" s="7">
        <v>1.3988</v>
      </c>
      <c r="AC1391" s="7">
        <v>3.2972999999999999</v>
      </c>
      <c r="AD1391" s="7">
        <v>7.1478000000000002</v>
      </c>
      <c r="AH1391" s="7">
        <v>0.53959999999999997</v>
      </c>
      <c r="AI1391" s="7">
        <v>1.5390999999999999</v>
      </c>
      <c r="AK1391" s="7">
        <v>0.59589999999999999</v>
      </c>
      <c r="AL1391" s="7">
        <v>2.0602999999999998</v>
      </c>
      <c r="AN1391" s="7">
        <v>0.49509999999999998</v>
      </c>
      <c r="AO1391" s="7">
        <v>1.5245</v>
      </c>
      <c r="AP1391" s="7"/>
      <c r="AQ1391" s="7">
        <v>1.5225</v>
      </c>
      <c r="AR1391" s="7">
        <v>3.5434999999999999</v>
      </c>
      <c r="AY1391" s="7">
        <v>3.5331000000000001</v>
      </c>
      <c r="AZ1391" s="7">
        <v>8.3293999999999997</v>
      </c>
      <c r="BA1391" s="7">
        <v>8.3293999999999997</v>
      </c>
    </row>
    <row r="1392" spans="1:53" x14ac:dyDescent="0.15">
      <c r="A1392" s="7">
        <v>0.49249999999999999</v>
      </c>
      <c r="B1392" s="7">
        <v>1.4376</v>
      </c>
      <c r="C1392" s="7">
        <v>3.5032000000000001</v>
      </c>
      <c r="D1392" s="7">
        <v>7.5568999999999997</v>
      </c>
      <c r="H1392" s="7">
        <v>0.59189999999999998</v>
      </c>
      <c r="I1392" s="7">
        <v>2.0377000000000001</v>
      </c>
      <c r="K1392" s="7">
        <v>1.0353000000000001</v>
      </c>
      <c r="L1392" s="7">
        <v>2.2170999999999998</v>
      </c>
      <c r="N1392" s="7">
        <v>0.53649999999999998</v>
      </c>
      <c r="O1392" s="7">
        <v>2.0078999999999998</v>
      </c>
      <c r="Q1392" s="7">
        <v>2.0293999999999999</v>
      </c>
      <c r="R1392" s="7">
        <v>4.1386000000000003</v>
      </c>
      <c r="AA1392" s="7">
        <v>0.46870000000000001</v>
      </c>
      <c r="AB1392" s="7">
        <v>1.3996999999999999</v>
      </c>
      <c r="AC1392" s="7">
        <v>3.2991999999999999</v>
      </c>
      <c r="AD1392" s="7">
        <v>7.1516000000000002</v>
      </c>
      <c r="AH1392" s="7">
        <v>0.54010000000000002</v>
      </c>
      <c r="AI1392" s="7">
        <v>1.5403</v>
      </c>
      <c r="AK1392" s="7">
        <v>0.59650000000000003</v>
      </c>
      <c r="AL1392" s="7">
        <v>2.0615000000000001</v>
      </c>
      <c r="AN1392" s="7">
        <v>0.49559999999999998</v>
      </c>
      <c r="AO1392" s="7">
        <v>1.5256000000000001</v>
      </c>
      <c r="AP1392" s="7"/>
      <c r="AQ1392" s="7">
        <v>1.5236000000000001</v>
      </c>
      <c r="AR1392" s="7">
        <v>3.5457000000000001</v>
      </c>
      <c r="AY1392" s="7">
        <v>3.5356000000000001</v>
      </c>
      <c r="AZ1392" s="7">
        <v>8.3346999999999998</v>
      </c>
      <c r="BA1392" s="7">
        <v>8.3346999999999998</v>
      </c>
    </row>
    <row r="1393" spans="1:53" x14ac:dyDescent="0.15">
      <c r="A1393" s="7">
        <v>0.49299999999999999</v>
      </c>
      <c r="B1393" s="7">
        <v>1.4386000000000001</v>
      </c>
      <c r="C1393" s="7">
        <v>3.5053000000000001</v>
      </c>
      <c r="D1393" s="7">
        <v>7.5609999999999999</v>
      </c>
      <c r="H1393" s="7">
        <v>0.59240000000000004</v>
      </c>
      <c r="I1393" s="7">
        <v>2.0388999999999999</v>
      </c>
      <c r="K1393" s="7">
        <v>1.0359</v>
      </c>
      <c r="L1393" s="7">
        <v>2.2183999999999999</v>
      </c>
      <c r="N1393" s="7">
        <v>0.53700000000000003</v>
      </c>
      <c r="O1393" s="7">
        <v>2.0089999999999999</v>
      </c>
      <c r="Q1393" s="7">
        <v>2.0305</v>
      </c>
      <c r="R1393" s="7">
        <v>4.1409000000000002</v>
      </c>
      <c r="AA1393" s="7">
        <v>0.46920000000000001</v>
      </c>
      <c r="AB1393" s="7">
        <v>1.4007000000000001</v>
      </c>
      <c r="AC1393" s="7">
        <v>3.3010999999999999</v>
      </c>
      <c r="AD1393" s="7">
        <v>7.1555</v>
      </c>
      <c r="AH1393" s="7">
        <v>0.54059999999999997</v>
      </c>
      <c r="AI1393" s="7">
        <v>1.5414000000000001</v>
      </c>
      <c r="AK1393" s="7">
        <v>0.59709999999999996</v>
      </c>
      <c r="AL1393" s="7">
        <v>2.0627</v>
      </c>
      <c r="AN1393" s="7">
        <v>0.49609999999999999</v>
      </c>
      <c r="AO1393" s="7">
        <v>1.5266999999999999</v>
      </c>
      <c r="AP1393" s="7"/>
      <c r="AQ1393" s="7">
        <v>1.5246999999999999</v>
      </c>
      <c r="AR1393" s="7">
        <v>3.5478000000000001</v>
      </c>
      <c r="AY1393" s="7">
        <v>3.5379999999999998</v>
      </c>
      <c r="AZ1393" s="7">
        <v>8.3399000000000001</v>
      </c>
      <c r="BA1393" s="7">
        <v>8.3399000000000001</v>
      </c>
    </row>
    <row r="1394" spans="1:53" x14ac:dyDescent="0.15">
      <c r="A1394" s="7">
        <v>0.49340000000000001</v>
      </c>
      <c r="B1394" s="7">
        <v>1.4395</v>
      </c>
      <c r="C1394" s="7">
        <v>3.5074000000000001</v>
      </c>
      <c r="D1394" s="7">
        <v>7.5651999999999999</v>
      </c>
      <c r="H1394" s="7">
        <v>0.59299999999999997</v>
      </c>
      <c r="I1394" s="7">
        <v>2.0400999999999998</v>
      </c>
      <c r="K1394" s="7">
        <v>1.0365</v>
      </c>
      <c r="L1394" s="7">
        <v>2.2198000000000002</v>
      </c>
      <c r="N1394" s="7">
        <v>0.53749999999999998</v>
      </c>
      <c r="O1394" s="7">
        <v>2.0102000000000002</v>
      </c>
      <c r="Q1394" s="7">
        <v>2.0316000000000001</v>
      </c>
      <c r="R1394" s="7">
        <v>4.1432000000000002</v>
      </c>
      <c r="AA1394" s="7">
        <v>0.46970000000000001</v>
      </c>
      <c r="AB1394" s="7">
        <v>1.4016</v>
      </c>
      <c r="AC1394" s="7">
        <v>3.3031000000000001</v>
      </c>
      <c r="AD1394" s="7">
        <v>7.1593999999999998</v>
      </c>
      <c r="AH1394" s="7">
        <v>0.54120000000000001</v>
      </c>
      <c r="AI1394" s="7">
        <v>1.5425</v>
      </c>
      <c r="AK1394" s="7">
        <v>0.59770000000000001</v>
      </c>
      <c r="AL1394" s="7">
        <v>2.0638999999999998</v>
      </c>
      <c r="AN1394" s="7">
        <v>0.4965</v>
      </c>
      <c r="AO1394" s="7">
        <v>1.5278</v>
      </c>
      <c r="AP1394" s="7"/>
      <c r="AQ1394" s="7">
        <v>1.5257000000000001</v>
      </c>
      <c r="AR1394" s="7">
        <v>3.55</v>
      </c>
      <c r="AY1394" s="7">
        <v>3.5405000000000002</v>
      </c>
      <c r="AZ1394" s="7">
        <v>8.3452000000000002</v>
      </c>
      <c r="BA1394" s="7">
        <v>8.3452000000000002</v>
      </c>
    </row>
    <row r="1395" spans="1:53" x14ac:dyDescent="0.15">
      <c r="A1395" s="7">
        <v>0.49390000000000001</v>
      </c>
      <c r="B1395" s="7">
        <v>1.4403999999999999</v>
      </c>
      <c r="C1395" s="7">
        <v>3.5095000000000001</v>
      </c>
      <c r="D1395" s="7">
        <v>7.5694999999999997</v>
      </c>
      <c r="H1395" s="7">
        <v>0.59360000000000002</v>
      </c>
      <c r="I1395" s="7">
        <v>2.0413000000000001</v>
      </c>
      <c r="K1395" s="7">
        <v>1.0370999999999999</v>
      </c>
      <c r="L1395" s="7">
        <v>2.2212000000000001</v>
      </c>
      <c r="N1395" s="7">
        <v>0.53800000000000003</v>
      </c>
      <c r="O1395" s="7">
        <v>2.0112999999999999</v>
      </c>
      <c r="Q1395" s="7">
        <v>2.0327999999999999</v>
      </c>
      <c r="R1395" s="7">
        <v>4.1455000000000002</v>
      </c>
      <c r="AA1395" s="7">
        <v>0.47010000000000002</v>
      </c>
      <c r="AB1395" s="7">
        <v>1.4026000000000001</v>
      </c>
      <c r="AC1395" s="7">
        <v>3.3050000000000002</v>
      </c>
      <c r="AD1395" s="7">
        <v>7.1631999999999998</v>
      </c>
      <c r="AH1395" s="7">
        <v>0.54169999999999996</v>
      </c>
      <c r="AI1395" s="7">
        <v>1.5437000000000001</v>
      </c>
      <c r="AK1395" s="7">
        <v>0.59830000000000005</v>
      </c>
      <c r="AL1395" s="7">
        <v>2.0651999999999999</v>
      </c>
      <c r="AN1395" s="7">
        <v>0.497</v>
      </c>
      <c r="AO1395" s="7">
        <v>1.5288999999999999</v>
      </c>
      <c r="AP1395" s="7"/>
      <c r="AQ1395" s="7">
        <v>1.5267999999999999</v>
      </c>
      <c r="AR1395" s="7">
        <v>3.5522</v>
      </c>
      <c r="AY1395" s="7">
        <v>3.5430000000000001</v>
      </c>
      <c r="AZ1395" s="7">
        <v>8.3506</v>
      </c>
      <c r="BA1395" s="7">
        <v>8.3506</v>
      </c>
    </row>
    <row r="1396" spans="1:53" x14ac:dyDescent="0.15">
      <c r="A1396" s="7">
        <v>0.49430000000000002</v>
      </c>
      <c r="B1396" s="7">
        <v>1.4413</v>
      </c>
      <c r="C1396" s="7">
        <v>3.5116000000000001</v>
      </c>
      <c r="D1396" s="7">
        <v>7.5736999999999997</v>
      </c>
      <c r="H1396" s="7">
        <v>0.59419999999999995</v>
      </c>
      <c r="I1396" s="7">
        <v>2.0425</v>
      </c>
      <c r="K1396" s="7">
        <v>1.0377000000000001</v>
      </c>
      <c r="L1396" s="7">
        <v>2.2225999999999999</v>
      </c>
      <c r="N1396" s="7">
        <v>0.53849999999999998</v>
      </c>
      <c r="O1396" s="7">
        <v>2.0125000000000002</v>
      </c>
      <c r="Q1396" s="7">
        <v>2.0339</v>
      </c>
      <c r="R1396" s="7">
        <v>4.1478000000000002</v>
      </c>
      <c r="AA1396" s="7">
        <v>0.47060000000000002</v>
      </c>
      <c r="AB1396" s="7">
        <v>1.4036</v>
      </c>
      <c r="AC1396" s="7">
        <v>3.3069000000000002</v>
      </c>
      <c r="AD1396" s="7">
        <v>7.1670999999999996</v>
      </c>
      <c r="AH1396" s="7">
        <v>0.5423</v>
      </c>
      <c r="AI1396" s="7">
        <v>1.5448</v>
      </c>
      <c r="AK1396" s="7">
        <v>0.59889999999999999</v>
      </c>
      <c r="AL1396" s="7">
        <v>2.0663999999999998</v>
      </c>
      <c r="AN1396" s="7">
        <v>0.4975</v>
      </c>
      <c r="AO1396" s="7">
        <v>1.53</v>
      </c>
      <c r="AP1396" s="7"/>
      <c r="AQ1396" s="7">
        <v>1.5279</v>
      </c>
      <c r="AR1396" s="7">
        <v>3.5543999999999998</v>
      </c>
      <c r="AY1396" s="7">
        <v>3.5455000000000001</v>
      </c>
      <c r="AZ1396" s="7">
        <v>8.3559000000000001</v>
      </c>
      <c r="BA1396" s="7">
        <v>8.3559000000000001</v>
      </c>
    </row>
    <row r="1397" spans="1:53" x14ac:dyDescent="0.15">
      <c r="A1397" s="7">
        <v>0.49480000000000002</v>
      </c>
      <c r="B1397" s="7">
        <v>1.4422999999999999</v>
      </c>
      <c r="C1397" s="7">
        <v>3.5137</v>
      </c>
      <c r="D1397" s="7">
        <v>7.5780000000000003</v>
      </c>
      <c r="H1397" s="7">
        <v>0.5948</v>
      </c>
      <c r="I1397" s="7">
        <v>2.0436999999999999</v>
      </c>
      <c r="K1397" s="7">
        <v>1.0383</v>
      </c>
      <c r="L1397" s="7">
        <v>2.2240000000000002</v>
      </c>
      <c r="N1397" s="7">
        <v>0.53900000000000003</v>
      </c>
      <c r="O1397" s="7">
        <v>2.0137</v>
      </c>
      <c r="Q1397" s="7">
        <v>2.0350999999999999</v>
      </c>
      <c r="R1397" s="7">
        <v>4.1501000000000001</v>
      </c>
      <c r="AA1397" s="7">
        <v>0.47110000000000002</v>
      </c>
      <c r="AB1397" s="7">
        <v>1.4045000000000001</v>
      </c>
      <c r="AC1397" s="7">
        <v>3.3089</v>
      </c>
      <c r="AD1397" s="7">
        <v>7.1711</v>
      </c>
      <c r="AH1397" s="7">
        <v>0.54279999999999995</v>
      </c>
      <c r="AI1397" s="7">
        <v>1.546</v>
      </c>
      <c r="AK1397" s="7">
        <v>0.59950000000000003</v>
      </c>
      <c r="AL1397" s="7">
        <v>2.0676999999999999</v>
      </c>
      <c r="AN1397" s="7">
        <v>0.498</v>
      </c>
      <c r="AO1397" s="7">
        <v>1.5311999999999999</v>
      </c>
      <c r="AP1397" s="7"/>
      <c r="AQ1397" s="7">
        <v>1.5289999999999999</v>
      </c>
      <c r="AR1397" s="7">
        <v>3.5565000000000002</v>
      </c>
      <c r="AY1397" s="7">
        <v>3.548</v>
      </c>
      <c r="AZ1397" s="7">
        <v>8.3613</v>
      </c>
      <c r="BA1397" s="7">
        <v>8.3613</v>
      </c>
    </row>
    <row r="1398" spans="1:53" x14ac:dyDescent="0.15">
      <c r="A1398" s="7">
        <v>0.49530000000000002</v>
      </c>
      <c r="B1398" s="7">
        <v>1.4432</v>
      </c>
      <c r="C1398" s="7">
        <v>3.5158</v>
      </c>
      <c r="D1398" s="7">
        <v>7.5823</v>
      </c>
      <c r="H1398" s="7">
        <v>0.59540000000000004</v>
      </c>
      <c r="I1398" s="7">
        <v>2.0449000000000002</v>
      </c>
      <c r="K1398" s="7">
        <v>1.0389999999999999</v>
      </c>
      <c r="L1398" s="7">
        <v>2.2254</v>
      </c>
      <c r="N1398" s="7">
        <v>0.53959999999999997</v>
      </c>
      <c r="O1398" s="7">
        <v>2.0148000000000001</v>
      </c>
      <c r="Q1398" s="7">
        <v>2.0363000000000002</v>
      </c>
      <c r="R1398" s="7">
        <v>4.1524000000000001</v>
      </c>
      <c r="AA1398" s="7">
        <v>0.47149999999999997</v>
      </c>
      <c r="AB1398" s="7">
        <v>1.4055</v>
      </c>
      <c r="AC1398" s="7">
        <v>3.3108</v>
      </c>
      <c r="AD1398" s="7">
        <v>7.1749999999999998</v>
      </c>
      <c r="AH1398" s="7">
        <v>0.54339999999999999</v>
      </c>
      <c r="AI1398" s="7">
        <v>1.5470999999999999</v>
      </c>
      <c r="AK1398" s="7">
        <v>1.0002</v>
      </c>
      <c r="AL1398" s="7">
        <v>2.0689000000000002</v>
      </c>
      <c r="AN1398" s="7">
        <v>0.4985</v>
      </c>
      <c r="AO1398" s="7">
        <v>1.5323</v>
      </c>
      <c r="AP1398" s="7"/>
      <c r="AQ1398" s="7">
        <v>1.5301</v>
      </c>
      <c r="AR1398" s="7">
        <v>3.5587</v>
      </c>
      <c r="AY1398" s="7">
        <v>3.5505</v>
      </c>
      <c r="AZ1398" s="7">
        <v>8.3666999999999998</v>
      </c>
      <c r="BA1398" s="7">
        <v>8.3666999999999998</v>
      </c>
    </row>
    <row r="1399" spans="1:53" x14ac:dyDescent="0.15">
      <c r="A1399" s="7">
        <v>0.49569999999999997</v>
      </c>
      <c r="B1399" s="7">
        <v>1.4440999999999999</v>
      </c>
      <c r="C1399" s="7">
        <v>3.5179</v>
      </c>
      <c r="D1399" s="7">
        <v>7.5865999999999998</v>
      </c>
      <c r="H1399" s="7">
        <v>0.59599999999999997</v>
      </c>
      <c r="I1399" s="7">
        <v>2.0461</v>
      </c>
      <c r="K1399" s="7">
        <v>1.0396000000000001</v>
      </c>
      <c r="L1399" s="7">
        <v>2.2267999999999999</v>
      </c>
      <c r="N1399" s="7">
        <v>0.54010000000000002</v>
      </c>
      <c r="O1399" s="7">
        <v>2.016</v>
      </c>
      <c r="Q1399" s="7">
        <v>2.0373999999999999</v>
      </c>
      <c r="R1399" s="7">
        <v>4.1547999999999998</v>
      </c>
      <c r="AA1399" s="7">
        <v>0.47199999999999998</v>
      </c>
      <c r="AB1399" s="7">
        <v>1.4065000000000001</v>
      </c>
      <c r="AC1399" s="7">
        <v>3.3128000000000002</v>
      </c>
      <c r="AD1399" s="7">
        <v>7.1790000000000003</v>
      </c>
      <c r="AH1399" s="7">
        <v>0.54400000000000004</v>
      </c>
      <c r="AI1399" s="7">
        <v>1.5483</v>
      </c>
      <c r="AK1399" s="7">
        <v>1.0007999999999999</v>
      </c>
      <c r="AL1399" s="7">
        <v>2.0701999999999998</v>
      </c>
      <c r="AN1399" s="7">
        <v>0.499</v>
      </c>
      <c r="AO1399" s="7">
        <v>1.5334000000000001</v>
      </c>
      <c r="AP1399" s="7"/>
      <c r="AQ1399" s="7">
        <v>1.5311999999999999</v>
      </c>
      <c r="AR1399" s="7">
        <v>3.5609999999999999</v>
      </c>
      <c r="AY1399" s="7">
        <v>3.5531000000000001</v>
      </c>
      <c r="AZ1399" s="7">
        <v>8.3721999999999994</v>
      </c>
      <c r="BA1399" s="7">
        <v>8.3721999999999994</v>
      </c>
    </row>
    <row r="1400" spans="1:53" x14ac:dyDescent="0.15">
      <c r="A1400" s="7">
        <v>0.49619999999999997</v>
      </c>
      <c r="B1400" s="7">
        <v>1.4451000000000001</v>
      </c>
      <c r="C1400" s="7">
        <v>3.5200999999999998</v>
      </c>
      <c r="D1400" s="7">
        <v>7.5909000000000004</v>
      </c>
      <c r="H1400" s="7">
        <v>0.59660000000000002</v>
      </c>
      <c r="I1400" s="7">
        <v>2.0474000000000001</v>
      </c>
      <c r="K1400" s="7">
        <v>1.0402</v>
      </c>
      <c r="L1400" s="7">
        <v>2.2282000000000002</v>
      </c>
      <c r="N1400" s="7">
        <v>0.54059999999999997</v>
      </c>
      <c r="O1400" s="7">
        <v>2.0171999999999999</v>
      </c>
      <c r="Q1400" s="7">
        <v>2.0386000000000002</v>
      </c>
      <c r="R1400" s="7">
        <v>4.1570999999999998</v>
      </c>
      <c r="AA1400" s="7">
        <v>0.47249999999999998</v>
      </c>
      <c r="AB1400" s="7">
        <v>1.4075</v>
      </c>
      <c r="AC1400" s="7">
        <v>3.3148</v>
      </c>
      <c r="AD1400" s="7">
        <v>7.1829000000000001</v>
      </c>
      <c r="AH1400" s="7">
        <v>0.54449999999999998</v>
      </c>
      <c r="AI1400" s="7">
        <v>1.5495000000000001</v>
      </c>
      <c r="AK1400" s="7">
        <v>1.0014000000000001</v>
      </c>
      <c r="AL1400" s="7">
        <v>2.0714000000000001</v>
      </c>
      <c r="AN1400" s="7">
        <v>0.4995</v>
      </c>
      <c r="AO1400" s="7">
        <v>1.5346</v>
      </c>
      <c r="AP1400" s="7"/>
      <c r="AQ1400" s="7">
        <v>1.5323</v>
      </c>
      <c r="AR1400" s="7">
        <v>3.5632000000000001</v>
      </c>
      <c r="AY1400" s="7">
        <v>3.5556000000000001</v>
      </c>
      <c r="AZ1400" s="7">
        <v>8.3775999999999993</v>
      </c>
      <c r="BA1400" s="7">
        <v>8.3775999999999993</v>
      </c>
    </row>
    <row r="1401" spans="1:53" x14ac:dyDescent="0.15">
      <c r="A1401" s="7">
        <v>0.49669999999999997</v>
      </c>
      <c r="B1401" s="7">
        <v>1.446</v>
      </c>
      <c r="C1401" s="7">
        <v>3.5222000000000002</v>
      </c>
      <c r="D1401" s="7">
        <v>7.5952000000000002</v>
      </c>
      <c r="H1401" s="7">
        <v>0.59719999999999995</v>
      </c>
      <c r="I1401" s="7">
        <v>2.0486</v>
      </c>
      <c r="K1401" s="7">
        <v>1.0407999999999999</v>
      </c>
      <c r="L1401" s="7">
        <v>2.2296999999999998</v>
      </c>
      <c r="N1401" s="7">
        <v>0.54110000000000003</v>
      </c>
      <c r="O1401" s="7">
        <v>2.0184000000000002</v>
      </c>
      <c r="Q1401" s="7">
        <v>2.0398000000000001</v>
      </c>
      <c r="R1401" s="7">
        <v>4.1595000000000004</v>
      </c>
      <c r="AA1401" s="7">
        <v>0.47299999999999998</v>
      </c>
      <c r="AB1401" s="7">
        <v>1.4085000000000001</v>
      </c>
      <c r="AC1401" s="7">
        <v>3.3167</v>
      </c>
      <c r="AD1401" s="7">
        <v>7.1868999999999996</v>
      </c>
      <c r="AH1401" s="7">
        <v>0.54510000000000003</v>
      </c>
      <c r="AI1401" s="7">
        <v>1.5507</v>
      </c>
      <c r="AK1401" s="7">
        <v>1.002</v>
      </c>
      <c r="AL1401" s="7">
        <v>2.0727000000000002</v>
      </c>
      <c r="AN1401" s="7">
        <v>0.5</v>
      </c>
      <c r="AO1401" s="7">
        <v>1.5357000000000001</v>
      </c>
      <c r="AP1401" s="7"/>
      <c r="AQ1401" s="7">
        <v>1.5334000000000001</v>
      </c>
      <c r="AR1401" s="7">
        <v>3.5653999999999999</v>
      </c>
      <c r="AY1401" s="7">
        <v>3.5581999999999998</v>
      </c>
      <c r="AZ1401" s="7">
        <v>8.3831000000000007</v>
      </c>
      <c r="BA1401" s="7">
        <v>8.3831000000000007</v>
      </c>
    </row>
    <row r="1402" spans="1:53" x14ac:dyDescent="0.15">
      <c r="A1402" s="7">
        <v>0.49709999999999999</v>
      </c>
      <c r="B1402" s="7">
        <v>1.4470000000000001</v>
      </c>
      <c r="C1402" s="7">
        <v>3.5244</v>
      </c>
      <c r="D1402" s="7">
        <v>7.5995999999999997</v>
      </c>
      <c r="H1402" s="7">
        <v>0.5978</v>
      </c>
      <c r="I1402" s="7">
        <v>2.0497999999999998</v>
      </c>
      <c r="K1402" s="7">
        <v>1.0414000000000001</v>
      </c>
      <c r="L1402" s="7">
        <v>2.2311000000000001</v>
      </c>
      <c r="N1402" s="7">
        <v>0.54159999999999997</v>
      </c>
      <c r="O1402" s="7">
        <v>2.0196000000000001</v>
      </c>
      <c r="Q1402" s="7">
        <v>2.0409999999999999</v>
      </c>
      <c r="R1402" s="7">
        <v>4.1619000000000002</v>
      </c>
      <c r="AA1402" s="7">
        <v>0.47339999999999999</v>
      </c>
      <c r="AB1402" s="7">
        <v>1.4095</v>
      </c>
      <c r="AC1402" s="7">
        <v>3.3187000000000002</v>
      </c>
      <c r="AD1402" s="7">
        <v>7.1909000000000001</v>
      </c>
      <c r="AH1402" s="7">
        <v>0.54569999999999996</v>
      </c>
      <c r="AI1402" s="7">
        <v>1.5518000000000001</v>
      </c>
      <c r="AK1402" s="7">
        <v>1.0026999999999999</v>
      </c>
      <c r="AL1402" s="7">
        <v>2.0739000000000001</v>
      </c>
      <c r="AN1402" s="7">
        <v>0.50049999999999994</v>
      </c>
      <c r="AO1402" s="7">
        <v>1.5368999999999999</v>
      </c>
      <c r="AP1402" s="7"/>
      <c r="AQ1402" s="7">
        <v>1.5345</v>
      </c>
      <c r="AR1402" s="7">
        <v>3.5676999999999999</v>
      </c>
      <c r="AY1402" s="7">
        <v>3.5608</v>
      </c>
      <c r="AZ1402" s="7">
        <v>8.3886000000000003</v>
      </c>
      <c r="BA1402" s="7">
        <v>8.3886000000000003</v>
      </c>
    </row>
    <row r="1403" spans="1:53" x14ac:dyDescent="0.15">
      <c r="A1403" s="7">
        <v>0.49759999999999999</v>
      </c>
      <c r="B1403" s="7">
        <v>1.4479</v>
      </c>
      <c r="C1403" s="7">
        <v>3.5266000000000002</v>
      </c>
      <c r="D1403" s="7">
        <v>8.0039999999999996</v>
      </c>
      <c r="H1403" s="7">
        <v>0.59840000000000004</v>
      </c>
      <c r="I1403" s="7">
        <v>2.0510999999999999</v>
      </c>
      <c r="K1403" s="7">
        <v>1.0421</v>
      </c>
      <c r="L1403" s="7">
        <v>2.2324999999999999</v>
      </c>
      <c r="N1403" s="7">
        <v>0.54220000000000002</v>
      </c>
      <c r="O1403" s="7">
        <v>2.0207999999999999</v>
      </c>
      <c r="Q1403" s="7">
        <v>2.0421999999999998</v>
      </c>
      <c r="R1403" s="7">
        <v>4.1642000000000001</v>
      </c>
      <c r="AA1403" s="7">
        <v>0.47389999999999999</v>
      </c>
      <c r="AB1403" s="7">
        <v>1.4105000000000001</v>
      </c>
      <c r="AC1403" s="7">
        <v>3.3207</v>
      </c>
      <c r="AD1403" s="7">
        <v>7.1950000000000003</v>
      </c>
      <c r="AH1403" s="7">
        <v>0.54620000000000002</v>
      </c>
      <c r="AI1403" s="7">
        <v>1.5529999999999999</v>
      </c>
      <c r="AK1403" s="7">
        <v>1.0033000000000001</v>
      </c>
      <c r="AL1403" s="7">
        <v>2.0752000000000002</v>
      </c>
      <c r="AN1403" s="7">
        <v>0.501</v>
      </c>
      <c r="AO1403" s="7">
        <v>1.5381</v>
      </c>
      <c r="AP1403" s="7"/>
      <c r="AQ1403" s="7">
        <v>1.5357000000000001</v>
      </c>
      <c r="AR1403" s="7">
        <v>3.5699000000000001</v>
      </c>
      <c r="AY1403" s="7">
        <v>3.5634000000000001</v>
      </c>
      <c r="AZ1403" s="7">
        <v>8.3941999999999997</v>
      </c>
      <c r="BA1403" s="7">
        <v>8.3941999999999997</v>
      </c>
    </row>
    <row r="1404" spans="1:53" x14ac:dyDescent="0.15">
      <c r="A1404" s="7">
        <v>0.49809999999999999</v>
      </c>
      <c r="B1404" s="7">
        <v>1.4489000000000001</v>
      </c>
      <c r="C1404" s="7">
        <v>3.5287000000000002</v>
      </c>
      <c r="D1404" s="7">
        <v>8.0084</v>
      </c>
      <c r="H1404" s="7">
        <v>0.59899999999999998</v>
      </c>
      <c r="I1404" s="7">
        <v>2.0522999999999998</v>
      </c>
      <c r="K1404" s="7">
        <v>1.0427</v>
      </c>
      <c r="L1404" s="7">
        <v>2.234</v>
      </c>
      <c r="N1404" s="7">
        <v>0.54269999999999996</v>
      </c>
      <c r="O1404" s="7">
        <v>2.0219999999999998</v>
      </c>
      <c r="Q1404" s="7">
        <v>2.0434000000000001</v>
      </c>
      <c r="R1404" s="7">
        <v>4.1665999999999999</v>
      </c>
      <c r="AA1404" s="7">
        <v>0.47439999999999999</v>
      </c>
      <c r="AB1404" s="7">
        <v>1.4115</v>
      </c>
      <c r="AC1404" s="7">
        <v>3.3227000000000002</v>
      </c>
      <c r="AD1404" s="7">
        <v>7.1989999999999998</v>
      </c>
      <c r="AH1404" s="7">
        <v>0.54679999999999995</v>
      </c>
      <c r="AI1404" s="7">
        <v>1.5542</v>
      </c>
      <c r="AK1404" s="7">
        <v>1.0039</v>
      </c>
      <c r="AL1404" s="7">
        <v>2.0764999999999998</v>
      </c>
      <c r="AN1404" s="7">
        <v>0.50149999999999995</v>
      </c>
      <c r="AO1404" s="7">
        <v>1.5391999999999999</v>
      </c>
      <c r="AP1404" s="7"/>
      <c r="AQ1404" s="7">
        <v>1.5367999999999999</v>
      </c>
      <c r="AR1404" s="7">
        <v>3.5722</v>
      </c>
      <c r="AY1404" s="7">
        <v>3.5659999999999998</v>
      </c>
      <c r="AZ1404" s="7">
        <v>8.3996999999999993</v>
      </c>
      <c r="BA1404" s="7">
        <v>8.3996999999999993</v>
      </c>
    </row>
    <row r="1405" spans="1:53" x14ac:dyDescent="0.15">
      <c r="A1405" s="7">
        <v>0.4985</v>
      </c>
      <c r="B1405" s="7">
        <v>1.4499</v>
      </c>
      <c r="C1405" s="7">
        <v>3.5308999999999999</v>
      </c>
      <c r="D1405" s="7">
        <v>8.0129000000000001</v>
      </c>
      <c r="H1405" s="7">
        <v>0.59960000000000002</v>
      </c>
      <c r="I1405" s="7">
        <v>2.0535999999999999</v>
      </c>
      <c r="K1405" s="7">
        <v>1.0432999999999999</v>
      </c>
      <c r="L1405" s="7">
        <v>2.2353999999999998</v>
      </c>
      <c r="N1405" s="7">
        <v>0.54320000000000002</v>
      </c>
      <c r="O1405" s="7">
        <v>2.0232000000000001</v>
      </c>
      <c r="Q1405" s="7">
        <v>2.0446</v>
      </c>
      <c r="R1405" s="7">
        <v>4.1691000000000003</v>
      </c>
      <c r="AA1405" s="7">
        <v>0.47489999999999999</v>
      </c>
      <c r="AB1405" s="7">
        <v>1.4125000000000001</v>
      </c>
      <c r="AC1405" s="7">
        <v>3.3248000000000002</v>
      </c>
      <c r="AD1405" s="7">
        <v>7.2031000000000001</v>
      </c>
      <c r="AH1405" s="7">
        <v>0.5474</v>
      </c>
      <c r="AI1405" s="7">
        <v>1.5553999999999999</v>
      </c>
      <c r="AK1405" s="7">
        <v>1.0045999999999999</v>
      </c>
      <c r="AL1405" s="7">
        <v>2.0777999999999999</v>
      </c>
      <c r="AN1405" s="7">
        <v>0.502</v>
      </c>
      <c r="AO1405" s="7">
        <v>1.5404</v>
      </c>
      <c r="AP1405" s="7"/>
      <c r="AQ1405" s="7">
        <v>1.5379</v>
      </c>
      <c r="AR1405" s="7">
        <v>3.5745</v>
      </c>
      <c r="AY1405" s="7">
        <v>3.5686</v>
      </c>
      <c r="AZ1405" s="7">
        <v>8.4053000000000004</v>
      </c>
      <c r="BA1405" s="7">
        <v>8.4053000000000004</v>
      </c>
    </row>
    <row r="1406" spans="1:53" x14ac:dyDescent="0.15">
      <c r="A1406" s="7">
        <v>0.499</v>
      </c>
      <c r="B1406" s="7">
        <v>1.4509000000000001</v>
      </c>
      <c r="C1406" s="7">
        <v>3.5331000000000001</v>
      </c>
      <c r="D1406" s="7">
        <v>8.0173000000000005</v>
      </c>
      <c r="H1406" s="7">
        <v>1.0003</v>
      </c>
      <c r="I1406" s="7">
        <v>2.0548999999999999</v>
      </c>
      <c r="K1406" s="7">
        <v>1.044</v>
      </c>
      <c r="L1406" s="7">
        <v>2.2368999999999999</v>
      </c>
      <c r="N1406" s="7">
        <v>0.54379999999999995</v>
      </c>
      <c r="O1406" s="7">
        <v>2.0244</v>
      </c>
      <c r="Q1406" s="7">
        <v>2.0457999999999998</v>
      </c>
      <c r="R1406" s="7">
        <v>4.1715</v>
      </c>
      <c r="AA1406" s="7">
        <v>0.47539999999999999</v>
      </c>
      <c r="AB1406" s="7">
        <v>1.4135</v>
      </c>
      <c r="AC1406" s="7">
        <v>3.3268</v>
      </c>
      <c r="AD1406" s="7">
        <v>7.2072000000000003</v>
      </c>
      <c r="AH1406" s="7">
        <v>0.54800000000000004</v>
      </c>
      <c r="AI1406" s="7">
        <v>1.5566</v>
      </c>
      <c r="AK1406" s="7">
        <v>1.0052000000000001</v>
      </c>
      <c r="AL1406" s="7">
        <v>2.0790999999999999</v>
      </c>
      <c r="AN1406" s="7">
        <v>0.50249999999999995</v>
      </c>
      <c r="AO1406" s="7">
        <v>1.5416000000000001</v>
      </c>
      <c r="AP1406" s="7"/>
      <c r="AQ1406" s="7">
        <v>1.5390999999999999</v>
      </c>
      <c r="AR1406" s="7">
        <v>3.5768</v>
      </c>
      <c r="AY1406" s="7">
        <v>3.5712000000000002</v>
      </c>
      <c r="AZ1406" s="7">
        <v>8.4109999999999996</v>
      </c>
      <c r="BA1406" s="7">
        <v>8.4109999999999996</v>
      </c>
    </row>
    <row r="1407" spans="1:53" x14ac:dyDescent="0.15">
      <c r="A1407" s="7">
        <v>0.4995</v>
      </c>
      <c r="B1407" s="7">
        <v>1.4518</v>
      </c>
      <c r="C1407" s="7">
        <v>3.5354000000000001</v>
      </c>
      <c r="D1407" s="7">
        <v>8.0218000000000007</v>
      </c>
      <c r="H1407" s="7">
        <v>1.0008999999999999</v>
      </c>
      <c r="I1407" s="7">
        <v>2.0562</v>
      </c>
      <c r="K1407" s="7">
        <v>1.0446</v>
      </c>
      <c r="L1407" s="7">
        <v>2.2383999999999999</v>
      </c>
      <c r="N1407" s="7">
        <v>0.54430000000000001</v>
      </c>
      <c r="O1407" s="7">
        <v>2.0255999999999998</v>
      </c>
      <c r="Q1407" s="7">
        <v>2.0470000000000002</v>
      </c>
      <c r="R1407" s="7">
        <v>4.1738999999999997</v>
      </c>
      <c r="AA1407" s="7">
        <v>0.47589999999999999</v>
      </c>
      <c r="AB1407" s="7">
        <v>1.4145000000000001</v>
      </c>
      <c r="AC1407" s="7">
        <v>3.3288000000000002</v>
      </c>
      <c r="AD1407" s="7">
        <v>7.2112999999999996</v>
      </c>
      <c r="AH1407" s="7">
        <v>0.54849999999999999</v>
      </c>
      <c r="AI1407" s="7">
        <v>1.5578000000000001</v>
      </c>
      <c r="AK1407" s="7">
        <v>1.0059</v>
      </c>
      <c r="AL1407" s="7">
        <v>2.0804</v>
      </c>
      <c r="AN1407" s="7">
        <v>0.503</v>
      </c>
      <c r="AO1407" s="7">
        <v>1.5427999999999999</v>
      </c>
      <c r="AP1407" s="7"/>
      <c r="AQ1407" s="7">
        <v>1.5402</v>
      </c>
      <c r="AR1407" s="7">
        <v>3.5790999999999999</v>
      </c>
      <c r="AY1407" s="7">
        <v>3.5739000000000001</v>
      </c>
      <c r="AZ1407" s="7">
        <v>8.4166000000000007</v>
      </c>
      <c r="BA1407" s="7">
        <v>8.4166000000000007</v>
      </c>
    </row>
    <row r="1408" spans="1:53" x14ac:dyDescent="0.15">
      <c r="A1408" s="7">
        <v>0.5</v>
      </c>
      <c r="B1408" s="7">
        <v>1.4528000000000001</v>
      </c>
      <c r="C1408" s="7">
        <v>3.5375999999999999</v>
      </c>
      <c r="D1408" s="7">
        <v>8.0263000000000009</v>
      </c>
      <c r="H1408" s="7">
        <v>1.0015000000000001</v>
      </c>
      <c r="I1408" s="7">
        <v>2.0573999999999999</v>
      </c>
      <c r="K1408" s="7">
        <v>1.0452999999999999</v>
      </c>
      <c r="L1408" s="7">
        <v>2.2397999999999998</v>
      </c>
      <c r="N1408" s="7">
        <v>0.54490000000000005</v>
      </c>
      <c r="O1408" s="7">
        <v>2.0268999999999999</v>
      </c>
      <c r="Q1408" s="7">
        <v>2.0482</v>
      </c>
      <c r="R1408" s="7">
        <v>4.1764000000000001</v>
      </c>
      <c r="AA1408" s="7">
        <v>0.47639999999999999</v>
      </c>
      <c r="AB1408" s="7">
        <v>1.4155</v>
      </c>
      <c r="AC1408" s="7">
        <v>3.3309000000000002</v>
      </c>
      <c r="AD1408" s="7">
        <v>7.2154999999999996</v>
      </c>
      <c r="AH1408" s="7">
        <v>0.54910000000000003</v>
      </c>
      <c r="AI1408" s="7">
        <v>1.5590999999999999</v>
      </c>
      <c r="AK1408" s="7">
        <v>1.0065</v>
      </c>
      <c r="AL1408" s="7">
        <v>2.0817000000000001</v>
      </c>
      <c r="AN1408" s="7">
        <v>0.50349999999999995</v>
      </c>
      <c r="AO1408" s="7">
        <v>1.544</v>
      </c>
      <c r="AP1408" s="7"/>
      <c r="AQ1408" s="7">
        <v>1.5414000000000001</v>
      </c>
      <c r="AR1408" s="7">
        <v>3.5813999999999999</v>
      </c>
      <c r="AY1408" s="7">
        <v>3.5764999999999998</v>
      </c>
      <c r="AZ1408" s="7">
        <v>8.4222999999999999</v>
      </c>
      <c r="BA1408" s="7">
        <v>8.4222999999999999</v>
      </c>
    </row>
    <row r="1409" spans="1:53" x14ac:dyDescent="0.15">
      <c r="A1409" s="7">
        <v>0.50049999999999994</v>
      </c>
      <c r="B1409" s="7">
        <v>1.4538</v>
      </c>
      <c r="C1409" s="7">
        <v>3.5398000000000001</v>
      </c>
      <c r="D1409" s="7">
        <v>8.0307999999999993</v>
      </c>
      <c r="H1409" s="7">
        <v>1.0021</v>
      </c>
      <c r="I1409" s="7">
        <v>2.0587</v>
      </c>
      <c r="K1409" s="7">
        <v>1.0459000000000001</v>
      </c>
      <c r="L1409" s="7">
        <v>2.2412999999999998</v>
      </c>
      <c r="N1409" s="7">
        <v>0.5454</v>
      </c>
      <c r="O1409" s="7">
        <v>2.0280999999999998</v>
      </c>
      <c r="Q1409" s="7">
        <v>2.0493999999999999</v>
      </c>
      <c r="R1409" s="7">
        <v>4.1787999999999998</v>
      </c>
      <c r="AA1409" s="7">
        <v>0.47689999999999999</v>
      </c>
      <c r="AB1409" s="7">
        <v>1.4166000000000001</v>
      </c>
      <c r="AC1409" s="7">
        <v>3.3330000000000002</v>
      </c>
      <c r="AD1409" s="7">
        <v>7.2195999999999998</v>
      </c>
      <c r="AH1409" s="7">
        <v>0.54969999999999997</v>
      </c>
      <c r="AI1409" s="7">
        <v>1.5603</v>
      </c>
      <c r="AK1409" s="7">
        <v>1.0072000000000001</v>
      </c>
      <c r="AL1409" s="7">
        <v>2.0830000000000002</v>
      </c>
      <c r="AN1409" s="7">
        <v>0.504</v>
      </c>
      <c r="AO1409" s="7">
        <v>1.5451999999999999</v>
      </c>
      <c r="AP1409" s="7"/>
      <c r="AQ1409" s="7">
        <v>1.5425</v>
      </c>
      <c r="AR1409" s="7">
        <v>3.5836999999999999</v>
      </c>
      <c r="AY1409" s="7">
        <v>3.5792000000000002</v>
      </c>
      <c r="AZ1409" s="7">
        <v>8.4280000000000008</v>
      </c>
      <c r="BA1409" s="7">
        <v>8.4280000000000008</v>
      </c>
    </row>
    <row r="1410" spans="1:53" x14ac:dyDescent="0.15">
      <c r="A1410" s="7">
        <v>0.501</v>
      </c>
      <c r="B1410" s="7">
        <v>1.4548000000000001</v>
      </c>
      <c r="C1410" s="7">
        <v>3.5421</v>
      </c>
      <c r="D1410" s="7">
        <v>8.0353999999999992</v>
      </c>
      <c r="H1410" s="7">
        <v>1.0027999999999999</v>
      </c>
      <c r="I1410" s="7">
        <v>2.06</v>
      </c>
      <c r="K1410" s="7">
        <v>1.0466</v>
      </c>
      <c r="L1410" s="7">
        <v>2.2427999999999999</v>
      </c>
      <c r="N1410" s="7">
        <v>0.54590000000000005</v>
      </c>
      <c r="O1410" s="7">
        <v>2.0293000000000001</v>
      </c>
      <c r="Q1410" s="7">
        <v>2.0507</v>
      </c>
      <c r="R1410" s="7">
        <v>4.1813000000000002</v>
      </c>
      <c r="AA1410" s="7">
        <v>0.47739999999999999</v>
      </c>
      <c r="AB1410" s="7">
        <v>1.4176</v>
      </c>
      <c r="AC1410" s="7">
        <v>3.335</v>
      </c>
      <c r="AD1410" s="7">
        <v>7.2237999999999998</v>
      </c>
      <c r="AH1410" s="7">
        <v>0.55030000000000001</v>
      </c>
      <c r="AI1410" s="7">
        <v>1.5615000000000001</v>
      </c>
      <c r="AK1410" s="7">
        <v>1.0079</v>
      </c>
      <c r="AL1410" s="7">
        <v>2.0842999999999998</v>
      </c>
      <c r="AN1410" s="7">
        <v>0.50460000000000005</v>
      </c>
      <c r="AO1410" s="7">
        <v>1.5464</v>
      </c>
      <c r="AP1410" s="7"/>
      <c r="AQ1410" s="7">
        <v>1.5437000000000001</v>
      </c>
      <c r="AR1410" s="7">
        <v>3.5859999999999999</v>
      </c>
      <c r="AY1410" s="7">
        <v>3.5819000000000001</v>
      </c>
      <c r="AZ1410" s="7">
        <v>8.4337999999999997</v>
      </c>
      <c r="BA1410" s="7">
        <v>8.4337999999999997</v>
      </c>
    </row>
    <row r="1411" spans="1:53" x14ac:dyDescent="0.15">
      <c r="A1411" s="7">
        <v>0.50149999999999995</v>
      </c>
      <c r="B1411" s="7">
        <v>1.4558</v>
      </c>
      <c r="C1411" s="7">
        <v>3.5444</v>
      </c>
      <c r="D1411" s="7">
        <v>8.0399999999999991</v>
      </c>
      <c r="H1411" s="7">
        <v>1.0034000000000001</v>
      </c>
      <c r="I1411" s="7">
        <v>2.0613000000000001</v>
      </c>
      <c r="K1411" s="7">
        <v>1.0471999999999999</v>
      </c>
      <c r="L1411" s="7">
        <v>2.2443</v>
      </c>
      <c r="N1411" s="7">
        <v>0.54649999999999999</v>
      </c>
      <c r="O1411" s="7">
        <v>2.0306000000000002</v>
      </c>
      <c r="Q1411" s="7">
        <v>2.0518999999999998</v>
      </c>
      <c r="R1411" s="7">
        <v>4.1837999999999997</v>
      </c>
      <c r="AA1411" s="7">
        <v>0.47789999999999999</v>
      </c>
      <c r="AB1411" s="7">
        <v>1.4187000000000001</v>
      </c>
      <c r="AC1411" s="7">
        <v>3.3371</v>
      </c>
      <c r="AD1411" s="7">
        <v>7.2279999999999998</v>
      </c>
      <c r="AH1411" s="7">
        <v>0.55089999999999995</v>
      </c>
      <c r="AI1411" s="7">
        <v>1.5628</v>
      </c>
      <c r="AK1411" s="7">
        <v>1.0085</v>
      </c>
      <c r="AL1411" s="7">
        <v>2.0857000000000001</v>
      </c>
      <c r="AN1411" s="7">
        <v>0.50509999999999999</v>
      </c>
      <c r="AO1411" s="7">
        <v>1.5476000000000001</v>
      </c>
      <c r="AP1411" s="7"/>
      <c r="AQ1411" s="7">
        <v>1.5448999999999999</v>
      </c>
      <c r="AR1411" s="7">
        <v>3.5884</v>
      </c>
      <c r="AY1411" s="7">
        <v>3.5846</v>
      </c>
      <c r="AZ1411" s="7">
        <v>8.4396000000000004</v>
      </c>
      <c r="BA1411" s="7">
        <v>8.4396000000000004</v>
      </c>
    </row>
    <row r="1412" spans="1:53" x14ac:dyDescent="0.15">
      <c r="A1412" s="7">
        <v>0.502</v>
      </c>
      <c r="B1412" s="7">
        <v>1.4568000000000001</v>
      </c>
      <c r="C1412" s="7">
        <v>3.5466000000000002</v>
      </c>
      <c r="D1412" s="7">
        <v>8.0446000000000009</v>
      </c>
      <c r="H1412" s="7">
        <v>1.004</v>
      </c>
      <c r="I1412" s="7">
        <v>2.0626000000000002</v>
      </c>
      <c r="K1412" s="7">
        <v>1.0479000000000001</v>
      </c>
      <c r="L1412" s="7">
        <v>2.2458</v>
      </c>
      <c r="N1412" s="7">
        <v>0.54700000000000004</v>
      </c>
      <c r="O1412" s="7">
        <v>2.0318000000000001</v>
      </c>
      <c r="Q1412" s="7">
        <v>2.0531999999999999</v>
      </c>
      <c r="R1412" s="7">
        <v>4.1863000000000001</v>
      </c>
      <c r="AA1412" s="7">
        <v>0.47839999999999999</v>
      </c>
      <c r="AB1412" s="7">
        <v>1.4197</v>
      </c>
      <c r="AC1412" s="7">
        <v>3.3391999999999999</v>
      </c>
      <c r="AD1412" s="7">
        <v>7.2323000000000004</v>
      </c>
      <c r="AH1412" s="7">
        <v>0.55149999999999999</v>
      </c>
      <c r="AI1412" s="7">
        <v>1.5640000000000001</v>
      </c>
      <c r="AK1412" s="7">
        <v>1.0092000000000001</v>
      </c>
      <c r="AL1412" s="7">
        <v>2.0870000000000002</v>
      </c>
      <c r="AN1412" s="7">
        <v>0.50560000000000005</v>
      </c>
      <c r="AO1412" s="7">
        <v>1.5488</v>
      </c>
      <c r="AP1412" s="7"/>
      <c r="AQ1412" s="7">
        <v>1.546</v>
      </c>
      <c r="AR1412" s="7">
        <v>3.5908000000000002</v>
      </c>
      <c r="AY1412" s="7">
        <v>3.5872999999999999</v>
      </c>
      <c r="AZ1412" s="7">
        <v>8.4453999999999994</v>
      </c>
      <c r="BA1412" s="7">
        <v>8.4453999999999994</v>
      </c>
    </row>
    <row r="1413" spans="1:53" x14ac:dyDescent="0.15">
      <c r="A1413" s="7">
        <v>0.50249999999999995</v>
      </c>
      <c r="B1413" s="7">
        <v>1.4578</v>
      </c>
      <c r="C1413" s="7">
        <v>3.5489000000000002</v>
      </c>
      <c r="D1413" s="7">
        <v>8.0492000000000008</v>
      </c>
      <c r="H1413" s="7">
        <v>1.0046999999999999</v>
      </c>
      <c r="I1413" s="7">
        <v>2.0638999999999998</v>
      </c>
      <c r="K1413" s="7">
        <v>1.0486</v>
      </c>
      <c r="L1413" s="7">
        <v>2.2473999999999998</v>
      </c>
      <c r="N1413" s="7">
        <v>0.54759999999999998</v>
      </c>
      <c r="O1413" s="7">
        <v>2.0331000000000001</v>
      </c>
      <c r="Q1413" s="7">
        <v>2.0543999999999998</v>
      </c>
      <c r="R1413" s="7">
        <v>4.1887999999999996</v>
      </c>
      <c r="AA1413" s="7">
        <v>0.47889999999999999</v>
      </c>
      <c r="AB1413" s="7">
        <v>1.4208000000000001</v>
      </c>
      <c r="AC1413" s="7">
        <v>3.3412999999999999</v>
      </c>
      <c r="AD1413" s="7">
        <v>7.2365000000000004</v>
      </c>
      <c r="AH1413" s="7">
        <v>0.55210000000000004</v>
      </c>
      <c r="AI1413" s="7">
        <v>1.5652999999999999</v>
      </c>
      <c r="AK1413" s="7">
        <v>1.0098</v>
      </c>
      <c r="AL1413" s="7">
        <v>2.0884</v>
      </c>
      <c r="AN1413" s="7">
        <v>0.50609999999999999</v>
      </c>
      <c r="AO1413" s="7">
        <v>1.55</v>
      </c>
      <c r="AP1413" s="7"/>
      <c r="AQ1413" s="7">
        <v>1.5471999999999999</v>
      </c>
      <c r="AR1413" s="7">
        <v>3.5931000000000002</v>
      </c>
      <c r="AY1413" s="7">
        <v>3.59</v>
      </c>
      <c r="AZ1413" s="7">
        <v>8.4512</v>
      </c>
      <c r="BA1413" s="7">
        <v>8.4512</v>
      </c>
    </row>
    <row r="1414" spans="1:53" x14ac:dyDescent="0.15">
      <c r="A1414" s="7">
        <v>0.503</v>
      </c>
      <c r="B1414" s="7">
        <v>1.4588000000000001</v>
      </c>
      <c r="C1414" s="7">
        <v>3.5512000000000001</v>
      </c>
      <c r="D1414" s="7">
        <v>8.0539000000000005</v>
      </c>
      <c r="H1414" s="7">
        <v>1.0053000000000001</v>
      </c>
      <c r="I1414" s="7">
        <v>2.0653000000000001</v>
      </c>
      <c r="K1414" s="7">
        <v>1.0491999999999999</v>
      </c>
      <c r="L1414" s="7">
        <v>2.2488999999999999</v>
      </c>
      <c r="N1414" s="7">
        <v>0.54820000000000002</v>
      </c>
      <c r="O1414" s="7">
        <v>2.0344000000000002</v>
      </c>
      <c r="Q1414" s="7">
        <v>2.0556999999999999</v>
      </c>
      <c r="R1414" s="7">
        <v>4.1913</v>
      </c>
      <c r="AA1414" s="7">
        <v>0.47939999999999999</v>
      </c>
      <c r="AB1414" s="7">
        <v>1.4218</v>
      </c>
      <c r="AC1414" s="7">
        <v>3.3433999999999999</v>
      </c>
      <c r="AD1414" s="7">
        <v>7.2408000000000001</v>
      </c>
      <c r="AH1414" s="7">
        <v>0.55269999999999997</v>
      </c>
      <c r="AI1414" s="7">
        <v>1.5665</v>
      </c>
      <c r="AK1414" s="7">
        <v>1.0105</v>
      </c>
      <c r="AL1414" s="7">
        <v>2.0897000000000001</v>
      </c>
      <c r="AN1414" s="7">
        <v>0.50670000000000004</v>
      </c>
      <c r="AO1414" s="7">
        <v>1.5512999999999999</v>
      </c>
      <c r="AP1414" s="7"/>
      <c r="AQ1414" s="7">
        <v>1.5484</v>
      </c>
      <c r="AR1414" s="7">
        <v>3.5954999999999999</v>
      </c>
      <c r="AY1414" s="7">
        <v>3.5928</v>
      </c>
      <c r="AZ1414" s="7">
        <v>8.4571000000000005</v>
      </c>
      <c r="BA1414" s="7">
        <v>8.4571000000000005</v>
      </c>
    </row>
    <row r="1415" spans="1:53" x14ac:dyDescent="0.15">
      <c r="A1415" s="7">
        <v>0.50349999999999995</v>
      </c>
      <c r="B1415" s="7">
        <v>1.4599</v>
      </c>
      <c r="C1415" s="7">
        <v>3.5535000000000001</v>
      </c>
      <c r="D1415" s="7">
        <v>8.0585000000000004</v>
      </c>
      <c r="H1415" s="7">
        <v>1.006</v>
      </c>
      <c r="I1415" s="7">
        <v>2.0666000000000002</v>
      </c>
      <c r="K1415" s="7">
        <v>1.0499000000000001</v>
      </c>
      <c r="L1415" s="7">
        <v>2.2504</v>
      </c>
      <c r="N1415" s="7">
        <v>0.54869999999999997</v>
      </c>
      <c r="O1415" s="7">
        <v>2.0356999999999998</v>
      </c>
      <c r="Q1415" s="7">
        <v>2.0569999999999999</v>
      </c>
      <c r="R1415" s="7">
        <v>4.1939000000000002</v>
      </c>
      <c r="AA1415" s="7">
        <v>0.47989999999999999</v>
      </c>
      <c r="AB1415" s="7">
        <v>1.4229000000000001</v>
      </c>
      <c r="AC1415" s="7">
        <v>3.3456000000000001</v>
      </c>
      <c r="AD1415" s="7">
        <v>7.2450999999999999</v>
      </c>
      <c r="AH1415" s="7">
        <v>0.55330000000000001</v>
      </c>
      <c r="AI1415" s="7">
        <v>1.5678000000000001</v>
      </c>
      <c r="AK1415" s="7">
        <v>1.0112000000000001</v>
      </c>
      <c r="AL1415" s="7">
        <v>2.0911</v>
      </c>
      <c r="AN1415" s="7">
        <v>0.50719999999999998</v>
      </c>
      <c r="AO1415" s="7">
        <v>1.5525</v>
      </c>
      <c r="AP1415" s="7"/>
      <c r="AQ1415" s="7">
        <v>1.5496000000000001</v>
      </c>
      <c r="AR1415" s="7">
        <v>3.5979000000000001</v>
      </c>
      <c r="AY1415" s="7">
        <v>3.5954999999999999</v>
      </c>
      <c r="AZ1415" s="7">
        <v>8.4629999999999992</v>
      </c>
      <c r="BA1415" s="7">
        <v>8.4629999999999992</v>
      </c>
    </row>
    <row r="1416" spans="1:53" x14ac:dyDescent="0.15">
      <c r="A1416" s="7">
        <v>0.504</v>
      </c>
      <c r="B1416" s="7">
        <v>1.4609000000000001</v>
      </c>
      <c r="C1416" s="7">
        <v>3.5558999999999998</v>
      </c>
      <c r="D1416" s="7">
        <v>8.0632000000000001</v>
      </c>
      <c r="H1416" s="7">
        <v>1.0065999999999999</v>
      </c>
      <c r="I1416" s="7">
        <v>2.0678999999999998</v>
      </c>
      <c r="K1416" s="7">
        <v>1.0506</v>
      </c>
      <c r="L1416" s="7">
        <v>2.2519999999999998</v>
      </c>
      <c r="N1416" s="7">
        <v>0.54930000000000001</v>
      </c>
      <c r="O1416" s="7">
        <v>2.0369000000000002</v>
      </c>
      <c r="Q1416" s="7">
        <v>2.0581999999999998</v>
      </c>
      <c r="R1416" s="7">
        <v>4.1963999999999997</v>
      </c>
      <c r="AA1416" s="7">
        <v>0.48039999999999999</v>
      </c>
      <c r="AB1416" s="7">
        <v>1.4239999999999999</v>
      </c>
      <c r="AC1416" s="7">
        <v>3.3477000000000001</v>
      </c>
      <c r="AD1416" s="7">
        <v>7.2493999999999996</v>
      </c>
      <c r="AH1416" s="7">
        <v>0.55389999999999995</v>
      </c>
      <c r="AI1416" s="7">
        <v>1.5690999999999999</v>
      </c>
      <c r="AK1416" s="7">
        <v>1.0119</v>
      </c>
      <c r="AL1416" s="7">
        <v>2.0924</v>
      </c>
      <c r="AN1416" s="7">
        <v>0.50780000000000003</v>
      </c>
      <c r="AO1416" s="7">
        <v>1.5537000000000001</v>
      </c>
      <c r="AP1416" s="7"/>
      <c r="AQ1416" s="7">
        <v>1.5508</v>
      </c>
      <c r="AR1416" s="7">
        <v>4.0003000000000002</v>
      </c>
      <c r="AY1416" s="7">
        <v>3.5983000000000001</v>
      </c>
      <c r="AZ1416" s="7">
        <v>8.4689999999999994</v>
      </c>
      <c r="BA1416" s="7">
        <v>8.4689999999999994</v>
      </c>
    </row>
    <row r="1417" spans="1:53" x14ac:dyDescent="0.15">
      <c r="A1417" s="7">
        <v>0.50449999999999995</v>
      </c>
      <c r="B1417" s="7">
        <v>1.4619</v>
      </c>
      <c r="C1417" s="7">
        <v>3.5581999999999998</v>
      </c>
      <c r="D1417" s="7">
        <v>8.0679999999999996</v>
      </c>
      <c r="H1417" s="7">
        <v>1.0073000000000001</v>
      </c>
      <c r="I1417" s="7">
        <v>2.0693000000000001</v>
      </c>
      <c r="K1417" s="7">
        <v>1.0512999999999999</v>
      </c>
      <c r="L1417" s="7">
        <v>2.2534999999999998</v>
      </c>
      <c r="N1417" s="7">
        <v>0.54990000000000006</v>
      </c>
      <c r="O1417" s="7">
        <v>2.0381999999999998</v>
      </c>
      <c r="Q1417" s="7">
        <v>2.0594999999999999</v>
      </c>
      <c r="R1417" s="7">
        <v>4.1989999999999998</v>
      </c>
      <c r="AA1417" s="7">
        <v>0.48089999999999999</v>
      </c>
      <c r="AB1417" s="7">
        <v>1.425</v>
      </c>
      <c r="AC1417" s="7">
        <v>3.3498999999999999</v>
      </c>
      <c r="AD1417" s="7">
        <v>7.2538</v>
      </c>
      <c r="AH1417" s="7">
        <v>0.55449999999999999</v>
      </c>
      <c r="AI1417" s="7">
        <v>1.5703</v>
      </c>
      <c r="AK1417" s="7">
        <v>1.0125999999999999</v>
      </c>
      <c r="AL1417" s="7">
        <v>2.0937999999999999</v>
      </c>
      <c r="AN1417" s="7">
        <v>0.50829999999999997</v>
      </c>
      <c r="AO1417" s="7">
        <v>1.5549999999999999</v>
      </c>
      <c r="AP1417" s="7"/>
      <c r="AQ1417" s="7">
        <v>1.552</v>
      </c>
      <c r="AR1417" s="7">
        <v>4.0027999999999997</v>
      </c>
      <c r="AY1417" s="7">
        <v>4.0011000000000001</v>
      </c>
      <c r="AZ1417" s="7">
        <v>8.4748999999999999</v>
      </c>
      <c r="BA1417" s="7">
        <v>8.4748999999999999</v>
      </c>
    </row>
    <row r="1418" spans="1:53" x14ac:dyDescent="0.15">
      <c r="A1418" s="7">
        <v>0.505</v>
      </c>
      <c r="B1418" s="7">
        <v>1.4630000000000001</v>
      </c>
      <c r="C1418" s="7">
        <v>3.5606</v>
      </c>
      <c r="D1418" s="7">
        <v>8.0726999999999993</v>
      </c>
      <c r="H1418" s="7">
        <v>1.0079</v>
      </c>
      <c r="I1418" s="7">
        <v>2.0706000000000002</v>
      </c>
      <c r="K1418" s="7">
        <v>1.0519000000000001</v>
      </c>
      <c r="L1418" s="7">
        <v>2.2551000000000001</v>
      </c>
      <c r="N1418" s="7">
        <v>0.5504</v>
      </c>
      <c r="O1418" s="7">
        <v>2.0394999999999999</v>
      </c>
      <c r="Q1418" s="7">
        <v>2.0608</v>
      </c>
      <c r="R1418" s="7">
        <v>4.2016</v>
      </c>
      <c r="AA1418" s="7">
        <v>0.48149999999999998</v>
      </c>
      <c r="AB1418" s="7">
        <v>1.4260999999999999</v>
      </c>
      <c r="AC1418" s="7">
        <v>3.3521000000000001</v>
      </c>
      <c r="AD1418" s="7">
        <v>7.2580999999999998</v>
      </c>
      <c r="AH1418" s="7">
        <v>0.55520000000000003</v>
      </c>
      <c r="AI1418" s="7">
        <v>1.5716000000000001</v>
      </c>
      <c r="AK1418" s="7">
        <v>1.0133000000000001</v>
      </c>
      <c r="AL1418" s="7">
        <v>2.0952000000000002</v>
      </c>
      <c r="AN1418" s="7">
        <v>0.50880000000000003</v>
      </c>
      <c r="AO1418" s="7">
        <v>1.5563</v>
      </c>
      <c r="AP1418" s="7"/>
      <c r="AQ1418" s="7">
        <v>1.5532999999999999</v>
      </c>
      <c r="AR1418" s="7">
        <v>4.0052000000000003</v>
      </c>
      <c r="AY1418" s="7">
        <v>4.0038999999999998</v>
      </c>
      <c r="AZ1418" s="7">
        <v>8.4809000000000001</v>
      </c>
      <c r="BA1418" s="7">
        <v>8.4809000000000001</v>
      </c>
    </row>
    <row r="1419" spans="1:53" x14ac:dyDescent="0.15">
      <c r="A1419" s="7">
        <v>0.50549999999999995</v>
      </c>
      <c r="B1419" s="7">
        <v>1.464</v>
      </c>
      <c r="C1419" s="7">
        <v>3.5629</v>
      </c>
      <c r="D1419" s="7">
        <v>8.0775000000000006</v>
      </c>
      <c r="H1419" s="7">
        <v>1.0085999999999999</v>
      </c>
      <c r="I1419" s="7">
        <v>2.0720000000000001</v>
      </c>
      <c r="K1419" s="7">
        <v>1.0526</v>
      </c>
      <c r="L1419" s="7">
        <v>2.2566999999999999</v>
      </c>
      <c r="N1419" s="7">
        <v>0.55100000000000005</v>
      </c>
      <c r="O1419" s="7">
        <v>2.0409000000000002</v>
      </c>
      <c r="Q1419" s="7">
        <v>2.0621</v>
      </c>
      <c r="R1419" s="7">
        <v>4.2042000000000002</v>
      </c>
      <c r="AA1419" s="7">
        <v>0.48199999999999998</v>
      </c>
      <c r="AB1419" s="7">
        <v>1.4272</v>
      </c>
      <c r="AC1419" s="7">
        <v>3.3542000000000001</v>
      </c>
      <c r="AD1419" s="7">
        <v>7.2625000000000002</v>
      </c>
      <c r="AH1419" s="7">
        <v>0.55579999999999996</v>
      </c>
      <c r="AI1419" s="7">
        <v>1.5729</v>
      </c>
      <c r="AK1419" s="7">
        <v>1.0139</v>
      </c>
      <c r="AL1419" s="7">
        <v>2.0966</v>
      </c>
      <c r="AN1419" s="7">
        <v>0.50939999999999996</v>
      </c>
      <c r="AO1419" s="7">
        <v>1.5575000000000001</v>
      </c>
      <c r="AP1419" s="7"/>
      <c r="AQ1419" s="7">
        <v>1.5545</v>
      </c>
      <c r="AR1419" s="7">
        <v>4.0076999999999998</v>
      </c>
      <c r="AY1419" s="7">
        <v>4.0067000000000004</v>
      </c>
      <c r="AZ1419" s="7">
        <v>8.4870000000000001</v>
      </c>
      <c r="BA1419" s="7">
        <v>8.4870000000000001</v>
      </c>
    </row>
    <row r="1420" spans="1:53" x14ac:dyDescent="0.15">
      <c r="A1420" s="7">
        <v>0.50600000000000001</v>
      </c>
      <c r="B1420" s="7">
        <v>1.4651000000000001</v>
      </c>
      <c r="C1420" s="7">
        <v>3.5653000000000001</v>
      </c>
      <c r="D1420" s="7">
        <v>8.0823999999999998</v>
      </c>
      <c r="H1420" s="7">
        <v>1.0093000000000001</v>
      </c>
      <c r="I1420" s="7">
        <v>2.0733999999999999</v>
      </c>
      <c r="K1420" s="7">
        <v>1.0532999999999999</v>
      </c>
      <c r="L1420" s="7">
        <v>2.2582</v>
      </c>
      <c r="N1420" s="7">
        <v>0.55159999999999998</v>
      </c>
      <c r="O1420" s="7">
        <v>2.0421999999999998</v>
      </c>
      <c r="Q1420" s="7">
        <v>2.0634000000000001</v>
      </c>
      <c r="R1420" s="7">
        <v>4.2068000000000003</v>
      </c>
      <c r="AA1420" s="7">
        <v>0.48249999999999998</v>
      </c>
      <c r="AB1420" s="7">
        <v>1.4282999999999999</v>
      </c>
      <c r="AC1420" s="7">
        <v>3.3563999999999998</v>
      </c>
      <c r="AD1420" s="7">
        <v>7.2670000000000003</v>
      </c>
      <c r="AH1420" s="7">
        <v>0.55640000000000001</v>
      </c>
      <c r="AI1420" s="7">
        <v>1.5742</v>
      </c>
      <c r="AK1420" s="7">
        <v>1.0145999999999999</v>
      </c>
      <c r="AL1420" s="7">
        <v>2.0979999999999999</v>
      </c>
      <c r="AN1420" s="7">
        <v>0.50990000000000002</v>
      </c>
      <c r="AO1420" s="7">
        <v>1.5588</v>
      </c>
      <c r="AP1420" s="7"/>
      <c r="AQ1420" s="7">
        <v>1.5557000000000001</v>
      </c>
      <c r="AR1420" s="7">
        <v>4.0102000000000002</v>
      </c>
      <c r="AY1420" s="7">
        <v>4.0095999999999998</v>
      </c>
      <c r="AZ1420" s="7">
        <v>8.4931000000000001</v>
      </c>
      <c r="BA1420" s="7">
        <v>8.4931000000000001</v>
      </c>
    </row>
    <row r="1421" spans="1:53" x14ac:dyDescent="0.15">
      <c r="A1421" s="7">
        <v>0.50660000000000005</v>
      </c>
      <c r="B1421" s="7">
        <v>1.4661</v>
      </c>
      <c r="C1421" s="7">
        <v>3.5676999999999999</v>
      </c>
      <c r="D1421" s="7">
        <v>8.0871999999999993</v>
      </c>
      <c r="H1421" s="7">
        <v>1.01</v>
      </c>
      <c r="I1421" s="7">
        <v>2.0747</v>
      </c>
      <c r="K1421" s="7">
        <v>1.054</v>
      </c>
      <c r="L1421" s="7">
        <v>2.2597999999999998</v>
      </c>
      <c r="N1421" s="7">
        <v>0.55220000000000002</v>
      </c>
      <c r="O1421" s="7">
        <v>2.0434999999999999</v>
      </c>
      <c r="Q1421" s="7">
        <v>2.0648</v>
      </c>
      <c r="R1421" s="7">
        <v>4.2093999999999996</v>
      </c>
      <c r="AA1421" s="7">
        <v>0.48299999999999998</v>
      </c>
      <c r="AB1421" s="7">
        <v>1.4294</v>
      </c>
      <c r="AC1421" s="7">
        <v>3.3586999999999998</v>
      </c>
      <c r="AD1421" s="7">
        <v>7.2713999999999999</v>
      </c>
      <c r="AH1421" s="7">
        <v>0.55700000000000005</v>
      </c>
      <c r="AI1421" s="7">
        <v>1.5754999999999999</v>
      </c>
      <c r="AK1421" s="7">
        <v>1.0153000000000001</v>
      </c>
      <c r="AL1421" s="7">
        <v>2.0994000000000002</v>
      </c>
      <c r="AN1421" s="7">
        <v>0.51049999999999995</v>
      </c>
      <c r="AO1421" s="7">
        <v>1.5601</v>
      </c>
      <c r="AP1421" s="7"/>
      <c r="AQ1421" s="7">
        <v>1.5569999999999999</v>
      </c>
      <c r="AR1421" s="7">
        <v>4.0126999999999997</v>
      </c>
      <c r="AY1421" s="7">
        <v>4.0124000000000004</v>
      </c>
      <c r="AZ1421" s="7">
        <v>8.4992000000000001</v>
      </c>
      <c r="BA1421" s="7">
        <v>8.4992000000000001</v>
      </c>
    </row>
    <row r="1422" spans="1:53" x14ac:dyDescent="0.15">
      <c r="A1422" s="7">
        <v>0.5071</v>
      </c>
      <c r="B1422" s="7">
        <v>1.4672000000000001</v>
      </c>
      <c r="C1422" s="7">
        <v>3.5701000000000001</v>
      </c>
      <c r="D1422" s="7">
        <v>8.0921000000000003</v>
      </c>
      <c r="H1422" s="7">
        <v>1.0105999999999999</v>
      </c>
      <c r="I1422" s="7">
        <v>2.0760999999999998</v>
      </c>
      <c r="K1422" s="7">
        <v>1.0547</v>
      </c>
      <c r="L1422" s="7">
        <v>2.2614000000000001</v>
      </c>
      <c r="N1422" s="7">
        <v>0.55279999999999996</v>
      </c>
      <c r="O1422" s="7">
        <v>2.0448</v>
      </c>
      <c r="Q1422" s="7">
        <v>2.0661</v>
      </c>
      <c r="R1422" s="7">
        <v>4.2121000000000004</v>
      </c>
      <c r="AA1422" s="7">
        <v>0.48359999999999997</v>
      </c>
      <c r="AB1422" s="7">
        <v>1.4305000000000001</v>
      </c>
      <c r="AC1422" s="7">
        <v>3.3609</v>
      </c>
      <c r="AD1422" s="7">
        <v>7.2759</v>
      </c>
      <c r="AH1422" s="7">
        <v>0.55769999999999997</v>
      </c>
      <c r="AI1422" s="7">
        <v>1.5769</v>
      </c>
      <c r="AK1422" s="7">
        <v>1.0161</v>
      </c>
      <c r="AL1422" s="7">
        <v>2.1008</v>
      </c>
      <c r="AN1422" s="7">
        <v>0.5111</v>
      </c>
      <c r="AO1422" s="7">
        <v>1.5613999999999999</v>
      </c>
      <c r="AP1422" s="7"/>
      <c r="AQ1422" s="7">
        <v>1.5582</v>
      </c>
      <c r="AR1422" s="7">
        <v>4.0152000000000001</v>
      </c>
      <c r="AY1422" s="7">
        <v>4.0152999999999999</v>
      </c>
      <c r="AZ1422" s="7">
        <v>8.5053999999999998</v>
      </c>
      <c r="BA1422" s="7">
        <v>8.5053999999999998</v>
      </c>
    </row>
    <row r="1423" spans="1:53" x14ac:dyDescent="0.15">
      <c r="A1423" s="7">
        <v>0.50760000000000005</v>
      </c>
      <c r="B1423" s="7">
        <v>1.4682999999999999</v>
      </c>
      <c r="C1423" s="7">
        <v>3.5726</v>
      </c>
      <c r="D1423" s="7">
        <v>8.0969999999999995</v>
      </c>
      <c r="H1423" s="7">
        <v>1.0113000000000001</v>
      </c>
      <c r="I1423" s="7">
        <v>2.0775000000000001</v>
      </c>
      <c r="K1423" s="7">
        <v>1.0553999999999999</v>
      </c>
      <c r="L1423" s="7">
        <v>2.2629999999999999</v>
      </c>
      <c r="N1423" s="7">
        <v>0.5534</v>
      </c>
      <c r="O1423" s="7">
        <v>2.0461999999999998</v>
      </c>
      <c r="Q1423" s="7">
        <v>2.0674000000000001</v>
      </c>
      <c r="R1423" s="7">
        <v>4.2148000000000003</v>
      </c>
      <c r="AA1423" s="7">
        <v>0.48409999999999997</v>
      </c>
      <c r="AB1423" s="7">
        <v>1.4316</v>
      </c>
      <c r="AC1423" s="7">
        <v>3.3631000000000002</v>
      </c>
      <c r="AD1423" s="7">
        <v>7.2804000000000002</v>
      </c>
      <c r="AH1423" s="7">
        <v>0.55830000000000002</v>
      </c>
      <c r="AI1423" s="7">
        <v>1.5782</v>
      </c>
      <c r="AK1423" s="7">
        <v>1.0167999999999999</v>
      </c>
      <c r="AL1423" s="7">
        <v>2.1023000000000001</v>
      </c>
      <c r="AN1423" s="7">
        <v>0.51160000000000005</v>
      </c>
      <c r="AO1423" s="7">
        <v>1.5627</v>
      </c>
      <c r="AP1423" s="7"/>
      <c r="AQ1423" s="7">
        <v>1.5595000000000001</v>
      </c>
      <c r="AR1423" s="7">
        <v>4.0176999999999996</v>
      </c>
      <c r="AY1423" s="7">
        <v>4.0182000000000002</v>
      </c>
      <c r="AZ1423" s="7">
        <v>8.5115999999999996</v>
      </c>
      <c r="BA1423" s="7">
        <v>8.5115999999999996</v>
      </c>
    </row>
    <row r="1424" spans="1:53" x14ac:dyDescent="0.15">
      <c r="A1424" s="7">
        <v>0.5081</v>
      </c>
      <c r="B1424" s="7">
        <v>1.4694</v>
      </c>
      <c r="C1424" s="7">
        <v>3.5750000000000002</v>
      </c>
      <c r="D1424" s="7">
        <v>8.1019000000000005</v>
      </c>
      <c r="H1424" s="7">
        <v>1.012</v>
      </c>
      <c r="I1424" s="7">
        <v>2.0789</v>
      </c>
      <c r="K1424" s="7">
        <v>1.0561</v>
      </c>
      <c r="L1424" s="7">
        <v>2.2646999999999999</v>
      </c>
      <c r="N1424" s="7">
        <v>0.55389999999999995</v>
      </c>
      <c r="O1424" s="7">
        <v>2.0474999999999999</v>
      </c>
      <c r="Q1424" s="7">
        <v>2.0688</v>
      </c>
      <c r="R1424" s="7">
        <v>4.2173999999999996</v>
      </c>
      <c r="AA1424" s="7">
        <v>0.48470000000000002</v>
      </c>
      <c r="AB1424" s="7">
        <v>1.4328000000000001</v>
      </c>
      <c r="AC1424" s="7">
        <v>3.3654000000000002</v>
      </c>
      <c r="AD1424" s="7">
        <v>7.2850000000000001</v>
      </c>
      <c r="AH1424" s="7">
        <v>0.55900000000000005</v>
      </c>
      <c r="AI1424" s="7">
        <v>1.5794999999999999</v>
      </c>
      <c r="AK1424" s="7">
        <v>1.0175000000000001</v>
      </c>
      <c r="AL1424" s="7">
        <v>2.1036999999999999</v>
      </c>
      <c r="AN1424" s="7">
        <v>0.51219999999999999</v>
      </c>
      <c r="AO1424" s="7">
        <v>1.5640000000000001</v>
      </c>
      <c r="AP1424" s="7"/>
      <c r="AQ1424" s="7">
        <v>1.5607</v>
      </c>
      <c r="AR1424" s="7">
        <v>4.0202</v>
      </c>
      <c r="AY1424" s="7">
        <v>4.0210999999999997</v>
      </c>
      <c r="AZ1424" s="7">
        <v>8.5177999999999994</v>
      </c>
      <c r="BA1424" s="7">
        <v>8.5177999999999994</v>
      </c>
    </row>
    <row r="1425" spans="1:53" x14ac:dyDescent="0.15">
      <c r="A1425" s="7">
        <v>0.50870000000000004</v>
      </c>
      <c r="B1425" s="7">
        <v>1.4703999999999999</v>
      </c>
      <c r="C1425" s="7">
        <v>3.5775000000000001</v>
      </c>
      <c r="D1425" s="7">
        <v>8.1068999999999996</v>
      </c>
      <c r="H1425" s="7">
        <v>1.0126999999999999</v>
      </c>
      <c r="I1425" s="7">
        <v>2.0802999999999998</v>
      </c>
      <c r="K1425" s="7">
        <v>1.0569</v>
      </c>
      <c r="L1425" s="7">
        <v>2.2663000000000002</v>
      </c>
      <c r="N1425" s="7">
        <v>0.55449999999999999</v>
      </c>
      <c r="O1425" s="7">
        <v>2.0489000000000002</v>
      </c>
      <c r="Q1425" s="7">
        <v>2.0701000000000001</v>
      </c>
      <c r="R1425" s="7">
        <v>4.2201000000000004</v>
      </c>
      <c r="AA1425" s="7">
        <v>0.48520000000000002</v>
      </c>
      <c r="AB1425" s="7">
        <v>1.4339</v>
      </c>
      <c r="AC1425" s="7">
        <v>3.3675999999999999</v>
      </c>
      <c r="AD1425" s="7">
        <v>7.2895000000000003</v>
      </c>
      <c r="AH1425" s="7">
        <v>0.55959999999999999</v>
      </c>
      <c r="AI1425" s="7">
        <v>1.5809</v>
      </c>
      <c r="AK1425" s="7">
        <v>1.0182</v>
      </c>
      <c r="AL1425" s="7">
        <v>2.1051000000000002</v>
      </c>
      <c r="AN1425" s="7">
        <v>0.51280000000000003</v>
      </c>
      <c r="AO1425" s="7">
        <v>1.5652999999999999</v>
      </c>
      <c r="AP1425" s="7"/>
      <c r="AQ1425" s="7">
        <v>1.5620000000000001</v>
      </c>
      <c r="AR1425" s="7">
        <v>4.0228000000000002</v>
      </c>
      <c r="AY1425" s="7">
        <v>4.0240999999999998</v>
      </c>
      <c r="AZ1425" s="7">
        <v>8.5241000000000007</v>
      </c>
      <c r="BA1425" s="7">
        <v>8.5241000000000007</v>
      </c>
    </row>
    <row r="1426" spans="1:53" x14ac:dyDescent="0.15">
      <c r="A1426" s="7">
        <v>0.50919999999999999</v>
      </c>
      <c r="B1426" s="7">
        <v>1.4715</v>
      </c>
      <c r="C1426" s="7">
        <v>3.5798999999999999</v>
      </c>
      <c r="D1426" s="7">
        <v>8.1119000000000003</v>
      </c>
      <c r="H1426" s="7">
        <v>1.0134000000000001</v>
      </c>
      <c r="I1426" s="7">
        <v>2.0817999999999999</v>
      </c>
      <c r="K1426" s="7">
        <v>1.0576000000000001</v>
      </c>
      <c r="L1426" s="7">
        <v>2.2679</v>
      </c>
      <c r="N1426" s="7">
        <v>0.55510000000000004</v>
      </c>
      <c r="O1426" s="7">
        <v>2.0501999999999998</v>
      </c>
      <c r="Q1426" s="7">
        <v>2.0714999999999999</v>
      </c>
      <c r="R1426" s="7">
        <v>4.2229000000000001</v>
      </c>
      <c r="AA1426" s="7">
        <v>0.48580000000000001</v>
      </c>
      <c r="AB1426" s="7">
        <v>1.4350000000000001</v>
      </c>
      <c r="AC1426" s="7">
        <v>3.3698999999999999</v>
      </c>
      <c r="AD1426" s="7">
        <v>7.2941000000000003</v>
      </c>
      <c r="AH1426" s="7">
        <v>0.56030000000000002</v>
      </c>
      <c r="AI1426" s="7">
        <v>1.5822000000000001</v>
      </c>
      <c r="AK1426" s="7">
        <v>1.0188999999999999</v>
      </c>
      <c r="AL1426" s="7">
        <v>2.1065999999999998</v>
      </c>
      <c r="AN1426" s="7">
        <v>0.51329999999999998</v>
      </c>
      <c r="AO1426" s="7">
        <v>1.5666</v>
      </c>
      <c r="AP1426" s="7"/>
      <c r="AQ1426" s="7">
        <v>1.5632999999999999</v>
      </c>
      <c r="AR1426" s="7">
        <v>4.0254000000000003</v>
      </c>
      <c r="AY1426" s="7">
        <v>4.0270000000000001</v>
      </c>
      <c r="AZ1426" s="7">
        <v>8.5304000000000002</v>
      </c>
      <c r="BA1426" s="7">
        <v>8.5304000000000002</v>
      </c>
    </row>
    <row r="1427" spans="1:53" x14ac:dyDescent="0.15">
      <c r="A1427" s="7">
        <v>0.50980000000000003</v>
      </c>
      <c r="B1427" s="7">
        <v>1.4725999999999999</v>
      </c>
      <c r="C1427" s="7">
        <v>3.5823999999999998</v>
      </c>
      <c r="D1427" s="7">
        <v>8.1168999999999993</v>
      </c>
      <c r="H1427" s="7">
        <v>1.0141</v>
      </c>
      <c r="I1427" s="7">
        <v>2.0832000000000002</v>
      </c>
      <c r="K1427" s="7">
        <v>1.0583</v>
      </c>
      <c r="L1427" s="7">
        <v>2.2696000000000001</v>
      </c>
      <c r="N1427" s="7">
        <v>0.55579999999999996</v>
      </c>
      <c r="O1427" s="7">
        <v>2.0516000000000001</v>
      </c>
      <c r="Q1427" s="7">
        <v>2.0728</v>
      </c>
      <c r="R1427" s="7">
        <v>4.2256</v>
      </c>
      <c r="AA1427" s="7">
        <v>0.48630000000000001</v>
      </c>
      <c r="AB1427" s="7">
        <v>1.4361999999999999</v>
      </c>
      <c r="AC1427" s="7">
        <v>3.3721999999999999</v>
      </c>
      <c r="AD1427" s="7">
        <v>7.2988</v>
      </c>
      <c r="AH1427" s="7">
        <v>0.56089999999999995</v>
      </c>
      <c r="AI1427" s="7">
        <v>1.5835999999999999</v>
      </c>
      <c r="AK1427" s="7">
        <v>1.0197000000000001</v>
      </c>
      <c r="AL1427" s="7">
        <v>2.1080999999999999</v>
      </c>
      <c r="AN1427" s="7">
        <v>0.51390000000000002</v>
      </c>
      <c r="AO1427" s="7">
        <v>1.5680000000000001</v>
      </c>
      <c r="AP1427" s="7"/>
      <c r="AQ1427" s="7">
        <v>1.5646</v>
      </c>
      <c r="AR1427" s="7">
        <v>4.0278999999999998</v>
      </c>
      <c r="AY1427" s="7">
        <v>4.03</v>
      </c>
      <c r="AZ1427" s="7">
        <v>8.5366999999999997</v>
      </c>
      <c r="BA1427" s="7">
        <v>8.5366999999999997</v>
      </c>
    </row>
    <row r="1428" spans="1:53" x14ac:dyDescent="0.15">
      <c r="A1428" s="7">
        <v>0.51029999999999998</v>
      </c>
      <c r="B1428" s="7">
        <v>1.4738</v>
      </c>
      <c r="C1428" s="7">
        <v>3.5849000000000002</v>
      </c>
      <c r="D1428" s="7">
        <v>8.1219999999999999</v>
      </c>
      <c r="H1428" s="7">
        <v>1.0147999999999999</v>
      </c>
      <c r="I1428" s="7">
        <v>2.0846</v>
      </c>
      <c r="K1428" s="7">
        <v>1.0589999999999999</v>
      </c>
      <c r="L1428" s="7">
        <v>2.2713000000000001</v>
      </c>
      <c r="N1428" s="7">
        <v>0.55640000000000001</v>
      </c>
      <c r="O1428" s="7">
        <v>2.0529999999999999</v>
      </c>
      <c r="Q1428" s="7">
        <v>2.0741999999999998</v>
      </c>
      <c r="R1428" s="7">
        <v>4.2282999999999999</v>
      </c>
      <c r="AA1428" s="7">
        <v>0.4869</v>
      </c>
      <c r="AB1428" s="7">
        <v>1.4373</v>
      </c>
      <c r="AC1428" s="7">
        <v>3.3744999999999998</v>
      </c>
      <c r="AD1428" s="7">
        <v>7.3033999999999999</v>
      </c>
      <c r="AH1428" s="7">
        <v>0.56159999999999999</v>
      </c>
      <c r="AI1428" s="7">
        <v>1.585</v>
      </c>
      <c r="AK1428" s="7">
        <v>1.0204</v>
      </c>
      <c r="AL1428" s="7">
        <v>2.1095000000000002</v>
      </c>
      <c r="AN1428" s="7">
        <v>0.51449999999999996</v>
      </c>
      <c r="AO1428" s="7">
        <v>1.5692999999999999</v>
      </c>
      <c r="AP1428" s="7"/>
      <c r="AQ1428" s="7">
        <v>1.5659000000000001</v>
      </c>
      <c r="AR1428" s="7">
        <v>4.0305</v>
      </c>
      <c r="AY1428" s="7">
        <v>4.0330000000000004</v>
      </c>
      <c r="AZ1428" s="7">
        <v>8.5431000000000008</v>
      </c>
      <c r="BA1428" s="7">
        <v>8.5431000000000008</v>
      </c>
    </row>
    <row r="1429" spans="1:53" x14ac:dyDescent="0.15">
      <c r="A1429" s="7">
        <v>0.51090000000000002</v>
      </c>
      <c r="B1429" s="7">
        <v>1.4749000000000001</v>
      </c>
      <c r="C1429" s="7">
        <v>3.5874999999999999</v>
      </c>
      <c r="D1429" s="7">
        <v>8.1271000000000004</v>
      </c>
      <c r="H1429" s="7">
        <v>1.0155000000000001</v>
      </c>
      <c r="I1429" s="7">
        <v>2.0861000000000001</v>
      </c>
      <c r="K1429" s="7">
        <v>1.0598000000000001</v>
      </c>
      <c r="L1429" s="7">
        <v>2.2728999999999999</v>
      </c>
      <c r="N1429" s="7">
        <v>0.55700000000000005</v>
      </c>
      <c r="O1429" s="7">
        <v>2.0543999999999998</v>
      </c>
      <c r="Q1429" s="7">
        <v>2.0756000000000001</v>
      </c>
      <c r="R1429" s="7">
        <v>4.2310999999999996</v>
      </c>
      <c r="AA1429" s="7">
        <v>0.4874</v>
      </c>
      <c r="AB1429" s="7">
        <v>1.4384999999999999</v>
      </c>
      <c r="AC1429" s="7">
        <v>3.3767999999999998</v>
      </c>
      <c r="AD1429" s="7">
        <v>7.3080999999999996</v>
      </c>
      <c r="AH1429" s="7">
        <v>0.56220000000000003</v>
      </c>
      <c r="AI1429" s="7">
        <v>1.5863</v>
      </c>
      <c r="AK1429" s="7">
        <v>1.0210999999999999</v>
      </c>
      <c r="AL1429" s="7">
        <v>2.1110000000000002</v>
      </c>
      <c r="AN1429" s="7">
        <v>0.5151</v>
      </c>
      <c r="AO1429" s="7">
        <v>1.5707</v>
      </c>
      <c r="AP1429" s="7"/>
      <c r="AQ1429" s="7">
        <v>1.5671999999999999</v>
      </c>
      <c r="AR1429" s="7">
        <v>4.0331999999999999</v>
      </c>
      <c r="AY1429" s="7">
        <v>4.0359999999999996</v>
      </c>
      <c r="AZ1429" s="7">
        <v>8.5495999999999999</v>
      </c>
      <c r="BA1429" s="7">
        <v>8.5495999999999999</v>
      </c>
    </row>
    <row r="1430" spans="1:53" x14ac:dyDescent="0.15">
      <c r="A1430" s="7">
        <v>0.51139999999999997</v>
      </c>
      <c r="B1430" s="7">
        <v>1.476</v>
      </c>
      <c r="C1430" s="7">
        <v>3.59</v>
      </c>
      <c r="D1430" s="7">
        <v>8.1323000000000008</v>
      </c>
      <c r="H1430" s="7">
        <v>1.0162</v>
      </c>
      <c r="I1430" s="7">
        <v>2.0874999999999999</v>
      </c>
      <c r="K1430" s="7">
        <v>1.0605</v>
      </c>
      <c r="L1430" s="7">
        <v>2.2746</v>
      </c>
      <c r="N1430" s="7">
        <v>0.55759999999999998</v>
      </c>
      <c r="O1430" s="7">
        <v>2.0558000000000001</v>
      </c>
      <c r="Q1430" s="7">
        <v>2.077</v>
      </c>
      <c r="R1430" s="7">
        <v>4.2339000000000002</v>
      </c>
      <c r="AA1430" s="7">
        <v>0.48799999999999999</v>
      </c>
      <c r="AB1430" s="7">
        <v>1.4397</v>
      </c>
      <c r="AC1430" s="7">
        <v>3.3792</v>
      </c>
      <c r="AD1430" s="7">
        <v>7.3128000000000002</v>
      </c>
      <c r="AH1430" s="7">
        <v>0.56289999999999996</v>
      </c>
      <c r="AI1430" s="7">
        <v>1.5876999999999999</v>
      </c>
      <c r="AK1430" s="7">
        <v>1.0219</v>
      </c>
      <c r="AL1430" s="7">
        <v>2.1124999999999998</v>
      </c>
      <c r="AN1430" s="7">
        <v>0.51570000000000005</v>
      </c>
      <c r="AO1430" s="7">
        <v>1.5720000000000001</v>
      </c>
      <c r="AP1430" s="7"/>
      <c r="AQ1430" s="7">
        <v>1.5685</v>
      </c>
      <c r="AR1430" s="7">
        <v>4.0358000000000001</v>
      </c>
      <c r="AY1430" s="7">
        <v>4.0389999999999997</v>
      </c>
      <c r="AZ1430" s="7">
        <v>8.5561000000000007</v>
      </c>
      <c r="BA1430" s="7">
        <v>8.5561000000000007</v>
      </c>
    </row>
    <row r="1431" spans="1:53" x14ac:dyDescent="0.15">
      <c r="A1431" s="7">
        <v>0.51200000000000001</v>
      </c>
      <c r="B1431" s="7">
        <v>1.4771000000000001</v>
      </c>
      <c r="C1431" s="7">
        <v>3.5926</v>
      </c>
      <c r="D1431" s="7">
        <v>8.1373999999999995</v>
      </c>
      <c r="H1431" s="7">
        <v>1.0168999999999999</v>
      </c>
      <c r="I1431" s="7">
        <v>2.089</v>
      </c>
      <c r="K1431" s="7">
        <v>1.0611999999999999</v>
      </c>
      <c r="L1431" s="7">
        <v>2.2763</v>
      </c>
      <c r="N1431" s="7">
        <v>0.55820000000000003</v>
      </c>
      <c r="O1431" s="7">
        <v>2.0571999999999999</v>
      </c>
      <c r="Q1431" s="7">
        <v>2.0783999999999998</v>
      </c>
      <c r="R1431" s="7">
        <v>4.2366999999999999</v>
      </c>
      <c r="AA1431" s="7">
        <v>0.48859999999999998</v>
      </c>
      <c r="AB1431" s="7">
        <v>1.4409000000000001</v>
      </c>
      <c r="AC1431" s="7">
        <v>3.3815</v>
      </c>
      <c r="AD1431" s="7">
        <v>7.3175999999999997</v>
      </c>
      <c r="AH1431" s="7">
        <v>0.56359999999999999</v>
      </c>
      <c r="AI1431" s="7">
        <v>1.5891</v>
      </c>
      <c r="AK1431" s="7">
        <v>1.0226</v>
      </c>
      <c r="AL1431" s="7">
        <v>2.1139999999999999</v>
      </c>
      <c r="AN1431" s="7">
        <v>0.51619999999999999</v>
      </c>
      <c r="AO1431" s="7">
        <v>1.5733999999999999</v>
      </c>
      <c r="AP1431" s="7"/>
      <c r="AQ1431" s="7">
        <v>1.5698000000000001</v>
      </c>
      <c r="AR1431" s="7">
        <v>4.0385</v>
      </c>
      <c r="AY1431" s="7">
        <v>4.0420999999999996</v>
      </c>
      <c r="AZ1431" s="7">
        <v>8.5625999999999998</v>
      </c>
      <c r="BA1431" s="7">
        <v>8.5625999999999998</v>
      </c>
    </row>
    <row r="1432" spans="1:53" x14ac:dyDescent="0.15">
      <c r="A1432" s="7">
        <v>0.51249999999999996</v>
      </c>
      <c r="B1432" s="7">
        <v>1.4782999999999999</v>
      </c>
      <c r="C1432" s="7">
        <v>3.5952000000000002</v>
      </c>
      <c r="D1432" s="7">
        <v>8.1426999999999996</v>
      </c>
      <c r="H1432" s="7">
        <v>1.0177</v>
      </c>
      <c r="I1432" s="7">
        <v>2.0905</v>
      </c>
      <c r="K1432" s="7">
        <v>1.0620000000000001</v>
      </c>
      <c r="L1432" s="7">
        <v>2.278</v>
      </c>
      <c r="N1432" s="7">
        <v>0.55879999999999996</v>
      </c>
      <c r="O1432" s="7">
        <v>2.0586000000000002</v>
      </c>
      <c r="Q1432" s="7">
        <v>2.0798000000000001</v>
      </c>
      <c r="R1432" s="7">
        <v>4.2394999999999996</v>
      </c>
      <c r="AA1432" s="7">
        <v>0.48909999999999998</v>
      </c>
      <c r="AB1432" s="7">
        <v>1.4419999999999999</v>
      </c>
      <c r="AC1432" s="7">
        <v>3.3839000000000001</v>
      </c>
      <c r="AD1432" s="7">
        <v>7.3224</v>
      </c>
      <c r="AH1432" s="7">
        <v>0.56420000000000003</v>
      </c>
      <c r="AI1432" s="7">
        <v>1.5905</v>
      </c>
      <c r="AK1432" s="7">
        <v>1.0234000000000001</v>
      </c>
      <c r="AL1432" s="7">
        <v>2.1154999999999999</v>
      </c>
      <c r="AN1432" s="7">
        <v>0.51680000000000004</v>
      </c>
      <c r="AO1432" s="7">
        <v>1.5748</v>
      </c>
      <c r="AP1432" s="7"/>
      <c r="AQ1432" s="7">
        <v>1.5711999999999999</v>
      </c>
      <c r="AR1432" s="7">
        <v>4.0411000000000001</v>
      </c>
      <c r="AY1432" s="7">
        <v>4.0450999999999997</v>
      </c>
      <c r="AZ1432" s="7">
        <v>8.5692000000000004</v>
      </c>
      <c r="BA1432" s="7">
        <v>8.5692000000000004</v>
      </c>
    </row>
    <row r="1433" spans="1:53" x14ac:dyDescent="0.15">
      <c r="A1433" s="7">
        <v>0.5131</v>
      </c>
      <c r="B1433" s="7">
        <v>1.4794</v>
      </c>
      <c r="C1433" s="7">
        <v>3.5977999999999999</v>
      </c>
      <c r="D1433" s="7">
        <v>8.1478999999999999</v>
      </c>
      <c r="H1433" s="7">
        <v>1.0184</v>
      </c>
      <c r="I1433" s="7">
        <v>2.0920000000000001</v>
      </c>
      <c r="K1433" s="7">
        <v>1.0627</v>
      </c>
      <c r="L1433" s="7">
        <v>2.2797000000000001</v>
      </c>
      <c r="N1433" s="7">
        <v>0.5595</v>
      </c>
      <c r="O1433" s="7">
        <v>2.0600999999999998</v>
      </c>
      <c r="Q1433" s="7">
        <v>2.0811999999999999</v>
      </c>
      <c r="R1433" s="7">
        <v>4.2423999999999999</v>
      </c>
      <c r="AA1433" s="7">
        <v>0.48970000000000002</v>
      </c>
      <c r="AB1433" s="7">
        <v>1.4432</v>
      </c>
      <c r="AC1433" s="7">
        <v>3.3862999999999999</v>
      </c>
      <c r="AD1433" s="7">
        <v>7.3272000000000004</v>
      </c>
      <c r="AH1433" s="7">
        <v>0.56489999999999996</v>
      </c>
      <c r="AI1433" s="7">
        <v>1.5920000000000001</v>
      </c>
      <c r="AK1433" s="7">
        <v>1.0241</v>
      </c>
      <c r="AL1433" s="7">
        <v>2.1171000000000002</v>
      </c>
      <c r="AN1433" s="7">
        <v>0.51739999999999997</v>
      </c>
      <c r="AO1433" s="7">
        <v>1.5762</v>
      </c>
      <c r="AP1433" s="7"/>
      <c r="AQ1433" s="7">
        <v>1.5725</v>
      </c>
      <c r="AR1433" s="7">
        <v>4.0438000000000001</v>
      </c>
      <c r="AY1433" s="7">
        <v>4.0481999999999996</v>
      </c>
      <c r="AZ1433" s="7">
        <v>8.5757999999999992</v>
      </c>
      <c r="BA1433" s="7">
        <v>8.5757999999999992</v>
      </c>
    </row>
    <row r="1434" spans="1:53" x14ac:dyDescent="0.15">
      <c r="A1434" s="7">
        <v>0.51370000000000005</v>
      </c>
      <c r="B1434" s="7">
        <v>1.4805999999999999</v>
      </c>
      <c r="C1434" s="7">
        <v>4.0004</v>
      </c>
      <c r="D1434" s="7">
        <v>8.1532</v>
      </c>
      <c r="H1434" s="7">
        <v>1.0190999999999999</v>
      </c>
      <c r="I1434" s="7">
        <v>2.0935000000000001</v>
      </c>
      <c r="K1434" s="7">
        <v>1.0634999999999999</v>
      </c>
      <c r="L1434" s="7">
        <v>2.2814999999999999</v>
      </c>
      <c r="N1434" s="7">
        <v>0.56010000000000004</v>
      </c>
      <c r="O1434" s="7">
        <v>2.0615000000000001</v>
      </c>
      <c r="Q1434" s="7">
        <v>2.0827</v>
      </c>
      <c r="R1434" s="7">
        <v>4.2453000000000003</v>
      </c>
      <c r="AA1434" s="7">
        <v>0.49030000000000001</v>
      </c>
      <c r="AB1434" s="7">
        <v>1.4443999999999999</v>
      </c>
      <c r="AC1434" s="7">
        <v>3.3887</v>
      </c>
      <c r="AD1434" s="7">
        <v>7.3320999999999996</v>
      </c>
      <c r="AH1434" s="7">
        <v>0.56559999999999999</v>
      </c>
      <c r="AI1434" s="7">
        <v>1.5933999999999999</v>
      </c>
      <c r="AK1434" s="7">
        <v>1.0248999999999999</v>
      </c>
      <c r="AL1434" s="7">
        <v>2.1185999999999998</v>
      </c>
      <c r="AN1434" s="7">
        <v>0.51800000000000002</v>
      </c>
      <c r="AO1434" s="7">
        <v>1.5775999999999999</v>
      </c>
      <c r="AP1434" s="7"/>
      <c r="AQ1434" s="7">
        <v>1.5739000000000001</v>
      </c>
      <c r="AR1434" s="7">
        <v>4.0465999999999998</v>
      </c>
      <c r="AY1434" s="7">
        <v>4.0513000000000003</v>
      </c>
      <c r="AZ1434" s="7">
        <v>8.5824999999999996</v>
      </c>
      <c r="BA1434" s="7">
        <v>8.5824999999999996</v>
      </c>
    </row>
    <row r="1435" spans="1:53" x14ac:dyDescent="0.15">
      <c r="A1435" s="7">
        <v>0.51419999999999999</v>
      </c>
      <c r="B1435" s="7">
        <v>1.4817</v>
      </c>
      <c r="C1435" s="7">
        <v>4.0030000000000001</v>
      </c>
      <c r="D1435" s="7">
        <v>8.1585000000000001</v>
      </c>
      <c r="H1435" s="7">
        <v>1.0199</v>
      </c>
      <c r="I1435" s="7">
        <v>2.0950000000000002</v>
      </c>
      <c r="K1435" s="7">
        <v>1.0643</v>
      </c>
      <c r="L1435" s="7">
        <v>2.2831999999999999</v>
      </c>
      <c r="N1435" s="7">
        <v>0.56069999999999998</v>
      </c>
      <c r="O1435" s="7">
        <v>2.0630000000000002</v>
      </c>
      <c r="Q1435" s="7">
        <v>2.0840999999999998</v>
      </c>
      <c r="R1435" s="7">
        <v>4.2481999999999998</v>
      </c>
      <c r="AA1435" s="7">
        <v>0.4909</v>
      </c>
      <c r="AB1435" s="7">
        <v>1.4457</v>
      </c>
      <c r="AC1435" s="7">
        <v>3.3912</v>
      </c>
      <c r="AD1435" s="7">
        <v>7.3369999999999997</v>
      </c>
      <c r="AH1435" s="7">
        <v>0.56630000000000003</v>
      </c>
      <c r="AI1435" s="7">
        <v>1.5948</v>
      </c>
      <c r="AK1435" s="7">
        <v>1.0257000000000001</v>
      </c>
      <c r="AL1435" s="7">
        <v>2.1202000000000001</v>
      </c>
      <c r="AN1435" s="7">
        <v>0.51870000000000005</v>
      </c>
      <c r="AO1435" s="7">
        <v>1.579</v>
      </c>
      <c r="AP1435" s="7"/>
      <c r="AQ1435" s="7">
        <v>1.5751999999999999</v>
      </c>
      <c r="AR1435" s="7">
        <v>4.0492999999999997</v>
      </c>
      <c r="AY1435" s="7">
        <v>4.0545</v>
      </c>
      <c r="AZ1435" s="7">
        <v>8.5891999999999999</v>
      </c>
      <c r="BA1435" s="7">
        <v>8.5891999999999999</v>
      </c>
    </row>
    <row r="1436" spans="1:53" x14ac:dyDescent="0.15">
      <c r="A1436" s="7">
        <v>0.51480000000000004</v>
      </c>
      <c r="B1436" s="7">
        <v>1.4829000000000001</v>
      </c>
      <c r="C1436" s="7">
        <v>4.0057</v>
      </c>
      <c r="D1436" s="7">
        <v>8.1638999999999999</v>
      </c>
      <c r="H1436" s="7">
        <v>1.0206</v>
      </c>
      <c r="I1436" s="7">
        <v>2.0964999999999998</v>
      </c>
      <c r="K1436" s="7">
        <v>1.0649999999999999</v>
      </c>
      <c r="L1436" s="7">
        <v>2.2850000000000001</v>
      </c>
      <c r="N1436" s="7">
        <v>0.56140000000000001</v>
      </c>
      <c r="O1436" s="7">
        <v>2.0644</v>
      </c>
      <c r="Q1436" s="7">
        <v>2.0855999999999999</v>
      </c>
      <c r="R1436" s="7">
        <v>4.2511000000000001</v>
      </c>
      <c r="AA1436" s="7">
        <v>0.49149999999999999</v>
      </c>
      <c r="AB1436" s="7">
        <v>1.4469000000000001</v>
      </c>
      <c r="AC1436" s="7">
        <v>3.3936000000000002</v>
      </c>
      <c r="AD1436" s="7">
        <v>7.3418999999999999</v>
      </c>
      <c r="AH1436" s="7">
        <v>0.56699999999999995</v>
      </c>
      <c r="AI1436" s="7">
        <v>1.5963000000000001</v>
      </c>
      <c r="AK1436" s="7">
        <v>1.0264</v>
      </c>
      <c r="AL1436" s="7">
        <v>2.1217000000000001</v>
      </c>
      <c r="AN1436" s="7">
        <v>0.51929999999999998</v>
      </c>
      <c r="AO1436" s="7">
        <v>1.5804</v>
      </c>
      <c r="AP1436" s="7"/>
      <c r="AQ1436" s="7">
        <v>1.5766</v>
      </c>
      <c r="AR1436" s="7">
        <v>4.0521000000000003</v>
      </c>
      <c r="AY1436" s="7">
        <v>4.0575999999999999</v>
      </c>
      <c r="AZ1436" s="7">
        <v>8.5960000000000001</v>
      </c>
      <c r="BA1436" s="7">
        <v>8.5960000000000001</v>
      </c>
    </row>
    <row r="1437" spans="1:53" x14ac:dyDescent="0.15">
      <c r="A1437" s="7">
        <v>0.51539999999999997</v>
      </c>
      <c r="B1437" s="7">
        <v>1.4841</v>
      </c>
      <c r="C1437" s="7">
        <v>4.0083000000000002</v>
      </c>
      <c r="D1437" s="7">
        <v>8.1692999999999998</v>
      </c>
      <c r="H1437" s="7">
        <v>1.0213000000000001</v>
      </c>
      <c r="I1437" s="7">
        <v>2.0981000000000001</v>
      </c>
      <c r="K1437" s="7">
        <v>1.0658000000000001</v>
      </c>
      <c r="L1437" s="7">
        <v>2.2867999999999999</v>
      </c>
      <c r="N1437" s="7">
        <v>0.56200000000000006</v>
      </c>
      <c r="O1437" s="7">
        <v>2.0659000000000001</v>
      </c>
      <c r="Q1437" s="7">
        <v>2.0870000000000002</v>
      </c>
      <c r="R1437" s="7">
        <v>4.2539999999999996</v>
      </c>
      <c r="AA1437" s="7">
        <v>0.49209999999999998</v>
      </c>
      <c r="AB1437" s="7">
        <v>1.4480999999999999</v>
      </c>
      <c r="AC1437" s="7">
        <v>3.3961000000000001</v>
      </c>
      <c r="AD1437" s="7">
        <v>7.3468999999999998</v>
      </c>
      <c r="AH1437" s="7">
        <v>0.56769999999999998</v>
      </c>
      <c r="AI1437" s="7">
        <v>1.5976999999999999</v>
      </c>
      <c r="AK1437" s="7">
        <v>1.0271999999999999</v>
      </c>
      <c r="AL1437" s="7">
        <v>2.1233</v>
      </c>
      <c r="AN1437" s="7">
        <v>0.51990000000000003</v>
      </c>
      <c r="AO1437" s="7">
        <v>1.5818000000000001</v>
      </c>
      <c r="AP1437" s="7"/>
      <c r="AQ1437" s="7">
        <v>1.5780000000000001</v>
      </c>
      <c r="AR1437" s="7">
        <v>4.0548000000000002</v>
      </c>
      <c r="AY1437" s="7">
        <v>4.0608000000000004</v>
      </c>
      <c r="AZ1437" s="7">
        <v>9.0028000000000006</v>
      </c>
      <c r="BA1437" s="7">
        <v>9.0028000000000006</v>
      </c>
    </row>
    <row r="1438" spans="1:53" x14ac:dyDescent="0.15">
      <c r="A1438" s="7">
        <v>0.51600000000000001</v>
      </c>
      <c r="B1438" s="7">
        <v>1.4853000000000001</v>
      </c>
      <c r="C1438" s="7">
        <v>4.0110000000000001</v>
      </c>
      <c r="D1438" s="7">
        <v>8.1746999999999996</v>
      </c>
      <c r="H1438" s="7">
        <v>1.0221</v>
      </c>
      <c r="I1438" s="7">
        <v>2.0996000000000001</v>
      </c>
      <c r="K1438" s="7">
        <v>1.0666</v>
      </c>
      <c r="L1438" s="7">
        <v>2.2885</v>
      </c>
      <c r="N1438" s="7">
        <v>0.56269999999999998</v>
      </c>
      <c r="O1438" s="7">
        <v>2.0674000000000001</v>
      </c>
      <c r="Q1438" s="7">
        <v>2.0884999999999998</v>
      </c>
      <c r="R1438" s="7">
        <v>4.2569999999999997</v>
      </c>
      <c r="AA1438" s="7">
        <v>0.49270000000000003</v>
      </c>
      <c r="AB1438" s="7">
        <v>1.4494</v>
      </c>
      <c r="AC1438" s="7">
        <v>3.3984999999999999</v>
      </c>
      <c r="AD1438" s="7">
        <v>7.3518999999999997</v>
      </c>
      <c r="AH1438" s="7">
        <v>0.56840000000000002</v>
      </c>
      <c r="AI1438" s="7">
        <v>1.5992</v>
      </c>
      <c r="AK1438" s="7">
        <v>1.028</v>
      </c>
      <c r="AL1438" s="7">
        <v>2.1248999999999998</v>
      </c>
      <c r="AN1438" s="7">
        <v>0.52049999999999996</v>
      </c>
      <c r="AO1438" s="7">
        <v>1.5832999999999999</v>
      </c>
      <c r="AP1438" s="7"/>
      <c r="AQ1438" s="7">
        <v>1.5793999999999999</v>
      </c>
      <c r="AR1438" s="7">
        <v>4.0575999999999999</v>
      </c>
      <c r="AY1438" s="7">
        <v>4.0640000000000001</v>
      </c>
      <c r="AZ1438" s="7">
        <v>9.0097000000000005</v>
      </c>
      <c r="BA1438" s="7">
        <v>9.0097000000000005</v>
      </c>
    </row>
    <row r="1439" spans="1:53" x14ac:dyDescent="0.15">
      <c r="A1439" s="7">
        <v>0.51659999999999995</v>
      </c>
      <c r="B1439" s="7">
        <v>1.4864999999999999</v>
      </c>
      <c r="C1439" s="7">
        <v>4.0137</v>
      </c>
      <c r="D1439" s="7">
        <v>8.1801999999999992</v>
      </c>
      <c r="H1439" s="7">
        <v>1.0228999999999999</v>
      </c>
      <c r="I1439" s="7">
        <v>2.1012</v>
      </c>
      <c r="K1439" s="7">
        <v>1.0673999999999999</v>
      </c>
      <c r="L1439" s="7">
        <v>2.2902999999999998</v>
      </c>
      <c r="N1439" s="7">
        <v>0.56340000000000001</v>
      </c>
      <c r="O1439" s="7">
        <v>2.0689000000000002</v>
      </c>
      <c r="Q1439" s="7">
        <v>2.09</v>
      </c>
      <c r="R1439" s="7">
        <v>4.26</v>
      </c>
      <c r="AA1439" s="7">
        <v>0.49330000000000002</v>
      </c>
      <c r="AB1439" s="7">
        <v>1.4505999999999999</v>
      </c>
      <c r="AC1439" s="7">
        <v>3.4009999999999998</v>
      </c>
      <c r="AD1439" s="7">
        <v>7.3569000000000004</v>
      </c>
      <c r="AH1439" s="7">
        <v>0.56910000000000005</v>
      </c>
      <c r="AI1439" s="7">
        <v>2.0007000000000001</v>
      </c>
      <c r="AK1439" s="7">
        <v>1.0287999999999999</v>
      </c>
      <c r="AL1439" s="7">
        <v>2.1265000000000001</v>
      </c>
      <c r="AN1439" s="7">
        <v>0.52110000000000001</v>
      </c>
      <c r="AO1439" s="7">
        <v>1.5847</v>
      </c>
      <c r="AP1439" s="7"/>
      <c r="AQ1439" s="7">
        <v>1.5808</v>
      </c>
      <c r="AR1439" s="7">
        <v>4.0603999999999996</v>
      </c>
      <c r="AY1439" s="7">
        <v>4.0673000000000004</v>
      </c>
      <c r="AZ1439" s="7">
        <v>9.0166000000000004</v>
      </c>
      <c r="BA1439" s="7">
        <v>9.0166000000000004</v>
      </c>
    </row>
    <row r="1440" spans="1:53" x14ac:dyDescent="0.15">
      <c r="A1440" s="7">
        <v>0.51719999999999999</v>
      </c>
      <c r="B1440" s="7">
        <v>1.4877</v>
      </c>
      <c r="C1440" s="7">
        <v>4.0164999999999997</v>
      </c>
      <c r="D1440" s="7">
        <v>8.1858000000000004</v>
      </c>
      <c r="H1440" s="7">
        <v>1.0236000000000001</v>
      </c>
      <c r="I1440" s="7">
        <v>2.1027</v>
      </c>
      <c r="K1440" s="7">
        <v>1.0682</v>
      </c>
      <c r="L1440" s="7">
        <v>2.2921999999999998</v>
      </c>
      <c r="N1440" s="7">
        <v>0.56399999999999995</v>
      </c>
      <c r="O1440" s="7">
        <v>2.0703999999999998</v>
      </c>
      <c r="Q1440" s="7">
        <v>2.0914999999999999</v>
      </c>
      <c r="R1440" s="7">
        <v>4.2629999999999999</v>
      </c>
      <c r="AA1440" s="7">
        <v>0.49390000000000001</v>
      </c>
      <c r="AB1440" s="7">
        <v>1.4519</v>
      </c>
      <c r="AC1440" s="7">
        <v>3.4036</v>
      </c>
      <c r="AD1440" s="7">
        <v>7.3620000000000001</v>
      </c>
      <c r="AH1440" s="7">
        <v>0.56989999999999996</v>
      </c>
      <c r="AI1440" s="7">
        <v>2.0022000000000002</v>
      </c>
      <c r="AK1440" s="7">
        <v>1.0296000000000001</v>
      </c>
      <c r="AL1440" s="7">
        <v>2.1280999999999999</v>
      </c>
      <c r="AN1440" s="7">
        <v>0.52180000000000004</v>
      </c>
      <c r="AO1440" s="7">
        <v>1.5862000000000001</v>
      </c>
      <c r="AP1440" s="7"/>
      <c r="AQ1440" s="7">
        <v>1.5822000000000001</v>
      </c>
      <c r="AR1440" s="7">
        <v>4.0632999999999999</v>
      </c>
      <c r="AY1440" s="7">
        <v>4.0705</v>
      </c>
      <c r="AZ1440" s="7">
        <v>9.0236000000000001</v>
      </c>
      <c r="BA1440" s="7">
        <v>9.0236000000000001</v>
      </c>
    </row>
    <row r="1441" spans="1:53" x14ac:dyDescent="0.15">
      <c r="A1441" s="7">
        <v>0.51780000000000004</v>
      </c>
      <c r="B1441" s="7">
        <v>1.4888999999999999</v>
      </c>
      <c r="C1441" s="7">
        <v>4.0191999999999997</v>
      </c>
      <c r="D1441" s="7">
        <v>8.1913</v>
      </c>
      <c r="H1441" s="7">
        <v>1.0244</v>
      </c>
      <c r="I1441" s="7">
        <v>2.1042999999999998</v>
      </c>
      <c r="K1441" s="7">
        <v>1.069</v>
      </c>
      <c r="L1441" s="7">
        <v>2.294</v>
      </c>
      <c r="N1441" s="7">
        <v>0.56469999999999998</v>
      </c>
      <c r="O1441" s="7">
        <v>2.0718999999999999</v>
      </c>
      <c r="Q1441" s="7">
        <v>2.093</v>
      </c>
      <c r="R1441" s="7">
        <v>4.266</v>
      </c>
      <c r="AA1441" s="7">
        <v>0.4945</v>
      </c>
      <c r="AB1441" s="7">
        <v>1.4531000000000001</v>
      </c>
      <c r="AC1441" s="7">
        <v>3.4060999999999999</v>
      </c>
      <c r="AD1441" s="7">
        <v>7.3670999999999998</v>
      </c>
      <c r="AH1441" s="7">
        <v>0.5706</v>
      </c>
      <c r="AI1441" s="7">
        <v>2.0036999999999998</v>
      </c>
      <c r="AK1441" s="7">
        <v>1.0304</v>
      </c>
      <c r="AL1441" s="7">
        <v>2.1297000000000001</v>
      </c>
      <c r="AN1441" s="7">
        <v>0.52239999999999998</v>
      </c>
      <c r="AO1441" s="7">
        <v>1.5876999999999999</v>
      </c>
      <c r="AP1441" s="7"/>
      <c r="AQ1441" s="7">
        <v>1.5835999999999999</v>
      </c>
      <c r="AR1441" s="7">
        <v>4.0662000000000003</v>
      </c>
      <c r="AY1441" s="7">
        <v>4.0738000000000003</v>
      </c>
      <c r="AZ1441" s="7">
        <v>9.0305999999999997</v>
      </c>
      <c r="BA1441" s="7">
        <v>9.0305999999999997</v>
      </c>
    </row>
    <row r="1442" spans="1:53" x14ac:dyDescent="0.15">
      <c r="A1442" s="7">
        <v>0.51839999999999997</v>
      </c>
      <c r="B1442" s="7">
        <v>1.4901</v>
      </c>
      <c r="C1442" s="7">
        <v>4.0220000000000002</v>
      </c>
      <c r="D1442" s="7">
        <v>8.1969999999999992</v>
      </c>
      <c r="H1442" s="7">
        <v>1.0251999999999999</v>
      </c>
      <c r="I1442" s="7">
        <v>2.1059000000000001</v>
      </c>
      <c r="K1442" s="7">
        <v>1.0698000000000001</v>
      </c>
      <c r="L1442" s="7">
        <v>2.2957999999999998</v>
      </c>
      <c r="N1442" s="7">
        <v>0.56540000000000001</v>
      </c>
      <c r="O1442" s="7">
        <v>2.0735000000000001</v>
      </c>
      <c r="Q1442" s="7">
        <v>2.0945999999999998</v>
      </c>
      <c r="R1442" s="7">
        <v>4.2690000000000001</v>
      </c>
      <c r="AA1442" s="7">
        <v>0.49509999999999998</v>
      </c>
      <c r="AB1442" s="7">
        <v>1.4543999999999999</v>
      </c>
      <c r="AC1442" s="7">
        <v>3.4087000000000001</v>
      </c>
      <c r="AD1442" s="7">
        <v>7.3723000000000001</v>
      </c>
      <c r="AH1442" s="7">
        <v>0.57130000000000003</v>
      </c>
      <c r="AI1442" s="7">
        <v>2.0051999999999999</v>
      </c>
      <c r="AK1442" s="7">
        <v>1.0311999999999999</v>
      </c>
      <c r="AL1442" s="7">
        <v>2.1313</v>
      </c>
      <c r="AN1442" s="7">
        <v>0.52310000000000001</v>
      </c>
      <c r="AO1442" s="7">
        <v>1.5891</v>
      </c>
      <c r="AP1442" s="7"/>
      <c r="AQ1442" s="7">
        <v>1.5851</v>
      </c>
      <c r="AR1442" s="7">
        <v>4.069</v>
      </c>
      <c r="AY1442" s="7">
        <v>4.0772000000000004</v>
      </c>
      <c r="AZ1442" s="7">
        <v>9.0376999999999992</v>
      </c>
      <c r="BA1442" s="7">
        <v>9.0376999999999992</v>
      </c>
    </row>
    <row r="1443" spans="1:53" x14ac:dyDescent="0.15">
      <c r="A1443" s="7">
        <v>0.51900000000000002</v>
      </c>
      <c r="B1443" s="7">
        <v>1.4914000000000001</v>
      </c>
      <c r="C1443" s="7">
        <v>4.0247999999999999</v>
      </c>
      <c r="D1443" s="7">
        <v>8.2026000000000003</v>
      </c>
      <c r="H1443" s="7">
        <v>1.026</v>
      </c>
      <c r="I1443" s="7">
        <v>2.1074999999999999</v>
      </c>
      <c r="K1443" s="7">
        <v>1.0706</v>
      </c>
      <c r="L1443" s="7">
        <v>2.2976999999999999</v>
      </c>
      <c r="N1443" s="7">
        <v>0.56610000000000005</v>
      </c>
      <c r="O1443" s="7">
        <v>2.0750000000000002</v>
      </c>
      <c r="Q1443" s="7">
        <v>2.0960999999999999</v>
      </c>
      <c r="R1443" s="7">
        <v>4.2721</v>
      </c>
      <c r="AA1443" s="7">
        <v>0.49569999999999997</v>
      </c>
      <c r="AB1443" s="7">
        <v>1.4557</v>
      </c>
      <c r="AC1443" s="7">
        <v>3.4113000000000002</v>
      </c>
      <c r="AD1443" s="7">
        <v>7.3775000000000004</v>
      </c>
      <c r="AH1443" s="7">
        <v>0.57199999999999995</v>
      </c>
      <c r="AI1443" s="7">
        <v>2.0068000000000001</v>
      </c>
      <c r="AK1443" s="7">
        <v>1.032</v>
      </c>
      <c r="AL1443" s="7">
        <v>2.133</v>
      </c>
      <c r="AN1443" s="7">
        <v>0.52370000000000005</v>
      </c>
      <c r="AO1443" s="7">
        <v>1.5906</v>
      </c>
      <c r="AP1443" s="7"/>
      <c r="AQ1443" s="7">
        <v>1.5865</v>
      </c>
      <c r="AR1443" s="7">
        <v>4.0720000000000001</v>
      </c>
      <c r="AY1443" s="7">
        <v>4.0804999999999998</v>
      </c>
      <c r="AZ1443" s="7">
        <v>9.0449000000000002</v>
      </c>
      <c r="BA1443" s="7">
        <v>9.0449000000000002</v>
      </c>
    </row>
    <row r="1444" spans="1:53" x14ac:dyDescent="0.15">
      <c r="A1444" s="7">
        <v>0.51959999999999995</v>
      </c>
      <c r="B1444" s="7">
        <v>1.4925999999999999</v>
      </c>
      <c r="C1444" s="7">
        <v>4.0277000000000003</v>
      </c>
      <c r="D1444" s="7">
        <v>8.2082999999999995</v>
      </c>
      <c r="H1444" s="7">
        <v>1.0267999999999999</v>
      </c>
      <c r="I1444" s="7">
        <v>2.1092</v>
      </c>
      <c r="K1444" s="7">
        <v>1.0713999999999999</v>
      </c>
      <c r="L1444" s="7">
        <v>2.2995999999999999</v>
      </c>
      <c r="N1444" s="7">
        <v>0.56669999999999998</v>
      </c>
      <c r="O1444" s="7">
        <v>2.0766</v>
      </c>
      <c r="Q1444" s="7">
        <v>2.0975999999999999</v>
      </c>
      <c r="R1444" s="7">
        <v>4.2751999999999999</v>
      </c>
      <c r="AA1444" s="7">
        <v>0.49630000000000002</v>
      </c>
      <c r="AB1444" s="7">
        <v>1.4570000000000001</v>
      </c>
      <c r="AC1444" s="7">
        <v>3.4138999999999999</v>
      </c>
      <c r="AD1444" s="7">
        <v>7.3827999999999996</v>
      </c>
      <c r="AH1444" s="7">
        <v>0.57279999999999998</v>
      </c>
      <c r="AI1444" s="7">
        <v>2.0083000000000002</v>
      </c>
      <c r="AK1444" s="7">
        <v>1.0328999999999999</v>
      </c>
      <c r="AL1444" s="7">
        <v>2.1345999999999998</v>
      </c>
      <c r="AN1444" s="7">
        <v>0.52439999999999998</v>
      </c>
      <c r="AO1444" s="7">
        <v>1.5922000000000001</v>
      </c>
      <c r="AP1444" s="7"/>
      <c r="AQ1444" s="7">
        <v>1.5880000000000001</v>
      </c>
      <c r="AR1444" s="7">
        <v>4.0749000000000004</v>
      </c>
      <c r="AY1444" s="7">
        <v>4.0838999999999999</v>
      </c>
      <c r="AZ1444" s="7">
        <v>9.0520999999999994</v>
      </c>
      <c r="BA1444" s="7">
        <v>9.0520999999999994</v>
      </c>
    </row>
    <row r="1445" spans="1:53" x14ac:dyDescent="0.15">
      <c r="A1445" s="7">
        <v>0.5202</v>
      </c>
      <c r="B1445" s="7">
        <v>1.4939</v>
      </c>
      <c r="C1445" s="7">
        <v>4.0305</v>
      </c>
      <c r="D1445" s="7">
        <v>8.2141000000000002</v>
      </c>
      <c r="H1445" s="7">
        <v>1.0276000000000001</v>
      </c>
      <c r="I1445" s="7">
        <v>2.1107999999999998</v>
      </c>
      <c r="K1445" s="7">
        <v>1.0722</v>
      </c>
      <c r="L1445" s="7">
        <v>2.3014999999999999</v>
      </c>
      <c r="N1445" s="7">
        <v>0.56740000000000002</v>
      </c>
      <c r="O1445" s="7">
        <v>2.0781999999999998</v>
      </c>
      <c r="Q1445" s="7">
        <v>2.0992000000000002</v>
      </c>
      <c r="R1445" s="7">
        <v>4.2784000000000004</v>
      </c>
      <c r="AA1445" s="7">
        <v>0.497</v>
      </c>
      <c r="AB1445" s="7">
        <v>1.4582999999999999</v>
      </c>
      <c r="AC1445" s="7">
        <v>3.4165000000000001</v>
      </c>
      <c r="AD1445" s="7">
        <v>7.3880999999999997</v>
      </c>
      <c r="AH1445" s="7">
        <v>0.57350000000000001</v>
      </c>
      <c r="AI1445" s="7">
        <v>2.0099</v>
      </c>
      <c r="AK1445" s="7">
        <v>1.0337000000000001</v>
      </c>
      <c r="AL1445" s="7">
        <v>2.1362999999999999</v>
      </c>
      <c r="AN1445" s="7">
        <v>0.52500000000000002</v>
      </c>
      <c r="AO1445" s="7">
        <v>1.5936999999999999</v>
      </c>
      <c r="AP1445" s="7"/>
      <c r="AQ1445" s="7">
        <v>1.5894999999999999</v>
      </c>
      <c r="AR1445" s="7">
        <v>4.0778999999999996</v>
      </c>
      <c r="AY1445" s="7">
        <v>4.0872999999999999</v>
      </c>
      <c r="AZ1445" s="7">
        <v>9.0594000000000001</v>
      </c>
      <c r="BA1445" s="7">
        <v>9.0594000000000001</v>
      </c>
    </row>
    <row r="1446" spans="1:53" x14ac:dyDescent="0.15">
      <c r="A1446" s="7">
        <v>0.52090000000000003</v>
      </c>
      <c r="B1446" s="7">
        <v>1.4952000000000001</v>
      </c>
      <c r="C1446" s="7">
        <v>4.0334000000000003</v>
      </c>
      <c r="D1446" s="7">
        <v>8.2199000000000009</v>
      </c>
      <c r="H1446" s="7">
        <v>1.0284</v>
      </c>
      <c r="I1446" s="7">
        <v>2.1124999999999998</v>
      </c>
      <c r="K1446" s="7">
        <v>1.0730999999999999</v>
      </c>
      <c r="L1446" s="7">
        <v>2.3033999999999999</v>
      </c>
      <c r="N1446" s="7">
        <v>0.56810000000000005</v>
      </c>
      <c r="O1446" s="7">
        <v>2.0796999999999999</v>
      </c>
      <c r="Q1446" s="7">
        <v>2.1008</v>
      </c>
      <c r="R1446" s="7">
        <v>4.2815000000000003</v>
      </c>
      <c r="AA1446" s="7">
        <v>0.49759999999999999</v>
      </c>
      <c r="AB1446" s="7">
        <v>1.4597</v>
      </c>
      <c r="AC1446" s="7">
        <v>3.4190999999999998</v>
      </c>
      <c r="AD1446" s="7">
        <v>7.3933999999999997</v>
      </c>
      <c r="AH1446" s="7">
        <v>0.57430000000000003</v>
      </c>
      <c r="AI1446" s="7">
        <v>2.0114999999999998</v>
      </c>
      <c r="AK1446" s="7">
        <v>1.0346</v>
      </c>
      <c r="AL1446" s="7">
        <v>2.1379999999999999</v>
      </c>
      <c r="AN1446" s="7">
        <v>0.52569999999999995</v>
      </c>
      <c r="AO1446" s="7">
        <v>1.5952</v>
      </c>
      <c r="AP1446" s="7"/>
      <c r="AQ1446" s="7">
        <v>1.591</v>
      </c>
      <c r="AR1446" s="7">
        <v>4.0808</v>
      </c>
      <c r="AY1446" s="7">
        <v>4.0907</v>
      </c>
      <c r="AZ1446" s="7">
        <v>9.0667000000000009</v>
      </c>
      <c r="BA1446" s="7">
        <v>9.0667000000000009</v>
      </c>
    </row>
    <row r="1447" spans="1:53" x14ac:dyDescent="0.15">
      <c r="A1447" s="7">
        <v>0.52149999999999996</v>
      </c>
      <c r="B1447" s="7">
        <v>1.4964</v>
      </c>
      <c r="C1447" s="7">
        <v>4.0362999999999998</v>
      </c>
      <c r="D1447" s="7">
        <v>8.2257999999999996</v>
      </c>
      <c r="H1447" s="7">
        <v>1.0291999999999999</v>
      </c>
      <c r="I1447" s="7">
        <v>2.1141000000000001</v>
      </c>
      <c r="K1447" s="7">
        <v>1.0739000000000001</v>
      </c>
      <c r="L1447" s="7">
        <v>2.3052999999999999</v>
      </c>
      <c r="N1447" s="7">
        <v>0.56879999999999997</v>
      </c>
      <c r="O1447" s="7">
        <v>2.0813999999999999</v>
      </c>
      <c r="Q1447" s="7">
        <v>2.1023999999999998</v>
      </c>
      <c r="R1447" s="7">
        <v>4.2847</v>
      </c>
      <c r="AA1447" s="7">
        <v>0.49830000000000002</v>
      </c>
      <c r="AB1447" s="7">
        <v>1.4610000000000001</v>
      </c>
      <c r="AC1447" s="7">
        <v>3.4218000000000002</v>
      </c>
      <c r="AD1447" s="7">
        <v>7.3987999999999996</v>
      </c>
      <c r="AH1447" s="7">
        <v>0.57509999999999994</v>
      </c>
      <c r="AI1447" s="7">
        <v>2.0129999999999999</v>
      </c>
      <c r="AK1447" s="7">
        <v>1.0354000000000001</v>
      </c>
      <c r="AL1447" s="7">
        <v>2.1396999999999999</v>
      </c>
      <c r="AN1447" s="7">
        <v>0.52639999999999998</v>
      </c>
      <c r="AO1447" s="7">
        <v>1.5968</v>
      </c>
      <c r="AP1447" s="7"/>
      <c r="AQ1447" s="7">
        <v>1.5925</v>
      </c>
      <c r="AR1447" s="7">
        <v>4.0838999999999999</v>
      </c>
      <c r="AY1447" s="7">
        <v>4.0941999999999998</v>
      </c>
      <c r="AZ1447" s="7">
        <v>9.0740999999999996</v>
      </c>
      <c r="BA1447" s="7">
        <v>9.0740999999999996</v>
      </c>
    </row>
    <row r="1448" spans="1:53" x14ac:dyDescent="0.15">
      <c r="A1448" s="7">
        <v>0.52210000000000001</v>
      </c>
      <c r="B1448" s="7">
        <v>1.4977</v>
      </c>
      <c r="C1448" s="7">
        <v>4.0392000000000001</v>
      </c>
      <c r="D1448" s="7">
        <v>8.2317</v>
      </c>
      <c r="H1448" s="7">
        <v>1.03</v>
      </c>
      <c r="I1448" s="7">
        <v>2.1158000000000001</v>
      </c>
      <c r="K1448" s="7">
        <v>1.0748</v>
      </c>
      <c r="L1448" s="7">
        <v>2.3071999999999999</v>
      </c>
      <c r="N1448" s="7">
        <v>0.5696</v>
      </c>
      <c r="O1448" s="7">
        <v>2.0830000000000002</v>
      </c>
      <c r="Q1448" s="7">
        <v>2.1040000000000001</v>
      </c>
      <c r="R1448" s="7">
        <v>4.2878999999999996</v>
      </c>
      <c r="AA1448" s="7">
        <v>0.49890000000000001</v>
      </c>
      <c r="AB1448" s="7">
        <v>1.4622999999999999</v>
      </c>
      <c r="AC1448" s="7">
        <v>3.4245000000000001</v>
      </c>
      <c r="AD1448" s="7">
        <v>7.4042000000000003</v>
      </c>
      <c r="AH1448" s="7">
        <v>0.57579999999999998</v>
      </c>
      <c r="AI1448" s="7">
        <v>2.0146000000000002</v>
      </c>
      <c r="AK1448" s="7">
        <v>1.0363</v>
      </c>
      <c r="AL1448" s="7">
        <v>2.1414</v>
      </c>
      <c r="AN1448" s="7">
        <v>0.52700000000000002</v>
      </c>
      <c r="AO1448" s="7">
        <v>1.5983000000000001</v>
      </c>
      <c r="AP1448" s="7"/>
      <c r="AQ1448" s="7">
        <v>1.5940000000000001</v>
      </c>
      <c r="AR1448" s="7">
        <v>4.0869</v>
      </c>
      <c r="AY1448" s="7">
        <v>4.0976999999999997</v>
      </c>
      <c r="AZ1448" s="7">
        <v>9.0815999999999999</v>
      </c>
      <c r="BA1448" s="7">
        <v>9.0815999999999999</v>
      </c>
    </row>
    <row r="1449" spans="1:53" x14ac:dyDescent="0.15">
      <c r="A1449" s="7">
        <v>0.52280000000000004</v>
      </c>
      <c r="B1449" s="7">
        <v>1.4990000000000001</v>
      </c>
      <c r="C1449" s="7">
        <v>4.0422000000000002</v>
      </c>
      <c r="D1449" s="7">
        <v>8.2377000000000002</v>
      </c>
      <c r="H1449" s="7">
        <v>1.0307999999999999</v>
      </c>
      <c r="I1449" s="7">
        <v>2.1175000000000002</v>
      </c>
      <c r="K1449" s="7">
        <v>1.0755999999999999</v>
      </c>
      <c r="L1449" s="7">
        <v>2.3092000000000001</v>
      </c>
      <c r="N1449" s="7">
        <v>0.57030000000000003</v>
      </c>
      <c r="O1449" s="7">
        <v>2.0846</v>
      </c>
      <c r="Q1449" s="7">
        <v>2.1055999999999999</v>
      </c>
      <c r="R1449" s="7">
        <v>4.2911999999999999</v>
      </c>
      <c r="AA1449" s="7">
        <v>0.49959999999999999</v>
      </c>
      <c r="AB1449" s="7">
        <v>1.4637</v>
      </c>
      <c r="AC1449" s="7">
        <v>3.4272</v>
      </c>
      <c r="AD1449" s="7">
        <v>7.4097</v>
      </c>
      <c r="AH1449" s="7">
        <v>0.5766</v>
      </c>
      <c r="AI1449" s="7">
        <v>2.0163000000000002</v>
      </c>
      <c r="AK1449" s="7">
        <v>1.0370999999999999</v>
      </c>
      <c r="AL1449" s="7">
        <v>2.1432000000000002</v>
      </c>
      <c r="AN1449" s="7">
        <v>0.52769999999999995</v>
      </c>
      <c r="AO1449" s="7">
        <v>1.5999000000000001</v>
      </c>
      <c r="AP1449" s="7"/>
      <c r="AQ1449" s="7">
        <v>1.5954999999999999</v>
      </c>
      <c r="AR1449" s="7">
        <v>4.09</v>
      </c>
      <c r="AY1449" s="7">
        <v>4.1012000000000004</v>
      </c>
      <c r="AZ1449" s="7">
        <v>9.0891999999999999</v>
      </c>
      <c r="BA1449" s="7">
        <v>9.0891999999999999</v>
      </c>
    </row>
    <row r="1450" spans="1:53" x14ac:dyDescent="0.15">
      <c r="A1450" s="7">
        <v>0.52339999999999998</v>
      </c>
      <c r="B1450" s="7">
        <v>1.5004</v>
      </c>
      <c r="C1450" s="7">
        <v>4.0452000000000004</v>
      </c>
      <c r="D1450" s="7">
        <v>8.2437000000000005</v>
      </c>
      <c r="H1450" s="7">
        <v>1.0317000000000001</v>
      </c>
      <c r="I1450" s="7">
        <v>2.1192000000000002</v>
      </c>
      <c r="K1450" s="7">
        <v>1.0765</v>
      </c>
      <c r="L1450" s="7">
        <v>2.3111999999999999</v>
      </c>
      <c r="N1450" s="7">
        <v>0.57099999999999995</v>
      </c>
      <c r="O1450" s="7">
        <v>2.0863</v>
      </c>
      <c r="Q1450" s="7">
        <v>2.1073</v>
      </c>
      <c r="R1450" s="7">
        <v>4.2944000000000004</v>
      </c>
      <c r="AA1450" s="7">
        <v>0.50019999999999998</v>
      </c>
      <c r="AB1450" s="7">
        <v>1.4651000000000001</v>
      </c>
      <c r="AC1450" s="7">
        <v>3.43</v>
      </c>
      <c r="AD1450" s="7">
        <v>7.4153000000000002</v>
      </c>
      <c r="AH1450" s="7">
        <v>0.57740000000000002</v>
      </c>
      <c r="AI1450" s="7">
        <v>2.0179</v>
      </c>
      <c r="AK1450" s="7">
        <v>1.038</v>
      </c>
      <c r="AL1450" s="7">
        <v>2.1448999999999998</v>
      </c>
      <c r="AN1450" s="7">
        <v>0.52839999999999998</v>
      </c>
      <c r="AO1450" s="7">
        <v>2.0015000000000001</v>
      </c>
      <c r="AP1450" s="7"/>
      <c r="AQ1450" s="7">
        <v>1.597</v>
      </c>
      <c r="AR1450" s="7">
        <v>4.0930999999999997</v>
      </c>
      <c r="AY1450" s="7">
        <v>4.1047000000000002</v>
      </c>
      <c r="AZ1450" s="7">
        <v>9.0968</v>
      </c>
      <c r="BA1450" s="7">
        <v>9.0968</v>
      </c>
    </row>
    <row r="1451" spans="1:53" x14ac:dyDescent="0.15">
      <c r="A1451" s="7">
        <v>0.52410000000000001</v>
      </c>
      <c r="B1451" s="7">
        <v>1.5017</v>
      </c>
      <c r="C1451" s="7">
        <v>4.0481999999999996</v>
      </c>
      <c r="D1451" s="7">
        <v>8.2498000000000005</v>
      </c>
      <c r="H1451" s="7">
        <v>1.0325</v>
      </c>
      <c r="I1451" s="7">
        <v>2.121</v>
      </c>
      <c r="K1451" s="7">
        <v>1.0773999999999999</v>
      </c>
      <c r="L1451" s="7">
        <v>2.3132000000000001</v>
      </c>
      <c r="N1451" s="7">
        <v>0.57169999999999999</v>
      </c>
      <c r="O1451" s="7">
        <v>2.0878999999999999</v>
      </c>
      <c r="Q1451" s="7">
        <v>2.1089000000000002</v>
      </c>
      <c r="R1451" s="7">
        <v>4.2977999999999996</v>
      </c>
      <c r="AA1451" s="7">
        <v>0.50090000000000001</v>
      </c>
      <c r="AB1451" s="7">
        <v>1.4664999999999999</v>
      </c>
      <c r="AC1451" s="7">
        <v>3.4327999999999999</v>
      </c>
      <c r="AD1451" s="7">
        <v>7.4208999999999996</v>
      </c>
      <c r="AH1451" s="7">
        <v>0.57820000000000005</v>
      </c>
      <c r="AI1451" s="7">
        <v>2.0194999999999999</v>
      </c>
      <c r="AK1451" s="7">
        <v>1.0388999999999999</v>
      </c>
      <c r="AL1451" s="7">
        <v>2.1467000000000001</v>
      </c>
      <c r="AN1451" s="7">
        <v>0.52910000000000001</v>
      </c>
      <c r="AO1451" s="7">
        <v>2.0030999999999999</v>
      </c>
      <c r="AP1451" s="7"/>
      <c r="AQ1451" s="7">
        <v>1.5986</v>
      </c>
      <c r="AR1451" s="7">
        <v>4.0961999999999996</v>
      </c>
      <c r="AY1451" s="7">
        <v>4.1082999999999998</v>
      </c>
      <c r="AZ1451" s="7">
        <v>9.1044999999999998</v>
      </c>
      <c r="BA1451" s="7">
        <v>9.1044999999999998</v>
      </c>
    </row>
    <row r="1452" spans="1:53" x14ac:dyDescent="0.15">
      <c r="A1452" s="7">
        <v>0.52470000000000006</v>
      </c>
      <c r="B1452" s="7">
        <v>1.5029999999999999</v>
      </c>
      <c r="C1452" s="7">
        <v>4.0511999999999997</v>
      </c>
      <c r="D1452" s="7">
        <v>8.2560000000000002</v>
      </c>
      <c r="H1452" s="7">
        <v>1.0334000000000001</v>
      </c>
      <c r="I1452" s="7">
        <v>2.1227</v>
      </c>
      <c r="K1452" s="7">
        <v>1.0783</v>
      </c>
      <c r="L1452" s="7">
        <v>2.3151999999999999</v>
      </c>
      <c r="N1452" s="7">
        <v>0.57250000000000001</v>
      </c>
      <c r="O1452" s="7">
        <v>2.0895999999999999</v>
      </c>
      <c r="Q1452" s="7">
        <v>2.1105999999999998</v>
      </c>
      <c r="R1452" s="7">
        <v>4.3010999999999999</v>
      </c>
      <c r="AA1452" s="7">
        <v>0.50160000000000005</v>
      </c>
      <c r="AB1452" s="7">
        <v>1.4679</v>
      </c>
      <c r="AC1452" s="7">
        <v>3.4356</v>
      </c>
      <c r="AD1452" s="7">
        <v>7.4264999999999999</v>
      </c>
      <c r="AH1452" s="7">
        <v>0.57899999999999996</v>
      </c>
      <c r="AI1452" s="7">
        <v>2.0211999999999999</v>
      </c>
      <c r="AK1452" s="7">
        <v>1.0398000000000001</v>
      </c>
      <c r="AL1452" s="7">
        <v>2.1484999999999999</v>
      </c>
      <c r="AN1452" s="7">
        <v>0.52980000000000005</v>
      </c>
      <c r="AO1452" s="7">
        <v>2.0047999999999999</v>
      </c>
      <c r="AP1452" s="7"/>
      <c r="AQ1452" s="7">
        <v>2.0002</v>
      </c>
      <c r="AR1452" s="7">
        <v>4.0994000000000002</v>
      </c>
      <c r="AY1452" s="7">
        <v>4.1120000000000001</v>
      </c>
      <c r="AZ1452" s="7">
        <v>9.1121999999999996</v>
      </c>
      <c r="BA1452" s="7">
        <v>9.1121999999999996</v>
      </c>
    </row>
    <row r="1453" spans="1:53" x14ac:dyDescent="0.15">
      <c r="A1453" s="7">
        <v>0.52539999999999998</v>
      </c>
      <c r="B1453" s="7">
        <v>1.5044</v>
      </c>
      <c r="C1453" s="7">
        <v>4.0542999999999996</v>
      </c>
      <c r="D1453" s="7">
        <v>8.2622</v>
      </c>
      <c r="H1453" s="7">
        <v>1.0342</v>
      </c>
      <c r="I1453" s="7">
        <v>2.1244999999999998</v>
      </c>
      <c r="K1453" s="7">
        <v>1.0790999999999999</v>
      </c>
      <c r="L1453" s="7">
        <v>2.3172000000000001</v>
      </c>
      <c r="N1453" s="7">
        <v>0.57320000000000004</v>
      </c>
      <c r="O1453" s="7">
        <v>2.0912999999999999</v>
      </c>
      <c r="Q1453" s="7">
        <v>2.1122999999999998</v>
      </c>
      <c r="R1453" s="7">
        <v>4.3045</v>
      </c>
      <c r="AA1453" s="7">
        <v>0.50219999999999998</v>
      </c>
      <c r="AB1453" s="7">
        <v>1.4693000000000001</v>
      </c>
      <c r="AC1453" s="7">
        <v>3.4384000000000001</v>
      </c>
      <c r="AD1453" s="7">
        <v>7.4321999999999999</v>
      </c>
      <c r="AH1453" s="7">
        <v>0.57979999999999998</v>
      </c>
      <c r="AI1453" s="7">
        <v>2.0228999999999999</v>
      </c>
      <c r="AK1453" s="7">
        <v>1.0407</v>
      </c>
      <c r="AL1453" s="7">
        <v>2.1503000000000001</v>
      </c>
      <c r="AN1453" s="7">
        <v>0.53049999999999997</v>
      </c>
      <c r="AO1453" s="7">
        <v>2.0064000000000002</v>
      </c>
      <c r="AP1453" s="7"/>
      <c r="AQ1453" s="7">
        <v>2.0017999999999998</v>
      </c>
      <c r="AR1453" s="7">
        <v>4.1025999999999998</v>
      </c>
      <c r="AY1453" s="7">
        <v>4.1155999999999997</v>
      </c>
      <c r="AZ1453" s="7">
        <v>9.1201000000000008</v>
      </c>
      <c r="BA1453" s="7">
        <v>9.1201000000000008</v>
      </c>
    </row>
    <row r="1454" spans="1:53" x14ac:dyDescent="0.15">
      <c r="A1454" s="7">
        <v>0.52610000000000001</v>
      </c>
      <c r="B1454" s="7">
        <v>1.5058</v>
      </c>
      <c r="C1454" s="7">
        <v>4.0574000000000003</v>
      </c>
      <c r="D1454" s="7">
        <v>8.2683999999999997</v>
      </c>
      <c r="H1454" s="7">
        <v>1.0350999999999999</v>
      </c>
      <c r="I1454" s="7">
        <v>2.1261999999999999</v>
      </c>
      <c r="K1454" s="7">
        <v>1.08</v>
      </c>
      <c r="L1454" s="7">
        <v>2.3193000000000001</v>
      </c>
      <c r="N1454" s="7">
        <v>0.57399999999999995</v>
      </c>
      <c r="O1454" s="7">
        <v>2.093</v>
      </c>
      <c r="Q1454" s="7">
        <v>2.1139999999999999</v>
      </c>
      <c r="R1454" s="7">
        <v>4.3079000000000001</v>
      </c>
      <c r="AA1454" s="7">
        <v>0.50290000000000001</v>
      </c>
      <c r="AB1454" s="7">
        <v>1.4706999999999999</v>
      </c>
      <c r="AC1454" s="7">
        <v>3.4413</v>
      </c>
      <c r="AD1454" s="7">
        <v>7.4379999999999997</v>
      </c>
      <c r="AH1454" s="7">
        <v>0.5806</v>
      </c>
      <c r="AI1454" s="7">
        <v>2.0246</v>
      </c>
      <c r="AK1454" s="7">
        <v>1.0416000000000001</v>
      </c>
      <c r="AL1454" s="7">
        <v>2.1520999999999999</v>
      </c>
      <c r="AN1454" s="7">
        <v>0.53120000000000001</v>
      </c>
      <c r="AO1454" s="7">
        <v>2.0081000000000002</v>
      </c>
      <c r="AP1454" s="7"/>
      <c r="AQ1454" s="7">
        <v>2.0034000000000001</v>
      </c>
      <c r="AR1454" s="7">
        <v>4.1058000000000003</v>
      </c>
      <c r="AY1454" s="7">
        <v>4.1193</v>
      </c>
      <c r="AZ1454" s="7">
        <v>9.1280000000000001</v>
      </c>
      <c r="BA1454" s="7">
        <v>9.1280000000000001</v>
      </c>
    </row>
    <row r="1455" spans="1:53" x14ac:dyDescent="0.15">
      <c r="A1455" s="7">
        <v>0.52680000000000005</v>
      </c>
      <c r="B1455" s="7">
        <v>1.5072000000000001</v>
      </c>
      <c r="C1455" s="7">
        <v>4.0605000000000002</v>
      </c>
      <c r="D1455" s="7">
        <v>8.2748000000000008</v>
      </c>
      <c r="H1455" s="7">
        <v>1.036</v>
      </c>
      <c r="I1455" s="7">
        <v>2.1280000000000001</v>
      </c>
      <c r="K1455" s="7">
        <v>1.081</v>
      </c>
      <c r="L1455" s="7">
        <v>2.3214000000000001</v>
      </c>
      <c r="N1455" s="7">
        <v>0.57469999999999999</v>
      </c>
      <c r="O1455" s="7">
        <v>2.0947</v>
      </c>
      <c r="Q1455" s="7">
        <v>2.1156999999999999</v>
      </c>
      <c r="R1455" s="7">
        <v>4.3113000000000001</v>
      </c>
      <c r="AA1455" s="7">
        <v>0.50360000000000005</v>
      </c>
      <c r="AB1455" s="7">
        <v>1.4721</v>
      </c>
      <c r="AC1455" s="7">
        <v>3.4441999999999999</v>
      </c>
      <c r="AD1455" s="7">
        <v>7.4438000000000004</v>
      </c>
      <c r="AH1455" s="7">
        <v>0.58140000000000003</v>
      </c>
      <c r="AI1455" s="7">
        <v>2.0263</v>
      </c>
      <c r="AK1455" s="7">
        <v>1.0425</v>
      </c>
      <c r="AL1455" s="7">
        <v>2.1539999999999999</v>
      </c>
      <c r="AN1455" s="7">
        <v>0.53200000000000003</v>
      </c>
      <c r="AO1455" s="7">
        <v>2.0097</v>
      </c>
      <c r="AP1455" s="7"/>
      <c r="AQ1455" s="7">
        <v>2.0049999999999999</v>
      </c>
      <c r="AR1455" s="7">
        <v>4.109</v>
      </c>
      <c r="AY1455" s="7">
        <v>4.1231</v>
      </c>
      <c r="AZ1455" s="7">
        <v>9.1359999999999992</v>
      </c>
      <c r="BA1455" s="7">
        <v>9.1359999999999992</v>
      </c>
    </row>
    <row r="1456" spans="1:53" x14ac:dyDescent="0.15">
      <c r="A1456" s="7">
        <v>0.52749999999999997</v>
      </c>
      <c r="B1456" s="7">
        <v>1.5085999999999999</v>
      </c>
      <c r="C1456" s="7">
        <v>4.0636999999999999</v>
      </c>
      <c r="D1456" s="7">
        <v>8.2812000000000001</v>
      </c>
      <c r="H1456" s="7">
        <v>1.0368999999999999</v>
      </c>
      <c r="I1456" s="7">
        <v>2.1299000000000001</v>
      </c>
      <c r="K1456" s="7">
        <v>1.0819000000000001</v>
      </c>
      <c r="L1456" s="7">
        <v>2.3235000000000001</v>
      </c>
      <c r="N1456" s="7">
        <v>0.57550000000000001</v>
      </c>
      <c r="O1456" s="7">
        <v>2.0964999999999998</v>
      </c>
      <c r="Q1456" s="7">
        <v>2.1173999999999999</v>
      </c>
      <c r="R1456" s="7">
        <v>4.3148</v>
      </c>
      <c r="AA1456" s="7">
        <v>0.50429999999999997</v>
      </c>
      <c r="AB1456" s="7">
        <v>1.4736</v>
      </c>
      <c r="AC1456" s="7">
        <v>3.4470999999999998</v>
      </c>
      <c r="AD1456" s="7">
        <v>7.4497</v>
      </c>
      <c r="AH1456" s="7">
        <v>0.58230000000000004</v>
      </c>
      <c r="AI1456" s="7">
        <v>2.028</v>
      </c>
      <c r="AK1456" s="7">
        <v>1.0434000000000001</v>
      </c>
      <c r="AL1456" s="7">
        <v>2.1558000000000002</v>
      </c>
      <c r="AN1456" s="7">
        <v>0.53269999999999995</v>
      </c>
      <c r="AO1456" s="7">
        <v>2.0114000000000001</v>
      </c>
      <c r="AP1456" s="7"/>
      <c r="AQ1456" s="7">
        <v>2.0066000000000002</v>
      </c>
      <c r="AR1456" s="7">
        <v>4.1123000000000003</v>
      </c>
      <c r="AY1456" s="7">
        <v>4.1268000000000002</v>
      </c>
      <c r="AZ1456" s="7">
        <v>9.1440999999999999</v>
      </c>
      <c r="BA1456" s="7">
        <v>9.1440999999999999</v>
      </c>
    </row>
    <row r="1457" spans="1:53" x14ac:dyDescent="0.15">
      <c r="A1457" s="7">
        <v>0.5282</v>
      </c>
      <c r="B1457" s="7">
        <v>1.51</v>
      </c>
      <c r="C1457" s="7">
        <v>4.0669000000000004</v>
      </c>
      <c r="D1457" s="7">
        <v>8.2876999999999992</v>
      </c>
      <c r="H1457" s="7">
        <v>1.0378000000000001</v>
      </c>
      <c r="I1457" s="7">
        <v>2.1316999999999999</v>
      </c>
      <c r="K1457" s="7">
        <v>1.0828</v>
      </c>
      <c r="L1457" s="7">
        <v>2.3256000000000001</v>
      </c>
      <c r="N1457" s="7">
        <v>0.57630000000000003</v>
      </c>
      <c r="O1457" s="7">
        <v>2.0983000000000001</v>
      </c>
      <c r="Q1457" s="7">
        <v>2.1192000000000002</v>
      </c>
      <c r="R1457" s="7">
        <v>4.3182999999999998</v>
      </c>
      <c r="AA1457" s="7">
        <v>0.505</v>
      </c>
      <c r="AB1457" s="7">
        <v>1.4751000000000001</v>
      </c>
      <c r="AC1457" s="7">
        <v>3.45</v>
      </c>
      <c r="AD1457" s="7">
        <v>7.4557000000000002</v>
      </c>
      <c r="AH1457" s="7">
        <v>0.58309999999999995</v>
      </c>
      <c r="AI1457" s="7">
        <v>2.0297999999999998</v>
      </c>
      <c r="AK1457" s="7">
        <v>1.0444</v>
      </c>
      <c r="AL1457" s="7">
        <v>2.1577000000000002</v>
      </c>
      <c r="AN1457" s="7">
        <v>0.53339999999999999</v>
      </c>
      <c r="AO1457" s="7">
        <v>2.0131999999999999</v>
      </c>
      <c r="AP1457" s="7"/>
      <c r="AQ1457" s="7">
        <v>2.0083000000000002</v>
      </c>
      <c r="AR1457" s="7">
        <v>4.1155999999999997</v>
      </c>
      <c r="AY1457" s="7">
        <v>4.1306000000000003</v>
      </c>
      <c r="AZ1457" s="7">
        <v>9.1522000000000006</v>
      </c>
      <c r="BA1457" s="7">
        <v>9.1522000000000006</v>
      </c>
    </row>
    <row r="1458" spans="1:53" x14ac:dyDescent="0.15">
      <c r="A1458" s="7">
        <v>0.52890000000000004</v>
      </c>
      <c r="B1458" s="7">
        <v>1.5114000000000001</v>
      </c>
      <c r="C1458" s="7">
        <v>4.0701000000000001</v>
      </c>
      <c r="D1458" s="7">
        <v>8.2942</v>
      </c>
      <c r="H1458" s="7">
        <v>1.0387</v>
      </c>
      <c r="I1458" s="7">
        <v>2.1335999999999999</v>
      </c>
      <c r="K1458" s="7">
        <v>1.0837000000000001</v>
      </c>
      <c r="L1458" s="7">
        <v>2.3277999999999999</v>
      </c>
      <c r="N1458" s="7">
        <v>0.57709999999999995</v>
      </c>
      <c r="O1458" s="7">
        <v>2.1</v>
      </c>
      <c r="Q1458" s="7">
        <v>2.121</v>
      </c>
      <c r="R1458" s="7">
        <v>4.3219000000000003</v>
      </c>
      <c r="AA1458" s="7">
        <v>0.50580000000000003</v>
      </c>
      <c r="AB1458" s="7">
        <v>1.4765999999999999</v>
      </c>
      <c r="AC1458" s="7">
        <v>3.4529999999999998</v>
      </c>
      <c r="AD1458" s="7">
        <v>7.4617000000000004</v>
      </c>
      <c r="AH1458" s="7">
        <v>0.58389999999999997</v>
      </c>
      <c r="AI1458" s="7">
        <v>2.0316000000000001</v>
      </c>
      <c r="AK1458" s="7">
        <v>1.0452999999999999</v>
      </c>
      <c r="AL1458" s="7">
        <v>2.1596000000000002</v>
      </c>
      <c r="AN1458" s="7">
        <v>0.53420000000000001</v>
      </c>
      <c r="AO1458" s="7">
        <v>2.0148999999999999</v>
      </c>
      <c r="AP1458" s="7"/>
      <c r="AQ1458" s="7">
        <v>2.0099999999999998</v>
      </c>
      <c r="AR1458" s="7">
        <v>4.1189999999999998</v>
      </c>
      <c r="AY1458" s="7">
        <v>4.1345000000000001</v>
      </c>
      <c r="AZ1458" s="7">
        <v>9.1605000000000008</v>
      </c>
      <c r="BA1458" s="7">
        <v>9.1605000000000008</v>
      </c>
    </row>
    <row r="1459" spans="1:53" x14ac:dyDescent="0.15">
      <c r="A1459" s="7">
        <v>0.52959999999999996</v>
      </c>
      <c r="B1459" s="7">
        <v>1.5128999999999999</v>
      </c>
      <c r="C1459" s="7">
        <v>4.0734000000000004</v>
      </c>
      <c r="D1459" s="7">
        <v>8.3008000000000006</v>
      </c>
      <c r="H1459" s="7">
        <v>1.0396000000000001</v>
      </c>
      <c r="I1459" s="7">
        <v>2.1355</v>
      </c>
      <c r="K1459" s="7">
        <v>1.0847</v>
      </c>
      <c r="L1459" s="7">
        <v>2.3298999999999999</v>
      </c>
      <c r="N1459" s="7">
        <v>0.57789999999999997</v>
      </c>
      <c r="O1459" s="7">
        <v>2.1019000000000001</v>
      </c>
      <c r="Q1459" s="7">
        <v>2.1227999999999998</v>
      </c>
      <c r="R1459" s="7">
        <v>4.3254999999999999</v>
      </c>
      <c r="AA1459" s="7">
        <v>0.50649999999999995</v>
      </c>
      <c r="AB1459" s="7">
        <v>1.4781</v>
      </c>
      <c r="AC1459" s="7">
        <v>3.456</v>
      </c>
      <c r="AD1459" s="7">
        <v>7.4678000000000004</v>
      </c>
      <c r="AH1459" s="7">
        <v>0.58479999999999999</v>
      </c>
      <c r="AI1459" s="7">
        <v>2.0333000000000001</v>
      </c>
      <c r="AK1459" s="7">
        <v>1.0463</v>
      </c>
      <c r="AL1459" s="7">
        <v>2.1615000000000002</v>
      </c>
      <c r="AN1459" s="7">
        <v>0.53490000000000004</v>
      </c>
      <c r="AO1459" s="7">
        <v>2.0165999999999999</v>
      </c>
      <c r="AP1459" s="7"/>
      <c r="AQ1459" s="7">
        <v>2.0116999999999998</v>
      </c>
      <c r="AR1459" s="7">
        <v>4.1223999999999998</v>
      </c>
      <c r="AY1459" s="7">
        <v>4.1383999999999999</v>
      </c>
      <c r="AZ1459" s="7">
        <v>9.1689000000000007</v>
      </c>
      <c r="BA1459" s="7">
        <v>9.1689000000000007</v>
      </c>
    </row>
    <row r="1460" spans="1:53" x14ac:dyDescent="0.15">
      <c r="A1460" s="7">
        <v>0.53029999999999999</v>
      </c>
      <c r="B1460" s="7">
        <v>1.5143</v>
      </c>
      <c r="C1460" s="7">
        <v>4.0766999999999998</v>
      </c>
      <c r="D1460" s="7">
        <v>8.3074999999999992</v>
      </c>
      <c r="H1460" s="7">
        <v>1.0405</v>
      </c>
      <c r="I1460" s="7">
        <v>2.1374</v>
      </c>
      <c r="K1460" s="7">
        <v>1.0857000000000001</v>
      </c>
      <c r="L1460" s="7">
        <v>2.3321000000000001</v>
      </c>
      <c r="N1460" s="7">
        <v>0.57869999999999999</v>
      </c>
      <c r="O1460" s="7">
        <v>2.1036999999999999</v>
      </c>
      <c r="Q1460" s="7">
        <v>2.1246</v>
      </c>
      <c r="R1460" s="7">
        <v>4.3291000000000004</v>
      </c>
      <c r="AA1460" s="7">
        <v>0.50719999999999998</v>
      </c>
      <c r="AB1460" s="7">
        <v>1.4796</v>
      </c>
      <c r="AC1460" s="7">
        <v>3.4590999999999998</v>
      </c>
      <c r="AD1460" s="7">
        <v>7.4739000000000004</v>
      </c>
      <c r="AH1460" s="7">
        <v>0.5857</v>
      </c>
      <c r="AI1460" s="7">
        <v>2.0352000000000001</v>
      </c>
      <c r="AK1460" s="7">
        <v>1.0471999999999999</v>
      </c>
      <c r="AL1460" s="7">
        <v>2.1635</v>
      </c>
      <c r="AN1460" s="7">
        <v>0.53569999999999995</v>
      </c>
      <c r="AO1460" s="7">
        <v>2.0184000000000002</v>
      </c>
      <c r="AP1460" s="7"/>
      <c r="AQ1460" s="7">
        <v>2.0133999999999999</v>
      </c>
      <c r="AR1460" s="7">
        <v>4.1258999999999997</v>
      </c>
      <c r="AY1460" s="7">
        <v>4.1424000000000003</v>
      </c>
      <c r="AZ1460" s="7">
        <v>9.1773000000000007</v>
      </c>
      <c r="BA1460" s="7">
        <v>9.1773000000000007</v>
      </c>
    </row>
    <row r="1461" spans="1:53" x14ac:dyDescent="0.15">
      <c r="A1461" s="7">
        <v>0.53100000000000003</v>
      </c>
      <c r="B1461" s="7">
        <v>1.5158</v>
      </c>
      <c r="C1461" s="7">
        <v>4.0800999999999998</v>
      </c>
      <c r="D1461" s="7">
        <v>8.3142999999999994</v>
      </c>
      <c r="H1461" s="7">
        <v>1.0415000000000001</v>
      </c>
      <c r="I1461" s="7">
        <v>2.1393</v>
      </c>
      <c r="K1461" s="7">
        <v>1.0866</v>
      </c>
      <c r="L1461" s="7">
        <v>2.3342999999999998</v>
      </c>
      <c r="N1461" s="7">
        <v>0.57950000000000002</v>
      </c>
      <c r="O1461" s="7">
        <v>2.1055000000000001</v>
      </c>
      <c r="Q1461" s="7">
        <v>2.1263999999999998</v>
      </c>
      <c r="R1461" s="7">
        <v>4.3327999999999998</v>
      </c>
      <c r="AA1461" s="7">
        <v>0.50800000000000001</v>
      </c>
      <c r="AB1461" s="7">
        <v>1.4812000000000001</v>
      </c>
      <c r="AC1461" s="7">
        <v>3.4622000000000002</v>
      </c>
      <c r="AD1461" s="7">
        <v>7.4801000000000002</v>
      </c>
      <c r="AH1461" s="7">
        <v>0.58660000000000001</v>
      </c>
      <c r="AI1461" s="7">
        <v>2.0369999999999999</v>
      </c>
      <c r="AK1461" s="7">
        <v>1.0482</v>
      </c>
      <c r="AL1461" s="7">
        <v>2.1655000000000002</v>
      </c>
      <c r="AN1461" s="7">
        <v>0.53649999999999998</v>
      </c>
      <c r="AO1461" s="7">
        <v>2.0202</v>
      </c>
      <c r="AP1461" s="7"/>
      <c r="AQ1461" s="7">
        <v>2.0150999999999999</v>
      </c>
      <c r="AR1461" s="7">
        <v>4.1292999999999997</v>
      </c>
      <c r="AY1461" s="7">
        <v>4.1463999999999999</v>
      </c>
      <c r="AZ1461" s="7">
        <v>9.1859000000000002</v>
      </c>
      <c r="BA1461" s="7">
        <v>9.1859000000000002</v>
      </c>
    </row>
    <row r="1462" spans="1:53" x14ac:dyDescent="0.15">
      <c r="A1462" s="7">
        <v>0.53180000000000005</v>
      </c>
      <c r="B1462" s="7">
        <v>1.5173000000000001</v>
      </c>
      <c r="C1462" s="7">
        <v>4.0834999999999999</v>
      </c>
      <c r="D1462" s="7">
        <v>8.3211999999999993</v>
      </c>
      <c r="H1462" s="7">
        <v>1.0424</v>
      </c>
      <c r="I1462" s="7">
        <v>2.1412</v>
      </c>
      <c r="K1462" s="7">
        <v>1.0875999999999999</v>
      </c>
      <c r="L1462" s="7">
        <v>2.3365999999999998</v>
      </c>
      <c r="N1462" s="7">
        <v>0.58030000000000004</v>
      </c>
      <c r="O1462" s="7">
        <v>2.1074000000000002</v>
      </c>
      <c r="Q1462" s="7">
        <v>2.1282999999999999</v>
      </c>
      <c r="R1462" s="7">
        <v>4.3365</v>
      </c>
      <c r="AA1462" s="7">
        <v>0.50870000000000004</v>
      </c>
      <c r="AB1462" s="7">
        <v>1.4826999999999999</v>
      </c>
      <c r="AC1462" s="7">
        <v>3.4653</v>
      </c>
      <c r="AD1462" s="7">
        <v>7.4863999999999997</v>
      </c>
      <c r="AH1462" s="7">
        <v>0.58740000000000003</v>
      </c>
      <c r="AI1462" s="7">
        <v>2.0388000000000002</v>
      </c>
      <c r="AK1462" s="7">
        <v>1.0491999999999999</v>
      </c>
      <c r="AL1462" s="7">
        <v>2.1675</v>
      </c>
      <c r="AN1462" s="7">
        <v>0.5373</v>
      </c>
      <c r="AO1462" s="7">
        <v>2.0219999999999998</v>
      </c>
      <c r="AP1462" s="7"/>
      <c r="AQ1462" s="7">
        <v>2.0169000000000001</v>
      </c>
      <c r="AR1462" s="7">
        <v>4.1329000000000002</v>
      </c>
      <c r="AY1462" s="7">
        <v>4.1504000000000003</v>
      </c>
      <c r="AZ1462" s="7">
        <v>9.1944999999999997</v>
      </c>
      <c r="BA1462" s="7">
        <v>9.1944999999999997</v>
      </c>
    </row>
    <row r="1463" spans="1:53" x14ac:dyDescent="0.15">
      <c r="A1463" s="7">
        <v>0.53249999999999997</v>
      </c>
      <c r="B1463" s="7">
        <v>1.5187999999999999</v>
      </c>
      <c r="C1463" s="7">
        <v>4.0869</v>
      </c>
      <c r="D1463" s="7">
        <v>8.3280999999999992</v>
      </c>
      <c r="H1463" s="7">
        <v>1.0434000000000001</v>
      </c>
      <c r="I1463" s="7">
        <v>2.1432000000000002</v>
      </c>
      <c r="K1463" s="7">
        <v>1.0886</v>
      </c>
      <c r="L1463" s="7">
        <v>2.3389000000000002</v>
      </c>
      <c r="N1463" s="7">
        <v>0.58109999999999995</v>
      </c>
      <c r="O1463" s="7">
        <v>2.1093000000000002</v>
      </c>
      <c r="Q1463" s="7">
        <v>2.1301999999999999</v>
      </c>
      <c r="R1463" s="7">
        <v>4.3403</v>
      </c>
      <c r="AA1463" s="7">
        <v>0.50949999999999995</v>
      </c>
      <c r="AB1463" s="7">
        <v>1.4843</v>
      </c>
      <c r="AC1463" s="7">
        <v>3.4685000000000001</v>
      </c>
      <c r="AD1463" s="7">
        <v>7.4927999999999999</v>
      </c>
      <c r="AH1463" s="7">
        <v>0.58840000000000003</v>
      </c>
      <c r="AI1463" s="7">
        <v>2.0407000000000002</v>
      </c>
      <c r="AK1463" s="7">
        <v>1.0502</v>
      </c>
      <c r="AL1463" s="7">
        <v>2.1695000000000002</v>
      </c>
      <c r="AN1463" s="7">
        <v>0.53810000000000002</v>
      </c>
      <c r="AO1463" s="7">
        <v>2.0238999999999998</v>
      </c>
      <c r="AP1463" s="7"/>
      <c r="AQ1463" s="7">
        <v>2.0186999999999999</v>
      </c>
      <c r="AR1463" s="7">
        <v>4.1364000000000001</v>
      </c>
      <c r="AY1463" s="7">
        <v>4.1544999999999996</v>
      </c>
      <c r="AZ1463" s="7">
        <v>9.2033000000000005</v>
      </c>
      <c r="BA1463" s="7">
        <v>9.2033000000000005</v>
      </c>
    </row>
    <row r="1464" spans="1:53" x14ac:dyDescent="0.15">
      <c r="A1464" s="7">
        <v>0.5333</v>
      </c>
      <c r="B1464" s="7">
        <v>1.5204</v>
      </c>
      <c r="C1464" s="7">
        <v>4.0903999999999998</v>
      </c>
      <c r="D1464" s="7">
        <v>8.3351000000000006</v>
      </c>
      <c r="H1464" s="7">
        <v>1.0444</v>
      </c>
      <c r="I1464" s="7">
        <v>2.1452</v>
      </c>
      <c r="K1464" s="7">
        <v>1.0895999999999999</v>
      </c>
      <c r="L1464" s="7">
        <v>2.3412000000000002</v>
      </c>
      <c r="N1464" s="7">
        <v>0.58199999999999996</v>
      </c>
      <c r="O1464" s="7">
        <v>2.1112000000000002</v>
      </c>
      <c r="Q1464" s="7">
        <v>2.1320999999999999</v>
      </c>
      <c r="R1464" s="7">
        <v>4.3441000000000001</v>
      </c>
      <c r="AA1464" s="7">
        <v>0.51029999999999998</v>
      </c>
      <c r="AB1464" s="7">
        <v>1.4859</v>
      </c>
      <c r="AC1464" s="7">
        <v>3.4716999999999998</v>
      </c>
      <c r="AD1464" s="7">
        <v>7.4992999999999999</v>
      </c>
      <c r="AH1464" s="7">
        <v>0.58930000000000005</v>
      </c>
      <c r="AI1464" s="7">
        <v>2.0426000000000002</v>
      </c>
      <c r="AK1464" s="7">
        <v>1.0511999999999999</v>
      </c>
      <c r="AL1464" s="7">
        <v>2.1715</v>
      </c>
      <c r="AN1464" s="7">
        <v>0.53890000000000005</v>
      </c>
      <c r="AO1464" s="7">
        <v>2.0257000000000001</v>
      </c>
      <c r="AP1464" s="7"/>
      <c r="AQ1464" s="7">
        <v>2.0205000000000002</v>
      </c>
      <c r="AR1464" s="7">
        <v>4.1399999999999997</v>
      </c>
      <c r="AY1464" s="7">
        <v>4.1585999999999999</v>
      </c>
      <c r="AZ1464" s="7">
        <v>9.2121999999999993</v>
      </c>
      <c r="BA1464" s="7">
        <v>9.2121999999999993</v>
      </c>
    </row>
    <row r="1465" spans="1:53" x14ac:dyDescent="0.15">
      <c r="A1465" s="7">
        <v>0.53400000000000003</v>
      </c>
      <c r="B1465" s="7">
        <v>1.5219</v>
      </c>
      <c r="C1465" s="7">
        <v>4.0938999999999997</v>
      </c>
      <c r="D1465" s="7">
        <v>8.3422999999999998</v>
      </c>
      <c r="H1465" s="7">
        <v>1.0454000000000001</v>
      </c>
      <c r="I1465" s="7">
        <v>2.1472000000000002</v>
      </c>
      <c r="K1465" s="7">
        <v>1.0906</v>
      </c>
      <c r="L1465" s="7">
        <v>2.3435000000000001</v>
      </c>
      <c r="N1465" s="7">
        <v>0.58279999999999998</v>
      </c>
      <c r="O1465" s="7">
        <v>2.1132</v>
      </c>
      <c r="Q1465" s="7">
        <v>2.1339999999999999</v>
      </c>
      <c r="R1465" s="7">
        <v>4.3479999999999999</v>
      </c>
      <c r="AA1465" s="7">
        <v>0.51100000000000001</v>
      </c>
      <c r="AB1465" s="7">
        <v>1.4875</v>
      </c>
      <c r="AC1465" s="7">
        <v>3.4748999999999999</v>
      </c>
      <c r="AD1465" s="7">
        <v>7.5057999999999998</v>
      </c>
      <c r="AH1465" s="7">
        <v>0.59019999999999995</v>
      </c>
      <c r="AI1465" s="7">
        <v>2.0446</v>
      </c>
      <c r="AK1465" s="7">
        <v>1.0523</v>
      </c>
      <c r="AL1465" s="7">
        <v>2.1736</v>
      </c>
      <c r="AN1465" s="7">
        <v>0.53969999999999996</v>
      </c>
      <c r="AO1465" s="7">
        <v>2.0276000000000001</v>
      </c>
      <c r="AP1465" s="7"/>
      <c r="AQ1465" s="7">
        <v>2.0223</v>
      </c>
      <c r="AR1465" s="7">
        <v>4.1436999999999999</v>
      </c>
      <c r="AY1465" s="7">
        <v>4.1627999999999998</v>
      </c>
      <c r="AZ1465" s="7">
        <v>9.2211999999999996</v>
      </c>
      <c r="BA1465" s="7">
        <v>9.2211999999999996</v>
      </c>
    </row>
    <row r="1466" spans="1:53" x14ac:dyDescent="0.15">
      <c r="A1466" s="7">
        <v>0.53480000000000005</v>
      </c>
      <c r="B1466" s="7">
        <v>1.5235000000000001</v>
      </c>
      <c r="C1466" s="7">
        <v>4.0975000000000001</v>
      </c>
      <c r="D1466" s="7">
        <v>8.3495000000000008</v>
      </c>
      <c r="H1466" s="7">
        <v>1.0464</v>
      </c>
      <c r="I1466" s="7">
        <v>2.1493000000000002</v>
      </c>
      <c r="K1466" s="7">
        <v>1.0916999999999999</v>
      </c>
      <c r="L1466" s="7">
        <v>2.3458999999999999</v>
      </c>
      <c r="N1466" s="7">
        <v>0.5837</v>
      </c>
      <c r="O1466" s="7">
        <v>2.1151</v>
      </c>
      <c r="Q1466" s="7">
        <v>2.1360000000000001</v>
      </c>
      <c r="R1466" s="7">
        <v>4.3518999999999997</v>
      </c>
      <c r="AA1466" s="7">
        <v>0.51180000000000003</v>
      </c>
      <c r="AB1466" s="7">
        <v>1.4892000000000001</v>
      </c>
      <c r="AC1466" s="7">
        <v>3.4782000000000002</v>
      </c>
      <c r="AD1466" s="7">
        <v>7.5125000000000002</v>
      </c>
      <c r="AH1466" s="7">
        <v>0.59109999999999996</v>
      </c>
      <c r="AI1466" s="7">
        <v>2.0465</v>
      </c>
      <c r="AK1466" s="7">
        <v>1.0532999999999999</v>
      </c>
      <c r="AL1466" s="7">
        <v>2.1757</v>
      </c>
      <c r="AN1466" s="7">
        <v>0.54049999999999998</v>
      </c>
      <c r="AO1466" s="7">
        <v>2.0295000000000001</v>
      </c>
      <c r="AP1466" s="7"/>
      <c r="AQ1466" s="7">
        <v>2.0240999999999998</v>
      </c>
      <c r="AR1466" s="7">
        <v>4.1474000000000002</v>
      </c>
      <c r="AY1466" s="7">
        <v>4.1670999999999996</v>
      </c>
      <c r="AZ1466" s="7">
        <v>9.2302999999999997</v>
      </c>
      <c r="BA1466" s="7">
        <v>9.2302999999999997</v>
      </c>
    </row>
    <row r="1467" spans="1:53" x14ac:dyDescent="0.15">
      <c r="A1467" s="7">
        <v>0.53559999999999997</v>
      </c>
      <c r="B1467" s="7">
        <v>1.5250999999999999</v>
      </c>
      <c r="C1467" s="7">
        <v>4.1010999999999997</v>
      </c>
      <c r="D1467" s="7">
        <v>8.3567999999999998</v>
      </c>
      <c r="H1467" s="7">
        <v>1.0474000000000001</v>
      </c>
      <c r="I1467" s="7">
        <v>2.1514000000000002</v>
      </c>
      <c r="K1467" s="7">
        <v>1.0927</v>
      </c>
      <c r="L1467" s="7">
        <v>2.3483000000000001</v>
      </c>
      <c r="N1467" s="7">
        <v>0.58460000000000001</v>
      </c>
      <c r="O1467" s="7">
        <v>2.1171000000000002</v>
      </c>
      <c r="Q1467" s="7">
        <v>2.1379999999999999</v>
      </c>
      <c r="R1467" s="7">
        <v>4.3559000000000001</v>
      </c>
      <c r="AA1467" s="7">
        <v>0.51259999999999994</v>
      </c>
      <c r="AB1467" s="7">
        <v>1.4907999999999999</v>
      </c>
      <c r="AC1467" s="7">
        <v>3.4815</v>
      </c>
      <c r="AD1467" s="7">
        <v>7.5191999999999997</v>
      </c>
      <c r="AH1467" s="7">
        <v>0.59209999999999996</v>
      </c>
      <c r="AI1467" s="7">
        <v>2.0485000000000002</v>
      </c>
      <c r="AK1467" s="7">
        <v>1.0544</v>
      </c>
      <c r="AL1467" s="7">
        <v>2.1778</v>
      </c>
      <c r="AN1467" s="7">
        <v>0.54139999999999999</v>
      </c>
      <c r="AO1467" s="7">
        <v>2.0314999999999999</v>
      </c>
      <c r="AP1467" s="7"/>
      <c r="AQ1467" s="7">
        <v>2.0259999999999998</v>
      </c>
      <c r="AR1467" s="7">
        <v>4.1512000000000002</v>
      </c>
      <c r="AY1467" s="7">
        <v>4.1714000000000002</v>
      </c>
      <c r="AZ1467" s="7">
        <v>9.2394999999999996</v>
      </c>
      <c r="BA1467" s="7">
        <v>9.2394999999999996</v>
      </c>
    </row>
    <row r="1468" spans="1:53" x14ac:dyDescent="0.15">
      <c r="A1468" s="7">
        <v>0.53639999999999999</v>
      </c>
      <c r="B1468" s="7">
        <v>1.5266999999999999</v>
      </c>
      <c r="C1468" s="7">
        <v>4.1048</v>
      </c>
      <c r="D1468" s="7">
        <v>8.3642000000000003</v>
      </c>
      <c r="H1468" s="7">
        <v>1.0484</v>
      </c>
      <c r="I1468" s="7">
        <v>2.1535000000000002</v>
      </c>
      <c r="K1468" s="7">
        <v>1.0938000000000001</v>
      </c>
      <c r="L1468" s="7">
        <v>2.3506999999999998</v>
      </c>
      <c r="N1468" s="7">
        <v>0.58550000000000002</v>
      </c>
      <c r="O1468" s="7">
        <v>2.1192000000000002</v>
      </c>
      <c r="Q1468" s="7">
        <v>2.14</v>
      </c>
      <c r="R1468" s="7">
        <v>4.3598999999999997</v>
      </c>
      <c r="AA1468" s="7">
        <v>0.51339999999999997</v>
      </c>
      <c r="AB1468" s="7">
        <v>1.4924999999999999</v>
      </c>
      <c r="AC1468" s="7">
        <v>3.4849000000000001</v>
      </c>
      <c r="AD1468" s="7">
        <v>7.5259999999999998</v>
      </c>
      <c r="AH1468" s="7">
        <v>0.59299999999999997</v>
      </c>
      <c r="AI1468" s="7">
        <v>2.0505</v>
      </c>
      <c r="AK1468" s="7">
        <v>1.0553999999999999</v>
      </c>
      <c r="AL1468" s="7">
        <v>2.1800000000000002</v>
      </c>
      <c r="AN1468" s="7">
        <v>0.54220000000000002</v>
      </c>
      <c r="AO1468" s="7">
        <v>2.0333999999999999</v>
      </c>
      <c r="AP1468" s="7"/>
      <c r="AQ1468" s="7">
        <v>2.0278999999999998</v>
      </c>
      <c r="AR1468" s="7">
        <v>4.1550000000000002</v>
      </c>
      <c r="AY1468" s="7">
        <v>4.1757999999999997</v>
      </c>
      <c r="AZ1468" s="7">
        <v>9.2489000000000008</v>
      </c>
      <c r="BA1468" s="7">
        <v>9.2489000000000008</v>
      </c>
    </row>
    <row r="1469" spans="1:53" x14ac:dyDescent="0.15">
      <c r="A1469" s="7">
        <v>0.53720000000000001</v>
      </c>
      <c r="B1469" s="7">
        <v>1.5284</v>
      </c>
      <c r="C1469" s="7">
        <v>4.1085000000000003</v>
      </c>
      <c r="D1469" s="7">
        <v>8.3718000000000004</v>
      </c>
      <c r="H1469" s="7">
        <v>1.0494000000000001</v>
      </c>
      <c r="I1469" s="7">
        <v>2.1556000000000002</v>
      </c>
      <c r="K1469" s="7">
        <v>1.0949</v>
      </c>
      <c r="L1469" s="7">
        <v>2.3532000000000002</v>
      </c>
      <c r="N1469" s="7">
        <v>0.58640000000000003</v>
      </c>
      <c r="O1469" s="7">
        <v>2.1212</v>
      </c>
      <c r="Q1469" s="7">
        <v>2.1419999999999999</v>
      </c>
      <c r="R1469" s="7">
        <v>4.3639999999999999</v>
      </c>
      <c r="AA1469" s="7">
        <v>0.51429999999999998</v>
      </c>
      <c r="AB1469" s="7">
        <v>1.4942</v>
      </c>
      <c r="AC1469" s="7">
        <v>3.4883999999999999</v>
      </c>
      <c r="AD1469" s="7">
        <v>7.5328999999999997</v>
      </c>
      <c r="AH1469" s="7">
        <v>0.59399999999999997</v>
      </c>
      <c r="AI1469" s="7">
        <v>2.0525000000000002</v>
      </c>
      <c r="AK1469" s="7">
        <v>1.0565</v>
      </c>
      <c r="AL1469" s="7">
        <v>2.1821999999999999</v>
      </c>
      <c r="AN1469" s="7">
        <v>0.54310000000000003</v>
      </c>
      <c r="AO1469" s="7">
        <v>2.0354000000000001</v>
      </c>
      <c r="AP1469" s="7"/>
      <c r="AQ1469" s="7">
        <v>2.0297999999999998</v>
      </c>
      <c r="AR1469" s="7">
        <v>4.1589</v>
      </c>
      <c r="AY1469" s="7">
        <v>4.1802000000000001</v>
      </c>
      <c r="AZ1469" s="7">
        <v>9.2584</v>
      </c>
      <c r="BA1469" s="7">
        <v>9.2584</v>
      </c>
    </row>
    <row r="1470" spans="1:53" x14ac:dyDescent="0.15">
      <c r="A1470" s="7">
        <v>0.53800000000000003</v>
      </c>
      <c r="B1470" s="7">
        <v>1.53</v>
      </c>
      <c r="C1470" s="7">
        <v>4.1123000000000003</v>
      </c>
      <c r="D1470" s="7">
        <v>8.3794000000000004</v>
      </c>
      <c r="H1470" s="7">
        <v>1.0505</v>
      </c>
      <c r="I1470" s="7">
        <v>2.1577999999999999</v>
      </c>
      <c r="K1470" s="7">
        <v>1.0960000000000001</v>
      </c>
      <c r="L1470" s="7">
        <v>2.3557000000000001</v>
      </c>
      <c r="N1470" s="7">
        <v>0.58730000000000004</v>
      </c>
      <c r="O1470" s="7">
        <v>2.1233</v>
      </c>
      <c r="Q1470" s="7">
        <v>2.1440999999999999</v>
      </c>
      <c r="R1470" s="7">
        <v>4.3681000000000001</v>
      </c>
      <c r="AA1470" s="7">
        <v>0.5151</v>
      </c>
      <c r="AB1470" s="7">
        <v>1.496</v>
      </c>
      <c r="AC1470" s="7">
        <v>3.4918</v>
      </c>
      <c r="AD1470" s="7">
        <v>7.54</v>
      </c>
      <c r="AH1470" s="7">
        <v>0.59499999999999997</v>
      </c>
      <c r="AI1470" s="7">
        <v>2.0546000000000002</v>
      </c>
      <c r="AK1470" s="7">
        <v>1.0576000000000001</v>
      </c>
      <c r="AL1470" s="7">
        <v>2.1844000000000001</v>
      </c>
      <c r="AN1470" s="7">
        <v>0.54390000000000005</v>
      </c>
      <c r="AO1470" s="7">
        <v>2.0373999999999999</v>
      </c>
      <c r="AP1470" s="7"/>
      <c r="AQ1470" s="7">
        <v>2.0318000000000001</v>
      </c>
      <c r="AR1470" s="7">
        <v>4.1627999999999998</v>
      </c>
      <c r="AY1470" s="7">
        <v>4.1848000000000001</v>
      </c>
      <c r="AZ1470" s="7">
        <v>9.2680000000000007</v>
      </c>
      <c r="BA1470" s="7">
        <v>9.2680000000000007</v>
      </c>
    </row>
    <row r="1471" spans="1:53" x14ac:dyDescent="0.15">
      <c r="A1471" s="7">
        <v>0.53890000000000005</v>
      </c>
      <c r="B1471" s="7">
        <v>1.5317000000000001</v>
      </c>
      <c r="C1471" s="7">
        <v>4.1161000000000003</v>
      </c>
      <c r="D1471" s="7">
        <v>8.3872</v>
      </c>
      <c r="H1471" s="7">
        <v>1.0516000000000001</v>
      </c>
      <c r="I1471" s="7">
        <v>2.16</v>
      </c>
      <c r="K1471" s="7">
        <v>1.0971</v>
      </c>
      <c r="L1471" s="7">
        <v>2.3582999999999998</v>
      </c>
      <c r="N1471" s="7">
        <v>0.58819999999999995</v>
      </c>
      <c r="O1471" s="7">
        <v>2.1254</v>
      </c>
      <c r="Q1471" s="7">
        <v>2.1461999999999999</v>
      </c>
      <c r="R1471" s="7">
        <v>4.3723999999999998</v>
      </c>
      <c r="AA1471" s="7">
        <v>0.51600000000000001</v>
      </c>
      <c r="AB1471" s="7">
        <v>1.4978</v>
      </c>
      <c r="AC1471" s="7">
        <v>3.4954000000000001</v>
      </c>
      <c r="AD1471" s="7">
        <v>7.5471000000000004</v>
      </c>
      <c r="AH1471" s="7">
        <v>0.59599999999999997</v>
      </c>
      <c r="AI1471" s="7">
        <v>2.0567000000000002</v>
      </c>
      <c r="AK1471" s="7">
        <v>1.0588</v>
      </c>
      <c r="AL1471" s="7">
        <v>2.1867000000000001</v>
      </c>
      <c r="AN1471" s="7">
        <v>0.54479999999999995</v>
      </c>
      <c r="AO1471" s="7">
        <v>2.0394999999999999</v>
      </c>
      <c r="AP1471" s="7"/>
      <c r="AQ1471" s="7">
        <v>2.0337999999999998</v>
      </c>
      <c r="AR1471" s="7">
        <v>4.1668000000000003</v>
      </c>
      <c r="AY1471" s="7">
        <v>4.1893000000000002</v>
      </c>
      <c r="AZ1471" s="7">
        <v>9.2777999999999992</v>
      </c>
      <c r="BA1471" s="7">
        <v>9.2777999999999992</v>
      </c>
    </row>
    <row r="1472" spans="1:53" x14ac:dyDescent="0.15">
      <c r="A1472" s="7">
        <v>0.53969999999999996</v>
      </c>
      <c r="B1472" s="7">
        <v>1.5335000000000001</v>
      </c>
      <c r="C1472" s="7">
        <v>4.12</v>
      </c>
      <c r="D1472" s="7">
        <v>8.3949999999999996</v>
      </c>
      <c r="H1472" s="7">
        <v>1.0527</v>
      </c>
      <c r="I1472" s="7">
        <v>2.1621999999999999</v>
      </c>
      <c r="K1472" s="7">
        <v>1.0982000000000001</v>
      </c>
      <c r="L1472" s="7">
        <v>2.3607999999999998</v>
      </c>
      <c r="N1472" s="7">
        <v>0.58919999999999995</v>
      </c>
      <c r="O1472" s="7">
        <v>2.1276000000000002</v>
      </c>
      <c r="Q1472" s="7">
        <v>2.1482999999999999</v>
      </c>
      <c r="R1472" s="7">
        <v>4.3765999999999998</v>
      </c>
      <c r="AA1472" s="7">
        <v>0.51680000000000004</v>
      </c>
      <c r="AB1472" s="7">
        <v>1.4995000000000001</v>
      </c>
      <c r="AC1472" s="7">
        <v>3.4990000000000001</v>
      </c>
      <c r="AD1472" s="7">
        <v>7.5542999999999996</v>
      </c>
      <c r="AH1472" s="7">
        <v>0.59709999999999996</v>
      </c>
      <c r="AI1472" s="7">
        <v>2.0588000000000002</v>
      </c>
      <c r="AK1472" s="7">
        <v>1.0599000000000001</v>
      </c>
      <c r="AL1472" s="7">
        <v>2.1888999999999998</v>
      </c>
      <c r="AN1472" s="7">
        <v>0.54569999999999996</v>
      </c>
      <c r="AO1472" s="7">
        <v>2.0415999999999999</v>
      </c>
      <c r="AP1472" s="7"/>
      <c r="AQ1472" s="7">
        <v>2.0358000000000001</v>
      </c>
      <c r="AR1472" s="7">
        <v>4.1707999999999998</v>
      </c>
      <c r="AY1472" s="7">
        <v>4.194</v>
      </c>
      <c r="AZ1472" s="7">
        <v>9.2878000000000007</v>
      </c>
      <c r="BA1472" s="7">
        <v>9.2878000000000007</v>
      </c>
    </row>
    <row r="1473" spans="1:53" x14ac:dyDescent="0.15">
      <c r="A1473" s="7">
        <v>0.54059999999999997</v>
      </c>
      <c r="B1473" s="7">
        <v>1.5351999999999999</v>
      </c>
      <c r="C1473" s="7">
        <v>4.1239999999999997</v>
      </c>
      <c r="D1473" s="7">
        <v>8.4031000000000002</v>
      </c>
      <c r="H1473" s="7">
        <v>1.0538000000000001</v>
      </c>
      <c r="I1473" s="7">
        <v>2.1644999999999999</v>
      </c>
      <c r="K1473" s="7">
        <v>1.0993999999999999</v>
      </c>
      <c r="L1473" s="7">
        <v>2.3635000000000002</v>
      </c>
      <c r="N1473" s="7">
        <v>0.59019999999999995</v>
      </c>
      <c r="O1473" s="7">
        <v>2.1297999999999999</v>
      </c>
      <c r="Q1473" s="7">
        <v>2.1505000000000001</v>
      </c>
      <c r="R1473" s="7">
        <v>4.3810000000000002</v>
      </c>
      <c r="AA1473" s="7">
        <v>0.51770000000000005</v>
      </c>
      <c r="AB1473" s="7">
        <v>1.5014000000000001</v>
      </c>
      <c r="AC1473" s="7">
        <v>3.5026000000000002</v>
      </c>
      <c r="AD1473" s="7">
        <v>7.5617000000000001</v>
      </c>
      <c r="AH1473" s="7">
        <v>0.59809999999999997</v>
      </c>
      <c r="AI1473" s="7">
        <v>2.0609999999999999</v>
      </c>
      <c r="AK1473" s="7">
        <v>1.0610999999999999</v>
      </c>
      <c r="AL1473" s="7">
        <v>2.1913</v>
      </c>
      <c r="AN1473" s="7">
        <v>0.54659999999999997</v>
      </c>
      <c r="AO1473" s="7">
        <v>2.0436999999999999</v>
      </c>
      <c r="AP1473" s="7"/>
      <c r="AQ1473" s="7">
        <v>2.0379</v>
      </c>
      <c r="AR1473" s="7">
        <v>4.1749000000000001</v>
      </c>
      <c r="AY1473" s="7">
        <v>4.1986999999999997</v>
      </c>
      <c r="AZ1473" s="7">
        <v>9.2979000000000003</v>
      </c>
      <c r="BA1473" s="7">
        <v>9.2979000000000003</v>
      </c>
    </row>
    <row r="1474" spans="1:53" x14ac:dyDescent="0.15">
      <c r="A1474" s="7">
        <v>0.54149999999999998</v>
      </c>
      <c r="B1474" s="7">
        <v>1.5369999999999999</v>
      </c>
      <c r="C1474" s="7">
        <v>4.1280000000000001</v>
      </c>
      <c r="D1474" s="7">
        <v>8.4111999999999991</v>
      </c>
      <c r="H1474" s="7">
        <v>1.0548999999999999</v>
      </c>
      <c r="I1474" s="7">
        <v>2.1667999999999998</v>
      </c>
      <c r="K1474" s="7">
        <v>1.1006</v>
      </c>
      <c r="L1474" s="7">
        <v>2.3662000000000001</v>
      </c>
      <c r="N1474" s="7">
        <v>0.59109999999999996</v>
      </c>
      <c r="O1474" s="7">
        <v>2.1320000000000001</v>
      </c>
      <c r="Q1474" s="7">
        <v>2.1526999999999998</v>
      </c>
      <c r="R1474" s="7">
        <v>4.3853999999999997</v>
      </c>
      <c r="AA1474" s="7">
        <v>0.51859999999999995</v>
      </c>
      <c r="AB1474" s="7">
        <v>1.5032000000000001</v>
      </c>
      <c r="AC1474" s="7">
        <v>3.5063</v>
      </c>
      <c r="AD1474" s="7">
        <v>7.5692000000000004</v>
      </c>
      <c r="AH1474" s="7">
        <v>0.59919999999999995</v>
      </c>
      <c r="AI1474" s="7">
        <v>2.0632000000000001</v>
      </c>
      <c r="AK1474" s="7">
        <v>1.0622</v>
      </c>
      <c r="AL1474" s="7">
        <v>2.1937000000000002</v>
      </c>
      <c r="AN1474" s="7">
        <v>0.54759999999999998</v>
      </c>
      <c r="AO1474" s="7">
        <v>2.0459000000000001</v>
      </c>
      <c r="AP1474" s="7"/>
      <c r="AQ1474" s="7">
        <v>2.0398999999999998</v>
      </c>
      <c r="AR1474" s="7">
        <v>4.1791</v>
      </c>
      <c r="AY1474" s="7">
        <v>4.2035</v>
      </c>
      <c r="AZ1474" s="7">
        <v>9.3081999999999994</v>
      </c>
      <c r="BA1474" s="7">
        <v>9.3081999999999994</v>
      </c>
    </row>
    <row r="1475" spans="1:53" x14ac:dyDescent="0.15">
      <c r="A1475" s="7">
        <v>0.54239999999999999</v>
      </c>
      <c r="B1475" s="7">
        <v>1.5387999999999999</v>
      </c>
      <c r="C1475" s="7">
        <v>4.1321000000000003</v>
      </c>
      <c r="D1475" s="7">
        <v>8.4194999999999993</v>
      </c>
      <c r="H1475" s="7">
        <v>1.0561</v>
      </c>
      <c r="I1475" s="7">
        <v>2.1692</v>
      </c>
      <c r="K1475" s="7">
        <v>1.1016999999999999</v>
      </c>
      <c r="L1475" s="7">
        <v>2.3689</v>
      </c>
      <c r="N1475" s="7">
        <v>0.59209999999999996</v>
      </c>
      <c r="O1475" s="7">
        <v>2.1343000000000001</v>
      </c>
      <c r="Q1475" s="7">
        <v>2.1549999999999998</v>
      </c>
      <c r="R1475" s="7">
        <v>4.3898999999999999</v>
      </c>
      <c r="AA1475" s="7">
        <v>0.51949999999999996</v>
      </c>
      <c r="AB1475" s="7">
        <v>1.5051000000000001</v>
      </c>
      <c r="AC1475" s="7">
        <v>3.5101</v>
      </c>
      <c r="AD1475" s="7">
        <v>7.5768000000000004</v>
      </c>
      <c r="AH1475" s="7">
        <v>1.0002</v>
      </c>
      <c r="AI1475" s="7">
        <v>2.0655000000000001</v>
      </c>
      <c r="AK1475" s="7">
        <v>1.0633999999999999</v>
      </c>
      <c r="AL1475" s="7">
        <v>2.1960999999999999</v>
      </c>
      <c r="AN1475" s="7">
        <v>0.54849999999999999</v>
      </c>
      <c r="AO1475" s="7">
        <v>2.0480999999999998</v>
      </c>
      <c r="AP1475" s="7"/>
      <c r="AQ1475" s="7">
        <v>2.0421</v>
      </c>
      <c r="AR1475" s="7">
        <v>4.1833999999999998</v>
      </c>
      <c r="AY1475" s="7">
        <v>4.2084000000000001</v>
      </c>
      <c r="AZ1475" s="7">
        <v>9.3186999999999998</v>
      </c>
      <c r="BA1475" s="7">
        <v>9.3186999999999998</v>
      </c>
    </row>
    <row r="1476" spans="1:53" x14ac:dyDescent="0.15">
      <c r="A1476" s="7">
        <v>0.54330000000000001</v>
      </c>
      <c r="B1476" s="7">
        <v>1.5407</v>
      </c>
      <c r="C1476" s="7">
        <v>4.1363000000000003</v>
      </c>
      <c r="D1476" s="7">
        <v>8.4280000000000008</v>
      </c>
      <c r="H1476" s="7">
        <v>1.0572999999999999</v>
      </c>
      <c r="I1476" s="7">
        <v>2.1716000000000002</v>
      </c>
      <c r="K1476" s="7">
        <v>1.103</v>
      </c>
      <c r="L1476" s="7">
        <v>2.3715999999999999</v>
      </c>
      <c r="N1476" s="7">
        <v>0.59309999999999996</v>
      </c>
      <c r="O1476" s="7">
        <v>2.1366000000000001</v>
      </c>
      <c r="Q1476" s="7">
        <v>2.1573000000000002</v>
      </c>
      <c r="R1476" s="7">
        <v>4.3944999999999999</v>
      </c>
      <c r="AA1476" s="7">
        <v>0.52039999999999997</v>
      </c>
      <c r="AB1476" s="7">
        <v>1.5069999999999999</v>
      </c>
      <c r="AC1476" s="7">
        <v>3.5139999999999998</v>
      </c>
      <c r="AD1476" s="7">
        <v>7.5846</v>
      </c>
      <c r="AH1476" s="7">
        <v>1.0013000000000001</v>
      </c>
      <c r="AI1476" s="7">
        <v>2.0676999999999999</v>
      </c>
      <c r="AK1476" s="7">
        <v>1.0647</v>
      </c>
      <c r="AL1476" s="7">
        <v>2.1985000000000001</v>
      </c>
      <c r="AN1476" s="7">
        <v>0.54949999999999999</v>
      </c>
      <c r="AO1476" s="7">
        <v>2.0503</v>
      </c>
      <c r="AP1476" s="7"/>
      <c r="AQ1476" s="7">
        <v>2.0442</v>
      </c>
      <c r="AR1476" s="7">
        <v>4.1877000000000004</v>
      </c>
      <c r="AY1476" s="7">
        <v>4.2134</v>
      </c>
      <c r="AZ1476" s="7">
        <v>9.3292999999999999</v>
      </c>
      <c r="BA1476" s="7">
        <v>9.3292999999999999</v>
      </c>
    </row>
    <row r="1477" spans="1:53" x14ac:dyDescent="0.15">
      <c r="A1477" s="7">
        <v>0.54420000000000002</v>
      </c>
      <c r="B1477" s="7">
        <v>1.5425</v>
      </c>
      <c r="C1477" s="7">
        <v>4.1406000000000001</v>
      </c>
      <c r="D1477" s="7">
        <v>8.4366000000000003</v>
      </c>
      <c r="H1477" s="7">
        <v>1.0584</v>
      </c>
      <c r="I1477" s="7">
        <v>2.1739999999999999</v>
      </c>
      <c r="K1477" s="7">
        <v>1.1042000000000001</v>
      </c>
      <c r="L1477" s="7">
        <v>2.3744999999999998</v>
      </c>
      <c r="N1477" s="7">
        <v>0.59419999999999995</v>
      </c>
      <c r="O1477" s="7">
        <v>2.1389</v>
      </c>
      <c r="Q1477" s="7">
        <v>2.1596000000000002</v>
      </c>
      <c r="R1477" s="7">
        <v>4.3992000000000004</v>
      </c>
      <c r="AA1477" s="7">
        <v>0.52139999999999997</v>
      </c>
      <c r="AB1477" s="7">
        <v>1.5089999999999999</v>
      </c>
      <c r="AC1477" s="7">
        <v>3.5179</v>
      </c>
      <c r="AD1477" s="7">
        <v>7.5925000000000002</v>
      </c>
      <c r="AH1477" s="7">
        <v>1.0024999999999999</v>
      </c>
      <c r="AI1477" s="7">
        <v>2.0701000000000001</v>
      </c>
      <c r="AK1477" s="7">
        <v>1.0659000000000001</v>
      </c>
      <c r="AL1477" s="7">
        <v>2.2010000000000001</v>
      </c>
      <c r="AN1477" s="7">
        <v>0.55049999999999999</v>
      </c>
      <c r="AO1477" s="7">
        <v>2.0526</v>
      </c>
      <c r="AP1477" s="7"/>
      <c r="AQ1477" s="7">
        <v>2.0464000000000002</v>
      </c>
      <c r="AR1477" s="7">
        <v>4.1921999999999997</v>
      </c>
      <c r="AY1477" s="7">
        <v>4.2184999999999997</v>
      </c>
      <c r="AZ1477" s="7">
        <v>9.3401999999999994</v>
      </c>
      <c r="BA1477" s="7">
        <v>9.3401999999999994</v>
      </c>
    </row>
    <row r="1478" spans="1:53" x14ac:dyDescent="0.15">
      <c r="A1478" s="7">
        <v>0.54520000000000002</v>
      </c>
      <c r="B1478" s="7">
        <v>1.5445</v>
      </c>
      <c r="C1478" s="7">
        <v>4.1448999999999998</v>
      </c>
      <c r="D1478" s="7">
        <v>8.4453999999999994</v>
      </c>
      <c r="H1478" s="7">
        <v>1.0597000000000001</v>
      </c>
      <c r="I1478" s="7">
        <v>2.1764999999999999</v>
      </c>
      <c r="K1478" s="7">
        <v>1.1054999999999999</v>
      </c>
      <c r="L1478" s="7">
        <v>2.3774000000000002</v>
      </c>
      <c r="N1478" s="7">
        <v>0.59519999999999995</v>
      </c>
      <c r="O1478" s="7">
        <v>2.1413000000000002</v>
      </c>
      <c r="Q1478" s="7">
        <v>2.1619999999999999</v>
      </c>
      <c r="R1478" s="7">
        <v>4.4039999999999999</v>
      </c>
      <c r="AA1478" s="7">
        <v>0.52239999999999998</v>
      </c>
      <c r="AB1478" s="7">
        <v>1.5109999999999999</v>
      </c>
      <c r="AC1478" s="7">
        <v>3.5219</v>
      </c>
      <c r="AD1478" s="7">
        <v>8.0006000000000004</v>
      </c>
      <c r="AH1478" s="7">
        <v>1.0036</v>
      </c>
      <c r="AI1478" s="7">
        <v>2.0724999999999998</v>
      </c>
      <c r="AK1478" s="7">
        <v>1.0671999999999999</v>
      </c>
      <c r="AL1478" s="7">
        <v>2.2035999999999998</v>
      </c>
      <c r="AN1478" s="7">
        <v>0.55149999999999999</v>
      </c>
      <c r="AO1478" s="7">
        <v>2.0548999999999999</v>
      </c>
      <c r="AP1478" s="7"/>
      <c r="AQ1478" s="7">
        <v>2.0487000000000002</v>
      </c>
      <c r="AR1478" s="7">
        <v>4.1966999999999999</v>
      </c>
      <c r="AY1478" s="7">
        <v>4.2237</v>
      </c>
      <c r="AZ1478" s="7">
        <v>9.3513000000000002</v>
      </c>
      <c r="BA1478" s="7">
        <v>9.3513000000000002</v>
      </c>
    </row>
    <row r="1479" spans="1:53" x14ac:dyDescent="0.15">
      <c r="A1479" s="7">
        <v>0.54610000000000003</v>
      </c>
      <c r="B1479" s="7">
        <v>1.5464</v>
      </c>
      <c r="C1479" s="7">
        <v>4.1494</v>
      </c>
      <c r="D1479" s="7">
        <v>8.4542999999999999</v>
      </c>
      <c r="H1479" s="7">
        <v>1.0609</v>
      </c>
      <c r="I1479" s="7">
        <v>2.1791</v>
      </c>
      <c r="K1479" s="7">
        <v>1.1067</v>
      </c>
      <c r="L1479" s="7">
        <v>2.3803000000000001</v>
      </c>
      <c r="N1479" s="7">
        <v>0.59630000000000005</v>
      </c>
      <c r="O1479" s="7">
        <v>2.1438000000000001</v>
      </c>
      <c r="Q1479" s="7">
        <v>2.1644000000000001</v>
      </c>
      <c r="R1479" s="7">
        <v>4.4088000000000003</v>
      </c>
      <c r="AA1479" s="7">
        <v>0.52329999999999999</v>
      </c>
      <c r="AB1479" s="7">
        <v>1.5130999999999999</v>
      </c>
      <c r="AC1479" s="7">
        <v>3.5259999999999998</v>
      </c>
      <c r="AD1479" s="7">
        <v>8.0088000000000008</v>
      </c>
      <c r="AH1479" s="7">
        <v>1.0047999999999999</v>
      </c>
      <c r="AI1479" s="7">
        <v>2.0749</v>
      </c>
      <c r="AK1479" s="7">
        <v>1.0685</v>
      </c>
      <c r="AL1479" s="7">
        <v>2.2061999999999999</v>
      </c>
      <c r="AN1479" s="7">
        <v>0.55249999999999999</v>
      </c>
      <c r="AO1479" s="7">
        <v>2.0573000000000001</v>
      </c>
      <c r="AP1479" s="7"/>
      <c r="AQ1479" s="7">
        <v>2.0510000000000002</v>
      </c>
      <c r="AR1479" s="7">
        <v>4.2012999999999998</v>
      </c>
      <c r="AY1479" s="7">
        <v>4.2289000000000003</v>
      </c>
      <c r="AZ1479" s="7">
        <v>9.3626000000000005</v>
      </c>
      <c r="BA1479" s="7">
        <v>9.3626000000000005</v>
      </c>
    </row>
    <row r="1480" spans="1:53" x14ac:dyDescent="0.15">
      <c r="A1480" s="7">
        <v>0.54710000000000003</v>
      </c>
      <c r="B1480" s="7">
        <v>1.5484</v>
      </c>
      <c r="C1480" s="7">
        <v>4.1539000000000001</v>
      </c>
      <c r="D1480" s="7">
        <v>8.4634999999999998</v>
      </c>
      <c r="H1480" s="7">
        <v>1.0622</v>
      </c>
      <c r="I1480" s="7">
        <v>2.1817000000000002</v>
      </c>
      <c r="K1480" s="7">
        <v>1.1081000000000001</v>
      </c>
      <c r="L1480" s="7">
        <v>2.3833000000000002</v>
      </c>
      <c r="N1480" s="7">
        <v>0.59740000000000004</v>
      </c>
      <c r="O1480" s="7">
        <v>2.1463000000000001</v>
      </c>
      <c r="Q1480" s="7">
        <v>2.1669</v>
      </c>
      <c r="R1480" s="7">
        <v>4.4138000000000002</v>
      </c>
      <c r="AA1480" s="7">
        <v>0.52429999999999999</v>
      </c>
      <c r="AB1480" s="7">
        <v>1.5150999999999999</v>
      </c>
      <c r="AC1480" s="7">
        <v>3.5301999999999998</v>
      </c>
      <c r="AD1480" s="7">
        <v>8.0172000000000008</v>
      </c>
      <c r="AH1480" s="7">
        <v>1.0059</v>
      </c>
      <c r="AI1480" s="7">
        <v>2.0773999999999999</v>
      </c>
      <c r="AK1480" s="7">
        <v>1.0698000000000001</v>
      </c>
      <c r="AL1480" s="7">
        <v>2.2088999999999999</v>
      </c>
      <c r="AN1480" s="7">
        <v>0.55359999999999998</v>
      </c>
      <c r="AO1480" s="7">
        <v>2.0596999999999999</v>
      </c>
      <c r="AP1480" s="7"/>
      <c r="AQ1480" s="7">
        <v>2.0533000000000001</v>
      </c>
      <c r="AR1480" s="7">
        <v>4.2060000000000004</v>
      </c>
      <c r="AY1480" s="7">
        <v>4.2343000000000002</v>
      </c>
      <c r="AZ1480" s="7">
        <v>9.3742000000000001</v>
      </c>
      <c r="BA1480" s="7">
        <v>9.3742000000000001</v>
      </c>
    </row>
    <row r="1481" spans="1:53" x14ac:dyDescent="0.15">
      <c r="A1481" s="7">
        <v>0.54810000000000003</v>
      </c>
      <c r="B1481" s="7">
        <v>1.5505</v>
      </c>
      <c r="C1481" s="7">
        <v>4.1585000000000001</v>
      </c>
      <c r="D1481" s="7">
        <v>8.4728999999999992</v>
      </c>
      <c r="H1481" s="7">
        <v>1.0634999999999999</v>
      </c>
      <c r="I1481" s="7">
        <v>2.1842999999999999</v>
      </c>
      <c r="K1481" s="7">
        <v>1.1093999999999999</v>
      </c>
      <c r="L1481" s="7">
        <v>2.3864000000000001</v>
      </c>
      <c r="N1481" s="7">
        <v>0.59850000000000003</v>
      </c>
      <c r="O1481" s="7">
        <v>2.1488</v>
      </c>
      <c r="Q1481" s="7">
        <v>2.1695000000000002</v>
      </c>
      <c r="R1481" s="7">
        <v>4.4188999999999998</v>
      </c>
      <c r="AA1481" s="7">
        <v>0.52539999999999998</v>
      </c>
      <c r="AB1481" s="7">
        <v>1.5173000000000001</v>
      </c>
      <c r="AC1481" s="7">
        <v>3.5344000000000002</v>
      </c>
      <c r="AD1481" s="7">
        <v>8.0258000000000003</v>
      </c>
      <c r="AH1481" s="7">
        <v>1.0072000000000001</v>
      </c>
      <c r="AI1481" s="7">
        <v>2.0798999999999999</v>
      </c>
      <c r="AK1481" s="7">
        <v>1.0710999999999999</v>
      </c>
      <c r="AL1481" s="7">
        <v>2.2115999999999998</v>
      </c>
      <c r="AN1481" s="7">
        <v>0.55459999999999998</v>
      </c>
      <c r="AO1481" s="7">
        <v>2.0621999999999998</v>
      </c>
      <c r="AP1481" s="7"/>
      <c r="AQ1481" s="7">
        <v>2.0556999999999999</v>
      </c>
      <c r="AR1481" s="7">
        <v>4.2107999999999999</v>
      </c>
      <c r="AY1481" s="7">
        <v>4.2398999999999996</v>
      </c>
      <c r="AZ1481" s="7">
        <v>9.3859999999999992</v>
      </c>
      <c r="BA1481" s="7">
        <v>9.3859999999999992</v>
      </c>
    </row>
    <row r="1482" spans="1:53" x14ac:dyDescent="0.15">
      <c r="A1482" s="7">
        <v>0.54920000000000002</v>
      </c>
      <c r="B1482" s="7">
        <v>1.5526</v>
      </c>
      <c r="C1482" s="7">
        <v>4.1632999999999996</v>
      </c>
      <c r="D1482" s="7">
        <v>8.4824000000000002</v>
      </c>
      <c r="H1482" s="7">
        <v>1.0648</v>
      </c>
      <c r="I1482" s="7">
        <v>2.1871</v>
      </c>
      <c r="K1482" s="7">
        <v>1.1108</v>
      </c>
      <c r="L1482" s="7">
        <v>2.3895</v>
      </c>
      <c r="N1482" s="7">
        <v>0.59970000000000001</v>
      </c>
      <c r="O1482" s="7">
        <v>2.1515</v>
      </c>
      <c r="Q1482" s="7">
        <v>2.1720999999999999</v>
      </c>
      <c r="R1482" s="7">
        <v>4.4241000000000001</v>
      </c>
      <c r="AA1482" s="7">
        <v>0.52639999999999998</v>
      </c>
      <c r="AB1482" s="7">
        <v>1.5195000000000001</v>
      </c>
      <c r="AC1482" s="7">
        <v>3.5388000000000002</v>
      </c>
      <c r="AD1482" s="7">
        <v>8.0345999999999993</v>
      </c>
      <c r="AH1482" s="7">
        <v>1.0084</v>
      </c>
      <c r="AI1482" s="7">
        <v>2.0825</v>
      </c>
      <c r="AK1482" s="7">
        <v>1.0725</v>
      </c>
      <c r="AL1482" s="7">
        <v>2.2143999999999999</v>
      </c>
      <c r="AN1482" s="7">
        <v>0.55569999999999997</v>
      </c>
      <c r="AO1482" s="7">
        <v>2.0647000000000002</v>
      </c>
      <c r="AP1482" s="7"/>
      <c r="AQ1482" s="7">
        <v>2.0581999999999998</v>
      </c>
      <c r="AR1482" s="7">
        <v>4.2157</v>
      </c>
      <c r="AY1482" s="7">
        <v>4.2454999999999998</v>
      </c>
      <c r="AZ1482" s="7">
        <v>9.3980999999999995</v>
      </c>
      <c r="BA1482" s="7">
        <v>9.3980999999999995</v>
      </c>
    </row>
    <row r="1483" spans="1:53" x14ac:dyDescent="0.15">
      <c r="A1483" s="7">
        <v>0.55020000000000002</v>
      </c>
      <c r="B1483" s="7">
        <v>1.5547</v>
      </c>
      <c r="C1483" s="7">
        <v>4.1680999999999999</v>
      </c>
      <c r="D1483" s="7">
        <v>8.4923000000000002</v>
      </c>
      <c r="H1483" s="7">
        <v>1.0662</v>
      </c>
      <c r="I1483" s="7">
        <v>2.1899000000000002</v>
      </c>
      <c r="K1483" s="7">
        <v>1.1122000000000001</v>
      </c>
      <c r="L1483" s="7">
        <v>2.3927</v>
      </c>
      <c r="N1483" s="7">
        <v>1.0008999999999999</v>
      </c>
      <c r="O1483" s="7">
        <v>2.1541000000000001</v>
      </c>
      <c r="Q1483" s="7">
        <v>2.1747000000000001</v>
      </c>
      <c r="R1483" s="7">
        <v>4.4294000000000002</v>
      </c>
      <c r="AA1483" s="7">
        <v>0.52749999999999997</v>
      </c>
      <c r="AB1483" s="7">
        <v>1.5217000000000001</v>
      </c>
      <c r="AC1483" s="7">
        <v>3.5432999999999999</v>
      </c>
      <c r="AD1483" s="7">
        <v>8.0436999999999994</v>
      </c>
      <c r="AH1483" s="7">
        <v>1.0097</v>
      </c>
      <c r="AI1483" s="7">
        <v>2.0851000000000002</v>
      </c>
      <c r="AK1483" s="7">
        <v>1.0740000000000001</v>
      </c>
      <c r="AL1483" s="7">
        <v>2.2172000000000001</v>
      </c>
      <c r="AN1483" s="7">
        <v>0.55689999999999995</v>
      </c>
      <c r="AO1483" s="7">
        <v>2.0672999999999999</v>
      </c>
      <c r="AP1483" s="7"/>
      <c r="AQ1483" s="7">
        <v>2.0607000000000002</v>
      </c>
      <c r="AR1483" s="7">
        <v>4.2207999999999997</v>
      </c>
      <c r="AY1483" s="7">
        <v>4.2512999999999996</v>
      </c>
      <c r="AZ1483" s="7">
        <v>9.4105000000000008</v>
      </c>
      <c r="BA1483" s="7">
        <v>9.4105000000000008</v>
      </c>
    </row>
    <row r="1484" spans="1:53" x14ac:dyDescent="0.15">
      <c r="A1484" s="7">
        <v>0.55130000000000001</v>
      </c>
      <c r="B1484" s="7">
        <v>1.5569</v>
      </c>
      <c r="C1484" s="7">
        <v>4.1730999999999998</v>
      </c>
      <c r="D1484" s="7">
        <v>8.5023</v>
      </c>
      <c r="H1484" s="7">
        <v>1.0676000000000001</v>
      </c>
      <c r="I1484" s="7">
        <v>2.1926999999999999</v>
      </c>
      <c r="K1484" s="7">
        <v>1.1135999999999999</v>
      </c>
      <c r="L1484" s="7">
        <v>2.3961000000000001</v>
      </c>
      <c r="N1484" s="7">
        <v>1.0021</v>
      </c>
      <c r="O1484" s="7">
        <v>2.1568999999999998</v>
      </c>
      <c r="Q1484" s="7">
        <v>2.1775000000000002</v>
      </c>
      <c r="R1484" s="7">
        <v>4.4348999999999998</v>
      </c>
      <c r="AA1484" s="7">
        <v>0.52859999999999996</v>
      </c>
      <c r="AB1484" s="7">
        <v>1.524</v>
      </c>
      <c r="AC1484" s="7">
        <v>3.5478999999999998</v>
      </c>
      <c r="AD1484" s="7">
        <v>8.0528999999999993</v>
      </c>
      <c r="AH1484" s="7">
        <v>1.0109999999999999</v>
      </c>
      <c r="AI1484" s="7">
        <v>2.0878999999999999</v>
      </c>
      <c r="AK1484" s="7">
        <v>1.0753999999999999</v>
      </c>
      <c r="AL1484" s="7">
        <v>2.2202000000000002</v>
      </c>
      <c r="AN1484" s="7">
        <v>0.55800000000000005</v>
      </c>
      <c r="AO1484" s="7">
        <v>2.0699999999999998</v>
      </c>
      <c r="AP1484" s="7"/>
      <c r="AQ1484" s="7">
        <v>2.0632999999999999</v>
      </c>
      <c r="AR1484" s="7">
        <v>4.2259000000000002</v>
      </c>
      <c r="AY1484" s="7">
        <v>4.2572999999999999</v>
      </c>
      <c r="AZ1484" s="7">
        <v>9.4231999999999996</v>
      </c>
      <c r="BA1484" s="7">
        <v>9.4231999999999996</v>
      </c>
    </row>
    <row r="1485" spans="1:53" x14ac:dyDescent="0.15">
      <c r="A1485" s="7">
        <v>0.5524</v>
      </c>
      <c r="B1485" s="7">
        <v>1.5591999999999999</v>
      </c>
      <c r="C1485" s="7">
        <v>4.1782000000000004</v>
      </c>
      <c r="D1485" s="7">
        <v>8.5127000000000006</v>
      </c>
      <c r="H1485" s="7">
        <v>1.069</v>
      </c>
      <c r="I1485" s="7">
        <v>2.1957</v>
      </c>
      <c r="K1485" s="7">
        <v>1.1151</v>
      </c>
      <c r="L1485" s="7">
        <v>2.3994</v>
      </c>
      <c r="N1485" s="7">
        <v>1.0033000000000001</v>
      </c>
      <c r="O1485" s="7">
        <v>2.1597</v>
      </c>
      <c r="Q1485" s="7">
        <v>2.1802999999999999</v>
      </c>
      <c r="R1485" s="7">
        <v>4.4405000000000001</v>
      </c>
      <c r="AA1485" s="7">
        <v>0.52969999999999995</v>
      </c>
      <c r="AB1485" s="7">
        <v>1.5263</v>
      </c>
      <c r="AC1485" s="7">
        <v>3.5526</v>
      </c>
      <c r="AD1485" s="7">
        <v>8.0624000000000002</v>
      </c>
      <c r="AH1485" s="7">
        <v>1.0123</v>
      </c>
      <c r="AI1485" s="7">
        <v>2.0907</v>
      </c>
      <c r="AK1485" s="7">
        <v>1.0769</v>
      </c>
      <c r="AL1485" s="7">
        <v>2.2231999999999998</v>
      </c>
      <c r="AN1485" s="7">
        <v>0.55920000000000003</v>
      </c>
      <c r="AO1485" s="7">
        <v>2.0727000000000002</v>
      </c>
      <c r="AP1485" s="7"/>
      <c r="AQ1485" s="7">
        <v>2.0659000000000001</v>
      </c>
      <c r="AR1485" s="7">
        <v>4.2313000000000001</v>
      </c>
      <c r="AY1485" s="7">
        <v>4.2633999999999999</v>
      </c>
      <c r="AZ1485" s="7">
        <v>9.4362999999999992</v>
      </c>
      <c r="BA1485" s="7">
        <v>9.4362999999999992</v>
      </c>
    </row>
    <row r="1486" spans="1:53" x14ac:dyDescent="0.15">
      <c r="A1486" s="7">
        <v>0.55359999999999998</v>
      </c>
      <c r="B1486" s="7">
        <v>1.5615000000000001</v>
      </c>
      <c r="C1486" s="7">
        <v>4.1835000000000004</v>
      </c>
      <c r="D1486" s="7">
        <v>8.5233000000000008</v>
      </c>
      <c r="H1486" s="7">
        <v>1.0705</v>
      </c>
      <c r="I1486" s="7">
        <v>2.1987000000000001</v>
      </c>
      <c r="K1486" s="7">
        <v>1.1167</v>
      </c>
      <c r="L1486" s="7">
        <v>2.4028999999999998</v>
      </c>
      <c r="N1486" s="7">
        <v>1.0045999999999999</v>
      </c>
      <c r="O1486" s="7">
        <v>2.1625999999999999</v>
      </c>
      <c r="Q1486" s="7">
        <v>2.1831999999999998</v>
      </c>
      <c r="R1486" s="7">
        <v>4.4462999999999999</v>
      </c>
      <c r="AA1486" s="7">
        <v>0.53090000000000004</v>
      </c>
      <c r="AB1486" s="7">
        <v>1.5287999999999999</v>
      </c>
      <c r="AC1486" s="7">
        <v>3.5575000000000001</v>
      </c>
      <c r="AD1486" s="7">
        <v>8.0722000000000005</v>
      </c>
      <c r="AH1486" s="7">
        <v>1.0137</v>
      </c>
      <c r="AI1486" s="7">
        <v>2.0935999999999999</v>
      </c>
      <c r="AK1486" s="7">
        <v>1.0785</v>
      </c>
      <c r="AL1486" s="7">
        <v>2.2263000000000002</v>
      </c>
      <c r="AN1486" s="7">
        <v>0.56040000000000001</v>
      </c>
      <c r="AO1486" s="7">
        <v>2.0756000000000001</v>
      </c>
      <c r="AP1486" s="7"/>
      <c r="AQ1486" s="7">
        <v>2.0687000000000002</v>
      </c>
      <c r="AR1486" s="7">
        <v>4.2366999999999999</v>
      </c>
      <c r="AY1486" s="7">
        <v>4.2695999999999996</v>
      </c>
      <c r="AZ1486" s="7">
        <v>9.4497</v>
      </c>
      <c r="BA1486" s="7">
        <v>9.4497</v>
      </c>
    </row>
    <row r="1487" spans="1:53" x14ac:dyDescent="0.15">
      <c r="A1487" s="7">
        <v>0.55469999999999997</v>
      </c>
      <c r="B1487" s="7">
        <v>1.5639000000000001</v>
      </c>
      <c r="C1487" s="7">
        <v>4.1889000000000003</v>
      </c>
      <c r="D1487" s="7">
        <v>8.5343</v>
      </c>
      <c r="H1487" s="7">
        <v>1.0720000000000001</v>
      </c>
      <c r="I1487" s="7">
        <v>2.2018</v>
      </c>
      <c r="K1487" s="7">
        <v>1.1182000000000001</v>
      </c>
      <c r="L1487" s="7">
        <v>2.4064999999999999</v>
      </c>
      <c r="N1487" s="7">
        <v>1.0059</v>
      </c>
      <c r="O1487" s="7">
        <v>2.1656</v>
      </c>
      <c r="Q1487" s="7">
        <v>2.1861999999999999</v>
      </c>
      <c r="R1487" s="7">
        <v>4.4523000000000001</v>
      </c>
      <c r="AA1487" s="7">
        <v>0.53210000000000002</v>
      </c>
      <c r="AB1487" s="7">
        <v>1.5313000000000001</v>
      </c>
      <c r="AC1487" s="7">
        <v>3.5625</v>
      </c>
      <c r="AD1487" s="7">
        <v>8.0823</v>
      </c>
      <c r="AH1487" s="7">
        <v>1.0152000000000001</v>
      </c>
      <c r="AI1487" s="7">
        <v>2.0964999999999998</v>
      </c>
      <c r="AK1487" s="7">
        <v>1.08</v>
      </c>
      <c r="AL1487" s="7">
        <v>2.2294999999999998</v>
      </c>
      <c r="AN1487" s="7">
        <v>0.56169999999999998</v>
      </c>
      <c r="AO1487" s="7">
        <v>2.0785</v>
      </c>
      <c r="AP1487" s="7"/>
      <c r="AQ1487" s="7">
        <v>2.0714999999999999</v>
      </c>
      <c r="AR1487" s="7">
        <v>4.2423999999999999</v>
      </c>
      <c r="AY1487" s="7">
        <v>4.2760999999999996</v>
      </c>
      <c r="AZ1487" s="7">
        <v>9.4635999999999996</v>
      </c>
      <c r="BA1487" s="7">
        <v>9.4635999999999996</v>
      </c>
    </row>
    <row r="1488" spans="1:53" x14ac:dyDescent="0.15">
      <c r="A1488" s="7">
        <v>0.55600000000000005</v>
      </c>
      <c r="B1488" s="7">
        <v>1.5664</v>
      </c>
      <c r="C1488" s="7">
        <v>4.1944999999999997</v>
      </c>
      <c r="D1488" s="7">
        <v>8.5457000000000001</v>
      </c>
      <c r="H1488" s="7">
        <v>1.0736000000000001</v>
      </c>
      <c r="I1488" s="7">
        <v>2.2050000000000001</v>
      </c>
      <c r="K1488" s="7">
        <v>1.1198999999999999</v>
      </c>
      <c r="L1488" s="7">
        <v>2.4102999999999999</v>
      </c>
      <c r="N1488" s="7">
        <v>1.0073000000000001</v>
      </c>
      <c r="O1488" s="7">
        <v>2.1686999999999999</v>
      </c>
      <c r="Q1488" s="7">
        <v>2.1892</v>
      </c>
      <c r="R1488" s="7">
        <v>4.4584000000000001</v>
      </c>
      <c r="AA1488" s="7">
        <v>0.53339999999999999</v>
      </c>
      <c r="AB1488" s="7">
        <v>1.5339</v>
      </c>
      <c r="AC1488" s="7">
        <v>3.5676000000000001</v>
      </c>
      <c r="AD1488" s="7">
        <v>8.0927000000000007</v>
      </c>
      <c r="AH1488" s="7">
        <v>1.0165999999999999</v>
      </c>
      <c r="AI1488" s="7">
        <v>2.0996000000000001</v>
      </c>
      <c r="AK1488" s="7">
        <v>1.0817000000000001</v>
      </c>
      <c r="AL1488" s="7">
        <v>2.2328000000000001</v>
      </c>
      <c r="AN1488" s="7">
        <v>0.56299999999999994</v>
      </c>
      <c r="AO1488" s="7">
        <v>2.0815000000000001</v>
      </c>
      <c r="AP1488" s="7"/>
      <c r="AQ1488" s="7">
        <v>2.0743999999999998</v>
      </c>
      <c r="AR1488" s="7">
        <v>4.2481999999999998</v>
      </c>
      <c r="AY1488" s="7">
        <v>4.2827999999999999</v>
      </c>
      <c r="AZ1488" s="7">
        <v>9.4779</v>
      </c>
      <c r="BA1488" s="7">
        <v>9.4779</v>
      </c>
    </row>
    <row r="1489" spans="1:53" x14ac:dyDescent="0.15">
      <c r="A1489" s="7">
        <v>0.55720000000000003</v>
      </c>
      <c r="B1489" s="7">
        <v>1.569</v>
      </c>
      <c r="C1489" s="7">
        <v>4.2003000000000004</v>
      </c>
      <c r="D1489" s="7">
        <v>8.5573999999999995</v>
      </c>
      <c r="H1489" s="7">
        <v>1.0751999999999999</v>
      </c>
      <c r="I1489" s="7">
        <v>2.2084000000000001</v>
      </c>
      <c r="K1489" s="7">
        <v>1.1214999999999999</v>
      </c>
      <c r="L1489" s="7">
        <v>2.4140999999999999</v>
      </c>
      <c r="N1489" s="7">
        <v>1.0086999999999999</v>
      </c>
      <c r="O1489" s="7">
        <v>2.1718999999999999</v>
      </c>
      <c r="Q1489" s="7">
        <v>2.1924000000000001</v>
      </c>
      <c r="R1489" s="7">
        <v>4.4648000000000003</v>
      </c>
      <c r="AA1489" s="7">
        <v>0.53469999999999995</v>
      </c>
      <c r="AB1489" s="7">
        <v>1.5365</v>
      </c>
      <c r="AC1489" s="7">
        <v>3.573</v>
      </c>
      <c r="AD1489" s="7">
        <v>8.1035000000000004</v>
      </c>
      <c r="AH1489" s="7">
        <v>1.0182</v>
      </c>
      <c r="AI1489" s="7">
        <v>2.1027999999999998</v>
      </c>
      <c r="AK1489" s="7">
        <v>1.0833999999999999</v>
      </c>
      <c r="AL1489" s="7">
        <v>2.2362000000000002</v>
      </c>
      <c r="AN1489" s="7">
        <v>0.56430000000000002</v>
      </c>
      <c r="AO1489" s="7">
        <v>2.0846</v>
      </c>
      <c r="AP1489" s="7"/>
      <c r="AQ1489" s="7">
        <v>2.0773999999999999</v>
      </c>
      <c r="AR1489" s="7">
        <v>4.2542</v>
      </c>
      <c r="AY1489" s="7">
        <v>4.2896999999999998</v>
      </c>
      <c r="AZ1489" s="7">
        <v>9.4926999999999992</v>
      </c>
      <c r="BA1489" s="7">
        <v>9.4926999999999992</v>
      </c>
    </row>
    <row r="1490" spans="1:53" x14ac:dyDescent="0.15">
      <c r="A1490" s="7">
        <v>0.5585</v>
      </c>
      <c r="B1490" s="7">
        <v>1.5716000000000001</v>
      </c>
      <c r="C1490" s="7">
        <v>4.2064000000000004</v>
      </c>
      <c r="D1490" s="7">
        <v>8.5695999999999994</v>
      </c>
      <c r="H1490" s="7">
        <v>1.0769</v>
      </c>
      <c r="I1490" s="7">
        <v>2.2118000000000002</v>
      </c>
      <c r="K1490" s="7">
        <v>1.1233</v>
      </c>
      <c r="L1490" s="7">
        <v>2.4180999999999999</v>
      </c>
      <c r="N1490" s="7">
        <v>1.0102</v>
      </c>
      <c r="O1490" s="7">
        <v>2.1753</v>
      </c>
      <c r="Q1490" s="7">
        <v>2.1957</v>
      </c>
      <c r="R1490" s="7">
        <v>4.4714</v>
      </c>
      <c r="AA1490" s="7">
        <v>0.53600000000000003</v>
      </c>
      <c r="AB1490" s="7">
        <v>1.5392999999999999</v>
      </c>
      <c r="AC1490" s="7">
        <v>3.5785</v>
      </c>
      <c r="AD1490" s="7">
        <v>8.1146999999999991</v>
      </c>
      <c r="AH1490" s="7">
        <v>1.0197000000000001</v>
      </c>
      <c r="AI1490" s="7">
        <v>2.1061000000000001</v>
      </c>
      <c r="AK1490" s="7">
        <v>1.0851</v>
      </c>
      <c r="AL1490" s="7">
        <v>2.2397</v>
      </c>
      <c r="AN1490" s="7">
        <v>0.56569999999999998</v>
      </c>
      <c r="AO1490" s="7">
        <v>2.0878000000000001</v>
      </c>
      <c r="AP1490" s="7"/>
      <c r="AQ1490" s="7">
        <v>2.0804999999999998</v>
      </c>
      <c r="AR1490" s="7">
        <v>4.2605000000000004</v>
      </c>
      <c r="AY1490" s="7">
        <v>4.2968999999999999</v>
      </c>
      <c r="AZ1490" s="7">
        <v>9.5081000000000007</v>
      </c>
      <c r="BA1490" s="7">
        <v>9.5081000000000007</v>
      </c>
    </row>
    <row r="1491" spans="1:53" x14ac:dyDescent="0.15">
      <c r="A1491" s="7">
        <v>0.55989999999999995</v>
      </c>
      <c r="B1491" s="7">
        <v>1.5744</v>
      </c>
      <c r="C1491" s="7">
        <v>4.2126000000000001</v>
      </c>
      <c r="D1491" s="7">
        <v>8.5823</v>
      </c>
      <c r="H1491" s="7">
        <v>1.0787</v>
      </c>
      <c r="I1491" s="7">
        <v>2.2153999999999998</v>
      </c>
      <c r="K1491" s="7">
        <v>1.1251</v>
      </c>
      <c r="L1491" s="7">
        <v>2.4222999999999999</v>
      </c>
      <c r="N1491" s="7">
        <v>1.0117</v>
      </c>
      <c r="O1491" s="7">
        <v>2.1787000000000001</v>
      </c>
      <c r="Q1491" s="7">
        <v>2.1991999999999998</v>
      </c>
      <c r="R1491" s="7">
        <v>4.4782999999999999</v>
      </c>
      <c r="AA1491" s="7">
        <v>0.53739999999999999</v>
      </c>
      <c r="AB1491" s="7">
        <v>1.5422</v>
      </c>
      <c r="AC1491" s="7">
        <v>3.5842999999999998</v>
      </c>
      <c r="AD1491" s="7">
        <v>8.1264000000000003</v>
      </c>
      <c r="AH1491" s="7">
        <v>1.0214000000000001</v>
      </c>
      <c r="AI1491" s="7">
        <v>2.1095000000000002</v>
      </c>
      <c r="AK1491" s="7">
        <v>1.087</v>
      </c>
      <c r="AL1491" s="7">
        <v>2.2433999999999998</v>
      </c>
      <c r="AN1491" s="7">
        <v>0.56720000000000004</v>
      </c>
      <c r="AO1491" s="7">
        <v>2.0912000000000002</v>
      </c>
      <c r="AP1491" s="7"/>
      <c r="AQ1491" s="7">
        <v>2.0836999999999999</v>
      </c>
      <c r="AR1491" s="7">
        <v>4.2670000000000003</v>
      </c>
      <c r="AY1491" s="7">
        <v>4.3044000000000002</v>
      </c>
      <c r="AZ1491" s="7">
        <v>9.5241000000000007</v>
      </c>
      <c r="BA1491" s="7">
        <v>9.5241000000000007</v>
      </c>
    </row>
    <row r="1492" spans="1:53" x14ac:dyDescent="0.15">
      <c r="A1492" s="7">
        <v>0.56130000000000002</v>
      </c>
      <c r="B1492" s="7">
        <v>1.5772999999999999</v>
      </c>
      <c r="C1492" s="7">
        <v>4.2191999999999998</v>
      </c>
      <c r="D1492" s="7">
        <v>8.5954999999999995</v>
      </c>
      <c r="H1492" s="7">
        <v>1.0805</v>
      </c>
      <c r="I1492" s="7">
        <v>2.2191999999999998</v>
      </c>
      <c r="K1492" s="7">
        <v>1.127</v>
      </c>
      <c r="L1492" s="7">
        <v>2.4266000000000001</v>
      </c>
      <c r="N1492" s="7">
        <v>1.0133000000000001</v>
      </c>
      <c r="O1492" s="7">
        <v>2.1823999999999999</v>
      </c>
      <c r="Q1492" s="7">
        <v>2.2027999999999999</v>
      </c>
      <c r="R1492" s="7">
        <v>4.4855</v>
      </c>
      <c r="AA1492" s="7">
        <v>0.53879999999999995</v>
      </c>
      <c r="AB1492" s="7">
        <v>1.5451999999999999</v>
      </c>
      <c r="AC1492" s="7">
        <v>3.5903</v>
      </c>
      <c r="AD1492" s="7">
        <v>8.1385000000000005</v>
      </c>
      <c r="AH1492" s="7">
        <v>1.0230999999999999</v>
      </c>
      <c r="AI1492" s="7">
        <v>2.1131000000000002</v>
      </c>
      <c r="AK1492" s="7">
        <v>1.0889</v>
      </c>
      <c r="AL1492" s="7">
        <v>2.2471999999999999</v>
      </c>
      <c r="AN1492" s="7">
        <v>0.56869999999999998</v>
      </c>
      <c r="AO1492" s="7">
        <v>2.0947</v>
      </c>
      <c r="AP1492" s="7"/>
      <c r="AQ1492" s="7">
        <v>2.0871</v>
      </c>
      <c r="AR1492" s="7">
        <v>4.2737999999999996</v>
      </c>
      <c r="AY1492" s="7">
        <v>4.3121999999999998</v>
      </c>
      <c r="AZ1492" s="7">
        <v>9.5408000000000008</v>
      </c>
      <c r="BA1492" s="7">
        <v>9.5408000000000008</v>
      </c>
    </row>
    <row r="1493" spans="1:53" x14ac:dyDescent="0.15">
      <c r="A1493" s="7">
        <v>0.56279999999999997</v>
      </c>
      <c r="B1493" s="7">
        <v>1.5803</v>
      </c>
      <c r="C1493" s="7">
        <v>4.2260999999999997</v>
      </c>
      <c r="D1493" s="7">
        <v>9.0093999999999994</v>
      </c>
      <c r="H1493" s="7">
        <v>1.0824</v>
      </c>
      <c r="I1493" s="7">
        <v>2.2231000000000001</v>
      </c>
      <c r="K1493" s="7">
        <v>1.129</v>
      </c>
      <c r="L1493" s="7">
        <v>2.4312</v>
      </c>
      <c r="N1493" s="7">
        <v>1.0149999999999999</v>
      </c>
      <c r="O1493" s="7">
        <v>2.1861000000000002</v>
      </c>
      <c r="Q1493" s="7">
        <v>2.2065999999999999</v>
      </c>
      <c r="R1493" s="7">
        <v>4.4931000000000001</v>
      </c>
      <c r="AA1493" s="7">
        <v>0.54039999999999999</v>
      </c>
      <c r="AB1493" s="7">
        <v>1.5484</v>
      </c>
      <c r="AC1493" s="7">
        <v>3.5966999999999998</v>
      </c>
      <c r="AD1493" s="7">
        <v>8.1513000000000009</v>
      </c>
      <c r="AH1493" s="7">
        <v>1.0248999999999999</v>
      </c>
      <c r="AI1493" s="7">
        <v>2.1168</v>
      </c>
      <c r="AK1493" s="7">
        <v>1.0909</v>
      </c>
      <c r="AL1493" s="7">
        <v>2.2513000000000001</v>
      </c>
      <c r="AN1493" s="7">
        <v>0.57030000000000003</v>
      </c>
      <c r="AO1493" s="7">
        <v>2.0983000000000001</v>
      </c>
      <c r="AP1493" s="7"/>
      <c r="AQ1493" s="7">
        <v>2.0907</v>
      </c>
      <c r="AR1493" s="7">
        <v>4.2808999999999999</v>
      </c>
      <c r="AY1493" s="7">
        <v>4.3204000000000002</v>
      </c>
      <c r="AZ1493" s="7">
        <v>9.5584000000000007</v>
      </c>
      <c r="BA1493" s="7">
        <v>9.5584000000000007</v>
      </c>
    </row>
    <row r="1494" spans="1:53" x14ac:dyDescent="0.15">
      <c r="A1494" s="7">
        <v>0.56440000000000001</v>
      </c>
      <c r="B1494" s="7">
        <v>1.5834999999999999</v>
      </c>
      <c r="C1494" s="7">
        <v>4.2332999999999998</v>
      </c>
      <c r="D1494" s="7">
        <v>9.0239999999999991</v>
      </c>
      <c r="H1494" s="7">
        <v>1.0845</v>
      </c>
      <c r="I1494" s="7">
        <v>2.2273000000000001</v>
      </c>
      <c r="K1494" s="7">
        <v>1.1311</v>
      </c>
      <c r="L1494" s="7">
        <v>2.4359999999999999</v>
      </c>
      <c r="N1494" s="7">
        <v>1.0166999999999999</v>
      </c>
      <c r="O1494" s="7">
        <v>2.1901000000000002</v>
      </c>
      <c r="Q1494" s="7">
        <v>2.2105000000000001</v>
      </c>
      <c r="R1494" s="7">
        <v>4.5010000000000003</v>
      </c>
      <c r="AA1494" s="7">
        <v>0.54200000000000004</v>
      </c>
      <c r="AB1494" s="7">
        <v>1.5517000000000001</v>
      </c>
      <c r="AC1494" s="7">
        <v>4.0034000000000001</v>
      </c>
      <c r="AD1494" s="7">
        <v>8.1647999999999996</v>
      </c>
      <c r="AH1494" s="7">
        <v>1.0267999999999999</v>
      </c>
      <c r="AI1494" s="7">
        <v>2.1208</v>
      </c>
      <c r="AK1494" s="7">
        <v>1.093</v>
      </c>
      <c r="AL1494" s="7">
        <v>2.2555000000000001</v>
      </c>
      <c r="AN1494" s="7">
        <v>0.57189999999999996</v>
      </c>
      <c r="AO1494" s="7">
        <v>2.1021999999999998</v>
      </c>
      <c r="AP1494" s="7"/>
      <c r="AQ1494" s="7">
        <v>2.0943999999999998</v>
      </c>
      <c r="AR1494" s="7">
        <v>4.2885</v>
      </c>
      <c r="AY1494" s="7">
        <v>4.3289999999999997</v>
      </c>
      <c r="AZ1494" s="7">
        <v>9.5768000000000004</v>
      </c>
      <c r="BA1494" s="7">
        <v>9.5768000000000004</v>
      </c>
    </row>
    <row r="1495" spans="1:53" x14ac:dyDescent="0.15">
      <c r="A1495" s="7">
        <v>0.56610000000000005</v>
      </c>
      <c r="B1495" s="7">
        <v>1.5869</v>
      </c>
      <c r="C1495" s="7">
        <v>4.2409999999999997</v>
      </c>
      <c r="D1495" s="7">
        <v>9.0396000000000001</v>
      </c>
      <c r="H1495" s="7">
        <v>1.0866</v>
      </c>
      <c r="I1495" s="7">
        <v>2.2317</v>
      </c>
      <c r="K1495" s="7">
        <v>1.1333</v>
      </c>
      <c r="L1495" s="7">
        <v>2.4411</v>
      </c>
      <c r="N1495" s="7">
        <v>1.0185999999999999</v>
      </c>
      <c r="O1495" s="7">
        <v>2.1943999999999999</v>
      </c>
      <c r="Q1495" s="7">
        <v>2.2147999999999999</v>
      </c>
      <c r="R1495" s="7">
        <v>4.5094000000000003</v>
      </c>
      <c r="AA1495" s="7">
        <v>0.54369999999999996</v>
      </c>
      <c r="AB1495" s="7">
        <v>1.5552999999999999</v>
      </c>
      <c r="AC1495" s="7">
        <v>4.0103999999999997</v>
      </c>
      <c r="AD1495" s="7">
        <v>8.1790000000000003</v>
      </c>
      <c r="AH1495" s="7">
        <v>1.0287999999999999</v>
      </c>
      <c r="AI1495" s="7">
        <v>2.125</v>
      </c>
      <c r="AK1495" s="7">
        <v>1.0952999999999999</v>
      </c>
      <c r="AL1495" s="7">
        <v>2.2601</v>
      </c>
      <c r="AN1495" s="7">
        <v>0.57369999999999999</v>
      </c>
      <c r="AO1495" s="7">
        <v>2.1063000000000001</v>
      </c>
      <c r="AP1495" s="7"/>
      <c r="AQ1495" s="7">
        <v>2.0983999999999998</v>
      </c>
      <c r="AR1495" s="7">
        <v>4.2965</v>
      </c>
      <c r="AY1495" s="7">
        <v>4.3381999999999996</v>
      </c>
      <c r="AZ1495" s="7">
        <v>9.5965000000000007</v>
      </c>
      <c r="BA1495" s="7">
        <v>9.5965000000000007</v>
      </c>
    </row>
    <row r="1496" spans="1:53" x14ac:dyDescent="0.15">
      <c r="A1496" s="7">
        <v>0.56789999999999996</v>
      </c>
      <c r="B1496" s="7">
        <v>1.5906</v>
      </c>
      <c r="C1496" s="7">
        <v>4.2492000000000001</v>
      </c>
      <c r="D1496" s="7">
        <v>9.0562000000000005</v>
      </c>
      <c r="H1496" s="7">
        <v>1.0889</v>
      </c>
      <c r="I1496" s="7">
        <v>2.2364000000000002</v>
      </c>
      <c r="K1496" s="7">
        <v>1.1356999999999999</v>
      </c>
      <c r="L1496" s="7">
        <v>2.4464999999999999</v>
      </c>
      <c r="N1496" s="7">
        <v>1.0206</v>
      </c>
      <c r="O1496" s="7">
        <v>2.1989000000000001</v>
      </c>
      <c r="Q1496" s="7">
        <v>2.2193000000000001</v>
      </c>
      <c r="R1496" s="7">
        <v>4.5185000000000004</v>
      </c>
      <c r="AA1496" s="7">
        <v>0.54549999999999998</v>
      </c>
      <c r="AB1496" s="7">
        <v>1.5589999999999999</v>
      </c>
      <c r="AC1496" s="7">
        <v>4.0179999999999998</v>
      </c>
      <c r="AD1496" s="7">
        <v>8.1943000000000001</v>
      </c>
      <c r="AH1496" s="7">
        <v>1.0309999999999999</v>
      </c>
      <c r="AI1496" s="7">
        <v>2.1295000000000002</v>
      </c>
      <c r="AK1496" s="7">
        <v>1.0976999999999999</v>
      </c>
      <c r="AL1496" s="7">
        <v>2.2648999999999999</v>
      </c>
      <c r="AN1496" s="7">
        <v>0.5756</v>
      </c>
      <c r="AO1496" s="7">
        <v>2.1107</v>
      </c>
      <c r="AP1496" s="7"/>
      <c r="AQ1496" s="7">
        <v>2.1027</v>
      </c>
      <c r="AR1496" s="7">
        <v>4.3049999999999997</v>
      </c>
      <c r="AY1496" s="7">
        <v>4.3479999999999999</v>
      </c>
      <c r="AZ1496" s="7">
        <v>10.0174</v>
      </c>
      <c r="BA1496" s="7">
        <v>10.0174</v>
      </c>
    </row>
    <row r="1497" spans="1:53" x14ac:dyDescent="0.15">
      <c r="A1497" s="7">
        <v>0.56979999999999997</v>
      </c>
      <c r="B1497" s="7">
        <v>1.5945</v>
      </c>
      <c r="C1497" s="7">
        <v>4.2580999999999998</v>
      </c>
      <c r="D1497" s="7">
        <v>9.0740999999999996</v>
      </c>
      <c r="H1497" s="7">
        <v>1.0913999999999999</v>
      </c>
      <c r="I1497" s="7">
        <v>2.2414999999999998</v>
      </c>
      <c r="K1497" s="7">
        <v>1.1383000000000001</v>
      </c>
      <c r="L1497" s="7">
        <v>2.4523999999999999</v>
      </c>
      <c r="N1497" s="7">
        <v>1.0226999999999999</v>
      </c>
      <c r="O1497" s="7">
        <v>2.2038000000000002</v>
      </c>
      <c r="Q1497" s="7">
        <v>2.2241</v>
      </c>
      <c r="R1497" s="7">
        <v>4.5282</v>
      </c>
      <c r="AA1497" s="7">
        <v>0.54749999999999999</v>
      </c>
      <c r="AB1497" s="7">
        <v>1.5630999999999999</v>
      </c>
      <c r="AC1497" s="7">
        <v>4.0262000000000002</v>
      </c>
      <c r="AD1497" s="7">
        <v>8.2108000000000008</v>
      </c>
      <c r="AH1497" s="7">
        <v>1.0333000000000001</v>
      </c>
      <c r="AI1497" s="7">
        <v>2.1343999999999999</v>
      </c>
      <c r="AK1497" s="7">
        <v>1.1003000000000001</v>
      </c>
      <c r="AL1497" s="7">
        <v>2.2700999999999998</v>
      </c>
      <c r="AN1497" s="7">
        <v>0.57769999999999999</v>
      </c>
      <c r="AO1497" s="7">
        <v>2.1154999999999999</v>
      </c>
      <c r="AP1497" s="7"/>
      <c r="AQ1497" s="7">
        <v>2.1073</v>
      </c>
      <c r="AR1497" s="7">
        <v>4.3141999999999996</v>
      </c>
      <c r="AY1497" s="7">
        <v>4.3586</v>
      </c>
      <c r="AZ1497" s="7">
        <v>10.040100000000001</v>
      </c>
      <c r="BA1497" s="7">
        <v>10.040100000000001</v>
      </c>
    </row>
    <row r="1498" spans="1:53" x14ac:dyDescent="0.15">
      <c r="A1498" s="7">
        <v>0.57189999999999996</v>
      </c>
      <c r="B1498" s="7">
        <v>1.5988</v>
      </c>
      <c r="C1498" s="7">
        <v>4.2678000000000003</v>
      </c>
      <c r="D1498" s="7">
        <v>9.0937999999999999</v>
      </c>
      <c r="H1498" s="7">
        <v>1.0941000000000001</v>
      </c>
      <c r="I1498" s="7">
        <v>2.2471000000000001</v>
      </c>
      <c r="K1498" s="7">
        <v>1.1411</v>
      </c>
      <c r="L1498" s="7">
        <v>2.4588999999999999</v>
      </c>
      <c r="N1498" s="7">
        <v>1.0250999999999999</v>
      </c>
      <c r="O1498" s="7">
        <v>2.2092000000000001</v>
      </c>
      <c r="Q1498" s="7">
        <v>2.2294999999999998</v>
      </c>
      <c r="R1498" s="7">
        <v>4.5388999999999999</v>
      </c>
      <c r="AA1498" s="7">
        <v>0.54959999999999998</v>
      </c>
      <c r="AB1498" s="7">
        <v>1.5676000000000001</v>
      </c>
      <c r="AC1498" s="7">
        <v>4.0350999999999999</v>
      </c>
      <c r="AD1498" s="7">
        <v>8.2288999999999994</v>
      </c>
      <c r="AH1498" s="7">
        <v>1.0359</v>
      </c>
      <c r="AI1498" s="7">
        <v>2.1396999999999999</v>
      </c>
      <c r="AK1498" s="7">
        <v>1.1031</v>
      </c>
      <c r="AL1498" s="7">
        <v>2.2757999999999998</v>
      </c>
      <c r="AN1498" s="7">
        <v>0.57989999999999997</v>
      </c>
      <c r="AO1498" s="7">
        <v>2.1206999999999998</v>
      </c>
      <c r="AP1498" s="7"/>
      <c r="AQ1498" s="7">
        <v>2.1122999999999998</v>
      </c>
      <c r="AR1498" s="7">
        <v>4.3243</v>
      </c>
      <c r="AY1498" s="7">
        <v>4.3701999999999996</v>
      </c>
      <c r="AZ1498" s="7">
        <v>10.0649</v>
      </c>
      <c r="BA1498" s="7">
        <v>10.0649</v>
      </c>
    </row>
    <row r="1499" spans="1:53" x14ac:dyDescent="0.15">
      <c r="A1499" s="7">
        <v>0.57430000000000003</v>
      </c>
      <c r="B1499" s="7">
        <v>2.0036</v>
      </c>
      <c r="C1499" s="7">
        <v>4.2786999999999997</v>
      </c>
      <c r="D1499" s="7">
        <v>9.1158000000000001</v>
      </c>
      <c r="H1499" s="7">
        <v>1.0972</v>
      </c>
      <c r="I1499" s="7">
        <v>2.2534000000000001</v>
      </c>
      <c r="K1499" s="7">
        <v>1.1443000000000001</v>
      </c>
      <c r="L1499" s="7">
        <v>2.4661</v>
      </c>
      <c r="N1499" s="7">
        <v>1.0278</v>
      </c>
      <c r="O1499" s="7">
        <v>2.2151999999999998</v>
      </c>
      <c r="Q1499" s="7">
        <v>2.2353999999999998</v>
      </c>
      <c r="R1499" s="7">
        <v>4.5507999999999997</v>
      </c>
      <c r="AA1499" s="7">
        <v>0.55200000000000005</v>
      </c>
      <c r="AB1499" s="7">
        <v>1.5726</v>
      </c>
      <c r="AC1499" s="7">
        <v>4.0452000000000004</v>
      </c>
      <c r="AD1499" s="7">
        <v>8.2491000000000003</v>
      </c>
      <c r="AH1499" s="7">
        <v>1.0387</v>
      </c>
      <c r="AI1499" s="7">
        <v>2.1456</v>
      </c>
      <c r="AK1499" s="7">
        <v>1.1063000000000001</v>
      </c>
      <c r="AL1499" s="7">
        <v>2.2822</v>
      </c>
      <c r="AN1499" s="7">
        <v>0.58240000000000003</v>
      </c>
      <c r="AO1499" s="7">
        <v>2.1265000000000001</v>
      </c>
      <c r="AP1499" s="7"/>
      <c r="AQ1499" s="7">
        <v>2.1179000000000001</v>
      </c>
      <c r="AR1499" s="7">
        <v>4.3356000000000003</v>
      </c>
      <c r="AY1499" s="7">
        <v>4.3830999999999998</v>
      </c>
      <c r="AZ1499" s="7">
        <v>10.092700000000001</v>
      </c>
      <c r="BA1499" s="7">
        <v>10.092700000000001</v>
      </c>
    </row>
    <row r="1500" spans="1:53" x14ac:dyDescent="0.15">
      <c r="A1500" s="7">
        <v>0.57699999999999996</v>
      </c>
      <c r="B1500" s="7">
        <v>2.0091999999999999</v>
      </c>
      <c r="C1500" s="7">
        <v>4.2912999999999997</v>
      </c>
      <c r="D1500" s="7">
        <v>9.1411999999999995</v>
      </c>
      <c r="H1500" s="7">
        <v>1.1007</v>
      </c>
      <c r="I1500" s="7">
        <v>2.2606000000000002</v>
      </c>
      <c r="K1500" s="7">
        <v>1.1478999999999999</v>
      </c>
      <c r="L1500" s="7">
        <v>2.4744000000000002</v>
      </c>
      <c r="N1500" s="7">
        <v>1.0307999999999999</v>
      </c>
      <c r="O1500" s="7">
        <v>2.2222</v>
      </c>
      <c r="Q1500" s="7">
        <v>2.2423999999999999</v>
      </c>
      <c r="R1500" s="7">
        <v>4.5647000000000002</v>
      </c>
      <c r="AA1500" s="7">
        <v>0.55479999999999996</v>
      </c>
      <c r="AB1500" s="7">
        <v>1.5784</v>
      </c>
      <c r="AC1500" s="7">
        <v>4.0568</v>
      </c>
      <c r="AD1500" s="7">
        <v>8.2725000000000009</v>
      </c>
      <c r="AH1500" s="7">
        <v>1.042</v>
      </c>
      <c r="AI1500" s="7">
        <v>2.1524999999999999</v>
      </c>
      <c r="AK1500" s="7">
        <v>1.1100000000000001</v>
      </c>
      <c r="AL1500" s="7">
        <v>2.2896000000000001</v>
      </c>
      <c r="AN1500" s="7">
        <v>0.58540000000000003</v>
      </c>
      <c r="AO1500" s="7">
        <v>2.1333000000000002</v>
      </c>
      <c r="AP1500" s="7"/>
      <c r="AQ1500" s="7">
        <v>2.1244999999999998</v>
      </c>
      <c r="AR1500" s="7">
        <v>4.3487</v>
      </c>
      <c r="AY1500" s="7">
        <v>4.3981000000000003</v>
      </c>
      <c r="AZ1500" s="7">
        <v>10.1248</v>
      </c>
      <c r="BA1500" s="7">
        <v>10.1248</v>
      </c>
    </row>
    <row r="1501" spans="1:53" x14ac:dyDescent="0.15">
      <c r="A1501" s="7">
        <v>0.58040000000000003</v>
      </c>
      <c r="B1501" s="7">
        <v>2.016</v>
      </c>
      <c r="C1501" s="7">
        <v>4.3068</v>
      </c>
      <c r="D1501" s="7">
        <v>9.1724999999999994</v>
      </c>
      <c r="H1501" s="7">
        <v>1.1051</v>
      </c>
      <c r="I1501" s="7">
        <v>2.2694999999999999</v>
      </c>
      <c r="K1501" s="7">
        <v>1.1524000000000001</v>
      </c>
      <c r="L1501" s="7">
        <v>2.4847000000000001</v>
      </c>
      <c r="N1501" s="7">
        <v>1.0346</v>
      </c>
      <c r="O1501" s="7">
        <v>2.2307000000000001</v>
      </c>
      <c r="Q1501" s="7">
        <v>2.2509000000000001</v>
      </c>
      <c r="R1501" s="7">
        <v>4.5816999999999997</v>
      </c>
      <c r="AA1501" s="7">
        <v>0.55830000000000002</v>
      </c>
      <c r="AB1501" s="7">
        <v>1.5854999999999999</v>
      </c>
      <c r="AC1501" s="7">
        <v>4.0709999999999997</v>
      </c>
      <c r="AD1501" s="7">
        <v>8.3011999999999997</v>
      </c>
      <c r="AH1501" s="7">
        <v>1.0461</v>
      </c>
      <c r="AI1501" s="7">
        <v>2.161</v>
      </c>
      <c r="AK1501" s="7">
        <v>1.1145</v>
      </c>
      <c r="AL1501" s="7">
        <v>2.2987000000000002</v>
      </c>
      <c r="AN1501" s="7">
        <v>0.58889999999999998</v>
      </c>
      <c r="AO1501" s="7">
        <v>2.1415000000000002</v>
      </c>
      <c r="AP1501" s="7"/>
      <c r="AQ1501" s="7">
        <v>2.1324999999999998</v>
      </c>
      <c r="AR1501" s="7">
        <v>4.3647999999999998</v>
      </c>
      <c r="AY1501" s="7">
        <v>4.4165999999999999</v>
      </c>
      <c r="AZ1501" s="7">
        <v>10.164300000000001</v>
      </c>
      <c r="BA1501" s="7">
        <v>10.164300000000001</v>
      </c>
    </row>
    <row r="1502" spans="1:53" x14ac:dyDescent="0.15">
      <c r="A1502" s="7">
        <v>59.599899999999998</v>
      </c>
      <c r="B1502" s="7">
        <v>59.599899999999998</v>
      </c>
      <c r="C1502" s="7">
        <v>59.599899999999998</v>
      </c>
      <c r="D1502" s="7">
        <v>59.599899999999998</v>
      </c>
      <c r="H1502" s="7">
        <v>59.599899999999998</v>
      </c>
      <c r="I1502" s="7">
        <v>59.599899999999998</v>
      </c>
      <c r="K1502" s="7">
        <v>59.599899999999998</v>
      </c>
      <c r="L1502" s="7">
        <v>59.599899999999998</v>
      </c>
      <c r="N1502" s="7">
        <v>59.599899999999998</v>
      </c>
      <c r="O1502" s="7">
        <v>59.599899999999998</v>
      </c>
      <c r="Q1502" s="7">
        <v>59.599899999999998</v>
      </c>
      <c r="R1502" s="7">
        <v>59.599899999999998</v>
      </c>
      <c r="AA1502" s="7">
        <v>59.599899999999998</v>
      </c>
      <c r="AB1502" s="7">
        <v>59.599899999999998</v>
      </c>
      <c r="AC1502" s="7">
        <v>59.599899999999998</v>
      </c>
      <c r="AD1502" s="7">
        <v>59.599899999999998</v>
      </c>
      <c r="AH1502" s="7">
        <v>59.599899999999998</v>
      </c>
      <c r="AI1502" s="7">
        <v>59.599899999999998</v>
      </c>
      <c r="AK1502" s="7">
        <v>59.599899999999998</v>
      </c>
      <c r="AL1502" s="7">
        <v>59.599899999999998</v>
      </c>
      <c r="AN1502" s="7">
        <v>59.599899999999998</v>
      </c>
      <c r="AO1502" s="7">
        <v>59.599899999999998</v>
      </c>
      <c r="AP1502" s="7"/>
      <c r="AQ1502" s="7">
        <v>59.599899999999998</v>
      </c>
      <c r="AR1502" s="7">
        <v>59.599899999999998</v>
      </c>
      <c r="AY1502" s="7">
        <v>59.599899999999998</v>
      </c>
      <c r="AZ1502" s="7">
        <v>59.599899999999998</v>
      </c>
      <c r="BA1502" s="7">
        <v>59.599899999999998</v>
      </c>
    </row>
  </sheetData>
  <phoneticPr fontId="9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BH4616"/>
  <sheetViews>
    <sheetView topLeftCell="O1" workbookViewId="0">
      <selection activeCell="X2" sqref="X2"/>
    </sheetView>
  </sheetViews>
  <sheetFormatPr baseColWidth="10" defaultColWidth="15.6640625" defaultRowHeight="30" customHeight="1" x14ac:dyDescent="0.2"/>
  <cols>
    <col min="1" max="1" width="15.6640625" style="97" hidden="1" customWidth="1"/>
    <col min="2" max="3" width="15.6640625" style="301" hidden="1" customWidth="1"/>
    <col min="4" max="9" width="15.6640625" style="302" hidden="1" customWidth="1"/>
    <col min="10" max="11" width="15.6640625" hidden="1" customWidth="1"/>
    <col min="12" max="14" width="15.6640625" style="97" hidden="1" customWidth="1"/>
    <col min="15" max="15" width="27.1640625" style="301" customWidth="1"/>
    <col min="16" max="16" width="22.5" style="301" customWidth="1"/>
    <col min="17" max="19" width="9.5" style="302" customWidth="1"/>
    <col min="20" max="20" width="15.6640625" style="97" customWidth="1"/>
    <col min="21" max="21" width="8" customWidth="1"/>
    <col min="22" max="22" width="32" customWidth="1"/>
    <col min="23" max="23" width="10.5" customWidth="1"/>
    <col min="25" max="25" width="32.1640625" customWidth="1"/>
    <col min="26" max="26" width="14" customWidth="1"/>
    <col min="27" max="27" width="17.1640625" customWidth="1"/>
    <col min="28" max="28" width="6.33203125" customWidth="1"/>
  </cols>
  <sheetData>
    <row r="1" spans="1:60" s="93" customFormat="1" ht="30" customHeight="1" thickBot="1" x14ac:dyDescent="0.2">
      <c r="A1" s="274" t="s">
        <v>184</v>
      </c>
      <c r="B1" s="295" t="s">
        <v>139</v>
      </c>
      <c r="C1" s="295" t="s">
        <v>185</v>
      </c>
      <c r="D1" s="295" t="s">
        <v>187</v>
      </c>
      <c r="E1" s="295" t="s">
        <v>186</v>
      </c>
      <c r="F1" s="295" t="s">
        <v>189</v>
      </c>
      <c r="G1" s="295" t="s">
        <v>190</v>
      </c>
      <c r="H1" s="295" t="s">
        <v>186</v>
      </c>
      <c r="I1" s="318" t="s">
        <v>188</v>
      </c>
      <c r="J1" s="275" t="s">
        <v>204</v>
      </c>
      <c r="K1" s="281">
        <f>SUM(N:N)+1</f>
        <v>29</v>
      </c>
      <c r="L1" s="288" t="s">
        <v>150</v>
      </c>
      <c r="M1" s="288" t="s">
        <v>155</v>
      </c>
      <c r="N1" s="280" t="s">
        <v>203</v>
      </c>
      <c r="O1" s="295" t="s">
        <v>139</v>
      </c>
      <c r="P1" s="295" t="s">
        <v>185</v>
      </c>
      <c r="Q1" s="295" t="s">
        <v>187</v>
      </c>
      <c r="R1" s="295" t="s">
        <v>186</v>
      </c>
      <c r="S1" s="318" t="s">
        <v>188</v>
      </c>
      <c r="T1" s="314"/>
      <c r="U1" s="313">
        <v>1</v>
      </c>
      <c r="V1" s="284" t="s">
        <v>192</v>
      </c>
      <c r="W1" s="285"/>
      <c r="X1" s="276">
        <v>2025</v>
      </c>
      <c r="Y1" s="198"/>
      <c r="Z1" s="198"/>
      <c r="AA1" s="315" t="s">
        <v>150</v>
      </c>
      <c r="AB1" s="198"/>
      <c r="AC1" s="315" t="s">
        <v>150</v>
      </c>
      <c r="AD1" s="198"/>
      <c r="AE1" s="198"/>
      <c r="AF1" s="198"/>
      <c r="AG1" s="198"/>
      <c r="AH1" s="198"/>
      <c r="AI1" s="198"/>
      <c r="AJ1" s="198"/>
      <c r="AK1" s="198"/>
      <c r="AL1" s="198"/>
    </row>
    <row r="2" spans="1:60" s="93" customFormat="1" ht="30" customHeight="1" thickBot="1" x14ac:dyDescent="0.2">
      <c r="A2" s="277">
        <f t="shared" ref="A2:A65" si="0">IF(B2="","",$W$3)</f>
        <v>9999</v>
      </c>
      <c r="B2" s="296" t="str">
        <f>IF(O2="","",O2)</f>
        <v>AAAAA</v>
      </c>
      <c r="C2" s="296" t="str">
        <f t="shared" ref="C2:D2" si="1">IF(P2="","",P2)</f>
        <v>Aaaaaa</v>
      </c>
      <c r="D2" s="297" t="str">
        <f t="shared" si="1"/>
        <v>M</v>
      </c>
      <c r="E2" s="298">
        <f>IF(H2="","",VALUE(CONCATENATE("01/01/",H2)))</f>
        <v>29952</v>
      </c>
      <c r="F2" s="297"/>
      <c r="G2" s="297">
        <v>2</v>
      </c>
      <c r="H2" s="296">
        <f>IF(R2="","",R2)</f>
        <v>1982</v>
      </c>
      <c r="I2" s="299" t="str">
        <f t="shared" ref="I2:I65" si="2">IF(H2="","",CONCATENATE("C",IF(H2&gt;$X$1-25,0,INT(($X$1-H2-20)/5))))</f>
        <v>C4</v>
      </c>
      <c r="J2" s="289" t="s">
        <v>194</v>
      </c>
      <c r="K2" s="271">
        <f>SUM(L:L)</f>
        <v>13</v>
      </c>
      <c r="L2" s="278">
        <f t="shared" ref="L2:L65" si="3">IF(D2="M",1,0)</f>
        <v>1</v>
      </c>
      <c r="M2" s="278">
        <f t="shared" ref="M2:M65" si="4">IF(D2="F",1,0)</f>
        <v>0</v>
      </c>
      <c r="N2" s="319">
        <f t="shared" ref="N2:N65" si="5">IF(COUNTBLANK(O2:R2)=0,1,0)</f>
        <v>1</v>
      </c>
      <c r="O2" s="296" t="s">
        <v>205</v>
      </c>
      <c r="P2" s="296" t="s">
        <v>257</v>
      </c>
      <c r="Q2" s="297" t="s">
        <v>150</v>
      </c>
      <c r="R2" s="297">
        <v>1982</v>
      </c>
      <c r="S2" s="299" t="str">
        <f t="shared" ref="S2:S16" si="6">IF(R2="","",CONCATENATE("C",IF(R2&gt;$X$1-25,0,INT(($X$1-R2-20)/5))))</f>
        <v>C4</v>
      </c>
      <c r="T2" s="179"/>
      <c r="U2" s="313">
        <v>2</v>
      </c>
      <c r="V2" s="282" t="s">
        <v>193</v>
      </c>
      <c r="W2" s="287"/>
      <c r="X2" s="283"/>
      <c r="Y2" s="276" t="s">
        <v>260</v>
      </c>
      <c r="Z2" s="198"/>
      <c r="AA2" s="315" t="s">
        <v>155</v>
      </c>
      <c r="AB2" s="198"/>
      <c r="AC2" s="315" t="s">
        <v>155</v>
      </c>
      <c r="AD2" s="198"/>
      <c r="AE2" s="198"/>
      <c r="AF2" s="198"/>
      <c r="AG2" s="198"/>
      <c r="AH2" s="198"/>
      <c r="AI2" s="198"/>
      <c r="AJ2" s="198"/>
      <c r="AK2" s="198"/>
      <c r="AL2" s="198"/>
      <c r="AP2" s="279"/>
      <c r="AX2" s="279"/>
      <c r="AZ2" s="279"/>
      <c r="BF2" s="279"/>
    </row>
    <row r="3" spans="1:60" s="93" customFormat="1" ht="30" customHeight="1" thickBot="1" x14ac:dyDescent="0.2">
      <c r="A3" s="277">
        <f t="shared" si="0"/>
        <v>9999</v>
      </c>
      <c r="B3" s="296" t="str">
        <f t="shared" ref="B3:B66" si="7">IF(O3="","",O3)</f>
        <v>BBBBB</v>
      </c>
      <c r="C3" s="296" t="str">
        <f t="shared" ref="C3:C66" si="8">IF(P3="","",P3)</f>
        <v>Bbbbb</v>
      </c>
      <c r="D3" s="297" t="str">
        <f t="shared" ref="D3:D66" si="9">IF(Q3="","",Q3)</f>
        <v>F</v>
      </c>
      <c r="E3" s="298">
        <f>IF(H3="","",VALUE(CONCATENATE("01/01/",H3)))</f>
        <v>34700</v>
      </c>
      <c r="F3" s="297"/>
      <c r="G3" s="297">
        <v>3</v>
      </c>
      <c r="H3" s="296">
        <f t="shared" ref="H3:H66" si="10">IF(R3="","",R3)</f>
        <v>1995</v>
      </c>
      <c r="I3" s="299" t="str">
        <f t="shared" si="2"/>
        <v>C2</v>
      </c>
      <c r="J3" s="289" t="s">
        <v>195</v>
      </c>
      <c r="K3" s="93">
        <f>SUM(M:M)</f>
        <v>15</v>
      </c>
      <c r="L3" s="278">
        <f t="shared" si="3"/>
        <v>0</v>
      </c>
      <c r="M3" s="278">
        <f t="shared" si="4"/>
        <v>1</v>
      </c>
      <c r="N3" s="319">
        <f t="shared" si="5"/>
        <v>1</v>
      </c>
      <c r="O3" s="296" t="s">
        <v>206</v>
      </c>
      <c r="P3" s="296" t="s">
        <v>207</v>
      </c>
      <c r="Q3" s="297" t="s">
        <v>155</v>
      </c>
      <c r="R3" s="297">
        <v>1995</v>
      </c>
      <c r="S3" s="299" t="str">
        <f t="shared" si="6"/>
        <v>C2</v>
      </c>
      <c r="T3" s="179"/>
      <c r="U3" s="313">
        <v>3</v>
      </c>
      <c r="V3" s="286" t="s">
        <v>191</v>
      </c>
      <c r="W3" s="290">
        <v>9999</v>
      </c>
      <c r="X3" s="198"/>
      <c r="Y3" s="198"/>
      <c r="Z3" s="198"/>
      <c r="AA3" s="347" t="s">
        <v>259</v>
      </c>
      <c r="AB3" s="348"/>
      <c r="AC3" s="349"/>
      <c r="AD3" s="350"/>
      <c r="AE3" s="198"/>
      <c r="AF3" s="198"/>
      <c r="AG3" s="198"/>
      <c r="AH3" s="198"/>
      <c r="AI3" s="198"/>
      <c r="AJ3" s="198"/>
      <c r="AK3" s="198"/>
      <c r="AL3" s="198"/>
      <c r="AX3" s="279"/>
      <c r="AZ3" s="279"/>
      <c r="BF3" s="279"/>
    </row>
    <row r="4" spans="1:60" s="93" customFormat="1" ht="30" customHeight="1" thickBot="1" x14ac:dyDescent="0.2">
      <c r="A4" s="277">
        <f t="shared" si="0"/>
        <v>9999</v>
      </c>
      <c r="B4" s="296" t="str">
        <f t="shared" si="7"/>
        <v>CCCCC</v>
      </c>
      <c r="C4" s="296" t="str">
        <f t="shared" si="8"/>
        <v>Ccccc</v>
      </c>
      <c r="D4" s="297" t="str">
        <f t="shared" si="9"/>
        <v>M</v>
      </c>
      <c r="E4" s="298">
        <f t="shared" ref="E4:E67" si="11">IF(H4="","",VALUE(CONCATENATE("01/01/",H4)))</f>
        <v>23012</v>
      </c>
      <c r="F4" s="297"/>
      <c r="G4" s="297">
        <v>4</v>
      </c>
      <c r="H4" s="296">
        <f t="shared" si="10"/>
        <v>1963</v>
      </c>
      <c r="I4" s="299" t="str">
        <f t="shared" si="2"/>
        <v>C8</v>
      </c>
      <c r="J4" s="271" t="s">
        <v>196</v>
      </c>
      <c r="K4" s="93">
        <f>MIN(INT(K1/10),5)</f>
        <v>2</v>
      </c>
      <c r="L4" s="278">
        <f t="shared" si="3"/>
        <v>1</v>
      </c>
      <c r="M4" s="278">
        <f t="shared" si="4"/>
        <v>0</v>
      </c>
      <c r="N4" s="319">
        <f t="shared" si="5"/>
        <v>1</v>
      </c>
      <c r="O4" s="296" t="s">
        <v>208</v>
      </c>
      <c r="P4" s="296" t="s">
        <v>209</v>
      </c>
      <c r="Q4" s="297" t="s">
        <v>150</v>
      </c>
      <c r="R4" s="297">
        <v>1963</v>
      </c>
      <c r="S4" s="299" t="str">
        <f t="shared" si="6"/>
        <v>C8</v>
      </c>
      <c r="T4" s="179"/>
      <c r="U4" s="313">
        <v>4</v>
      </c>
      <c r="V4" s="291" t="s">
        <v>199</v>
      </c>
      <c r="W4" s="292"/>
      <c r="X4" s="293"/>
      <c r="Y4" s="294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X4" s="279"/>
      <c r="AZ4" s="279"/>
      <c r="BF4" s="279"/>
    </row>
    <row r="5" spans="1:60" s="93" customFormat="1" ht="30" customHeight="1" thickBot="1" x14ac:dyDescent="0.2">
      <c r="A5" s="277">
        <f t="shared" si="0"/>
        <v>9999</v>
      </c>
      <c r="B5" s="296" t="str">
        <f t="shared" si="7"/>
        <v>DDDDD</v>
      </c>
      <c r="C5" s="296" t="str">
        <f t="shared" si="8"/>
        <v>Ddddd</v>
      </c>
      <c r="D5" s="297" t="str">
        <f t="shared" si="9"/>
        <v>F</v>
      </c>
      <c r="E5" s="298">
        <f t="shared" si="11"/>
        <v>32143</v>
      </c>
      <c r="F5" s="297"/>
      <c r="G5" s="297">
        <v>5</v>
      </c>
      <c r="H5" s="296">
        <f t="shared" si="10"/>
        <v>1988</v>
      </c>
      <c r="I5" s="299" t="str">
        <f t="shared" si="2"/>
        <v>C3</v>
      </c>
      <c r="L5" s="278">
        <f t="shared" si="3"/>
        <v>0</v>
      </c>
      <c r="M5" s="278">
        <f t="shared" si="4"/>
        <v>1</v>
      </c>
      <c r="N5" s="319">
        <f t="shared" si="5"/>
        <v>1</v>
      </c>
      <c r="O5" s="296" t="s">
        <v>210</v>
      </c>
      <c r="P5" s="296" t="s">
        <v>258</v>
      </c>
      <c r="Q5" s="297" t="s">
        <v>155</v>
      </c>
      <c r="R5" s="297">
        <v>1988</v>
      </c>
      <c r="S5" s="299" t="str">
        <f t="shared" si="6"/>
        <v>C3</v>
      </c>
      <c r="T5" s="179"/>
      <c r="U5" s="313">
        <v>5</v>
      </c>
      <c r="V5" s="320" t="s">
        <v>256</v>
      </c>
      <c r="W5" s="321"/>
      <c r="X5" s="322"/>
      <c r="Y5" s="323"/>
      <c r="Z5" s="198"/>
      <c r="AA5" s="304" t="s">
        <v>198</v>
      </c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Z5" s="279"/>
      <c r="BF5" s="279"/>
      <c r="BH5" s="279"/>
    </row>
    <row r="6" spans="1:60" s="93" customFormat="1" ht="30" customHeight="1" thickBot="1" x14ac:dyDescent="0.2">
      <c r="A6" s="277">
        <f t="shared" si="0"/>
        <v>9999</v>
      </c>
      <c r="B6" s="296" t="str">
        <f t="shared" si="7"/>
        <v>EEEEE</v>
      </c>
      <c r="C6" s="296" t="str">
        <f t="shared" si="8"/>
        <v>Eeeee</v>
      </c>
      <c r="D6" s="297" t="str">
        <f t="shared" si="9"/>
        <v>M</v>
      </c>
      <c r="E6" s="298">
        <f t="shared" si="11"/>
        <v>35431</v>
      </c>
      <c r="F6" s="297"/>
      <c r="G6" s="297">
        <v>6</v>
      </c>
      <c r="H6" s="296">
        <f t="shared" si="10"/>
        <v>1997</v>
      </c>
      <c r="I6" s="299" t="str">
        <f t="shared" si="2"/>
        <v>C1</v>
      </c>
      <c r="L6" s="278">
        <f t="shared" si="3"/>
        <v>1</v>
      </c>
      <c r="M6" s="278">
        <f t="shared" si="4"/>
        <v>0</v>
      </c>
      <c r="N6" s="319">
        <f t="shared" si="5"/>
        <v>1</v>
      </c>
      <c r="O6" s="296" t="s">
        <v>211</v>
      </c>
      <c r="P6" s="296" t="s">
        <v>212</v>
      </c>
      <c r="Q6" s="297" t="s">
        <v>150</v>
      </c>
      <c r="R6" s="297">
        <v>1997</v>
      </c>
      <c r="S6" s="299" t="str">
        <f t="shared" si="6"/>
        <v>C1</v>
      </c>
      <c r="T6" s="179"/>
      <c r="U6" s="313">
        <v>6</v>
      </c>
      <c r="V6" s="305" t="s">
        <v>197</v>
      </c>
      <c r="W6" s="306" t="s">
        <v>202</v>
      </c>
      <c r="X6" s="306"/>
      <c r="Y6" s="307"/>
      <c r="Z6" s="308" t="str">
        <f>IF(AND(K1&gt;=10,K2&gt;=2,K3&gt;=2),"OK","KO")</f>
        <v>OK</v>
      </c>
      <c r="AA6" s="309">
        <f>MIN(K4,INT(K2/2),INT(K3/2))</f>
        <v>2</v>
      </c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P6" s="279"/>
      <c r="BF6" s="279"/>
    </row>
    <row r="7" spans="1:60" s="93" customFormat="1" ht="30" customHeight="1" thickBot="1" x14ac:dyDescent="0.2">
      <c r="A7" s="277">
        <f t="shared" si="0"/>
        <v>9999</v>
      </c>
      <c r="B7" s="296" t="str">
        <f t="shared" si="7"/>
        <v>FFFFF</v>
      </c>
      <c r="C7" s="296" t="str">
        <f t="shared" si="8"/>
        <v>Ffffff</v>
      </c>
      <c r="D7" s="297" t="str">
        <f t="shared" si="9"/>
        <v>F</v>
      </c>
      <c r="E7" s="298">
        <f t="shared" si="11"/>
        <v>24838</v>
      </c>
      <c r="F7" s="297"/>
      <c r="G7" s="297">
        <v>7</v>
      </c>
      <c r="H7" s="296">
        <f t="shared" si="10"/>
        <v>1968</v>
      </c>
      <c r="I7" s="299" t="str">
        <f t="shared" si="2"/>
        <v>C7</v>
      </c>
      <c r="L7" s="278">
        <f t="shared" si="3"/>
        <v>0</v>
      </c>
      <c r="M7" s="278">
        <f t="shared" si="4"/>
        <v>1</v>
      </c>
      <c r="N7" s="319">
        <f t="shared" si="5"/>
        <v>1</v>
      </c>
      <c r="O7" s="296" t="s">
        <v>213</v>
      </c>
      <c r="P7" s="296" t="s">
        <v>214</v>
      </c>
      <c r="Q7" s="297" t="s">
        <v>155</v>
      </c>
      <c r="R7" s="297">
        <v>1968</v>
      </c>
      <c r="S7" s="299" t="str">
        <f t="shared" si="6"/>
        <v>C7</v>
      </c>
      <c r="T7" s="179"/>
      <c r="U7" s="313">
        <v>7</v>
      </c>
      <c r="V7" s="284" t="s">
        <v>201</v>
      </c>
      <c r="W7" s="303"/>
      <c r="X7" s="303"/>
      <c r="Y7" s="285"/>
      <c r="Z7" s="285"/>
      <c r="AA7" s="303"/>
      <c r="AB7" s="285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P7" s="279"/>
      <c r="BH7" s="279"/>
    </row>
    <row r="8" spans="1:60" s="93" customFormat="1" ht="30" customHeight="1" thickBot="1" x14ac:dyDescent="0.2">
      <c r="A8" s="277">
        <f t="shared" si="0"/>
        <v>9999</v>
      </c>
      <c r="B8" s="296" t="str">
        <f t="shared" si="7"/>
        <v>GGGGG</v>
      </c>
      <c r="C8" s="296" t="str">
        <f t="shared" si="8"/>
        <v>Ggggg</v>
      </c>
      <c r="D8" s="297" t="str">
        <f t="shared" si="9"/>
        <v>F</v>
      </c>
      <c r="E8" s="298">
        <f t="shared" si="11"/>
        <v>20821</v>
      </c>
      <c r="F8" s="297"/>
      <c r="G8" s="297">
        <v>8</v>
      </c>
      <c r="H8" s="296">
        <f t="shared" si="10"/>
        <v>1957</v>
      </c>
      <c r="I8" s="299" t="str">
        <f t="shared" si="2"/>
        <v>C9</v>
      </c>
      <c r="L8" s="278">
        <f t="shared" si="3"/>
        <v>0</v>
      </c>
      <c r="M8" s="278">
        <f t="shared" si="4"/>
        <v>1</v>
      </c>
      <c r="N8" s="319">
        <f t="shared" si="5"/>
        <v>1</v>
      </c>
      <c r="O8" s="296" t="s">
        <v>215</v>
      </c>
      <c r="P8" s="296" t="s">
        <v>216</v>
      </c>
      <c r="Q8" s="297" t="s">
        <v>155</v>
      </c>
      <c r="R8" s="297">
        <v>1957</v>
      </c>
      <c r="S8" s="299" t="str">
        <f t="shared" si="6"/>
        <v>C9</v>
      </c>
      <c r="T8" s="179"/>
      <c r="U8" s="313">
        <v>8</v>
      </c>
      <c r="V8" s="310" t="s">
        <v>200</v>
      </c>
      <c r="W8" s="311"/>
      <c r="X8" s="311"/>
      <c r="Y8" s="311"/>
      <c r="Z8" s="312"/>
      <c r="AA8" s="312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BF8" s="279"/>
    </row>
    <row r="9" spans="1:60" s="93" customFormat="1" ht="30" customHeight="1" x14ac:dyDescent="0.15">
      <c r="A9" s="277">
        <f t="shared" si="0"/>
        <v>9999</v>
      </c>
      <c r="B9" s="296" t="str">
        <f t="shared" si="7"/>
        <v>HHHHH</v>
      </c>
      <c r="C9" s="296" t="str">
        <f t="shared" si="8"/>
        <v>Hhhhh</v>
      </c>
      <c r="D9" s="297" t="str">
        <f t="shared" si="9"/>
        <v>F</v>
      </c>
      <c r="E9" s="298">
        <f t="shared" si="11"/>
        <v>28126</v>
      </c>
      <c r="F9" s="297"/>
      <c r="G9" s="297">
        <v>9</v>
      </c>
      <c r="H9" s="296">
        <f t="shared" si="10"/>
        <v>1977</v>
      </c>
      <c r="I9" s="299" t="str">
        <f t="shared" si="2"/>
        <v>C5</v>
      </c>
      <c r="L9" s="278">
        <f t="shared" si="3"/>
        <v>0</v>
      </c>
      <c r="M9" s="278">
        <f t="shared" si="4"/>
        <v>1</v>
      </c>
      <c r="N9" s="319">
        <f t="shared" si="5"/>
        <v>1</v>
      </c>
      <c r="O9" s="296" t="s">
        <v>217</v>
      </c>
      <c r="P9" s="296" t="s">
        <v>218</v>
      </c>
      <c r="Q9" s="297" t="s">
        <v>155</v>
      </c>
      <c r="R9" s="297">
        <v>1977</v>
      </c>
      <c r="S9" s="299" t="str">
        <f t="shared" si="6"/>
        <v>C5</v>
      </c>
      <c r="T9" s="179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P9" s="279"/>
      <c r="BF9" s="279"/>
    </row>
    <row r="10" spans="1:60" s="93" customFormat="1" ht="30" customHeight="1" x14ac:dyDescent="0.15">
      <c r="A10" s="277">
        <f t="shared" si="0"/>
        <v>9999</v>
      </c>
      <c r="B10" s="296" t="str">
        <f t="shared" si="7"/>
        <v>IIIII</v>
      </c>
      <c r="C10" s="296" t="str">
        <f t="shared" si="8"/>
        <v>Iiiiiii</v>
      </c>
      <c r="D10" s="297" t="str">
        <f t="shared" si="9"/>
        <v>M</v>
      </c>
      <c r="E10" s="298">
        <f t="shared" si="11"/>
        <v>27395</v>
      </c>
      <c r="F10" s="297"/>
      <c r="G10" s="297">
        <v>10</v>
      </c>
      <c r="H10" s="296">
        <f t="shared" si="10"/>
        <v>1975</v>
      </c>
      <c r="I10" s="299" t="str">
        <f t="shared" si="2"/>
        <v>C6</v>
      </c>
      <c r="L10" s="278">
        <f t="shared" si="3"/>
        <v>1</v>
      </c>
      <c r="M10" s="278">
        <f t="shared" si="4"/>
        <v>0</v>
      </c>
      <c r="N10" s="319">
        <f t="shared" si="5"/>
        <v>1</v>
      </c>
      <c r="O10" s="296" t="s">
        <v>219</v>
      </c>
      <c r="P10" s="296" t="s">
        <v>220</v>
      </c>
      <c r="Q10" s="297" t="s">
        <v>150</v>
      </c>
      <c r="R10" s="297">
        <v>1975</v>
      </c>
      <c r="S10" s="299" t="str">
        <f t="shared" si="6"/>
        <v>C6</v>
      </c>
      <c r="T10" s="179"/>
      <c r="U10" s="198"/>
      <c r="V10" s="198"/>
      <c r="W10" s="198"/>
      <c r="X10" s="198"/>
      <c r="Y10" s="198"/>
      <c r="Z10" s="198"/>
      <c r="AA10" s="198"/>
      <c r="AB10" s="198"/>
      <c r="AC10" s="198"/>
      <c r="AD10" s="198"/>
      <c r="AE10" s="198"/>
      <c r="AF10" s="198"/>
      <c r="AG10" s="198"/>
      <c r="AH10" s="198"/>
      <c r="AI10" s="198"/>
      <c r="AJ10" s="198"/>
      <c r="AK10" s="198"/>
      <c r="AL10" s="198"/>
      <c r="BF10" s="279"/>
    </row>
    <row r="11" spans="1:60" s="93" customFormat="1" ht="30" customHeight="1" x14ac:dyDescent="0.15">
      <c r="A11" s="277">
        <f t="shared" si="0"/>
        <v>9999</v>
      </c>
      <c r="B11" s="296" t="str">
        <f t="shared" si="7"/>
        <v>JJJJJJ</v>
      </c>
      <c r="C11" s="296" t="str">
        <f t="shared" si="8"/>
        <v>Jjjjj</v>
      </c>
      <c r="D11" s="297" t="str">
        <f t="shared" si="9"/>
        <v>F</v>
      </c>
      <c r="E11" s="298">
        <f t="shared" si="11"/>
        <v>16072</v>
      </c>
      <c r="F11" s="297"/>
      <c r="G11" s="297">
        <v>11</v>
      </c>
      <c r="H11" s="296">
        <f t="shared" si="10"/>
        <v>1944</v>
      </c>
      <c r="I11" s="299" t="str">
        <f t="shared" si="2"/>
        <v>C12</v>
      </c>
      <c r="L11" s="278">
        <f t="shared" si="3"/>
        <v>0</v>
      </c>
      <c r="M11" s="278">
        <f t="shared" si="4"/>
        <v>1</v>
      </c>
      <c r="N11" s="319">
        <f t="shared" si="5"/>
        <v>1</v>
      </c>
      <c r="O11" s="296" t="s">
        <v>221</v>
      </c>
      <c r="P11" s="296" t="s">
        <v>222</v>
      </c>
      <c r="Q11" s="297" t="s">
        <v>155</v>
      </c>
      <c r="R11" s="297">
        <v>1944</v>
      </c>
      <c r="S11" s="299" t="str">
        <f t="shared" si="6"/>
        <v>C12</v>
      </c>
      <c r="T11" s="179"/>
      <c r="U11" s="316"/>
      <c r="V11" s="317"/>
      <c r="W11" s="198"/>
      <c r="X11" s="198"/>
      <c r="Y11" s="198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P11" s="279"/>
      <c r="AX11" s="279"/>
      <c r="AZ11" s="279"/>
    </row>
    <row r="12" spans="1:60" s="93" customFormat="1" ht="30" customHeight="1" x14ac:dyDescent="0.15">
      <c r="A12" s="277">
        <f t="shared" si="0"/>
        <v>9999</v>
      </c>
      <c r="B12" s="296" t="str">
        <f t="shared" si="7"/>
        <v>KKKKK</v>
      </c>
      <c r="C12" s="296" t="str">
        <f t="shared" si="8"/>
        <v>Kkkkk</v>
      </c>
      <c r="D12" s="297" t="str">
        <f t="shared" si="9"/>
        <v>M</v>
      </c>
      <c r="E12" s="298">
        <f t="shared" si="11"/>
        <v>29952</v>
      </c>
      <c r="F12" s="297"/>
      <c r="G12" s="297">
        <v>12</v>
      </c>
      <c r="H12" s="296">
        <f t="shared" si="10"/>
        <v>1982</v>
      </c>
      <c r="I12" s="299" t="str">
        <f t="shared" si="2"/>
        <v>C4</v>
      </c>
      <c r="L12" s="278">
        <f t="shared" si="3"/>
        <v>1</v>
      </c>
      <c r="M12" s="278">
        <f t="shared" si="4"/>
        <v>0</v>
      </c>
      <c r="N12" s="319">
        <f t="shared" si="5"/>
        <v>1</v>
      </c>
      <c r="O12" s="296" t="s">
        <v>223</v>
      </c>
      <c r="P12" s="296" t="s">
        <v>224</v>
      </c>
      <c r="Q12" s="297" t="s">
        <v>150</v>
      </c>
      <c r="R12" s="297">
        <v>1982</v>
      </c>
      <c r="S12" s="299" t="str">
        <f t="shared" si="6"/>
        <v>C4</v>
      </c>
      <c r="T12" s="179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  <c r="AI12" s="198"/>
      <c r="AJ12" s="198"/>
      <c r="AK12" s="198"/>
      <c r="AL12" s="198"/>
      <c r="AP12" s="279"/>
      <c r="AX12" s="279"/>
      <c r="AZ12" s="279"/>
    </row>
    <row r="13" spans="1:60" s="93" customFormat="1" ht="30" customHeight="1" x14ac:dyDescent="0.15">
      <c r="A13" s="277">
        <f t="shared" si="0"/>
        <v>9999</v>
      </c>
      <c r="B13" s="296" t="str">
        <f t="shared" si="7"/>
        <v>KKKKK</v>
      </c>
      <c r="C13" s="296" t="str">
        <f t="shared" si="8"/>
        <v>Kkkkk</v>
      </c>
      <c r="D13" s="297" t="str">
        <f t="shared" si="9"/>
        <v>M</v>
      </c>
      <c r="E13" s="298">
        <f t="shared" si="11"/>
        <v>32143</v>
      </c>
      <c r="F13" s="297"/>
      <c r="G13" s="297">
        <v>13</v>
      </c>
      <c r="H13" s="296">
        <f t="shared" si="10"/>
        <v>1988</v>
      </c>
      <c r="I13" s="299" t="str">
        <f t="shared" si="2"/>
        <v>C3</v>
      </c>
      <c r="L13" s="278">
        <f t="shared" si="3"/>
        <v>1</v>
      </c>
      <c r="M13" s="278">
        <f t="shared" si="4"/>
        <v>0</v>
      </c>
      <c r="N13" s="319">
        <f t="shared" si="5"/>
        <v>1</v>
      </c>
      <c r="O13" s="296" t="s">
        <v>223</v>
      </c>
      <c r="P13" s="296" t="s">
        <v>224</v>
      </c>
      <c r="Q13" s="297" t="s">
        <v>150</v>
      </c>
      <c r="R13" s="297">
        <v>1988</v>
      </c>
      <c r="S13" s="299" t="str">
        <f t="shared" si="6"/>
        <v>C3</v>
      </c>
      <c r="T13" s="179"/>
      <c r="U13" s="198"/>
      <c r="V13" s="198"/>
      <c r="W13" s="198"/>
      <c r="X13" s="198"/>
      <c r="Y13" s="198"/>
      <c r="Z13" s="198"/>
      <c r="AA13" s="198"/>
      <c r="AB13" s="198"/>
      <c r="AC13" s="198"/>
      <c r="AD13" s="198"/>
      <c r="AE13" s="198"/>
      <c r="AF13" s="198"/>
      <c r="AG13" s="198"/>
      <c r="AH13" s="198"/>
      <c r="AI13" s="198"/>
      <c r="AJ13" s="198"/>
      <c r="AK13" s="198"/>
      <c r="AL13" s="198"/>
      <c r="AZ13" s="279"/>
      <c r="BF13" s="279"/>
    </row>
    <row r="14" spans="1:60" s="93" customFormat="1" ht="30" customHeight="1" x14ac:dyDescent="0.15">
      <c r="A14" s="277">
        <f t="shared" si="0"/>
        <v>9999</v>
      </c>
      <c r="B14" s="296" t="str">
        <f t="shared" si="7"/>
        <v>LLLLL</v>
      </c>
      <c r="C14" s="296" t="str">
        <f t="shared" si="8"/>
        <v>Lllllll</v>
      </c>
      <c r="D14" s="297" t="str">
        <f t="shared" si="9"/>
        <v>F</v>
      </c>
      <c r="E14" s="298">
        <f t="shared" si="11"/>
        <v>18994</v>
      </c>
      <c r="F14" s="297"/>
      <c r="G14" s="297">
        <v>14</v>
      </c>
      <c r="H14" s="296">
        <f t="shared" si="10"/>
        <v>1952</v>
      </c>
      <c r="I14" s="299" t="str">
        <f t="shared" si="2"/>
        <v>C10</v>
      </c>
      <c r="L14" s="278">
        <f t="shared" si="3"/>
        <v>0</v>
      </c>
      <c r="M14" s="278">
        <f t="shared" si="4"/>
        <v>1</v>
      </c>
      <c r="N14" s="319">
        <f t="shared" si="5"/>
        <v>1</v>
      </c>
      <c r="O14" s="296" t="s">
        <v>225</v>
      </c>
      <c r="P14" s="296" t="s">
        <v>226</v>
      </c>
      <c r="Q14" s="297" t="s">
        <v>155</v>
      </c>
      <c r="R14" s="297">
        <v>1952</v>
      </c>
      <c r="S14" s="299" t="str">
        <f t="shared" si="6"/>
        <v>C10</v>
      </c>
      <c r="T14" s="179"/>
      <c r="U14" s="198"/>
      <c r="V14" s="198"/>
      <c r="W14" s="198"/>
      <c r="X14" s="198"/>
      <c r="Y14" s="198"/>
      <c r="Z14" s="198"/>
      <c r="AA14" s="198"/>
      <c r="AB14" s="198"/>
      <c r="AC14" s="198"/>
      <c r="AD14" s="198"/>
      <c r="AE14" s="198"/>
      <c r="AF14" s="198"/>
      <c r="AG14" s="198"/>
      <c r="AH14" s="198"/>
      <c r="AI14" s="198"/>
      <c r="AJ14" s="198"/>
      <c r="AK14" s="198"/>
      <c r="AL14" s="198"/>
      <c r="AP14" s="279"/>
      <c r="AX14" s="279"/>
      <c r="AZ14" s="279"/>
    </row>
    <row r="15" spans="1:60" s="93" customFormat="1" ht="30" customHeight="1" x14ac:dyDescent="0.15">
      <c r="A15" s="277">
        <f t="shared" si="0"/>
        <v>9999</v>
      </c>
      <c r="B15" s="296" t="str">
        <f t="shared" si="7"/>
        <v>MMMMM</v>
      </c>
      <c r="C15" s="296" t="str">
        <f t="shared" si="8"/>
        <v>Mmmmm</v>
      </c>
      <c r="D15" s="297" t="str">
        <f t="shared" si="9"/>
        <v>F</v>
      </c>
      <c r="E15" s="298">
        <f t="shared" si="11"/>
        <v>26665</v>
      </c>
      <c r="F15" s="297"/>
      <c r="G15" s="297">
        <v>15</v>
      </c>
      <c r="H15" s="296">
        <f t="shared" si="10"/>
        <v>1973</v>
      </c>
      <c r="I15" s="299" t="str">
        <f t="shared" si="2"/>
        <v>C6</v>
      </c>
      <c r="L15" s="278">
        <f t="shared" si="3"/>
        <v>0</v>
      </c>
      <c r="M15" s="278">
        <f t="shared" si="4"/>
        <v>1</v>
      </c>
      <c r="N15" s="319">
        <f t="shared" si="5"/>
        <v>1</v>
      </c>
      <c r="O15" s="296" t="s">
        <v>227</v>
      </c>
      <c r="P15" s="296" t="s">
        <v>228</v>
      </c>
      <c r="Q15" s="297" t="s">
        <v>155</v>
      </c>
      <c r="R15" s="297">
        <v>1973</v>
      </c>
      <c r="S15" s="299" t="str">
        <f t="shared" si="6"/>
        <v>C6</v>
      </c>
      <c r="T15" s="179"/>
      <c r="U15" s="198"/>
      <c r="V15" s="198"/>
      <c r="W15" s="198"/>
      <c r="X15" s="198"/>
      <c r="Y15" s="198"/>
      <c r="Z15" s="198"/>
      <c r="AA15" s="198"/>
      <c r="AB15" s="198"/>
      <c r="AC15" s="198"/>
      <c r="AD15" s="198"/>
      <c r="AE15" s="198"/>
      <c r="AF15" s="198"/>
      <c r="AG15" s="198"/>
      <c r="AH15" s="198"/>
      <c r="AI15" s="198"/>
      <c r="AJ15" s="198"/>
      <c r="AK15" s="198"/>
      <c r="AL15" s="198"/>
      <c r="AX15" s="279"/>
      <c r="AZ15" s="279"/>
      <c r="BF15" s="279"/>
      <c r="BH15" s="279"/>
    </row>
    <row r="16" spans="1:60" s="93" customFormat="1" ht="30" customHeight="1" x14ac:dyDescent="0.15">
      <c r="A16" s="277">
        <f t="shared" si="0"/>
        <v>9999</v>
      </c>
      <c r="B16" s="296" t="str">
        <f t="shared" si="7"/>
        <v>NNNNNN</v>
      </c>
      <c r="C16" s="296" t="str">
        <f t="shared" si="8"/>
        <v>Nnnnnn</v>
      </c>
      <c r="D16" s="297" t="str">
        <f t="shared" si="9"/>
        <v>M</v>
      </c>
      <c r="E16" s="298">
        <f t="shared" si="11"/>
        <v>26299</v>
      </c>
      <c r="F16" s="297"/>
      <c r="G16" s="297">
        <v>16</v>
      </c>
      <c r="H16" s="296">
        <f t="shared" si="10"/>
        <v>1972</v>
      </c>
      <c r="I16" s="299" t="str">
        <f t="shared" si="2"/>
        <v>C6</v>
      </c>
      <c r="L16" s="278">
        <f t="shared" si="3"/>
        <v>1</v>
      </c>
      <c r="M16" s="278">
        <f t="shared" si="4"/>
        <v>0</v>
      </c>
      <c r="N16" s="319">
        <f t="shared" si="5"/>
        <v>1</v>
      </c>
      <c r="O16" s="296" t="s">
        <v>229</v>
      </c>
      <c r="P16" s="296" t="s">
        <v>230</v>
      </c>
      <c r="Q16" s="297" t="s">
        <v>150</v>
      </c>
      <c r="R16" s="297">
        <v>1972</v>
      </c>
      <c r="S16" s="299" t="str">
        <f t="shared" si="6"/>
        <v>C6</v>
      </c>
      <c r="T16" s="179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X16" s="279"/>
      <c r="AZ16" s="279"/>
      <c r="BF16" s="279"/>
      <c r="BH16" s="279"/>
    </row>
    <row r="17" spans="1:60" s="93" customFormat="1" ht="30" customHeight="1" x14ac:dyDescent="0.15">
      <c r="A17" s="277">
        <f t="shared" si="0"/>
        <v>9999</v>
      </c>
      <c r="B17" s="296" t="str">
        <f t="shared" si="7"/>
        <v>OOOOO</v>
      </c>
      <c r="C17" s="296" t="str">
        <f t="shared" si="8"/>
        <v>Oooooo</v>
      </c>
      <c r="D17" s="297" t="str">
        <f t="shared" si="9"/>
        <v>M</v>
      </c>
      <c r="E17" s="298">
        <f t="shared" si="11"/>
        <v>29587</v>
      </c>
      <c r="F17" s="297"/>
      <c r="G17" s="297">
        <v>17</v>
      </c>
      <c r="H17" s="296">
        <f t="shared" si="10"/>
        <v>1981</v>
      </c>
      <c r="I17" s="299" t="str">
        <f t="shared" si="2"/>
        <v>C4</v>
      </c>
      <c r="L17" s="278">
        <f t="shared" si="3"/>
        <v>1</v>
      </c>
      <c r="M17" s="278">
        <f t="shared" si="4"/>
        <v>0</v>
      </c>
      <c r="N17" s="319">
        <f t="shared" si="5"/>
        <v>1</v>
      </c>
      <c r="O17" s="296" t="s">
        <v>231</v>
      </c>
      <c r="P17" s="296" t="s">
        <v>232</v>
      </c>
      <c r="Q17" s="297" t="s">
        <v>150</v>
      </c>
      <c r="R17" s="297">
        <v>1981</v>
      </c>
      <c r="S17" s="299" t="str">
        <f t="shared" ref="S17:S80" si="12">IF(R17="","",CONCATENATE("C",IF(R17&gt;$X$1-25,0,INT(($X$1-R17-20)/5))))</f>
        <v>C4</v>
      </c>
      <c r="T17" s="179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Z17" s="279"/>
    </row>
    <row r="18" spans="1:60" s="93" customFormat="1" ht="30" customHeight="1" x14ac:dyDescent="0.15">
      <c r="A18" s="277">
        <f t="shared" si="0"/>
        <v>9999</v>
      </c>
      <c r="B18" s="296" t="str">
        <f t="shared" si="7"/>
        <v>PPPPPP</v>
      </c>
      <c r="C18" s="296" t="str">
        <f t="shared" si="8"/>
        <v>Pppppp</v>
      </c>
      <c r="D18" s="297" t="str">
        <f t="shared" si="9"/>
        <v>M</v>
      </c>
      <c r="E18" s="298">
        <f t="shared" si="11"/>
        <v>31413</v>
      </c>
      <c r="F18" s="297"/>
      <c r="G18" s="297">
        <v>18</v>
      </c>
      <c r="H18" s="296">
        <f t="shared" si="10"/>
        <v>1986</v>
      </c>
      <c r="I18" s="299" t="str">
        <f t="shared" si="2"/>
        <v>C3</v>
      </c>
      <c r="L18" s="278">
        <f t="shared" si="3"/>
        <v>1</v>
      </c>
      <c r="M18" s="278">
        <f t="shared" si="4"/>
        <v>0</v>
      </c>
      <c r="N18" s="319">
        <f t="shared" si="5"/>
        <v>1</v>
      </c>
      <c r="O18" s="296" t="s">
        <v>233</v>
      </c>
      <c r="P18" s="296" t="s">
        <v>234</v>
      </c>
      <c r="Q18" s="297" t="s">
        <v>150</v>
      </c>
      <c r="R18" s="297">
        <v>1986</v>
      </c>
      <c r="S18" s="299" t="str">
        <f t="shared" si="12"/>
        <v>C3</v>
      </c>
      <c r="T18" s="179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X18" s="279"/>
      <c r="AZ18" s="279"/>
      <c r="BH18" s="279"/>
    </row>
    <row r="19" spans="1:60" s="93" customFormat="1" ht="30" customHeight="1" x14ac:dyDescent="0.15">
      <c r="A19" s="277">
        <f t="shared" si="0"/>
        <v>9999</v>
      </c>
      <c r="B19" s="296" t="str">
        <f t="shared" si="7"/>
        <v>QQQQQ</v>
      </c>
      <c r="C19" s="296" t="str">
        <f t="shared" si="8"/>
        <v>Qqqqq</v>
      </c>
      <c r="D19" s="297" t="str">
        <f t="shared" si="9"/>
        <v>F</v>
      </c>
      <c r="E19" s="298">
        <f t="shared" si="11"/>
        <v>34700</v>
      </c>
      <c r="F19" s="297"/>
      <c r="G19" s="297">
        <v>19</v>
      </c>
      <c r="H19" s="296">
        <f t="shared" si="10"/>
        <v>1995</v>
      </c>
      <c r="I19" s="299" t="str">
        <f t="shared" si="2"/>
        <v>C2</v>
      </c>
      <c r="L19" s="278">
        <f t="shared" si="3"/>
        <v>0</v>
      </c>
      <c r="M19" s="278">
        <f t="shared" si="4"/>
        <v>1</v>
      </c>
      <c r="N19" s="319">
        <f t="shared" si="5"/>
        <v>1</v>
      </c>
      <c r="O19" s="296" t="s">
        <v>235</v>
      </c>
      <c r="P19" s="296" t="s">
        <v>236</v>
      </c>
      <c r="Q19" s="297" t="s">
        <v>155</v>
      </c>
      <c r="R19" s="297">
        <v>1995</v>
      </c>
      <c r="S19" s="299" t="str">
        <f t="shared" si="12"/>
        <v>C2</v>
      </c>
      <c r="T19" s="179"/>
      <c r="U19" s="316"/>
      <c r="V19" s="317"/>
      <c r="W19" s="198"/>
      <c r="X19" s="198"/>
      <c r="Y19" s="198"/>
      <c r="Z19" s="198"/>
      <c r="AA19" s="198"/>
      <c r="AB19" s="198"/>
      <c r="AC19" s="198"/>
      <c r="AD19" s="198"/>
      <c r="AE19" s="198"/>
      <c r="AF19" s="198"/>
      <c r="AG19" s="198"/>
      <c r="AH19" s="198"/>
      <c r="AI19" s="198"/>
      <c r="AJ19" s="198"/>
      <c r="AK19" s="198"/>
      <c r="AL19" s="198"/>
      <c r="AP19" s="279"/>
      <c r="BF19" s="279"/>
      <c r="BH19" s="279"/>
    </row>
    <row r="20" spans="1:60" s="93" customFormat="1" ht="30" customHeight="1" x14ac:dyDescent="0.15">
      <c r="A20" s="277">
        <f t="shared" si="0"/>
        <v>9999</v>
      </c>
      <c r="B20" s="296" t="str">
        <f t="shared" si="7"/>
        <v>RRRRR</v>
      </c>
      <c r="C20" s="296" t="str">
        <f t="shared" si="8"/>
        <v>Rrrrr</v>
      </c>
      <c r="D20" s="297" t="str">
        <f t="shared" si="9"/>
        <v>F</v>
      </c>
      <c r="E20" s="298">
        <f t="shared" si="11"/>
        <v>35431</v>
      </c>
      <c r="F20" s="297"/>
      <c r="G20" s="297">
        <v>20</v>
      </c>
      <c r="H20" s="296">
        <f t="shared" si="10"/>
        <v>1997</v>
      </c>
      <c r="I20" s="299" t="str">
        <f t="shared" si="2"/>
        <v>C1</v>
      </c>
      <c r="L20" s="278">
        <f t="shared" si="3"/>
        <v>0</v>
      </c>
      <c r="M20" s="278">
        <f t="shared" si="4"/>
        <v>1</v>
      </c>
      <c r="N20" s="319">
        <f t="shared" si="5"/>
        <v>1</v>
      </c>
      <c r="O20" s="296" t="s">
        <v>237</v>
      </c>
      <c r="P20" s="296" t="s">
        <v>238</v>
      </c>
      <c r="Q20" s="297" t="s">
        <v>155</v>
      </c>
      <c r="R20" s="297">
        <v>1997</v>
      </c>
      <c r="S20" s="299" t="str">
        <f t="shared" si="12"/>
        <v>C1</v>
      </c>
      <c r="T20" s="179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  <c r="AI20" s="198"/>
      <c r="AJ20" s="198"/>
      <c r="AK20" s="198"/>
      <c r="AL20" s="198"/>
      <c r="AP20" s="279"/>
      <c r="BF20" s="279"/>
      <c r="BH20" s="279"/>
    </row>
    <row r="21" spans="1:60" s="93" customFormat="1" ht="30" customHeight="1" x14ac:dyDescent="0.15">
      <c r="A21" s="277">
        <f t="shared" si="0"/>
        <v>9999</v>
      </c>
      <c r="B21" s="296" t="str">
        <f t="shared" si="7"/>
        <v>SSSSS</v>
      </c>
      <c r="C21" s="296" t="str">
        <f t="shared" si="8"/>
        <v>Sssss</v>
      </c>
      <c r="D21" s="297" t="str">
        <f t="shared" si="9"/>
        <v>M</v>
      </c>
      <c r="E21" s="298">
        <f t="shared" si="11"/>
        <v>17533</v>
      </c>
      <c r="F21" s="297"/>
      <c r="G21" s="297">
        <v>21</v>
      </c>
      <c r="H21" s="296">
        <f t="shared" si="10"/>
        <v>1948</v>
      </c>
      <c r="I21" s="299" t="str">
        <f t="shared" si="2"/>
        <v>C11</v>
      </c>
      <c r="L21" s="278">
        <f t="shared" si="3"/>
        <v>1</v>
      </c>
      <c r="M21" s="278">
        <f t="shared" si="4"/>
        <v>0</v>
      </c>
      <c r="N21" s="319">
        <f t="shared" si="5"/>
        <v>1</v>
      </c>
      <c r="O21" s="296" t="s">
        <v>239</v>
      </c>
      <c r="P21" s="296" t="s">
        <v>240</v>
      </c>
      <c r="Q21" s="297" t="s">
        <v>150</v>
      </c>
      <c r="R21" s="297">
        <v>1948</v>
      </c>
      <c r="S21" s="299" t="str">
        <f t="shared" si="12"/>
        <v>C11</v>
      </c>
      <c r="T21" s="179"/>
      <c r="U21" s="198"/>
      <c r="V21" s="198"/>
      <c r="W21" s="198"/>
      <c r="X21" s="198"/>
      <c r="Y21" s="198"/>
      <c r="Z21" s="198"/>
      <c r="AA21" s="198"/>
      <c r="AB21" s="198"/>
      <c r="AC21" s="198"/>
      <c r="AD21" s="198"/>
      <c r="AE21" s="198"/>
      <c r="AF21" s="198"/>
      <c r="AG21" s="198"/>
      <c r="AH21" s="198"/>
      <c r="AI21" s="198"/>
      <c r="AJ21" s="198"/>
      <c r="AK21" s="198"/>
      <c r="AL21" s="198"/>
      <c r="AP21" s="279"/>
      <c r="AX21" s="279"/>
      <c r="AZ21" s="279"/>
      <c r="BF21" s="279"/>
      <c r="BH21" s="279"/>
    </row>
    <row r="22" spans="1:60" s="93" customFormat="1" ht="30" customHeight="1" x14ac:dyDescent="0.15">
      <c r="A22" s="277">
        <f t="shared" si="0"/>
        <v>9999</v>
      </c>
      <c r="B22" s="296" t="str">
        <f t="shared" si="7"/>
        <v>TTTTT</v>
      </c>
      <c r="C22" s="296" t="str">
        <f t="shared" si="8"/>
        <v>Ttttt</v>
      </c>
      <c r="D22" s="297" t="str">
        <f t="shared" si="9"/>
        <v>F</v>
      </c>
      <c r="E22" s="298">
        <f t="shared" si="11"/>
        <v>20090</v>
      </c>
      <c r="F22" s="297"/>
      <c r="G22" s="297">
        <v>22</v>
      </c>
      <c r="H22" s="296">
        <f t="shared" si="10"/>
        <v>1955</v>
      </c>
      <c r="I22" s="299" t="str">
        <f t="shared" si="2"/>
        <v>C10</v>
      </c>
      <c r="L22" s="278">
        <f t="shared" si="3"/>
        <v>0</v>
      </c>
      <c r="M22" s="278">
        <f t="shared" si="4"/>
        <v>1</v>
      </c>
      <c r="N22" s="319">
        <f t="shared" si="5"/>
        <v>1</v>
      </c>
      <c r="O22" s="296" t="s">
        <v>241</v>
      </c>
      <c r="P22" s="296" t="s">
        <v>242</v>
      </c>
      <c r="Q22" s="297" t="s">
        <v>155</v>
      </c>
      <c r="R22" s="297">
        <v>1955</v>
      </c>
      <c r="S22" s="299" t="str">
        <f t="shared" si="12"/>
        <v>C10</v>
      </c>
      <c r="T22" s="179"/>
      <c r="U22" s="198"/>
      <c r="V22" s="198"/>
      <c r="W22" s="198"/>
      <c r="X22" s="198"/>
      <c r="Y22" s="198"/>
      <c r="Z22" s="198"/>
      <c r="AA22" s="198"/>
      <c r="AB22" s="198"/>
      <c r="AC22" s="198"/>
      <c r="AD22" s="198"/>
      <c r="AE22" s="198"/>
      <c r="AF22" s="198"/>
      <c r="AG22" s="198"/>
      <c r="AH22" s="198"/>
      <c r="AI22" s="198"/>
      <c r="AJ22" s="198"/>
      <c r="AK22" s="198"/>
      <c r="AL22" s="198"/>
      <c r="AP22" s="279"/>
      <c r="AX22" s="279"/>
      <c r="AZ22" s="279"/>
      <c r="BF22" s="279"/>
    </row>
    <row r="23" spans="1:60" s="93" customFormat="1" ht="30" customHeight="1" x14ac:dyDescent="0.15">
      <c r="A23" s="277">
        <f t="shared" si="0"/>
        <v>9999</v>
      </c>
      <c r="B23" s="296" t="str">
        <f t="shared" si="7"/>
        <v>UUUUU</v>
      </c>
      <c r="C23" s="296" t="str">
        <f t="shared" si="8"/>
        <v>Uuuuu</v>
      </c>
      <c r="D23" s="297" t="str">
        <f t="shared" si="9"/>
        <v>M</v>
      </c>
      <c r="E23" s="298">
        <f t="shared" si="11"/>
        <v>28491</v>
      </c>
      <c r="F23" s="297"/>
      <c r="G23" s="297">
        <v>23</v>
      </c>
      <c r="H23" s="296">
        <f t="shared" si="10"/>
        <v>1978</v>
      </c>
      <c r="I23" s="299" t="str">
        <f t="shared" si="2"/>
        <v>C5</v>
      </c>
      <c r="L23" s="278">
        <f t="shared" si="3"/>
        <v>1</v>
      </c>
      <c r="M23" s="278">
        <f t="shared" si="4"/>
        <v>0</v>
      </c>
      <c r="N23" s="319">
        <f t="shared" si="5"/>
        <v>1</v>
      </c>
      <c r="O23" s="296" t="s">
        <v>243</v>
      </c>
      <c r="P23" s="296" t="s">
        <v>244</v>
      </c>
      <c r="Q23" s="297" t="s">
        <v>150</v>
      </c>
      <c r="R23" s="297">
        <v>1978</v>
      </c>
      <c r="S23" s="299" t="str">
        <f t="shared" si="12"/>
        <v>C5</v>
      </c>
      <c r="T23" s="179"/>
      <c r="U23" s="198"/>
      <c r="V23" s="198"/>
      <c r="W23" s="198"/>
      <c r="X23" s="198"/>
      <c r="Y23" s="198"/>
      <c r="Z23" s="198"/>
      <c r="AA23" s="198"/>
      <c r="AB23" s="198"/>
      <c r="AC23" s="198"/>
      <c r="AD23" s="198"/>
      <c r="AE23" s="198"/>
      <c r="AF23" s="198"/>
      <c r="AG23" s="198"/>
      <c r="AH23" s="198"/>
      <c r="AI23" s="198"/>
      <c r="AJ23" s="198"/>
      <c r="AK23" s="198"/>
      <c r="AL23" s="198"/>
      <c r="AP23" s="279"/>
      <c r="AX23" s="279"/>
      <c r="BF23" s="279"/>
    </row>
    <row r="24" spans="1:60" s="93" customFormat="1" ht="30" customHeight="1" x14ac:dyDescent="0.15">
      <c r="A24" s="277">
        <f t="shared" si="0"/>
        <v>9999</v>
      </c>
      <c r="B24" s="296" t="str">
        <f t="shared" si="7"/>
        <v>VVVVV</v>
      </c>
      <c r="C24" s="296" t="str">
        <f t="shared" si="8"/>
        <v>Vpvvvvv</v>
      </c>
      <c r="D24" s="297" t="str">
        <f t="shared" si="9"/>
        <v>F</v>
      </c>
      <c r="E24" s="298">
        <f t="shared" si="11"/>
        <v>33239</v>
      </c>
      <c r="F24" s="297"/>
      <c r="G24" s="297">
        <v>24</v>
      </c>
      <c r="H24" s="296">
        <f t="shared" si="10"/>
        <v>1991</v>
      </c>
      <c r="I24" s="299" t="str">
        <f t="shared" si="2"/>
        <v>C2</v>
      </c>
      <c r="L24" s="278">
        <f t="shared" si="3"/>
        <v>0</v>
      </c>
      <c r="M24" s="278">
        <f t="shared" si="4"/>
        <v>1</v>
      </c>
      <c r="N24" s="319">
        <f t="shared" si="5"/>
        <v>1</v>
      </c>
      <c r="O24" s="296" t="s">
        <v>245</v>
      </c>
      <c r="P24" s="296" t="s">
        <v>255</v>
      </c>
      <c r="Q24" s="297" t="s">
        <v>155</v>
      </c>
      <c r="R24" s="297">
        <v>1991</v>
      </c>
      <c r="S24" s="299" t="str">
        <f t="shared" si="12"/>
        <v>C2</v>
      </c>
      <c r="T24" s="179"/>
      <c r="U24" s="198"/>
      <c r="V24" s="198"/>
      <c r="W24" s="198"/>
      <c r="X24" s="198"/>
      <c r="Y24" s="198"/>
      <c r="Z24" s="198"/>
      <c r="AA24" s="198"/>
      <c r="AB24" s="198"/>
      <c r="AC24" s="198"/>
      <c r="AD24" s="198"/>
      <c r="AE24" s="198"/>
      <c r="AF24" s="198"/>
      <c r="AG24" s="198"/>
      <c r="AH24" s="198"/>
      <c r="AI24" s="198"/>
      <c r="AJ24" s="198"/>
      <c r="AK24" s="198"/>
      <c r="AL24" s="198"/>
      <c r="AP24" s="279"/>
      <c r="BF24" s="279"/>
    </row>
    <row r="25" spans="1:60" s="93" customFormat="1" ht="30" customHeight="1" x14ac:dyDescent="0.15">
      <c r="A25" s="277">
        <f t="shared" si="0"/>
        <v>9999</v>
      </c>
      <c r="B25" s="296" t="str">
        <f t="shared" si="7"/>
        <v>VVVVV</v>
      </c>
      <c r="C25" s="296" t="str">
        <f t="shared" si="8"/>
        <v>Vvvvvv</v>
      </c>
      <c r="D25" s="297" t="str">
        <f t="shared" si="9"/>
        <v>F</v>
      </c>
      <c r="E25" s="298">
        <f t="shared" si="11"/>
        <v>33239</v>
      </c>
      <c r="F25" s="297"/>
      <c r="G25" s="297">
        <v>25</v>
      </c>
      <c r="H25" s="296">
        <f t="shared" si="10"/>
        <v>1991</v>
      </c>
      <c r="I25" s="299" t="str">
        <f t="shared" si="2"/>
        <v>C2</v>
      </c>
      <c r="L25" s="278">
        <f t="shared" si="3"/>
        <v>0</v>
      </c>
      <c r="M25" s="278">
        <f t="shared" si="4"/>
        <v>1</v>
      </c>
      <c r="N25" s="319">
        <f t="shared" si="5"/>
        <v>1</v>
      </c>
      <c r="O25" s="296" t="s">
        <v>245</v>
      </c>
      <c r="P25" s="296" t="s">
        <v>246</v>
      </c>
      <c r="Q25" s="297" t="s">
        <v>155</v>
      </c>
      <c r="R25" s="297">
        <v>1991</v>
      </c>
      <c r="S25" s="299" t="str">
        <f t="shared" si="12"/>
        <v>C2</v>
      </c>
      <c r="T25" s="179"/>
      <c r="U25" s="198"/>
      <c r="V25" s="198"/>
      <c r="W25" s="198"/>
      <c r="X25" s="198"/>
      <c r="Y25" s="198"/>
      <c r="Z25" s="198"/>
      <c r="AA25" s="198"/>
      <c r="AB25" s="198"/>
      <c r="AC25" s="198"/>
      <c r="AD25" s="198"/>
      <c r="AE25" s="198"/>
      <c r="AF25" s="198"/>
      <c r="AG25" s="198"/>
      <c r="AH25" s="198"/>
      <c r="AI25" s="198"/>
      <c r="AJ25" s="198"/>
      <c r="AK25" s="198"/>
      <c r="AL25" s="198"/>
      <c r="AX25" s="279"/>
      <c r="AZ25" s="279"/>
      <c r="BF25" s="279"/>
    </row>
    <row r="26" spans="1:60" s="93" customFormat="1" ht="30" customHeight="1" x14ac:dyDescent="0.15">
      <c r="A26" s="277">
        <f t="shared" si="0"/>
        <v>9999</v>
      </c>
      <c r="B26" s="296" t="str">
        <f t="shared" si="7"/>
        <v>WWWWW</v>
      </c>
      <c r="C26" s="296" t="str">
        <f t="shared" si="8"/>
        <v>Wwwwww</v>
      </c>
      <c r="D26" s="297" t="str">
        <f t="shared" si="9"/>
        <v>M</v>
      </c>
      <c r="E26" s="298">
        <f t="shared" si="11"/>
        <v>21916</v>
      </c>
      <c r="F26" s="297"/>
      <c r="G26" s="297">
        <v>26</v>
      </c>
      <c r="H26" s="296">
        <f t="shared" si="10"/>
        <v>1960</v>
      </c>
      <c r="I26" s="299" t="str">
        <f t="shared" si="2"/>
        <v>C9</v>
      </c>
      <c r="L26" s="278">
        <f t="shared" si="3"/>
        <v>1</v>
      </c>
      <c r="M26" s="278">
        <f t="shared" si="4"/>
        <v>0</v>
      </c>
      <c r="N26" s="319">
        <f t="shared" si="5"/>
        <v>1</v>
      </c>
      <c r="O26" s="296" t="s">
        <v>247</v>
      </c>
      <c r="P26" s="296" t="s">
        <v>248</v>
      </c>
      <c r="Q26" s="297" t="s">
        <v>150</v>
      </c>
      <c r="R26" s="297">
        <v>1960</v>
      </c>
      <c r="S26" s="299" t="str">
        <f t="shared" si="12"/>
        <v>C9</v>
      </c>
      <c r="T26" s="179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P26" s="279"/>
      <c r="AX26" s="279"/>
      <c r="BF26" s="279"/>
    </row>
    <row r="27" spans="1:60" s="93" customFormat="1" ht="30" customHeight="1" x14ac:dyDescent="0.15">
      <c r="A27" s="277">
        <f t="shared" si="0"/>
        <v>9999</v>
      </c>
      <c r="B27" s="296" t="str">
        <f t="shared" si="7"/>
        <v>XXXXXX</v>
      </c>
      <c r="C27" s="296" t="str">
        <f t="shared" si="8"/>
        <v>Xxxxxx</v>
      </c>
      <c r="D27" s="297" t="str">
        <f t="shared" si="9"/>
        <v>F</v>
      </c>
      <c r="E27" s="298">
        <f t="shared" si="11"/>
        <v>22647</v>
      </c>
      <c r="F27" s="297"/>
      <c r="G27" s="297">
        <v>27</v>
      </c>
      <c r="H27" s="296">
        <f t="shared" si="10"/>
        <v>1962</v>
      </c>
      <c r="I27" s="299" t="str">
        <f t="shared" si="2"/>
        <v>C8</v>
      </c>
      <c r="L27" s="278">
        <f t="shared" si="3"/>
        <v>0</v>
      </c>
      <c r="M27" s="278">
        <f t="shared" si="4"/>
        <v>1</v>
      </c>
      <c r="N27" s="319">
        <f t="shared" si="5"/>
        <v>1</v>
      </c>
      <c r="O27" s="296" t="s">
        <v>249</v>
      </c>
      <c r="P27" s="296" t="s">
        <v>250</v>
      </c>
      <c r="Q27" s="297" t="s">
        <v>155</v>
      </c>
      <c r="R27" s="297">
        <v>1962</v>
      </c>
      <c r="S27" s="299" t="str">
        <f t="shared" si="12"/>
        <v>C8</v>
      </c>
      <c r="T27" s="179"/>
      <c r="U27" s="198"/>
      <c r="V27" s="198"/>
      <c r="W27" s="198"/>
      <c r="X27" s="198"/>
      <c r="Y27" s="198"/>
      <c r="Z27" s="198"/>
      <c r="AA27" s="198"/>
      <c r="AB27" s="198"/>
      <c r="AC27" s="198"/>
      <c r="AD27" s="198"/>
      <c r="AE27" s="198"/>
      <c r="AF27" s="198"/>
      <c r="AG27" s="198"/>
      <c r="AH27" s="198"/>
      <c r="AI27" s="198"/>
      <c r="AJ27" s="198"/>
      <c r="AK27" s="198"/>
      <c r="AL27" s="198"/>
      <c r="AP27" s="279"/>
      <c r="AX27" s="279"/>
      <c r="AZ27" s="279"/>
      <c r="BH27" s="279"/>
    </row>
    <row r="28" spans="1:60" s="93" customFormat="1" ht="30" customHeight="1" x14ac:dyDescent="0.15">
      <c r="A28" s="277">
        <f t="shared" si="0"/>
        <v>9999</v>
      </c>
      <c r="B28" s="296" t="str">
        <f t="shared" si="7"/>
        <v>YYYYY</v>
      </c>
      <c r="C28" s="296" t="str">
        <f t="shared" si="8"/>
        <v>Yyyyy</v>
      </c>
      <c r="D28" s="297" t="str">
        <f t="shared" si="9"/>
        <v>M</v>
      </c>
      <c r="E28" s="298">
        <f t="shared" si="11"/>
        <v>27030</v>
      </c>
      <c r="F28" s="297"/>
      <c r="G28" s="297">
        <v>28</v>
      </c>
      <c r="H28" s="296">
        <f t="shared" si="10"/>
        <v>1974</v>
      </c>
      <c r="I28" s="299" t="str">
        <f t="shared" si="2"/>
        <v>C6</v>
      </c>
      <c r="L28" s="278">
        <f t="shared" si="3"/>
        <v>1</v>
      </c>
      <c r="M28" s="278">
        <f t="shared" si="4"/>
        <v>0</v>
      </c>
      <c r="N28" s="319">
        <f t="shared" si="5"/>
        <v>1</v>
      </c>
      <c r="O28" s="296" t="s">
        <v>251</v>
      </c>
      <c r="P28" s="296" t="s">
        <v>252</v>
      </c>
      <c r="Q28" s="297" t="s">
        <v>150</v>
      </c>
      <c r="R28" s="297">
        <v>1974</v>
      </c>
      <c r="S28" s="299" t="str">
        <f t="shared" si="12"/>
        <v>C6</v>
      </c>
      <c r="T28" s="179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P28" s="279"/>
      <c r="AX28" s="279"/>
      <c r="AZ28" s="279"/>
      <c r="BF28" s="279"/>
      <c r="BH28" s="279"/>
    </row>
    <row r="29" spans="1:60" s="93" customFormat="1" ht="30" customHeight="1" x14ac:dyDescent="0.15">
      <c r="A29" s="277">
        <f t="shared" si="0"/>
        <v>9999</v>
      </c>
      <c r="B29" s="296" t="str">
        <f t="shared" si="7"/>
        <v>ZZZZZ</v>
      </c>
      <c r="C29" s="296" t="str">
        <f t="shared" si="8"/>
        <v>Zzzzz</v>
      </c>
      <c r="D29" s="297" t="str">
        <f t="shared" si="9"/>
        <v>F</v>
      </c>
      <c r="E29" s="298">
        <f t="shared" si="11"/>
        <v>31413</v>
      </c>
      <c r="F29" s="297"/>
      <c r="G29" s="297">
        <v>29</v>
      </c>
      <c r="H29" s="296">
        <f t="shared" si="10"/>
        <v>1986</v>
      </c>
      <c r="I29" s="299" t="str">
        <f t="shared" si="2"/>
        <v>C3</v>
      </c>
      <c r="L29" s="278">
        <f t="shared" si="3"/>
        <v>0</v>
      </c>
      <c r="M29" s="278">
        <f t="shared" si="4"/>
        <v>1</v>
      </c>
      <c r="N29" s="319">
        <f t="shared" si="5"/>
        <v>1</v>
      </c>
      <c r="O29" s="296" t="s">
        <v>253</v>
      </c>
      <c r="P29" s="296" t="s">
        <v>254</v>
      </c>
      <c r="Q29" s="297" t="s">
        <v>155</v>
      </c>
      <c r="R29" s="297">
        <v>1986</v>
      </c>
      <c r="S29" s="299" t="str">
        <f t="shared" si="12"/>
        <v>C3</v>
      </c>
      <c r="T29" s="179"/>
      <c r="U29" s="198"/>
      <c r="V29" s="198"/>
      <c r="W29" s="198"/>
      <c r="X29" s="198"/>
      <c r="Y29" s="198"/>
      <c r="Z29" s="198"/>
      <c r="AA29" s="198"/>
      <c r="AB29" s="198"/>
      <c r="AC29" s="198"/>
      <c r="AD29" s="198"/>
      <c r="AE29" s="198"/>
      <c r="AF29" s="198"/>
      <c r="AG29" s="198"/>
      <c r="AH29" s="198"/>
      <c r="AI29" s="198"/>
      <c r="AJ29" s="198"/>
      <c r="AK29" s="198"/>
      <c r="AL29" s="198"/>
      <c r="AP29" s="279"/>
      <c r="AX29" s="279"/>
      <c r="BH29" s="279"/>
    </row>
    <row r="30" spans="1:60" s="93" customFormat="1" ht="30" customHeight="1" x14ac:dyDescent="0.15">
      <c r="A30" s="277" t="str">
        <f t="shared" si="0"/>
        <v/>
      </c>
      <c r="B30" s="296" t="str">
        <f t="shared" si="7"/>
        <v/>
      </c>
      <c r="C30" s="296" t="str">
        <f t="shared" si="8"/>
        <v/>
      </c>
      <c r="D30" s="297" t="str">
        <f t="shared" si="9"/>
        <v/>
      </c>
      <c r="E30" s="298" t="str">
        <f t="shared" si="11"/>
        <v/>
      </c>
      <c r="F30" s="297"/>
      <c r="G30" s="297">
        <v>30</v>
      </c>
      <c r="H30" s="296" t="str">
        <f t="shared" si="10"/>
        <v/>
      </c>
      <c r="I30" s="299" t="str">
        <f t="shared" si="2"/>
        <v/>
      </c>
      <c r="L30" s="278">
        <f t="shared" si="3"/>
        <v>0</v>
      </c>
      <c r="M30" s="278">
        <f t="shared" si="4"/>
        <v>0</v>
      </c>
      <c r="N30" s="319">
        <f t="shared" si="5"/>
        <v>0</v>
      </c>
      <c r="O30" s="296"/>
      <c r="P30" s="296"/>
      <c r="Q30" s="297"/>
      <c r="R30" s="297"/>
      <c r="S30" s="299" t="str">
        <f t="shared" si="12"/>
        <v/>
      </c>
      <c r="T30" s="179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P30" s="279"/>
      <c r="AX30" s="279"/>
      <c r="AZ30" s="279"/>
      <c r="BF30" s="279"/>
    </row>
    <row r="31" spans="1:60" s="93" customFormat="1" ht="30" customHeight="1" x14ac:dyDescent="0.15">
      <c r="A31" s="277" t="str">
        <f t="shared" si="0"/>
        <v/>
      </c>
      <c r="B31" s="296" t="str">
        <f t="shared" si="7"/>
        <v/>
      </c>
      <c r="C31" s="296" t="str">
        <f t="shared" si="8"/>
        <v/>
      </c>
      <c r="D31" s="297" t="str">
        <f t="shared" si="9"/>
        <v/>
      </c>
      <c r="E31" s="298" t="str">
        <f t="shared" si="11"/>
        <v/>
      </c>
      <c r="F31" s="297"/>
      <c r="G31" s="297">
        <v>31</v>
      </c>
      <c r="H31" s="296" t="str">
        <f t="shared" si="10"/>
        <v/>
      </c>
      <c r="I31" s="299" t="str">
        <f t="shared" si="2"/>
        <v/>
      </c>
      <c r="L31" s="278">
        <f t="shared" si="3"/>
        <v>0</v>
      </c>
      <c r="M31" s="278">
        <f t="shared" si="4"/>
        <v>0</v>
      </c>
      <c r="N31" s="319">
        <f t="shared" si="5"/>
        <v>0</v>
      </c>
      <c r="O31" s="296"/>
      <c r="P31" s="296"/>
      <c r="Q31" s="297"/>
      <c r="R31" s="297"/>
      <c r="S31" s="299" t="str">
        <f t="shared" si="12"/>
        <v/>
      </c>
      <c r="T31" s="179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X31" s="279"/>
      <c r="BF31" s="279"/>
    </row>
    <row r="32" spans="1:60" s="93" customFormat="1" ht="30" customHeight="1" x14ac:dyDescent="0.15">
      <c r="A32" s="277" t="str">
        <f t="shared" si="0"/>
        <v/>
      </c>
      <c r="B32" s="296" t="str">
        <f t="shared" si="7"/>
        <v/>
      </c>
      <c r="C32" s="296" t="str">
        <f t="shared" si="8"/>
        <v/>
      </c>
      <c r="D32" s="297" t="str">
        <f t="shared" si="9"/>
        <v/>
      </c>
      <c r="E32" s="298" t="str">
        <f t="shared" si="11"/>
        <v/>
      </c>
      <c r="F32" s="297"/>
      <c r="G32" s="297">
        <v>32</v>
      </c>
      <c r="H32" s="296" t="str">
        <f t="shared" si="10"/>
        <v/>
      </c>
      <c r="I32" s="299" t="str">
        <f t="shared" si="2"/>
        <v/>
      </c>
      <c r="L32" s="278">
        <f t="shared" si="3"/>
        <v>0</v>
      </c>
      <c r="M32" s="278">
        <f t="shared" si="4"/>
        <v>0</v>
      </c>
      <c r="N32" s="319">
        <f t="shared" si="5"/>
        <v>0</v>
      </c>
      <c r="O32" s="296"/>
      <c r="P32" s="296"/>
      <c r="Q32" s="297"/>
      <c r="R32" s="297"/>
      <c r="S32" s="299" t="str">
        <f t="shared" si="12"/>
        <v/>
      </c>
      <c r="T32" s="179"/>
      <c r="U32" s="198"/>
      <c r="V32" s="198"/>
      <c r="W32" s="198"/>
      <c r="X32" s="198"/>
      <c r="Y32" s="198"/>
      <c r="Z32" s="198"/>
      <c r="AA32" s="198"/>
      <c r="AB32" s="198"/>
      <c r="AC32" s="198"/>
      <c r="AD32" s="198"/>
      <c r="AE32" s="198"/>
      <c r="AF32" s="198"/>
      <c r="AG32" s="198"/>
      <c r="AH32" s="198"/>
      <c r="AI32" s="198"/>
      <c r="AJ32" s="198"/>
      <c r="AK32" s="198"/>
      <c r="AL32" s="198"/>
      <c r="BF32" s="279"/>
      <c r="BH32" s="279"/>
    </row>
    <row r="33" spans="1:60" s="93" customFormat="1" ht="30" customHeight="1" x14ac:dyDescent="0.15">
      <c r="A33" s="277" t="str">
        <f t="shared" si="0"/>
        <v/>
      </c>
      <c r="B33" s="296" t="str">
        <f t="shared" si="7"/>
        <v/>
      </c>
      <c r="C33" s="296" t="str">
        <f t="shared" si="8"/>
        <v/>
      </c>
      <c r="D33" s="297" t="str">
        <f t="shared" si="9"/>
        <v/>
      </c>
      <c r="E33" s="298" t="str">
        <f t="shared" si="11"/>
        <v/>
      </c>
      <c r="F33" s="297"/>
      <c r="G33" s="297">
        <v>33</v>
      </c>
      <c r="H33" s="296" t="str">
        <f t="shared" si="10"/>
        <v/>
      </c>
      <c r="I33" s="299" t="str">
        <f t="shared" si="2"/>
        <v/>
      </c>
      <c r="L33" s="278">
        <f t="shared" si="3"/>
        <v>0</v>
      </c>
      <c r="M33" s="278">
        <f t="shared" si="4"/>
        <v>0</v>
      </c>
      <c r="N33" s="319">
        <f t="shared" si="5"/>
        <v>0</v>
      </c>
      <c r="O33" s="296"/>
      <c r="P33" s="296"/>
      <c r="Q33" s="297"/>
      <c r="R33" s="297"/>
      <c r="S33" s="299" t="str">
        <f t="shared" si="12"/>
        <v/>
      </c>
      <c r="T33" s="179"/>
      <c r="U33" s="198"/>
      <c r="V33" s="198"/>
      <c r="W33" s="198"/>
      <c r="X33" s="198"/>
      <c r="Y33" s="198"/>
      <c r="Z33" s="198"/>
      <c r="AA33" s="198"/>
      <c r="AB33" s="198"/>
      <c r="AC33" s="198"/>
      <c r="AD33" s="198"/>
      <c r="AE33" s="198"/>
      <c r="AF33" s="198"/>
      <c r="AG33" s="198"/>
      <c r="AH33" s="198"/>
      <c r="AI33" s="198"/>
      <c r="AJ33" s="198"/>
      <c r="AK33" s="198"/>
      <c r="AL33" s="198"/>
      <c r="AP33" s="279"/>
      <c r="AX33" s="279"/>
      <c r="AZ33" s="279"/>
      <c r="BH33" s="279"/>
    </row>
    <row r="34" spans="1:60" s="93" customFormat="1" ht="30" customHeight="1" x14ac:dyDescent="0.15">
      <c r="A34" s="277" t="str">
        <f t="shared" si="0"/>
        <v/>
      </c>
      <c r="B34" s="296" t="str">
        <f t="shared" si="7"/>
        <v/>
      </c>
      <c r="C34" s="296" t="str">
        <f t="shared" si="8"/>
        <v/>
      </c>
      <c r="D34" s="297" t="str">
        <f t="shared" si="9"/>
        <v/>
      </c>
      <c r="E34" s="298" t="str">
        <f t="shared" si="11"/>
        <v/>
      </c>
      <c r="F34" s="297"/>
      <c r="G34" s="297">
        <v>34</v>
      </c>
      <c r="H34" s="296" t="str">
        <f t="shared" si="10"/>
        <v/>
      </c>
      <c r="I34" s="299" t="str">
        <f t="shared" si="2"/>
        <v/>
      </c>
      <c r="L34" s="278">
        <f t="shared" si="3"/>
        <v>0</v>
      </c>
      <c r="M34" s="278">
        <f t="shared" si="4"/>
        <v>0</v>
      </c>
      <c r="N34" s="319">
        <f t="shared" si="5"/>
        <v>0</v>
      </c>
      <c r="O34" s="296"/>
      <c r="P34" s="296"/>
      <c r="Q34" s="297"/>
      <c r="R34" s="297"/>
      <c r="S34" s="299" t="str">
        <f t="shared" si="12"/>
        <v/>
      </c>
      <c r="T34" s="179"/>
      <c r="U34" s="198"/>
      <c r="V34" s="198"/>
      <c r="W34" s="198"/>
      <c r="X34" s="198"/>
      <c r="Y34" s="198"/>
      <c r="Z34" s="198"/>
      <c r="AA34" s="198"/>
      <c r="AB34" s="198"/>
      <c r="AC34" s="198"/>
      <c r="AD34" s="198"/>
      <c r="AE34" s="198"/>
      <c r="AF34" s="198"/>
      <c r="AG34" s="198"/>
      <c r="AH34" s="198"/>
      <c r="AI34" s="198"/>
      <c r="AJ34" s="198"/>
      <c r="AK34" s="198"/>
      <c r="AL34" s="198"/>
      <c r="AP34" s="279"/>
      <c r="AX34" s="279"/>
      <c r="AZ34" s="279"/>
      <c r="BF34" s="279"/>
    </row>
    <row r="35" spans="1:60" s="93" customFormat="1" ht="30" customHeight="1" x14ac:dyDescent="0.15">
      <c r="A35" s="277" t="str">
        <f t="shared" si="0"/>
        <v/>
      </c>
      <c r="B35" s="296" t="str">
        <f t="shared" si="7"/>
        <v/>
      </c>
      <c r="C35" s="296" t="str">
        <f t="shared" si="8"/>
        <v/>
      </c>
      <c r="D35" s="297" t="str">
        <f t="shared" si="9"/>
        <v/>
      </c>
      <c r="E35" s="298" t="str">
        <f t="shared" si="11"/>
        <v/>
      </c>
      <c r="F35" s="297"/>
      <c r="G35" s="297">
        <v>35</v>
      </c>
      <c r="H35" s="296" t="str">
        <f t="shared" si="10"/>
        <v/>
      </c>
      <c r="I35" s="299" t="str">
        <f t="shared" si="2"/>
        <v/>
      </c>
      <c r="L35" s="278">
        <f t="shared" si="3"/>
        <v>0</v>
      </c>
      <c r="M35" s="278">
        <f t="shared" si="4"/>
        <v>0</v>
      </c>
      <c r="N35" s="319">
        <f t="shared" si="5"/>
        <v>0</v>
      </c>
      <c r="O35" s="296"/>
      <c r="P35" s="296"/>
      <c r="Q35" s="297"/>
      <c r="R35" s="297"/>
      <c r="S35" s="299" t="str">
        <f t="shared" si="12"/>
        <v/>
      </c>
      <c r="T35" s="179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P35" s="279"/>
      <c r="AX35" s="279"/>
      <c r="AZ35" s="279"/>
      <c r="BF35" s="279"/>
    </row>
    <row r="36" spans="1:60" s="93" customFormat="1" ht="30" customHeight="1" x14ac:dyDescent="0.15">
      <c r="A36" s="277" t="str">
        <f t="shared" si="0"/>
        <v/>
      </c>
      <c r="B36" s="296" t="str">
        <f t="shared" si="7"/>
        <v/>
      </c>
      <c r="C36" s="296" t="str">
        <f t="shared" si="8"/>
        <v/>
      </c>
      <c r="D36" s="297" t="str">
        <f t="shared" si="9"/>
        <v/>
      </c>
      <c r="E36" s="298" t="str">
        <f t="shared" si="11"/>
        <v/>
      </c>
      <c r="F36" s="297"/>
      <c r="G36" s="297">
        <v>36</v>
      </c>
      <c r="H36" s="296" t="str">
        <f t="shared" si="10"/>
        <v/>
      </c>
      <c r="I36" s="299" t="str">
        <f t="shared" si="2"/>
        <v/>
      </c>
      <c r="L36" s="278">
        <f t="shared" si="3"/>
        <v>0</v>
      </c>
      <c r="M36" s="278">
        <f t="shared" si="4"/>
        <v>0</v>
      </c>
      <c r="N36" s="319">
        <f t="shared" si="5"/>
        <v>0</v>
      </c>
      <c r="O36" s="296"/>
      <c r="P36" s="296"/>
      <c r="Q36" s="297"/>
      <c r="R36" s="297"/>
      <c r="S36" s="299" t="str">
        <f t="shared" si="12"/>
        <v/>
      </c>
      <c r="T36" s="179"/>
      <c r="U36" s="198"/>
      <c r="V36" s="198"/>
      <c r="W36" s="198"/>
      <c r="X36" s="198"/>
      <c r="Y36" s="198"/>
      <c r="Z36" s="198"/>
      <c r="AA36" s="198"/>
      <c r="AB36" s="198"/>
      <c r="AC36" s="198"/>
      <c r="AD36" s="198"/>
      <c r="AE36" s="198"/>
      <c r="AF36" s="198"/>
      <c r="AG36" s="198"/>
      <c r="AH36" s="198"/>
      <c r="AI36" s="198"/>
      <c r="AJ36" s="198"/>
      <c r="AK36" s="198"/>
      <c r="AL36" s="198"/>
      <c r="AP36" s="279"/>
      <c r="AZ36" s="279"/>
    </row>
    <row r="37" spans="1:60" s="93" customFormat="1" ht="30" customHeight="1" x14ac:dyDescent="0.15">
      <c r="A37" s="277" t="str">
        <f t="shared" si="0"/>
        <v/>
      </c>
      <c r="B37" s="296" t="str">
        <f t="shared" si="7"/>
        <v/>
      </c>
      <c r="C37" s="296" t="str">
        <f t="shared" si="8"/>
        <v/>
      </c>
      <c r="D37" s="297" t="str">
        <f t="shared" si="9"/>
        <v/>
      </c>
      <c r="E37" s="298" t="str">
        <f t="shared" si="11"/>
        <v/>
      </c>
      <c r="F37" s="297"/>
      <c r="G37" s="297">
        <v>37</v>
      </c>
      <c r="H37" s="296" t="str">
        <f t="shared" si="10"/>
        <v/>
      </c>
      <c r="I37" s="299" t="str">
        <f t="shared" si="2"/>
        <v/>
      </c>
      <c r="L37" s="278">
        <f t="shared" si="3"/>
        <v>0</v>
      </c>
      <c r="M37" s="278">
        <f t="shared" si="4"/>
        <v>0</v>
      </c>
      <c r="N37" s="319">
        <f t="shared" si="5"/>
        <v>0</v>
      </c>
      <c r="O37" s="296"/>
      <c r="P37" s="296"/>
      <c r="Q37" s="297"/>
      <c r="R37" s="297"/>
      <c r="S37" s="299" t="str">
        <f t="shared" si="12"/>
        <v/>
      </c>
      <c r="T37" s="179"/>
      <c r="U37" s="198"/>
      <c r="V37" s="198"/>
      <c r="W37" s="198"/>
      <c r="X37" s="198"/>
      <c r="Y37" s="198"/>
      <c r="Z37" s="198"/>
      <c r="AA37" s="198"/>
      <c r="AB37" s="198"/>
      <c r="AC37" s="198"/>
      <c r="AD37" s="198"/>
      <c r="AE37" s="198"/>
      <c r="AF37" s="198"/>
      <c r="AG37" s="198"/>
      <c r="AH37" s="198"/>
      <c r="AI37" s="198"/>
      <c r="AJ37" s="198"/>
      <c r="AK37" s="198"/>
      <c r="AL37" s="198"/>
      <c r="AP37" s="279"/>
      <c r="AX37" s="279"/>
      <c r="AZ37" s="279"/>
      <c r="BF37" s="279"/>
      <c r="BH37" s="279"/>
    </row>
    <row r="38" spans="1:60" s="93" customFormat="1" ht="30" customHeight="1" x14ac:dyDescent="0.15">
      <c r="A38" s="277" t="str">
        <f t="shared" si="0"/>
        <v/>
      </c>
      <c r="B38" s="296" t="str">
        <f t="shared" si="7"/>
        <v/>
      </c>
      <c r="C38" s="296" t="str">
        <f t="shared" si="8"/>
        <v/>
      </c>
      <c r="D38" s="297" t="str">
        <f t="shared" si="9"/>
        <v/>
      </c>
      <c r="E38" s="298" t="str">
        <f t="shared" si="11"/>
        <v/>
      </c>
      <c r="F38" s="297"/>
      <c r="G38" s="297">
        <v>38</v>
      </c>
      <c r="H38" s="296" t="str">
        <f t="shared" si="10"/>
        <v/>
      </c>
      <c r="I38" s="299" t="str">
        <f t="shared" si="2"/>
        <v/>
      </c>
      <c r="L38" s="278">
        <f t="shared" si="3"/>
        <v>0</v>
      </c>
      <c r="M38" s="278">
        <f t="shared" si="4"/>
        <v>0</v>
      </c>
      <c r="N38" s="319">
        <f t="shared" si="5"/>
        <v>0</v>
      </c>
      <c r="O38" s="296"/>
      <c r="P38" s="296"/>
      <c r="Q38" s="297"/>
      <c r="R38" s="297"/>
      <c r="S38" s="299" t="str">
        <f t="shared" si="12"/>
        <v/>
      </c>
      <c r="T38" s="179"/>
      <c r="U38" s="198"/>
      <c r="V38" s="198"/>
      <c r="W38" s="198"/>
      <c r="X38" s="198"/>
      <c r="Y38" s="198"/>
      <c r="Z38" s="198"/>
      <c r="AA38" s="198"/>
      <c r="AB38" s="198"/>
      <c r="AC38" s="198"/>
      <c r="AD38" s="198"/>
      <c r="AE38" s="198"/>
      <c r="AF38" s="198"/>
      <c r="AG38" s="198"/>
      <c r="AH38" s="198"/>
      <c r="AI38" s="198"/>
      <c r="AJ38" s="198"/>
      <c r="AK38" s="198"/>
      <c r="AL38" s="198"/>
      <c r="AP38" s="279"/>
      <c r="AX38" s="279"/>
      <c r="BF38" s="279"/>
    </row>
    <row r="39" spans="1:60" s="93" customFormat="1" ht="30" customHeight="1" x14ac:dyDescent="0.15">
      <c r="A39" s="277" t="str">
        <f t="shared" si="0"/>
        <v/>
      </c>
      <c r="B39" s="296" t="str">
        <f t="shared" si="7"/>
        <v/>
      </c>
      <c r="C39" s="296" t="str">
        <f t="shared" si="8"/>
        <v/>
      </c>
      <c r="D39" s="297" t="str">
        <f t="shared" si="9"/>
        <v/>
      </c>
      <c r="E39" s="298" t="str">
        <f t="shared" si="11"/>
        <v/>
      </c>
      <c r="F39" s="297"/>
      <c r="G39" s="297">
        <v>39</v>
      </c>
      <c r="H39" s="296" t="str">
        <f t="shared" si="10"/>
        <v/>
      </c>
      <c r="I39" s="299" t="str">
        <f t="shared" si="2"/>
        <v/>
      </c>
      <c r="L39" s="278">
        <f t="shared" si="3"/>
        <v>0</v>
      </c>
      <c r="M39" s="278">
        <f t="shared" si="4"/>
        <v>0</v>
      </c>
      <c r="N39" s="319">
        <f t="shared" si="5"/>
        <v>0</v>
      </c>
      <c r="O39" s="296"/>
      <c r="P39" s="296"/>
      <c r="Q39" s="297"/>
      <c r="R39" s="297"/>
      <c r="S39" s="299" t="str">
        <f t="shared" si="12"/>
        <v/>
      </c>
      <c r="T39" s="179"/>
      <c r="U39" s="198"/>
      <c r="V39" s="198"/>
      <c r="W39" s="198"/>
      <c r="X39" s="198"/>
      <c r="Y39" s="198"/>
      <c r="Z39" s="198"/>
      <c r="AA39" s="198"/>
      <c r="AB39" s="198"/>
      <c r="AC39" s="198"/>
      <c r="AD39" s="198"/>
      <c r="AE39" s="198"/>
      <c r="AF39" s="198"/>
      <c r="AG39" s="198"/>
      <c r="AH39" s="198"/>
      <c r="AI39" s="198"/>
      <c r="AJ39" s="198"/>
      <c r="AK39" s="198"/>
      <c r="AL39" s="198"/>
      <c r="AX39" s="279"/>
      <c r="AZ39" s="279"/>
      <c r="BF39" s="279"/>
      <c r="BH39" s="279"/>
    </row>
    <row r="40" spans="1:60" s="93" customFormat="1" ht="30" customHeight="1" x14ac:dyDescent="0.15">
      <c r="A40" s="277" t="str">
        <f t="shared" si="0"/>
        <v/>
      </c>
      <c r="B40" s="296" t="str">
        <f t="shared" si="7"/>
        <v/>
      </c>
      <c r="C40" s="296" t="str">
        <f t="shared" si="8"/>
        <v/>
      </c>
      <c r="D40" s="297" t="str">
        <f t="shared" si="9"/>
        <v/>
      </c>
      <c r="E40" s="298" t="str">
        <f t="shared" si="11"/>
        <v/>
      </c>
      <c r="F40" s="297"/>
      <c r="G40" s="297">
        <v>40</v>
      </c>
      <c r="H40" s="296" t="str">
        <f t="shared" si="10"/>
        <v/>
      </c>
      <c r="I40" s="299" t="str">
        <f t="shared" si="2"/>
        <v/>
      </c>
      <c r="L40" s="278">
        <f t="shared" si="3"/>
        <v>0</v>
      </c>
      <c r="M40" s="278">
        <f t="shared" si="4"/>
        <v>0</v>
      </c>
      <c r="N40" s="319">
        <f t="shared" si="5"/>
        <v>0</v>
      </c>
      <c r="O40" s="296"/>
      <c r="P40" s="296"/>
      <c r="Q40" s="297"/>
      <c r="R40" s="297"/>
      <c r="S40" s="299" t="str">
        <f t="shared" si="12"/>
        <v/>
      </c>
      <c r="T40" s="179"/>
      <c r="U40" s="198"/>
      <c r="V40" s="198"/>
      <c r="W40" s="198"/>
      <c r="X40" s="198"/>
      <c r="Y40" s="198"/>
      <c r="Z40" s="198"/>
      <c r="AA40" s="198"/>
      <c r="AB40" s="198"/>
      <c r="AC40" s="198"/>
      <c r="AD40" s="198"/>
      <c r="AE40" s="198"/>
      <c r="AF40" s="198"/>
      <c r="AG40" s="198"/>
      <c r="AH40" s="198"/>
      <c r="AI40" s="198"/>
      <c r="AJ40" s="198"/>
      <c r="AK40" s="198"/>
      <c r="AL40" s="198"/>
      <c r="AP40" s="279"/>
      <c r="AX40" s="279"/>
      <c r="AZ40" s="279"/>
    </row>
    <row r="41" spans="1:60" s="93" customFormat="1" ht="30" customHeight="1" x14ac:dyDescent="0.15">
      <c r="A41" s="277" t="str">
        <f t="shared" si="0"/>
        <v/>
      </c>
      <c r="B41" s="296" t="str">
        <f t="shared" si="7"/>
        <v/>
      </c>
      <c r="C41" s="296" t="str">
        <f t="shared" si="8"/>
        <v/>
      </c>
      <c r="D41" s="297" t="str">
        <f t="shared" si="9"/>
        <v/>
      </c>
      <c r="E41" s="298" t="str">
        <f t="shared" si="11"/>
        <v/>
      </c>
      <c r="F41" s="297"/>
      <c r="G41" s="297">
        <v>41</v>
      </c>
      <c r="H41" s="296" t="str">
        <f t="shared" si="10"/>
        <v/>
      </c>
      <c r="I41" s="299" t="str">
        <f t="shared" si="2"/>
        <v/>
      </c>
      <c r="L41" s="278">
        <f t="shared" si="3"/>
        <v>0</v>
      </c>
      <c r="M41" s="278">
        <f t="shared" si="4"/>
        <v>0</v>
      </c>
      <c r="N41" s="319">
        <f t="shared" si="5"/>
        <v>0</v>
      </c>
      <c r="O41" s="296"/>
      <c r="P41" s="296"/>
      <c r="Q41" s="297"/>
      <c r="R41" s="297"/>
      <c r="S41" s="299" t="str">
        <f t="shared" si="12"/>
        <v/>
      </c>
      <c r="T41" s="179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P41" s="279"/>
      <c r="BF41" s="279"/>
      <c r="BH41" s="279"/>
    </row>
    <row r="42" spans="1:60" s="93" customFormat="1" ht="30" customHeight="1" x14ac:dyDescent="0.15">
      <c r="A42" s="277" t="str">
        <f t="shared" si="0"/>
        <v/>
      </c>
      <c r="B42" s="296" t="str">
        <f t="shared" si="7"/>
        <v/>
      </c>
      <c r="C42" s="296" t="str">
        <f t="shared" si="8"/>
        <v/>
      </c>
      <c r="D42" s="297" t="str">
        <f t="shared" si="9"/>
        <v/>
      </c>
      <c r="E42" s="298" t="str">
        <f t="shared" si="11"/>
        <v/>
      </c>
      <c r="F42" s="297"/>
      <c r="G42" s="297">
        <v>42</v>
      </c>
      <c r="H42" s="296" t="str">
        <f t="shared" si="10"/>
        <v/>
      </c>
      <c r="I42" s="299" t="str">
        <f t="shared" si="2"/>
        <v/>
      </c>
      <c r="L42" s="278">
        <f t="shared" si="3"/>
        <v>0</v>
      </c>
      <c r="M42" s="278">
        <f t="shared" si="4"/>
        <v>0</v>
      </c>
      <c r="N42" s="319">
        <f t="shared" si="5"/>
        <v>0</v>
      </c>
      <c r="O42" s="296"/>
      <c r="P42" s="296"/>
      <c r="Q42" s="297"/>
      <c r="R42" s="297"/>
      <c r="S42" s="299" t="str">
        <f t="shared" si="12"/>
        <v/>
      </c>
      <c r="T42" s="179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198"/>
      <c r="AF42" s="198"/>
      <c r="AG42" s="198"/>
      <c r="AH42" s="198"/>
      <c r="AI42" s="198"/>
      <c r="AJ42" s="198"/>
      <c r="AK42" s="198"/>
      <c r="AL42" s="198"/>
      <c r="BF42" s="279"/>
      <c r="BH42" s="279"/>
    </row>
    <row r="43" spans="1:60" s="93" customFormat="1" ht="30" customHeight="1" x14ac:dyDescent="0.15">
      <c r="A43" s="277" t="str">
        <f t="shared" si="0"/>
        <v/>
      </c>
      <c r="B43" s="296" t="str">
        <f t="shared" si="7"/>
        <v/>
      </c>
      <c r="C43" s="296" t="str">
        <f t="shared" si="8"/>
        <v/>
      </c>
      <c r="D43" s="297" t="str">
        <f t="shared" si="9"/>
        <v/>
      </c>
      <c r="E43" s="298" t="str">
        <f t="shared" si="11"/>
        <v/>
      </c>
      <c r="F43" s="297"/>
      <c r="G43" s="297">
        <v>43</v>
      </c>
      <c r="H43" s="296" t="str">
        <f t="shared" si="10"/>
        <v/>
      </c>
      <c r="I43" s="299" t="str">
        <f t="shared" si="2"/>
        <v/>
      </c>
      <c r="L43" s="278">
        <f t="shared" si="3"/>
        <v>0</v>
      </c>
      <c r="M43" s="278">
        <f t="shared" si="4"/>
        <v>0</v>
      </c>
      <c r="N43" s="319">
        <f t="shared" si="5"/>
        <v>0</v>
      </c>
      <c r="O43" s="296"/>
      <c r="P43" s="296"/>
      <c r="Q43" s="297"/>
      <c r="R43" s="297"/>
      <c r="S43" s="299" t="str">
        <f t="shared" si="12"/>
        <v/>
      </c>
      <c r="T43" s="179"/>
      <c r="U43" s="198"/>
      <c r="V43" s="198"/>
      <c r="W43" s="198"/>
      <c r="X43" s="198"/>
      <c r="Y43" s="198"/>
      <c r="Z43" s="198"/>
      <c r="AA43" s="198"/>
      <c r="AB43" s="198"/>
      <c r="AC43" s="198"/>
      <c r="AD43" s="198"/>
      <c r="AE43" s="198"/>
      <c r="AF43" s="198"/>
      <c r="AG43" s="198"/>
      <c r="AH43" s="198"/>
      <c r="AI43" s="198"/>
      <c r="AJ43" s="198"/>
      <c r="AK43" s="198"/>
      <c r="AL43" s="198"/>
      <c r="AP43" s="279"/>
    </row>
    <row r="44" spans="1:60" s="93" customFormat="1" ht="30" customHeight="1" x14ac:dyDescent="0.15">
      <c r="A44" s="277" t="str">
        <f t="shared" si="0"/>
        <v/>
      </c>
      <c r="B44" s="296" t="str">
        <f t="shared" si="7"/>
        <v/>
      </c>
      <c r="C44" s="296" t="str">
        <f t="shared" si="8"/>
        <v/>
      </c>
      <c r="D44" s="297" t="str">
        <f t="shared" si="9"/>
        <v/>
      </c>
      <c r="E44" s="298" t="str">
        <f t="shared" si="11"/>
        <v/>
      </c>
      <c r="F44" s="297"/>
      <c r="G44" s="297">
        <v>44</v>
      </c>
      <c r="H44" s="296" t="str">
        <f t="shared" si="10"/>
        <v/>
      </c>
      <c r="I44" s="299" t="str">
        <f t="shared" si="2"/>
        <v/>
      </c>
      <c r="L44" s="278">
        <f t="shared" si="3"/>
        <v>0</v>
      </c>
      <c r="M44" s="278">
        <f t="shared" si="4"/>
        <v>0</v>
      </c>
      <c r="N44" s="319">
        <f t="shared" si="5"/>
        <v>0</v>
      </c>
      <c r="O44" s="296"/>
      <c r="P44" s="296"/>
      <c r="Q44" s="297"/>
      <c r="R44" s="297"/>
      <c r="S44" s="299" t="str">
        <f t="shared" si="12"/>
        <v/>
      </c>
      <c r="T44" s="179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P44" s="279"/>
      <c r="BF44" s="279"/>
    </row>
    <row r="45" spans="1:60" ht="30" customHeight="1" x14ac:dyDescent="0.2">
      <c r="A45" s="277" t="str">
        <f t="shared" si="0"/>
        <v/>
      </c>
      <c r="B45" s="296" t="str">
        <f t="shared" si="7"/>
        <v/>
      </c>
      <c r="C45" s="296" t="str">
        <f t="shared" si="8"/>
        <v/>
      </c>
      <c r="D45" s="297" t="str">
        <f t="shared" si="9"/>
        <v/>
      </c>
      <c r="E45" s="298" t="str">
        <f t="shared" si="11"/>
        <v/>
      </c>
      <c r="F45" s="297"/>
      <c r="G45" s="297">
        <v>45</v>
      </c>
      <c r="H45" s="296" t="str">
        <f t="shared" si="10"/>
        <v/>
      </c>
      <c r="I45" s="299" t="str">
        <f t="shared" si="2"/>
        <v/>
      </c>
      <c r="J45" s="93"/>
      <c r="L45" s="278">
        <f t="shared" si="3"/>
        <v>0</v>
      </c>
      <c r="M45" s="278">
        <f t="shared" si="4"/>
        <v>0</v>
      </c>
      <c r="N45" s="319">
        <f t="shared" si="5"/>
        <v>0</v>
      </c>
      <c r="O45" s="300"/>
      <c r="P45" s="300"/>
      <c r="Q45" s="297"/>
      <c r="R45" s="297"/>
      <c r="S45" s="299" t="str">
        <f t="shared" si="12"/>
        <v/>
      </c>
      <c r="T45" s="179"/>
      <c r="U45" s="198"/>
      <c r="V45" s="198"/>
      <c r="W45" s="198"/>
      <c r="X45" s="198"/>
      <c r="Y45" s="198"/>
      <c r="Z45" s="198"/>
      <c r="AA45" s="198"/>
      <c r="AB45" s="198"/>
      <c r="AC45" s="198"/>
      <c r="AD45" s="31"/>
      <c r="AE45" s="31"/>
      <c r="AF45" s="31"/>
      <c r="AG45" s="31"/>
      <c r="AH45" s="31"/>
      <c r="AI45" s="31"/>
      <c r="AJ45" s="31"/>
      <c r="AK45" s="31"/>
      <c r="AL45" s="31"/>
      <c r="BF45" s="268"/>
    </row>
    <row r="46" spans="1:60" ht="30" customHeight="1" x14ac:dyDescent="0.2">
      <c r="A46" s="277" t="str">
        <f t="shared" si="0"/>
        <v/>
      </c>
      <c r="B46" s="296" t="str">
        <f t="shared" si="7"/>
        <v/>
      </c>
      <c r="C46" s="296" t="str">
        <f t="shared" si="8"/>
        <v/>
      </c>
      <c r="D46" s="297" t="str">
        <f t="shared" si="9"/>
        <v/>
      </c>
      <c r="E46" s="298" t="str">
        <f t="shared" si="11"/>
        <v/>
      </c>
      <c r="F46" s="297"/>
      <c r="G46" s="297">
        <v>46</v>
      </c>
      <c r="H46" s="296" t="str">
        <f t="shared" si="10"/>
        <v/>
      </c>
      <c r="I46" s="299" t="str">
        <f t="shared" si="2"/>
        <v/>
      </c>
      <c r="J46" s="93"/>
      <c r="L46" s="278">
        <f t="shared" si="3"/>
        <v>0</v>
      </c>
      <c r="M46" s="278">
        <f t="shared" si="4"/>
        <v>0</v>
      </c>
      <c r="N46" s="319">
        <f t="shared" si="5"/>
        <v>0</v>
      </c>
      <c r="O46" s="300"/>
      <c r="P46" s="300"/>
      <c r="Q46" s="297"/>
      <c r="R46" s="297"/>
      <c r="S46" s="299" t="str">
        <f t="shared" si="12"/>
        <v/>
      </c>
      <c r="T46" s="176"/>
      <c r="U46" s="198"/>
      <c r="V46" s="198"/>
      <c r="W46" s="198"/>
      <c r="X46" s="198"/>
      <c r="Y46" s="198"/>
      <c r="Z46" s="198"/>
      <c r="AA46" s="198"/>
      <c r="AB46" s="198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P46" s="268"/>
      <c r="BH46" s="268"/>
    </row>
    <row r="47" spans="1:60" ht="30" customHeight="1" x14ac:dyDescent="0.2">
      <c r="A47" s="277" t="str">
        <f t="shared" si="0"/>
        <v/>
      </c>
      <c r="B47" s="296" t="str">
        <f t="shared" si="7"/>
        <v/>
      </c>
      <c r="C47" s="296" t="str">
        <f t="shared" si="8"/>
        <v/>
      </c>
      <c r="D47" s="297" t="str">
        <f t="shared" si="9"/>
        <v/>
      </c>
      <c r="E47" s="298" t="str">
        <f t="shared" si="11"/>
        <v/>
      </c>
      <c r="F47" s="297"/>
      <c r="G47" s="297">
        <v>47</v>
      </c>
      <c r="H47" s="296" t="str">
        <f t="shared" si="10"/>
        <v/>
      </c>
      <c r="I47" s="299" t="str">
        <f t="shared" si="2"/>
        <v/>
      </c>
      <c r="J47" s="93"/>
      <c r="L47" s="278">
        <f t="shared" si="3"/>
        <v>0</v>
      </c>
      <c r="M47" s="278">
        <f t="shared" si="4"/>
        <v>0</v>
      </c>
      <c r="N47" s="319">
        <f t="shared" si="5"/>
        <v>0</v>
      </c>
      <c r="O47" s="300"/>
      <c r="P47" s="300"/>
      <c r="Q47" s="297"/>
      <c r="R47" s="297"/>
      <c r="S47" s="299" t="str">
        <f t="shared" si="12"/>
        <v/>
      </c>
      <c r="T47" s="176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P47" s="268"/>
    </row>
    <row r="48" spans="1:60" ht="30" customHeight="1" x14ac:dyDescent="0.2">
      <c r="A48" s="277" t="str">
        <f t="shared" si="0"/>
        <v/>
      </c>
      <c r="B48" s="296" t="str">
        <f t="shared" si="7"/>
        <v/>
      </c>
      <c r="C48" s="296" t="str">
        <f t="shared" si="8"/>
        <v/>
      </c>
      <c r="D48" s="297" t="str">
        <f t="shared" si="9"/>
        <v/>
      </c>
      <c r="E48" s="298" t="str">
        <f t="shared" si="11"/>
        <v/>
      </c>
      <c r="F48" s="297"/>
      <c r="G48" s="297">
        <v>48</v>
      </c>
      <c r="H48" s="296" t="str">
        <f t="shared" si="10"/>
        <v/>
      </c>
      <c r="I48" s="299" t="str">
        <f t="shared" si="2"/>
        <v/>
      </c>
      <c r="J48" s="93"/>
      <c r="L48" s="278">
        <f t="shared" si="3"/>
        <v>0</v>
      </c>
      <c r="M48" s="278">
        <f t="shared" si="4"/>
        <v>0</v>
      </c>
      <c r="N48" s="319">
        <f t="shared" si="5"/>
        <v>0</v>
      </c>
      <c r="O48" s="300"/>
      <c r="P48" s="300"/>
      <c r="Q48" s="297"/>
      <c r="R48" s="297"/>
      <c r="S48" s="299" t="str">
        <f t="shared" si="12"/>
        <v/>
      </c>
      <c r="T48" s="176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BH48" s="268"/>
    </row>
    <row r="49" spans="1:60" ht="30" customHeight="1" x14ac:dyDescent="0.2">
      <c r="A49" s="277" t="str">
        <f t="shared" si="0"/>
        <v/>
      </c>
      <c r="B49" s="296" t="str">
        <f t="shared" si="7"/>
        <v/>
      </c>
      <c r="C49" s="296" t="str">
        <f t="shared" si="8"/>
        <v/>
      </c>
      <c r="D49" s="297" t="str">
        <f t="shared" si="9"/>
        <v/>
      </c>
      <c r="E49" s="298" t="str">
        <f t="shared" si="11"/>
        <v/>
      </c>
      <c r="F49" s="297"/>
      <c r="G49" s="297">
        <v>49</v>
      </c>
      <c r="H49" s="296" t="str">
        <f t="shared" si="10"/>
        <v/>
      </c>
      <c r="I49" s="299" t="str">
        <f t="shared" si="2"/>
        <v/>
      </c>
      <c r="J49" s="93"/>
      <c r="L49" s="278">
        <f t="shared" si="3"/>
        <v>0</v>
      </c>
      <c r="M49" s="278">
        <f t="shared" si="4"/>
        <v>0</v>
      </c>
      <c r="N49" s="319">
        <f t="shared" si="5"/>
        <v>0</v>
      </c>
      <c r="O49" s="300"/>
      <c r="P49" s="300"/>
      <c r="Q49" s="297"/>
      <c r="R49" s="297"/>
      <c r="S49" s="299" t="str">
        <f t="shared" si="12"/>
        <v/>
      </c>
      <c r="T49" s="176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BH49" s="268"/>
    </row>
    <row r="50" spans="1:60" ht="30" customHeight="1" x14ac:dyDescent="0.2">
      <c r="A50" s="277" t="str">
        <f t="shared" si="0"/>
        <v/>
      </c>
      <c r="B50" s="296" t="str">
        <f t="shared" si="7"/>
        <v/>
      </c>
      <c r="C50" s="296" t="str">
        <f t="shared" si="8"/>
        <v/>
      </c>
      <c r="D50" s="297" t="str">
        <f t="shared" si="9"/>
        <v/>
      </c>
      <c r="E50" s="298" t="str">
        <f t="shared" si="11"/>
        <v/>
      </c>
      <c r="F50" s="297"/>
      <c r="G50" s="297">
        <v>50</v>
      </c>
      <c r="H50" s="296" t="str">
        <f t="shared" si="10"/>
        <v/>
      </c>
      <c r="I50" s="299" t="str">
        <f t="shared" si="2"/>
        <v/>
      </c>
      <c r="J50" s="93"/>
      <c r="L50" s="278">
        <f t="shared" si="3"/>
        <v>0</v>
      </c>
      <c r="M50" s="278">
        <f t="shared" si="4"/>
        <v>0</v>
      </c>
      <c r="N50" s="319">
        <f t="shared" si="5"/>
        <v>0</v>
      </c>
      <c r="O50" s="300"/>
      <c r="P50" s="300"/>
      <c r="Q50" s="297"/>
      <c r="R50" s="297"/>
      <c r="S50" s="299" t="str">
        <f t="shared" si="12"/>
        <v/>
      </c>
      <c r="T50" s="176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P50" s="268"/>
      <c r="BF50" s="268"/>
    </row>
    <row r="51" spans="1:60" ht="30" customHeight="1" x14ac:dyDescent="0.2">
      <c r="A51" s="277" t="str">
        <f t="shared" si="0"/>
        <v/>
      </c>
      <c r="B51" s="296" t="str">
        <f t="shared" si="7"/>
        <v/>
      </c>
      <c r="C51" s="296" t="str">
        <f t="shared" si="8"/>
        <v/>
      </c>
      <c r="D51" s="297" t="str">
        <f t="shared" si="9"/>
        <v/>
      </c>
      <c r="E51" s="298" t="str">
        <f t="shared" si="11"/>
        <v/>
      </c>
      <c r="F51" s="297"/>
      <c r="G51" s="297">
        <v>51</v>
      </c>
      <c r="H51" s="296" t="str">
        <f t="shared" si="10"/>
        <v/>
      </c>
      <c r="I51" s="299" t="str">
        <f t="shared" si="2"/>
        <v/>
      </c>
      <c r="J51" s="93"/>
      <c r="L51" s="278">
        <f t="shared" si="3"/>
        <v>0</v>
      </c>
      <c r="M51" s="278">
        <f t="shared" si="4"/>
        <v>0</v>
      </c>
      <c r="N51" s="319">
        <f t="shared" si="5"/>
        <v>0</v>
      </c>
      <c r="O51" s="300"/>
      <c r="P51" s="300"/>
      <c r="Q51" s="297"/>
      <c r="R51" s="297"/>
      <c r="S51" s="299" t="str">
        <f t="shared" si="12"/>
        <v/>
      </c>
      <c r="T51" s="176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P51" s="268"/>
      <c r="BH51" s="268"/>
    </row>
    <row r="52" spans="1:60" ht="30" customHeight="1" x14ac:dyDescent="0.2">
      <c r="A52" s="277" t="str">
        <f t="shared" si="0"/>
        <v/>
      </c>
      <c r="B52" s="296" t="str">
        <f t="shared" si="7"/>
        <v/>
      </c>
      <c r="C52" s="296" t="str">
        <f t="shared" si="8"/>
        <v/>
      </c>
      <c r="D52" s="297" t="str">
        <f t="shared" si="9"/>
        <v/>
      </c>
      <c r="E52" s="298" t="str">
        <f t="shared" si="11"/>
        <v/>
      </c>
      <c r="F52" s="297"/>
      <c r="G52" s="297">
        <v>52</v>
      </c>
      <c r="H52" s="296" t="str">
        <f t="shared" si="10"/>
        <v/>
      </c>
      <c r="I52" s="299" t="str">
        <f t="shared" si="2"/>
        <v/>
      </c>
      <c r="J52" s="93"/>
      <c r="L52" s="278">
        <f t="shared" si="3"/>
        <v>0</v>
      </c>
      <c r="M52" s="278">
        <f t="shared" si="4"/>
        <v>0</v>
      </c>
      <c r="N52" s="319">
        <f t="shared" si="5"/>
        <v>0</v>
      </c>
      <c r="O52" s="300"/>
      <c r="P52" s="300"/>
      <c r="Q52" s="297"/>
      <c r="R52" s="297"/>
      <c r="S52" s="299" t="str">
        <f t="shared" si="12"/>
        <v/>
      </c>
      <c r="T52" s="176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P52" s="268"/>
    </row>
    <row r="53" spans="1:60" ht="30" customHeight="1" x14ac:dyDescent="0.2">
      <c r="A53" s="277" t="str">
        <f t="shared" si="0"/>
        <v/>
      </c>
      <c r="B53" s="296" t="str">
        <f t="shared" si="7"/>
        <v/>
      </c>
      <c r="C53" s="296" t="str">
        <f t="shared" si="8"/>
        <v/>
      </c>
      <c r="D53" s="297" t="str">
        <f t="shared" si="9"/>
        <v/>
      </c>
      <c r="E53" s="298" t="str">
        <f t="shared" si="11"/>
        <v/>
      </c>
      <c r="F53" s="297"/>
      <c r="G53" s="297">
        <v>53</v>
      </c>
      <c r="H53" s="296" t="str">
        <f t="shared" si="10"/>
        <v/>
      </c>
      <c r="I53" s="299" t="str">
        <f t="shared" si="2"/>
        <v/>
      </c>
      <c r="J53" s="93"/>
      <c r="L53" s="278">
        <f t="shared" si="3"/>
        <v>0</v>
      </c>
      <c r="M53" s="278">
        <f t="shared" si="4"/>
        <v>0</v>
      </c>
      <c r="N53" s="319">
        <f t="shared" si="5"/>
        <v>0</v>
      </c>
      <c r="O53" s="300"/>
      <c r="P53" s="300"/>
      <c r="Q53" s="297"/>
      <c r="R53" s="297"/>
      <c r="S53" s="299" t="str">
        <f t="shared" si="12"/>
        <v/>
      </c>
      <c r="T53" s="176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P53" s="268"/>
      <c r="BF53" s="268"/>
    </row>
    <row r="54" spans="1:60" ht="30" customHeight="1" x14ac:dyDescent="0.2">
      <c r="A54" s="277" t="str">
        <f t="shared" si="0"/>
        <v/>
      </c>
      <c r="B54" s="296" t="str">
        <f t="shared" si="7"/>
        <v/>
      </c>
      <c r="C54" s="296" t="str">
        <f t="shared" si="8"/>
        <v/>
      </c>
      <c r="D54" s="297" t="str">
        <f t="shared" si="9"/>
        <v/>
      </c>
      <c r="E54" s="298" t="str">
        <f t="shared" si="11"/>
        <v/>
      </c>
      <c r="F54" s="297"/>
      <c r="G54" s="297">
        <v>54</v>
      </c>
      <c r="H54" s="296" t="str">
        <f t="shared" si="10"/>
        <v/>
      </c>
      <c r="I54" s="299" t="str">
        <f t="shared" si="2"/>
        <v/>
      </c>
      <c r="J54" s="93"/>
      <c r="L54" s="278">
        <f t="shared" si="3"/>
        <v>0</v>
      </c>
      <c r="M54" s="278">
        <f t="shared" si="4"/>
        <v>0</v>
      </c>
      <c r="N54" s="319">
        <f t="shared" si="5"/>
        <v>0</v>
      </c>
      <c r="O54" s="300"/>
      <c r="P54" s="300"/>
      <c r="Q54" s="297"/>
      <c r="R54" s="297"/>
      <c r="S54" s="299" t="str">
        <f t="shared" si="12"/>
        <v/>
      </c>
      <c r="T54" s="176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BF54" s="268"/>
    </row>
    <row r="55" spans="1:60" ht="30" customHeight="1" x14ac:dyDescent="0.2">
      <c r="A55" s="277" t="str">
        <f t="shared" si="0"/>
        <v/>
      </c>
      <c r="B55" s="296" t="str">
        <f t="shared" si="7"/>
        <v/>
      </c>
      <c r="C55" s="296" t="str">
        <f t="shared" si="8"/>
        <v/>
      </c>
      <c r="D55" s="297" t="str">
        <f t="shared" si="9"/>
        <v/>
      </c>
      <c r="E55" s="298" t="str">
        <f t="shared" si="11"/>
        <v/>
      </c>
      <c r="F55" s="297"/>
      <c r="G55" s="297">
        <v>55</v>
      </c>
      <c r="H55" s="296" t="str">
        <f t="shared" si="10"/>
        <v/>
      </c>
      <c r="I55" s="299" t="str">
        <f t="shared" si="2"/>
        <v/>
      </c>
      <c r="J55" s="93"/>
      <c r="L55" s="278">
        <f t="shared" si="3"/>
        <v>0</v>
      </c>
      <c r="M55" s="278">
        <f t="shared" si="4"/>
        <v>0</v>
      </c>
      <c r="N55" s="319">
        <f t="shared" si="5"/>
        <v>0</v>
      </c>
      <c r="O55" s="300"/>
      <c r="P55" s="300"/>
      <c r="Q55" s="297"/>
      <c r="R55" s="297"/>
      <c r="S55" s="299" t="str">
        <f t="shared" si="12"/>
        <v/>
      </c>
      <c r="T55" s="176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BH55" s="268"/>
    </row>
    <row r="56" spans="1:60" ht="30" customHeight="1" x14ac:dyDescent="0.2">
      <c r="A56" s="277" t="str">
        <f t="shared" si="0"/>
        <v/>
      </c>
      <c r="B56" s="296" t="str">
        <f t="shared" si="7"/>
        <v/>
      </c>
      <c r="C56" s="296" t="str">
        <f t="shared" si="8"/>
        <v/>
      </c>
      <c r="D56" s="297" t="str">
        <f t="shared" si="9"/>
        <v/>
      </c>
      <c r="E56" s="298" t="str">
        <f t="shared" si="11"/>
        <v/>
      </c>
      <c r="F56" s="297"/>
      <c r="G56" s="297">
        <v>56</v>
      </c>
      <c r="H56" s="296" t="str">
        <f t="shared" si="10"/>
        <v/>
      </c>
      <c r="I56" s="299" t="str">
        <f t="shared" si="2"/>
        <v/>
      </c>
      <c r="J56" s="93"/>
      <c r="L56" s="278">
        <f t="shared" si="3"/>
        <v>0</v>
      </c>
      <c r="M56" s="278">
        <f t="shared" si="4"/>
        <v>0</v>
      </c>
      <c r="N56" s="319">
        <f t="shared" si="5"/>
        <v>0</v>
      </c>
      <c r="O56" s="300"/>
      <c r="P56" s="300"/>
      <c r="Q56" s="297"/>
      <c r="R56" s="297"/>
      <c r="S56" s="299" t="str">
        <f t="shared" si="12"/>
        <v/>
      </c>
      <c r="T56" s="176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P56" s="268"/>
      <c r="BF56" s="268"/>
    </row>
    <row r="57" spans="1:60" ht="30" customHeight="1" x14ac:dyDescent="0.2">
      <c r="A57" s="277" t="str">
        <f t="shared" si="0"/>
        <v/>
      </c>
      <c r="B57" s="296" t="str">
        <f t="shared" si="7"/>
        <v/>
      </c>
      <c r="C57" s="296" t="str">
        <f t="shared" si="8"/>
        <v/>
      </c>
      <c r="D57" s="297" t="str">
        <f t="shared" si="9"/>
        <v/>
      </c>
      <c r="E57" s="298" t="str">
        <f t="shared" si="11"/>
        <v/>
      </c>
      <c r="F57" s="297"/>
      <c r="G57" s="297">
        <v>57</v>
      </c>
      <c r="H57" s="296" t="str">
        <f t="shared" si="10"/>
        <v/>
      </c>
      <c r="I57" s="299" t="str">
        <f t="shared" si="2"/>
        <v/>
      </c>
      <c r="J57" s="93"/>
      <c r="L57" s="278">
        <f t="shared" si="3"/>
        <v>0</v>
      </c>
      <c r="M57" s="278">
        <f t="shared" si="4"/>
        <v>0</v>
      </c>
      <c r="N57" s="319">
        <f t="shared" si="5"/>
        <v>0</v>
      </c>
      <c r="O57" s="300"/>
      <c r="P57" s="300"/>
      <c r="Q57" s="297"/>
      <c r="R57" s="297"/>
      <c r="S57" s="299" t="str">
        <f t="shared" si="12"/>
        <v/>
      </c>
      <c r="T57" s="176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BF57" s="268"/>
      <c r="BH57" s="268"/>
    </row>
    <row r="58" spans="1:60" ht="30" customHeight="1" x14ac:dyDescent="0.2">
      <c r="A58" s="277" t="str">
        <f t="shared" si="0"/>
        <v/>
      </c>
      <c r="B58" s="296" t="str">
        <f t="shared" si="7"/>
        <v/>
      </c>
      <c r="C58" s="296" t="str">
        <f t="shared" si="8"/>
        <v/>
      </c>
      <c r="D58" s="297" t="str">
        <f t="shared" si="9"/>
        <v/>
      </c>
      <c r="E58" s="298" t="str">
        <f t="shared" si="11"/>
        <v/>
      </c>
      <c r="F58" s="297"/>
      <c r="G58" s="297">
        <v>58</v>
      </c>
      <c r="H58" s="296" t="str">
        <f t="shared" si="10"/>
        <v/>
      </c>
      <c r="I58" s="299" t="str">
        <f t="shared" si="2"/>
        <v/>
      </c>
      <c r="J58" s="93"/>
      <c r="L58" s="278">
        <f t="shared" si="3"/>
        <v>0</v>
      </c>
      <c r="M58" s="278">
        <f t="shared" si="4"/>
        <v>0</v>
      </c>
      <c r="N58" s="319">
        <f t="shared" si="5"/>
        <v>0</v>
      </c>
      <c r="O58" s="300"/>
      <c r="P58" s="300"/>
      <c r="Q58" s="297"/>
      <c r="R58" s="297"/>
      <c r="S58" s="299" t="str">
        <f t="shared" si="12"/>
        <v/>
      </c>
      <c r="T58" s="176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BH58" s="268"/>
    </row>
    <row r="59" spans="1:60" ht="30" customHeight="1" x14ac:dyDescent="0.2">
      <c r="A59" s="277" t="str">
        <f t="shared" si="0"/>
        <v/>
      </c>
      <c r="B59" s="296" t="str">
        <f t="shared" si="7"/>
        <v/>
      </c>
      <c r="C59" s="296" t="str">
        <f t="shared" si="8"/>
        <v/>
      </c>
      <c r="D59" s="297" t="str">
        <f t="shared" si="9"/>
        <v/>
      </c>
      <c r="E59" s="298" t="str">
        <f t="shared" si="11"/>
        <v/>
      </c>
      <c r="F59" s="297"/>
      <c r="G59" s="297">
        <v>59</v>
      </c>
      <c r="H59" s="296" t="str">
        <f t="shared" si="10"/>
        <v/>
      </c>
      <c r="I59" s="299" t="str">
        <f t="shared" si="2"/>
        <v/>
      </c>
      <c r="J59" s="93"/>
      <c r="L59" s="278">
        <f t="shared" si="3"/>
        <v>0</v>
      </c>
      <c r="M59" s="278">
        <f t="shared" si="4"/>
        <v>0</v>
      </c>
      <c r="N59" s="319">
        <f t="shared" si="5"/>
        <v>0</v>
      </c>
      <c r="O59" s="300"/>
      <c r="P59" s="300"/>
      <c r="Q59" s="297"/>
      <c r="R59" s="297"/>
      <c r="S59" s="299" t="str">
        <f t="shared" si="12"/>
        <v/>
      </c>
      <c r="T59" s="176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BH59" s="268"/>
    </row>
    <row r="60" spans="1:60" ht="30" customHeight="1" x14ac:dyDescent="0.2">
      <c r="A60" s="277" t="str">
        <f t="shared" si="0"/>
        <v/>
      </c>
      <c r="B60" s="296" t="str">
        <f t="shared" si="7"/>
        <v/>
      </c>
      <c r="C60" s="296" t="str">
        <f t="shared" si="8"/>
        <v/>
      </c>
      <c r="D60" s="297" t="str">
        <f t="shared" si="9"/>
        <v/>
      </c>
      <c r="E60" s="298" t="str">
        <f t="shared" si="11"/>
        <v/>
      </c>
      <c r="F60" s="297"/>
      <c r="G60" s="297">
        <v>60</v>
      </c>
      <c r="H60" s="296" t="str">
        <f t="shared" si="10"/>
        <v/>
      </c>
      <c r="I60" s="299" t="str">
        <f t="shared" si="2"/>
        <v/>
      </c>
      <c r="J60" s="93"/>
      <c r="L60" s="278">
        <f t="shared" si="3"/>
        <v>0</v>
      </c>
      <c r="M60" s="278">
        <f t="shared" si="4"/>
        <v>0</v>
      </c>
      <c r="N60" s="319">
        <f t="shared" si="5"/>
        <v>0</v>
      </c>
      <c r="O60" s="300"/>
      <c r="P60" s="300"/>
      <c r="Q60" s="297"/>
      <c r="R60" s="297"/>
      <c r="S60" s="299" t="str">
        <f t="shared" si="12"/>
        <v/>
      </c>
      <c r="T60" s="176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</row>
    <row r="61" spans="1:60" ht="30" customHeight="1" x14ac:dyDescent="0.2">
      <c r="A61" s="277" t="str">
        <f t="shared" si="0"/>
        <v/>
      </c>
      <c r="B61" s="296" t="str">
        <f t="shared" si="7"/>
        <v/>
      </c>
      <c r="C61" s="296" t="str">
        <f t="shared" si="8"/>
        <v/>
      </c>
      <c r="D61" s="297" t="str">
        <f t="shared" si="9"/>
        <v/>
      </c>
      <c r="E61" s="298" t="str">
        <f t="shared" si="11"/>
        <v/>
      </c>
      <c r="F61" s="297"/>
      <c r="G61" s="297">
        <v>61</v>
      </c>
      <c r="H61" s="296" t="str">
        <f t="shared" si="10"/>
        <v/>
      </c>
      <c r="I61" s="299" t="str">
        <f t="shared" si="2"/>
        <v/>
      </c>
      <c r="J61" s="93"/>
      <c r="L61" s="278">
        <f t="shared" si="3"/>
        <v>0</v>
      </c>
      <c r="M61" s="278">
        <f t="shared" si="4"/>
        <v>0</v>
      </c>
      <c r="N61" s="319">
        <f t="shared" si="5"/>
        <v>0</v>
      </c>
      <c r="O61" s="300"/>
      <c r="P61" s="300"/>
      <c r="Q61" s="297"/>
      <c r="R61" s="297"/>
      <c r="S61" s="299" t="str">
        <f t="shared" si="12"/>
        <v/>
      </c>
      <c r="T61" s="176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BF61" s="268"/>
    </row>
    <row r="62" spans="1:60" ht="30" customHeight="1" x14ac:dyDescent="0.2">
      <c r="A62" s="277" t="str">
        <f t="shared" si="0"/>
        <v/>
      </c>
      <c r="B62" s="296" t="str">
        <f t="shared" si="7"/>
        <v/>
      </c>
      <c r="C62" s="296" t="str">
        <f t="shared" si="8"/>
        <v/>
      </c>
      <c r="D62" s="297" t="str">
        <f t="shared" si="9"/>
        <v/>
      </c>
      <c r="E62" s="298" t="str">
        <f t="shared" si="11"/>
        <v/>
      </c>
      <c r="F62" s="297"/>
      <c r="G62" s="297">
        <v>62</v>
      </c>
      <c r="H62" s="296" t="str">
        <f t="shared" si="10"/>
        <v/>
      </c>
      <c r="I62" s="299" t="str">
        <f t="shared" si="2"/>
        <v/>
      </c>
      <c r="J62" s="93"/>
      <c r="L62" s="278">
        <f t="shared" si="3"/>
        <v>0</v>
      </c>
      <c r="M62" s="278">
        <f t="shared" si="4"/>
        <v>0</v>
      </c>
      <c r="N62" s="319">
        <f t="shared" si="5"/>
        <v>0</v>
      </c>
      <c r="O62" s="300"/>
      <c r="P62" s="300"/>
      <c r="Q62" s="297"/>
      <c r="R62" s="297"/>
      <c r="S62" s="299" t="str">
        <f t="shared" si="12"/>
        <v/>
      </c>
      <c r="T62" s="176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X62" s="268"/>
      <c r="BF62" s="268"/>
    </row>
    <row r="63" spans="1:60" ht="30" customHeight="1" x14ac:dyDescent="0.2">
      <c r="A63" s="277" t="str">
        <f t="shared" si="0"/>
        <v/>
      </c>
      <c r="B63" s="296" t="str">
        <f t="shared" si="7"/>
        <v/>
      </c>
      <c r="C63" s="296" t="str">
        <f t="shared" si="8"/>
        <v/>
      </c>
      <c r="D63" s="297" t="str">
        <f t="shared" si="9"/>
        <v/>
      </c>
      <c r="E63" s="298" t="str">
        <f t="shared" si="11"/>
        <v/>
      </c>
      <c r="F63" s="297"/>
      <c r="G63" s="297">
        <v>63</v>
      </c>
      <c r="H63" s="296" t="str">
        <f t="shared" si="10"/>
        <v/>
      </c>
      <c r="I63" s="299" t="str">
        <f t="shared" si="2"/>
        <v/>
      </c>
      <c r="J63" s="93"/>
      <c r="L63" s="278">
        <f t="shared" si="3"/>
        <v>0</v>
      </c>
      <c r="M63" s="278">
        <f t="shared" si="4"/>
        <v>0</v>
      </c>
      <c r="N63" s="319">
        <f t="shared" si="5"/>
        <v>0</v>
      </c>
      <c r="O63" s="300"/>
      <c r="P63" s="300"/>
      <c r="Q63" s="297"/>
      <c r="R63" s="297"/>
      <c r="S63" s="299" t="str">
        <f t="shared" si="12"/>
        <v/>
      </c>
      <c r="T63" s="176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X63" s="268"/>
      <c r="AZ63" s="268"/>
      <c r="BF63" s="268"/>
    </row>
    <row r="64" spans="1:60" ht="30" customHeight="1" x14ac:dyDescent="0.2">
      <c r="A64" s="277" t="str">
        <f t="shared" si="0"/>
        <v/>
      </c>
      <c r="B64" s="296" t="str">
        <f t="shared" si="7"/>
        <v/>
      </c>
      <c r="C64" s="296" t="str">
        <f t="shared" si="8"/>
        <v/>
      </c>
      <c r="D64" s="297" t="str">
        <f t="shared" si="9"/>
        <v/>
      </c>
      <c r="E64" s="298" t="str">
        <f t="shared" si="11"/>
        <v/>
      </c>
      <c r="F64" s="297"/>
      <c r="G64" s="297">
        <v>64</v>
      </c>
      <c r="H64" s="296" t="str">
        <f t="shared" si="10"/>
        <v/>
      </c>
      <c r="I64" s="299" t="str">
        <f t="shared" si="2"/>
        <v/>
      </c>
      <c r="J64" s="93"/>
      <c r="L64" s="278">
        <f t="shared" si="3"/>
        <v>0</v>
      </c>
      <c r="M64" s="278">
        <f t="shared" si="4"/>
        <v>0</v>
      </c>
      <c r="N64" s="319">
        <f t="shared" si="5"/>
        <v>0</v>
      </c>
      <c r="O64" s="300"/>
      <c r="P64" s="300"/>
      <c r="Q64" s="297"/>
      <c r="R64" s="297"/>
      <c r="S64" s="299" t="str">
        <f t="shared" si="12"/>
        <v/>
      </c>
      <c r="T64" s="176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P64" s="268"/>
      <c r="AZ64" s="268"/>
    </row>
    <row r="65" spans="1:60" ht="30" customHeight="1" x14ac:dyDescent="0.2">
      <c r="A65" s="277" t="str">
        <f t="shared" si="0"/>
        <v/>
      </c>
      <c r="B65" s="296" t="str">
        <f t="shared" si="7"/>
        <v/>
      </c>
      <c r="C65" s="296" t="str">
        <f t="shared" si="8"/>
        <v/>
      </c>
      <c r="D65" s="297" t="str">
        <f t="shared" si="9"/>
        <v/>
      </c>
      <c r="E65" s="298" t="str">
        <f t="shared" si="11"/>
        <v/>
      </c>
      <c r="F65" s="297"/>
      <c r="G65" s="297">
        <v>65</v>
      </c>
      <c r="H65" s="296" t="str">
        <f t="shared" si="10"/>
        <v/>
      </c>
      <c r="I65" s="299" t="str">
        <f t="shared" si="2"/>
        <v/>
      </c>
      <c r="J65" s="93"/>
      <c r="L65" s="278">
        <f t="shared" si="3"/>
        <v>0</v>
      </c>
      <c r="M65" s="278">
        <f t="shared" si="4"/>
        <v>0</v>
      </c>
      <c r="N65" s="319">
        <f t="shared" si="5"/>
        <v>0</v>
      </c>
      <c r="O65" s="300"/>
      <c r="P65" s="300"/>
      <c r="Q65" s="297"/>
      <c r="R65" s="297"/>
      <c r="S65" s="299" t="str">
        <f t="shared" si="12"/>
        <v/>
      </c>
      <c r="T65" s="176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P65" s="268"/>
      <c r="AX65" s="268"/>
      <c r="AZ65" s="268"/>
    </row>
    <row r="66" spans="1:60" ht="30" customHeight="1" x14ac:dyDescent="0.2">
      <c r="A66" s="277" t="str">
        <f t="shared" ref="A66:A129" si="13">IF(B66="","",$W$3)</f>
        <v/>
      </c>
      <c r="B66" s="296" t="str">
        <f t="shared" si="7"/>
        <v/>
      </c>
      <c r="C66" s="296" t="str">
        <f t="shared" si="8"/>
        <v/>
      </c>
      <c r="D66" s="297" t="str">
        <f t="shared" si="9"/>
        <v/>
      </c>
      <c r="E66" s="298" t="str">
        <f t="shared" si="11"/>
        <v/>
      </c>
      <c r="F66" s="297"/>
      <c r="G66" s="297">
        <v>66</v>
      </c>
      <c r="H66" s="296" t="str">
        <f t="shared" si="10"/>
        <v/>
      </c>
      <c r="I66" s="299" t="str">
        <f t="shared" ref="I66:I129" si="14">IF(H66="","",CONCATENATE("C",IF(H66&gt;$X$1-25,0,INT(($X$1-H66-20)/5))))</f>
        <v/>
      </c>
      <c r="J66" s="93"/>
      <c r="L66" s="278">
        <f t="shared" ref="L66:L129" si="15">IF(D66="M",1,0)</f>
        <v>0</v>
      </c>
      <c r="M66" s="278">
        <f t="shared" ref="M66:M129" si="16">IF(D66="F",1,0)</f>
        <v>0</v>
      </c>
      <c r="N66" s="319">
        <f t="shared" ref="N66:N129" si="17">IF(COUNTBLANK(O66:R66)=0,1,0)</f>
        <v>0</v>
      </c>
      <c r="O66" s="300"/>
      <c r="P66" s="300"/>
      <c r="Q66" s="297"/>
      <c r="R66" s="297"/>
      <c r="S66" s="299" t="str">
        <f t="shared" si="12"/>
        <v/>
      </c>
      <c r="T66" s="176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P66" s="268"/>
      <c r="AX66" s="268"/>
      <c r="AZ66" s="268"/>
      <c r="BH66" s="268"/>
    </row>
    <row r="67" spans="1:60" ht="30" customHeight="1" x14ac:dyDescent="0.2">
      <c r="A67" s="277" t="str">
        <f t="shared" si="13"/>
        <v/>
      </c>
      <c r="B67" s="296" t="str">
        <f t="shared" ref="B67:B130" si="18">IF(O67="","",O67)</f>
        <v/>
      </c>
      <c r="C67" s="296" t="str">
        <f t="shared" ref="C67:C130" si="19">IF(P67="","",P67)</f>
        <v/>
      </c>
      <c r="D67" s="297" t="str">
        <f t="shared" ref="D67:D130" si="20">IF(Q67="","",Q67)</f>
        <v/>
      </c>
      <c r="E67" s="298" t="str">
        <f t="shared" si="11"/>
        <v/>
      </c>
      <c r="F67" s="297"/>
      <c r="G67" s="297">
        <v>67</v>
      </c>
      <c r="H67" s="296" t="str">
        <f t="shared" ref="H67:H130" si="21">IF(R67="","",R67)</f>
        <v/>
      </c>
      <c r="I67" s="299" t="str">
        <f t="shared" si="14"/>
        <v/>
      </c>
      <c r="J67" s="93"/>
      <c r="L67" s="278">
        <f t="shared" si="15"/>
        <v>0</v>
      </c>
      <c r="M67" s="278">
        <f t="shared" si="16"/>
        <v>0</v>
      </c>
      <c r="N67" s="319">
        <f t="shared" si="17"/>
        <v>0</v>
      </c>
      <c r="O67" s="300"/>
      <c r="P67" s="300"/>
      <c r="Q67" s="297"/>
      <c r="R67" s="297"/>
      <c r="S67" s="299" t="str">
        <f t="shared" si="12"/>
        <v/>
      </c>
      <c r="T67" s="176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P67" s="268"/>
      <c r="AX67" s="268"/>
      <c r="AZ67" s="268"/>
      <c r="BF67" s="268"/>
    </row>
    <row r="68" spans="1:60" ht="30" customHeight="1" x14ac:dyDescent="0.2">
      <c r="A68" s="277" t="str">
        <f t="shared" si="13"/>
        <v/>
      </c>
      <c r="B68" s="296" t="str">
        <f t="shared" si="18"/>
        <v/>
      </c>
      <c r="C68" s="296" t="str">
        <f t="shared" si="19"/>
        <v/>
      </c>
      <c r="D68" s="297" t="str">
        <f t="shared" si="20"/>
        <v/>
      </c>
      <c r="E68" s="298" t="str">
        <f t="shared" ref="E68:E131" si="22">IF(H68="","",VALUE(CONCATENATE("01/01/",H68)))</f>
        <v/>
      </c>
      <c r="F68" s="297"/>
      <c r="G68" s="297">
        <v>68</v>
      </c>
      <c r="H68" s="296" t="str">
        <f t="shared" si="21"/>
        <v/>
      </c>
      <c r="I68" s="299" t="str">
        <f t="shared" si="14"/>
        <v/>
      </c>
      <c r="J68" s="93"/>
      <c r="L68" s="278">
        <f t="shared" si="15"/>
        <v>0</v>
      </c>
      <c r="M68" s="278">
        <f t="shared" si="16"/>
        <v>0</v>
      </c>
      <c r="N68" s="319">
        <f t="shared" si="17"/>
        <v>0</v>
      </c>
      <c r="O68" s="300"/>
      <c r="P68" s="300"/>
      <c r="Q68" s="297"/>
      <c r="R68" s="297"/>
      <c r="S68" s="299" t="str">
        <f t="shared" si="12"/>
        <v/>
      </c>
      <c r="T68" s="176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P68" s="268"/>
      <c r="AX68" s="268"/>
      <c r="AZ68" s="268"/>
      <c r="BF68" s="268"/>
    </row>
    <row r="69" spans="1:60" ht="30" customHeight="1" x14ac:dyDescent="0.2">
      <c r="A69" s="277" t="str">
        <f t="shared" si="13"/>
        <v/>
      </c>
      <c r="B69" s="296" t="str">
        <f t="shared" si="18"/>
        <v/>
      </c>
      <c r="C69" s="296" t="str">
        <f t="shared" si="19"/>
        <v/>
      </c>
      <c r="D69" s="297" t="str">
        <f t="shared" si="20"/>
        <v/>
      </c>
      <c r="E69" s="298" t="str">
        <f t="shared" si="22"/>
        <v/>
      </c>
      <c r="F69" s="297"/>
      <c r="G69" s="297">
        <v>69</v>
      </c>
      <c r="H69" s="296" t="str">
        <f t="shared" si="21"/>
        <v/>
      </c>
      <c r="I69" s="299" t="str">
        <f t="shared" si="14"/>
        <v/>
      </c>
      <c r="J69" s="93"/>
      <c r="L69" s="278">
        <f t="shared" si="15"/>
        <v>0</v>
      </c>
      <c r="M69" s="278">
        <f t="shared" si="16"/>
        <v>0</v>
      </c>
      <c r="N69" s="319">
        <f t="shared" si="17"/>
        <v>0</v>
      </c>
      <c r="O69" s="300"/>
      <c r="P69" s="300"/>
      <c r="Q69" s="297"/>
      <c r="R69" s="297"/>
      <c r="S69" s="299" t="str">
        <f t="shared" si="12"/>
        <v/>
      </c>
      <c r="T69" s="176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P69" s="268"/>
      <c r="AX69" s="268"/>
      <c r="AZ69" s="268"/>
    </row>
    <row r="70" spans="1:60" ht="30" customHeight="1" x14ac:dyDescent="0.2">
      <c r="A70" s="277" t="str">
        <f t="shared" si="13"/>
        <v/>
      </c>
      <c r="B70" s="296" t="str">
        <f t="shared" si="18"/>
        <v/>
      </c>
      <c r="C70" s="296" t="str">
        <f t="shared" si="19"/>
        <v/>
      </c>
      <c r="D70" s="297" t="str">
        <f t="shared" si="20"/>
        <v/>
      </c>
      <c r="E70" s="298" t="str">
        <f t="shared" si="22"/>
        <v/>
      </c>
      <c r="F70" s="297"/>
      <c r="G70" s="297">
        <v>70</v>
      </c>
      <c r="H70" s="296" t="str">
        <f t="shared" si="21"/>
        <v/>
      </c>
      <c r="I70" s="299" t="str">
        <f t="shared" si="14"/>
        <v/>
      </c>
      <c r="J70" s="93"/>
      <c r="L70" s="278">
        <f t="shared" si="15"/>
        <v>0</v>
      </c>
      <c r="M70" s="278">
        <f t="shared" si="16"/>
        <v>0</v>
      </c>
      <c r="N70" s="319">
        <f t="shared" si="17"/>
        <v>0</v>
      </c>
      <c r="O70" s="300"/>
      <c r="P70" s="300"/>
      <c r="Q70" s="297"/>
      <c r="R70" s="297"/>
      <c r="S70" s="299" t="str">
        <f t="shared" si="12"/>
        <v/>
      </c>
      <c r="T70" s="176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P70" s="268"/>
      <c r="AX70" s="268"/>
      <c r="AZ70" s="268"/>
    </row>
    <row r="71" spans="1:60" ht="30" customHeight="1" x14ac:dyDescent="0.2">
      <c r="A71" s="277" t="str">
        <f t="shared" si="13"/>
        <v/>
      </c>
      <c r="B71" s="296" t="str">
        <f t="shared" si="18"/>
        <v/>
      </c>
      <c r="C71" s="296" t="str">
        <f t="shared" si="19"/>
        <v/>
      </c>
      <c r="D71" s="297" t="str">
        <f t="shared" si="20"/>
        <v/>
      </c>
      <c r="E71" s="298" t="str">
        <f t="shared" si="22"/>
        <v/>
      </c>
      <c r="F71" s="297"/>
      <c r="G71" s="297">
        <v>71</v>
      </c>
      <c r="H71" s="296" t="str">
        <f t="shared" si="21"/>
        <v/>
      </c>
      <c r="I71" s="299" t="str">
        <f t="shared" si="14"/>
        <v/>
      </c>
      <c r="J71" s="93"/>
      <c r="L71" s="278">
        <f t="shared" si="15"/>
        <v>0</v>
      </c>
      <c r="M71" s="278">
        <f t="shared" si="16"/>
        <v>0</v>
      </c>
      <c r="N71" s="319">
        <f t="shared" si="17"/>
        <v>0</v>
      </c>
      <c r="O71" s="300"/>
      <c r="P71" s="300"/>
      <c r="Q71" s="297"/>
      <c r="R71" s="297"/>
      <c r="S71" s="299" t="str">
        <f t="shared" si="12"/>
        <v/>
      </c>
      <c r="T71" s="176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P71" s="268"/>
      <c r="AX71" s="268"/>
      <c r="AZ71" s="268"/>
      <c r="BF71" s="268"/>
    </row>
    <row r="72" spans="1:60" ht="30" customHeight="1" x14ac:dyDescent="0.2">
      <c r="A72" s="277" t="str">
        <f t="shared" si="13"/>
        <v/>
      </c>
      <c r="B72" s="296" t="str">
        <f t="shared" si="18"/>
        <v/>
      </c>
      <c r="C72" s="296" t="str">
        <f t="shared" si="19"/>
        <v/>
      </c>
      <c r="D72" s="297" t="str">
        <f t="shared" si="20"/>
        <v/>
      </c>
      <c r="E72" s="298" t="str">
        <f t="shared" si="22"/>
        <v/>
      </c>
      <c r="F72" s="297"/>
      <c r="G72" s="297">
        <v>72</v>
      </c>
      <c r="H72" s="296" t="str">
        <f t="shared" si="21"/>
        <v/>
      </c>
      <c r="I72" s="299" t="str">
        <f t="shared" si="14"/>
        <v/>
      </c>
      <c r="J72" s="93"/>
      <c r="L72" s="278">
        <f t="shared" si="15"/>
        <v>0</v>
      </c>
      <c r="M72" s="278">
        <f t="shared" si="16"/>
        <v>0</v>
      </c>
      <c r="N72" s="319">
        <f t="shared" si="17"/>
        <v>0</v>
      </c>
      <c r="O72" s="300"/>
      <c r="P72" s="300"/>
      <c r="Q72" s="297"/>
      <c r="R72" s="297"/>
      <c r="S72" s="299" t="str">
        <f t="shared" si="12"/>
        <v/>
      </c>
      <c r="T72" s="176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P72" s="268"/>
      <c r="AX72" s="268"/>
      <c r="AZ72" s="268"/>
      <c r="BF72" s="268"/>
      <c r="BH72" s="268"/>
    </row>
    <row r="73" spans="1:60" ht="30" customHeight="1" x14ac:dyDescent="0.2">
      <c r="A73" s="277" t="str">
        <f t="shared" si="13"/>
        <v/>
      </c>
      <c r="B73" s="296" t="str">
        <f t="shared" si="18"/>
        <v/>
      </c>
      <c r="C73" s="296" t="str">
        <f t="shared" si="19"/>
        <v/>
      </c>
      <c r="D73" s="297" t="str">
        <f t="shared" si="20"/>
        <v/>
      </c>
      <c r="E73" s="298" t="str">
        <f t="shared" si="22"/>
        <v/>
      </c>
      <c r="F73" s="297"/>
      <c r="G73" s="297">
        <v>73</v>
      </c>
      <c r="H73" s="296" t="str">
        <f t="shared" si="21"/>
        <v/>
      </c>
      <c r="I73" s="299" t="str">
        <f t="shared" si="14"/>
        <v/>
      </c>
      <c r="J73" s="93"/>
      <c r="L73" s="278">
        <f t="shared" si="15"/>
        <v>0</v>
      </c>
      <c r="M73" s="278">
        <f t="shared" si="16"/>
        <v>0</v>
      </c>
      <c r="N73" s="319">
        <f t="shared" si="17"/>
        <v>0</v>
      </c>
      <c r="O73" s="300"/>
      <c r="P73" s="300"/>
      <c r="Q73" s="297"/>
      <c r="R73" s="297"/>
      <c r="S73" s="299" t="str">
        <f t="shared" si="12"/>
        <v/>
      </c>
      <c r="T73" s="176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X73" s="268"/>
    </row>
    <row r="74" spans="1:60" ht="30" customHeight="1" x14ac:dyDescent="0.2">
      <c r="A74" s="277" t="str">
        <f t="shared" si="13"/>
        <v/>
      </c>
      <c r="B74" s="296" t="str">
        <f t="shared" si="18"/>
        <v/>
      </c>
      <c r="C74" s="296" t="str">
        <f t="shared" si="19"/>
        <v/>
      </c>
      <c r="D74" s="297" t="str">
        <f t="shared" si="20"/>
        <v/>
      </c>
      <c r="E74" s="298" t="str">
        <f t="shared" si="22"/>
        <v/>
      </c>
      <c r="F74" s="297"/>
      <c r="G74" s="297">
        <v>74</v>
      </c>
      <c r="H74" s="296" t="str">
        <f t="shared" si="21"/>
        <v/>
      </c>
      <c r="I74" s="299" t="str">
        <f t="shared" si="14"/>
        <v/>
      </c>
      <c r="J74" s="93"/>
      <c r="L74" s="278">
        <f t="shared" si="15"/>
        <v>0</v>
      </c>
      <c r="M74" s="278">
        <f t="shared" si="16"/>
        <v>0</v>
      </c>
      <c r="N74" s="319">
        <f t="shared" si="17"/>
        <v>0</v>
      </c>
      <c r="O74" s="300"/>
      <c r="P74" s="300"/>
      <c r="Q74" s="297"/>
      <c r="R74" s="297"/>
      <c r="S74" s="299" t="str">
        <f t="shared" si="12"/>
        <v/>
      </c>
      <c r="T74" s="176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X74" s="268"/>
      <c r="AZ74" s="268"/>
    </row>
    <row r="75" spans="1:60" ht="30" customHeight="1" x14ac:dyDescent="0.2">
      <c r="A75" s="277" t="str">
        <f t="shared" si="13"/>
        <v/>
      </c>
      <c r="B75" s="296" t="str">
        <f t="shared" si="18"/>
        <v/>
      </c>
      <c r="C75" s="296" t="str">
        <f t="shared" si="19"/>
        <v/>
      </c>
      <c r="D75" s="297" t="str">
        <f t="shared" si="20"/>
        <v/>
      </c>
      <c r="E75" s="298" t="str">
        <f t="shared" si="22"/>
        <v/>
      </c>
      <c r="F75" s="297"/>
      <c r="G75" s="297">
        <v>75</v>
      </c>
      <c r="H75" s="296" t="str">
        <f t="shared" si="21"/>
        <v/>
      </c>
      <c r="I75" s="299" t="str">
        <f t="shared" si="14"/>
        <v/>
      </c>
      <c r="J75" s="93"/>
      <c r="L75" s="278">
        <f t="shared" si="15"/>
        <v>0</v>
      </c>
      <c r="M75" s="278">
        <f t="shared" si="16"/>
        <v>0</v>
      </c>
      <c r="N75" s="319">
        <f t="shared" si="17"/>
        <v>0</v>
      </c>
      <c r="O75" s="300"/>
      <c r="P75" s="300"/>
      <c r="Q75" s="297"/>
      <c r="R75" s="297"/>
      <c r="S75" s="299" t="str">
        <f t="shared" si="12"/>
        <v/>
      </c>
      <c r="T75" s="176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X75" s="268"/>
      <c r="AZ75" s="268"/>
      <c r="BF75" s="268"/>
      <c r="BH75" s="268"/>
    </row>
    <row r="76" spans="1:60" ht="30" customHeight="1" x14ac:dyDescent="0.2">
      <c r="A76" s="277" t="str">
        <f t="shared" si="13"/>
        <v/>
      </c>
      <c r="B76" s="296" t="str">
        <f t="shared" si="18"/>
        <v/>
      </c>
      <c r="C76" s="296" t="str">
        <f t="shared" si="19"/>
        <v/>
      </c>
      <c r="D76" s="297" t="str">
        <f t="shared" si="20"/>
        <v/>
      </c>
      <c r="E76" s="298" t="str">
        <f t="shared" si="22"/>
        <v/>
      </c>
      <c r="F76" s="297"/>
      <c r="G76" s="297">
        <v>76</v>
      </c>
      <c r="H76" s="296" t="str">
        <f t="shared" si="21"/>
        <v/>
      </c>
      <c r="I76" s="299" t="str">
        <f t="shared" si="14"/>
        <v/>
      </c>
      <c r="J76" s="93"/>
      <c r="L76" s="278">
        <f t="shared" si="15"/>
        <v>0</v>
      </c>
      <c r="M76" s="278">
        <f t="shared" si="16"/>
        <v>0</v>
      </c>
      <c r="N76" s="319">
        <f t="shared" si="17"/>
        <v>0</v>
      </c>
      <c r="O76" s="300"/>
      <c r="P76" s="300"/>
      <c r="Q76" s="297"/>
      <c r="R76" s="297"/>
      <c r="S76" s="299" t="str">
        <f t="shared" si="12"/>
        <v/>
      </c>
      <c r="T76" s="176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P76" s="268"/>
      <c r="AX76" s="268"/>
      <c r="BF76" s="268"/>
      <c r="BH76" s="268"/>
    </row>
    <row r="77" spans="1:60" ht="30" customHeight="1" x14ac:dyDescent="0.2">
      <c r="A77" s="277" t="str">
        <f t="shared" si="13"/>
        <v/>
      </c>
      <c r="B77" s="296" t="str">
        <f t="shared" si="18"/>
        <v/>
      </c>
      <c r="C77" s="296" t="str">
        <f t="shared" si="19"/>
        <v/>
      </c>
      <c r="D77" s="297" t="str">
        <f t="shared" si="20"/>
        <v/>
      </c>
      <c r="E77" s="298" t="str">
        <f t="shared" si="22"/>
        <v/>
      </c>
      <c r="F77" s="297"/>
      <c r="G77" s="297">
        <v>77</v>
      </c>
      <c r="H77" s="296" t="str">
        <f t="shared" si="21"/>
        <v/>
      </c>
      <c r="I77" s="299" t="str">
        <f t="shared" si="14"/>
        <v/>
      </c>
      <c r="J77" s="93"/>
      <c r="L77" s="278">
        <f t="shared" si="15"/>
        <v>0</v>
      </c>
      <c r="M77" s="278">
        <f t="shared" si="16"/>
        <v>0</v>
      </c>
      <c r="N77" s="319">
        <f t="shared" si="17"/>
        <v>0</v>
      </c>
      <c r="O77" s="300"/>
      <c r="P77" s="300"/>
      <c r="Q77" s="297"/>
      <c r="R77" s="297"/>
      <c r="S77" s="299" t="str">
        <f t="shared" si="12"/>
        <v/>
      </c>
      <c r="T77" s="176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P77" s="268"/>
      <c r="BF77" s="268"/>
      <c r="BH77" s="268"/>
    </row>
    <row r="78" spans="1:60" ht="30" customHeight="1" x14ac:dyDescent="0.2">
      <c r="A78" s="277" t="str">
        <f t="shared" si="13"/>
        <v/>
      </c>
      <c r="B78" s="296" t="str">
        <f t="shared" si="18"/>
        <v/>
      </c>
      <c r="C78" s="296" t="str">
        <f t="shared" si="19"/>
        <v/>
      </c>
      <c r="D78" s="297" t="str">
        <f t="shared" si="20"/>
        <v/>
      </c>
      <c r="E78" s="298" t="str">
        <f t="shared" si="22"/>
        <v/>
      </c>
      <c r="F78" s="297"/>
      <c r="G78" s="297">
        <v>78</v>
      </c>
      <c r="H78" s="296" t="str">
        <f t="shared" si="21"/>
        <v/>
      </c>
      <c r="I78" s="299" t="str">
        <f t="shared" si="14"/>
        <v/>
      </c>
      <c r="J78" s="93"/>
      <c r="L78" s="278">
        <f t="shared" si="15"/>
        <v>0</v>
      </c>
      <c r="M78" s="278">
        <f t="shared" si="16"/>
        <v>0</v>
      </c>
      <c r="N78" s="319">
        <f t="shared" si="17"/>
        <v>0</v>
      </c>
      <c r="O78" s="300"/>
      <c r="P78" s="300"/>
      <c r="Q78" s="297"/>
      <c r="R78" s="297"/>
      <c r="S78" s="299" t="str">
        <f t="shared" si="12"/>
        <v/>
      </c>
      <c r="T78" s="176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P78" s="268"/>
      <c r="BF78" s="268"/>
    </row>
    <row r="79" spans="1:60" ht="30" customHeight="1" x14ac:dyDescent="0.2">
      <c r="A79" s="277" t="str">
        <f t="shared" si="13"/>
        <v/>
      </c>
      <c r="B79" s="296" t="str">
        <f t="shared" si="18"/>
        <v/>
      </c>
      <c r="C79" s="296" t="str">
        <f t="shared" si="19"/>
        <v/>
      </c>
      <c r="D79" s="297" t="str">
        <f t="shared" si="20"/>
        <v/>
      </c>
      <c r="E79" s="298" t="str">
        <f t="shared" si="22"/>
        <v/>
      </c>
      <c r="F79" s="297"/>
      <c r="G79" s="297">
        <v>79</v>
      </c>
      <c r="H79" s="296" t="str">
        <f t="shared" si="21"/>
        <v/>
      </c>
      <c r="I79" s="299" t="str">
        <f t="shared" si="14"/>
        <v/>
      </c>
      <c r="J79" s="93"/>
      <c r="L79" s="278">
        <f t="shared" si="15"/>
        <v>0</v>
      </c>
      <c r="M79" s="278">
        <f t="shared" si="16"/>
        <v>0</v>
      </c>
      <c r="N79" s="319">
        <f t="shared" si="17"/>
        <v>0</v>
      </c>
      <c r="O79" s="300"/>
      <c r="P79" s="300"/>
      <c r="Q79" s="297"/>
      <c r="R79" s="297"/>
      <c r="S79" s="299" t="str">
        <f t="shared" si="12"/>
        <v/>
      </c>
      <c r="T79" s="176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X79" s="268"/>
      <c r="AZ79" s="268"/>
      <c r="BF79" s="268"/>
      <c r="BH79" s="268"/>
    </row>
    <row r="80" spans="1:60" ht="30" customHeight="1" x14ac:dyDescent="0.2">
      <c r="A80" s="277" t="str">
        <f t="shared" si="13"/>
        <v/>
      </c>
      <c r="B80" s="296" t="str">
        <f t="shared" si="18"/>
        <v/>
      </c>
      <c r="C80" s="296" t="str">
        <f t="shared" si="19"/>
        <v/>
      </c>
      <c r="D80" s="297" t="str">
        <f t="shared" si="20"/>
        <v/>
      </c>
      <c r="E80" s="298" t="str">
        <f t="shared" si="22"/>
        <v/>
      </c>
      <c r="F80" s="297"/>
      <c r="G80" s="297">
        <v>80</v>
      </c>
      <c r="H80" s="296" t="str">
        <f t="shared" si="21"/>
        <v/>
      </c>
      <c r="I80" s="299" t="str">
        <f t="shared" si="14"/>
        <v/>
      </c>
      <c r="J80" s="93"/>
      <c r="L80" s="278">
        <f t="shared" si="15"/>
        <v>0</v>
      </c>
      <c r="M80" s="278">
        <f t="shared" si="16"/>
        <v>0</v>
      </c>
      <c r="N80" s="319">
        <f t="shared" si="17"/>
        <v>0</v>
      </c>
      <c r="O80" s="300"/>
      <c r="P80" s="300"/>
      <c r="Q80" s="297"/>
      <c r="R80" s="297"/>
      <c r="S80" s="299" t="str">
        <f t="shared" si="12"/>
        <v/>
      </c>
      <c r="T80" s="176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P80" s="268"/>
      <c r="AX80" s="268"/>
      <c r="AZ80" s="268"/>
      <c r="BF80" s="268"/>
      <c r="BH80" s="268"/>
    </row>
    <row r="81" spans="1:60" ht="30" customHeight="1" x14ac:dyDescent="0.2">
      <c r="A81" s="277" t="str">
        <f t="shared" si="13"/>
        <v/>
      </c>
      <c r="B81" s="296" t="str">
        <f t="shared" si="18"/>
        <v/>
      </c>
      <c r="C81" s="296" t="str">
        <f t="shared" si="19"/>
        <v/>
      </c>
      <c r="D81" s="297" t="str">
        <f t="shared" si="20"/>
        <v/>
      </c>
      <c r="E81" s="298" t="str">
        <f t="shared" si="22"/>
        <v/>
      </c>
      <c r="F81" s="297"/>
      <c r="G81" s="297">
        <v>81</v>
      </c>
      <c r="H81" s="296" t="str">
        <f t="shared" si="21"/>
        <v/>
      </c>
      <c r="I81" s="299" t="str">
        <f t="shared" si="14"/>
        <v/>
      </c>
      <c r="J81" s="93"/>
      <c r="L81" s="278">
        <f t="shared" si="15"/>
        <v>0</v>
      </c>
      <c r="M81" s="278">
        <f t="shared" si="16"/>
        <v>0</v>
      </c>
      <c r="N81" s="319">
        <f t="shared" si="17"/>
        <v>0</v>
      </c>
      <c r="O81" s="300"/>
      <c r="P81" s="300"/>
      <c r="Q81" s="297"/>
      <c r="R81" s="297"/>
      <c r="S81" s="299" t="str">
        <f t="shared" ref="S81:S144" si="23">IF(R81="","",CONCATENATE("C",IF(R81&gt;$X$1-25,0,INT(($X$1-R81-20)/5))))</f>
        <v/>
      </c>
      <c r="T81" s="176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BF81" s="268"/>
      <c r="BH81" s="268"/>
    </row>
    <row r="82" spans="1:60" ht="30" customHeight="1" x14ac:dyDescent="0.2">
      <c r="A82" s="277" t="str">
        <f t="shared" si="13"/>
        <v/>
      </c>
      <c r="B82" s="296" t="str">
        <f t="shared" si="18"/>
        <v/>
      </c>
      <c r="C82" s="296" t="str">
        <f t="shared" si="19"/>
        <v/>
      </c>
      <c r="D82" s="297" t="str">
        <f t="shared" si="20"/>
        <v/>
      </c>
      <c r="E82" s="298" t="str">
        <f t="shared" si="22"/>
        <v/>
      </c>
      <c r="F82" s="297"/>
      <c r="G82" s="297">
        <v>82</v>
      </c>
      <c r="H82" s="296" t="str">
        <f t="shared" si="21"/>
        <v/>
      </c>
      <c r="I82" s="299" t="str">
        <f t="shared" si="14"/>
        <v/>
      </c>
      <c r="J82" s="93"/>
      <c r="L82" s="278">
        <f t="shared" si="15"/>
        <v>0</v>
      </c>
      <c r="M82" s="278">
        <f t="shared" si="16"/>
        <v>0</v>
      </c>
      <c r="N82" s="319">
        <f t="shared" si="17"/>
        <v>0</v>
      </c>
      <c r="O82" s="300"/>
      <c r="P82" s="300"/>
      <c r="Q82" s="297"/>
      <c r="R82" s="297"/>
      <c r="S82" s="299" t="str">
        <f t="shared" si="23"/>
        <v/>
      </c>
      <c r="T82" s="176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P82" s="268"/>
      <c r="AX82" s="268"/>
      <c r="AZ82" s="268"/>
      <c r="BH82" s="268"/>
    </row>
    <row r="83" spans="1:60" ht="30" customHeight="1" x14ac:dyDescent="0.2">
      <c r="A83" s="277" t="str">
        <f t="shared" si="13"/>
        <v/>
      </c>
      <c r="B83" s="296" t="str">
        <f t="shared" si="18"/>
        <v/>
      </c>
      <c r="C83" s="296" t="str">
        <f t="shared" si="19"/>
        <v/>
      </c>
      <c r="D83" s="297" t="str">
        <f t="shared" si="20"/>
        <v/>
      </c>
      <c r="E83" s="298" t="str">
        <f t="shared" si="22"/>
        <v/>
      </c>
      <c r="F83" s="297"/>
      <c r="G83" s="297">
        <v>83</v>
      </c>
      <c r="H83" s="296" t="str">
        <f t="shared" si="21"/>
        <v/>
      </c>
      <c r="I83" s="299" t="str">
        <f t="shared" si="14"/>
        <v/>
      </c>
      <c r="J83" s="93"/>
      <c r="L83" s="278">
        <f t="shared" si="15"/>
        <v>0</v>
      </c>
      <c r="M83" s="278">
        <f t="shared" si="16"/>
        <v>0</v>
      </c>
      <c r="N83" s="319">
        <f t="shared" si="17"/>
        <v>0</v>
      </c>
      <c r="O83" s="300"/>
      <c r="P83" s="300"/>
      <c r="Q83" s="297"/>
      <c r="R83" s="297"/>
      <c r="S83" s="299" t="str">
        <f t="shared" si="23"/>
        <v/>
      </c>
      <c r="T83" s="176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P83" s="268"/>
      <c r="AX83" s="268"/>
      <c r="AZ83" s="268"/>
      <c r="BH83" s="268"/>
    </row>
    <row r="84" spans="1:60" ht="30" customHeight="1" x14ac:dyDescent="0.2">
      <c r="A84" s="277" t="str">
        <f t="shared" si="13"/>
        <v/>
      </c>
      <c r="B84" s="296" t="str">
        <f t="shared" si="18"/>
        <v/>
      </c>
      <c r="C84" s="296" t="str">
        <f t="shared" si="19"/>
        <v/>
      </c>
      <c r="D84" s="297" t="str">
        <f t="shared" si="20"/>
        <v/>
      </c>
      <c r="E84" s="298" t="str">
        <f t="shared" si="22"/>
        <v/>
      </c>
      <c r="F84" s="297"/>
      <c r="G84" s="297">
        <v>84</v>
      </c>
      <c r="H84" s="296" t="str">
        <f t="shared" si="21"/>
        <v/>
      </c>
      <c r="I84" s="299" t="str">
        <f t="shared" si="14"/>
        <v/>
      </c>
      <c r="J84" s="93"/>
      <c r="L84" s="278">
        <f t="shared" si="15"/>
        <v>0</v>
      </c>
      <c r="M84" s="278">
        <f t="shared" si="16"/>
        <v>0</v>
      </c>
      <c r="N84" s="319">
        <f t="shared" si="17"/>
        <v>0</v>
      </c>
      <c r="O84" s="300"/>
      <c r="P84" s="300"/>
      <c r="Q84" s="297"/>
      <c r="R84" s="297"/>
      <c r="S84" s="299" t="str">
        <f t="shared" si="23"/>
        <v/>
      </c>
      <c r="T84" s="176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P84" s="268"/>
      <c r="BF84" s="268"/>
    </row>
    <row r="85" spans="1:60" ht="30" customHeight="1" x14ac:dyDescent="0.2">
      <c r="A85" s="277" t="str">
        <f t="shared" si="13"/>
        <v/>
      </c>
      <c r="B85" s="296" t="str">
        <f t="shared" si="18"/>
        <v/>
      </c>
      <c r="C85" s="296" t="str">
        <f t="shared" si="19"/>
        <v/>
      </c>
      <c r="D85" s="297" t="str">
        <f t="shared" si="20"/>
        <v/>
      </c>
      <c r="E85" s="298" t="str">
        <f t="shared" si="22"/>
        <v/>
      </c>
      <c r="F85" s="297"/>
      <c r="G85" s="297">
        <v>85</v>
      </c>
      <c r="H85" s="296" t="str">
        <f t="shared" si="21"/>
        <v/>
      </c>
      <c r="I85" s="299" t="str">
        <f t="shared" si="14"/>
        <v/>
      </c>
      <c r="J85" s="93"/>
      <c r="L85" s="278">
        <f t="shared" si="15"/>
        <v>0</v>
      </c>
      <c r="M85" s="278">
        <f t="shared" si="16"/>
        <v>0</v>
      </c>
      <c r="N85" s="319">
        <f t="shared" si="17"/>
        <v>0</v>
      </c>
      <c r="O85" s="300"/>
      <c r="P85" s="300"/>
      <c r="Q85" s="297"/>
      <c r="R85" s="297"/>
      <c r="S85" s="299" t="str">
        <f t="shared" si="23"/>
        <v/>
      </c>
      <c r="T85" s="176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P85" s="268"/>
      <c r="BF85" s="268"/>
    </row>
    <row r="86" spans="1:60" ht="30" customHeight="1" x14ac:dyDescent="0.2">
      <c r="A86" s="277" t="str">
        <f t="shared" si="13"/>
        <v/>
      </c>
      <c r="B86" s="296" t="str">
        <f t="shared" si="18"/>
        <v/>
      </c>
      <c r="C86" s="296" t="str">
        <f t="shared" si="19"/>
        <v/>
      </c>
      <c r="D86" s="297" t="str">
        <f t="shared" si="20"/>
        <v/>
      </c>
      <c r="E86" s="298" t="str">
        <f t="shared" si="22"/>
        <v/>
      </c>
      <c r="F86" s="297"/>
      <c r="G86" s="297">
        <v>86</v>
      </c>
      <c r="H86" s="296" t="str">
        <f t="shared" si="21"/>
        <v/>
      </c>
      <c r="I86" s="299" t="str">
        <f t="shared" si="14"/>
        <v/>
      </c>
      <c r="J86" s="93"/>
      <c r="L86" s="278">
        <f t="shared" si="15"/>
        <v>0</v>
      </c>
      <c r="M86" s="278">
        <f t="shared" si="16"/>
        <v>0</v>
      </c>
      <c r="N86" s="319">
        <f t="shared" si="17"/>
        <v>0</v>
      </c>
      <c r="O86" s="300"/>
      <c r="P86" s="300"/>
      <c r="Q86" s="297"/>
      <c r="R86" s="297"/>
      <c r="S86" s="299" t="str">
        <f t="shared" si="23"/>
        <v/>
      </c>
      <c r="T86" s="176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P86" s="268"/>
      <c r="AX86" s="268"/>
      <c r="AZ86" s="268"/>
      <c r="BF86" s="268"/>
      <c r="BH86" s="268"/>
    </row>
    <row r="87" spans="1:60" ht="30" customHeight="1" x14ac:dyDescent="0.2">
      <c r="A87" s="277" t="str">
        <f t="shared" si="13"/>
        <v/>
      </c>
      <c r="B87" s="296" t="str">
        <f t="shared" si="18"/>
        <v/>
      </c>
      <c r="C87" s="296" t="str">
        <f t="shared" si="19"/>
        <v/>
      </c>
      <c r="D87" s="297" t="str">
        <f t="shared" si="20"/>
        <v/>
      </c>
      <c r="E87" s="298" t="str">
        <f t="shared" si="22"/>
        <v/>
      </c>
      <c r="F87" s="297"/>
      <c r="G87" s="297">
        <v>87</v>
      </c>
      <c r="H87" s="296" t="str">
        <f t="shared" si="21"/>
        <v/>
      </c>
      <c r="I87" s="299" t="str">
        <f t="shared" si="14"/>
        <v/>
      </c>
      <c r="J87" s="93"/>
      <c r="L87" s="278">
        <f t="shared" si="15"/>
        <v>0</v>
      </c>
      <c r="M87" s="278">
        <f t="shared" si="16"/>
        <v>0</v>
      </c>
      <c r="N87" s="319">
        <f t="shared" si="17"/>
        <v>0</v>
      </c>
      <c r="O87" s="300"/>
      <c r="P87" s="300"/>
      <c r="Q87" s="297"/>
      <c r="R87" s="297"/>
      <c r="S87" s="299" t="str">
        <f t="shared" si="23"/>
        <v/>
      </c>
      <c r="T87" s="176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X87" s="268"/>
      <c r="AZ87" s="268"/>
      <c r="BF87" s="268"/>
      <c r="BH87" s="268"/>
    </row>
    <row r="88" spans="1:60" ht="30" customHeight="1" x14ac:dyDescent="0.2">
      <c r="A88" s="277" t="str">
        <f t="shared" si="13"/>
        <v/>
      </c>
      <c r="B88" s="296" t="str">
        <f t="shared" si="18"/>
        <v/>
      </c>
      <c r="C88" s="296" t="str">
        <f t="shared" si="19"/>
        <v/>
      </c>
      <c r="D88" s="297" t="str">
        <f t="shared" si="20"/>
        <v/>
      </c>
      <c r="E88" s="298" t="str">
        <f t="shared" si="22"/>
        <v/>
      </c>
      <c r="F88" s="297"/>
      <c r="G88" s="297">
        <v>88</v>
      </c>
      <c r="H88" s="296" t="str">
        <f t="shared" si="21"/>
        <v/>
      </c>
      <c r="I88" s="299" t="str">
        <f t="shared" si="14"/>
        <v/>
      </c>
      <c r="J88" s="93"/>
      <c r="L88" s="278">
        <f t="shared" si="15"/>
        <v>0</v>
      </c>
      <c r="M88" s="278">
        <f t="shared" si="16"/>
        <v>0</v>
      </c>
      <c r="N88" s="319">
        <f t="shared" si="17"/>
        <v>0</v>
      </c>
      <c r="O88" s="300"/>
      <c r="P88" s="300"/>
      <c r="Q88" s="297"/>
      <c r="R88" s="297"/>
      <c r="S88" s="299" t="str">
        <f t="shared" si="23"/>
        <v/>
      </c>
      <c r="T88" s="176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P88" s="268"/>
      <c r="AX88" s="268"/>
      <c r="AZ88" s="268"/>
      <c r="BF88" s="268"/>
    </row>
    <row r="89" spans="1:60" ht="30" customHeight="1" x14ac:dyDescent="0.2">
      <c r="A89" s="277" t="str">
        <f t="shared" si="13"/>
        <v/>
      </c>
      <c r="B89" s="296" t="str">
        <f t="shared" si="18"/>
        <v/>
      </c>
      <c r="C89" s="296" t="str">
        <f t="shared" si="19"/>
        <v/>
      </c>
      <c r="D89" s="297" t="str">
        <f t="shared" si="20"/>
        <v/>
      </c>
      <c r="E89" s="298" t="str">
        <f t="shared" si="22"/>
        <v/>
      </c>
      <c r="F89" s="297"/>
      <c r="G89" s="297">
        <v>89</v>
      </c>
      <c r="H89" s="296" t="str">
        <f t="shared" si="21"/>
        <v/>
      </c>
      <c r="I89" s="299" t="str">
        <f t="shared" si="14"/>
        <v/>
      </c>
      <c r="J89" s="93"/>
      <c r="L89" s="278">
        <f t="shared" si="15"/>
        <v>0</v>
      </c>
      <c r="M89" s="278">
        <f t="shared" si="16"/>
        <v>0</v>
      </c>
      <c r="N89" s="319">
        <f t="shared" si="17"/>
        <v>0</v>
      </c>
      <c r="O89" s="300"/>
      <c r="P89" s="300"/>
      <c r="Q89" s="297"/>
      <c r="R89" s="297"/>
      <c r="S89" s="299" t="str">
        <f t="shared" si="23"/>
        <v/>
      </c>
      <c r="T89" s="176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P89" s="268"/>
      <c r="AX89" s="268"/>
      <c r="AZ89" s="268"/>
      <c r="BH89" s="268"/>
    </row>
    <row r="90" spans="1:60" ht="30" customHeight="1" x14ac:dyDescent="0.2">
      <c r="A90" s="277" t="str">
        <f t="shared" si="13"/>
        <v/>
      </c>
      <c r="B90" s="296" t="str">
        <f t="shared" si="18"/>
        <v/>
      </c>
      <c r="C90" s="296" t="str">
        <f t="shared" si="19"/>
        <v/>
      </c>
      <c r="D90" s="297" t="str">
        <f t="shared" si="20"/>
        <v/>
      </c>
      <c r="E90" s="298" t="str">
        <f t="shared" si="22"/>
        <v/>
      </c>
      <c r="F90" s="297"/>
      <c r="G90" s="297">
        <v>90</v>
      </c>
      <c r="H90" s="296" t="str">
        <f t="shared" si="21"/>
        <v/>
      </c>
      <c r="I90" s="299" t="str">
        <f t="shared" si="14"/>
        <v/>
      </c>
      <c r="J90" s="93"/>
      <c r="L90" s="278">
        <f t="shared" si="15"/>
        <v>0</v>
      </c>
      <c r="M90" s="278">
        <f t="shared" si="16"/>
        <v>0</v>
      </c>
      <c r="N90" s="319">
        <f t="shared" si="17"/>
        <v>0</v>
      </c>
      <c r="O90" s="300"/>
      <c r="P90" s="300"/>
      <c r="Q90" s="297"/>
      <c r="R90" s="297"/>
      <c r="S90" s="299" t="str">
        <f t="shared" si="23"/>
        <v/>
      </c>
      <c r="T90" s="176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P90" s="268"/>
      <c r="BF90" s="268"/>
    </row>
    <row r="91" spans="1:60" ht="30" customHeight="1" x14ac:dyDescent="0.2">
      <c r="A91" s="277" t="str">
        <f t="shared" si="13"/>
        <v/>
      </c>
      <c r="B91" s="296" t="str">
        <f t="shared" si="18"/>
        <v/>
      </c>
      <c r="C91" s="296" t="str">
        <f t="shared" si="19"/>
        <v/>
      </c>
      <c r="D91" s="297" t="str">
        <f t="shared" si="20"/>
        <v/>
      </c>
      <c r="E91" s="298" t="str">
        <f t="shared" si="22"/>
        <v/>
      </c>
      <c r="F91" s="297"/>
      <c r="G91" s="297">
        <v>91</v>
      </c>
      <c r="H91" s="296" t="str">
        <f t="shared" si="21"/>
        <v/>
      </c>
      <c r="I91" s="299" t="str">
        <f t="shared" si="14"/>
        <v/>
      </c>
      <c r="J91" s="93"/>
      <c r="L91" s="278">
        <f t="shared" si="15"/>
        <v>0</v>
      </c>
      <c r="M91" s="278">
        <f t="shared" si="16"/>
        <v>0</v>
      </c>
      <c r="N91" s="319">
        <f t="shared" si="17"/>
        <v>0</v>
      </c>
      <c r="O91" s="300"/>
      <c r="P91" s="300"/>
      <c r="Q91" s="297"/>
      <c r="R91" s="297"/>
      <c r="S91" s="299" t="str">
        <f t="shared" si="23"/>
        <v/>
      </c>
      <c r="T91" s="176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</row>
    <row r="92" spans="1:60" ht="30" customHeight="1" x14ac:dyDescent="0.2">
      <c r="A92" s="277" t="str">
        <f t="shared" si="13"/>
        <v/>
      </c>
      <c r="B92" s="296" t="str">
        <f t="shared" si="18"/>
        <v/>
      </c>
      <c r="C92" s="296" t="str">
        <f t="shared" si="19"/>
        <v/>
      </c>
      <c r="D92" s="297" t="str">
        <f t="shared" si="20"/>
        <v/>
      </c>
      <c r="E92" s="298" t="str">
        <f t="shared" si="22"/>
        <v/>
      </c>
      <c r="F92" s="297"/>
      <c r="G92" s="297">
        <v>92</v>
      </c>
      <c r="H92" s="296" t="str">
        <f t="shared" si="21"/>
        <v/>
      </c>
      <c r="I92" s="299" t="str">
        <f t="shared" si="14"/>
        <v/>
      </c>
      <c r="J92" s="93"/>
      <c r="L92" s="278">
        <f t="shared" si="15"/>
        <v>0</v>
      </c>
      <c r="M92" s="278">
        <f t="shared" si="16"/>
        <v>0</v>
      </c>
      <c r="N92" s="319">
        <f t="shared" si="17"/>
        <v>0</v>
      </c>
      <c r="O92" s="300"/>
      <c r="P92" s="300"/>
      <c r="Q92" s="297"/>
      <c r="R92" s="297"/>
      <c r="S92" s="299" t="str">
        <f t="shared" si="23"/>
        <v/>
      </c>
      <c r="T92" s="176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P92" s="268"/>
    </row>
    <row r="93" spans="1:60" ht="30" customHeight="1" x14ac:dyDescent="0.2">
      <c r="A93" s="277" t="str">
        <f t="shared" si="13"/>
        <v/>
      </c>
      <c r="B93" s="296" t="str">
        <f t="shared" si="18"/>
        <v/>
      </c>
      <c r="C93" s="296" t="str">
        <f t="shared" si="19"/>
        <v/>
      </c>
      <c r="D93" s="297" t="str">
        <f t="shared" si="20"/>
        <v/>
      </c>
      <c r="E93" s="298" t="str">
        <f t="shared" si="22"/>
        <v/>
      </c>
      <c r="F93" s="297"/>
      <c r="G93" s="297">
        <v>93</v>
      </c>
      <c r="H93" s="296" t="str">
        <f t="shared" si="21"/>
        <v/>
      </c>
      <c r="I93" s="299" t="str">
        <f t="shared" si="14"/>
        <v/>
      </c>
      <c r="J93" s="93"/>
      <c r="L93" s="278">
        <f t="shared" si="15"/>
        <v>0</v>
      </c>
      <c r="M93" s="278">
        <f t="shared" si="16"/>
        <v>0</v>
      </c>
      <c r="N93" s="319">
        <f t="shared" si="17"/>
        <v>0</v>
      </c>
      <c r="O93" s="300"/>
      <c r="P93" s="300"/>
      <c r="Q93" s="297"/>
      <c r="R93" s="297"/>
      <c r="S93" s="299" t="str">
        <f t="shared" si="23"/>
        <v/>
      </c>
      <c r="T93" s="176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P93" s="268"/>
      <c r="BF93" s="268"/>
      <c r="BH93" s="268"/>
    </row>
    <row r="94" spans="1:60" ht="30" customHeight="1" x14ac:dyDescent="0.2">
      <c r="A94" s="277" t="str">
        <f t="shared" si="13"/>
        <v/>
      </c>
      <c r="B94" s="296" t="str">
        <f t="shared" si="18"/>
        <v/>
      </c>
      <c r="C94" s="296" t="str">
        <f t="shared" si="19"/>
        <v/>
      </c>
      <c r="D94" s="297" t="str">
        <f t="shared" si="20"/>
        <v/>
      </c>
      <c r="E94" s="298" t="str">
        <f t="shared" si="22"/>
        <v/>
      </c>
      <c r="F94" s="297"/>
      <c r="G94" s="297">
        <v>94</v>
      </c>
      <c r="H94" s="296" t="str">
        <f t="shared" si="21"/>
        <v/>
      </c>
      <c r="I94" s="299" t="str">
        <f t="shared" si="14"/>
        <v/>
      </c>
      <c r="J94" s="93"/>
      <c r="L94" s="278">
        <f t="shared" si="15"/>
        <v>0</v>
      </c>
      <c r="M94" s="278">
        <f t="shared" si="16"/>
        <v>0</v>
      </c>
      <c r="N94" s="319">
        <f t="shared" si="17"/>
        <v>0</v>
      </c>
      <c r="O94" s="300"/>
      <c r="P94" s="300"/>
      <c r="Q94" s="297"/>
      <c r="R94" s="297"/>
      <c r="S94" s="299" t="str">
        <f t="shared" si="23"/>
        <v/>
      </c>
      <c r="T94" s="176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</row>
    <row r="95" spans="1:60" ht="30" customHeight="1" x14ac:dyDescent="0.2">
      <c r="A95" s="277" t="str">
        <f t="shared" si="13"/>
        <v/>
      </c>
      <c r="B95" s="296" t="str">
        <f t="shared" si="18"/>
        <v/>
      </c>
      <c r="C95" s="296" t="str">
        <f t="shared" si="19"/>
        <v/>
      </c>
      <c r="D95" s="297" t="str">
        <f t="shared" si="20"/>
        <v/>
      </c>
      <c r="E95" s="298" t="str">
        <f t="shared" si="22"/>
        <v/>
      </c>
      <c r="F95" s="297"/>
      <c r="G95" s="297">
        <v>95</v>
      </c>
      <c r="H95" s="296" t="str">
        <f t="shared" si="21"/>
        <v/>
      </c>
      <c r="I95" s="299" t="str">
        <f t="shared" si="14"/>
        <v/>
      </c>
      <c r="J95" s="93"/>
      <c r="L95" s="278">
        <f t="shared" si="15"/>
        <v>0</v>
      </c>
      <c r="M95" s="278">
        <f t="shared" si="16"/>
        <v>0</v>
      </c>
      <c r="N95" s="319">
        <f t="shared" si="17"/>
        <v>0</v>
      </c>
      <c r="O95" s="300"/>
      <c r="P95" s="300"/>
      <c r="Q95" s="297"/>
      <c r="R95" s="297"/>
      <c r="S95" s="299" t="str">
        <f t="shared" si="23"/>
        <v/>
      </c>
      <c r="T95" s="176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P95" s="268"/>
      <c r="BF95" s="268"/>
      <c r="BH95" s="268"/>
    </row>
    <row r="96" spans="1:60" ht="30" customHeight="1" x14ac:dyDescent="0.2">
      <c r="A96" s="277" t="str">
        <f t="shared" si="13"/>
        <v/>
      </c>
      <c r="B96" s="296" t="str">
        <f t="shared" si="18"/>
        <v/>
      </c>
      <c r="C96" s="296" t="str">
        <f t="shared" si="19"/>
        <v/>
      </c>
      <c r="D96" s="297" t="str">
        <f t="shared" si="20"/>
        <v/>
      </c>
      <c r="E96" s="298" t="str">
        <f t="shared" si="22"/>
        <v/>
      </c>
      <c r="F96" s="297"/>
      <c r="G96" s="297">
        <v>96</v>
      </c>
      <c r="H96" s="296" t="str">
        <f t="shared" si="21"/>
        <v/>
      </c>
      <c r="I96" s="299" t="str">
        <f t="shared" si="14"/>
        <v/>
      </c>
      <c r="J96" s="93"/>
      <c r="L96" s="278">
        <f t="shared" si="15"/>
        <v>0</v>
      </c>
      <c r="M96" s="278">
        <f t="shared" si="16"/>
        <v>0</v>
      </c>
      <c r="N96" s="319">
        <f t="shared" si="17"/>
        <v>0</v>
      </c>
      <c r="O96" s="300"/>
      <c r="P96" s="300"/>
      <c r="Q96" s="297"/>
      <c r="R96" s="297"/>
      <c r="S96" s="299" t="str">
        <f t="shared" si="23"/>
        <v/>
      </c>
      <c r="T96" s="176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P96" s="268"/>
      <c r="BF96" s="268"/>
      <c r="BH96" s="268"/>
    </row>
    <row r="97" spans="1:60" ht="30" customHeight="1" x14ac:dyDescent="0.2">
      <c r="A97" s="277" t="str">
        <f t="shared" si="13"/>
        <v/>
      </c>
      <c r="B97" s="296" t="str">
        <f t="shared" si="18"/>
        <v/>
      </c>
      <c r="C97" s="296" t="str">
        <f t="shared" si="19"/>
        <v/>
      </c>
      <c r="D97" s="297" t="str">
        <f t="shared" si="20"/>
        <v/>
      </c>
      <c r="E97" s="298" t="str">
        <f t="shared" si="22"/>
        <v/>
      </c>
      <c r="F97" s="297"/>
      <c r="G97" s="297">
        <v>97</v>
      </c>
      <c r="H97" s="296" t="str">
        <f t="shared" si="21"/>
        <v/>
      </c>
      <c r="I97" s="299" t="str">
        <f t="shared" si="14"/>
        <v/>
      </c>
      <c r="J97" s="93"/>
      <c r="L97" s="278">
        <f t="shared" si="15"/>
        <v>0</v>
      </c>
      <c r="M97" s="278">
        <f t="shared" si="16"/>
        <v>0</v>
      </c>
      <c r="N97" s="319">
        <f t="shared" si="17"/>
        <v>0</v>
      </c>
      <c r="O97" s="300"/>
      <c r="P97" s="300"/>
      <c r="Q97" s="297"/>
      <c r="R97" s="297"/>
      <c r="S97" s="299" t="str">
        <f t="shared" si="23"/>
        <v/>
      </c>
      <c r="T97" s="176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</row>
    <row r="98" spans="1:60" ht="30" customHeight="1" x14ac:dyDescent="0.2">
      <c r="A98" s="277" t="str">
        <f t="shared" si="13"/>
        <v/>
      </c>
      <c r="B98" s="296" t="str">
        <f t="shared" si="18"/>
        <v/>
      </c>
      <c r="C98" s="296" t="str">
        <f t="shared" si="19"/>
        <v/>
      </c>
      <c r="D98" s="297" t="str">
        <f t="shared" si="20"/>
        <v/>
      </c>
      <c r="E98" s="298" t="str">
        <f t="shared" si="22"/>
        <v/>
      </c>
      <c r="F98" s="297"/>
      <c r="G98" s="297">
        <v>98</v>
      </c>
      <c r="H98" s="296" t="str">
        <f t="shared" si="21"/>
        <v/>
      </c>
      <c r="I98" s="299" t="str">
        <f t="shared" si="14"/>
        <v/>
      </c>
      <c r="J98" s="93"/>
      <c r="L98" s="278">
        <f t="shared" si="15"/>
        <v>0</v>
      </c>
      <c r="M98" s="278">
        <f t="shared" si="16"/>
        <v>0</v>
      </c>
      <c r="N98" s="319">
        <f t="shared" si="17"/>
        <v>0</v>
      </c>
      <c r="O98" s="300"/>
      <c r="P98" s="300"/>
      <c r="Q98" s="297"/>
      <c r="R98" s="297"/>
      <c r="S98" s="299" t="str">
        <f t="shared" si="23"/>
        <v/>
      </c>
      <c r="T98" s="176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BF98" s="268"/>
    </row>
    <row r="99" spans="1:60" ht="30" customHeight="1" x14ac:dyDescent="0.2">
      <c r="A99" s="277" t="str">
        <f t="shared" si="13"/>
        <v/>
      </c>
      <c r="B99" s="296" t="str">
        <f t="shared" si="18"/>
        <v/>
      </c>
      <c r="C99" s="296" t="str">
        <f t="shared" si="19"/>
        <v/>
      </c>
      <c r="D99" s="297" t="str">
        <f t="shared" si="20"/>
        <v/>
      </c>
      <c r="E99" s="298" t="str">
        <f t="shared" si="22"/>
        <v/>
      </c>
      <c r="F99" s="297"/>
      <c r="G99" s="297">
        <v>99</v>
      </c>
      <c r="H99" s="296" t="str">
        <f t="shared" si="21"/>
        <v/>
      </c>
      <c r="I99" s="299" t="str">
        <f t="shared" si="14"/>
        <v/>
      </c>
      <c r="J99" s="93"/>
      <c r="L99" s="278">
        <f t="shared" si="15"/>
        <v>0</v>
      </c>
      <c r="M99" s="278">
        <f t="shared" si="16"/>
        <v>0</v>
      </c>
      <c r="N99" s="319">
        <f t="shared" si="17"/>
        <v>0</v>
      </c>
      <c r="O99" s="300"/>
      <c r="P99" s="300"/>
      <c r="Q99" s="297"/>
      <c r="R99" s="297"/>
      <c r="S99" s="299" t="str">
        <f t="shared" si="23"/>
        <v/>
      </c>
      <c r="T99" s="176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P99" s="268"/>
      <c r="BF99" s="268"/>
    </row>
    <row r="100" spans="1:60" ht="30" customHeight="1" x14ac:dyDescent="0.2">
      <c r="A100" s="277" t="str">
        <f t="shared" si="13"/>
        <v/>
      </c>
      <c r="B100" s="296" t="str">
        <f t="shared" si="18"/>
        <v/>
      </c>
      <c r="C100" s="296" t="str">
        <f t="shared" si="19"/>
        <v/>
      </c>
      <c r="D100" s="297" t="str">
        <f t="shared" si="20"/>
        <v/>
      </c>
      <c r="E100" s="298" t="str">
        <f t="shared" si="22"/>
        <v/>
      </c>
      <c r="F100" s="297"/>
      <c r="G100" s="297">
        <v>100</v>
      </c>
      <c r="H100" s="296" t="str">
        <f t="shared" si="21"/>
        <v/>
      </c>
      <c r="I100" s="299" t="str">
        <f t="shared" si="14"/>
        <v/>
      </c>
      <c r="J100" s="93"/>
      <c r="L100" s="278">
        <f t="shared" si="15"/>
        <v>0</v>
      </c>
      <c r="M100" s="278">
        <f t="shared" si="16"/>
        <v>0</v>
      </c>
      <c r="N100" s="319">
        <f t="shared" si="17"/>
        <v>0</v>
      </c>
      <c r="O100" s="300"/>
      <c r="P100" s="300"/>
      <c r="Q100" s="297"/>
      <c r="R100" s="297"/>
      <c r="S100" s="299" t="str">
        <f t="shared" si="23"/>
        <v/>
      </c>
      <c r="T100" s="176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P100" s="268"/>
    </row>
    <row r="101" spans="1:60" ht="30" customHeight="1" x14ac:dyDescent="0.2">
      <c r="A101" s="277" t="str">
        <f t="shared" si="13"/>
        <v/>
      </c>
      <c r="B101" s="296" t="str">
        <f t="shared" si="18"/>
        <v/>
      </c>
      <c r="C101" s="296" t="str">
        <f t="shared" si="19"/>
        <v/>
      </c>
      <c r="D101" s="297" t="str">
        <f t="shared" si="20"/>
        <v/>
      </c>
      <c r="E101" s="298" t="str">
        <f t="shared" si="22"/>
        <v/>
      </c>
      <c r="F101" s="297"/>
      <c r="G101" s="297">
        <v>101</v>
      </c>
      <c r="H101" s="296" t="str">
        <f t="shared" si="21"/>
        <v/>
      </c>
      <c r="I101" s="299" t="str">
        <f t="shared" si="14"/>
        <v/>
      </c>
      <c r="J101" s="93"/>
      <c r="L101" s="278">
        <f t="shared" si="15"/>
        <v>0</v>
      </c>
      <c r="M101" s="278">
        <f t="shared" si="16"/>
        <v>0</v>
      </c>
      <c r="N101" s="319">
        <f t="shared" si="17"/>
        <v>0</v>
      </c>
      <c r="O101" s="300"/>
      <c r="P101" s="300"/>
      <c r="Q101" s="297"/>
      <c r="R101" s="297"/>
      <c r="S101" s="299" t="str">
        <f t="shared" si="23"/>
        <v/>
      </c>
      <c r="T101" s="176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P101" s="268"/>
    </row>
    <row r="102" spans="1:60" ht="30" customHeight="1" x14ac:dyDescent="0.2">
      <c r="A102" s="277" t="str">
        <f t="shared" si="13"/>
        <v/>
      </c>
      <c r="B102" s="296" t="str">
        <f t="shared" si="18"/>
        <v/>
      </c>
      <c r="C102" s="296" t="str">
        <f t="shared" si="19"/>
        <v/>
      </c>
      <c r="D102" s="297" t="str">
        <f t="shared" si="20"/>
        <v/>
      </c>
      <c r="E102" s="298" t="str">
        <f t="shared" si="22"/>
        <v/>
      </c>
      <c r="F102" s="297"/>
      <c r="G102" s="297">
        <v>102</v>
      </c>
      <c r="H102" s="296" t="str">
        <f t="shared" si="21"/>
        <v/>
      </c>
      <c r="I102" s="299" t="str">
        <f t="shared" si="14"/>
        <v/>
      </c>
      <c r="J102" s="93"/>
      <c r="L102" s="278">
        <f t="shared" si="15"/>
        <v>0</v>
      </c>
      <c r="M102" s="278">
        <f t="shared" si="16"/>
        <v>0</v>
      </c>
      <c r="N102" s="319">
        <f t="shared" si="17"/>
        <v>0</v>
      </c>
      <c r="O102" s="300"/>
      <c r="P102" s="300"/>
      <c r="Q102" s="297"/>
      <c r="R102" s="297"/>
      <c r="S102" s="299" t="str">
        <f t="shared" si="23"/>
        <v/>
      </c>
      <c r="T102" s="176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BH102" s="268"/>
    </row>
    <row r="103" spans="1:60" ht="30" customHeight="1" x14ac:dyDescent="0.2">
      <c r="A103" s="277" t="str">
        <f t="shared" si="13"/>
        <v/>
      </c>
      <c r="B103" s="296" t="str">
        <f t="shared" si="18"/>
        <v/>
      </c>
      <c r="C103" s="296" t="str">
        <f t="shared" si="19"/>
        <v/>
      </c>
      <c r="D103" s="297" t="str">
        <f t="shared" si="20"/>
        <v/>
      </c>
      <c r="E103" s="298" t="str">
        <f t="shared" si="22"/>
        <v/>
      </c>
      <c r="F103" s="297"/>
      <c r="G103" s="297">
        <v>103</v>
      </c>
      <c r="H103" s="296" t="str">
        <f t="shared" si="21"/>
        <v/>
      </c>
      <c r="I103" s="299" t="str">
        <f t="shared" si="14"/>
        <v/>
      </c>
      <c r="J103" s="93"/>
      <c r="L103" s="278">
        <f t="shared" si="15"/>
        <v>0</v>
      </c>
      <c r="M103" s="278">
        <f t="shared" si="16"/>
        <v>0</v>
      </c>
      <c r="N103" s="319">
        <f t="shared" si="17"/>
        <v>0</v>
      </c>
      <c r="O103" s="300"/>
      <c r="P103" s="300"/>
      <c r="Q103" s="297"/>
      <c r="R103" s="297"/>
      <c r="S103" s="299" t="str">
        <f t="shared" si="23"/>
        <v/>
      </c>
      <c r="T103" s="176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P103" s="268"/>
    </row>
    <row r="104" spans="1:60" ht="30" customHeight="1" x14ac:dyDescent="0.2">
      <c r="A104" s="277" t="str">
        <f t="shared" si="13"/>
        <v/>
      </c>
      <c r="B104" s="296" t="str">
        <f t="shared" si="18"/>
        <v/>
      </c>
      <c r="C104" s="296" t="str">
        <f t="shared" si="19"/>
        <v/>
      </c>
      <c r="D104" s="297" t="str">
        <f t="shared" si="20"/>
        <v/>
      </c>
      <c r="E104" s="298" t="str">
        <f t="shared" si="22"/>
        <v/>
      </c>
      <c r="F104" s="297"/>
      <c r="G104" s="297">
        <v>104</v>
      </c>
      <c r="H104" s="296" t="str">
        <f t="shared" si="21"/>
        <v/>
      </c>
      <c r="I104" s="299" t="str">
        <f t="shared" si="14"/>
        <v/>
      </c>
      <c r="J104" s="93"/>
      <c r="L104" s="278">
        <f t="shared" si="15"/>
        <v>0</v>
      </c>
      <c r="M104" s="278">
        <f t="shared" si="16"/>
        <v>0</v>
      </c>
      <c r="N104" s="319">
        <f t="shared" si="17"/>
        <v>0</v>
      </c>
      <c r="O104" s="300"/>
      <c r="P104" s="300"/>
      <c r="Q104" s="297"/>
      <c r="R104" s="297"/>
      <c r="S104" s="299" t="str">
        <f t="shared" si="23"/>
        <v/>
      </c>
      <c r="T104" s="176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P104" s="268"/>
      <c r="BF104" s="268"/>
    </row>
    <row r="105" spans="1:60" ht="30" customHeight="1" x14ac:dyDescent="0.2">
      <c r="A105" s="277" t="str">
        <f t="shared" si="13"/>
        <v/>
      </c>
      <c r="B105" s="296" t="str">
        <f t="shared" si="18"/>
        <v/>
      </c>
      <c r="C105" s="296" t="str">
        <f t="shared" si="19"/>
        <v/>
      </c>
      <c r="D105" s="297" t="str">
        <f t="shared" si="20"/>
        <v/>
      </c>
      <c r="E105" s="298" t="str">
        <f t="shared" si="22"/>
        <v/>
      </c>
      <c r="F105" s="297"/>
      <c r="G105" s="297">
        <v>105</v>
      </c>
      <c r="H105" s="296" t="str">
        <f t="shared" si="21"/>
        <v/>
      </c>
      <c r="I105" s="299" t="str">
        <f t="shared" si="14"/>
        <v/>
      </c>
      <c r="J105" s="93"/>
      <c r="L105" s="278">
        <f t="shared" si="15"/>
        <v>0</v>
      </c>
      <c r="M105" s="278">
        <f t="shared" si="16"/>
        <v>0</v>
      </c>
      <c r="N105" s="319">
        <f t="shared" si="17"/>
        <v>0</v>
      </c>
      <c r="O105" s="300"/>
      <c r="P105" s="300"/>
      <c r="Q105" s="297"/>
      <c r="R105" s="297"/>
      <c r="S105" s="299" t="str">
        <f t="shared" si="23"/>
        <v/>
      </c>
      <c r="T105" s="176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BF105" s="268"/>
      <c r="BH105" s="268"/>
    </row>
    <row r="106" spans="1:60" ht="30" customHeight="1" x14ac:dyDescent="0.2">
      <c r="A106" s="277" t="str">
        <f t="shared" si="13"/>
        <v/>
      </c>
      <c r="B106" s="296" t="str">
        <f t="shared" si="18"/>
        <v/>
      </c>
      <c r="C106" s="296" t="str">
        <f t="shared" si="19"/>
        <v/>
      </c>
      <c r="D106" s="297" t="str">
        <f t="shared" si="20"/>
        <v/>
      </c>
      <c r="E106" s="298" t="str">
        <f t="shared" si="22"/>
        <v/>
      </c>
      <c r="F106" s="297"/>
      <c r="G106" s="297">
        <v>106</v>
      </c>
      <c r="H106" s="296" t="str">
        <f t="shared" si="21"/>
        <v/>
      </c>
      <c r="I106" s="299" t="str">
        <f t="shared" si="14"/>
        <v/>
      </c>
      <c r="J106" s="93"/>
      <c r="L106" s="278">
        <f t="shared" si="15"/>
        <v>0</v>
      </c>
      <c r="M106" s="278">
        <f t="shared" si="16"/>
        <v>0</v>
      </c>
      <c r="N106" s="319">
        <f t="shared" si="17"/>
        <v>0</v>
      </c>
      <c r="O106" s="300"/>
      <c r="P106" s="300"/>
      <c r="Q106" s="297"/>
      <c r="R106" s="297"/>
      <c r="S106" s="299" t="str">
        <f t="shared" si="23"/>
        <v/>
      </c>
      <c r="T106" s="176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P106" s="268"/>
      <c r="BF106" s="268"/>
    </row>
    <row r="107" spans="1:60" ht="30" customHeight="1" x14ac:dyDescent="0.2">
      <c r="A107" s="277" t="str">
        <f t="shared" si="13"/>
        <v/>
      </c>
      <c r="B107" s="296" t="str">
        <f t="shared" si="18"/>
        <v/>
      </c>
      <c r="C107" s="296" t="str">
        <f t="shared" si="19"/>
        <v/>
      </c>
      <c r="D107" s="297" t="str">
        <f t="shared" si="20"/>
        <v/>
      </c>
      <c r="E107" s="298" t="str">
        <f t="shared" si="22"/>
        <v/>
      </c>
      <c r="F107" s="297"/>
      <c r="G107" s="297">
        <v>107</v>
      </c>
      <c r="H107" s="296" t="str">
        <f t="shared" si="21"/>
        <v/>
      </c>
      <c r="I107" s="299" t="str">
        <f t="shared" si="14"/>
        <v/>
      </c>
      <c r="J107" s="93"/>
      <c r="L107" s="278">
        <f t="shared" si="15"/>
        <v>0</v>
      </c>
      <c r="M107" s="278">
        <f t="shared" si="16"/>
        <v>0</v>
      </c>
      <c r="N107" s="319">
        <f t="shared" si="17"/>
        <v>0</v>
      </c>
      <c r="O107" s="300"/>
      <c r="P107" s="300"/>
      <c r="Q107" s="297"/>
      <c r="R107" s="297"/>
      <c r="S107" s="299" t="str">
        <f t="shared" si="23"/>
        <v/>
      </c>
      <c r="T107" s="176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BF107" s="268"/>
    </row>
    <row r="108" spans="1:60" ht="30" customHeight="1" x14ac:dyDescent="0.2">
      <c r="A108" s="277" t="str">
        <f t="shared" si="13"/>
        <v/>
      </c>
      <c r="B108" s="296" t="str">
        <f t="shared" si="18"/>
        <v/>
      </c>
      <c r="C108" s="296" t="str">
        <f t="shared" si="19"/>
        <v/>
      </c>
      <c r="D108" s="297" t="str">
        <f t="shared" si="20"/>
        <v/>
      </c>
      <c r="E108" s="298" t="str">
        <f t="shared" si="22"/>
        <v/>
      </c>
      <c r="F108" s="297"/>
      <c r="G108" s="297">
        <v>108</v>
      </c>
      <c r="H108" s="296" t="str">
        <f t="shared" si="21"/>
        <v/>
      </c>
      <c r="I108" s="299" t="str">
        <f t="shared" si="14"/>
        <v/>
      </c>
      <c r="J108" s="93"/>
      <c r="L108" s="278">
        <f t="shared" si="15"/>
        <v>0</v>
      </c>
      <c r="M108" s="278">
        <f t="shared" si="16"/>
        <v>0</v>
      </c>
      <c r="N108" s="319">
        <f t="shared" si="17"/>
        <v>0</v>
      </c>
      <c r="O108" s="300"/>
      <c r="P108" s="300"/>
      <c r="Q108" s="297"/>
      <c r="R108" s="297"/>
      <c r="S108" s="299" t="str">
        <f t="shared" si="23"/>
        <v/>
      </c>
      <c r="T108" s="176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BF108" s="268"/>
    </row>
    <row r="109" spans="1:60" ht="30" customHeight="1" x14ac:dyDescent="0.2">
      <c r="A109" s="277" t="str">
        <f t="shared" si="13"/>
        <v/>
      </c>
      <c r="B109" s="296" t="str">
        <f t="shared" si="18"/>
        <v/>
      </c>
      <c r="C109" s="296" t="str">
        <f t="shared" si="19"/>
        <v/>
      </c>
      <c r="D109" s="297" t="str">
        <f t="shared" si="20"/>
        <v/>
      </c>
      <c r="E109" s="298" t="str">
        <f t="shared" si="22"/>
        <v/>
      </c>
      <c r="F109" s="297"/>
      <c r="G109" s="297">
        <v>109</v>
      </c>
      <c r="H109" s="296" t="str">
        <f t="shared" si="21"/>
        <v/>
      </c>
      <c r="I109" s="299" t="str">
        <f t="shared" si="14"/>
        <v/>
      </c>
      <c r="J109" s="93"/>
      <c r="L109" s="278">
        <f t="shared" si="15"/>
        <v>0</v>
      </c>
      <c r="M109" s="278">
        <f t="shared" si="16"/>
        <v>0</v>
      </c>
      <c r="N109" s="319">
        <f t="shared" si="17"/>
        <v>0</v>
      </c>
      <c r="O109" s="300"/>
      <c r="P109" s="300"/>
      <c r="Q109" s="297"/>
      <c r="R109" s="297"/>
      <c r="S109" s="299" t="str">
        <f t="shared" si="23"/>
        <v/>
      </c>
      <c r="T109" s="176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</row>
    <row r="110" spans="1:60" ht="30" customHeight="1" x14ac:dyDescent="0.2">
      <c r="A110" s="277" t="str">
        <f t="shared" si="13"/>
        <v/>
      </c>
      <c r="B110" s="296" t="str">
        <f t="shared" si="18"/>
        <v/>
      </c>
      <c r="C110" s="296" t="str">
        <f t="shared" si="19"/>
        <v/>
      </c>
      <c r="D110" s="297" t="str">
        <f t="shared" si="20"/>
        <v/>
      </c>
      <c r="E110" s="298" t="str">
        <f t="shared" si="22"/>
        <v/>
      </c>
      <c r="F110" s="297"/>
      <c r="G110" s="297">
        <v>110</v>
      </c>
      <c r="H110" s="296" t="str">
        <f t="shared" si="21"/>
        <v/>
      </c>
      <c r="I110" s="299" t="str">
        <f t="shared" si="14"/>
        <v/>
      </c>
      <c r="J110" s="93"/>
      <c r="L110" s="278">
        <f t="shared" si="15"/>
        <v>0</v>
      </c>
      <c r="M110" s="278">
        <f t="shared" si="16"/>
        <v>0</v>
      </c>
      <c r="N110" s="319">
        <f t="shared" si="17"/>
        <v>0</v>
      </c>
      <c r="O110" s="300"/>
      <c r="P110" s="300"/>
      <c r="Q110" s="297"/>
      <c r="R110" s="297"/>
      <c r="S110" s="299" t="str">
        <f t="shared" si="23"/>
        <v/>
      </c>
      <c r="T110" s="176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P110" s="268"/>
    </row>
    <row r="111" spans="1:60" ht="30" customHeight="1" x14ac:dyDescent="0.2">
      <c r="A111" s="277" t="str">
        <f t="shared" si="13"/>
        <v/>
      </c>
      <c r="B111" s="296" t="str">
        <f t="shared" si="18"/>
        <v/>
      </c>
      <c r="C111" s="296" t="str">
        <f t="shared" si="19"/>
        <v/>
      </c>
      <c r="D111" s="297" t="str">
        <f t="shared" si="20"/>
        <v/>
      </c>
      <c r="E111" s="298" t="str">
        <f t="shared" si="22"/>
        <v/>
      </c>
      <c r="F111" s="297"/>
      <c r="G111" s="297">
        <v>111</v>
      </c>
      <c r="H111" s="296" t="str">
        <f t="shared" si="21"/>
        <v/>
      </c>
      <c r="I111" s="299" t="str">
        <f t="shared" si="14"/>
        <v/>
      </c>
      <c r="J111" s="93"/>
      <c r="L111" s="278">
        <f t="shared" si="15"/>
        <v>0</v>
      </c>
      <c r="M111" s="278">
        <f t="shared" si="16"/>
        <v>0</v>
      </c>
      <c r="N111" s="319">
        <f t="shared" si="17"/>
        <v>0</v>
      </c>
      <c r="O111" s="300"/>
      <c r="P111" s="300"/>
      <c r="Q111" s="297"/>
      <c r="R111" s="297"/>
      <c r="S111" s="299" t="str">
        <f t="shared" si="23"/>
        <v/>
      </c>
      <c r="T111" s="176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BH111" s="268"/>
    </row>
    <row r="112" spans="1:60" ht="30" customHeight="1" x14ac:dyDescent="0.2">
      <c r="A112" s="277" t="str">
        <f t="shared" si="13"/>
        <v/>
      </c>
      <c r="B112" s="296" t="str">
        <f t="shared" si="18"/>
        <v/>
      </c>
      <c r="C112" s="296" t="str">
        <f t="shared" si="19"/>
        <v/>
      </c>
      <c r="D112" s="297" t="str">
        <f t="shared" si="20"/>
        <v/>
      </c>
      <c r="E112" s="298" t="str">
        <f t="shared" si="22"/>
        <v/>
      </c>
      <c r="F112" s="297"/>
      <c r="G112" s="297">
        <v>112</v>
      </c>
      <c r="H112" s="296" t="str">
        <f t="shared" si="21"/>
        <v/>
      </c>
      <c r="I112" s="299" t="str">
        <f t="shared" si="14"/>
        <v/>
      </c>
      <c r="J112" s="93"/>
      <c r="L112" s="278">
        <f t="shared" si="15"/>
        <v>0</v>
      </c>
      <c r="M112" s="278">
        <f t="shared" si="16"/>
        <v>0</v>
      </c>
      <c r="N112" s="319">
        <f t="shared" si="17"/>
        <v>0</v>
      </c>
      <c r="O112" s="300"/>
      <c r="P112" s="300"/>
      <c r="Q112" s="297"/>
      <c r="R112" s="297"/>
      <c r="S112" s="299" t="str">
        <f t="shared" si="23"/>
        <v/>
      </c>
      <c r="T112" s="176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P112" s="268"/>
    </row>
    <row r="113" spans="1:60" ht="30" customHeight="1" x14ac:dyDescent="0.2">
      <c r="A113" s="277" t="str">
        <f t="shared" si="13"/>
        <v/>
      </c>
      <c r="B113" s="296" t="str">
        <f t="shared" si="18"/>
        <v/>
      </c>
      <c r="C113" s="296" t="str">
        <f t="shared" si="19"/>
        <v/>
      </c>
      <c r="D113" s="297" t="str">
        <f t="shared" si="20"/>
        <v/>
      </c>
      <c r="E113" s="298" t="str">
        <f t="shared" si="22"/>
        <v/>
      </c>
      <c r="F113" s="297"/>
      <c r="G113" s="297">
        <v>113</v>
      </c>
      <c r="H113" s="296" t="str">
        <f t="shared" si="21"/>
        <v/>
      </c>
      <c r="I113" s="299" t="str">
        <f t="shared" si="14"/>
        <v/>
      </c>
      <c r="J113" s="93"/>
      <c r="L113" s="278">
        <f t="shared" si="15"/>
        <v>0</v>
      </c>
      <c r="M113" s="278">
        <f t="shared" si="16"/>
        <v>0</v>
      </c>
      <c r="N113" s="319">
        <f t="shared" si="17"/>
        <v>0</v>
      </c>
      <c r="O113" s="300"/>
      <c r="P113" s="300"/>
      <c r="Q113" s="297"/>
      <c r="R113" s="297"/>
      <c r="S113" s="299" t="str">
        <f t="shared" si="23"/>
        <v/>
      </c>
      <c r="T113" s="176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Z113" s="268"/>
      <c r="BF113" s="268"/>
    </row>
    <row r="114" spans="1:60" ht="30" customHeight="1" x14ac:dyDescent="0.2">
      <c r="A114" s="277" t="str">
        <f t="shared" si="13"/>
        <v/>
      </c>
      <c r="B114" s="296" t="str">
        <f t="shared" si="18"/>
        <v/>
      </c>
      <c r="C114" s="296" t="str">
        <f t="shared" si="19"/>
        <v/>
      </c>
      <c r="D114" s="297" t="str">
        <f t="shared" si="20"/>
        <v/>
      </c>
      <c r="E114" s="298" t="str">
        <f t="shared" si="22"/>
        <v/>
      </c>
      <c r="F114" s="297"/>
      <c r="G114" s="297">
        <v>114</v>
      </c>
      <c r="H114" s="296" t="str">
        <f t="shared" si="21"/>
        <v/>
      </c>
      <c r="I114" s="299" t="str">
        <f t="shared" si="14"/>
        <v/>
      </c>
      <c r="J114" s="93"/>
      <c r="L114" s="278">
        <f t="shared" si="15"/>
        <v>0</v>
      </c>
      <c r="M114" s="278">
        <f t="shared" si="16"/>
        <v>0</v>
      </c>
      <c r="N114" s="319">
        <f t="shared" si="17"/>
        <v>0</v>
      </c>
      <c r="O114" s="300"/>
      <c r="P114" s="300"/>
      <c r="Q114" s="297"/>
      <c r="R114" s="297"/>
      <c r="S114" s="299" t="str">
        <f t="shared" si="23"/>
        <v/>
      </c>
      <c r="T114" s="176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P114" s="268"/>
      <c r="AX114" s="268"/>
      <c r="AZ114" s="268"/>
      <c r="BF114" s="268"/>
    </row>
    <row r="115" spans="1:60" ht="30" customHeight="1" x14ac:dyDescent="0.2">
      <c r="A115" s="277" t="str">
        <f t="shared" si="13"/>
        <v/>
      </c>
      <c r="B115" s="296" t="str">
        <f t="shared" si="18"/>
        <v/>
      </c>
      <c r="C115" s="296" t="str">
        <f t="shared" si="19"/>
        <v/>
      </c>
      <c r="D115" s="297" t="str">
        <f t="shared" si="20"/>
        <v/>
      </c>
      <c r="E115" s="298" t="str">
        <f t="shared" si="22"/>
        <v/>
      </c>
      <c r="F115" s="297"/>
      <c r="G115" s="297">
        <v>115</v>
      </c>
      <c r="H115" s="296" t="str">
        <f t="shared" si="21"/>
        <v/>
      </c>
      <c r="I115" s="299" t="str">
        <f t="shared" si="14"/>
        <v/>
      </c>
      <c r="J115" s="93"/>
      <c r="L115" s="278">
        <f t="shared" si="15"/>
        <v>0</v>
      </c>
      <c r="M115" s="278">
        <f t="shared" si="16"/>
        <v>0</v>
      </c>
      <c r="N115" s="319">
        <f t="shared" si="17"/>
        <v>0</v>
      </c>
      <c r="O115" s="300"/>
      <c r="P115" s="300"/>
      <c r="Q115" s="297"/>
      <c r="R115" s="297"/>
      <c r="S115" s="299" t="str">
        <f t="shared" si="23"/>
        <v/>
      </c>
      <c r="T115" s="176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P115" s="268"/>
      <c r="AX115" s="268"/>
      <c r="AZ115" s="268"/>
    </row>
    <row r="116" spans="1:60" ht="30" customHeight="1" x14ac:dyDescent="0.2">
      <c r="A116" s="277" t="str">
        <f t="shared" si="13"/>
        <v/>
      </c>
      <c r="B116" s="296" t="str">
        <f t="shared" si="18"/>
        <v/>
      </c>
      <c r="C116" s="296" t="str">
        <f t="shared" si="19"/>
        <v/>
      </c>
      <c r="D116" s="297" t="str">
        <f t="shared" si="20"/>
        <v/>
      </c>
      <c r="E116" s="298" t="str">
        <f t="shared" si="22"/>
        <v/>
      </c>
      <c r="F116" s="297"/>
      <c r="G116" s="297">
        <v>116</v>
      </c>
      <c r="H116" s="296" t="str">
        <f t="shared" si="21"/>
        <v/>
      </c>
      <c r="I116" s="299" t="str">
        <f t="shared" si="14"/>
        <v/>
      </c>
      <c r="J116" s="93"/>
      <c r="L116" s="278">
        <f t="shared" si="15"/>
        <v>0</v>
      </c>
      <c r="M116" s="278">
        <f t="shared" si="16"/>
        <v>0</v>
      </c>
      <c r="N116" s="319">
        <f t="shared" si="17"/>
        <v>0</v>
      </c>
      <c r="O116" s="300"/>
      <c r="P116" s="300"/>
      <c r="Q116" s="297"/>
      <c r="R116" s="297"/>
      <c r="S116" s="299" t="str">
        <f t="shared" si="23"/>
        <v/>
      </c>
      <c r="T116" s="176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P116" s="268"/>
      <c r="AX116" s="268"/>
      <c r="AZ116" s="268"/>
      <c r="BF116" s="268"/>
    </row>
    <row r="117" spans="1:60" ht="30" customHeight="1" x14ac:dyDescent="0.2">
      <c r="A117" s="277" t="str">
        <f t="shared" si="13"/>
        <v/>
      </c>
      <c r="B117" s="296" t="str">
        <f t="shared" si="18"/>
        <v/>
      </c>
      <c r="C117" s="296" t="str">
        <f t="shared" si="19"/>
        <v/>
      </c>
      <c r="D117" s="297" t="str">
        <f t="shared" si="20"/>
        <v/>
      </c>
      <c r="E117" s="298" t="str">
        <f t="shared" si="22"/>
        <v/>
      </c>
      <c r="F117" s="297"/>
      <c r="G117" s="297">
        <v>117</v>
      </c>
      <c r="H117" s="296" t="str">
        <f t="shared" si="21"/>
        <v/>
      </c>
      <c r="I117" s="299" t="str">
        <f t="shared" si="14"/>
        <v/>
      </c>
      <c r="J117" s="93"/>
      <c r="L117" s="278">
        <f t="shared" si="15"/>
        <v>0</v>
      </c>
      <c r="M117" s="278">
        <f t="shared" si="16"/>
        <v>0</v>
      </c>
      <c r="N117" s="319">
        <f t="shared" si="17"/>
        <v>0</v>
      </c>
      <c r="O117" s="300"/>
      <c r="P117" s="300"/>
      <c r="Q117" s="297"/>
      <c r="R117" s="297"/>
      <c r="S117" s="299" t="str">
        <f t="shared" si="23"/>
        <v/>
      </c>
      <c r="T117" s="176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Z117" s="268"/>
      <c r="BH117" s="268"/>
    </row>
    <row r="118" spans="1:60" ht="30" customHeight="1" x14ac:dyDescent="0.2">
      <c r="A118" s="277" t="str">
        <f t="shared" si="13"/>
        <v/>
      </c>
      <c r="B118" s="296" t="str">
        <f t="shared" si="18"/>
        <v/>
      </c>
      <c r="C118" s="296" t="str">
        <f t="shared" si="19"/>
        <v/>
      </c>
      <c r="D118" s="297" t="str">
        <f t="shared" si="20"/>
        <v/>
      </c>
      <c r="E118" s="298" t="str">
        <f t="shared" si="22"/>
        <v/>
      </c>
      <c r="F118" s="297"/>
      <c r="G118" s="297">
        <v>118</v>
      </c>
      <c r="H118" s="296" t="str">
        <f t="shared" si="21"/>
        <v/>
      </c>
      <c r="I118" s="299" t="str">
        <f t="shared" si="14"/>
        <v/>
      </c>
      <c r="J118" s="93"/>
      <c r="L118" s="278">
        <f t="shared" si="15"/>
        <v>0</v>
      </c>
      <c r="M118" s="278">
        <f t="shared" si="16"/>
        <v>0</v>
      </c>
      <c r="N118" s="319">
        <f t="shared" si="17"/>
        <v>0</v>
      </c>
      <c r="O118" s="300"/>
      <c r="P118" s="300"/>
      <c r="Q118" s="297"/>
      <c r="R118" s="297"/>
      <c r="S118" s="299" t="str">
        <f t="shared" si="23"/>
        <v/>
      </c>
      <c r="T118" s="176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P118" s="268"/>
      <c r="AX118" s="268"/>
      <c r="AZ118" s="268"/>
    </row>
    <row r="119" spans="1:60" ht="30" customHeight="1" x14ac:dyDescent="0.2">
      <c r="A119" s="277" t="str">
        <f t="shared" si="13"/>
        <v/>
      </c>
      <c r="B119" s="296" t="str">
        <f t="shared" si="18"/>
        <v/>
      </c>
      <c r="C119" s="296" t="str">
        <f t="shared" si="19"/>
        <v/>
      </c>
      <c r="D119" s="297" t="str">
        <f t="shared" si="20"/>
        <v/>
      </c>
      <c r="E119" s="298" t="str">
        <f t="shared" si="22"/>
        <v/>
      </c>
      <c r="F119" s="297"/>
      <c r="G119" s="297">
        <v>119</v>
      </c>
      <c r="H119" s="296" t="str">
        <f t="shared" si="21"/>
        <v/>
      </c>
      <c r="I119" s="299" t="str">
        <f t="shared" si="14"/>
        <v/>
      </c>
      <c r="J119" s="93"/>
      <c r="L119" s="278">
        <f t="shared" si="15"/>
        <v>0</v>
      </c>
      <c r="M119" s="278">
        <f t="shared" si="16"/>
        <v>0</v>
      </c>
      <c r="N119" s="319">
        <f t="shared" si="17"/>
        <v>0</v>
      </c>
      <c r="O119" s="300"/>
      <c r="P119" s="300"/>
      <c r="Q119" s="297"/>
      <c r="R119" s="297"/>
      <c r="S119" s="299" t="str">
        <f t="shared" si="23"/>
        <v/>
      </c>
      <c r="T119" s="176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X119" s="268"/>
      <c r="AZ119" s="268"/>
      <c r="BF119" s="268"/>
      <c r="BH119" s="268"/>
    </row>
    <row r="120" spans="1:60" ht="30" customHeight="1" x14ac:dyDescent="0.2">
      <c r="A120" s="277" t="str">
        <f t="shared" si="13"/>
        <v/>
      </c>
      <c r="B120" s="296" t="str">
        <f t="shared" si="18"/>
        <v/>
      </c>
      <c r="C120" s="296" t="str">
        <f t="shared" si="19"/>
        <v/>
      </c>
      <c r="D120" s="297" t="str">
        <f t="shared" si="20"/>
        <v/>
      </c>
      <c r="E120" s="298" t="str">
        <f t="shared" si="22"/>
        <v/>
      </c>
      <c r="F120" s="297"/>
      <c r="G120" s="297">
        <v>120</v>
      </c>
      <c r="H120" s="296" t="str">
        <f t="shared" si="21"/>
        <v/>
      </c>
      <c r="I120" s="299" t="str">
        <f t="shared" si="14"/>
        <v/>
      </c>
      <c r="J120" s="93"/>
      <c r="L120" s="278">
        <f t="shared" si="15"/>
        <v>0</v>
      </c>
      <c r="M120" s="278">
        <f t="shared" si="16"/>
        <v>0</v>
      </c>
      <c r="N120" s="319">
        <f t="shared" si="17"/>
        <v>0</v>
      </c>
      <c r="O120" s="300"/>
      <c r="P120" s="300"/>
      <c r="Q120" s="297"/>
      <c r="R120" s="297"/>
      <c r="S120" s="299" t="str">
        <f t="shared" si="23"/>
        <v/>
      </c>
      <c r="T120" s="176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Z120" s="268"/>
    </row>
    <row r="121" spans="1:60" ht="30" customHeight="1" x14ac:dyDescent="0.2">
      <c r="A121" s="277" t="str">
        <f t="shared" si="13"/>
        <v/>
      </c>
      <c r="B121" s="296" t="str">
        <f t="shared" si="18"/>
        <v/>
      </c>
      <c r="C121" s="296" t="str">
        <f t="shared" si="19"/>
        <v/>
      </c>
      <c r="D121" s="297" t="str">
        <f t="shared" si="20"/>
        <v/>
      </c>
      <c r="E121" s="298" t="str">
        <f t="shared" si="22"/>
        <v/>
      </c>
      <c r="F121" s="297"/>
      <c r="G121" s="297">
        <v>121</v>
      </c>
      <c r="H121" s="296" t="str">
        <f t="shared" si="21"/>
        <v/>
      </c>
      <c r="I121" s="299" t="str">
        <f t="shared" si="14"/>
        <v/>
      </c>
      <c r="J121" s="93"/>
      <c r="L121" s="278">
        <f t="shared" si="15"/>
        <v>0</v>
      </c>
      <c r="M121" s="278">
        <f t="shared" si="16"/>
        <v>0</v>
      </c>
      <c r="N121" s="319">
        <f t="shared" si="17"/>
        <v>0</v>
      </c>
      <c r="O121" s="300"/>
      <c r="P121" s="300"/>
      <c r="Q121" s="297"/>
      <c r="R121" s="297"/>
      <c r="S121" s="299" t="str">
        <f t="shared" si="23"/>
        <v/>
      </c>
      <c r="T121" s="176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P121" s="268"/>
      <c r="AX121" s="268"/>
      <c r="AZ121" s="268"/>
      <c r="BF121" s="268"/>
      <c r="BH121" s="268"/>
    </row>
    <row r="122" spans="1:60" ht="30" customHeight="1" x14ac:dyDescent="0.2">
      <c r="A122" s="277" t="str">
        <f t="shared" si="13"/>
        <v/>
      </c>
      <c r="B122" s="296" t="str">
        <f t="shared" si="18"/>
        <v/>
      </c>
      <c r="C122" s="296" t="str">
        <f t="shared" si="19"/>
        <v/>
      </c>
      <c r="D122" s="297" t="str">
        <f t="shared" si="20"/>
        <v/>
      </c>
      <c r="E122" s="298" t="str">
        <f t="shared" si="22"/>
        <v/>
      </c>
      <c r="F122" s="297"/>
      <c r="G122" s="297">
        <v>122</v>
      </c>
      <c r="H122" s="296" t="str">
        <f t="shared" si="21"/>
        <v/>
      </c>
      <c r="I122" s="299" t="str">
        <f t="shared" si="14"/>
        <v/>
      </c>
      <c r="J122" s="93"/>
      <c r="L122" s="278">
        <f t="shared" si="15"/>
        <v>0</v>
      </c>
      <c r="M122" s="278">
        <f t="shared" si="16"/>
        <v>0</v>
      </c>
      <c r="N122" s="319">
        <f t="shared" si="17"/>
        <v>0</v>
      </c>
      <c r="O122" s="300"/>
      <c r="P122" s="300"/>
      <c r="Q122" s="297"/>
      <c r="R122" s="297"/>
      <c r="S122" s="299" t="str">
        <f t="shared" si="23"/>
        <v/>
      </c>
      <c r="T122" s="176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P122" s="268"/>
      <c r="AX122" s="268"/>
      <c r="AZ122" s="268"/>
      <c r="BF122" s="268"/>
      <c r="BH122" s="268"/>
    </row>
    <row r="123" spans="1:60" ht="30" customHeight="1" x14ac:dyDescent="0.2">
      <c r="A123" s="277" t="str">
        <f t="shared" si="13"/>
        <v/>
      </c>
      <c r="B123" s="296" t="str">
        <f t="shared" si="18"/>
        <v/>
      </c>
      <c r="C123" s="296" t="str">
        <f t="shared" si="19"/>
        <v/>
      </c>
      <c r="D123" s="297" t="str">
        <f t="shared" si="20"/>
        <v/>
      </c>
      <c r="E123" s="298" t="str">
        <f t="shared" si="22"/>
        <v/>
      </c>
      <c r="F123" s="297"/>
      <c r="G123" s="297">
        <v>123</v>
      </c>
      <c r="H123" s="296" t="str">
        <f t="shared" si="21"/>
        <v/>
      </c>
      <c r="I123" s="299" t="str">
        <f t="shared" si="14"/>
        <v/>
      </c>
      <c r="J123" s="93"/>
      <c r="L123" s="278">
        <f t="shared" si="15"/>
        <v>0</v>
      </c>
      <c r="M123" s="278">
        <f t="shared" si="16"/>
        <v>0</v>
      </c>
      <c r="N123" s="319">
        <f t="shared" si="17"/>
        <v>0</v>
      </c>
      <c r="O123" s="300"/>
      <c r="P123" s="300"/>
      <c r="Q123" s="297"/>
      <c r="R123" s="297"/>
      <c r="S123" s="299" t="str">
        <f t="shared" si="23"/>
        <v/>
      </c>
      <c r="T123" s="176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P123" s="268"/>
      <c r="BF123" s="268"/>
      <c r="BH123" s="268"/>
    </row>
    <row r="124" spans="1:60" ht="30" customHeight="1" x14ac:dyDescent="0.2">
      <c r="A124" s="277" t="str">
        <f t="shared" si="13"/>
        <v/>
      </c>
      <c r="B124" s="296" t="str">
        <f t="shared" si="18"/>
        <v/>
      </c>
      <c r="C124" s="296" t="str">
        <f t="shared" si="19"/>
        <v/>
      </c>
      <c r="D124" s="297" t="str">
        <f t="shared" si="20"/>
        <v/>
      </c>
      <c r="E124" s="298" t="str">
        <f t="shared" si="22"/>
        <v/>
      </c>
      <c r="F124" s="297"/>
      <c r="G124" s="297">
        <v>124</v>
      </c>
      <c r="H124" s="296" t="str">
        <f t="shared" si="21"/>
        <v/>
      </c>
      <c r="I124" s="299" t="str">
        <f t="shared" si="14"/>
        <v/>
      </c>
      <c r="J124" s="93"/>
      <c r="L124" s="278">
        <f t="shared" si="15"/>
        <v>0</v>
      </c>
      <c r="M124" s="278">
        <f t="shared" si="16"/>
        <v>0</v>
      </c>
      <c r="N124" s="319">
        <f t="shared" si="17"/>
        <v>0</v>
      </c>
      <c r="O124" s="300"/>
      <c r="P124" s="300"/>
      <c r="Q124" s="297"/>
      <c r="R124" s="297"/>
      <c r="S124" s="299" t="str">
        <f t="shared" si="23"/>
        <v/>
      </c>
      <c r="T124" s="176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BF124" s="268"/>
      <c r="BH124" s="268"/>
    </row>
    <row r="125" spans="1:60" ht="30" customHeight="1" x14ac:dyDescent="0.2">
      <c r="A125" s="277" t="str">
        <f t="shared" si="13"/>
        <v/>
      </c>
      <c r="B125" s="296" t="str">
        <f t="shared" si="18"/>
        <v/>
      </c>
      <c r="C125" s="296" t="str">
        <f t="shared" si="19"/>
        <v/>
      </c>
      <c r="D125" s="297" t="str">
        <f t="shared" si="20"/>
        <v/>
      </c>
      <c r="E125" s="298" t="str">
        <f t="shared" si="22"/>
        <v/>
      </c>
      <c r="F125" s="297"/>
      <c r="G125" s="297">
        <v>125</v>
      </c>
      <c r="H125" s="296" t="str">
        <f t="shared" si="21"/>
        <v/>
      </c>
      <c r="I125" s="299" t="str">
        <f t="shared" si="14"/>
        <v/>
      </c>
      <c r="J125" s="93"/>
      <c r="L125" s="278">
        <f t="shared" si="15"/>
        <v>0</v>
      </c>
      <c r="M125" s="278">
        <f t="shared" si="16"/>
        <v>0</v>
      </c>
      <c r="N125" s="319">
        <f t="shared" si="17"/>
        <v>0</v>
      </c>
      <c r="O125" s="300"/>
      <c r="P125" s="300"/>
      <c r="Q125" s="297"/>
      <c r="R125" s="297"/>
      <c r="S125" s="299" t="str">
        <f t="shared" si="23"/>
        <v/>
      </c>
      <c r="T125" s="176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P125" s="268"/>
      <c r="AX125" s="268"/>
      <c r="AZ125" s="268"/>
    </row>
    <row r="126" spans="1:60" ht="30" customHeight="1" x14ac:dyDescent="0.2">
      <c r="A126" s="277" t="str">
        <f t="shared" si="13"/>
        <v/>
      </c>
      <c r="B126" s="296" t="str">
        <f t="shared" si="18"/>
        <v/>
      </c>
      <c r="C126" s="296" t="str">
        <f t="shared" si="19"/>
        <v/>
      </c>
      <c r="D126" s="297" t="str">
        <f t="shared" si="20"/>
        <v/>
      </c>
      <c r="E126" s="298" t="str">
        <f t="shared" si="22"/>
        <v/>
      </c>
      <c r="F126" s="297"/>
      <c r="G126" s="297">
        <v>126</v>
      </c>
      <c r="H126" s="296" t="str">
        <f t="shared" si="21"/>
        <v/>
      </c>
      <c r="I126" s="299" t="str">
        <f t="shared" si="14"/>
        <v/>
      </c>
      <c r="J126" s="93"/>
      <c r="L126" s="278">
        <f t="shared" si="15"/>
        <v>0</v>
      </c>
      <c r="M126" s="278">
        <f t="shared" si="16"/>
        <v>0</v>
      </c>
      <c r="N126" s="319">
        <f t="shared" si="17"/>
        <v>0</v>
      </c>
      <c r="O126" s="300"/>
      <c r="P126" s="300"/>
      <c r="Q126" s="297"/>
      <c r="R126" s="297"/>
      <c r="S126" s="299" t="str">
        <f t="shared" si="23"/>
        <v/>
      </c>
      <c r="T126" s="176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X126" s="268"/>
      <c r="AZ126" s="268"/>
      <c r="BF126" s="268"/>
    </row>
    <row r="127" spans="1:60" ht="30" customHeight="1" x14ac:dyDescent="0.2">
      <c r="A127" s="277" t="str">
        <f t="shared" si="13"/>
        <v/>
      </c>
      <c r="B127" s="296" t="str">
        <f t="shared" si="18"/>
        <v/>
      </c>
      <c r="C127" s="296" t="str">
        <f t="shared" si="19"/>
        <v/>
      </c>
      <c r="D127" s="297" t="str">
        <f t="shared" si="20"/>
        <v/>
      </c>
      <c r="E127" s="298" t="str">
        <f t="shared" si="22"/>
        <v/>
      </c>
      <c r="F127" s="297"/>
      <c r="G127" s="297">
        <v>127</v>
      </c>
      <c r="H127" s="296" t="str">
        <f t="shared" si="21"/>
        <v/>
      </c>
      <c r="I127" s="299" t="str">
        <f t="shared" si="14"/>
        <v/>
      </c>
      <c r="J127" s="93"/>
      <c r="L127" s="278">
        <f t="shared" si="15"/>
        <v>0</v>
      </c>
      <c r="M127" s="278">
        <f t="shared" si="16"/>
        <v>0</v>
      </c>
      <c r="N127" s="319">
        <f t="shared" si="17"/>
        <v>0</v>
      </c>
      <c r="O127" s="300"/>
      <c r="P127" s="300"/>
      <c r="Q127" s="297"/>
      <c r="R127" s="297"/>
      <c r="S127" s="299" t="str">
        <f t="shared" si="23"/>
        <v/>
      </c>
      <c r="T127" s="176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P127" s="268"/>
      <c r="AX127" s="268"/>
      <c r="AZ127" s="268"/>
      <c r="BH127" s="268"/>
    </row>
    <row r="128" spans="1:60" ht="30" customHeight="1" x14ac:dyDescent="0.2">
      <c r="A128" s="277" t="str">
        <f t="shared" si="13"/>
        <v/>
      </c>
      <c r="B128" s="296" t="str">
        <f t="shared" si="18"/>
        <v/>
      </c>
      <c r="C128" s="296" t="str">
        <f t="shared" si="19"/>
        <v/>
      </c>
      <c r="D128" s="297" t="str">
        <f t="shared" si="20"/>
        <v/>
      </c>
      <c r="E128" s="298" t="str">
        <f t="shared" si="22"/>
        <v/>
      </c>
      <c r="F128" s="297"/>
      <c r="G128" s="297">
        <v>128</v>
      </c>
      <c r="H128" s="296" t="str">
        <f t="shared" si="21"/>
        <v/>
      </c>
      <c r="I128" s="299" t="str">
        <f t="shared" si="14"/>
        <v/>
      </c>
      <c r="J128" s="93"/>
      <c r="L128" s="278">
        <f t="shared" si="15"/>
        <v>0</v>
      </c>
      <c r="M128" s="278">
        <f t="shared" si="16"/>
        <v>0</v>
      </c>
      <c r="N128" s="319">
        <f t="shared" si="17"/>
        <v>0</v>
      </c>
      <c r="O128" s="300"/>
      <c r="P128" s="300"/>
      <c r="Q128" s="297"/>
      <c r="R128" s="297"/>
      <c r="S128" s="299" t="str">
        <f t="shared" si="23"/>
        <v/>
      </c>
      <c r="T128" s="176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P128" s="268"/>
      <c r="AX128" s="268"/>
      <c r="AZ128" s="268"/>
    </row>
    <row r="129" spans="1:60" ht="30" customHeight="1" x14ac:dyDescent="0.2">
      <c r="A129" s="277" t="str">
        <f t="shared" si="13"/>
        <v/>
      </c>
      <c r="B129" s="296" t="str">
        <f t="shared" si="18"/>
        <v/>
      </c>
      <c r="C129" s="296" t="str">
        <f t="shared" si="19"/>
        <v/>
      </c>
      <c r="D129" s="297" t="str">
        <f t="shared" si="20"/>
        <v/>
      </c>
      <c r="E129" s="298" t="str">
        <f t="shared" si="22"/>
        <v/>
      </c>
      <c r="F129" s="297"/>
      <c r="G129" s="297">
        <v>129</v>
      </c>
      <c r="H129" s="296" t="str">
        <f t="shared" si="21"/>
        <v/>
      </c>
      <c r="I129" s="299" t="str">
        <f t="shared" si="14"/>
        <v/>
      </c>
      <c r="J129" s="93"/>
      <c r="L129" s="278">
        <f t="shared" si="15"/>
        <v>0</v>
      </c>
      <c r="M129" s="278">
        <f t="shared" si="16"/>
        <v>0</v>
      </c>
      <c r="N129" s="319">
        <f t="shared" si="17"/>
        <v>0</v>
      </c>
      <c r="O129" s="300"/>
      <c r="P129" s="300"/>
      <c r="Q129" s="297"/>
      <c r="R129" s="297"/>
      <c r="S129" s="299" t="str">
        <f t="shared" si="23"/>
        <v/>
      </c>
      <c r="T129" s="176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P129" s="268"/>
      <c r="AX129" s="268"/>
      <c r="AZ129" s="268"/>
      <c r="BH129" s="268"/>
    </row>
    <row r="130" spans="1:60" ht="30" customHeight="1" x14ac:dyDescent="0.2">
      <c r="A130" s="277" t="str">
        <f t="shared" ref="A130:A193" si="24">IF(B130="","",$W$3)</f>
        <v/>
      </c>
      <c r="B130" s="296" t="str">
        <f t="shared" si="18"/>
        <v/>
      </c>
      <c r="C130" s="296" t="str">
        <f t="shared" si="19"/>
        <v/>
      </c>
      <c r="D130" s="297" t="str">
        <f t="shared" si="20"/>
        <v/>
      </c>
      <c r="E130" s="298" t="str">
        <f t="shared" si="22"/>
        <v/>
      </c>
      <c r="F130" s="297"/>
      <c r="G130" s="297">
        <v>130</v>
      </c>
      <c r="H130" s="296" t="str">
        <f t="shared" si="21"/>
        <v/>
      </c>
      <c r="I130" s="299" t="str">
        <f t="shared" ref="I130:I193" si="25">IF(H130="","",CONCATENATE("C",IF(H130&gt;$X$1-25,0,INT(($X$1-H130-20)/5))))</f>
        <v/>
      </c>
      <c r="J130" s="93"/>
      <c r="L130" s="278">
        <f t="shared" ref="L130:L193" si="26">IF(D130="M",1,0)</f>
        <v>0</v>
      </c>
      <c r="M130" s="278">
        <f t="shared" ref="M130:M193" si="27">IF(D130="F",1,0)</f>
        <v>0</v>
      </c>
      <c r="N130" s="319">
        <f t="shared" ref="N130:N193" si="28">IF(COUNTBLANK(O130:R130)=0,1,0)</f>
        <v>0</v>
      </c>
      <c r="O130" s="300"/>
      <c r="P130" s="300"/>
      <c r="Q130" s="297"/>
      <c r="R130" s="297"/>
      <c r="S130" s="299" t="str">
        <f t="shared" si="23"/>
        <v/>
      </c>
      <c r="T130" s="176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P130" s="268"/>
      <c r="AX130" s="268"/>
      <c r="AZ130" s="268"/>
      <c r="BH130" s="268"/>
    </row>
    <row r="131" spans="1:60" ht="30" customHeight="1" x14ac:dyDescent="0.2">
      <c r="A131" s="277" t="str">
        <f t="shared" si="24"/>
        <v/>
      </c>
      <c r="B131" s="296" t="str">
        <f t="shared" ref="B131:B194" si="29">IF(O131="","",O131)</f>
        <v/>
      </c>
      <c r="C131" s="296" t="str">
        <f t="shared" ref="C131:C194" si="30">IF(P131="","",P131)</f>
        <v/>
      </c>
      <c r="D131" s="297" t="str">
        <f t="shared" ref="D131:D194" si="31">IF(Q131="","",Q131)</f>
        <v/>
      </c>
      <c r="E131" s="298" t="str">
        <f t="shared" si="22"/>
        <v/>
      </c>
      <c r="F131" s="297"/>
      <c r="G131" s="297">
        <v>131</v>
      </c>
      <c r="H131" s="296" t="str">
        <f t="shared" ref="H131:H194" si="32">IF(R131="","",R131)</f>
        <v/>
      </c>
      <c r="I131" s="299" t="str">
        <f t="shared" si="25"/>
        <v/>
      </c>
      <c r="J131" s="93"/>
      <c r="L131" s="278">
        <f t="shared" si="26"/>
        <v>0</v>
      </c>
      <c r="M131" s="278">
        <f t="shared" si="27"/>
        <v>0</v>
      </c>
      <c r="N131" s="319">
        <f t="shared" si="28"/>
        <v>0</v>
      </c>
      <c r="O131" s="300"/>
      <c r="P131" s="300"/>
      <c r="Q131" s="297"/>
      <c r="R131" s="297"/>
      <c r="S131" s="299" t="str">
        <f t="shared" si="23"/>
        <v/>
      </c>
      <c r="T131" s="176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P131" s="268"/>
      <c r="AX131" s="268"/>
      <c r="AZ131" s="268"/>
      <c r="BH131" s="268"/>
    </row>
    <row r="132" spans="1:60" ht="30" customHeight="1" x14ac:dyDescent="0.2">
      <c r="A132" s="277" t="str">
        <f t="shared" si="24"/>
        <v/>
      </c>
      <c r="B132" s="296" t="str">
        <f t="shared" si="29"/>
        <v/>
      </c>
      <c r="C132" s="296" t="str">
        <f t="shared" si="30"/>
        <v/>
      </c>
      <c r="D132" s="297" t="str">
        <f t="shared" si="31"/>
        <v/>
      </c>
      <c r="E132" s="298" t="str">
        <f t="shared" ref="E132:E195" si="33">IF(H132="","",VALUE(CONCATENATE("01/01/",H132)))</f>
        <v/>
      </c>
      <c r="F132" s="297"/>
      <c r="G132" s="297">
        <v>132</v>
      </c>
      <c r="H132" s="296" t="str">
        <f t="shared" si="32"/>
        <v/>
      </c>
      <c r="I132" s="299" t="str">
        <f t="shared" si="25"/>
        <v/>
      </c>
      <c r="J132" s="93"/>
      <c r="L132" s="278">
        <f t="shared" si="26"/>
        <v>0</v>
      </c>
      <c r="M132" s="278">
        <f t="shared" si="27"/>
        <v>0</v>
      </c>
      <c r="N132" s="319">
        <f t="shared" si="28"/>
        <v>0</v>
      </c>
      <c r="O132" s="300"/>
      <c r="P132" s="300"/>
      <c r="Q132" s="297"/>
      <c r="R132" s="297"/>
      <c r="S132" s="299" t="str">
        <f t="shared" si="23"/>
        <v/>
      </c>
      <c r="T132" s="176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P132" s="268"/>
      <c r="AZ132" s="268"/>
    </row>
    <row r="133" spans="1:60" ht="30" customHeight="1" x14ac:dyDescent="0.2">
      <c r="A133" s="277" t="str">
        <f t="shared" si="24"/>
        <v/>
      </c>
      <c r="B133" s="296" t="str">
        <f t="shared" si="29"/>
        <v/>
      </c>
      <c r="C133" s="296" t="str">
        <f t="shared" si="30"/>
        <v/>
      </c>
      <c r="D133" s="297" t="str">
        <f t="shared" si="31"/>
        <v/>
      </c>
      <c r="E133" s="298" t="str">
        <f t="shared" si="33"/>
        <v/>
      </c>
      <c r="F133" s="297"/>
      <c r="G133" s="297">
        <v>133</v>
      </c>
      <c r="H133" s="296" t="str">
        <f t="shared" si="32"/>
        <v/>
      </c>
      <c r="I133" s="299" t="str">
        <f t="shared" si="25"/>
        <v/>
      </c>
      <c r="J133" s="93"/>
      <c r="L133" s="278">
        <f t="shared" si="26"/>
        <v>0</v>
      </c>
      <c r="M133" s="278">
        <f t="shared" si="27"/>
        <v>0</v>
      </c>
      <c r="N133" s="319">
        <f t="shared" si="28"/>
        <v>0</v>
      </c>
      <c r="O133" s="300"/>
      <c r="P133" s="300"/>
      <c r="Q133" s="297"/>
      <c r="R133" s="297"/>
      <c r="S133" s="299" t="str">
        <f t="shared" si="23"/>
        <v/>
      </c>
      <c r="T133" s="176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P133" s="268"/>
      <c r="AX133" s="268"/>
      <c r="AZ133" s="268"/>
      <c r="BF133" s="268"/>
    </row>
    <row r="134" spans="1:60" ht="30" customHeight="1" x14ac:dyDescent="0.2">
      <c r="A134" s="277" t="str">
        <f t="shared" si="24"/>
        <v/>
      </c>
      <c r="B134" s="296" t="str">
        <f t="shared" si="29"/>
        <v/>
      </c>
      <c r="C134" s="296" t="str">
        <f t="shared" si="30"/>
        <v/>
      </c>
      <c r="D134" s="297" t="str">
        <f t="shared" si="31"/>
        <v/>
      </c>
      <c r="E134" s="298" t="str">
        <f t="shared" si="33"/>
        <v/>
      </c>
      <c r="F134" s="297"/>
      <c r="G134" s="297">
        <v>134</v>
      </c>
      <c r="H134" s="296" t="str">
        <f t="shared" si="32"/>
        <v/>
      </c>
      <c r="I134" s="299" t="str">
        <f t="shared" si="25"/>
        <v/>
      </c>
      <c r="J134" s="93"/>
      <c r="L134" s="278">
        <f t="shared" si="26"/>
        <v>0</v>
      </c>
      <c r="M134" s="278">
        <f t="shared" si="27"/>
        <v>0</v>
      </c>
      <c r="N134" s="319">
        <f t="shared" si="28"/>
        <v>0</v>
      </c>
      <c r="O134" s="300"/>
      <c r="P134" s="300"/>
      <c r="Q134" s="297"/>
      <c r="R134" s="297"/>
      <c r="S134" s="299" t="str">
        <f t="shared" si="23"/>
        <v/>
      </c>
      <c r="T134" s="176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P134" s="268"/>
      <c r="AX134" s="268"/>
      <c r="AZ134" s="268"/>
      <c r="BH134" s="268"/>
    </row>
    <row r="135" spans="1:60" ht="30" customHeight="1" x14ac:dyDescent="0.2">
      <c r="A135" s="277" t="str">
        <f t="shared" si="24"/>
        <v/>
      </c>
      <c r="B135" s="296" t="str">
        <f t="shared" si="29"/>
        <v/>
      </c>
      <c r="C135" s="296" t="str">
        <f t="shared" si="30"/>
        <v/>
      </c>
      <c r="D135" s="297" t="str">
        <f t="shared" si="31"/>
        <v/>
      </c>
      <c r="E135" s="298" t="str">
        <f t="shared" si="33"/>
        <v/>
      </c>
      <c r="F135" s="297"/>
      <c r="G135" s="297">
        <v>135</v>
      </c>
      <c r="H135" s="296" t="str">
        <f t="shared" si="32"/>
        <v/>
      </c>
      <c r="I135" s="299" t="str">
        <f t="shared" si="25"/>
        <v/>
      </c>
      <c r="J135" s="93"/>
      <c r="L135" s="278">
        <f t="shared" si="26"/>
        <v>0</v>
      </c>
      <c r="M135" s="278">
        <f t="shared" si="27"/>
        <v>0</v>
      </c>
      <c r="N135" s="319">
        <f t="shared" si="28"/>
        <v>0</v>
      </c>
      <c r="O135" s="300"/>
      <c r="P135" s="300"/>
      <c r="Q135" s="297"/>
      <c r="R135" s="297"/>
      <c r="S135" s="299" t="str">
        <f t="shared" si="23"/>
        <v/>
      </c>
      <c r="T135" s="176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X135" s="268"/>
      <c r="AZ135" s="268"/>
      <c r="BH135" s="268"/>
    </row>
    <row r="136" spans="1:60" ht="30" customHeight="1" x14ac:dyDescent="0.2">
      <c r="A136" s="277" t="str">
        <f t="shared" si="24"/>
        <v/>
      </c>
      <c r="B136" s="296" t="str">
        <f t="shared" si="29"/>
        <v/>
      </c>
      <c r="C136" s="296" t="str">
        <f t="shared" si="30"/>
        <v/>
      </c>
      <c r="D136" s="297" t="str">
        <f t="shared" si="31"/>
        <v/>
      </c>
      <c r="E136" s="298" t="str">
        <f t="shared" si="33"/>
        <v/>
      </c>
      <c r="F136" s="297"/>
      <c r="G136" s="297">
        <v>136</v>
      </c>
      <c r="H136" s="296" t="str">
        <f t="shared" si="32"/>
        <v/>
      </c>
      <c r="I136" s="299" t="str">
        <f t="shared" si="25"/>
        <v/>
      </c>
      <c r="J136" s="93"/>
      <c r="L136" s="278">
        <f t="shared" si="26"/>
        <v>0</v>
      </c>
      <c r="M136" s="278">
        <f t="shared" si="27"/>
        <v>0</v>
      </c>
      <c r="N136" s="319">
        <f t="shared" si="28"/>
        <v>0</v>
      </c>
      <c r="O136" s="300"/>
      <c r="P136" s="300"/>
      <c r="Q136" s="297"/>
      <c r="R136" s="297"/>
      <c r="S136" s="299" t="str">
        <f t="shared" si="23"/>
        <v/>
      </c>
      <c r="T136" s="176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P136" s="268"/>
      <c r="AX136" s="268"/>
      <c r="AZ136" s="268"/>
      <c r="BH136" s="268"/>
    </row>
    <row r="137" spans="1:60" ht="30" customHeight="1" x14ac:dyDescent="0.2">
      <c r="A137" s="277" t="str">
        <f t="shared" si="24"/>
        <v/>
      </c>
      <c r="B137" s="296" t="str">
        <f t="shared" si="29"/>
        <v/>
      </c>
      <c r="C137" s="296" t="str">
        <f t="shared" si="30"/>
        <v/>
      </c>
      <c r="D137" s="297" t="str">
        <f t="shared" si="31"/>
        <v/>
      </c>
      <c r="E137" s="298" t="str">
        <f t="shared" si="33"/>
        <v/>
      </c>
      <c r="F137" s="297"/>
      <c r="G137" s="297">
        <v>137</v>
      </c>
      <c r="H137" s="296" t="str">
        <f t="shared" si="32"/>
        <v/>
      </c>
      <c r="I137" s="299" t="str">
        <f t="shared" si="25"/>
        <v/>
      </c>
      <c r="J137" s="93"/>
      <c r="L137" s="278">
        <f t="shared" si="26"/>
        <v>0</v>
      </c>
      <c r="M137" s="278">
        <f t="shared" si="27"/>
        <v>0</v>
      </c>
      <c r="N137" s="319">
        <f t="shared" si="28"/>
        <v>0</v>
      </c>
      <c r="O137" s="300"/>
      <c r="P137" s="300"/>
      <c r="Q137" s="297"/>
      <c r="R137" s="297"/>
      <c r="S137" s="299" t="str">
        <f t="shared" si="23"/>
        <v/>
      </c>
      <c r="T137" s="176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P137" s="268"/>
      <c r="AX137" s="268"/>
      <c r="AZ137" s="268"/>
    </row>
    <row r="138" spans="1:60" ht="30" customHeight="1" x14ac:dyDescent="0.2">
      <c r="A138" s="277" t="str">
        <f t="shared" si="24"/>
        <v/>
      </c>
      <c r="B138" s="296" t="str">
        <f t="shared" si="29"/>
        <v/>
      </c>
      <c r="C138" s="296" t="str">
        <f t="shared" si="30"/>
        <v/>
      </c>
      <c r="D138" s="297" t="str">
        <f t="shared" si="31"/>
        <v/>
      </c>
      <c r="E138" s="298" t="str">
        <f t="shared" si="33"/>
        <v/>
      </c>
      <c r="F138" s="297"/>
      <c r="G138" s="297">
        <v>138</v>
      </c>
      <c r="H138" s="296" t="str">
        <f t="shared" si="32"/>
        <v/>
      </c>
      <c r="I138" s="299" t="str">
        <f t="shared" si="25"/>
        <v/>
      </c>
      <c r="J138" s="93"/>
      <c r="L138" s="278">
        <f t="shared" si="26"/>
        <v>0</v>
      </c>
      <c r="M138" s="278">
        <f t="shared" si="27"/>
        <v>0</v>
      </c>
      <c r="N138" s="319">
        <f t="shared" si="28"/>
        <v>0</v>
      </c>
      <c r="O138" s="300"/>
      <c r="P138" s="300"/>
      <c r="Q138" s="297"/>
      <c r="R138" s="297"/>
      <c r="S138" s="299" t="str">
        <f t="shared" si="23"/>
        <v/>
      </c>
      <c r="T138" s="176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P138" s="268"/>
      <c r="AX138" s="268"/>
      <c r="AZ138" s="268"/>
    </row>
    <row r="139" spans="1:60" ht="30" customHeight="1" x14ac:dyDescent="0.2">
      <c r="A139" s="277" t="str">
        <f t="shared" si="24"/>
        <v/>
      </c>
      <c r="B139" s="296" t="str">
        <f t="shared" si="29"/>
        <v/>
      </c>
      <c r="C139" s="296" t="str">
        <f t="shared" si="30"/>
        <v/>
      </c>
      <c r="D139" s="297" t="str">
        <f t="shared" si="31"/>
        <v/>
      </c>
      <c r="E139" s="298" t="str">
        <f t="shared" si="33"/>
        <v/>
      </c>
      <c r="F139" s="297"/>
      <c r="G139" s="297">
        <v>139</v>
      </c>
      <c r="H139" s="296" t="str">
        <f t="shared" si="32"/>
        <v/>
      </c>
      <c r="I139" s="299" t="str">
        <f t="shared" si="25"/>
        <v/>
      </c>
      <c r="J139" s="93"/>
      <c r="L139" s="278">
        <f t="shared" si="26"/>
        <v>0</v>
      </c>
      <c r="M139" s="278">
        <f t="shared" si="27"/>
        <v>0</v>
      </c>
      <c r="N139" s="319">
        <f t="shared" si="28"/>
        <v>0</v>
      </c>
      <c r="O139" s="300"/>
      <c r="P139" s="300"/>
      <c r="Q139" s="297"/>
      <c r="R139" s="297"/>
      <c r="S139" s="299" t="str">
        <f t="shared" si="23"/>
        <v/>
      </c>
      <c r="T139" s="176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P139" s="268"/>
      <c r="AX139" s="268"/>
      <c r="AZ139" s="268"/>
      <c r="BH139" s="268"/>
    </row>
    <row r="140" spans="1:60" ht="30" customHeight="1" x14ac:dyDescent="0.2">
      <c r="A140" s="277" t="str">
        <f t="shared" si="24"/>
        <v/>
      </c>
      <c r="B140" s="296" t="str">
        <f t="shared" si="29"/>
        <v/>
      </c>
      <c r="C140" s="296" t="str">
        <f t="shared" si="30"/>
        <v/>
      </c>
      <c r="D140" s="297" t="str">
        <f t="shared" si="31"/>
        <v/>
      </c>
      <c r="E140" s="298" t="str">
        <f t="shared" si="33"/>
        <v/>
      </c>
      <c r="F140" s="297"/>
      <c r="G140" s="297">
        <v>140</v>
      </c>
      <c r="H140" s="296" t="str">
        <f t="shared" si="32"/>
        <v/>
      </c>
      <c r="I140" s="299" t="str">
        <f t="shared" si="25"/>
        <v/>
      </c>
      <c r="J140" s="93"/>
      <c r="L140" s="278">
        <f t="shared" si="26"/>
        <v>0</v>
      </c>
      <c r="M140" s="278">
        <f t="shared" si="27"/>
        <v>0</v>
      </c>
      <c r="N140" s="319">
        <f t="shared" si="28"/>
        <v>0</v>
      </c>
      <c r="O140" s="300"/>
      <c r="P140" s="300"/>
      <c r="Q140" s="297"/>
      <c r="R140" s="297"/>
      <c r="S140" s="299" t="str">
        <f t="shared" si="23"/>
        <v/>
      </c>
      <c r="T140" s="176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P140" s="268"/>
      <c r="AX140" s="268"/>
      <c r="AZ140" s="268"/>
    </row>
    <row r="141" spans="1:60" ht="30" customHeight="1" x14ac:dyDescent="0.2">
      <c r="A141" s="277" t="str">
        <f t="shared" si="24"/>
        <v/>
      </c>
      <c r="B141" s="296" t="str">
        <f t="shared" si="29"/>
        <v/>
      </c>
      <c r="C141" s="296" t="str">
        <f t="shared" si="30"/>
        <v/>
      </c>
      <c r="D141" s="297" t="str">
        <f t="shared" si="31"/>
        <v/>
      </c>
      <c r="E141" s="298" t="str">
        <f t="shared" si="33"/>
        <v/>
      </c>
      <c r="F141" s="297"/>
      <c r="G141" s="297">
        <v>141</v>
      </c>
      <c r="H141" s="296" t="str">
        <f t="shared" si="32"/>
        <v/>
      </c>
      <c r="I141" s="299" t="str">
        <f t="shared" si="25"/>
        <v/>
      </c>
      <c r="J141" s="93"/>
      <c r="L141" s="278">
        <f t="shared" si="26"/>
        <v>0</v>
      </c>
      <c r="M141" s="278">
        <f t="shared" si="27"/>
        <v>0</v>
      </c>
      <c r="N141" s="319">
        <f t="shared" si="28"/>
        <v>0</v>
      </c>
      <c r="O141" s="300"/>
      <c r="P141" s="300"/>
      <c r="Q141" s="297"/>
      <c r="R141" s="297"/>
      <c r="S141" s="299" t="str">
        <f t="shared" si="23"/>
        <v/>
      </c>
      <c r="T141" s="176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P141" s="268"/>
      <c r="AX141" s="268"/>
    </row>
    <row r="142" spans="1:60" ht="30" customHeight="1" x14ac:dyDescent="0.2">
      <c r="A142" s="277" t="str">
        <f t="shared" si="24"/>
        <v/>
      </c>
      <c r="B142" s="296" t="str">
        <f t="shared" si="29"/>
        <v/>
      </c>
      <c r="C142" s="296" t="str">
        <f t="shared" si="30"/>
        <v/>
      </c>
      <c r="D142" s="297" t="str">
        <f t="shared" si="31"/>
        <v/>
      </c>
      <c r="E142" s="298" t="str">
        <f t="shared" si="33"/>
        <v/>
      </c>
      <c r="F142" s="297"/>
      <c r="G142" s="297">
        <v>142</v>
      </c>
      <c r="H142" s="296" t="str">
        <f t="shared" si="32"/>
        <v/>
      </c>
      <c r="I142" s="299" t="str">
        <f t="shared" si="25"/>
        <v/>
      </c>
      <c r="J142" s="93"/>
      <c r="L142" s="278">
        <f t="shared" si="26"/>
        <v>0</v>
      </c>
      <c r="M142" s="278">
        <f t="shared" si="27"/>
        <v>0</v>
      </c>
      <c r="N142" s="319">
        <f t="shared" si="28"/>
        <v>0</v>
      </c>
      <c r="O142" s="300"/>
      <c r="P142" s="300"/>
      <c r="Q142" s="297"/>
      <c r="R142" s="297"/>
      <c r="S142" s="299" t="str">
        <f t="shared" si="23"/>
        <v/>
      </c>
      <c r="T142" s="176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P142" s="268"/>
      <c r="AX142" s="268"/>
      <c r="AZ142" s="268"/>
      <c r="BF142" s="268"/>
    </row>
    <row r="143" spans="1:60" ht="30" customHeight="1" x14ac:dyDescent="0.2">
      <c r="A143" s="277" t="str">
        <f t="shared" si="24"/>
        <v/>
      </c>
      <c r="B143" s="296" t="str">
        <f t="shared" si="29"/>
        <v/>
      </c>
      <c r="C143" s="296" t="str">
        <f t="shared" si="30"/>
        <v/>
      </c>
      <c r="D143" s="297" t="str">
        <f t="shared" si="31"/>
        <v/>
      </c>
      <c r="E143" s="298" t="str">
        <f t="shared" si="33"/>
        <v/>
      </c>
      <c r="F143" s="297"/>
      <c r="G143" s="297">
        <v>143</v>
      </c>
      <c r="H143" s="296" t="str">
        <f t="shared" si="32"/>
        <v/>
      </c>
      <c r="I143" s="299" t="str">
        <f t="shared" si="25"/>
        <v/>
      </c>
      <c r="J143" s="93"/>
      <c r="L143" s="278">
        <f t="shared" si="26"/>
        <v>0</v>
      </c>
      <c r="M143" s="278">
        <f t="shared" si="27"/>
        <v>0</v>
      </c>
      <c r="N143" s="319">
        <f t="shared" si="28"/>
        <v>0</v>
      </c>
      <c r="O143" s="300"/>
      <c r="P143" s="300"/>
      <c r="Q143" s="297"/>
      <c r="R143" s="297"/>
      <c r="S143" s="299" t="str">
        <f t="shared" si="23"/>
        <v/>
      </c>
      <c r="T143" s="176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P143" s="268"/>
      <c r="AX143" s="268"/>
      <c r="AZ143" s="268"/>
      <c r="BF143" s="268"/>
    </row>
    <row r="144" spans="1:60" ht="30" customHeight="1" x14ac:dyDescent="0.2">
      <c r="A144" s="277" t="str">
        <f t="shared" si="24"/>
        <v/>
      </c>
      <c r="B144" s="296" t="str">
        <f t="shared" si="29"/>
        <v/>
      </c>
      <c r="C144" s="296" t="str">
        <f t="shared" si="30"/>
        <v/>
      </c>
      <c r="D144" s="297" t="str">
        <f t="shared" si="31"/>
        <v/>
      </c>
      <c r="E144" s="298" t="str">
        <f t="shared" si="33"/>
        <v/>
      </c>
      <c r="F144" s="297"/>
      <c r="G144" s="297">
        <v>144</v>
      </c>
      <c r="H144" s="296" t="str">
        <f t="shared" si="32"/>
        <v/>
      </c>
      <c r="I144" s="299" t="str">
        <f t="shared" si="25"/>
        <v/>
      </c>
      <c r="J144" s="93"/>
      <c r="L144" s="278">
        <f t="shared" si="26"/>
        <v>0</v>
      </c>
      <c r="M144" s="278">
        <f t="shared" si="27"/>
        <v>0</v>
      </c>
      <c r="N144" s="319">
        <f t="shared" si="28"/>
        <v>0</v>
      </c>
      <c r="O144" s="300"/>
      <c r="P144" s="300"/>
      <c r="Q144" s="297"/>
      <c r="R144" s="297"/>
      <c r="S144" s="299" t="str">
        <f t="shared" si="23"/>
        <v/>
      </c>
      <c r="T144" s="176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P144" s="268"/>
      <c r="AZ144" s="268"/>
      <c r="BH144" s="268"/>
    </row>
    <row r="145" spans="1:60" ht="30" customHeight="1" x14ac:dyDescent="0.2">
      <c r="A145" s="277" t="str">
        <f t="shared" si="24"/>
        <v/>
      </c>
      <c r="B145" s="296" t="str">
        <f t="shared" si="29"/>
        <v/>
      </c>
      <c r="C145" s="296" t="str">
        <f t="shared" si="30"/>
        <v/>
      </c>
      <c r="D145" s="297" t="str">
        <f t="shared" si="31"/>
        <v/>
      </c>
      <c r="E145" s="298" t="str">
        <f t="shared" si="33"/>
        <v/>
      </c>
      <c r="F145" s="297"/>
      <c r="G145" s="297">
        <v>145</v>
      </c>
      <c r="H145" s="296" t="str">
        <f t="shared" si="32"/>
        <v/>
      </c>
      <c r="I145" s="299" t="str">
        <f t="shared" si="25"/>
        <v/>
      </c>
      <c r="J145" s="93"/>
      <c r="L145" s="278">
        <f t="shared" si="26"/>
        <v>0</v>
      </c>
      <c r="M145" s="278">
        <f t="shared" si="27"/>
        <v>0</v>
      </c>
      <c r="N145" s="319">
        <f t="shared" si="28"/>
        <v>0</v>
      </c>
      <c r="O145" s="300"/>
      <c r="P145" s="300"/>
      <c r="Q145" s="297"/>
      <c r="R145" s="297"/>
      <c r="S145" s="299" t="str">
        <f t="shared" ref="S145:S208" si="34">IF(R145="","",CONCATENATE("C",IF(R145&gt;$X$1-25,0,INT(($X$1-R145-20)/5))))</f>
        <v/>
      </c>
      <c r="T145" s="176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P145" s="268"/>
      <c r="AX145" s="268"/>
      <c r="AZ145" s="268"/>
      <c r="BH145" s="268"/>
    </row>
    <row r="146" spans="1:60" ht="30" customHeight="1" x14ac:dyDescent="0.2">
      <c r="A146" s="277" t="str">
        <f t="shared" si="24"/>
        <v/>
      </c>
      <c r="B146" s="296" t="str">
        <f t="shared" si="29"/>
        <v/>
      </c>
      <c r="C146" s="296" t="str">
        <f t="shared" si="30"/>
        <v/>
      </c>
      <c r="D146" s="297" t="str">
        <f t="shared" si="31"/>
        <v/>
      </c>
      <c r="E146" s="298" t="str">
        <f t="shared" si="33"/>
        <v/>
      </c>
      <c r="F146" s="297"/>
      <c r="G146" s="297">
        <v>146</v>
      </c>
      <c r="H146" s="296" t="str">
        <f t="shared" si="32"/>
        <v/>
      </c>
      <c r="I146" s="299" t="str">
        <f t="shared" si="25"/>
        <v/>
      </c>
      <c r="J146" s="93"/>
      <c r="L146" s="278">
        <f t="shared" si="26"/>
        <v>0</v>
      </c>
      <c r="M146" s="278">
        <f t="shared" si="27"/>
        <v>0</v>
      </c>
      <c r="N146" s="319">
        <f t="shared" si="28"/>
        <v>0</v>
      </c>
      <c r="O146" s="300"/>
      <c r="P146" s="300"/>
      <c r="Q146" s="297"/>
      <c r="R146" s="297"/>
      <c r="S146" s="299" t="str">
        <f t="shared" si="34"/>
        <v/>
      </c>
      <c r="T146" s="176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P146" s="268"/>
      <c r="AZ146" s="268"/>
      <c r="BH146" s="268"/>
    </row>
    <row r="147" spans="1:60" ht="30" customHeight="1" x14ac:dyDescent="0.2">
      <c r="A147" s="277" t="str">
        <f t="shared" si="24"/>
        <v/>
      </c>
      <c r="B147" s="296" t="str">
        <f t="shared" si="29"/>
        <v/>
      </c>
      <c r="C147" s="296" t="str">
        <f t="shared" si="30"/>
        <v/>
      </c>
      <c r="D147" s="297" t="str">
        <f t="shared" si="31"/>
        <v/>
      </c>
      <c r="E147" s="298" t="str">
        <f t="shared" si="33"/>
        <v/>
      </c>
      <c r="F147" s="297"/>
      <c r="G147" s="297">
        <v>147</v>
      </c>
      <c r="H147" s="296" t="str">
        <f t="shared" si="32"/>
        <v/>
      </c>
      <c r="I147" s="299" t="str">
        <f t="shared" si="25"/>
        <v/>
      </c>
      <c r="J147" s="93"/>
      <c r="L147" s="278">
        <f t="shared" si="26"/>
        <v>0</v>
      </c>
      <c r="M147" s="278">
        <f t="shared" si="27"/>
        <v>0</v>
      </c>
      <c r="N147" s="319">
        <f t="shared" si="28"/>
        <v>0</v>
      </c>
      <c r="O147" s="300"/>
      <c r="P147" s="300"/>
      <c r="Q147" s="297"/>
      <c r="R147" s="297"/>
      <c r="S147" s="299" t="str">
        <f t="shared" si="34"/>
        <v/>
      </c>
      <c r="T147" s="176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P147" s="268"/>
      <c r="AX147" s="268"/>
      <c r="AZ147" s="268"/>
    </row>
    <row r="148" spans="1:60" ht="30" customHeight="1" x14ac:dyDescent="0.2">
      <c r="A148" s="277" t="str">
        <f t="shared" si="24"/>
        <v/>
      </c>
      <c r="B148" s="296" t="str">
        <f t="shared" si="29"/>
        <v/>
      </c>
      <c r="C148" s="296" t="str">
        <f t="shared" si="30"/>
        <v/>
      </c>
      <c r="D148" s="297" t="str">
        <f t="shared" si="31"/>
        <v/>
      </c>
      <c r="E148" s="298" t="str">
        <f t="shared" si="33"/>
        <v/>
      </c>
      <c r="F148" s="297"/>
      <c r="G148" s="297">
        <v>148</v>
      </c>
      <c r="H148" s="296" t="str">
        <f t="shared" si="32"/>
        <v/>
      </c>
      <c r="I148" s="299" t="str">
        <f t="shared" si="25"/>
        <v/>
      </c>
      <c r="J148" s="93"/>
      <c r="L148" s="278">
        <f t="shared" si="26"/>
        <v>0</v>
      </c>
      <c r="M148" s="278">
        <f t="shared" si="27"/>
        <v>0</v>
      </c>
      <c r="N148" s="319">
        <f t="shared" si="28"/>
        <v>0</v>
      </c>
      <c r="O148" s="300"/>
      <c r="P148" s="300"/>
      <c r="Q148" s="297"/>
      <c r="R148" s="297"/>
      <c r="S148" s="299" t="str">
        <f t="shared" si="34"/>
        <v/>
      </c>
      <c r="T148" s="176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P148" s="268"/>
      <c r="AX148" s="268"/>
      <c r="AZ148" s="268"/>
    </row>
    <row r="149" spans="1:60" ht="30" customHeight="1" x14ac:dyDescent="0.2">
      <c r="A149" s="277" t="str">
        <f t="shared" si="24"/>
        <v/>
      </c>
      <c r="B149" s="296" t="str">
        <f t="shared" si="29"/>
        <v/>
      </c>
      <c r="C149" s="296" t="str">
        <f t="shared" si="30"/>
        <v/>
      </c>
      <c r="D149" s="297" t="str">
        <f t="shared" si="31"/>
        <v/>
      </c>
      <c r="E149" s="298" t="str">
        <f t="shared" si="33"/>
        <v/>
      </c>
      <c r="F149" s="297"/>
      <c r="G149" s="297">
        <v>149</v>
      </c>
      <c r="H149" s="296" t="str">
        <f t="shared" si="32"/>
        <v/>
      </c>
      <c r="I149" s="299" t="str">
        <f t="shared" si="25"/>
        <v/>
      </c>
      <c r="J149" s="93"/>
      <c r="L149" s="278">
        <f t="shared" si="26"/>
        <v>0</v>
      </c>
      <c r="M149" s="278">
        <f t="shared" si="27"/>
        <v>0</v>
      </c>
      <c r="N149" s="319">
        <f t="shared" si="28"/>
        <v>0</v>
      </c>
      <c r="O149" s="300"/>
      <c r="P149" s="300"/>
      <c r="Q149" s="297"/>
      <c r="R149" s="297"/>
      <c r="S149" s="299" t="str">
        <f t="shared" si="34"/>
        <v/>
      </c>
      <c r="T149" s="176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P149" s="268"/>
      <c r="AX149" s="268"/>
      <c r="AZ149" s="268"/>
      <c r="BF149" s="268"/>
      <c r="BH149" s="268"/>
    </row>
    <row r="150" spans="1:60" ht="30" customHeight="1" x14ac:dyDescent="0.2">
      <c r="A150" s="277" t="str">
        <f t="shared" si="24"/>
        <v/>
      </c>
      <c r="B150" s="296" t="str">
        <f t="shared" si="29"/>
        <v/>
      </c>
      <c r="C150" s="296" t="str">
        <f t="shared" si="30"/>
        <v/>
      </c>
      <c r="D150" s="297" t="str">
        <f t="shared" si="31"/>
        <v/>
      </c>
      <c r="E150" s="298" t="str">
        <f t="shared" si="33"/>
        <v/>
      </c>
      <c r="F150" s="297"/>
      <c r="G150" s="297">
        <v>150</v>
      </c>
      <c r="H150" s="296" t="str">
        <f t="shared" si="32"/>
        <v/>
      </c>
      <c r="I150" s="299" t="str">
        <f t="shared" si="25"/>
        <v/>
      </c>
      <c r="J150" s="93"/>
      <c r="L150" s="278">
        <f t="shared" si="26"/>
        <v>0</v>
      </c>
      <c r="M150" s="278">
        <f t="shared" si="27"/>
        <v>0</v>
      </c>
      <c r="N150" s="319">
        <f t="shared" si="28"/>
        <v>0</v>
      </c>
      <c r="O150" s="300"/>
      <c r="P150" s="300"/>
      <c r="Q150" s="297"/>
      <c r="R150" s="297"/>
      <c r="S150" s="299" t="str">
        <f t="shared" si="34"/>
        <v/>
      </c>
      <c r="T150" s="176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P150" s="268"/>
      <c r="AZ150" s="268"/>
    </row>
    <row r="151" spans="1:60" ht="30" customHeight="1" x14ac:dyDescent="0.2">
      <c r="A151" s="277" t="str">
        <f t="shared" si="24"/>
        <v/>
      </c>
      <c r="B151" s="296" t="str">
        <f t="shared" si="29"/>
        <v/>
      </c>
      <c r="C151" s="296" t="str">
        <f t="shared" si="30"/>
        <v/>
      </c>
      <c r="D151" s="297" t="str">
        <f t="shared" si="31"/>
        <v/>
      </c>
      <c r="E151" s="298" t="str">
        <f t="shared" si="33"/>
        <v/>
      </c>
      <c r="F151" s="297"/>
      <c r="G151" s="297">
        <v>151</v>
      </c>
      <c r="H151" s="296" t="str">
        <f t="shared" si="32"/>
        <v/>
      </c>
      <c r="I151" s="299" t="str">
        <f t="shared" si="25"/>
        <v/>
      </c>
      <c r="J151" s="93"/>
      <c r="L151" s="278">
        <f t="shared" si="26"/>
        <v>0</v>
      </c>
      <c r="M151" s="278">
        <f t="shared" si="27"/>
        <v>0</v>
      </c>
      <c r="N151" s="319">
        <f t="shared" si="28"/>
        <v>0</v>
      </c>
      <c r="O151" s="300"/>
      <c r="P151" s="300"/>
      <c r="Q151" s="297"/>
      <c r="R151" s="297"/>
      <c r="S151" s="299" t="str">
        <f t="shared" si="34"/>
        <v/>
      </c>
      <c r="T151" s="176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P151" s="268"/>
      <c r="AX151" s="268"/>
      <c r="AZ151" s="268"/>
      <c r="BF151" s="268"/>
    </row>
    <row r="152" spans="1:60" ht="30" customHeight="1" x14ac:dyDescent="0.2">
      <c r="A152" s="277" t="str">
        <f t="shared" si="24"/>
        <v/>
      </c>
      <c r="B152" s="296" t="str">
        <f t="shared" si="29"/>
        <v/>
      </c>
      <c r="C152" s="296" t="str">
        <f t="shared" si="30"/>
        <v/>
      </c>
      <c r="D152" s="297" t="str">
        <f t="shared" si="31"/>
        <v/>
      </c>
      <c r="E152" s="298" t="str">
        <f t="shared" si="33"/>
        <v/>
      </c>
      <c r="F152" s="297"/>
      <c r="G152" s="297">
        <v>152</v>
      </c>
      <c r="H152" s="296" t="str">
        <f t="shared" si="32"/>
        <v/>
      </c>
      <c r="I152" s="299" t="str">
        <f t="shared" si="25"/>
        <v/>
      </c>
      <c r="J152" s="93"/>
      <c r="L152" s="278">
        <f t="shared" si="26"/>
        <v>0</v>
      </c>
      <c r="M152" s="278">
        <f t="shared" si="27"/>
        <v>0</v>
      </c>
      <c r="N152" s="319">
        <f t="shared" si="28"/>
        <v>0</v>
      </c>
      <c r="O152" s="300"/>
      <c r="P152" s="300"/>
      <c r="Q152" s="297"/>
      <c r="R152" s="297"/>
      <c r="S152" s="299" t="str">
        <f t="shared" si="34"/>
        <v/>
      </c>
      <c r="T152" s="176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P152" s="268"/>
      <c r="AX152" s="268"/>
      <c r="AZ152" s="268"/>
      <c r="BH152" s="268"/>
    </row>
    <row r="153" spans="1:60" ht="30" customHeight="1" x14ac:dyDescent="0.2">
      <c r="A153" s="277" t="str">
        <f t="shared" si="24"/>
        <v/>
      </c>
      <c r="B153" s="296" t="str">
        <f t="shared" si="29"/>
        <v/>
      </c>
      <c r="C153" s="296" t="str">
        <f t="shared" si="30"/>
        <v/>
      </c>
      <c r="D153" s="297" t="str">
        <f t="shared" si="31"/>
        <v/>
      </c>
      <c r="E153" s="298" t="str">
        <f t="shared" si="33"/>
        <v/>
      </c>
      <c r="F153" s="297"/>
      <c r="G153" s="297">
        <v>153</v>
      </c>
      <c r="H153" s="296" t="str">
        <f t="shared" si="32"/>
        <v/>
      </c>
      <c r="I153" s="299" t="str">
        <f t="shared" si="25"/>
        <v/>
      </c>
      <c r="J153" s="93"/>
      <c r="L153" s="278">
        <f t="shared" si="26"/>
        <v>0</v>
      </c>
      <c r="M153" s="278">
        <f t="shared" si="27"/>
        <v>0</v>
      </c>
      <c r="N153" s="319">
        <f t="shared" si="28"/>
        <v>0</v>
      </c>
      <c r="O153" s="300"/>
      <c r="P153" s="300"/>
      <c r="Q153" s="297"/>
      <c r="R153" s="297"/>
      <c r="S153" s="299" t="str">
        <f t="shared" si="34"/>
        <v/>
      </c>
      <c r="T153" s="176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P153" s="268"/>
      <c r="AX153" s="268"/>
      <c r="AZ153" s="268"/>
      <c r="BF153" s="268"/>
      <c r="BH153" s="268"/>
    </row>
    <row r="154" spans="1:60" ht="30" customHeight="1" x14ac:dyDescent="0.2">
      <c r="A154" s="277" t="str">
        <f t="shared" si="24"/>
        <v/>
      </c>
      <c r="B154" s="296" t="str">
        <f t="shared" si="29"/>
        <v/>
      </c>
      <c r="C154" s="296" t="str">
        <f t="shared" si="30"/>
        <v/>
      </c>
      <c r="D154" s="297" t="str">
        <f t="shared" si="31"/>
        <v/>
      </c>
      <c r="E154" s="298" t="str">
        <f t="shared" si="33"/>
        <v/>
      </c>
      <c r="F154" s="297"/>
      <c r="G154" s="297">
        <v>154</v>
      </c>
      <c r="H154" s="296" t="str">
        <f t="shared" si="32"/>
        <v/>
      </c>
      <c r="I154" s="299" t="str">
        <f t="shared" si="25"/>
        <v/>
      </c>
      <c r="J154" s="93"/>
      <c r="L154" s="278">
        <f t="shared" si="26"/>
        <v>0</v>
      </c>
      <c r="M154" s="278">
        <f t="shared" si="27"/>
        <v>0</v>
      </c>
      <c r="N154" s="319">
        <f t="shared" si="28"/>
        <v>0</v>
      </c>
      <c r="O154" s="300"/>
      <c r="P154" s="300"/>
      <c r="Q154" s="297"/>
      <c r="R154" s="297"/>
      <c r="S154" s="299" t="str">
        <f t="shared" si="34"/>
        <v/>
      </c>
      <c r="T154" s="176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P154" s="268"/>
      <c r="AX154" s="268"/>
      <c r="AZ154" s="268"/>
      <c r="BF154" s="268"/>
    </row>
    <row r="155" spans="1:60" ht="30" customHeight="1" x14ac:dyDescent="0.2">
      <c r="A155" s="277" t="str">
        <f t="shared" si="24"/>
        <v/>
      </c>
      <c r="B155" s="296" t="str">
        <f t="shared" si="29"/>
        <v/>
      </c>
      <c r="C155" s="296" t="str">
        <f t="shared" si="30"/>
        <v/>
      </c>
      <c r="D155" s="297" t="str">
        <f t="shared" si="31"/>
        <v/>
      </c>
      <c r="E155" s="298" t="str">
        <f t="shared" si="33"/>
        <v/>
      </c>
      <c r="F155" s="297"/>
      <c r="G155" s="297">
        <v>155</v>
      </c>
      <c r="H155" s="296" t="str">
        <f t="shared" si="32"/>
        <v/>
      </c>
      <c r="I155" s="299" t="str">
        <f t="shared" si="25"/>
        <v/>
      </c>
      <c r="J155" s="93"/>
      <c r="L155" s="278">
        <f t="shared" si="26"/>
        <v>0</v>
      </c>
      <c r="M155" s="278">
        <f t="shared" si="27"/>
        <v>0</v>
      </c>
      <c r="N155" s="319">
        <f t="shared" si="28"/>
        <v>0</v>
      </c>
      <c r="O155" s="300"/>
      <c r="P155" s="300"/>
      <c r="Q155" s="297"/>
      <c r="R155" s="297"/>
      <c r="S155" s="299" t="str">
        <f t="shared" si="34"/>
        <v/>
      </c>
      <c r="T155" s="176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P155" s="268"/>
      <c r="AX155" s="268"/>
      <c r="AZ155" s="268"/>
      <c r="BF155" s="268"/>
      <c r="BH155" s="268"/>
    </row>
    <row r="156" spans="1:60" ht="30" customHeight="1" x14ac:dyDescent="0.2">
      <c r="A156" s="277" t="str">
        <f t="shared" si="24"/>
        <v/>
      </c>
      <c r="B156" s="296" t="str">
        <f t="shared" si="29"/>
        <v/>
      </c>
      <c r="C156" s="296" t="str">
        <f t="shared" si="30"/>
        <v/>
      </c>
      <c r="D156" s="297" t="str">
        <f t="shared" si="31"/>
        <v/>
      </c>
      <c r="E156" s="298" t="str">
        <f t="shared" si="33"/>
        <v/>
      </c>
      <c r="F156" s="297"/>
      <c r="G156" s="297">
        <v>156</v>
      </c>
      <c r="H156" s="296" t="str">
        <f t="shared" si="32"/>
        <v/>
      </c>
      <c r="I156" s="299" t="str">
        <f t="shared" si="25"/>
        <v/>
      </c>
      <c r="J156" s="93"/>
      <c r="L156" s="278">
        <f t="shared" si="26"/>
        <v>0</v>
      </c>
      <c r="M156" s="278">
        <f t="shared" si="27"/>
        <v>0</v>
      </c>
      <c r="N156" s="319">
        <f t="shared" si="28"/>
        <v>0</v>
      </c>
      <c r="O156" s="300"/>
      <c r="P156" s="300"/>
      <c r="Q156" s="297"/>
      <c r="R156" s="297"/>
      <c r="S156" s="299" t="str">
        <f t="shared" si="34"/>
        <v/>
      </c>
      <c r="T156" s="176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P156" s="268"/>
      <c r="AX156" s="268"/>
      <c r="AZ156" s="268"/>
      <c r="BH156" s="268"/>
    </row>
    <row r="157" spans="1:60" ht="30" customHeight="1" x14ac:dyDescent="0.2">
      <c r="A157" s="277" t="str">
        <f t="shared" si="24"/>
        <v/>
      </c>
      <c r="B157" s="296" t="str">
        <f t="shared" si="29"/>
        <v/>
      </c>
      <c r="C157" s="296" t="str">
        <f t="shared" si="30"/>
        <v/>
      </c>
      <c r="D157" s="297" t="str">
        <f t="shared" si="31"/>
        <v/>
      </c>
      <c r="E157" s="298" t="str">
        <f t="shared" si="33"/>
        <v/>
      </c>
      <c r="F157" s="297"/>
      <c r="G157" s="297">
        <v>157</v>
      </c>
      <c r="H157" s="296" t="str">
        <f t="shared" si="32"/>
        <v/>
      </c>
      <c r="I157" s="299" t="str">
        <f t="shared" si="25"/>
        <v/>
      </c>
      <c r="J157" s="93"/>
      <c r="L157" s="278">
        <f t="shared" si="26"/>
        <v>0</v>
      </c>
      <c r="M157" s="278">
        <f t="shared" si="27"/>
        <v>0</v>
      </c>
      <c r="N157" s="319">
        <f t="shared" si="28"/>
        <v>0</v>
      </c>
      <c r="O157" s="300"/>
      <c r="P157" s="300"/>
      <c r="Q157" s="297"/>
      <c r="R157" s="297"/>
      <c r="S157" s="299" t="str">
        <f t="shared" si="34"/>
        <v/>
      </c>
      <c r="T157" s="176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P157" s="268"/>
      <c r="AX157" s="268"/>
      <c r="AZ157" s="268"/>
      <c r="BF157" s="268"/>
      <c r="BH157" s="268"/>
    </row>
    <row r="158" spans="1:60" ht="30" customHeight="1" x14ac:dyDescent="0.2">
      <c r="A158" s="277" t="str">
        <f t="shared" si="24"/>
        <v/>
      </c>
      <c r="B158" s="296" t="str">
        <f t="shared" si="29"/>
        <v/>
      </c>
      <c r="C158" s="296" t="str">
        <f t="shared" si="30"/>
        <v/>
      </c>
      <c r="D158" s="297" t="str">
        <f t="shared" si="31"/>
        <v/>
      </c>
      <c r="E158" s="298" t="str">
        <f t="shared" si="33"/>
        <v/>
      </c>
      <c r="F158" s="297"/>
      <c r="G158" s="297">
        <v>158</v>
      </c>
      <c r="H158" s="296" t="str">
        <f t="shared" si="32"/>
        <v/>
      </c>
      <c r="I158" s="299" t="str">
        <f t="shared" si="25"/>
        <v/>
      </c>
      <c r="J158" s="93"/>
      <c r="L158" s="278">
        <f t="shared" si="26"/>
        <v>0</v>
      </c>
      <c r="M158" s="278">
        <f t="shared" si="27"/>
        <v>0</v>
      </c>
      <c r="N158" s="319">
        <f t="shared" si="28"/>
        <v>0</v>
      </c>
      <c r="O158" s="300"/>
      <c r="P158" s="300"/>
      <c r="Q158" s="297"/>
      <c r="R158" s="297"/>
      <c r="S158" s="299" t="str">
        <f t="shared" si="34"/>
        <v/>
      </c>
      <c r="T158" s="176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P158" s="268"/>
      <c r="AZ158" s="268"/>
      <c r="BF158" s="268"/>
    </row>
    <row r="159" spans="1:60" ht="30" customHeight="1" x14ac:dyDescent="0.2">
      <c r="A159" s="277" t="str">
        <f t="shared" si="24"/>
        <v/>
      </c>
      <c r="B159" s="296" t="str">
        <f t="shared" si="29"/>
        <v/>
      </c>
      <c r="C159" s="296" t="str">
        <f t="shared" si="30"/>
        <v/>
      </c>
      <c r="D159" s="297" t="str">
        <f t="shared" si="31"/>
        <v/>
      </c>
      <c r="E159" s="298" t="str">
        <f t="shared" si="33"/>
        <v/>
      </c>
      <c r="F159" s="297"/>
      <c r="G159" s="297">
        <v>159</v>
      </c>
      <c r="H159" s="296" t="str">
        <f t="shared" si="32"/>
        <v/>
      </c>
      <c r="I159" s="299" t="str">
        <f t="shared" si="25"/>
        <v/>
      </c>
      <c r="J159" s="93"/>
      <c r="L159" s="278">
        <f t="shared" si="26"/>
        <v>0</v>
      </c>
      <c r="M159" s="278">
        <f t="shared" si="27"/>
        <v>0</v>
      </c>
      <c r="N159" s="319">
        <f t="shared" si="28"/>
        <v>0</v>
      </c>
      <c r="O159" s="300"/>
      <c r="P159" s="300"/>
      <c r="Q159" s="297"/>
      <c r="R159" s="297"/>
      <c r="S159" s="299" t="str">
        <f t="shared" si="34"/>
        <v/>
      </c>
      <c r="T159" s="176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P159" s="268"/>
      <c r="AX159" s="268"/>
      <c r="AZ159" s="268"/>
    </row>
    <row r="160" spans="1:60" ht="30" customHeight="1" x14ac:dyDescent="0.2">
      <c r="A160" s="277" t="str">
        <f t="shared" si="24"/>
        <v/>
      </c>
      <c r="B160" s="296" t="str">
        <f t="shared" si="29"/>
        <v/>
      </c>
      <c r="C160" s="296" t="str">
        <f t="shared" si="30"/>
        <v/>
      </c>
      <c r="D160" s="297" t="str">
        <f t="shared" si="31"/>
        <v/>
      </c>
      <c r="E160" s="298" t="str">
        <f t="shared" si="33"/>
        <v/>
      </c>
      <c r="F160" s="297"/>
      <c r="G160" s="297">
        <v>160</v>
      </c>
      <c r="H160" s="296" t="str">
        <f t="shared" si="32"/>
        <v/>
      </c>
      <c r="I160" s="299" t="str">
        <f t="shared" si="25"/>
        <v/>
      </c>
      <c r="J160" s="93"/>
      <c r="L160" s="278">
        <f t="shared" si="26"/>
        <v>0</v>
      </c>
      <c r="M160" s="278">
        <f t="shared" si="27"/>
        <v>0</v>
      </c>
      <c r="N160" s="319">
        <f t="shared" si="28"/>
        <v>0</v>
      </c>
      <c r="O160" s="300"/>
      <c r="P160" s="300"/>
      <c r="Q160" s="297"/>
      <c r="R160" s="297"/>
      <c r="S160" s="299" t="str">
        <f t="shared" si="34"/>
        <v/>
      </c>
      <c r="T160" s="176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P160" s="268"/>
      <c r="AX160" s="268"/>
      <c r="AZ160" s="268"/>
    </row>
    <row r="161" spans="1:60" ht="30" customHeight="1" x14ac:dyDescent="0.2">
      <c r="A161" s="277" t="str">
        <f t="shared" si="24"/>
        <v/>
      </c>
      <c r="B161" s="296" t="str">
        <f t="shared" si="29"/>
        <v/>
      </c>
      <c r="C161" s="296" t="str">
        <f t="shared" si="30"/>
        <v/>
      </c>
      <c r="D161" s="297" t="str">
        <f t="shared" si="31"/>
        <v/>
      </c>
      <c r="E161" s="298" t="str">
        <f t="shared" si="33"/>
        <v/>
      </c>
      <c r="F161" s="297"/>
      <c r="G161" s="297">
        <v>161</v>
      </c>
      <c r="H161" s="296" t="str">
        <f t="shared" si="32"/>
        <v/>
      </c>
      <c r="I161" s="299" t="str">
        <f t="shared" si="25"/>
        <v/>
      </c>
      <c r="J161" s="93"/>
      <c r="L161" s="278">
        <f t="shared" si="26"/>
        <v>0</v>
      </c>
      <c r="M161" s="278">
        <f t="shared" si="27"/>
        <v>0</v>
      </c>
      <c r="N161" s="319">
        <f t="shared" si="28"/>
        <v>0</v>
      </c>
      <c r="O161" s="300"/>
      <c r="P161" s="300"/>
      <c r="Q161" s="297"/>
      <c r="R161" s="297"/>
      <c r="S161" s="299" t="str">
        <f t="shared" si="34"/>
        <v/>
      </c>
      <c r="T161" s="176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P161" s="268"/>
      <c r="AX161" s="268"/>
      <c r="AZ161" s="268"/>
    </row>
    <row r="162" spans="1:60" ht="30" customHeight="1" x14ac:dyDescent="0.2">
      <c r="A162" s="277" t="str">
        <f t="shared" si="24"/>
        <v/>
      </c>
      <c r="B162" s="296" t="str">
        <f t="shared" si="29"/>
        <v/>
      </c>
      <c r="C162" s="296" t="str">
        <f t="shared" si="30"/>
        <v/>
      </c>
      <c r="D162" s="297" t="str">
        <f t="shared" si="31"/>
        <v/>
      </c>
      <c r="E162" s="298" t="str">
        <f t="shared" si="33"/>
        <v/>
      </c>
      <c r="F162" s="297"/>
      <c r="G162" s="297">
        <v>162</v>
      </c>
      <c r="H162" s="296" t="str">
        <f t="shared" si="32"/>
        <v/>
      </c>
      <c r="I162" s="299" t="str">
        <f t="shared" si="25"/>
        <v/>
      </c>
      <c r="J162" s="93"/>
      <c r="L162" s="278">
        <f t="shared" si="26"/>
        <v>0</v>
      </c>
      <c r="M162" s="278">
        <f t="shared" si="27"/>
        <v>0</v>
      </c>
      <c r="N162" s="319">
        <f t="shared" si="28"/>
        <v>0</v>
      </c>
      <c r="O162" s="300"/>
      <c r="P162" s="300"/>
      <c r="Q162" s="297"/>
      <c r="R162" s="297"/>
      <c r="S162" s="299" t="str">
        <f t="shared" si="34"/>
        <v/>
      </c>
      <c r="T162" s="176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P162" s="268"/>
      <c r="AX162" s="268"/>
      <c r="AZ162" s="268"/>
    </row>
    <row r="163" spans="1:60" ht="30" customHeight="1" x14ac:dyDescent="0.2">
      <c r="A163" s="277" t="str">
        <f t="shared" si="24"/>
        <v/>
      </c>
      <c r="B163" s="296" t="str">
        <f t="shared" si="29"/>
        <v/>
      </c>
      <c r="C163" s="296" t="str">
        <f t="shared" si="30"/>
        <v/>
      </c>
      <c r="D163" s="297" t="str">
        <f t="shared" si="31"/>
        <v/>
      </c>
      <c r="E163" s="298" t="str">
        <f t="shared" si="33"/>
        <v/>
      </c>
      <c r="F163" s="297"/>
      <c r="G163" s="297">
        <v>163</v>
      </c>
      <c r="H163" s="296" t="str">
        <f t="shared" si="32"/>
        <v/>
      </c>
      <c r="I163" s="299" t="str">
        <f t="shared" si="25"/>
        <v/>
      </c>
      <c r="J163" s="93"/>
      <c r="L163" s="278">
        <f t="shared" si="26"/>
        <v>0</v>
      </c>
      <c r="M163" s="278">
        <f t="shared" si="27"/>
        <v>0</v>
      </c>
      <c r="N163" s="319">
        <f t="shared" si="28"/>
        <v>0</v>
      </c>
      <c r="O163" s="300"/>
      <c r="P163" s="300"/>
      <c r="Q163" s="297"/>
      <c r="R163" s="297"/>
      <c r="S163" s="299" t="str">
        <f t="shared" si="34"/>
        <v/>
      </c>
      <c r="T163" s="176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P163" s="268"/>
      <c r="AX163" s="268"/>
      <c r="BH163" s="268"/>
    </row>
    <row r="164" spans="1:60" ht="30" customHeight="1" x14ac:dyDescent="0.2">
      <c r="A164" s="277" t="str">
        <f t="shared" si="24"/>
        <v/>
      </c>
      <c r="B164" s="296" t="str">
        <f t="shared" si="29"/>
        <v/>
      </c>
      <c r="C164" s="296" t="str">
        <f t="shared" si="30"/>
        <v/>
      </c>
      <c r="D164" s="297" t="str">
        <f t="shared" si="31"/>
        <v/>
      </c>
      <c r="E164" s="298" t="str">
        <f t="shared" si="33"/>
        <v/>
      </c>
      <c r="F164" s="297"/>
      <c r="G164" s="297">
        <v>164</v>
      </c>
      <c r="H164" s="296" t="str">
        <f t="shared" si="32"/>
        <v/>
      </c>
      <c r="I164" s="299" t="str">
        <f t="shared" si="25"/>
        <v/>
      </c>
      <c r="J164" s="93"/>
      <c r="L164" s="278">
        <f t="shared" si="26"/>
        <v>0</v>
      </c>
      <c r="M164" s="278">
        <f t="shared" si="27"/>
        <v>0</v>
      </c>
      <c r="N164" s="319">
        <f t="shared" si="28"/>
        <v>0</v>
      </c>
      <c r="O164" s="300"/>
      <c r="P164" s="300"/>
      <c r="Q164" s="297"/>
      <c r="R164" s="297"/>
      <c r="S164" s="299" t="str">
        <f t="shared" si="34"/>
        <v/>
      </c>
      <c r="T164" s="176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P164" s="268"/>
      <c r="AX164" s="268"/>
      <c r="AZ164" s="268"/>
    </row>
    <row r="165" spans="1:60" ht="30" customHeight="1" x14ac:dyDescent="0.2">
      <c r="A165" s="277" t="str">
        <f t="shared" si="24"/>
        <v/>
      </c>
      <c r="B165" s="296" t="str">
        <f t="shared" si="29"/>
        <v/>
      </c>
      <c r="C165" s="296" t="str">
        <f t="shared" si="30"/>
        <v/>
      </c>
      <c r="D165" s="297" t="str">
        <f t="shared" si="31"/>
        <v/>
      </c>
      <c r="E165" s="298" t="str">
        <f t="shared" si="33"/>
        <v/>
      </c>
      <c r="F165" s="297"/>
      <c r="G165" s="297">
        <v>165</v>
      </c>
      <c r="H165" s="296" t="str">
        <f t="shared" si="32"/>
        <v/>
      </c>
      <c r="I165" s="299" t="str">
        <f t="shared" si="25"/>
        <v/>
      </c>
      <c r="J165" s="93"/>
      <c r="L165" s="278">
        <f t="shared" si="26"/>
        <v>0</v>
      </c>
      <c r="M165" s="278">
        <f t="shared" si="27"/>
        <v>0</v>
      </c>
      <c r="N165" s="319">
        <f t="shared" si="28"/>
        <v>0</v>
      </c>
      <c r="O165" s="300"/>
      <c r="P165" s="300"/>
      <c r="Q165" s="297"/>
      <c r="R165" s="297"/>
      <c r="S165" s="299" t="str">
        <f t="shared" si="34"/>
        <v/>
      </c>
      <c r="T165" s="176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P165" s="268"/>
      <c r="AZ165" s="268"/>
      <c r="BF165" s="268"/>
      <c r="BH165" s="268"/>
    </row>
    <row r="166" spans="1:60" ht="30" customHeight="1" x14ac:dyDescent="0.2">
      <c r="A166" s="277" t="str">
        <f t="shared" si="24"/>
        <v/>
      </c>
      <c r="B166" s="296" t="str">
        <f t="shared" si="29"/>
        <v/>
      </c>
      <c r="C166" s="296" t="str">
        <f t="shared" si="30"/>
        <v/>
      </c>
      <c r="D166" s="297" t="str">
        <f t="shared" si="31"/>
        <v/>
      </c>
      <c r="E166" s="298" t="str">
        <f t="shared" si="33"/>
        <v/>
      </c>
      <c r="F166" s="297"/>
      <c r="G166" s="297">
        <v>166</v>
      </c>
      <c r="H166" s="296" t="str">
        <f t="shared" si="32"/>
        <v/>
      </c>
      <c r="I166" s="299" t="str">
        <f t="shared" si="25"/>
        <v/>
      </c>
      <c r="J166" s="93"/>
      <c r="L166" s="278">
        <f t="shared" si="26"/>
        <v>0</v>
      </c>
      <c r="M166" s="278">
        <f t="shared" si="27"/>
        <v>0</v>
      </c>
      <c r="N166" s="319">
        <f t="shared" si="28"/>
        <v>0</v>
      </c>
      <c r="O166" s="300"/>
      <c r="P166" s="300"/>
      <c r="Q166" s="297"/>
      <c r="R166" s="297"/>
      <c r="S166" s="299" t="str">
        <f t="shared" si="34"/>
        <v/>
      </c>
      <c r="T166" s="176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P166" s="268"/>
      <c r="AX166" s="268"/>
      <c r="AZ166" s="268"/>
      <c r="BH166" s="268"/>
    </row>
    <row r="167" spans="1:60" ht="30" customHeight="1" x14ac:dyDescent="0.2">
      <c r="A167" s="277" t="str">
        <f t="shared" si="24"/>
        <v/>
      </c>
      <c r="B167" s="296" t="str">
        <f t="shared" si="29"/>
        <v/>
      </c>
      <c r="C167" s="296" t="str">
        <f t="shared" si="30"/>
        <v/>
      </c>
      <c r="D167" s="297" t="str">
        <f t="shared" si="31"/>
        <v/>
      </c>
      <c r="E167" s="298" t="str">
        <f t="shared" si="33"/>
        <v/>
      </c>
      <c r="F167" s="297"/>
      <c r="G167" s="297">
        <v>167</v>
      </c>
      <c r="H167" s="296" t="str">
        <f t="shared" si="32"/>
        <v/>
      </c>
      <c r="I167" s="299" t="str">
        <f t="shared" si="25"/>
        <v/>
      </c>
      <c r="J167" s="93"/>
      <c r="L167" s="278">
        <f t="shared" si="26"/>
        <v>0</v>
      </c>
      <c r="M167" s="278">
        <f t="shared" si="27"/>
        <v>0</v>
      </c>
      <c r="N167" s="319">
        <f t="shared" si="28"/>
        <v>0</v>
      </c>
      <c r="O167" s="300"/>
      <c r="P167" s="300"/>
      <c r="Q167" s="297"/>
      <c r="R167" s="297"/>
      <c r="S167" s="299" t="str">
        <f t="shared" si="34"/>
        <v/>
      </c>
      <c r="T167" s="176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X167" s="268"/>
      <c r="BH167" s="268"/>
    </row>
    <row r="168" spans="1:60" ht="30" customHeight="1" x14ac:dyDescent="0.2">
      <c r="A168" s="277" t="str">
        <f t="shared" si="24"/>
        <v/>
      </c>
      <c r="B168" s="296" t="str">
        <f t="shared" si="29"/>
        <v/>
      </c>
      <c r="C168" s="296" t="str">
        <f t="shared" si="30"/>
        <v/>
      </c>
      <c r="D168" s="297" t="str">
        <f t="shared" si="31"/>
        <v/>
      </c>
      <c r="E168" s="298" t="str">
        <f t="shared" si="33"/>
        <v/>
      </c>
      <c r="F168" s="297"/>
      <c r="G168" s="297">
        <v>168</v>
      </c>
      <c r="H168" s="296" t="str">
        <f t="shared" si="32"/>
        <v/>
      </c>
      <c r="I168" s="299" t="str">
        <f t="shared" si="25"/>
        <v/>
      </c>
      <c r="J168" s="93"/>
      <c r="L168" s="278">
        <f t="shared" si="26"/>
        <v>0</v>
      </c>
      <c r="M168" s="278">
        <f t="shared" si="27"/>
        <v>0</v>
      </c>
      <c r="N168" s="319">
        <f t="shared" si="28"/>
        <v>0</v>
      </c>
      <c r="O168" s="300"/>
      <c r="P168" s="300"/>
      <c r="Q168" s="297"/>
      <c r="R168" s="297"/>
      <c r="S168" s="299" t="str">
        <f t="shared" si="34"/>
        <v/>
      </c>
      <c r="T168" s="176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P168" s="268"/>
      <c r="AX168" s="268"/>
      <c r="AZ168" s="268"/>
      <c r="BF168" s="268"/>
    </row>
    <row r="169" spans="1:60" ht="30" customHeight="1" x14ac:dyDescent="0.2">
      <c r="A169" s="277" t="str">
        <f t="shared" si="24"/>
        <v/>
      </c>
      <c r="B169" s="296" t="str">
        <f t="shared" si="29"/>
        <v/>
      </c>
      <c r="C169" s="296" t="str">
        <f t="shared" si="30"/>
        <v/>
      </c>
      <c r="D169" s="297" t="str">
        <f t="shared" si="31"/>
        <v/>
      </c>
      <c r="E169" s="298" t="str">
        <f t="shared" si="33"/>
        <v/>
      </c>
      <c r="F169" s="297"/>
      <c r="G169" s="297">
        <v>169</v>
      </c>
      <c r="H169" s="296" t="str">
        <f t="shared" si="32"/>
        <v/>
      </c>
      <c r="I169" s="299" t="str">
        <f t="shared" si="25"/>
        <v/>
      </c>
      <c r="J169" s="93"/>
      <c r="L169" s="278">
        <f t="shared" si="26"/>
        <v>0</v>
      </c>
      <c r="M169" s="278">
        <f t="shared" si="27"/>
        <v>0</v>
      </c>
      <c r="N169" s="319">
        <f t="shared" si="28"/>
        <v>0</v>
      </c>
      <c r="O169" s="300"/>
      <c r="P169" s="300"/>
      <c r="Q169" s="297"/>
      <c r="R169" s="297"/>
      <c r="S169" s="299" t="str">
        <f t="shared" si="34"/>
        <v/>
      </c>
      <c r="T169" s="176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P169" s="268"/>
      <c r="BF169" s="268"/>
    </row>
    <row r="170" spans="1:60" ht="30" customHeight="1" x14ac:dyDescent="0.2">
      <c r="A170" s="277" t="str">
        <f t="shared" si="24"/>
        <v/>
      </c>
      <c r="B170" s="296" t="str">
        <f t="shared" si="29"/>
        <v/>
      </c>
      <c r="C170" s="296" t="str">
        <f t="shared" si="30"/>
        <v/>
      </c>
      <c r="D170" s="297" t="str">
        <f t="shared" si="31"/>
        <v/>
      </c>
      <c r="E170" s="298" t="str">
        <f t="shared" si="33"/>
        <v/>
      </c>
      <c r="F170" s="297"/>
      <c r="G170" s="297">
        <v>170</v>
      </c>
      <c r="H170" s="296" t="str">
        <f t="shared" si="32"/>
        <v/>
      </c>
      <c r="I170" s="299" t="str">
        <f t="shared" si="25"/>
        <v/>
      </c>
      <c r="J170" s="93"/>
      <c r="L170" s="278">
        <f t="shared" si="26"/>
        <v>0</v>
      </c>
      <c r="M170" s="278">
        <f t="shared" si="27"/>
        <v>0</v>
      </c>
      <c r="N170" s="319">
        <f t="shared" si="28"/>
        <v>0</v>
      </c>
      <c r="O170" s="300"/>
      <c r="P170" s="300"/>
      <c r="Q170" s="297"/>
      <c r="R170" s="297"/>
      <c r="S170" s="299" t="str">
        <f t="shared" si="34"/>
        <v/>
      </c>
      <c r="T170" s="176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P170" s="268"/>
      <c r="AZ170" s="268"/>
      <c r="BH170" s="268"/>
    </row>
    <row r="171" spans="1:60" ht="30" customHeight="1" x14ac:dyDescent="0.2">
      <c r="A171" s="277" t="str">
        <f t="shared" si="24"/>
        <v/>
      </c>
      <c r="B171" s="296" t="str">
        <f t="shared" si="29"/>
        <v/>
      </c>
      <c r="C171" s="296" t="str">
        <f t="shared" si="30"/>
        <v/>
      </c>
      <c r="D171" s="297" t="str">
        <f t="shared" si="31"/>
        <v/>
      </c>
      <c r="E171" s="298" t="str">
        <f t="shared" si="33"/>
        <v/>
      </c>
      <c r="F171" s="297"/>
      <c r="G171" s="297">
        <v>171</v>
      </c>
      <c r="H171" s="296" t="str">
        <f t="shared" si="32"/>
        <v/>
      </c>
      <c r="I171" s="299" t="str">
        <f t="shared" si="25"/>
        <v/>
      </c>
      <c r="J171" s="93"/>
      <c r="L171" s="278">
        <f t="shared" si="26"/>
        <v>0</v>
      </c>
      <c r="M171" s="278">
        <f t="shared" si="27"/>
        <v>0</v>
      </c>
      <c r="N171" s="319">
        <f t="shared" si="28"/>
        <v>0</v>
      </c>
      <c r="O171" s="300"/>
      <c r="P171" s="300"/>
      <c r="Q171" s="297"/>
      <c r="R171" s="297"/>
      <c r="S171" s="299" t="str">
        <f t="shared" si="34"/>
        <v/>
      </c>
      <c r="T171" s="176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X171" s="268"/>
      <c r="AZ171" s="268"/>
      <c r="BF171" s="268"/>
      <c r="BH171" s="268"/>
    </row>
    <row r="172" spans="1:60" ht="30" customHeight="1" x14ac:dyDescent="0.2">
      <c r="A172" s="277" t="str">
        <f t="shared" si="24"/>
        <v/>
      </c>
      <c r="B172" s="296" t="str">
        <f t="shared" si="29"/>
        <v/>
      </c>
      <c r="C172" s="296" t="str">
        <f t="shared" si="30"/>
        <v/>
      </c>
      <c r="D172" s="297" t="str">
        <f t="shared" si="31"/>
        <v/>
      </c>
      <c r="E172" s="298" t="str">
        <f t="shared" si="33"/>
        <v/>
      </c>
      <c r="F172" s="297"/>
      <c r="G172" s="297">
        <v>172</v>
      </c>
      <c r="H172" s="296" t="str">
        <f t="shared" si="32"/>
        <v/>
      </c>
      <c r="I172" s="299" t="str">
        <f t="shared" si="25"/>
        <v/>
      </c>
      <c r="J172" s="93"/>
      <c r="L172" s="278">
        <f t="shared" si="26"/>
        <v>0</v>
      </c>
      <c r="M172" s="278">
        <f t="shared" si="27"/>
        <v>0</v>
      </c>
      <c r="N172" s="319">
        <f t="shared" si="28"/>
        <v>0</v>
      </c>
      <c r="O172" s="300"/>
      <c r="P172" s="300"/>
      <c r="Q172" s="297"/>
      <c r="R172" s="297"/>
      <c r="S172" s="299" t="str">
        <f t="shared" si="34"/>
        <v/>
      </c>
      <c r="T172" s="176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X172" s="268"/>
      <c r="AZ172" s="268"/>
      <c r="BF172" s="268"/>
      <c r="BH172" s="268"/>
    </row>
    <row r="173" spans="1:60" ht="30" customHeight="1" x14ac:dyDescent="0.2">
      <c r="A173" s="277" t="str">
        <f t="shared" si="24"/>
        <v/>
      </c>
      <c r="B173" s="296" t="str">
        <f t="shared" si="29"/>
        <v/>
      </c>
      <c r="C173" s="296" t="str">
        <f t="shared" si="30"/>
        <v/>
      </c>
      <c r="D173" s="297" t="str">
        <f t="shared" si="31"/>
        <v/>
      </c>
      <c r="E173" s="298" t="str">
        <f t="shared" si="33"/>
        <v/>
      </c>
      <c r="F173" s="297"/>
      <c r="G173" s="297">
        <v>173</v>
      </c>
      <c r="H173" s="296" t="str">
        <f t="shared" si="32"/>
        <v/>
      </c>
      <c r="I173" s="299" t="str">
        <f t="shared" si="25"/>
        <v/>
      </c>
      <c r="J173" s="93"/>
      <c r="L173" s="278">
        <f t="shared" si="26"/>
        <v>0</v>
      </c>
      <c r="M173" s="278">
        <f t="shared" si="27"/>
        <v>0</v>
      </c>
      <c r="N173" s="319">
        <f t="shared" si="28"/>
        <v>0</v>
      </c>
      <c r="O173" s="300"/>
      <c r="P173" s="300"/>
      <c r="Q173" s="297"/>
      <c r="R173" s="297"/>
      <c r="S173" s="299" t="str">
        <f t="shared" si="34"/>
        <v/>
      </c>
      <c r="T173" s="176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P173" s="268"/>
      <c r="AZ173" s="268"/>
    </row>
    <row r="174" spans="1:60" ht="30" customHeight="1" x14ac:dyDescent="0.2">
      <c r="A174" s="277" t="str">
        <f t="shared" si="24"/>
        <v/>
      </c>
      <c r="B174" s="296" t="str">
        <f t="shared" si="29"/>
        <v/>
      </c>
      <c r="C174" s="296" t="str">
        <f t="shared" si="30"/>
        <v/>
      </c>
      <c r="D174" s="297" t="str">
        <f t="shared" si="31"/>
        <v/>
      </c>
      <c r="E174" s="298" t="str">
        <f t="shared" si="33"/>
        <v/>
      </c>
      <c r="F174" s="297"/>
      <c r="G174" s="297">
        <v>174</v>
      </c>
      <c r="H174" s="296" t="str">
        <f t="shared" si="32"/>
        <v/>
      </c>
      <c r="I174" s="299" t="str">
        <f t="shared" si="25"/>
        <v/>
      </c>
      <c r="J174" s="93"/>
      <c r="L174" s="278">
        <f t="shared" si="26"/>
        <v>0</v>
      </c>
      <c r="M174" s="278">
        <f t="shared" si="27"/>
        <v>0</v>
      </c>
      <c r="N174" s="319">
        <f t="shared" si="28"/>
        <v>0</v>
      </c>
      <c r="O174" s="300"/>
      <c r="P174" s="300"/>
      <c r="Q174" s="297"/>
      <c r="R174" s="297"/>
      <c r="S174" s="299" t="str">
        <f t="shared" si="34"/>
        <v/>
      </c>
      <c r="T174" s="176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P174" s="268"/>
      <c r="AX174" s="268"/>
      <c r="AZ174" s="268"/>
      <c r="BH174" s="268"/>
    </row>
    <row r="175" spans="1:60" ht="30" customHeight="1" x14ac:dyDescent="0.2">
      <c r="A175" s="277" t="str">
        <f t="shared" si="24"/>
        <v/>
      </c>
      <c r="B175" s="296" t="str">
        <f t="shared" si="29"/>
        <v/>
      </c>
      <c r="C175" s="296" t="str">
        <f t="shared" si="30"/>
        <v/>
      </c>
      <c r="D175" s="297" t="str">
        <f t="shared" si="31"/>
        <v/>
      </c>
      <c r="E175" s="298" t="str">
        <f t="shared" si="33"/>
        <v/>
      </c>
      <c r="F175" s="297"/>
      <c r="G175" s="297">
        <v>175</v>
      </c>
      <c r="H175" s="296" t="str">
        <f t="shared" si="32"/>
        <v/>
      </c>
      <c r="I175" s="299" t="str">
        <f t="shared" si="25"/>
        <v/>
      </c>
      <c r="J175" s="93"/>
      <c r="L175" s="278">
        <f t="shared" si="26"/>
        <v>0</v>
      </c>
      <c r="M175" s="278">
        <f t="shared" si="27"/>
        <v>0</v>
      </c>
      <c r="N175" s="319">
        <f t="shared" si="28"/>
        <v>0</v>
      </c>
      <c r="O175" s="300"/>
      <c r="P175" s="300"/>
      <c r="Q175" s="297"/>
      <c r="R175" s="297"/>
      <c r="S175" s="299" t="str">
        <f t="shared" si="34"/>
        <v/>
      </c>
      <c r="T175" s="176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P175" s="268"/>
      <c r="AX175" s="268"/>
      <c r="AZ175" s="268"/>
      <c r="BF175" s="268"/>
      <c r="BH175" s="268"/>
    </row>
    <row r="176" spans="1:60" ht="30" customHeight="1" x14ac:dyDescent="0.2">
      <c r="A176" s="277" t="str">
        <f t="shared" si="24"/>
        <v/>
      </c>
      <c r="B176" s="296" t="str">
        <f t="shared" si="29"/>
        <v/>
      </c>
      <c r="C176" s="296" t="str">
        <f t="shared" si="30"/>
        <v/>
      </c>
      <c r="D176" s="297" t="str">
        <f t="shared" si="31"/>
        <v/>
      </c>
      <c r="E176" s="298" t="str">
        <f t="shared" si="33"/>
        <v/>
      </c>
      <c r="F176" s="297"/>
      <c r="G176" s="297">
        <v>176</v>
      </c>
      <c r="H176" s="296" t="str">
        <f t="shared" si="32"/>
        <v/>
      </c>
      <c r="I176" s="299" t="str">
        <f t="shared" si="25"/>
        <v/>
      </c>
      <c r="J176" s="93"/>
      <c r="L176" s="278">
        <f t="shared" si="26"/>
        <v>0</v>
      </c>
      <c r="M176" s="278">
        <f t="shared" si="27"/>
        <v>0</v>
      </c>
      <c r="N176" s="319">
        <f t="shared" si="28"/>
        <v>0</v>
      </c>
      <c r="O176" s="300"/>
      <c r="P176" s="300"/>
      <c r="Q176" s="297"/>
      <c r="R176" s="297"/>
      <c r="S176" s="299" t="str">
        <f t="shared" si="34"/>
        <v/>
      </c>
      <c r="T176" s="176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P176" s="268"/>
      <c r="AX176" s="268"/>
      <c r="AZ176" s="268"/>
      <c r="BH176" s="268"/>
    </row>
    <row r="177" spans="1:60" ht="30" customHeight="1" x14ac:dyDescent="0.2">
      <c r="A177" s="277" t="str">
        <f t="shared" si="24"/>
        <v/>
      </c>
      <c r="B177" s="296" t="str">
        <f t="shared" si="29"/>
        <v/>
      </c>
      <c r="C177" s="296" t="str">
        <f t="shared" si="30"/>
        <v/>
      </c>
      <c r="D177" s="297" t="str">
        <f t="shared" si="31"/>
        <v/>
      </c>
      <c r="E177" s="298" t="str">
        <f t="shared" si="33"/>
        <v/>
      </c>
      <c r="F177" s="297"/>
      <c r="G177" s="297">
        <v>177</v>
      </c>
      <c r="H177" s="296" t="str">
        <f t="shared" si="32"/>
        <v/>
      </c>
      <c r="I177" s="299" t="str">
        <f t="shared" si="25"/>
        <v/>
      </c>
      <c r="J177" s="93"/>
      <c r="L177" s="278">
        <f t="shared" si="26"/>
        <v>0</v>
      </c>
      <c r="M177" s="278">
        <f t="shared" si="27"/>
        <v>0</v>
      </c>
      <c r="N177" s="319">
        <f t="shared" si="28"/>
        <v>0</v>
      </c>
      <c r="O177" s="300"/>
      <c r="P177" s="300"/>
      <c r="Q177" s="297"/>
      <c r="R177" s="297"/>
      <c r="S177" s="299" t="str">
        <f t="shared" si="34"/>
        <v/>
      </c>
      <c r="T177" s="176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P177" s="268"/>
      <c r="AX177" s="268"/>
      <c r="AZ177" s="268"/>
      <c r="BH177" s="268"/>
    </row>
    <row r="178" spans="1:60" ht="30" customHeight="1" x14ac:dyDescent="0.2">
      <c r="A178" s="277" t="str">
        <f t="shared" si="24"/>
        <v/>
      </c>
      <c r="B178" s="296" t="str">
        <f t="shared" si="29"/>
        <v/>
      </c>
      <c r="C178" s="296" t="str">
        <f t="shared" si="30"/>
        <v/>
      </c>
      <c r="D178" s="297" t="str">
        <f t="shared" si="31"/>
        <v/>
      </c>
      <c r="E178" s="298" t="str">
        <f t="shared" si="33"/>
        <v/>
      </c>
      <c r="F178" s="297"/>
      <c r="G178" s="297">
        <v>178</v>
      </c>
      <c r="H178" s="296" t="str">
        <f t="shared" si="32"/>
        <v/>
      </c>
      <c r="I178" s="299" t="str">
        <f t="shared" si="25"/>
        <v/>
      </c>
      <c r="J178" s="93"/>
      <c r="L178" s="278">
        <f t="shared" si="26"/>
        <v>0</v>
      </c>
      <c r="M178" s="278">
        <f t="shared" si="27"/>
        <v>0</v>
      </c>
      <c r="N178" s="319">
        <f t="shared" si="28"/>
        <v>0</v>
      </c>
      <c r="O178" s="300"/>
      <c r="P178" s="300"/>
      <c r="Q178" s="297"/>
      <c r="R178" s="297"/>
      <c r="S178" s="299" t="str">
        <f t="shared" si="34"/>
        <v/>
      </c>
      <c r="T178" s="176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P178" s="268"/>
      <c r="AZ178" s="268"/>
    </row>
    <row r="179" spans="1:60" ht="30" customHeight="1" x14ac:dyDescent="0.2">
      <c r="A179" s="277" t="str">
        <f t="shared" si="24"/>
        <v/>
      </c>
      <c r="B179" s="296" t="str">
        <f t="shared" si="29"/>
        <v/>
      </c>
      <c r="C179" s="296" t="str">
        <f t="shared" si="30"/>
        <v/>
      </c>
      <c r="D179" s="297" t="str">
        <f t="shared" si="31"/>
        <v/>
      </c>
      <c r="E179" s="298" t="str">
        <f t="shared" si="33"/>
        <v/>
      </c>
      <c r="F179" s="297"/>
      <c r="G179" s="297">
        <v>179</v>
      </c>
      <c r="H179" s="296" t="str">
        <f t="shared" si="32"/>
        <v/>
      </c>
      <c r="I179" s="299" t="str">
        <f t="shared" si="25"/>
        <v/>
      </c>
      <c r="J179" s="93"/>
      <c r="L179" s="278">
        <f t="shared" si="26"/>
        <v>0</v>
      </c>
      <c r="M179" s="278">
        <f t="shared" si="27"/>
        <v>0</v>
      </c>
      <c r="N179" s="319">
        <f t="shared" si="28"/>
        <v>0</v>
      </c>
      <c r="O179" s="300"/>
      <c r="P179" s="300"/>
      <c r="Q179" s="297"/>
      <c r="R179" s="297"/>
      <c r="S179" s="299" t="str">
        <f t="shared" si="34"/>
        <v/>
      </c>
      <c r="T179" s="176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P179" s="268"/>
      <c r="AZ179" s="268"/>
    </row>
    <row r="180" spans="1:60" ht="30" customHeight="1" x14ac:dyDescent="0.2">
      <c r="A180" s="277" t="str">
        <f t="shared" si="24"/>
        <v/>
      </c>
      <c r="B180" s="296" t="str">
        <f t="shared" si="29"/>
        <v/>
      </c>
      <c r="C180" s="296" t="str">
        <f t="shared" si="30"/>
        <v/>
      </c>
      <c r="D180" s="297" t="str">
        <f t="shared" si="31"/>
        <v/>
      </c>
      <c r="E180" s="298" t="str">
        <f t="shared" si="33"/>
        <v/>
      </c>
      <c r="F180" s="297"/>
      <c r="G180" s="297">
        <v>180</v>
      </c>
      <c r="H180" s="296" t="str">
        <f t="shared" si="32"/>
        <v/>
      </c>
      <c r="I180" s="299" t="str">
        <f t="shared" si="25"/>
        <v/>
      </c>
      <c r="J180" s="93"/>
      <c r="L180" s="278">
        <f t="shared" si="26"/>
        <v>0</v>
      </c>
      <c r="M180" s="278">
        <f t="shared" si="27"/>
        <v>0</v>
      </c>
      <c r="N180" s="319">
        <f t="shared" si="28"/>
        <v>0</v>
      </c>
      <c r="O180" s="300"/>
      <c r="P180" s="300"/>
      <c r="Q180" s="297"/>
      <c r="R180" s="297"/>
      <c r="S180" s="299" t="str">
        <f t="shared" si="34"/>
        <v/>
      </c>
      <c r="T180" s="176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P180" s="268"/>
      <c r="AX180" s="268"/>
      <c r="AZ180" s="268"/>
      <c r="BF180" s="268"/>
      <c r="BH180" s="268"/>
    </row>
    <row r="181" spans="1:60" ht="30" customHeight="1" x14ac:dyDescent="0.2">
      <c r="A181" s="277" t="str">
        <f t="shared" si="24"/>
        <v/>
      </c>
      <c r="B181" s="296" t="str">
        <f t="shared" si="29"/>
        <v/>
      </c>
      <c r="C181" s="296" t="str">
        <f t="shared" si="30"/>
        <v/>
      </c>
      <c r="D181" s="297" t="str">
        <f t="shared" si="31"/>
        <v/>
      </c>
      <c r="E181" s="298" t="str">
        <f t="shared" si="33"/>
        <v/>
      </c>
      <c r="F181" s="297"/>
      <c r="G181" s="297">
        <v>181</v>
      </c>
      <c r="H181" s="296" t="str">
        <f t="shared" si="32"/>
        <v/>
      </c>
      <c r="I181" s="299" t="str">
        <f t="shared" si="25"/>
        <v/>
      </c>
      <c r="J181" s="93"/>
      <c r="L181" s="278">
        <f t="shared" si="26"/>
        <v>0</v>
      </c>
      <c r="M181" s="278">
        <f t="shared" si="27"/>
        <v>0</v>
      </c>
      <c r="N181" s="319">
        <f t="shared" si="28"/>
        <v>0</v>
      </c>
      <c r="O181" s="300"/>
      <c r="P181" s="300"/>
      <c r="Q181" s="297"/>
      <c r="R181" s="297"/>
      <c r="S181" s="299" t="str">
        <f t="shared" si="34"/>
        <v/>
      </c>
      <c r="T181" s="176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P181" s="268"/>
      <c r="AX181" s="268"/>
      <c r="AZ181" s="268"/>
      <c r="BF181" s="268"/>
    </row>
    <row r="182" spans="1:60" ht="30" customHeight="1" x14ac:dyDescent="0.2">
      <c r="A182" s="277" t="str">
        <f t="shared" si="24"/>
        <v/>
      </c>
      <c r="B182" s="296" t="str">
        <f t="shared" si="29"/>
        <v/>
      </c>
      <c r="C182" s="296" t="str">
        <f t="shared" si="30"/>
        <v/>
      </c>
      <c r="D182" s="297" t="str">
        <f t="shared" si="31"/>
        <v/>
      </c>
      <c r="E182" s="298" t="str">
        <f t="shared" si="33"/>
        <v/>
      </c>
      <c r="F182" s="297"/>
      <c r="G182" s="297">
        <v>182</v>
      </c>
      <c r="H182" s="296" t="str">
        <f t="shared" si="32"/>
        <v/>
      </c>
      <c r="I182" s="299" t="str">
        <f t="shared" si="25"/>
        <v/>
      </c>
      <c r="J182" s="93"/>
      <c r="L182" s="278">
        <f t="shared" si="26"/>
        <v>0</v>
      </c>
      <c r="M182" s="278">
        <f t="shared" si="27"/>
        <v>0</v>
      </c>
      <c r="N182" s="319">
        <f t="shared" si="28"/>
        <v>0</v>
      </c>
      <c r="O182" s="300"/>
      <c r="P182" s="300"/>
      <c r="Q182" s="297"/>
      <c r="R182" s="297"/>
      <c r="S182" s="299" t="str">
        <f t="shared" si="34"/>
        <v/>
      </c>
      <c r="T182" s="176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P182" s="268"/>
      <c r="AX182" s="268"/>
      <c r="AZ182" s="268"/>
      <c r="BF182" s="268"/>
      <c r="BH182" s="268"/>
    </row>
    <row r="183" spans="1:60" ht="30" customHeight="1" x14ac:dyDescent="0.2">
      <c r="A183" s="277" t="str">
        <f t="shared" si="24"/>
        <v/>
      </c>
      <c r="B183" s="296" t="str">
        <f t="shared" si="29"/>
        <v/>
      </c>
      <c r="C183" s="296" t="str">
        <f t="shared" si="30"/>
        <v/>
      </c>
      <c r="D183" s="297" t="str">
        <f t="shared" si="31"/>
        <v/>
      </c>
      <c r="E183" s="298" t="str">
        <f t="shared" si="33"/>
        <v/>
      </c>
      <c r="F183" s="297"/>
      <c r="G183" s="297">
        <v>183</v>
      </c>
      <c r="H183" s="296" t="str">
        <f t="shared" si="32"/>
        <v/>
      </c>
      <c r="I183" s="299" t="str">
        <f t="shared" si="25"/>
        <v/>
      </c>
      <c r="J183" s="93"/>
      <c r="L183" s="278">
        <f t="shared" si="26"/>
        <v>0</v>
      </c>
      <c r="M183" s="278">
        <f t="shared" si="27"/>
        <v>0</v>
      </c>
      <c r="N183" s="319">
        <f t="shared" si="28"/>
        <v>0</v>
      </c>
      <c r="O183" s="300"/>
      <c r="P183" s="300"/>
      <c r="Q183" s="297"/>
      <c r="R183" s="297"/>
      <c r="S183" s="299" t="str">
        <f t="shared" si="34"/>
        <v/>
      </c>
      <c r="T183" s="176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P183" s="268"/>
      <c r="AX183" s="268"/>
      <c r="BH183" s="268"/>
    </row>
    <row r="184" spans="1:60" ht="30" customHeight="1" x14ac:dyDescent="0.2">
      <c r="A184" s="277" t="str">
        <f t="shared" si="24"/>
        <v/>
      </c>
      <c r="B184" s="296" t="str">
        <f t="shared" si="29"/>
        <v/>
      </c>
      <c r="C184" s="296" t="str">
        <f t="shared" si="30"/>
        <v/>
      </c>
      <c r="D184" s="297" t="str">
        <f t="shared" si="31"/>
        <v/>
      </c>
      <c r="E184" s="298" t="str">
        <f t="shared" si="33"/>
        <v/>
      </c>
      <c r="F184" s="297"/>
      <c r="G184" s="297">
        <v>184</v>
      </c>
      <c r="H184" s="296" t="str">
        <f t="shared" si="32"/>
        <v/>
      </c>
      <c r="I184" s="299" t="str">
        <f t="shared" si="25"/>
        <v/>
      </c>
      <c r="J184" s="93"/>
      <c r="L184" s="278">
        <f t="shared" si="26"/>
        <v>0</v>
      </c>
      <c r="M184" s="278">
        <f t="shared" si="27"/>
        <v>0</v>
      </c>
      <c r="N184" s="319">
        <f t="shared" si="28"/>
        <v>0</v>
      </c>
      <c r="O184" s="300"/>
      <c r="P184" s="300"/>
      <c r="Q184" s="297"/>
      <c r="R184" s="297"/>
      <c r="S184" s="299" t="str">
        <f t="shared" si="34"/>
        <v/>
      </c>
      <c r="T184" s="176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P184" s="268"/>
      <c r="AX184" s="268"/>
      <c r="AZ184" s="268"/>
      <c r="BF184" s="268"/>
      <c r="BH184" s="268"/>
    </row>
    <row r="185" spans="1:60" ht="30" customHeight="1" x14ac:dyDescent="0.2">
      <c r="A185" s="277" t="str">
        <f t="shared" si="24"/>
        <v/>
      </c>
      <c r="B185" s="296" t="str">
        <f t="shared" si="29"/>
        <v/>
      </c>
      <c r="C185" s="296" t="str">
        <f t="shared" si="30"/>
        <v/>
      </c>
      <c r="D185" s="297" t="str">
        <f t="shared" si="31"/>
        <v/>
      </c>
      <c r="E185" s="298" t="str">
        <f t="shared" si="33"/>
        <v/>
      </c>
      <c r="F185" s="297"/>
      <c r="G185" s="297">
        <v>185</v>
      </c>
      <c r="H185" s="296" t="str">
        <f t="shared" si="32"/>
        <v/>
      </c>
      <c r="I185" s="299" t="str">
        <f t="shared" si="25"/>
        <v/>
      </c>
      <c r="J185" s="93"/>
      <c r="L185" s="278">
        <f t="shared" si="26"/>
        <v>0</v>
      </c>
      <c r="M185" s="278">
        <f t="shared" si="27"/>
        <v>0</v>
      </c>
      <c r="N185" s="319">
        <f t="shared" si="28"/>
        <v>0</v>
      </c>
      <c r="O185" s="300"/>
      <c r="P185" s="300"/>
      <c r="Q185" s="297"/>
      <c r="R185" s="297"/>
      <c r="S185" s="299" t="str">
        <f t="shared" si="34"/>
        <v/>
      </c>
      <c r="T185" s="176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P185" s="268"/>
      <c r="AX185" s="268"/>
      <c r="AZ185" s="268"/>
      <c r="BF185" s="268"/>
    </row>
    <row r="186" spans="1:60" ht="30" customHeight="1" x14ac:dyDescent="0.2">
      <c r="A186" s="277" t="str">
        <f t="shared" si="24"/>
        <v/>
      </c>
      <c r="B186" s="296" t="str">
        <f t="shared" si="29"/>
        <v/>
      </c>
      <c r="C186" s="296" t="str">
        <f t="shared" si="30"/>
        <v/>
      </c>
      <c r="D186" s="297" t="str">
        <f t="shared" si="31"/>
        <v/>
      </c>
      <c r="E186" s="298" t="str">
        <f t="shared" si="33"/>
        <v/>
      </c>
      <c r="F186" s="297"/>
      <c r="G186" s="297">
        <v>186</v>
      </c>
      <c r="H186" s="296" t="str">
        <f t="shared" si="32"/>
        <v/>
      </c>
      <c r="I186" s="299" t="str">
        <f t="shared" si="25"/>
        <v/>
      </c>
      <c r="J186" s="93"/>
      <c r="L186" s="278">
        <f t="shared" si="26"/>
        <v>0</v>
      </c>
      <c r="M186" s="278">
        <f t="shared" si="27"/>
        <v>0</v>
      </c>
      <c r="N186" s="319">
        <f t="shared" si="28"/>
        <v>0</v>
      </c>
      <c r="O186" s="300"/>
      <c r="P186" s="300"/>
      <c r="Q186" s="297"/>
      <c r="R186" s="297"/>
      <c r="S186" s="299" t="str">
        <f t="shared" si="34"/>
        <v/>
      </c>
      <c r="T186" s="176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P186" s="268"/>
      <c r="AX186" s="268"/>
      <c r="AZ186" s="268"/>
      <c r="BF186" s="268"/>
    </row>
    <row r="187" spans="1:60" ht="30" customHeight="1" x14ac:dyDescent="0.2">
      <c r="A187" s="277" t="str">
        <f t="shared" si="24"/>
        <v/>
      </c>
      <c r="B187" s="296" t="str">
        <f t="shared" si="29"/>
        <v/>
      </c>
      <c r="C187" s="296" t="str">
        <f t="shared" si="30"/>
        <v/>
      </c>
      <c r="D187" s="297" t="str">
        <f t="shared" si="31"/>
        <v/>
      </c>
      <c r="E187" s="298" t="str">
        <f t="shared" si="33"/>
        <v/>
      </c>
      <c r="F187" s="297"/>
      <c r="G187" s="297">
        <v>187</v>
      </c>
      <c r="H187" s="296" t="str">
        <f t="shared" si="32"/>
        <v/>
      </c>
      <c r="I187" s="299" t="str">
        <f t="shared" si="25"/>
        <v/>
      </c>
      <c r="J187" s="93"/>
      <c r="L187" s="278">
        <f t="shared" si="26"/>
        <v>0</v>
      </c>
      <c r="M187" s="278">
        <f t="shared" si="27"/>
        <v>0</v>
      </c>
      <c r="N187" s="319">
        <f t="shared" si="28"/>
        <v>0</v>
      </c>
      <c r="O187" s="300"/>
      <c r="P187" s="300"/>
      <c r="Q187" s="297"/>
      <c r="R187" s="297"/>
      <c r="S187" s="299" t="str">
        <f t="shared" si="34"/>
        <v/>
      </c>
      <c r="T187" s="176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P187" s="268"/>
      <c r="AX187" s="268"/>
      <c r="AZ187" s="268"/>
    </row>
    <row r="188" spans="1:60" ht="30" customHeight="1" x14ac:dyDescent="0.2">
      <c r="A188" s="277" t="str">
        <f t="shared" si="24"/>
        <v/>
      </c>
      <c r="B188" s="296" t="str">
        <f t="shared" si="29"/>
        <v/>
      </c>
      <c r="C188" s="296" t="str">
        <f t="shared" si="30"/>
        <v/>
      </c>
      <c r="D188" s="297" t="str">
        <f t="shared" si="31"/>
        <v/>
      </c>
      <c r="E188" s="298" t="str">
        <f t="shared" si="33"/>
        <v/>
      </c>
      <c r="F188" s="297"/>
      <c r="G188" s="297">
        <v>188</v>
      </c>
      <c r="H188" s="296" t="str">
        <f t="shared" si="32"/>
        <v/>
      </c>
      <c r="I188" s="299" t="str">
        <f t="shared" si="25"/>
        <v/>
      </c>
      <c r="J188" s="93"/>
      <c r="L188" s="278">
        <f t="shared" si="26"/>
        <v>0</v>
      </c>
      <c r="M188" s="278">
        <f t="shared" si="27"/>
        <v>0</v>
      </c>
      <c r="N188" s="319">
        <f t="shared" si="28"/>
        <v>0</v>
      </c>
      <c r="O188" s="300"/>
      <c r="P188" s="300"/>
      <c r="Q188" s="297"/>
      <c r="R188" s="297"/>
      <c r="S188" s="299" t="str">
        <f t="shared" si="34"/>
        <v/>
      </c>
      <c r="T188" s="176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P188" s="268"/>
      <c r="AZ188" s="268"/>
      <c r="BF188" s="268"/>
      <c r="BH188" s="268"/>
    </row>
    <row r="189" spans="1:60" ht="30" customHeight="1" x14ac:dyDescent="0.2">
      <c r="A189" s="277" t="str">
        <f t="shared" si="24"/>
        <v/>
      </c>
      <c r="B189" s="296" t="str">
        <f t="shared" si="29"/>
        <v/>
      </c>
      <c r="C189" s="296" t="str">
        <f t="shared" si="30"/>
        <v/>
      </c>
      <c r="D189" s="297" t="str">
        <f t="shared" si="31"/>
        <v/>
      </c>
      <c r="E189" s="298" t="str">
        <f t="shared" si="33"/>
        <v/>
      </c>
      <c r="F189" s="297"/>
      <c r="G189" s="297">
        <v>189</v>
      </c>
      <c r="H189" s="296" t="str">
        <f t="shared" si="32"/>
        <v/>
      </c>
      <c r="I189" s="299" t="str">
        <f t="shared" si="25"/>
        <v/>
      </c>
      <c r="J189" s="93"/>
      <c r="L189" s="278">
        <f t="shared" si="26"/>
        <v>0</v>
      </c>
      <c r="M189" s="278">
        <f t="shared" si="27"/>
        <v>0</v>
      </c>
      <c r="N189" s="319">
        <f t="shared" si="28"/>
        <v>0</v>
      </c>
      <c r="O189" s="300"/>
      <c r="P189" s="300"/>
      <c r="Q189" s="297"/>
      <c r="R189" s="297"/>
      <c r="S189" s="299" t="str">
        <f t="shared" si="34"/>
        <v/>
      </c>
      <c r="T189" s="176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P189" s="268"/>
      <c r="AX189" s="268"/>
      <c r="AZ189" s="268"/>
    </row>
    <row r="190" spans="1:60" ht="30" customHeight="1" x14ac:dyDescent="0.2">
      <c r="A190" s="277" t="str">
        <f t="shared" si="24"/>
        <v/>
      </c>
      <c r="B190" s="296" t="str">
        <f t="shared" si="29"/>
        <v/>
      </c>
      <c r="C190" s="296" t="str">
        <f t="shared" si="30"/>
        <v/>
      </c>
      <c r="D190" s="297" t="str">
        <f t="shared" si="31"/>
        <v/>
      </c>
      <c r="E190" s="298" t="str">
        <f t="shared" si="33"/>
        <v/>
      </c>
      <c r="F190" s="297"/>
      <c r="G190" s="297">
        <v>190</v>
      </c>
      <c r="H190" s="296" t="str">
        <f t="shared" si="32"/>
        <v/>
      </c>
      <c r="I190" s="299" t="str">
        <f t="shared" si="25"/>
        <v/>
      </c>
      <c r="J190" s="93"/>
      <c r="L190" s="278">
        <f t="shared" si="26"/>
        <v>0</v>
      </c>
      <c r="M190" s="278">
        <f t="shared" si="27"/>
        <v>0</v>
      </c>
      <c r="N190" s="319">
        <f t="shared" si="28"/>
        <v>0</v>
      </c>
      <c r="O190" s="300"/>
      <c r="P190" s="300"/>
      <c r="Q190" s="297"/>
      <c r="R190" s="297"/>
      <c r="S190" s="299" t="str">
        <f t="shared" si="34"/>
        <v/>
      </c>
      <c r="T190" s="176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P190" s="268"/>
      <c r="AX190" s="268"/>
    </row>
    <row r="191" spans="1:60" ht="30" customHeight="1" x14ac:dyDescent="0.2">
      <c r="A191" s="277" t="str">
        <f t="shared" si="24"/>
        <v/>
      </c>
      <c r="B191" s="296" t="str">
        <f t="shared" si="29"/>
        <v/>
      </c>
      <c r="C191" s="296" t="str">
        <f t="shared" si="30"/>
        <v/>
      </c>
      <c r="D191" s="297" t="str">
        <f t="shared" si="31"/>
        <v/>
      </c>
      <c r="E191" s="298" t="str">
        <f t="shared" si="33"/>
        <v/>
      </c>
      <c r="F191" s="297"/>
      <c r="G191" s="297">
        <v>191</v>
      </c>
      <c r="H191" s="296" t="str">
        <f t="shared" si="32"/>
        <v/>
      </c>
      <c r="I191" s="299" t="str">
        <f t="shared" si="25"/>
        <v/>
      </c>
      <c r="J191" s="93"/>
      <c r="L191" s="278">
        <f t="shared" si="26"/>
        <v>0</v>
      </c>
      <c r="M191" s="278">
        <f t="shared" si="27"/>
        <v>0</v>
      </c>
      <c r="N191" s="319">
        <f t="shared" si="28"/>
        <v>0</v>
      </c>
      <c r="O191" s="300"/>
      <c r="P191" s="300"/>
      <c r="Q191" s="297"/>
      <c r="R191" s="297"/>
      <c r="S191" s="299" t="str">
        <f t="shared" si="34"/>
        <v/>
      </c>
      <c r="T191" s="176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P191" s="268"/>
      <c r="AX191" s="268"/>
    </row>
    <row r="192" spans="1:60" ht="30" customHeight="1" x14ac:dyDescent="0.2">
      <c r="A192" s="277" t="str">
        <f t="shared" si="24"/>
        <v/>
      </c>
      <c r="B192" s="296" t="str">
        <f t="shared" si="29"/>
        <v/>
      </c>
      <c r="C192" s="296" t="str">
        <f t="shared" si="30"/>
        <v/>
      </c>
      <c r="D192" s="297" t="str">
        <f t="shared" si="31"/>
        <v/>
      </c>
      <c r="E192" s="298" t="str">
        <f t="shared" si="33"/>
        <v/>
      </c>
      <c r="F192" s="297"/>
      <c r="G192" s="297">
        <v>192</v>
      </c>
      <c r="H192" s="296" t="str">
        <f t="shared" si="32"/>
        <v/>
      </c>
      <c r="I192" s="299" t="str">
        <f t="shared" si="25"/>
        <v/>
      </c>
      <c r="J192" s="93"/>
      <c r="L192" s="278">
        <f t="shared" si="26"/>
        <v>0</v>
      </c>
      <c r="M192" s="278">
        <f t="shared" si="27"/>
        <v>0</v>
      </c>
      <c r="N192" s="319">
        <f t="shared" si="28"/>
        <v>0</v>
      </c>
      <c r="O192" s="300"/>
      <c r="P192" s="300"/>
      <c r="Q192" s="297"/>
      <c r="R192" s="297"/>
      <c r="S192" s="299" t="str">
        <f t="shared" si="34"/>
        <v/>
      </c>
      <c r="T192" s="176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X192" s="268"/>
      <c r="AZ192" s="268"/>
      <c r="BF192" s="268"/>
    </row>
    <row r="193" spans="1:60" ht="30" customHeight="1" x14ac:dyDescent="0.2">
      <c r="A193" s="277" t="str">
        <f t="shared" si="24"/>
        <v/>
      </c>
      <c r="B193" s="296" t="str">
        <f t="shared" si="29"/>
        <v/>
      </c>
      <c r="C193" s="296" t="str">
        <f t="shared" si="30"/>
        <v/>
      </c>
      <c r="D193" s="297" t="str">
        <f t="shared" si="31"/>
        <v/>
      </c>
      <c r="E193" s="298" t="str">
        <f t="shared" si="33"/>
        <v/>
      </c>
      <c r="F193" s="297"/>
      <c r="G193" s="297">
        <v>193</v>
      </c>
      <c r="H193" s="296" t="str">
        <f t="shared" si="32"/>
        <v/>
      </c>
      <c r="I193" s="299" t="str">
        <f t="shared" si="25"/>
        <v/>
      </c>
      <c r="J193" s="93"/>
      <c r="L193" s="278">
        <f t="shared" si="26"/>
        <v>0</v>
      </c>
      <c r="M193" s="278">
        <f t="shared" si="27"/>
        <v>0</v>
      </c>
      <c r="N193" s="319">
        <f t="shared" si="28"/>
        <v>0</v>
      </c>
      <c r="O193" s="300"/>
      <c r="P193" s="300"/>
      <c r="Q193" s="297"/>
      <c r="R193" s="297"/>
      <c r="S193" s="299" t="str">
        <f t="shared" si="34"/>
        <v/>
      </c>
      <c r="T193" s="176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P193" s="268"/>
      <c r="AZ193" s="268"/>
      <c r="BH193" s="268"/>
    </row>
    <row r="194" spans="1:60" ht="30" customHeight="1" x14ac:dyDescent="0.2">
      <c r="A194" s="277" t="str">
        <f t="shared" ref="A194:A257" si="35">IF(B194="","",$W$3)</f>
        <v/>
      </c>
      <c r="B194" s="296" t="str">
        <f t="shared" si="29"/>
        <v/>
      </c>
      <c r="C194" s="296" t="str">
        <f t="shared" si="30"/>
        <v/>
      </c>
      <c r="D194" s="297" t="str">
        <f t="shared" si="31"/>
        <v/>
      </c>
      <c r="E194" s="298" t="str">
        <f t="shared" si="33"/>
        <v/>
      </c>
      <c r="F194" s="297"/>
      <c r="G194" s="297">
        <v>194</v>
      </c>
      <c r="H194" s="296" t="str">
        <f t="shared" si="32"/>
        <v/>
      </c>
      <c r="I194" s="299" t="str">
        <f t="shared" ref="I194:I257" si="36">IF(H194="","",CONCATENATE("C",IF(H194&gt;$X$1-25,0,INT(($X$1-H194-20)/5))))</f>
        <v/>
      </c>
      <c r="J194" s="93"/>
      <c r="L194" s="278">
        <f t="shared" ref="L194:L257" si="37">IF(D194="M",1,0)</f>
        <v>0</v>
      </c>
      <c r="M194" s="278">
        <f t="shared" ref="M194:M257" si="38">IF(D194="F",1,0)</f>
        <v>0</v>
      </c>
      <c r="N194" s="319">
        <f t="shared" ref="N194:N257" si="39">IF(COUNTBLANK(O194:R194)=0,1,0)</f>
        <v>0</v>
      </c>
      <c r="O194" s="300"/>
      <c r="P194" s="300"/>
      <c r="Q194" s="297"/>
      <c r="R194" s="297"/>
      <c r="S194" s="299" t="str">
        <f t="shared" si="34"/>
        <v/>
      </c>
      <c r="T194" s="176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P194" s="268"/>
      <c r="AX194" s="268"/>
      <c r="AZ194" s="268"/>
    </row>
    <row r="195" spans="1:60" ht="30" customHeight="1" x14ac:dyDescent="0.2">
      <c r="A195" s="277" t="str">
        <f t="shared" si="35"/>
        <v/>
      </c>
      <c r="B195" s="296" t="str">
        <f t="shared" ref="B195:B258" si="40">IF(O195="","",O195)</f>
        <v/>
      </c>
      <c r="C195" s="296" t="str">
        <f t="shared" ref="C195:C258" si="41">IF(P195="","",P195)</f>
        <v/>
      </c>
      <c r="D195" s="297" t="str">
        <f t="shared" ref="D195:D258" si="42">IF(Q195="","",Q195)</f>
        <v/>
      </c>
      <c r="E195" s="298" t="str">
        <f t="shared" si="33"/>
        <v/>
      </c>
      <c r="F195" s="297"/>
      <c r="G195" s="297">
        <v>195</v>
      </c>
      <c r="H195" s="296" t="str">
        <f t="shared" ref="H195:H258" si="43">IF(R195="","",R195)</f>
        <v/>
      </c>
      <c r="I195" s="299" t="str">
        <f t="shared" si="36"/>
        <v/>
      </c>
      <c r="J195" s="93"/>
      <c r="L195" s="278">
        <f t="shared" si="37"/>
        <v>0</v>
      </c>
      <c r="M195" s="278">
        <f t="shared" si="38"/>
        <v>0</v>
      </c>
      <c r="N195" s="319">
        <f t="shared" si="39"/>
        <v>0</v>
      </c>
      <c r="O195" s="300"/>
      <c r="P195" s="300"/>
      <c r="Q195" s="297"/>
      <c r="R195" s="297"/>
      <c r="S195" s="299" t="str">
        <f t="shared" si="34"/>
        <v/>
      </c>
      <c r="T195" s="176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X195" s="268"/>
      <c r="AZ195" s="268"/>
      <c r="BH195" s="268"/>
    </row>
    <row r="196" spans="1:60" ht="30" customHeight="1" x14ac:dyDescent="0.2">
      <c r="A196" s="277" t="str">
        <f t="shared" si="35"/>
        <v/>
      </c>
      <c r="B196" s="296" t="str">
        <f t="shared" si="40"/>
        <v/>
      </c>
      <c r="C196" s="296" t="str">
        <f t="shared" si="41"/>
        <v/>
      </c>
      <c r="D196" s="297" t="str">
        <f t="shared" si="42"/>
        <v/>
      </c>
      <c r="E196" s="298" t="str">
        <f t="shared" ref="E196:E259" si="44">IF(H196="","",VALUE(CONCATENATE("01/01/",H196)))</f>
        <v/>
      </c>
      <c r="F196" s="297"/>
      <c r="G196" s="297">
        <v>196</v>
      </c>
      <c r="H196" s="296" t="str">
        <f t="shared" si="43"/>
        <v/>
      </c>
      <c r="I196" s="299" t="str">
        <f t="shared" si="36"/>
        <v/>
      </c>
      <c r="J196" s="93"/>
      <c r="L196" s="278">
        <f t="shared" si="37"/>
        <v>0</v>
      </c>
      <c r="M196" s="278">
        <f t="shared" si="38"/>
        <v>0</v>
      </c>
      <c r="N196" s="319">
        <f t="shared" si="39"/>
        <v>0</v>
      </c>
      <c r="O196" s="300"/>
      <c r="P196" s="300"/>
      <c r="Q196" s="297"/>
      <c r="R196" s="297"/>
      <c r="S196" s="299" t="str">
        <f t="shared" si="34"/>
        <v/>
      </c>
      <c r="T196" s="176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P196" s="268"/>
      <c r="AX196" s="268"/>
      <c r="AZ196" s="268"/>
      <c r="BF196" s="268"/>
    </row>
    <row r="197" spans="1:60" ht="30" customHeight="1" x14ac:dyDescent="0.2">
      <c r="A197" s="277" t="str">
        <f t="shared" si="35"/>
        <v/>
      </c>
      <c r="B197" s="296" t="str">
        <f t="shared" si="40"/>
        <v/>
      </c>
      <c r="C197" s="296" t="str">
        <f t="shared" si="41"/>
        <v/>
      </c>
      <c r="D197" s="297" t="str">
        <f t="shared" si="42"/>
        <v/>
      </c>
      <c r="E197" s="298" t="str">
        <f t="shared" si="44"/>
        <v/>
      </c>
      <c r="F197" s="297"/>
      <c r="G197" s="297">
        <v>197</v>
      </c>
      <c r="H197" s="296" t="str">
        <f t="shared" si="43"/>
        <v/>
      </c>
      <c r="I197" s="299" t="str">
        <f t="shared" si="36"/>
        <v/>
      </c>
      <c r="J197" s="93"/>
      <c r="L197" s="278">
        <f t="shared" si="37"/>
        <v>0</v>
      </c>
      <c r="M197" s="278">
        <f t="shared" si="38"/>
        <v>0</v>
      </c>
      <c r="N197" s="319">
        <f t="shared" si="39"/>
        <v>0</v>
      </c>
      <c r="O197" s="300"/>
      <c r="P197" s="300"/>
      <c r="Q197" s="297"/>
      <c r="R197" s="297"/>
      <c r="S197" s="299" t="str">
        <f t="shared" si="34"/>
        <v/>
      </c>
      <c r="T197" s="176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P197" s="268"/>
      <c r="BF197" s="268"/>
      <c r="BH197" s="268"/>
    </row>
    <row r="198" spans="1:60" ht="30" customHeight="1" x14ac:dyDescent="0.2">
      <c r="A198" s="277" t="str">
        <f t="shared" si="35"/>
        <v/>
      </c>
      <c r="B198" s="296" t="str">
        <f t="shared" si="40"/>
        <v/>
      </c>
      <c r="C198" s="296" t="str">
        <f t="shared" si="41"/>
        <v/>
      </c>
      <c r="D198" s="297" t="str">
        <f t="shared" si="42"/>
        <v/>
      </c>
      <c r="E198" s="298" t="str">
        <f t="shared" si="44"/>
        <v/>
      </c>
      <c r="F198" s="297"/>
      <c r="G198" s="297">
        <v>198</v>
      </c>
      <c r="H198" s="296" t="str">
        <f t="shared" si="43"/>
        <v/>
      </c>
      <c r="I198" s="299" t="str">
        <f t="shared" si="36"/>
        <v/>
      </c>
      <c r="J198" s="93"/>
      <c r="L198" s="278">
        <f t="shared" si="37"/>
        <v>0</v>
      </c>
      <c r="M198" s="278">
        <f t="shared" si="38"/>
        <v>0</v>
      </c>
      <c r="N198" s="319">
        <f t="shared" si="39"/>
        <v>0</v>
      </c>
      <c r="O198" s="300"/>
      <c r="P198" s="300"/>
      <c r="Q198" s="297"/>
      <c r="R198" s="297"/>
      <c r="S198" s="299" t="str">
        <f t="shared" si="34"/>
        <v/>
      </c>
      <c r="T198" s="176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P198" s="268"/>
      <c r="AZ198" s="268"/>
      <c r="BH198" s="268"/>
    </row>
    <row r="199" spans="1:60" ht="30" customHeight="1" x14ac:dyDescent="0.2">
      <c r="A199" s="277" t="str">
        <f t="shared" si="35"/>
        <v/>
      </c>
      <c r="B199" s="296" t="str">
        <f t="shared" si="40"/>
        <v/>
      </c>
      <c r="C199" s="296" t="str">
        <f t="shared" si="41"/>
        <v/>
      </c>
      <c r="D199" s="297" t="str">
        <f t="shared" si="42"/>
        <v/>
      </c>
      <c r="E199" s="298" t="str">
        <f t="shared" si="44"/>
        <v/>
      </c>
      <c r="F199" s="297"/>
      <c r="G199" s="297">
        <v>199</v>
      </c>
      <c r="H199" s="296" t="str">
        <f t="shared" si="43"/>
        <v/>
      </c>
      <c r="I199" s="299" t="str">
        <f t="shared" si="36"/>
        <v/>
      </c>
      <c r="J199" s="93"/>
      <c r="L199" s="278">
        <f t="shared" si="37"/>
        <v>0</v>
      </c>
      <c r="M199" s="278">
        <f t="shared" si="38"/>
        <v>0</v>
      </c>
      <c r="N199" s="319">
        <f t="shared" si="39"/>
        <v>0</v>
      </c>
      <c r="O199" s="300"/>
      <c r="P199" s="300"/>
      <c r="Q199" s="297"/>
      <c r="R199" s="297"/>
      <c r="S199" s="299" t="str">
        <f t="shared" si="34"/>
        <v/>
      </c>
      <c r="T199" s="176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X199" s="268"/>
      <c r="BF199" s="268"/>
      <c r="BH199" s="268"/>
    </row>
    <row r="200" spans="1:60" ht="30" customHeight="1" x14ac:dyDescent="0.2">
      <c r="A200" s="277" t="str">
        <f t="shared" si="35"/>
        <v/>
      </c>
      <c r="B200" s="296" t="str">
        <f t="shared" si="40"/>
        <v/>
      </c>
      <c r="C200" s="296" t="str">
        <f t="shared" si="41"/>
        <v/>
      </c>
      <c r="D200" s="297" t="str">
        <f t="shared" si="42"/>
        <v/>
      </c>
      <c r="E200" s="298" t="str">
        <f t="shared" si="44"/>
        <v/>
      </c>
      <c r="F200" s="297"/>
      <c r="G200" s="297">
        <v>200</v>
      </c>
      <c r="H200" s="296" t="str">
        <f t="shared" si="43"/>
        <v/>
      </c>
      <c r="I200" s="299" t="str">
        <f t="shared" si="36"/>
        <v/>
      </c>
      <c r="J200" s="93"/>
      <c r="L200" s="278">
        <f t="shared" si="37"/>
        <v>0</v>
      </c>
      <c r="M200" s="278">
        <f t="shared" si="38"/>
        <v>0</v>
      </c>
      <c r="N200" s="319">
        <f t="shared" si="39"/>
        <v>0</v>
      </c>
      <c r="O200" s="300"/>
      <c r="P200" s="300"/>
      <c r="Q200" s="297"/>
      <c r="R200" s="297"/>
      <c r="S200" s="299" t="str">
        <f t="shared" si="34"/>
        <v/>
      </c>
      <c r="T200" s="176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P200" s="268"/>
      <c r="AX200" s="268"/>
      <c r="AZ200" s="268"/>
      <c r="BF200" s="268"/>
      <c r="BH200" s="268"/>
    </row>
    <row r="201" spans="1:60" ht="30" customHeight="1" x14ac:dyDescent="0.2">
      <c r="A201" s="277" t="str">
        <f t="shared" si="35"/>
        <v/>
      </c>
      <c r="B201" s="296" t="str">
        <f t="shared" si="40"/>
        <v/>
      </c>
      <c r="C201" s="296" t="str">
        <f t="shared" si="41"/>
        <v/>
      </c>
      <c r="D201" s="297" t="str">
        <f t="shared" si="42"/>
        <v/>
      </c>
      <c r="E201" s="298" t="str">
        <f t="shared" si="44"/>
        <v/>
      </c>
      <c r="F201" s="297"/>
      <c r="G201" s="297">
        <v>201</v>
      </c>
      <c r="H201" s="296" t="str">
        <f t="shared" si="43"/>
        <v/>
      </c>
      <c r="I201" s="299" t="str">
        <f t="shared" si="36"/>
        <v/>
      </c>
      <c r="J201" s="93"/>
      <c r="L201" s="278">
        <f t="shared" si="37"/>
        <v>0</v>
      </c>
      <c r="M201" s="278">
        <f t="shared" si="38"/>
        <v>0</v>
      </c>
      <c r="N201" s="319">
        <f t="shared" si="39"/>
        <v>0</v>
      </c>
      <c r="O201" s="300"/>
      <c r="P201" s="300"/>
      <c r="Q201" s="297"/>
      <c r="R201" s="297"/>
      <c r="S201" s="299" t="str">
        <f t="shared" si="34"/>
        <v/>
      </c>
      <c r="T201" s="176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P201" s="268"/>
      <c r="AX201" s="268"/>
      <c r="AZ201" s="268"/>
    </row>
    <row r="202" spans="1:60" ht="30" customHeight="1" x14ac:dyDescent="0.2">
      <c r="A202" s="277" t="str">
        <f t="shared" si="35"/>
        <v/>
      </c>
      <c r="B202" s="296" t="str">
        <f t="shared" si="40"/>
        <v/>
      </c>
      <c r="C202" s="296" t="str">
        <f t="shared" si="41"/>
        <v/>
      </c>
      <c r="D202" s="297" t="str">
        <f t="shared" si="42"/>
        <v/>
      </c>
      <c r="E202" s="298" t="str">
        <f t="shared" si="44"/>
        <v/>
      </c>
      <c r="F202" s="297"/>
      <c r="G202" s="297">
        <v>202</v>
      </c>
      <c r="H202" s="296" t="str">
        <f t="shared" si="43"/>
        <v/>
      </c>
      <c r="I202" s="299" t="str">
        <f t="shared" si="36"/>
        <v/>
      </c>
      <c r="J202" s="93"/>
      <c r="L202" s="278">
        <f t="shared" si="37"/>
        <v>0</v>
      </c>
      <c r="M202" s="278">
        <f t="shared" si="38"/>
        <v>0</v>
      </c>
      <c r="N202" s="319">
        <f t="shared" si="39"/>
        <v>0</v>
      </c>
      <c r="O202" s="300"/>
      <c r="P202" s="300"/>
      <c r="Q202" s="297"/>
      <c r="R202" s="297"/>
      <c r="S202" s="299" t="str">
        <f t="shared" si="34"/>
        <v/>
      </c>
      <c r="T202" s="176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P202" s="268"/>
      <c r="AX202" s="268"/>
      <c r="AZ202" s="268"/>
      <c r="BH202" s="268"/>
    </row>
    <row r="203" spans="1:60" ht="30" customHeight="1" x14ac:dyDescent="0.2">
      <c r="A203" s="277" t="str">
        <f t="shared" si="35"/>
        <v/>
      </c>
      <c r="B203" s="296" t="str">
        <f t="shared" si="40"/>
        <v/>
      </c>
      <c r="C203" s="296" t="str">
        <f t="shared" si="41"/>
        <v/>
      </c>
      <c r="D203" s="297" t="str">
        <f t="shared" si="42"/>
        <v/>
      </c>
      <c r="E203" s="298" t="str">
        <f t="shared" si="44"/>
        <v/>
      </c>
      <c r="F203" s="297"/>
      <c r="G203" s="297">
        <v>203</v>
      </c>
      <c r="H203" s="296" t="str">
        <f t="shared" si="43"/>
        <v/>
      </c>
      <c r="I203" s="299" t="str">
        <f t="shared" si="36"/>
        <v/>
      </c>
      <c r="J203" s="93"/>
      <c r="L203" s="278">
        <f t="shared" si="37"/>
        <v>0</v>
      </c>
      <c r="M203" s="278">
        <f t="shared" si="38"/>
        <v>0</v>
      </c>
      <c r="N203" s="319">
        <f t="shared" si="39"/>
        <v>0</v>
      </c>
      <c r="O203" s="300"/>
      <c r="P203" s="300"/>
      <c r="Q203" s="297"/>
      <c r="R203" s="297"/>
      <c r="S203" s="299" t="str">
        <f t="shared" si="34"/>
        <v/>
      </c>
      <c r="T203" s="176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P203" s="268"/>
      <c r="AZ203" s="268"/>
      <c r="BF203" s="268"/>
      <c r="BH203" s="268"/>
    </row>
    <row r="204" spans="1:60" ht="30" customHeight="1" x14ac:dyDescent="0.2">
      <c r="A204" s="277" t="str">
        <f t="shared" si="35"/>
        <v/>
      </c>
      <c r="B204" s="296" t="str">
        <f t="shared" si="40"/>
        <v/>
      </c>
      <c r="C204" s="296" t="str">
        <f t="shared" si="41"/>
        <v/>
      </c>
      <c r="D204" s="297" t="str">
        <f t="shared" si="42"/>
        <v/>
      </c>
      <c r="E204" s="298" t="str">
        <f t="shared" si="44"/>
        <v/>
      </c>
      <c r="F204" s="297"/>
      <c r="G204" s="297">
        <v>204</v>
      </c>
      <c r="H204" s="296" t="str">
        <f t="shared" si="43"/>
        <v/>
      </c>
      <c r="I204" s="299" t="str">
        <f t="shared" si="36"/>
        <v/>
      </c>
      <c r="J204" s="93"/>
      <c r="L204" s="278">
        <f t="shared" si="37"/>
        <v>0</v>
      </c>
      <c r="M204" s="278">
        <f t="shared" si="38"/>
        <v>0</v>
      </c>
      <c r="N204" s="319">
        <f t="shared" si="39"/>
        <v>0</v>
      </c>
      <c r="O204" s="300"/>
      <c r="P204" s="300"/>
      <c r="Q204" s="297"/>
      <c r="R204" s="297"/>
      <c r="S204" s="299" t="str">
        <f t="shared" si="34"/>
        <v/>
      </c>
      <c r="T204" s="176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P204" s="268"/>
      <c r="AX204" s="268"/>
      <c r="BH204" s="268"/>
    </row>
    <row r="205" spans="1:60" ht="30" customHeight="1" x14ac:dyDescent="0.2">
      <c r="A205" s="277" t="str">
        <f t="shared" si="35"/>
        <v/>
      </c>
      <c r="B205" s="296" t="str">
        <f t="shared" si="40"/>
        <v/>
      </c>
      <c r="C205" s="296" t="str">
        <f t="shared" si="41"/>
        <v/>
      </c>
      <c r="D205" s="297" t="str">
        <f t="shared" si="42"/>
        <v/>
      </c>
      <c r="E205" s="298" t="str">
        <f t="shared" si="44"/>
        <v/>
      </c>
      <c r="F205" s="297"/>
      <c r="G205" s="297">
        <v>205</v>
      </c>
      <c r="H205" s="296" t="str">
        <f t="shared" si="43"/>
        <v/>
      </c>
      <c r="I205" s="299" t="str">
        <f t="shared" si="36"/>
        <v/>
      </c>
      <c r="J205" s="93"/>
      <c r="L205" s="278">
        <f t="shared" si="37"/>
        <v>0</v>
      </c>
      <c r="M205" s="278">
        <f t="shared" si="38"/>
        <v>0</v>
      </c>
      <c r="N205" s="319">
        <f t="shared" si="39"/>
        <v>0</v>
      </c>
      <c r="O205" s="300"/>
      <c r="P205" s="300"/>
      <c r="Q205" s="297"/>
      <c r="R205" s="297"/>
      <c r="S205" s="299" t="str">
        <f t="shared" si="34"/>
        <v/>
      </c>
      <c r="T205" s="176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P205" s="268"/>
      <c r="AX205" s="268"/>
      <c r="AZ205" s="268"/>
      <c r="BF205" s="268"/>
      <c r="BH205" s="268"/>
    </row>
    <row r="206" spans="1:60" ht="30" customHeight="1" x14ac:dyDescent="0.2">
      <c r="A206" s="277" t="str">
        <f t="shared" si="35"/>
        <v/>
      </c>
      <c r="B206" s="296" t="str">
        <f t="shared" si="40"/>
        <v/>
      </c>
      <c r="C206" s="296" t="str">
        <f t="shared" si="41"/>
        <v/>
      </c>
      <c r="D206" s="297" t="str">
        <f t="shared" si="42"/>
        <v/>
      </c>
      <c r="E206" s="298" t="str">
        <f t="shared" si="44"/>
        <v/>
      </c>
      <c r="F206" s="297"/>
      <c r="G206" s="297">
        <v>206</v>
      </c>
      <c r="H206" s="296" t="str">
        <f t="shared" si="43"/>
        <v/>
      </c>
      <c r="I206" s="299" t="str">
        <f t="shared" si="36"/>
        <v/>
      </c>
      <c r="J206" s="93"/>
      <c r="L206" s="278">
        <f t="shared" si="37"/>
        <v>0</v>
      </c>
      <c r="M206" s="278">
        <f t="shared" si="38"/>
        <v>0</v>
      </c>
      <c r="N206" s="319">
        <f t="shared" si="39"/>
        <v>0</v>
      </c>
      <c r="O206" s="300"/>
      <c r="P206" s="300"/>
      <c r="Q206" s="297"/>
      <c r="R206" s="297"/>
      <c r="S206" s="299" t="str">
        <f t="shared" si="34"/>
        <v/>
      </c>
      <c r="T206" s="176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P206" s="268"/>
      <c r="AX206" s="268"/>
      <c r="AZ206" s="268"/>
      <c r="BF206" s="268"/>
    </row>
    <row r="207" spans="1:60" ht="30" customHeight="1" x14ac:dyDescent="0.2">
      <c r="A207" s="277" t="str">
        <f t="shared" si="35"/>
        <v/>
      </c>
      <c r="B207" s="296" t="str">
        <f t="shared" si="40"/>
        <v/>
      </c>
      <c r="C207" s="296" t="str">
        <f t="shared" si="41"/>
        <v/>
      </c>
      <c r="D207" s="297" t="str">
        <f t="shared" si="42"/>
        <v/>
      </c>
      <c r="E207" s="298" t="str">
        <f t="shared" si="44"/>
        <v/>
      </c>
      <c r="F207" s="297"/>
      <c r="G207" s="297">
        <v>207</v>
      </c>
      <c r="H207" s="296" t="str">
        <f t="shared" si="43"/>
        <v/>
      </c>
      <c r="I207" s="299" t="str">
        <f t="shared" si="36"/>
        <v/>
      </c>
      <c r="J207" s="93"/>
      <c r="L207" s="278">
        <f t="shared" si="37"/>
        <v>0</v>
      </c>
      <c r="M207" s="278">
        <f t="shared" si="38"/>
        <v>0</v>
      </c>
      <c r="N207" s="319">
        <f t="shared" si="39"/>
        <v>0</v>
      </c>
      <c r="O207" s="300"/>
      <c r="P207" s="300"/>
      <c r="Q207" s="297"/>
      <c r="R207" s="297"/>
      <c r="S207" s="299" t="str">
        <f t="shared" si="34"/>
        <v/>
      </c>
      <c r="T207" s="176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P207" s="268"/>
      <c r="AX207" s="268"/>
      <c r="AZ207" s="268"/>
    </row>
    <row r="208" spans="1:60" ht="30" customHeight="1" x14ac:dyDescent="0.2">
      <c r="A208" s="277" t="str">
        <f t="shared" si="35"/>
        <v/>
      </c>
      <c r="B208" s="296" t="str">
        <f t="shared" si="40"/>
        <v/>
      </c>
      <c r="C208" s="296" t="str">
        <f t="shared" si="41"/>
        <v/>
      </c>
      <c r="D208" s="297" t="str">
        <f t="shared" si="42"/>
        <v/>
      </c>
      <c r="E208" s="298" t="str">
        <f t="shared" si="44"/>
        <v/>
      </c>
      <c r="F208" s="297"/>
      <c r="G208" s="297">
        <v>208</v>
      </c>
      <c r="H208" s="296" t="str">
        <f t="shared" si="43"/>
        <v/>
      </c>
      <c r="I208" s="299" t="str">
        <f t="shared" si="36"/>
        <v/>
      </c>
      <c r="J208" s="93"/>
      <c r="L208" s="278">
        <f t="shared" si="37"/>
        <v>0</v>
      </c>
      <c r="M208" s="278">
        <f t="shared" si="38"/>
        <v>0</v>
      </c>
      <c r="N208" s="319">
        <f t="shared" si="39"/>
        <v>0</v>
      </c>
      <c r="O208" s="300"/>
      <c r="P208" s="300"/>
      <c r="Q208" s="297"/>
      <c r="R208" s="297"/>
      <c r="S208" s="299" t="str">
        <f t="shared" si="34"/>
        <v/>
      </c>
      <c r="T208" s="176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P208" s="268"/>
      <c r="AZ208" s="268"/>
    </row>
    <row r="209" spans="1:60" ht="30" customHeight="1" x14ac:dyDescent="0.2">
      <c r="A209" s="277" t="str">
        <f t="shared" si="35"/>
        <v/>
      </c>
      <c r="B209" s="296" t="str">
        <f t="shared" si="40"/>
        <v/>
      </c>
      <c r="C209" s="296" t="str">
        <f t="shared" si="41"/>
        <v/>
      </c>
      <c r="D209" s="297" t="str">
        <f t="shared" si="42"/>
        <v/>
      </c>
      <c r="E209" s="298" t="str">
        <f t="shared" si="44"/>
        <v/>
      </c>
      <c r="F209" s="297"/>
      <c r="G209" s="297">
        <v>209</v>
      </c>
      <c r="H209" s="296" t="str">
        <f t="shared" si="43"/>
        <v/>
      </c>
      <c r="I209" s="299" t="str">
        <f t="shared" si="36"/>
        <v/>
      </c>
      <c r="J209" s="93"/>
      <c r="L209" s="278">
        <f t="shared" si="37"/>
        <v>0</v>
      </c>
      <c r="M209" s="278">
        <f t="shared" si="38"/>
        <v>0</v>
      </c>
      <c r="N209" s="319">
        <f t="shared" si="39"/>
        <v>0</v>
      </c>
      <c r="O209" s="300"/>
      <c r="P209" s="300"/>
      <c r="Q209" s="297"/>
      <c r="R209" s="297"/>
      <c r="S209" s="299" t="str">
        <f t="shared" ref="S209:S272" si="45">IF(R209="","",CONCATENATE("C",IF(R209&gt;$X$1-25,0,INT(($X$1-R209-20)/5))))</f>
        <v/>
      </c>
      <c r="T209" s="176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P209" s="268"/>
      <c r="AX209" s="268"/>
      <c r="AZ209" s="268"/>
    </row>
    <row r="210" spans="1:60" ht="30" customHeight="1" x14ac:dyDescent="0.2">
      <c r="A210" s="277" t="str">
        <f t="shared" si="35"/>
        <v/>
      </c>
      <c r="B210" s="296" t="str">
        <f t="shared" si="40"/>
        <v/>
      </c>
      <c r="C210" s="296" t="str">
        <f t="shared" si="41"/>
        <v/>
      </c>
      <c r="D210" s="297" t="str">
        <f t="shared" si="42"/>
        <v/>
      </c>
      <c r="E210" s="298" t="str">
        <f t="shared" si="44"/>
        <v/>
      </c>
      <c r="F210" s="297"/>
      <c r="G210" s="297">
        <v>210</v>
      </c>
      <c r="H210" s="296" t="str">
        <f t="shared" si="43"/>
        <v/>
      </c>
      <c r="I210" s="299" t="str">
        <f t="shared" si="36"/>
        <v/>
      </c>
      <c r="J210" s="93"/>
      <c r="L210" s="278">
        <f t="shared" si="37"/>
        <v>0</v>
      </c>
      <c r="M210" s="278">
        <f t="shared" si="38"/>
        <v>0</v>
      </c>
      <c r="N210" s="319">
        <f t="shared" si="39"/>
        <v>0</v>
      </c>
      <c r="O210" s="300"/>
      <c r="P210" s="300"/>
      <c r="Q210" s="297"/>
      <c r="R210" s="297"/>
      <c r="S210" s="299" t="str">
        <f t="shared" si="45"/>
        <v/>
      </c>
      <c r="T210" s="176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X210" s="268"/>
      <c r="AZ210" s="268"/>
      <c r="BF210" s="268"/>
    </row>
    <row r="211" spans="1:60" ht="30" customHeight="1" x14ac:dyDescent="0.2">
      <c r="A211" s="277" t="str">
        <f t="shared" si="35"/>
        <v/>
      </c>
      <c r="B211" s="296" t="str">
        <f t="shared" si="40"/>
        <v/>
      </c>
      <c r="C211" s="296" t="str">
        <f t="shared" si="41"/>
        <v/>
      </c>
      <c r="D211" s="297" t="str">
        <f t="shared" si="42"/>
        <v/>
      </c>
      <c r="E211" s="298" t="str">
        <f t="shared" si="44"/>
        <v/>
      </c>
      <c r="F211" s="297"/>
      <c r="G211" s="297">
        <v>211</v>
      </c>
      <c r="H211" s="296" t="str">
        <f t="shared" si="43"/>
        <v/>
      </c>
      <c r="I211" s="299" t="str">
        <f t="shared" si="36"/>
        <v/>
      </c>
      <c r="J211" s="93"/>
      <c r="L211" s="278">
        <f t="shared" si="37"/>
        <v>0</v>
      </c>
      <c r="M211" s="278">
        <f t="shared" si="38"/>
        <v>0</v>
      </c>
      <c r="N211" s="319">
        <f t="shared" si="39"/>
        <v>0</v>
      </c>
      <c r="O211" s="300"/>
      <c r="P211" s="300"/>
      <c r="Q211" s="297"/>
      <c r="R211" s="297"/>
      <c r="S211" s="299" t="str">
        <f t="shared" si="45"/>
        <v/>
      </c>
      <c r="T211" s="176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P211" s="268"/>
      <c r="AX211" s="268"/>
      <c r="AZ211" s="268"/>
    </row>
    <row r="212" spans="1:60" ht="30" customHeight="1" x14ac:dyDescent="0.2">
      <c r="A212" s="277" t="str">
        <f t="shared" si="35"/>
        <v/>
      </c>
      <c r="B212" s="296" t="str">
        <f t="shared" si="40"/>
        <v/>
      </c>
      <c r="C212" s="296" t="str">
        <f t="shared" si="41"/>
        <v/>
      </c>
      <c r="D212" s="297" t="str">
        <f t="shared" si="42"/>
        <v/>
      </c>
      <c r="E212" s="298" t="str">
        <f t="shared" si="44"/>
        <v/>
      </c>
      <c r="F212" s="297"/>
      <c r="G212" s="297">
        <v>212</v>
      </c>
      <c r="H212" s="296" t="str">
        <f t="shared" si="43"/>
        <v/>
      </c>
      <c r="I212" s="299" t="str">
        <f t="shared" si="36"/>
        <v/>
      </c>
      <c r="J212" s="93"/>
      <c r="L212" s="278">
        <f t="shared" si="37"/>
        <v>0</v>
      </c>
      <c r="M212" s="278">
        <f t="shared" si="38"/>
        <v>0</v>
      </c>
      <c r="N212" s="319">
        <f t="shared" si="39"/>
        <v>0</v>
      </c>
      <c r="O212" s="300"/>
      <c r="P212" s="300"/>
      <c r="Q212" s="297"/>
      <c r="R212" s="297"/>
      <c r="S212" s="299" t="str">
        <f t="shared" si="45"/>
        <v/>
      </c>
      <c r="T212" s="176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P212" s="268"/>
      <c r="AX212" s="268"/>
      <c r="BF212" s="268"/>
    </row>
    <row r="213" spans="1:60" ht="30" customHeight="1" x14ac:dyDescent="0.2">
      <c r="A213" s="277" t="str">
        <f t="shared" si="35"/>
        <v/>
      </c>
      <c r="B213" s="296" t="str">
        <f t="shared" si="40"/>
        <v/>
      </c>
      <c r="C213" s="296" t="str">
        <f t="shared" si="41"/>
        <v/>
      </c>
      <c r="D213" s="297" t="str">
        <f t="shared" si="42"/>
        <v/>
      </c>
      <c r="E213" s="298" t="str">
        <f t="shared" si="44"/>
        <v/>
      </c>
      <c r="F213" s="297"/>
      <c r="G213" s="297">
        <v>213</v>
      </c>
      <c r="H213" s="296" t="str">
        <f t="shared" si="43"/>
        <v/>
      </c>
      <c r="I213" s="299" t="str">
        <f t="shared" si="36"/>
        <v/>
      </c>
      <c r="J213" s="93"/>
      <c r="L213" s="278">
        <f t="shared" si="37"/>
        <v>0</v>
      </c>
      <c r="M213" s="278">
        <f t="shared" si="38"/>
        <v>0</v>
      </c>
      <c r="N213" s="319">
        <f t="shared" si="39"/>
        <v>0</v>
      </c>
      <c r="O213" s="300"/>
      <c r="P213" s="300"/>
      <c r="Q213" s="297"/>
      <c r="R213" s="297"/>
      <c r="S213" s="299" t="str">
        <f t="shared" si="45"/>
        <v/>
      </c>
      <c r="T213" s="176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X213" s="268"/>
      <c r="AZ213" s="268"/>
      <c r="BF213" s="268"/>
    </row>
    <row r="214" spans="1:60" ht="30" customHeight="1" x14ac:dyDescent="0.2">
      <c r="A214" s="277" t="str">
        <f t="shared" si="35"/>
        <v/>
      </c>
      <c r="B214" s="296" t="str">
        <f t="shared" si="40"/>
        <v/>
      </c>
      <c r="C214" s="296" t="str">
        <f t="shared" si="41"/>
        <v/>
      </c>
      <c r="D214" s="297" t="str">
        <f t="shared" si="42"/>
        <v/>
      </c>
      <c r="E214" s="298" t="str">
        <f t="shared" si="44"/>
        <v/>
      </c>
      <c r="F214" s="297"/>
      <c r="G214" s="297">
        <v>214</v>
      </c>
      <c r="H214" s="296" t="str">
        <f t="shared" si="43"/>
        <v/>
      </c>
      <c r="I214" s="299" t="str">
        <f t="shared" si="36"/>
        <v/>
      </c>
      <c r="J214" s="93"/>
      <c r="L214" s="278">
        <f t="shared" si="37"/>
        <v>0</v>
      </c>
      <c r="M214" s="278">
        <f t="shared" si="38"/>
        <v>0</v>
      </c>
      <c r="N214" s="319">
        <f t="shared" si="39"/>
        <v>0</v>
      </c>
      <c r="O214" s="300"/>
      <c r="P214" s="300"/>
      <c r="Q214" s="297"/>
      <c r="R214" s="297"/>
      <c r="S214" s="299" t="str">
        <f t="shared" si="45"/>
        <v/>
      </c>
      <c r="T214" s="176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P214" s="268"/>
      <c r="BH214" s="268"/>
    </row>
    <row r="215" spans="1:60" ht="30" customHeight="1" x14ac:dyDescent="0.2">
      <c r="A215" s="277" t="str">
        <f t="shared" si="35"/>
        <v/>
      </c>
      <c r="B215" s="296" t="str">
        <f t="shared" si="40"/>
        <v/>
      </c>
      <c r="C215" s="296" t="str">
        <f t="shared" si="41"/>
        <v/>
      </c>
      <c r="D215" s="297" t="str">
        <f t="shared" si="42"/>
        <v/>
      </c>
      <c r="E215" s="298" t="str">
        <f t="shared" si="44"/>
        <v/>
      </c>
      <c r="F215" s="297"/>
      <c r="G215" s="297">
        <v>215</v>
      </c>
      <c r="H215" s="296" t="str">
        <f t="shared" si="43"/>
        <v/>
      </c>
      <c r="I215" s="299" t="str">
        <f t="shared" si="36"/>
        <v/>
      </c>
      <c r="J215" s="93"/>
      <c r="L215" s="278">
        <f t="shared" si="37"/>
        <v>0</v>
      </c>
      <c r="M215" s="278">
        <f t="shared" si="38"/>
        <v>0</v>
      </c>
      <c r="N215" s="319">
        <f t="shared" si="39"/>
        <v>0</v>
      </c>
      <c r="O215" s="300"/>
      <c r="P215" s="300"/>
      <c r="Q215" s="297"/>
      <c r="R215" s="297"/>
      <c r="S215" s="299" t="str">
        <f t="shared" si="45"/>
        <v/>
      </c>
      <c r="T215" s="176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P215" s="268"/>
      <c r="AZ215" s="268"/>
      <c r="BH215" s="268"/>
    </row>
    <row r="216" spans="1:60" ht="30" customHeight="1" x14ac:dyDescent="0.2">
      <c r="A216" s="277" t="str">
        <f t="shared" si="35"/>
        <v/>
      </c>
      <c r="B216" s="296" t="str">
        <f t="shared" si="40"/>
        <v/>
      </c>
      <c r="C216" s="296" t="str">
        <f t="shared" si="41"/>
        <v/>
      </c>
      <c r="D216" s="297" t="str">
        <f t="shared" si="42"/>
        <v/>
      </c>
      <c r="E216" s="298" t="str">
        <f t="shared" si="44"/>
        <v/>
      </c>
      <c r="F216" s="297"/>
      <c r="G216" s="297">
        <v>216</v>
      </c>
      <c r="H216" s="296" t="str">
        <f t="shared" si="43"/>
        <v/>
      </c>
      <c r="I216" s="299" t="str">
        <f t="shared" si="36"/>
        <v/>
      </c>
      <c r="J216" s="93"/>
      <c r="L216" s="278">
        <f t="shared" si="37"/>
        <v>0</v>
      </c>
      <c r="M216" s="278">
        <f t="shared" si="38"/>
        <v>0</v>
      </c>
      <c r="N216" s="319">
        <f t="shared" si="39"/>
        <v>0</v>
      </c>
      <c r="O216" s="300"/>
      <c r="P216" s="300"/>
      <c r="Q216" s="297"/>
      <c r="R216" s="297"/>
      <c r="S216" s="299" t="str">
        <f t="shared" si="45"/>
        <v/>
      </c>
      <c r="T216" s="176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P216" s="268"/>
      <c r="AX216" s="268"/>
      <c r="AZ216" s="268"/>
      <c r="BF216" s="268"/>
      <c r="BH216" s="268"/>
    </row>
    <row r="217" spans="1:60" ht="30" customHeight="1" x14ac:dyDescent="0.2">
      <c r="A217" s="277" t="str">
        <f t="shared" si="35"/>
        <v/>
      </c>
      <c r="B217" s="296" t="str">
        <f t="shared" si="40"/>
        <v/>
      </c>
      <c r="C217" s="296" t="str">
        <f t="shared" si="41"/>
        <v/>
      </c>
      <c r="D217" s="297" t="str">
        <f t="shared" si="42"/>
        <v/>
      </c>
      <c r="E217" s="298" t="str">
        <f t="shared" si="44"/>
        <v/>
      </c>
      <c r="F217" s="297"/>
      <c r="G217" s="297">
        <v>217</v>
      </c>
      <c r="H217" s="296" t="str">
        <f t="shared" si="43"/>
        <v/>
      </c>
      <c r="I217" s="299" t="str">
        <f t="shared" si="36"/>
        <v/>
      </c>
      <c r="J217" s="93"/>
      <c r="L217" s="278">
        <f t="shared" si="37"/>
        <v>0</v>
      </c>
      <c r="M217" s="278">
        <f t="shared" si="38"/>
        <v>0</v>
      </c>
      <c r="N217" s="319">
        <f t="shared" si="39"/>
        <v>0</v>
      </c>
      <c r="O217" s="300"/>
      <c r="P217" s="300"/>
      <c r="Q217" s="297"/>
      <c r="R217" s="297"/>
      <c r="S217" s="299" t="str">
        <f t="shared" si="45"/>
        <v/>
      </c>
      <c r="T217" s="176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P217" s="268"/>
      <c r="BF217" s="268"/>
    </row>
    <row r="218" spans="1:60" ht="30" customHeight="1" x14ac:dyDescent="0.2">
      <c r="A218" s="277" t="str">
        <f t="shared" si="35"/>
        <v/>
      </c>
      <c r="B218" s="296" t="str">
        <f t="shared" si="40"/>
        <v/>
      </c>
      <c r="C218" s="296" t="str">
        <f t="shared" si="41"/>
        <v/>
      </c>
      <c r="D218" s="297" t="str">
        <f t="shared" si="42"/>
        <v/>
      </c>
      <c r="E218" s="298" t="str">
        <f t="shared" si="44"/>
        <v/>
      </c>
      <c r="F218" s="297"/>
      <c r="G218" s="297">
        <v>218</v>
      </c>
      <c r="H218" s="296" t="str">
        <f t="shared" si="43"/>
        <v/>
      </c>
      <c r="I218" s="299" t="str">
        <f t="shared" si="36"/>
        <v/>
      </c>
      <c r="J218" s="93"/>
      <c r="L218" s="278">
        <f t="shared" si="37"/>
        <v>0</v>
      </c>
      <c r="M218" s="278">
        <f t="shared" si="38"/>
        <v>0</v>
      </c>
      <c r="N218" s="319">
        <f t="shared" si="39"/>
        <v>0</v>
      </c>
      <c r="O218" s="300"/>
      <c r="P218" s="300"/>
      <c r="Q218" s="297"/>
      <c r="R218" s="297"/>
      <c r="S218" s="299" t="str">
        <f t="shared" si="45"/>
        <v/>
      </c>
      <c r="T218" s="176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P218" s="268"/>
      <c r="AX218" s="268"/>
      <c r="AZ218" s="268"/>
      <c r="BH218" s="268"/>
    </row>
    <row r="219" spans="1:60" ht="30" customHeight="1" x14ac:dyDescent="0.2">
      <c r="A219" s="277" t="str">
        <f t="shared" si="35"/>
        <v/>
      </c>
      <c r="B219" s="296" t="str">
        <f t="shared" si="40"/>
        <v/>
      </c>
      <c r="C219" s="296" t="str">
        <f t="shared" si="41"/>
        <v/>
      </c>
      <c r="D219" s="297" t="str">
        <f t="shared" si="42"/>
        <v/>
      </c>
      <c r="E219" s="298" t="str">
        <f t="shared" si="44"/>
        <v/>
      </c>
      <c r="F219" s="297"/>
      <c r="G219" s="297">
        <v>219</v>
      </c>
      <c r="H219" s="296" t="str">
        <f t="shared" si="43"/>
        <v/>
      </c>
      <c r="I219" s="299" t="str">
        <f t="shared" si="36"/>
        <v/>
      </c>
      <c r="J219" s="93"/>
      <c r="L219" s="278">
        <f t="shared" si="37"/>
        <v>0</v>
      </c>
      <c r="M219" s="278">
        <f t="shared" si="38"/>
        <v>0</v>
      </c>
      <c r="N219" s="319">
        <f t="shared" si="39"/>
        <v>0</v>
      </c>
      <c r="O219" s="300"/>
      <c r="P219" s="300"/>
      <c r="Q219" s="297"/>
      <c r="R219" s="297"/>
      <c r="S219" s="299" t="str">
        <f t="shared" si="45"/>
        <v/>
      </c>
      <c r="T219" s="176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P219" s="268"/>
      <c r="AX219" s="268"/>
      <c r="AZ219" s="268"/>
      <c r="BH219" s="268"/>
    </row>
    <row r="220" spans="1:60" ht="30" customHeight="1" x14ac:dyDescent="0.2">
      <c r="A220" s="277" t="str">
        <f t="shared" si="35"/>
        <v/>
      </c>
      <c r="B220" s="296" t="str">
        <f t="shared" si="40"/>
        <v/>
      </c>
      <c r="C220" s="296" t="str">
        <f t="shared" si="41"/>
        <v/>
      </c>
      <c r="D220" s="297" t="str">
        <f t="shared" si="42"/>
        <v/>
      </c>
      <c r="E220" s="298" t="str">
        <f t="shared" si="44"/>
        <v/>
      </c>
      <c r="F220" s="297"/>
      <c r="G220" s="297">
        <v>220</v>
      </c>
      <c r="H220" s="296" t="str">
        <f t="shared" si="43"/>
        <v/>
      </c>
      <c r="I220" s="299" t="str">
        <f t="shared" si="36"/>
        <v/>
      </c>
      <c r="J220" s="93"/>
      <c r="L220" s="278">
        <f t="shared" si="37"/>
        <v>0</v>
      </c>
      <c r="M220" s="278">
        <f t="shared" si="38"/>
        <v>0</v>
      </c>
      <c r="N220" s="319">
        <f t="shared" si="39"/>
        <v>0</v>
      </c>
      <c r="O220" s="300"/>
      <c r="P220" s="300"/>
      <c r="Q220" s="297"/>
      <c r="R220" s="297"/>
      <c r="S220" s="299" t="str">
        <f t="shared" si="45"/>
        <v/>
      </c>
      <c r="T220" s="176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P220" s="268"/>
      <c r="AX220" s="268"/>
      <c r="AZ220" s="268"/>
      <c r="BH220" s="268"/>
    </row>
    <row r="221" spans="1:60" ht="30" customHeight="1" x14ac:dyDescent="0.2">
      <c r="A221" s="277" t="str">
        <f t="shared" si="35"/>
        <v/>
      </c>
      <c r="B221" s="296" t="str">
        <f t="shared" si="40"/>
        <v/>
      </c>
      <c r="C221" s="296" t="str">
        <f t="shared" si="41"/>
        <v/>
      </c>
      <c r="D221" s="297" t="str">
        <f t="shared" si="42"/>
        <v/>
      </c>
      <c r="E221" s="298" t="str">
        <f t="shared" si="44"/>
        <v/>
      </c>
      <c r="F221" s="297"/>
      <c r="G221" s="297">
        <v>221</v>
      </c>
      <c r="H221" s="296" t="str">
        <f t="shared" si="43"/>
        <v/>
      </c>
      <c r="I221" s="299" t="str">
        <f t="shared" si="36"/>
        <v/>
      </c>
      <c r="J221" s="93"/>
      <c r="L221" s="278">
        <f t="shared" si="37"/>
        <v>0</v>
      </c>
      <c r="M221" s="278">
        <f t="shared" si="38"/>
        <v>0</v>
      </c>
      <c r="N221" s="319">
        <f t="shared" si="39"/>
        <v>0</v>
      </c>
      <c r="O221" s="300"/>
      <c r="P221" s="300"/>
      <c r="Q221" s="297"/>
      <c r="R221" s="297"/>
      <c r="S221" s="299" t="str">
        <f t="shared" si="45"/>
        <v/>
      </c>
      <c r="T221" s="176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P221" s="268"/>
      <c r="AX221" s="268"/>
      <c r="AZ221" s="268"/>
      <c r="BH221" s="268"/>
    </row>
    <row r="222" spans="1:60" ht="30" customHeight="1" x14ac:dyDescent="0.2">
      <c r="A222" s="277" t="str">
        <f t="shared" si="35"/>
        <v/>
      </c>
      <c r="B222" s="296" t="str">
        <f t="shared" si="40"/>
        <v/>
      </c>
      <c r="C222" s="296" t="str">
        <f t="shared" si="41"/>
        <v/>
      </c>
      <c r="D222" s="297" t="str">
        <f t="shared" si="42"/>
        <v/>
      </c>
      <c r="E222" s="298" t="str">
        <f t="shared" si="44"/>
        <v/>
      </c>
      <c r="F222" s="297"/>
      <c r="G222" s="297">
        <v>222</v>
      </c>
      <c r="H222" s="296" t="str">
        <f t="shared" si="43"/>
        <v/>
      </c>
      <c r="I222" s="299" t="str">
        <f t="shared" si="36"/>
        <v/>
      </c>
      <c r="J222" s="93"/>
      <c r="L222" s="278">
        <f t="shared" si="37"/>
        <v>0</v>
      </c>
      <c r="M222" s="278">
        <f t="shared" si="38"/>
        <v>0</v>
      </c>
      <c r="N222" s="319">
        <f t="shared" si="39"/>
        <v>0</v>
      </c>
      <c r="O222" s="300"/>
      <c r="P222" s="300"/>
      <c r="Q222" s="297"/>
      <c r="R222" s="297"/>
      <c r="S222" s="299" t="str">
        <f t="shared" si="45"/>
        <v/>
      </c>
      <c r="T222" s="176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P222" s="268"/>
      <c r="BH222" s="268"/>
    </row>
    <row r="223" spans="1:60" ht="30" customHeight="1" x14ac:dyDescent="0.2">
      <c r="A223" s="277" t="str">
        <f t="shared" si="35"/>
        <v/>
      </c>
      <c r="B223" s="296" t="str">
        <f t="shared" si="40"/>
        <v/>
      </c>
      <c r="C223" s="296" t="str">
        <f t="shared" si="41"/>
        <v/>
      </c>
      <c r="D223" s="297" t="str">
        <f t="shared" si="42"/>
        <v/>
      </c>
      <c r="E223" s="298" t="str">
        <f t="shared" si="44"/>
        <v/>
      </c>
      <c r="F223" s="297"/>
      <c r="G223" s="297">
        <v>223</v>
      </c>
      <c r="H223" s="296" t="str">
        <f t="shared" si="43"/>
        <v/>
      </c>
      <c r="I223" s="299" t="str">
        <f t="shared" si="36"/>
        <v/>
      </c>
      <c r="J223" s="93"/>
      <c r="L223" s="278">
        <f t="shared" si="37"/>
        <v>0</v>
      </c>
      <c r="M223" s="278">
        <f t="shared" si="38"/>
        <v>0</v>
      </c>
      <c r="N223" s="319">
        <f t="shared" si="39"/>
        <v>0</v>
      </c>
      <c r="O223" s="300"/>
      <c r="P223" s="300"/>
      <c r="Q223" s="297"/>
      <c r="R223" s="297"/>
      <c r="S223" s="299" t="str">
        <f t="shared" si="45"/>
        <v/>
      </c>
      <c r="T223" s="176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P223" s="268"/>
      <c r="BH223" s="268"/>
    </row>
    <row r="224" spans="1:60" ht="30" customHeight="1" x14ac:dyDescent="0.2">
      <c r="A224" s="277" t="str">
        <f t="shared" si="35"/>
        <v/>
      </c>
      <c r="B224" s="296" t="str">
        <f t="shared" si="40"/>
        <v/>
      </c>
      <c r="C224" s="296" t="str">
        <f t="shared" si="41"/>
        <v/>
      </c>
      <c r="D224" s="297" t="str">
        <f t="shared" si="42"/>
        <v/>
      </c>
      <c r="E224" s="298" t="str">
        <f t="shared" si="44"/>
        <v/>
      </c>
      <c r="F224" s="297"/>
      <c r="G224" s="297">
        <v>224</v>
      </c>
      <c r="H224" s="296" t="str">
        <f t="shared" si="43"/>
        <v/>
      </c>
      <c r="I224" s="299" t="str">
        <f t="shared" si="36"/>
        <v/>
      </c>
      <c r="J224" s="93"/>
      <c r="L224" s="278">
        <f t="shared" si="37"/>
        <v>0</v>
      </c>
      <c r="M224" s="278">
        <f t="shared" si="38"/>
        <v>0</v>
      </c>
      <c r="N224" s="319">
        <f t="shared" si="39"/>
        <v>0</v>
      </c>
      <c r="O224" s="300"/>
      <c r="P224" s="300"/>
      <c r="Q224" s="297"/>
      <c r="R224" s="297"/>
      <c r="S224" s="299" t="str">
        <f t="shared" si="45"/>
        <v/>
      </c>
      <c r="T224" s="176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P224" s="268"/>
      <c r="BF224" s="268"/>
    </row>
    <row r="225" spans="1:60" ht="30" customHeight="1" x14ac:dyDescent="0.2">
      <c r="A225" s="277" t="str">
        <f t="shared" si="35"/>
        <v/>
      </c>
      <c r="B225" s="296" t="str">
        <f t="shared" si="40"/>
        <v/>
      </c>
      <c r="C225" s="296" t="str">
        <f t="shared" si="41"/>
        <v/>
      </c>
      <c r="D225" s="297" t="str">
        <f t="shared" si="42"/>
        <v/>
      </c>
      <c r="E225" s="298" t="str">
        <f t="shared" si="44"/>
        <v/>
      </c>
      <c r="F225" s="297"/>
      <c r="G225" s="297">
        <v>225</v>
      </c>
      <c r="H225" s="296" t="str">
        <f t="shared" si="43"/>
        <v/>
      </c>
      <c r="I225" s="299" t="str">
        <f t="shared" si="36"/>
        <v/>
      </c>
      <c r="J225" s="93"/>
      <c r="L225" s="278">
        <f t="shared" si="37"/>
        <v>0</v>
      </c>
      <c r="M225" s="278">
        <f t="shared" si="38"/>
        <v>0</v>
      </c>
      <c r="N225" s="319">
        <f t="shared" si="39"/>
        <v>0</v>
      </c>
      <c r="O225" s="300"/>
      <c r="P225" s="300"/>
      <c r="Q225" s="297"/>
      <c r="R225" s="297"/>
      <c r="S225" s="299" t="str">
        <f t="shared" si="45"/>
        <v/>
      </c>
      <c r="T225" s="176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BF225" s="268"/>
      <c r="BH225" s="268"/>
    </row>
    <row r="226" spans="1:60" ht="30" customHeight="1" x14ac:dyDescent="0.2">
      <c r="A226" s="277" t="str">
        <f t="shared" si="35"/>
        <v/>
      </c>
      <c r="B226" s="296" t="str">
        <f t="shared" si="40"/>
        <v/>
      </c>
      <c r="C226" s="296" t="str">
        <f t="shared" si="41"/>
        <v/>
      </c>
      <c r="D226" s="297" t="str">
        <f t="shared" si="42"/>
        <v/>
      </c>
      <c r="E226" s="298" t="str">
        <f t="shared" si="44"/>
        <v/>
      </c>
      <c r="F226" s="297"/>
      <c r="G226" s="297">
        <v>226</v>
      </c>
      <c r="H226" s="296" t="str">
        <f t="shared" si="43"/>
        <v/>
      </c>
      <c r="I226" s="299" t="str">
        <f t="shared" si="36"/>
        <v/>
      </c>
      <c r="J226" s="93"/>
      <c r="L226" s="278">
        <f t="shared" si="37"/>
        <v>0</v>
      </c>
      <c r="M226" s="278">
        <f t="shared" si="38"/>
        <v>0</v>
      </c>
      <c r="N226" s="319">
        <f t="shared" si="39"/>
        <v>0</v>
      </c>
      <c r="O226" s="300"/>
      <c r="P226" s="300"/>
      <c r="Q226" s="297"/>
      <c r="R226" s="297"/>
      <c r="S226" s="299" t="str">
        <f t="shared" si="45"/>
        <v/>
      </c>
      <c r="T226" s="176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BF226" s="268"/>
      <c r="BH226" s="268"/>
    </row>
    <row r="227" spans="1:60" ht="30" customHeight="1" x14ac:dyDescent="0.2">
      <c r="A227" s="277" t="str">
        <f t="shared" si="35"/>
        <v/>
      </c>
      <c r="B227" s="296" t="str">
        <f t="shared" si="40"/>
        <v/>
      </c>
      <c r="C227" s="296" t="str">
        <f t="shared" si="41"/>
        <v/>
      </c>
      <c r="D227" s="297" t="str">
        <f t="shared" si="42"/>
        <v/>
      </c>
      <c r="E227" s="298" t="str">
        <f t="shared" si="44"/>
        <v/>
      </c>
      <c r="F227" s="297"/>
      <c r="G227" s="297">
        <v>227</v>
      </c>
      <c r="H227" s="296" t="str">
        <f t="shared" si="43"/>
        <v/>
      </c>
      <c r="I227" s="299" t="str">
        <f t="shared" si="36"/>
        <v/>
      </c>
      <c r="J227" s="93"/>
      <c r="L227" s="278">
        <f t="shared" si="37"/>
        <v>0</v>
      </c>
      <c r="M227" s="278">
        <f t="shared" si="38"/>
        <v>0</v>
      </c>
      <c r="N227" s="319">
        <f t="shared" si="39"/>
        <v>0</v>
      </c>
      <c r="O227" s="300"/>
      <c r="P227" s="300"/>
      <c r="Q227" s="297"/>
      <c r="R227" s="297"/>
      <c r="S227" s="299" t="str">
        <f t="shared" si="45"/>
        <v/>
      </c>
      <c r="T227" s="176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BF227" s="268"/>
      <c r="BH227" s="268"/>
    </row>
    <row r="228" spans="1:60" ht="30" customHeight="1" x14ac:dyDescent="0.2">
      <c r="A228" s="277" t="str">
        <f t="shared" si="35"/>
        <v/>
      </c>
      <c r="B228" s="296" t="str">
        <f t="shared" si="40"/>
        <v/>
      </c>
      <c r="C228" s="296" t="str">
        <f t="shared" si="41"/>
        <v/>
      </c>
      <c r="D228" s="297" t="str">
        <f t="shared" si="42"/>
        <v/>
      </c>
      <c r="E228" s="298" t="str">
        <f t="shared" si="44"/>
        <v/>
      </c>
      <c r="F228" s="297"/>
      <c r="G228" s="297">
        <v>228</v>
      </c>
      <c r="H228" s="296" t="str">
        <f t="shared" si="43"/>
        <v/>
      </c>
      <c r="I228" s="299" t="str">
        <f t="shared" si="36"/>
        <v/>
      </c>
      <c r="J228" s="93"/>
      <c r="L228" s="278">
        <f t="shared" si="37"/>
        <v>0</v>
      </c>
      <c r="M228" s="278">
        <f t="shared" si="38"/>
        <v>0</v>
      </c>
      <c r="N228" s="319">
        <f t="shared" si="39"/>
        <v>0</v>
      </c>
      <c r="O228" s="300"/>
      <c r="P228" s="300"/>
      <c r="Q228" s="297"/>
      <c r="R228" s="297"/>
      <c r="S228" s="299" t="str">
        <f t="shared" si="45"/>
        <v/>
      </c>
      <c r="T228" s="176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P228" s="268"/>
    </row>
    <row r="229" spans="1:60" ht="30" customHeight="1" x14ac:dyDescent="0.2">
      <c r="A229" s="277" t="str">
        <f t="shared" si="35"/>
        <v/>
      </c>
      <c r="B229" s="296" t="str">
        <f t="shared" si="40"/>
        <v/>
      </c>
      <c r="C229" s="296" t="str">
        <f t="shared" si="41"/>
        <v/>
      </c>
      <c r="D229" s="297" t="str">
        <f t="shared" si="42"/>
        <v/>
      </c>
      <c r="E229" s="298" t="str">
        <f t="shared" si="44"/>
        <v/>
      </c>
      <c r="F229" s="297"/>
      <c r="G229" s="297">
        <v>229</v>
      </c>
      <c r="H229" s="296" t="str">
        <f t="shared" si="43"/>
        <v/>
      </c>
      <c r="I229" s="299" t="str">
        <f t="shared" si="36"/>
        <v/>
      </c>
      <c r="J229" s="93"/>
      <c r="L229" s="278">
        <f t="shared" si="37"/>
        <v>0</v>
      </c>
      <c r="M229" s="278">
        <f t="shared" si="38"/>
        <v>0</v>
      </c>
      <c r="N229" s="319">
        <f t="shared" si="39"/>
        <v>0</v>
      </c>
      <c r="O229" s="300"/>
      <c r="P229" s="300"/>
      <c r="Q229" s="297"/>
      <c r="R229" s="297"/>
      <c r="S229" s="299" t="str">
        <f t="shared" si="45"/>
        <v/>
      </c>
      <c r="T229" s="176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P229" s="268"/>
      <c r="BF229" s="268"/>
    </row>
    <row r="230" spans="1:60" ht="30" customHeight="1" x14ac:dyDescent="0.2">
      <c r="A230" s="277" t="str">
        <f t="shared" si="35"/>
        <v/>
      </c>
      <c r="B230" s="296" t="str">
        <f t="shared" si="40"/>
        <v/>
      </c>
      <c r="C230" s="296" t="str">
        <f t="shared" si="41"/>
        <v/>
      </c>
      <c r="D230" s="297" t="str">
        <f t="shared" si="42"/>
        <v/>
      </c>
      <c r="E230" s="298" t="str">
        <f t="shared" si="44"/>
        <v/>
      </c>
      <c r="F230" s="297"/>
      <c r="G230" s="297">
        <v>230</v>
      </c>
      <c r="H230" s="296" t="str">
        <f t="shared" si="43"/>
        <v/>
      </c>
      <c r="I230" s="299" t="str">
        <f t="shared" si="36"/>
        <v/>
      </c>
      <c r="J230" s="93"/>
      <c r="L230" s="278">
        <f t="shared" si="37"/>
        <v>0</v>
      </c>
      <c r="M230" s="278">
        <f t="shared" si="38"/>
        <v>0</v>
      </c>
      <c r="N230" s="319">
        <f t="shared" si="39"/>
        <v>0</v>
      </c>
      <c r="O230" s="300"/>
      <c r="P230" s="300"/>
      <c r="Q230" s="297"/>
      <c r="R230" s="297"/>
      <c r="S230" s="299" t="str">
        <f t="shared" si="45"/>
        <v/>
      </c>
      <c r="T230" s="176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P230" s="268"/>
      <c r="BH230" s="268"/>
    </row>
    <row r="231" spans="1:60" ht="30" customHeight="1" x14ac:dyDescent="0.2">
      <c r="A231" s="277" t="str">
        <f t="shared" si="35"/>
        <v/>
      </c>
      <c r="B231" s="296" t="str">
        <f t="shared" si="40"/>
        <v/>
      </c>
      <c r="C231" s="296" t="str">
        <f t="shared" si="41"/>
        <v/>
      </c>
      <c r="D231" s="297" t="str">
        <f t="shared" si="42"/>
        <v/>
      </c>
      <c r="E231" s="298" t="str">
        <f t="shared" si="44"/>
        <v/>
      </c>
      <c r="F231" s="297"/>
      <c r="G231" s="297">
        <v>231</v>
      </c>
      <c r="H231" s="296" t="str">
        <f t="shared" si="43"/>
        <v/>
      </c>
      <c r="I231" s="299" t="str">
        <f t="shared" si="36"/>
        <v/>
      </c>
      <c r="J231" s="93"/>
      <c r="L231" s="278">
        <f t="shared" si="37"/>
        <v>0</v>
      </c>
      <c r="M231" s="278">
        <f t="shared" si="38"/>
        <v>0</v>
      </c>
      <c r="N231" s="319">
        <f t="shared" si="39"/>
        <v>0</v>
      </c>
      <c r="O231" s="300"/>
      <c r="P231" s="300"/>
      <c r="Q231" s="297"/>
      <c r="R231" s="297"/>
      <c r="S231" s="299" t="str">
        <f t="shared" si="45"/>
        <v/>
      </c>
      <c r="T231" s="176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P231" s="268"/>
      <c r="BF231" s="268"/>
      <c r="BH231" s="268"/>
    </row>
    <row r="232" spans="1:60" ht="30" customHeight="1" x14ac:dyDescent="0.2">
      <c r="A232" s="277" t="str">
        <f t="shared" si="35"/>
        <v/>
      </c>
      <c r="B232" s="296" t="str">
        <f t="shared" si="40"/>
        <v/>
      </c>
      <c r="C232" s="296" t="str">
        <f t="shared" si="41"/>
        <v/>
      </c>
      <c r="D232" s="297" t="str">
        <f t="shared" si="42"/>
        <v/>
      </c>
      <c r="E232" s="298" t="str">
        <f t="shared" si="44"/>
        <v/>
      </c>
      <c r="F232" s="297"/>
      <c r="G232" s="297">
        <v>232</v>
      </c>
      <c r="H232" s="296" t="str">
        <f t="shared" si="43"/>
        <v/>
      </c>
      <c r="I232" s="299" t="str">
        <f t="shared" si="36"/>
        <v/>
      </c>
      <c r="J232" s="93"/>
      <c r="L232" s="278">
        <f t="shared" si="37"/>
        <v>0</v>
      </c>
      <c r="M232" s="278">
        <f t="shared" si="38"/>
        <v>0</v>
      </c>
      <c r="N232" s="319">
        <f t="shared" si="39"/>
        <v>0</v>
      </c>
      <c r="O232" s="300"/>
      <c r="P232" s="300"/>
      <c r="Q232" s="297"/>
      <c r="R232" s="297"/>
      <c r="S232" s="299" t="str">
        <f t="shared" si="45"/>
        <v/>
      </c>
      <c r="T232" s="176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P232" s="268"/>
      <c r="BF232" s="268"/>
      <c r="BH232" s="268"/>
    </row>
    <row r="233" spans="1:60" ht="30" customHeight="1" x14ac:dyDescent="0.2">
      <c r="A233" s="277" t="str">
        <f t="shared" si="35"/>
        <v/>
      </c>
      <c r="B233" s="296" t="str">
        <f t="shared" si="40"/>
        <v/>
      </c>
      <c r="C233" s="296" t="str">
        <f t="shared" si="41"/>
        <v/>
      </c>
      <c r="D233" s="297" t="str">
        <f t="shared" si="42"/>
        <v/>
      </c>
      <c r="E233" s="298" t="str">
        <f t="shared" si="44"/>
        <v/>
      </c>
      <c r="F233" s="297"/>
      <c r="G233" s="297">
        <v>233</v>
      </c>
      <c r="H233" s="296" t="str">
        <f t="shared" si="43"/>
        <v/>
      </c>
      <c r="I233" s="299" t="str">
        <f t="shared" si="36"/>
        <v/>
      </c>
      <c r="J233" s="93"/>
      <c r="L233" s="278">
        <f t="shared" si="37"/>
        <v>0</v>
      </c>
      <c r="M233" s="278">
        <f t="shared" si="38"/>
        <v>0</v>
      </c>
      <c r="N233" s="319">
        <f t="shared" si="39"/>
        <v>0</v>
      </c>
      <c r="O233" s="300"/>
      <c r="P233" s="300"/>
      <c r="Q233" s="297"/>
      <c r="R233" s="297"/>
      <c r="S233" s="299" t="str">
        <f t="shared" si="45"/>
        <v/>
      </c>
      <c r="T233" s="176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P233" s="268"/>
      <c r="BF233" s="268"/>
      <c r="BH233" s="268"/>
    </row>
    <row r="234" spans="1:60" ht="30" customHeight="1" x14ac:dyDescent="0.2">
      <c r="A234" s="277" t="str">
        <f t="shared" si="35"/>
        <v/>
      </c>
      <c r="B234" s="296" t="str">
        <f t="shared" si="40"/>
        <v/>
      </c>
      <c r="C234" s="296" t="str">
        <f t="shared" si="41"/>
        <v/>
      </c>
      <c r="D234" s="297" t="str">
        <f t="shared" si="42"/>
        <v/>
      </c>
      <c r="E234" s="298" t="str">
        <f t="shared" si="44"/>
        <v/>
      </c>
      <c r="F234" s="297"/>
      <c r="G234" s="297">
        <v>234</v>
      </c>
      <c r="H234" s="296" t="str">
        <f t="shared" si="43"/>
        <v/>
      </c>
      <c r="I234" s="299" t="str">
        <f t="shared" si="36"/>
        <v/>
      </c>
      <c r="J234" s="93"/>
      <c r="L234" s="278">
        <f t="shared" si="37"/>
        <v>0</v>
      </c>
      <c r="M234" s="278">
        <f t="shared" si="38"/>
        <v>0</v>
      </c>
      <c r="N234" s="319">
        <f t="shared" si="39"/>
        <v>0</v>
      </c>
      <c r="O234" s="300"/>
      <c r="P234" s="300"/>
      <c r="Q234" s="297"/>
      <c r="R234" s="297"/>
      <c r="S234" s="299" t="str">
        <f t="shared" si="45"/>
        <v/>
      </c>
      <c r="T234" s="176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BH234" s="268"/>
    </row>
    <row r="235" spans="1:60" ht="30" customHeight="1" x14ac:dyDescent="0.2">
      <c r="A235" s="277" t="str">
        <f t="shared" si="35"/>
        <v/>
      </c>
      <c r="B235" s="296" t="str">
        <f t="shared" si="40"/>
        <v/>
      </c>
      <c r="C235" s="296" t="str">
        <f t="shared" si="41"/>
        <v/>
      </c>
      <c r="D235" s="297" t="str">
        <f t="shared" si="42"/>
        <v/>
      </c>
      <c r="E235" s="298" t="str">
        <f t="shared" si="44"/>
        <v/>
      </c>
      <c r="F235" s="297"/>
      <c r="G235" s="297">
        <v>235</v>
      </c>
      <c r="H235" s="296" t="str">
        <f t="shared" si="43"/>
        <v/>
      </c>
      <c r="I235" s="299" t="str">
        <f t="shared" si="36"/>
        <v/>
      </c>
      <c r="J235" s="93"/>
      <c r="L235" s="278">
        <f t="shared" si="37"/>
        <v>0</v>
      </c>
      <c r="M235" s="278">
        <f t="shared" si="38"/>
        <v>0</v>
      </c>
      <c r="N235" s="319">
        <f t="shared" si="39"/>
        <v>0</v>
      </c>
      <c r="O235" s="300"/>
      <c r="P235" s="300"/>
      <c r="Q235" s="297"/>
      <c r="R235" s="297"/>
      <c r="S235" s="299" t="str">
        <f t="shared" si="45"/>
        <v/>
      </c>
      <c r="T235" s="176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P235" s="268"/>
      <c r="BH235" s="268"/>
    </row>
    <row r="236" spans="1:60" ht="30" customHeight="1" x14ac:dyDescent="0.2">
      <c r="A236" s="277" t="str">
        <f t="shared" si="35"/>
        <v/>
      </c>
      <c r="B236" s="296" t="str">
        <f t="shared" si="40"/>
        <v/>
      </c>
      <c r="C236" s="296" t="str">
        <f t="shared" si="41"/>
        <v/>
      </c>
      <c r="D236" s="297" t="str">
        <f t="shared" si="42"/>
        <v/>
      </c>
      <c r="E236" s="298" t="str">
        <f t="shared" si="44"/>
        <v/>
      </c>
      <c r="F236" s="297"/>
      <c r="G236" s="297">
        <v>236</v>
      </c>
      <c r="H236" s="296" t="str">
        <f t="shared" si="43"/>
        <v/>
      </c>
      <c r="I236" s="299" t="str">
        <f t="shared" si="36"/>
        <v/>
      </c>
      <c r="J236" s="93"/>
      <c r="L236" s="278">
        <f t="shared" si="37"/>
        <v>0</v>
      </c>
      <c r="M236" s="278">
        <f t="shared" si="38"/>
        <v>0</v>
      </c>
      <c r="N236" s="319">
        <f t="shared" si="39"/>
        <v>0</v>
      </c>
      <c r="O236" s="300"/>
      <c r="P236" s="300"/>
      <c r="Q236" s="297"/>
      <c r="R236" s="297"/>
      <c r="S236" s="299" t="str">
        <f t="shared" si="45"/>
        <v/>
      </c>
      <c r="T236" s="176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</row>
    <row r="237" spans="1:60" ht="30" customHeight="1" x14ac:dyDescent="0.2">
      <c r="A237" s="277" t="str">
        <f t="shared" si="35"/>
        <v/>
      </c>
      <c r="B237" s="296" t="str">
        <f t="shared" si="40"/>
        <v/>
      </c>
      <c r="C237" s="296" t="str">
        <f t="shared" si="41"/>
        <v/>
      </c>
      <c r="D237" s="297" t="str">
        <f t="shared" si="42"/>
        <v/>
      </c>
      <c r="E237" s="298" t="str">
        <f t="shared" si="44"/>
        <v/>
      </c>
      <c r="F237" s="297"/>
      <c r="G237" s="297">
        <v>237</v>
      </c>
      <c r="H237" s="296" t="str">
        <f t="shared" si="43"/>
        <v/>
      </c>
      <c r="I237" s="299" t="str">
        <f t="shared" si="36"/>
        <v/>
      </c>
      <c r="J237" s="93"/>
      <c r="L237" s="278">
        <f t="shared" si="37"/>
        <v>0</v>
      </c>
      <c r="M237" s="278">
        <f t="shared" si="38"/>
        <v>0</v>
      </c>
      <c r="N237" s="319">
        <f t="shared" si="39"/>
        <v>0</v>
      </c>
      <c r="O237" s="300"/>
      <c r="P237" s="300"/>
      <c r="Q237" s="297"/>
      <c r="R237" s="297"/>
      <c r="S237" s="299" t="str">
        <f t="shared" si="45"/>
        <v/>
      </c>
      <c r="T237" s="176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BH237" s="268"/>
    </row>
    <row r="238" spans="1:60" ht="30" customHeight="1" x14ac:dyDescent="0.2">
      <c r="A238" s="277" t="str">
        <f t="shared" si="35"/>
        <v/>
      </c>
      <c r="B238" s="296" t="str">
        <f t="shared" si="40"/>
        <v/>
      </c>
      <c r="C238" s="296" t="str">
        <f t="shared" si="41"/>
        <v/>
      </c>
      <c r="D238" s="297" t="str">
        <f t="shared" si="42"/>
        <v/>
      </c>
      <c r="E238" s="298" t="str">
        <f t="shared" si="44"/>
        <v/>
      </c>
      <c r="F238" s="297"/>
      <c r="G238" s="297">
        <v>238</v>
      </c>
      <c r="H238" s="296" t="str">
        <f t="shared" si="43"/>
        <v/>
      </c>
      <c r="I238" s="299" t="str">
        <f t="shared" si="36"/>
        <v/>
      </c>
      <c r="J238" s="93"/>
      <c r="L238" s="278">
        <f t="shared" si="37"/>
        <v>0</v>
      </c>
      <c r="M238" s="278">
        <f t="shared" si="38"/>
        <v>0</v>
      </c>
      <c r="N238" s="319">
        <f t="shared" si="39"/>
        <v>0</v>
      </c>
      <c r="O238" s="300"/>
      <c r="P238" s="300"/>
      <c r="Q238" s="297"/>
      <c r="R238" s="297"/>
      <c r="S238" s="299" t="str">
        <f t="shared" si="45"/>
        <v/>
      </c>
      <c r="T238" s="176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BF238" s="268"/>
      <c r="BH238" s="268"/>
    </row>
    <row r="239" spans="1:60" ht="30" customHeight="1" x14ac:dyDescent="0.2">
      <c r="A239" s="277" t="str">
        <f t="shared" si="35"/>
        <v/>
      </c>
      <c r="B239" s="296" t="str">
        <f t="shared" si="40"/>
        <v/>
      </c>
      <c r="C239" s="296" t="str">
        <f t="shared" si="41"/>
        <v/>
      </c>
      <c r="D239" s="297" t="str">
        <f t="shared" si="42"/>
        <v/>
      </c>
      <c r="E239" s="298" t="str">
        <f t="shared" si="44"/>
        <v/>
      </c>
      <c r="F239" s="297"/>
      <c r="G239" s="297">
        <v>239</v>
      </c>
      <c r="H239" s="296" t="str">
        <f t="shared" si="43"/>
        <v/>
      </c>
      <c r="I239" s="299" t="str">
        <f t="shared" si="36"/>
        <v/>
      </c>
      <c r="J239" s="93"/>
      <c r="L239" s="278">
        <f t="shared" si="37"/>
        <v>0</v>
      </c>
      <c r="M239" s="278">
        <f t="shared" si="38"/>
        <v>0</v>
      </c>
      <c r="N239" s="319">
        <f t="shared" si="39"/>
        <v>0</v>
      </c>
      <c r="O239" s="300"/>
      <c r="P239" s="300"/>
      <c r="Q239" s="297"/>
      <c r="R239" s="297"/>
      <c r="S239" s="299" t="str">
        <f t="shared" si="45"/>
        <v/>
      </c>
      <c r="T239" s="176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BF239" s="268"/>
      <c r="BH239" s="268"/>
    </row>
    <row r="240" spans="1:60" ht="30" customHeight="1" x14ac:dyDescent="0.2">
      <c r="A240" s="277" t="str">
        <f t="shared" si="35"/>
        <v/>
      </c>
      <c r="B240" s="296" t="str">
        <f t="shared" si="40"/>
        <v/>
      </c>
      <c r="C240" s="296" t="str">
        <f t="shared" si="41"/>
        <v/>
      </c>
      <c r="D240" s="297" t="str">
        <f t="shared" si="42"/>
        <v/>
      </c>
      <c r="E240" s="298" t="str">
        <f t="shared" si="44"/>
        <v/>
      </c>
      <c r="F240" s="297"/>
      <c r="G240" s="297">
        <v>240</v>
      </c>
      <c r="H240" s="296" t="str">
        <f t="shared" si="43"/>
        <v/>
      </c>
      <c r="I240" s="299" t="str">
        <f t="shared" si="36"/>
        <v/>
      </c>
      <c r="J240" s="93"/>
      <c r="L240" s="278">
        <f t="shared" si="37"/>
        <v>0</v>
      </c>
      <c r="M240" s="278">
        <f t="shared" si="38"/>
        <v>0</v>
      </c>
      <c r="N240" s="319">
        <f t="shared" si="39"/>
        <v>0</v>
      </c>
      <c r="O240" s="300"/>
      <c r="P240" s="300"/>
      <c r="Q240" s="297"/>
      <c r="R240" s="297"/>
      <c r="S240" s="299" t="str">
        <f t="shared" si="45"/>
        <v/>
      </c>
      <c r="T240" s="176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BF240" s="268"/>
      <c r="BH240" s="268"/>
    </row>
    <row r="241" spans="1:60" ht="30" customHeight="1" x14ac:dyDescent="0.2">
      <c r="A241" s="277" t="str">
        <f t="shared" si="35"/>
        <v/>
      </c>
      <c r="B241" s="296" t="str">
        <f t="shared" si="40"/>
        <v/>
      </c>
      <c r="C241" s="296" t="str">
        <f t="shared" si="41"/>
        <v/>
      </c>
      <c r="D241" s="297" t="str">
        <f t="shared" si="42"/>
        <v/>
      </c>
      <c r="E241" s="298" t="str">
        <f t="shared" si="44"/>
        <v/>
      </c>
      <c r="F241" s="297"/>
      <c r="G241" s="297">
        <v>241</v>
      </c>
      <c r="H241" s="296" t="str">
        <f t="shared" si="43"/>
        <v/>
      </c>
      <c r="I241" s="299" t="str">
        <f t="shared" si="36"/>
        <v/>
      </c>
      <c r="J241" s="93"/>
      <c r="L241" s="278">
        <f t="shared" si="37"/>
        <v>0</v>
      </c>
      <c r="M241" s="278">
        <f t="shared" si="38"/>
        <v>0</v>
      </c>
      <c r="N241" s="319">
        <f t="shared" si="39"/>
        <v>0</v>
      </c>
      <c r="O241" s="300"/>
      <c r="P241" s="300"/>
      <c r="Q241" s="297"/>
      <c r="R241" s="297"/>
      <c r="S241" s="299" t="str">
        <f t="shared" si="45"/>
        <v/>
      </c>
      <c r="T241" s="176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BF241" s="268"/>
      <c r="BH241" s="268"/>
    </row>
    <row r="242" spans="1:60" ht="30" customHeight="1" x14ac:dyDescent="0.2">
      <c r="A242" s="277" t="str">
        <f t="shared" si="35"/>
        <v/>
      </c>
      <c r="B242" s="296" t="str">
        <f t="shared" si="40"/>
        <v/>
      </c>
      <c r="C242" s="296" t="str">
        <f t="shared" si="41"/>
        <v/>
      </c>
      <c r="D242" s="297" t="str">
        <f t="shared" si="42"/>
        <v/>
      </c>
      <c r="E242" s="298" t="str">
        <f t="shared" si="44"/>
        <v/>
      </c>
      <c r="F242" s="297"/>
      <c r="G242" s="297">
        <v>242</v>
      </c>
      <c r="H242" s="296" t="str">
        <f t="shared" si="43"/>
        <v/>
      </c>
      <c r="I242" s="299" t="str">
        <f t="shared" si="36"/>
        <v/>
      </c>
      <c r="J242" s="93"/>
      <c r="L242" s="278">
        <f t="shared" si="37"/>
        <v>0</v>
      </c>
      <c r="M242" s="278">
        <f t="shared" si="38"/>
        <v>0</v>
      </c>
      <c r="N242" s="319">
        <f t="shared" si="39"/>
        <v>0</v>
      </c>
      <c r="O242" s="300"/>
      <c r="P242" s="300"/>
      <c r="Q242" s="297"/>
      <c r="R242" s="297"/>
      <c r="S242" s="299" t="str">
        <f t="shared" si="45"/>
        <v/>
      </c>
      <c r="T242" s="176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P242" s="268"/>
      <c r="BF242" s="268"/>
      <c r="BH242" s="268"/>
    </row>
    <row r="243" spans="1:60" ht="30" customHeight="1" x14ac:dyDescent="0.2">
      <c r="A243" s="277" t="str">
        <f t="shared" si="35"/>
        <v/>
      </c>
      <c r="B243" s="296" t="str">
        <f t="shared" si="40"/>
        <v/>
      </c>
      <c r="C243" s="296" t="str">
        <f t="shared" si="41"/>
        <v/>
      </c>
      <c r="D243" s="297" t="str">
        <f t="shared" si="42"/>
        <v/>
      </c>
      <c r="E243" s="298" t="str">
        <f t="shared" si="44"/>
        <v/>
      </c>
      <c r="F243" s="297"/>
      <c r="G243" s="297">
        <v>243</v>
      </c>
      <c r="H243" s="296" t="str">
        <f t="shared" si="43"/>
        <v/>
      </c>
      <c r="I243" s="299" t="str">
        <f t="shared" si="36"/>
        <v/>
      </c>
      <c r="J243" s="93"/>
      <c r="L243" s="278">
        <f t="shared" si="37"/>
        <v>0</v>
      </c>
      <c r="M243" s="278">
        <f t="shared" si="38"/>
        <v>0</v>
      </c>
      <c r="N243" s="319">
        <f t="shared" si="39"/>
        <v>0</v>
      </c>
      <c r="O243" s="300"/>
      <c r="P243" s="300"/>
      <c r="Q243" s="297"/>
      <c r="R243" s="297"/>
      <c r="S243" s="299" t="str">
        <f t="shared" si="45"/>
        <v/>
      </c>
      <c r="T243" s="176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P243" s="268"/>
    </row>
    <row r="244" spans="1:60" ht="30" customHeight="1" x14ac:dyDescent="0.2">
      <c r="A244" s="277" t="str">
        <f t="shared" si="35"/>
        <v/>
      </c>
      <c r="B244" s="296" t="str">
        <f t="shared" si="40"/>
        <v/>
      </c>
      <c r="C244" s="296" t="str">
        <f t="shared" si="41"/>
        <v/>
      </c>
      <c r="D244" s="297" t="str">
        <f t="shared" si="42"/>
        <v/>
      </c>
      <c r="E244" s="298" t="str">
        <f t="shared" si="44"/>
        <v/>
      </c>
      <c r="F244" s="297"/>
      <c r="G244" s="297">
        <v>244</v>
      </c>
      <c r="H244" s="296" t="str">
        <f t="shared" si="43"/>
        <v/>
      </c>
      <c r="I244" s="299" t="str">
        <f t="shared" si="36"/>
        <v/>
      </c>
      <c r="J244" s="93"/>
      <c r="L244" s="278">
        <f t="shared" si="37"/>
        <v>0</v>
      </c>
      <c r="M244" s="278">
        <f t="shared" si="38"/>
        <v>0</v>
      </c>
      <c r="N244" s="319">
        <f t="shared" si="39"/>
        <v>0</v>
      </c>
      <c r="O244" s="300"/>
      <c r="P244" s="300"/>
      <c r="Q244" s="297"/>
      <c r="R244" s="297"/>
      <c r="S244" s="299" t="str">
        <f t="shared" si="45"/>
        <v/>
      </c>
      <c r="T244" s="176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P244" s="268"/>
    </row>
    <row r="245" spans="1:60" ht="30" customHeight="1" x14ac:dyDescent="0.2">
      <c r="A245" s="277" t="str">
        <f t="shared" si="35"/>
        <v/>
      </c>
      <c r="B245" s="296" t="str">
        <f t="shared" si="40"/>
        <v/>
      </c>
      <c r="C245" s="296" t="str">
        <f t="shared" si="41"/>
        <v/>
      </c>
      <c r="D245" s="297" t="str">
        <f t="shared" si="42"/>
        <v/>
      </c>
      <c r="E245" s="298" t="str">
        <f t="shared" si="44"/>
        <v/>
      </c>
      <c r="F245" s="297"/>
      <c r="G245" s="297">
        <v>245</v>
      </c>
      <c r="H245" s="296" t="str">
        <f t="shared" si="43"/>
        <v/>
      </c>
      <c r="I245" s="299" t="str">
        <f t="shared" si="36"/>
        <v/>
      </c>
      <c r="J245" s="93"/>
      <c r="L245" s="278">
        <f t="shared" si="37"/>
        <v>0</v>
      </c>
      <c r="M245" s="278">
        <f t="shared" si="38"/>
        <v>0</v>
      </c>
      <c r="N245" s="319">
        <f t="shared" si="39"/>
        <v>0</v>
      </c>
      <c r="O245" s="300"/>
      <c r="P245" s="300"/>
      <c r="Q245" s="297"/>
      <c r="R245" s="297"/>
      <c r="S245" s="299" t="str">
        <f t="shared" si="45"/>
        <v/>
      </c>
      <c r="T245" s="176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P245" s="268"/>
      <c r="BF245" s="268"/>
      <c r="BH245" s="268"/>
    </row>
    <row r="246" spans="1:60" ht="30" customHeight="1" x14ac:dyDescent="0.2">
      <c r="A246" s="277" t="str">
        <f t="shared" si="35"/>
        <v/>
      </c>
      <c r="B246" s="296" t="str">
        <f t="shared" si="40"/>
        <v/>
      </c>
      <c r="C246" s="296" t="str">
        <f t="shared" si="41"/>
        <v/>
      </c>
      <c r="D246" s="297" t="str">
        <f t="shared" si="42"/>
        <v/>
      </c>
      <c r="E246" s="298" t="str">
        <f t="shared" si="44"/>
        <v/>
      </c>
      <c r="F246" s="297"/>
      <c r="G246" s="297">
        <v>246</v>
      </c>
      <c r="H246" s="296" t="str">
        <f t="shared" si="43"/>
        <v/>
      </c>
      <c r="I246" s="299" t="str">
        <f t="shared" si="36"/>
        <v/>
      </c>
      <c r="J246" s="93"/>
      <c r="L246" s="278">
        <f t="shared" si="37"/>
        <v>0</v>
      </c>
      <c r="M246" s="278">
        <f t="shared" si="38"/>
        <v>0</v>
      </c>
      <c r="N246" s="319">
        <f t="shared" si="39"/>
        <v>0</v>
      </c>
      <c r="O246" s="300"/>
      <c r="P246" s="300"/>
      <c r="Q246" s="297"/>
      <c r="R246" s="297"/>
      <c r="S246" s="299" t="str">
        <f t="shared" si="45"/>
        <v/>
      </c>
      <c r="T246" s="176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P246" s="268"/>
      <c r="BH246" s="268"/>
    </row>
    <row r="247" spans="1:60" ht="30" customHeight="1" x14ac:dyDescent="0.2">
      <c r="A247" s="277" t="str">
        <f t="shared" si="35"/>
        <v/>
      </c>
      <c r="B247" s="296" t="str">
        <f t="shared" si="40"/>
        <v/>
      </c>
      <c r="C247" s="296" t="str">
        <f t="shared" si="41"/>
        <v/>
      </c>
      <c r="D247" s="297" t="str">
        <f t="shared" si="42"/>
        <v/>
      </c>
      <c r="E247" s="298" t="str">
        <f t="shared" si="44"/>
        <v/>
      </c>
      <c r="F247" s="297"/>
      <c r="G247" s="297">
        <v>247</v>
      </c>
      <c r="H247" s="296" t="str">
        <f t="shared" si="43"/>
        <v/>
      </c>
      <c r="I247" s="299" t="str">
        <f t="shared" si="36"/>
        <v/>
      </c>
      <c r="J247" s="93"/>
      <c r="L247" s="278">
        <f t="shared" si="37"/>
        <v>0</v>
      </c>
      <c r="M247" s="278">
        <f t="shared" si="38"/>
        <v>0</v>
      </c>
      <c r="N247" s="319">
        <f t="shared" si="39"/>
        <v>0</v>
      </c>
      <c r="O247" s="300"/>
      <c r="P247" s="300"/>
      <c r="Q247" s="297"/>
      <c r="R247" s="297"/>
      <c r="S247" s="299" t="str">
        <f t="shared" si="45"/>
        <v/>
      </c>
      <c r="T247" s="176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P247" s="268"/>
      <c r="BH247" s="268"/>
    </row>
    <row r="248" spans="1:60" ht="30" customHeight="1" x14ac:dyDescent="0.2">
      <c r="A248" s="277" t="str">
        <f t="shared" si="35"/>
        <v/>
      </c>
      <c r="B248" s="296" t="str">
        <f t="shared" si="40"/>
        <v/>
      </c>
      <c r="C248" s="296" t="str">
        <f t="shared" si="41"/>
        <v/>
      </c>
      <c r="D248" s="297" t="str">
        <f t="shared" si="42"/>
        <v/>
      </c>
      <c r="E248" s="298" t="str">
        <f t="shared" si="44"/>
        <v/>
      </c>
      <c r="F248" s="297"/>
      <c r="G248" s="297">
        <v>248</v>
      </c>
      <c r="H248" s="296" t="str">
        <f t="shared" si="43"/>
        <v/>
      </c>
      <c r="I248" s="299" t="str">
        <f t="shared" si="36"/>
        <v/>
      </c>
      <c r="J248" s="93"/>
      <c r="L248" s="278">
        <f t="shared" si="37"/>
        <v>0</v>
      </c>
      <c r="M248" s="278">
        <f t="shared" si="38"/>
        <v>0</v>
      </c>
      <c r="N248" s="319">
        <f t="shared" si="39"/>
        <v>0</v>
      </c>
      <c r="O248" s="300"/>
      <c r="P248" s="300"/>
      <c r="Q248" s="297"/>
      <c r="R248" s="297"/>
      <c r="S248" s="299" t="str">
        <f t="shared" si="45"/>
        <v/>
      </c>
      <c r="T248" s="176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P248" s="268"/>
      <c r="BF248" s="268"/>
    </row>
    <row r="249" spans="1:60" ht="30" customHeight="1" x14ac:dyDescent="0.2">
      <c r="A249" s="277" t="str">
        <f t="shared" si="35"/>
        <v/>
      </c>
      <c r="B249" s="296" t="str">
        <f t="shared" si="40"/>
        <v/>
      </c>
      <c r="C249" s="296" t="str">
        <f t="shared" si="41"/>
        <v/>
      </c>
      <c r="D249" s="297" t="str">
        <f t="shared" si="42"/>
        <v/>
      </c>
      <c r="E249" s="298" t="str">
        <f t="shared" si="44"/>
        <v/>
      </c>
      <c r="F249" s="297"/>
      <c r="G249" s="297">
        <v>249</v>
      </c>
      <c r="H249" s="296" t="str">
        <f t="shared" si="43"/>
        <v/>
      </c>
      <c r="I249" s="299" t="str">
        <f t="shared" si="36"/>
        <v/>
      </c>
      <c r="J249" s="93"/>
      <c r="L249" s="278">
        <f t="shared" si="37"/>
        <v>0</v>
      </c>
      <c r="M249" s="278">
        <f t="shared" si="38"/>
        <v>0</v>
      </c>
      <c r="N249" s="319">
        <f t="shared" si="39"/>
        <v>0</v>
      </c>
      <c r="O249" s="300"/>
      <c r="P249" s="300"/>
      <c r="Q249" s="297"/>
      <c r="R249" s="297"/>
      <c r="S249" s="299" t="str">
        <f t="shared" si="45"/>
        <v/>
      </c>
      <c r="T249" s="176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P249" s="268"/>
      <c r="BH249" s="268"/>
    </row>
    <row r="250" spans="1:60" ht="30" customHeight="1" x14ac:dyDescent="0.2">
      <c r="A250" s="277" t="str">
        <f t="shared" si="35"/>
        <v/>
      </c>
      <c r="B250" s="296" t="str">
        <f t="shared" si="40"/>
        <v/>
      </c>
      <c r="C250" s="296" t="str">
        <f t="shared" si="41"/>
        <v/>
      </c>
      <c r="D250" s="297" t="str">
        <f t="shared" si="42"/>
        <v/>
      </c>
      <c r="E250" s="298" t="str">
        <f t="shared" si="44"/>
        <v/>
      </c>
      <c r="F250" s="297"/>
      <c r="G250" s="297">
        <v>250</v>
      </c>
      <c r="H250" s="296" t="str">
        <f t="shared" si="43"/>
        <v/>
      </c>
      <c r="I250" s="299" t="str">
        <f t="shared" si="36"/>
        <v/>
      </c>
      <c r="J250" s="93"/>
      <c r="L250" s="278">
        <f t="shared" si="37"/>
        <v>0</v>
      </c>
      <c r="M250" s="278">
        <f t="shared" si="38"/>
        <v>0</v>
      </c>
      <c r="N250" s="319">
        <f t="shared" si="39"/>
        <v>0</v>
      </c>
      <c r="O250" s="300"/>
      <c r="P250" s="300"/>
      <c r="Q250" s="297"/>
      <c r="R250" s="297"/>
      <c r="S250" s="299" t="str">
        <f t="shared" si="45"/>
        <v/>
      </c>
      <c r="T250" s="176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BF250" s="268"/>
      <c r="BH250" s="268"/>
    </row>
    <row r="251" spans="1:60" ht="30" customHeight="1" x14ac:dyDescent="0.2">
      <c r="A251" s="277" t="str">
        <f t="shared" si="35"/>
        <v/>
      </c>
      <c r="B251" s="296" t="str">
        <f t="shared" si="40"/>
        <v/>
      </c>
      <c r="C251" s="296" t="str">
        <f t="shared" si="41"/>
        <v/>
      </c>
      <c r="D251" s="297" t="str">
        <f t="shared" si="42"/>
        <v/>
      </c>
      <c r="E251" s="298" t="str">
        <f t="shared" si="44"/>
        <v/>
      </c>
      <c r="F251" s="297"/>
      <c r="G251" s="297">
        <v>251</v>
      </c>
      <c r="H251" s="296" t="str">
        <f t="shared" si="43"/>
        <v/>
      </c>
      <c r="I251" s="299" t="str">
        <f t="shared" si="36"/>
        <v/>
      </c>
      <c r="J251" s="93"/>
      <c r="L251" s="278">
        <f t="shared" si="37"/>
        <v>0</v>
      </c>
      <c r="M251" s="278">
        <f t="shared" si="38"/>
        <v>0</v>
      </c>
      <c r="N251" s="319">
        <f t="shared" si="39"/>
        <v>0</v>
      </c>
      <c r="O251" s="300"/>
      <c r="P251" s="300"/>
      <c r="Q251" s="297"/>
      <c r="R251" s="297"/>
      <c r="S251" s="299" t="str">
        <f t="shared" si="45"/>
        <v/>
      </c>
      <c r="T251" s="176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BF251" s="268"/>
      <c r="BH251" s="268"/>
    </row>
    <row r="252" spans="1:60" ht="30" customHeight="1" x14ac:dyDescent="0.2">
      <c r="A252" s="277" t="str">
        <f t="shared" si="35"/>
        <v/>
      </c>
      <c r="B252" s="296" t="str">
        <f t="shared" si="40"/>
        <v/>
      </c>
      <c r="C252" s="296" t="str">
        <f t="shared" si="41"/>
        <v/>
      </c>
      <c r="D252" s="297" t="str">
        <f t="shared" si="42"/>
        <v/>
      </c>
      <c r="E252" s="298" t="str">
        <f t="shared" si="44"/>
        <v/>
      </c>
      <c r="F252" s="297"/>
      <c r="G252" s="297">
        <v>252</v>
      </c>
      <c r="H252" s="296" t="str">
        <f t="shared" si="43"/>
        <v/>
      </c>
      <c r="I252" s="299" t="str">
        <f t="shared" si="36"/>
        <v/>
      </c>
      <c r="J252" s="93"/>
      <c r="L252" s="278">
        <f t="shared" si="37"/>
        <v>0</v>
      </c>
      <c r="M252" s="278">
        <f t="shared" si="38"/>
        <v>0</v>
      </c>
      <c r="N252" s="319">
        <f t="shared" si="39"/>
        <v>0</v>
      </c>
      <c r="O252" s="300"/>
      <c r="P252" s="300"/>
      <c r="Q252" s="297"/>
      <c r="R252" s="297"/>
      <c r="S252" s="299" t="str">
        <f t="shared" si="45"/>
        <v/>
      </c>
      <c r="T252" s="176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BH252" s="268"/>
    </row>
    <row r="253" spans="1:60" ht="30" customHeight="1" x14ac:dyDescent="0.2">
      <c r="A253" s="277" t="str">
        <f t="shared" si="35"/>
        <v/>
      </c>
      <c r="B253" s="296" t="str">
        <f t="shared" si="40"/>
        <v/>
      </c>
      <c r="C253" s="296" t="str">
        <f t="shared" si="41"/>
        <v/>
      </c>
      <c r="D253" s="297" t="str">
        <f t="shared" si="42"/>
        <v/>
      </c>
      <c r="E253" s="298" t="str">
        <f t="shared" si="44"/>
        <v/>
      </c>
      <c r="F253" s="297"/>
      <c r="G253" s="297">
        <v>253</v>
      </c>
      <c r="H253" s="296" t="str">
        <f t="shared" si="43"/>
        <v/>
      </c>
      <c r="I253" s="299" t="str">
        <f t="shared" si="36"/>
        <v/>
      </c>
      <c r="J253" s="93"/>
      <c r="L253" s="278">
        <f t="shared" si="37"/>
        <v>0</v>
      </c>
      <c r="M253" s="278">
        <f t="shared" si="38"/>
        <v>0</v>
      </c>
      <c r="N253" s="319">
        <f t="shared" si="39"/>
        <v>0</v>
      </c>
      <c r="O253" s="300"/>
      <c r="P253" s="300"/>
      <c r="Q253" s="297"/>
      <c r="R253" s="297"/>
      <c r="S253" s="299" t="str">
        <f t="shared" si="45"/>
        <v/>
      </c>
      <c r="T253" s="176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P253" s="268"/>
      <c r="BF253" s="268"/>
      <c r="BH253" s="268"/>
    </row>
    <row r="254" spans="1:60" ht="30" customHeight="1" x14ac:dyDescent="0.2">
      <c r="A254" s="277" t="str">
        <f t="shared" si="35"/>
        <v/>
      </c>
      <c r="B254" s="296" t="str">
        <f t="shared" si="40"/>
        <v/>
      </c>
      <c r="C254" s="296" t="str">
        <f t="shared" si="41"/>
        <v/>
      </c>
      <c r="D254" s="297" t="str">
        <f t="shared" si="42"/>
        <v/>
      </c>
      <c r="E254" s="298" t="str">
        <f t="shared" si="44"/>
        <v/>
      </c>
      <c r="F254" s="297"/>
      <c r="G254" s="297">
        <v>254</v>
      </c>
      <c r="H254" s="296" t="str">
        <f t="shared" si="43"/>
        <v/>
      </c>
      <c r="I254" s="299" t="str">
        <f t="shared" si="36"/>
        <v/>
      </c>
      <c r="J254" s="93"/>
      <c r="L254" s="278">
        <f t="shared" si="37"/>
        <v>0</v>
      </c>
      <c r="M254" s="278">
        <f t="shared" si="38"/>
        <v>0</v>
      </c>
      <c r="N254" s="319">
        <f t="shared" si="39"/>
        <v>0</v>
      </c>
      <c r="O254" s="300"/>
      <c r="P254" s="300"/>
      <c r="Q254" s="297"/>
      <c r="R254" s="297"/>
      <c r="S254" s="299" t="str">
        <f t="shared" si="45"/>
        <v/>
      </c>
      <c r="T254" s="176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P254" s="268"/>
      <c r="BF254" s="268"/>
      <c r="BH254" s="268"/>
    </row>
    <row r="255" spans="1:60" ht="30" customHeight="1" x14ac:dyDescent="0.2">
      <c r="A255" s="277" t="str">
        <f t="shared" si="35"/>
        <v/>
      </c>
      <c r="B255" s="296" t="str">
        <f t="shared" si="40"/>
        <v/>
      </c>
      <c r="C255" s="296" t="str">
        <f t="shared" si="41"/>
        <v/>
      </c>
      <c r="D255" s="297" t="str">
        <f t="shared" si="42"/>
        <v/>
      </c>
      <c r="E255" s="298" t="str">
        <f t="shared" si="44"/>
        <v/>
      </c>
      <c r="F255" s="297"/>
      <c r="G255" s="297">
        <v>255</v>
      </c>
      <c r="H255" s="296" t="str">
        <f t="shared" si="43"/>
        <v/>
      </c>
      <c r="I255" s="299" t="str">
        <f t="shared" si="36"/>
        <v/>
      </c>
      <c r="J255" s="93"/>
      <c r="L255" s="278">
        <f t="shared" si="37"/>
        <v>0</v>
      </c>
      <c r="M255" s="278">
        <f t="shared" si="38"/>
        <v>0</v>
      </c>
      <c r="N255" s="319">
        <f t="shared" si="39"/>
        <v>0</v>
      </c>
      <c r="O255" s="300"/>
      <c r="P255" s="300"/>
      <c r="Q255" s="297"/>
      <c r="R255" s="297"/>
      <c r="S255" s="299" t="str">
        <f t="shared" si="45"/>
        <v/>
      </c>
      <c r="T255" s="176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P255" s="268"/>
    </row>
    <row r="256" spans="1:60" ht="30" customHeight="1" x14ac:dyDescent="0.2">
      <c r="A256" s="277" t="str">
        <f t="shared" si="35"/>
        <v/>
      </c>
      <c r="B256" s="296" t="str">
        <f t="shared" si="40"/>
        <v/>
      </c>
      <c r="C256" s="296" t="str">
        <f t="shared" si="41"/>
        <v/>
      </c>
      <c r="D256" s="297" t="str">
        <f t="shared" si="42"/>
        <v/>
      </c>
      <c r="E256" s="298" t="str">
        <f t="shared" si="44"/>
        <v/>
      </c>
      <c r="F256" s="297"/>
      <c r="G256" s="297">
        <v>256</v>
      </c>
      <c r="H256" s="296" t="str">
        <f t="shared" si="43"/>
        <v/>
      </c>
      <c r="I256" s="299" t="str">
        <f t="shared" si="36"/>
        <v/>
      </c>
      <c r="J256" s="93"/>
      <c r="L256" s="278">
        <f t="shared" si="37"/>
        <v>0</v>
      </c>
      <c r="M256" s="278">
        <f t="shared" si="38"/>
        <v>0</v>
      </c>
      <c r="N256" s="319">
        <f t="shared" si="39"/>
        <v>0</v>
      </c>
      <c r="O256" s="300"/>
      <c r="P256" s="300"/>
      <c r="Q256" s="297"/>
      <c r="R256" s="297"/>
      <c r="S256" s="299" t="str">
        <f t="shared" si="45"/>
        <v/>
      </c>
      <c r="T256" s="176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P256" s="268"/>
    </row>
    <row r="257" spans="1:60" ht="30" customHeight="1" x14ac:dyDescent="0.2">
      <c r="A257" s="277" t="str">
        <f t="shared" si="35"/>
        <v/>
      </c>
      <c r="B257" s="296" t="str">
        <f t="shared" si="40"/>
        <v/>
      </c>
      <c r="C257" s="296" t="str">
        <f t="shared" si="41"/>
        <v/>
      </c>
      <c r="D257" s="297" t="str">
        <f t="shared" si="42"/>
        <v/>
      </c>
      <c r="E257" s="298" t="str">
        <f t="shared" si="44"/>
        <v/>
      </c>
      <c r="F257" s="297"/>
      <c r="G257" s="297">
        <v>257</v>
      </c>
      <c r="H257" s="296" t="str">
        <f t="shared" si="43"/>
        <v/>
      </c>
      <c r="I257" s="299" t="str">
        <f t="shared" si="36"/>
        <v/>
      </c>
      <c r="J257" s="93"/>
      <c r="L257" s="278">
        <f t="shared" si="37"/>
        <v>0</v>
      </c>
      <c r="M257" s="278">
        <f t="shared" si="38"/>
        <v>0</v>
      </c>
      <c r="N257" s="319">
        <f t="shared" si="39"/>
        <v>0</v>
      </c>
      <c r="O257" s="300"/>
      <c r="P257" s="300"/>
      <c r="Q257" s="297"/>
      <c r="R257" s="297"/>
      <c r="S257" s="299" t="str">
        <f t="shared" si="45"/>
        <v/>
      </c>
      <c r="T257" s="176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P257" s="268"/>
      <c r="BH257" s="268"/>
    </row>
    <row r="258" spans="1:60" ht="30" customHeight="1" x14ac:dyDescent="0.2">
      <c r="A258" s="277" t="str">
        <f t="shared" ref="A258:A321" si="46">IF(B258="","",$W$3)</f>
        <v/>
      </c>
      <c r="B258" s="296" t="str">
        <f t="shared" si="40"/>
        <v/>
      </c>
      <c r="C258" s="296" t="str">
        <f t="shared" si="41"/>
        <v/>
      </c>
      <c r="D258" s="297" t="str">
        <f t="shared" si="42"/>
        <v/>
      </c>
      <c r="E258" s="298" t="str">
        <f t="shared" si="44"/>
        <v/>
      </c>
      <c r="F258" s="297"/>
      <c r="G258" s="297">
        <v>258</v>
      </c>
      <c r="H258" s="296" t="str">
        <f t="shared" si="43"/>
        <v/>
      </c>
      <c r="I258" s="299" t="str">
        <f t="shared" ref="I258:I321" si="47">IF(H258="","",CONCATENATE("C",IF(H258&gt;$X$1-25,0,INT(($X$1-H258-20)/5))))</f>
        <v/>
      </c>
      <c r="J258" s="93"/>
      <c r="L258" s="278">
        <f t="shared" ref="L258:L321" si="48">IF(D258="M",1,0)</f>
        <v>0</v>
      </c>
      <c r="M258" s="278">
        <f t="shared" ref="M258:M321" si="49">IF(D258="F",1,0)</f>
        <v>0</v>
      </c>
      <c r="N258" s="319">
        <f t="shared" ref="N258:N321" si="50">IF(COUNTBLANK(O258:R258)=0,1,0)</f>
        <v>0</v>
      </c>
      <c r="O258" s="300"/>
      <c r="P258" s="300"/>
      <c r="Q258" s="297"/>
      <c r="R258" s="297"/>
      <c r="S258" s="299" t="str">
        <f t="shared" si="45"/>
        <v/>
      </c>
      <c r="T258" s="176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P258" s="268"/>
      <c r="BF258" s="268"/>
      <c r="BH258" s="268"/>
    </row>
    <row r="259" spans="1:60" ht="30" customHeight="1" x14ac:dyDescent="0.2">
      <c r="A259" s="277" t="str">
        <f t="shared" si="46"/>
        <v/>
      </c>
      <c r="B259" s="296" t="str">
        <f t="shared" ref="B259:B322" si="51">IF(O259="","",O259)</f>
        <v/>
      </c>
      <c r="C259" s="296" t="str">
        <f t="shared" ref="C259:C322" si="52">IF(P259="","",P259)</f>
        <v/>
      </c>
      <c r="D259" s="297" t="str">
        <f t="shared" ref="D259:D322" si="53">IF(Q259="","",Q259)</f>
        <v/>
      </c>
      <c r="E259" s="298" t="str">
        <f t="shared" si="44"/>
        <v/>
      </c>
      <c r="F259" s="297"/>
      <c r="G259" s="297">
        <v>259</v>
      </c>
      <c r="H259" s="296" t="str">
        <f t="shared" ref="H259:H322" si="54">IF(R259="","",R259)</f>
        <v/>
      </c>
      <c r="I259" s="299" t="str">
        <f t="shared" si="47"/>
        <v/>
      </c>
      <c r="J259" s="93"/>
      <c r="L259" s="278">
        <f t="shared" si="48"/>
        <v>0</v>
      </c>
      <c r="M259" s="278">
        <f t="shared" si="49"/>
        <v>0</v>
      </c>
      <c r="N259" s="319">
        <f t="shared" si="50"/>
        <v>0</v>
      </c>
      <c r="O259" s="300"/>
      <c r="P259" s="300"/>
      <c r="Q259" s="297"/>
      <c r="R259" s="297"/>
      <c r="S259" s="299" t="str">
        <f t="shared" si="45"/>
        <v/>
      </c>
      <c r="T259" s="176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P259" s="268"/>
      <c r="BH259" s="268"/>
    </row>
    <row r="260" spans="1:60" ht="30" customHeight="1" x14ac:dyDescent="0.2">
      <c r="A260" s="277" t="str">
        <f t="shared" si="46"/>
        <v/>
      </c>
      <c r="B260" s="296" t="str">
        <f t="shared" si="51"/>
        <v/>
      </c>
      <c r="C260" s="296" t="str">
        <f t="shared" si="52"/>
        <v/>
      </c>
      <c r="D260" s="297" t="str">
        <f t="shared" si="53"/>
        <v/>
      </c>
      <c r="E260" s="298" t="str">
        <f t="shared" ref="E260:E323" si="55">IF(H260="","",VALUE(CONCATENATE("01/01/",H260)))</f>
        <v/>
      </c>
      <c r="F260" s="297"/>
      <c r="G260" s="297">
        <v>260</v>
      </c>
      <c r="H260" s="296" t="str">
        <f t="shared" si="54"/>
        <v/>
      </c>
      <c r="I260" s="299" t="str">
        <f t="shared" si="47"/>
        <v/>
      </c>
      <c r="J260" s="93"/>
      <c r="L260" s="278">
        <f t="shared" si="48"/>
        <v>0</v>
      </c>
      <c r="M260" s="278">
        <f t="shared" si="49"/>
        <v>0</v>
      </c>
      <c r="N260" s="319">
        <f t="shared" si="50"/>
        <v>0</v>
      </c>
      <c r="O260" s="300"/>
      <c r="P260" s="300"/>
      <c r="Q260" s="297"/>
      <c r="R260" s="297"/>
      <c r="S260" s="299" t="str">
        <f t="shared" si="45"/>
        <v/>
      </c>
      <c r="T260" s="176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P260" s="268"/>
      <c r="BF260" s="268"/>
      <c r="BH260" s="268"/>
    </row>
    <row r="261" spans="1:60" ht="30" customHeight="1" x14ac:dyDescent="0.2">
      <c r="A261" s="277" t="str">
        <f t="shared" si="46"/>
        <v/>
      </c>
      <c r="B261" s="296" t="str">
        <f t="shared" si="51"/>
        <v/>
      </c>
      <c r="C261" s="296" t="str">
        <f t="shared" si="52"/>
        <v/>
      </c>
      <c r="D261" s="297" t="str">
        <f t="shared" si="53"/>
        <v/>
      </c>
      <c r="E261" s="298" t="str">
        <f t="shared" si="55"/>
        <v/>
      </c>
      <c r="F261" s="297"/>
      <c r="G261" s="297">
        <v>261</v>
      </c>
      <c r="H261" s="296" t="str">
        <f t="shared" si="54"/>
        <v/>
      </c>
      <c r="I261" s="299" t="str">
        <f t="shared" si="47"/>
        <v/>
      </c>
      <c r="J261" s="93"/>
      <c r="L261" s="278">
        <f t="shared" si="48"/>
        <v>0</v>
      </c>
      <c r="M261" s="278">
        <f t="shared" si="49"/>
        <v>0</v>
      </c>
      <c r="N261" s="319">
        <f t="shared" si="50"/>
        <v>0</v>
      </c>
      <c r="O261" s="300"/>
      <c r="P261" s="300"/>
      <c r="Q261" s="297"/>
      <c r="R261" s="297"/>
      <c r="S261" s="299" t="str">
        <f t="shared" si="45"/>
        <v/>
      </c>
      <c r="T261" s="176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BH261" s="268"/>
    </row>
    <row r="262" spans="1:60" ht="30" customHeight="1" x14ac:dyDescent="0.2">
      <c r="A262" s="277" t="str">
        <f t="shared" si="46"/>
        <v/>
      </c>
      <c r="B262" s="296" t="str">
        <f t="shared" si="51"/>
        <v/>
      </c>
      <c r="C262" s="296" t="str">
        <f t="shared" si="52"/>
        <v/>
      </c>
      <c r="D262" s="297" t="str">
        <f t="shared" si="53"/>
        <v/>
      </c>
      <c r="E262" s="298" t="str">
        <f t="shared" si="55"/>
        <v/>
      </c>
      <c r="F262" s="297"/>
      <c r="G262" s="297">
        <v>262</v>
      </c>
      <c r="H262" s="296" t="str">
        <f t="shared" si="54"/>
        <v/>
      </c>
      <c r="I262" s="299" t="str">
        <f t="shared" si="47"/>
        <v/>
      </c>
      <c r="J262" s="93"/>
      <c r="L262" s="278">
        <f t="shared" si="48"/>
        <v>0</v>
      </c>
      <c r="M262" s="278">
        <f t="shared" si="49"/>
        <v>0</v>
      </c>
      <c r="N262" s="319">
        <f t="shared" si="50"/>
        <v>0</v>
      </c>
      <c r="O262" s="300"/>
      <c r="P262" s="300"/>
      <c r="Q262" s="297"/>
      <c r="R262" s="297"/>
      <c r="S262" s="299" t="str">
        <f t="shared" si="45"/>
        <v/>
      </c>
      <c r="T262" s="176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P262" s="268"/>
      <c r="BH262" s="268"/>
    </row>
    <row r="263" spans="1:60" ht="30" customHeight="1" x14ac:dyDescent="0.2">
      <c r="A263" s="277" t="str">
        <f t="shared" si="46"/>
        <v/>
      </c>
      <c r="B263" s="296" t="str">
        <f t="shared" si="51"/>
        <v/>
      </c>
      <c r="C263" s="296" t="str">
        <f t="shared" si="52"/>
        <v/>
      </c>
      <c r="D263" s="297" t="str">
        <f t="shared" si="53"/>
        <v/>
      </c>
      <c r="E263" s="298" t="str">
        <f t="shared" si="55"/>
        <v/>
      </c>
      <c r="F263" s="297"/>
      <c r="G263" s="297">
        <v>263</v>
      </c>
      <c r="H263" s="296" t="str">
        <f t="shared" si="54"/>
        <v/>
      </c>
      <c r="I263" s="299" t="str">
        <f t="shared" si="47"/>
        <v/>
      </c>
      <c r="J263" s="93"/>
      <c r="L263" s="278">
        <f t="shared" si="48"/>
        <v>0</v>
      </c>
      <c r="M263" s="278">
        <f t="shared" si="49"/>
        <v>0</v>
      </c>
      <c r="N263" s="319">
        <f t="shared" si="50"/>
        <v>0</v>
      </c>
      <c r="O263" s="300"/>
      <c r="P263" s="300"/>
      <c r="Q263" s="297"/>
      <c r="R263" s="297"/>
      <c r="S263" s="299" t="str">
        <f t="shared" si="45"/>
        <v/>
      </c>
      <c r="T263" s="176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P263" s="268"/>
      <c r="BF263" s="268"/>
    </row>
    <row r="264" spans="1:60" ht="30" customHeight="1" x14ac:dyDescent="0.2">
      <c r="A264" s="277" t="str">
        <f t="shared" si="46"/>
        <v/>
      </c>
      <c r="B264" s="296" t="str">
        <f t="shared" si="51"/>
        <v/>
      </c>
      <c r="C264" s="296" t="str">
        <f t="shared" si="52"/>
        <v/>
      </c>
      <c r="D264" s="297" t="str">
        <f t="shared" si="53"/>
        <v/>
      </c>
      <c r="E264" s="298" t="str">
        <f t="shared" si="55"/>
        <v/>
      </c>
      <c r="F264" s="297"/>
      <c r="G264" s="297">
        <v>264</v>
      </c>
      <c r="H264" s="296" t="str">
        <f t="shared" si="54"/>
        <v/>
      </c>
      <c r="I264" s="299" t="str">
        <f t="shared" si="47"/>
        <v/>
      </c>
      <c r="J264" s="93"/>
      <c r="L264" s="278">
        <f t="shared" si="48"/>
        <v>0</v>
      </c>
      <c r="M264" s="278">
        <f t="shared" si="49"/>
        <v>0</v>
      </c>
      <c r="N264" s="319">
        <f t="shared" si="50"/>
        <v>0</v>
      </c>
      <c r="O264" s="300"/>
      <c r="P264" s="300"/>
      <c r="Q264" s="297"/>
      <c r="R264" s="297"/>
      <c r="S264" s="299" t="str">
        <f t="shared" si="45"/>
        <v/>
      </c>
      <c r="T264" s="176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P264" s="268"/>
    </row>
    <row r="265" spans="1:60" ht="30" customHeight="1" x14ac:dyDescent="0.2">
      <c r="A265" s="277" t="str">
        <f t="shared" si="46"/>
        <v/>
      </c>
      <c r="B265" s="296" t="str">
        <f t="shared" si="51"/>
        <v/>
      </c>
      <c r="C265" s="296" t="str">
        <f t="shared" si="52"/>
        <v/>
      </c>
      <c r="D265" s="297" t="str">
        <f t="shared" si="53"/>
        <v/>
      </c>
      <c r="E265" s="298" t="str">
        <f t="shared" si="55"/>
        <v/>
      </c>
      <c r="F265" s="297"/>
      <c r="G265" s="297">
        <v>265</v>
      </c>
      <c r="H265" s="296" t="str">
        <f t="shared" si="54"/>
        <v/>
      </c>
      <c r="I265" s="299" t="str">
        <f t="shared" si="47"/>
        <v/>
      </c>
      <c r="J265" s="93"/>
      <c r="L265" s="278">
        <f t="shared" si="48"/>
        <v>0</v>
      </c>
      <c r="M265" s="278">
        <f t="shared" si="49"/>
        <v>0</v>
      </c>
      <c r="N265" s="319">
        <f t="shared" si="50"/>
        <v>0</v>
      </c>
      <c r="O265" s="300"/>
      <c r="P265" s="300"/>
      <c r="Q265" s="297"/>
      <c r="R265" s="297"/>
      <c r="S265" s="299" t="str">
        <f t="shared" si="45"/>
        <v/>
      </c>
      <c r="T265" s="176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BH265" s="268"/>
    </row>
    <row r="266" spans="1:60" ht="30" customHeight="1" x14ac:dyDescent="0.2">
      <c r="A266" s="277" t="str">
        <f t="shared" si="46"/>
        <v/>
      </c>
      <c r="B266" s="296" t="str">
        <f t="shared" si="51"/>
        <v/>
      </c>
      <c r="C266" s="296" t="str">
        <f t="shared" si="52"/>
        <v/>
      </c>
      <c r="D266" s="297" t="str">
        <f t="shared" si="53"/>
        <v/>
      </c>
      <c r="E266" s="298" t="str">
        <f t="shared" si="55"/>
        <v/>
      </c>
      <c r="F266" s="297"/>
      <c r="G266" s="297">
        <v>266</v>
      </c>
      <c r="H266" s="296" t="str">
        <f t="shared" si="54"/>
        <v/>
      </c>
      <c r="I266" s="299" t="str">
        <f t="shared" si="47"/>
        <v/>
      </c>
      <c r="J266" s="93"/>
      <c r="L266" s="278">
        <f t="shared" si="48"/>
        <v>0</v>
      </c>
      <c r="M266" s="278">
        <f t="shared" si="49"/>
        <v>0</v>
      </c>
      <c r="N266" s="319">
        <f t="shared" si="50"/>
        <v>0</v>
      </c>
      <c r="O266" s="300"/>
      <c r="P266" s="300"/>
      <c r="Q266" s="297"/>
      <c r="R266" s="297"/>
      <c r="S266" s="299" t="str">
        <f t="shared" si="45"/>
        <v/>
      </c>
      <c r="T266" s="176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BH266" s="268"/>
    </row>
    <row r="267" spans="1:60" ht="30" customHeight="1" x14ac:dyDescent="0.2">
      <c r="A267" s="277" t="str">
        <f t="shared" si="46"/>
        <v/>
      </c>
      <c r="B267" s="296" t="str">
        <f t="shared" si="51"/>
        <v/>
      </c>
      <c r="C267" s="296" t="str">
        <f t="shared" si="52"/>
        <v/>
      </c>
      <c r="D267" s="297" t="str">
        <f t="shared" si="53"/>
        <v/>
      </c>
      <c r="E267" s="298" t="str">
        <f t="shared" si="55"/>
        <v/>
      </c>
      <c r="F267" s="297"/>
      <c r="G267" s="297">
        <v>267</v>
      </c>
      <c r="H267" s="296" t="str">
        <f t="shared" si="54"/>
        <v/>
      </c>
      <c r="I267" s="299" t="str">
        <f t="shared" si="47"/>
        <v/>
      </c>
      <c r="J267" s="93"/>
      <c r="L267" s="278">
        <f t="shared" si="48"/>
        <v>0</v>
      </c>
      <c r="M267" s="278">
        <f t="shared" si="49"/>
        <v>0</v>
      </c>
      <c r="N267" s="319">
        <f t="shared" si="50"/>
        <v>0</v>
      </c>
      <c r="O267" s="300"/>
      <c r="P267" s="300"/>
      <c r="Q267" s="297"/>
      <c r="R267" s="297"/>
      <c r="S267" s="299" t="str">
        <f t="shared" si="45"/>
        <v/>
      </c>
      <c r="T267" s="176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BH267" s="268"/>
    </row>
    <row r="268" spans="1:60" ht="30" customHeight="1" x14ac:dyDescent="0.2">
      <c r="A268" s="277" t="str">
        <f t="shared" si="46"/>
        <v/>
      </c>
      <c r="B268" s="296" t="str">
        <f t="shared" si="51"/>
        <v/>
      </c>
      <c r="C268" s="296" t="str">
        <f t="shared" si="52"/>
        <v/>
      </c>
      <c r="D268" s="297" t="str">
        <f t="shared" si="53"/>
        <v/>
      </c>
      <c r="E268" s="298" t="str">
        <f t="shared" si="55"/>
        <v/>
      </c>
      <c r="F268" s="297"/>
      <c r="G268" s="297">
        <v>268</v>
      </c>
      <c r="H268" s="296" t="str">
        <f t="shared" si="54"/>
        <v/>
      </c>
      <c r="I268" s="299" t="str">
        <f t="shared" si="47"/>
        <v/>
      </c>
      <c r="J268" s="93"/>
      <c r="L268" s="278">
        <f t="shared" si="48"/>
        <v>0</v>
      </c>
      <c r="M268" s="278">
        <f t="shared" si="49"/>
        <v>0</v>
      </c>
      <c r="N268" s="319">
        <f t="shared" si="50"/>
        <v>0</v>
      </c>
      <c r="O268" s="300"/>
      <c r="P268" s="300"/>
      <c r="Q268" s="297"/>
      <c r="R268" s="297"/>
      <c r="S268" s="299" t="str">
        <f t="shared" si="45"/>
        <v/>
      </c>
      <c r="T268" s="176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P268" s="268"/>
    </row>
    <row r="269" spans="1:60" ht="30" customHeight="1" x14ac:dyDescent="0.2">
      <c r="A269" s="277" t="str">
        <f t="shared" si="46"/>
        <v/>
      </c>
      <c r="B269" s="296" t="str">
        <f t="shared" si="51"/>
        <v/>
      </c>
      <c r="C269" s="296" t="str">
        <f t="shared" si="52"/>
        <v/>
      </c>
      <c r="D269" s="297" t="str">
        <f t="shared" si="53"/>
        <v/>
      </c>
      <c r="E269" s="298" t="str">
        <f t="shared" si="55"/>
        <v/>
      </c>
      <c r="F269" s="297"/>
      <c r="G269" s="297">
        <v>269</v>
      </c>
      <c r="H269" s="296" t="str">
        <f t="shared" si="54"/>
        <v/>
      </c>
      <c r="I269" s="299" t="str">
        <f t="shared" si="47"/>
        <v/>
      </c>
      <c r="J269" s="93"/>
      <c r="L269" s="278">
        <f t="shared" si="48"/>
        <v>0</v>
      </c>
      <c r="M269" s="278">
        <f t="shared" si="49"/>
        <v>0</v>
      </c>
      <c r="N269" s="319">
        <f t="shared" si="50"/>
        <v>0</v>
      </c>
      <c r="O269" s="300"/>
      <c r="P269" s="300"/>
      <c r="Q269" s="297"/>
      <c r="R269" s="297"/>
      <c r="S269" s="299" t="str">
        <f t="shared" si="45"/>
        <v/>
      </c>
      <c r="T269" s="176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P269" s="268"/>
    </row>
    <row r="270" spans="1:60" ht="30" customHeight="1" x14ac:dyDescent="0.2">
      <c r="A270" s="277" t="str">
        <f t="shared" si="46"/>
        <v/>
      </c>
      <c r="B270" s="296" t="str">
        <f t="shared" si="51"/>
        <v/>
      </c>
      <c r="C270" s="296" t="str">
        <f t="shared" si="52"/>
        <v/>
      </c>
      <c r="D270" s="297" t="str">
        <f t="shared" si="53"/>
        <v/>
      </c>
      <c r="E270" s="298" t="str">
        <f t="shared" si="55"/>
        <v/>
      </c>
      <c r="F270" s="297"/>
      <c r="G270" s="297">
        <v>270</v>
      </c>
      <c r="H270" s="296" t="str">
        <f t="shared" si="54"/>
        <v/>
      </c>
      <c r="I270" s="299" t="str">
        <f t="shared" si="47"/>
        <v/>
      </c>
      <c r="J270" s="93"/>
      <c r="L270" s="278">
        <f t="shared" si="48"/>
        <v>0</v>
      </c>
      <c r="M270" s="278">
        <f t="shared" si="49"/>
        <v>0</v>
      </c>
      <c r="N270" s="319">
        <f t="shared" si="50"/>
        <v>0</v>
      </c>
      <c r="O270" s="300"/>
      <c r="P270" s="300"/>
      <c r="Q270" s="297"/>
      <c r="R270" s="297"/>
      <c r="S270" s="299" t="str">
        <f t="shared" si="45"/>
        <v/>
      </c>
      <c r="T270" s="176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P270" s="268"/>
      <c r="BF270" s="268"/>
    </row>
    <row r="271" spans="1:60" ht="30" customHeight="1" x14ac:dyDescent="0.2">
      <c r="A271" s="277" t="str">
        <f t="shared" si="46"/>
        <v/>
      </c>
      <c r="B271" s="296" t="str">
        <f t="shared" si="51"/>
        <v/>
      </c>
      <c r="C271" s="296" t="str">
        <f t="shared" si="52"/>
        <v/>
      </c>
      <c r="D271" s="297" t="str">
        <f t="shared" si="53"/>
        <v/>
      </c>
      <c r="E271" s="298" t="str">
        <f t="shared" si="55"/>
        <v/>
      </c>
      <c r="F271" s="297"/>
      <c r="G271" s="297">
        <v>271</v>
      </c>
      <c r="H271" s="296" t="str">
        <f t="shared" si="54"/>
        <v/>
      </c>
      <c r="I271" s="299" t="str">
        <f t="shared" si="47"/>
        <v/>
      </c>
      <c r="J271" s="93"/>
      <c r="L271" s="278">
        <f t="shared" si="48"/>
        <v>0</v>
      </c>
      <c r="M271" s="278">
        <f t="shared" si="49"/>
        <v>0</v>
      </c>
      <c r="N271" s="319">
        <f t="shared" si="50"/>
        <v>0</v>
      </c>
      <c r="O271" s="300"/>
      <c r="P271" s="300"/>
      <c r="Q271" s="297"/>
      <c r="R271" s="297"/>
      <c r="S271" s="299" t="str">
        <f t="shared" si="45"/>
        <v/>
      </c>
      <c r="T271" s="176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P271" s="268"/>
      <c r="BF271" s="268"/>
    </row>
    <row r="272" spans="1:60" ht="30" customHeight="1" x14ac:dyDescent="0.2">
      <c r="A272" s="277" t="str">
        <f t="shared" si="46"/>
        <v/>
      </c>
      <c r="B272" s="296" t="str">
        <f t="shared" si="51"/>
        <v/>
      </c>
      <c r="C272" s="296" t="str">
        <f t="shared" si="52"/>
        <v/>
      </c>
      <c r="D272" s="297" t="str">
        <f t="shared" si="53"/>
        <v/>
      </c>
      <c r="E272" s="298" t="str">
        <f t="shared" si="55"/>
        <v/>
      </c>
      <c r="F272" s="297"/>
      <c r="G272" s="297">
        <v>272</v>
      </c>
      <c r="H272" s="296" t="str">
        <f t="shared" si="54"/>
        <v/>
      </c>
      <c r="I272" s="299" t="str">
        <f t="shared" si="47"/>
        <v/>
      </c>
      <c r="J272" s="93"/>
      <c r="L272" s="278">
        <f t="shared" si="48"/>
        <v>0</v>
      </c>
      <c r="M272" s="278">
        <f t="shared" si="49"/>
        <v>0</v>
      </c>
      <c r="N272" s="319">
        <f t="shared" si="50"/>
        <v>0</v>
      </c>
      <c r="O272" s="300"/>
      <c r="P272" s="300"/>
      <c r="Q272" s="297"/>
      <c r="R272" s="297"/>
      <c r="S272" s="299" t="str">
        <f t="shared" si="45"/>
        <v/>
      </c>
      <c r="T272" s="176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P272" s="268"/>
    </row>
    <row r="273" spans="1:60" ht="30" customHeight="1" x14ac:dyDescent="0.2">
      <c r="A273" s="277" t="str">
        <f t="shared" si="46"/>
        <v/>
      </c>
      <c r="B273" s="296" t="str">
        <f t="shared" si="51"/>
        <v/>
      </c>
      <c r="C273" s="296" t="str">
        <f t="shared" si="52"/>
        <v/>
      </c>
      <c r="D273" s="297" t="str">
        <f t="shared" si="53"/>
        <v/>
      </c>
      <c r="E273" s="298" t="str">
        <f t="shared" si="55"/>
        <v/>
      </c>
      <c r="F273" s="297"/>
      <c r="G273" s="297">
        <v>273</v>
      </c>
      <c r="H273" s="296" t="str">
        <f t="shared" si="54"/>
        <v/>
      </c>
      <c r="I273" s="299" t="str">
        <f t="shared" si="47"/>
        <v/>
      </c>
      <c r="J273" s="93"/>
      <c r="L273" s="278">
        <f t="shared" si="48"/>
        <v>0</v>
      </c>
      <c r="M273" s="278">
        <f t="shared" si="49"/>
        <v>0</v>
      </c>
      <c r="N273" s="319">
        <f t="shared" si="50"/>
        <v>0</v>
      </c>
      <c r="O273" s="300"/>
      <c r="P273" s="300"/>
      <c r="Q273" s="297"/>
      <c r="R273" s="297"/>
      <c r="S273" s="299" t="str">
        <f t="shared" ref="S273:S336" si="56">IF(R273="","",CONCATENATE("C",IF(R273&gt;$X$1-25,0,INT(($X$1-R273-20)/5))))</f>
        <v/>
      </c>
      <c r="T273" s="176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P273" s="268"/>
      <c r="BF273" s="268"/>
    </row>
    <row r="274" spans="1:60" ht="30" customHeight="1" x14ac:dyDescent="0.2">
      <c r="A274" s="277" t="str">
        <f t="shared" si="46"/>
        <v/>
      </c>
      <c r="B274" s="296" t="str">
        <f t="shared" si="51"/>
        <v/>
      </c>
      <c r="C274" s="296" t="str">
        <f t="shared" si="52"/>
        <v/>
      </c>
      <c r="D274" s="297" t="str">
        <f t="shared" si="53"/>
        <v/>
      </c>
      <c r="E274" s="298" t="str">
        <f t="shared" si="55"/>
        <v/>
      </c>
      <c r="F274" s="297"/>
      <c r="G274" s="297">
        <v>274</v>
      </c>
      <c r="H274" s="296" t="str">
        <f t="shared" si="54"/>
        <v/>
      </c>
      <c r="I274" s="299" t="str">
        <f t="shared" si="47"/>
        <v/>
      </c>
      <c r="J274" s="93"/>
      <c r="L274" s="278">
        <f t="shared" si="48"/>
        <v>0</v>
      </c>
      <c r="M274" s="278">
        <f t="shared" si="49"/>
        <v>0</v>
      </c>
      <c r="N274" s="319">
        <f t="shared" si="50"/>
        <v>0</v>
      </c>
      <c r="O274" s="300"/>
      <c r="P274" s="300"/>
      <c r="Q274" s="297"/>
      <c r="R274" s="297"/>
      <c r="S274" s="299" t="str">
        <f t="shared" si="56"/>
        <v/>
      </c>
      <c r="T274" s="176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BF274" s="268"/>
      <c r="BH274" s="268"/>
    </row>
    <row r="275" spans="1:60" ht="30" customHeight="1" x14ac:dyDescent="0.2">
      <c r="A275" s="277" t="str">
        <f t="shared" si="46"/>
        <v/>
      </c>
      <c r="B275" s="296" t="str">
        <f t="shared" si="51"/>
        <v/>
      </c>
      <c r="C275" s="296" t="str">
        <f t="shared" si="52"/>
        <v/>
      </c>
      <c r="D275" s="297" t="str">
        <f t="shared" si="53"/>
        <v/>
      </c>
      <c r="E275" s="298" t="str">
        <f t="shared" si="55"/>
        <v/>
      </c>
      <c r="F275" s="297"/>
      <c r="G275" s="297">
        <v>275</v>
      </c>
      <c r="H275" s="296" t="str">
        <f t="shared" si="54"/>
        <v/>
      </c>
      <c r="I275" s="299" t="str">
        <f t="shared" si="47"/>
        <v/>
      </c>
      <c r="J275" s="93"/>
      <c r="L275" s="278">
        <f t="shared" si="48"/>
        <v>0</v>
      </c>
      <c r="M275" s="278">
        <f t="shared" si="49"/>
        <v>0</v>
      </c>
      <c r="N275" s="319">
        <f t="shared" si="50"/>
        <v>0</v>
      </c>
      <c r="O275" s="300"/>
      <c r="P275" s="300"/>
      <c r="Q275" s="297"/>
      <c r="R275" s="297"/>
      <c r="S275" s="299" t="str">
        <f t="shared" si="56"/>
        <v/>
      </c>
      <c r="T275" s="176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BH275" s="268"/>
    </row>
    <row r="276" spans="1:60" ht="30" customHeight="1" x14ac:dyDescent="0.2">
      <c r="A276" s="277" t="str">
        <f t="shared" si="46"/>
        <v/>
      </c>
      <c r="B276" s="296" t="str">
        <f t="shared" si="51"/>
        <v/>
      </c>
      <c r="C276" s="296" t="str">
        <f t="shared" si="52"/>
        <v/>
      </c>
      <c r="D276" s="297" t="str">
        <f t="shared" si="53"/>
        <v/>
      </c>
      <c r="E276" s="298" t="str">
        <f t="shared" si="55"/>
        <v/>
      </c>
      <c r="F276" s="297"/>
      <c r="G276" s="297">
        <v>276</v>
      </c>
      <c r="H276" s="296" t="str">
        <f t="shared" si="54"/>
        <v/>
      </c>
      <c r="I276" s="299" t="str">
        <f t="shared" si="47"/>
        <v/>
      </c>
      <c r="J276" s="93"/>
      <c r="L276" s="278">
        <f t="shared" si="48"/>
        <v>0</v>
      </c>
      <c r="M276" s="278">
        <f t="shared" si="49"/>
        <v>0</v>
      </c>
      <c r="N276" s="319">
        <f t="shared" si="50"/>
        <v>0</v>
      </c>
      <c r="O276" s="300"/>
      <c r="P276" s="300"/>
      <c r="Q276" s="297"/>
      <c r="R276" s="297"/>
      <c r="S276" s="299" t="str">
        <f t="shared" si="56"/>
        <v/>
      </c>
      <c r="T276" s="176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</row>
    <row r="277" spans="1:60" ht="30" customHeight="1" x14ac:dyDescent="0.2">
      <c r="A277" s="277" t="str">
        <f t="shared" si="46"/>
        <v/>
      </c>
      <c r="B277" s="296" t="str">
        <f t="shared" si="51"/>
        <v/>
      </c>
      <c r="C277" s="296" t="str">
        <f t="shared" si="52"/>
        <v/>
      </c>
      <c r="D277" s="297" t="str">
        <f t="shared" si="53"/>
        <v/>
      </c>
      <c r="E277" s="298" t="str">
        <f t="shared" si="55"/>
        <v/>
      </c>
      <c r="F277" s="297"/>
      <c r="G277" s="297">
        <v>277</v>
      </c>
      <c r="H277" s="296" t="str">
        <f t="shared" si="54"/>
        <v/>
      </c>
      <c r="I277" s="299" t="str">
        <f t="shared" si="47"/>
        <v/>
      </c>
      <c r="J277" s="93"/>
      <c r="L277" s="278">
        <f t="shared" si="48"/>
        <v>0</v>
      </c>
      <c r="M277" s="278">
        <f t="shared" si="49"/>
        <v>0</v>
      </c>
      <c r="N277" s="319">
        <f t="shared" si="50"/>
        <v>0</v>
      </c>
      <c r="O277" s="300"/>
      <c r="P277" s="300"/>
      <c r="Q277" s="297"/>
      <c r="R277" s="297"/>
      <c r="S277" s="299" t="str">
        <f t="shared" si="56"/>
        <v/>
      </c>
      <c r="T277" s="176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P277" s="268"/>
    </row>
    <row r="278" spans="1:60" ht="30" customHeight="1" x14ac:dyDescent="0.2">
      <c r="A278" s="277" t="str">
        <f t="shared" si="46"/>
        <v/>
      </c>
      <c r="B278" s="296" t="str">
        <f t="shared" si="51"/>
        <v/>
      </c>
      <c r="C278" s="296" t="str">
        <f t="shared" si="52"/>
        <v/>
      </c>
      <c r="D278" s="297" t="str">
        <f t="shared" si="53"/>
        <v/>
      </c>
      <c r="E278" s="298" t="str">
        <f t="shared" si="55"/>
        <v/>
      </c>
      <c r="F278" s="297"/>
      <c r="G278" s="297">
        <v>278</v>
      </c>
      <c r="H278" s="296" t="str">
        <f t="shared" si="54"/>
        <v/>
      </c>
      <c r="I278" s="299" t="str">
        <f t="shared" si="47"/>
        <v/>
      </c>
      <c r="J278" s="93"/>
      <c r="L278" s="278">
        <f t="shared" si="48"/>
        <v>0</v>
      </c>
      <c r="M278" s="278">
        <f t="shared" si="49"/>
        <v>0</v>
      </c>
      <c r="N278" s="319">
        <f t="shared" si="50"/>
        <v>0</v>
      </c>
      <c r="O278" s="300"/>
      <c r="P278" s="300"/>
      <c r="Q278" s="297"/>
      <c r="R278" s="297"/>
      <c r="S278" s="299" t="str">
        <f t="shared" si="56"/>
        <v/>
      </c>
      <c r="T278" s="176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P278" s="268"/>
    </row>
    <row r="279" spans="1:60" ht="30" customHeight="1" x14ac:dyDescent="0.2">
      <c r="A279" s="277" t="str">
        <f t="shared" si="46"/>
        <v/>
      </c>
      <c r="B279" s="296" t="str">
        <f t="shared" si="51"/>
        <v/>
      </c>
      <c r="C279" s="296" t="str">
        <f t="shared" si="52"/>
        <v/>
      </c>
      <c r="D279" s="297" t="str">
        <f t="shared" si="53"/>
        <v/>
      </c>
      <c r="E279" s="298" t="str">
        <f t="shared" si="55"/>
        <v/>
      </c>
      <c r="F279" s="297"/>
      <c r="G279" s="297">
        <v>279</v>
      </c>
      <c r="H279" s="296" t="str">
        <f t="shared" si="54"/>
        <v/>
      </c>
      <c r="I279" s="299" t="str">
        <f t="shared" si="47"/>
        <v/>
      </c>
      <c r="J279" s="93"/>
      <c r="L279" s="278">
        <f t="shared" si="48"/>
        <v>0</v>
      </c>
      <c r="M279" s="278">
        <f t="shared" si="49"/>
        <v>0</v>
      </c>
      <c r="N279" s="319">
        <f t="shared" si="50"/>
        <v>0</v>
      </c>
      <c r="O279" s="300"/>
      <c r="P279" s="300"/>
      <c r="Q279" s="297"/>
      <c r="R279" s="297"/>
      <c r="S279" s="299" t="str">
        <f t="shared" si="56"/>
        <v/>
      </c>
      <c r="T279" s="176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P279" s="268"/>
    </row>
    <row r="280" spans="1:60" ht="30" customHeight="1" x14ac:dyDescent="0.2">
      <c r="A280" s="277" t="str">
        <f t="shared" si="46"/>
        <v/>
      </c>
      <c r="B280" s="296" t="str">
        <f t="shared" si="51"/>
        <v/>
      </c>
      <c r="C280" s="296" t="str">
        <f t="shared" si="52"/>
        <v/>
      </c>
      <c r="D280" s="297" t="str">
        <f t="shared" si="53"/>
        <v/>
      </c>
      <c r="E280" s="298" t="str">
        <f t="shared" si="55"/>
        <v/>
      </c>
      <c r="F280" s="297"/>
      <c r="G280" s="297">
        <v>280</v>
      </c>
      <c r="H280" s="296" t="str">
        <f t="shared" si="54"/>
        <v/>
      </c>
      <c r="I280" s="299" t="str">
        <f t="shared" si="47"/>
        <v/>
      </c>
      <c r="J280" s="93"/>
      <c r="L280" s="278">
        <f t="shared" si="48"/>
        <v>0</v>
      </c>
      <c r="M280" s="278">
        <f t="shared" si="49"/>
        <v>0</v>
      </c>
      <c r="N280" s="319">
        <f t="shared" si="50"/>
        <v>0</v>
      </c>
      <c r="O280" s="300"/>
      <c r="P280" s="300"/>
      <c r="Q280" s="297"/>
      <c r="R280" s="297"/>
      <c r="S280" s="299" t="str">
        <f t="shared" si="56"/>
        <v/>
      </c>
      <c r="T280" s="176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P280" s="268"/>
    </row>
    <row r="281" spans="1:60" ht="30" customHeight="1" x14ac:dyDescent="0.2">
      <c r="A281" s="277" t="str">
        <f t="shared" si="46"/>
        <v/>
      </c>
      <c r="B281" s="296" t="str">
        <f t="shared" si="51"/>
        <v/>
      </c>
      <c r="C281" s="296" t="str">
        <f t="shared" si="52"/>
        <v/>
      </c>
      <c r="D281" s="297" t="str">
        <f t="shared" si="53"/>
        <v/>
      </c>
      <c r="E281" s="298" t="str">
        <f t="shared" si="55"/>
        <v/>
      </c>
      <c r="F281" s="297"/>
      <c r="G281" s="297">
        <v>281</v>
      </c>
      <c r="H281" s="296" t="str">
        <f t="shared" si="54"/>
        <v/>
      </c>
      <c r="I281" s="299" t="str">
        <f t="shared" si="47"/>
        <v/>
      </c>
      <c r="J281" s="93"/>
      <c r="L281" s="278">
        <f t="shared" si="48"/>
        <v>0</v>
      </c>
      <c r="M281" s="278">
        <f t="shared" si="49"/>
        <v>0</v>
      </c>
      <c r="N281" s="319">
        <f t="shared" si="50"/>
        <v>0</v>
      </c>
      <c r="O281" s="300"/>
      <c r="P281" s="300"/>
      <c r="Q281" s="297"/>
      <c r="R281" s="297"/>
      <c r="S281" s="299" t="str">
        <f t="shared" si="56"/>
        <v/>
      </c>
      <c r="T281" s="176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P281" s="268"/>
    </row>
    <row r="282" spans="1:60" ht="30" customHeight="1" x14ac:dyDescent="0.2">
      <c r="A282" s="277" t="str">
        <f t="shared" si="46"/>
        <v/>
      </c>
      <c r="B282" s="296" t="str">
        <f t="shared" si="51"/>
        <v/>
      </c>
      <c r="C282" s="296" t="str">
        <f t="shared" si="52"/>
        <v/>
      </c>
      <c r="D282" s="297" t="str">
        <f t="shared" si="53"/>
        <v/>
      </c>
      <c r="E282" s="298" t="str">
        <f t="shared" si="55"/>
        <v/>
      </c>
      <c r="F282" s="297"/>
      <c r="G282" s="297">
        <v>282</v>
      </c>
      <c r="H282" s="296" t="str">
        <f t="shared" si="54"/>
        <v/>
      </c>
      <c r="I282" s="299" t="str">
        <f t="shared" si="47"/>
        <v/>
      </c>
      <c r="J282" s="93"/>
      <c r="L282" s="278">
        <f t="shared" si="48"/>
        <v>0</v>
      </c>
      <c r="M282" s="278">
        <f t="shared" si="49"/>
        <v>0</v>
      </c>
      <c r="N282" s="319">
        <f t="shared" si="50"/>
        <v>0</v>
      </c>
      <c r="O282" s="300"/>
      <c r="P282" s="300"/>
      <c r="Q282" s="297"/>
      <c r="R282" s="297"/>
      <c r="S282" s="299" t="str">
        <f t="shared" si="56"/>
        <v/>
      </c>
      <c r="T282" s="176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P282" s="268"/>
      <c r="BF282" s="268"/>
    </row>
    <row r="283" spans="1:60" ht="30" customHeight="1" x14ac:dyDescent="0.2">
      <c r="A283" s="277" t="str">
        <f t="shared" si="46"/>
        <v/>
      </c>
      <c r="B283" s="296" t="str">
        <f t="shared" si="51"/>
        <v/>
      </c>
      <c r="C283" s="296" t="str">
        <f t="shared" si="52"/>
        <v/>
      </c>
      <c r="D283" s="297" t="str">
        <f t="shared" si="53"/>
        <v/>
      </c>
      <c r="E283" s="298" t="str">
        <f t="shared" si="55"/>
        <v/>
      </c>
      <c r="F283" s="297"/>
      <c r="G283" s="297">
        <v>283</v>
      </c>
      <c r="H283" s="296" t="str">
        <f t="shared" si="54"/>
        <v/>
      </c>
      <c r="I283" s="299" t="str">
        <f t="shared" si="47"/>
        <v/>
      </c>
      <c r="J283" s="93"/>
      <c r="L283" s="278">
        <f t="shared" si="48"/>
        <v>0</v>
      </c>
      <c r="M283" s="278">
        <f t="shared" si="49"/>
        <v>0</v>
      </c>
      <c r="N283" s="319">
        <f t="shared" si="50"/>
        <v>0</v>
      </c>
      <c r="O283" s="300"/>
      <c r="P283" s="300"/>
      <c r="Q283" s="297"/>
      <c r="R283" s="297"/>
      <c r="S283" s="299" t="str">
        <f t="shared" si="56"/>
        <v/>
      </c>
      <c r="T283" s="176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P283" s="268"/>
      <c r="BF283" s="268"/>
    </row>
    <row r="284" spans="1:60" ht="30" customHeight="1" x14ac:dyDescent="0.2">
      <c r="A284" s="277" t="str">
        <f t="shared" si="46"/>
        <v/>
      </c>
      <c r="B284" s="296" t="str">
        <f t="shared" si="51"/>
        <v/>
      </c>
      <c r="C284" s="296" t="str">
        <f t="shared" si="52"/>
        <v/>
      </c>
      <c r="D284" s="297" t="str">
        <f t="shared" si="53"/>
        <v/>
      </c>
      <c r="E284" s="298" t="str">
        <f t="shared" si="55"/>
        <v/>
      </c>
      <c r="F284" s="297"/>
      <c r="G284" s="297">
        <v>284</v>
      </c>
      <c r="H284" s="296" t="str">
        <f t="shared" si="54"/>
        <v/>
      </c>
      <c r="I284" s="299" t="str">
        <f t="shared" si="47"/>
        <v/>
      </c>
      <c r="J284" s="93"/>
      <c r="L284" s="278">
        <f t="shared" si="48"/>
        <v>0</v>
      </c>
      <c r="M284" s="278">
        <f t="shared" si="49"/>
        <v>0</v>
      </c>
      <c r="N284" s="319">
        <f t="shared" si="50"/>
        <v>0</v>
      </c>
      <c r="O284" s="300"/>
      <c r="P284" s="300"/>
      <c r="Q284" s="297"/>
      <c r="R284" s="297"/>
      <c r="S284" s="299" t="str">
        <f t="shared" si="56"/>
        <v/>
      </c>
      <c r="T284" s="176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P284" s="268"/>
      <c r="BF284" s="268"/>
      <c r="BH284" s="268"/>
    </row>
    <row r="285" spans="1:60" ht="30" customHeight="1" x14ac:dyDescent="0.2">
      <c r="A285" s="277" t="str">
        <f t="shared" si="46"/>
        <v/>
      </c>
      <c r="B285" s="296" t="str">
        <f t="shared" si="51"/>
        <v/>
      </c>
      <c r="C285" s="296" t="str">
        <f t="shared" si="52"/>
        <v/>
      </c>
      <c r="D285" s="297" t="str">
        <f t="shared" si="53"/>
        <v/>
      </c>
      <c r="E285" s="298" t="str">
        <f t="shared" si="55"/>
        <v/>
      </c>
      <c r="F285" s="297"/>
      <c r="G285" s="297">
        <v>285</v>
      </c>
      <c r="H285" s="296" t="str">
        <f t="shared" si="54"/>
        <v/>
      </c>
      <c r="I285" s="299" t="str">
        <f t="shared" si="47"/>
        <v/>
      </c>
      <c r="J285" s="93"/>
      <c r="L285" s="278">
        <f t="shared" si="48"/>
        <v>0</v>
      </c>
      <c r="M285" s="278">
        <f t="shared" si="49"/>
        <v>0</v>
      </c>
      <c r="N285" s="319">
        <f t="shared" si="50"/>
        <v>0</v>
      </c>
      <c r="O285" s="300"/>
      <c r="P285" s="300"/>
      <c r="Q285" s="297"/>
      <c r="R285" s="297"/>
      <c r="S285" s="299" t="str">
        <f t="shared" si="56"/>
        <v/>
      </c>
      <c r="T285" s="176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P285" s="268"/>
      <c r="BF285" s="268"/>
      <c r="BH285" s="268"/>
    </row>
    <row r="286" spans="1:60" ht="30" customHeight="1" x14ac:dyDescent="0.2">
      <c r="A286" s="277" t="str">
        <f t="shared" si="46"/>
        <v/>
      </c>
      <c r="B286" s="296" t="str">
        <f t="shared" si="51"/>
        <v/>
      </c>
      <c r="C286" s="296" t="str">
        <f t="shared" si="52"/>
        <v/>
      </c>
      <c r="D286" s="297" t="str">
        <f t="shared" si="53"/>
        <v/>
      </c>
      <c r="E286" s="298" t="str">
        <f t="shared" si="55"/>
        <v/>
      </c>
      <c r="F286" s="297"/>
      <c r="G286" s="297">
        <v>286</v>
      </c>
      <c r="H286" s="296" t="str">
        <f t="shared" si="54"/>
        <v/>
      </c>
      <c r="I286" s="299" t="str">
        <f t="shared" si="47"/>
        <v/>
      </c>
      <c r="J286" s="93"/>
      <c r="L286" s="278">
        <f t="shared" si="48"/>
        <v>0</v>
      </c>
      <c r="M286" s="278">
        <f t="shared" si="49"/>
        <v>0</v>
      </c>
      <c r="N286" s="319">
        <f t="shared" si="50"/>
        <v>0</v>
      </c>
      <c r="O286" s="300"/>
      <c r="P286" s="300"/>
      <c r="Q286" s="297"/>
      <c r="R286" s="297"/>
      <c r="S286" s="299" t="str">
        <f t="shared" si="56"/>
        <v/>
      </c>
      <c r="T286" s="176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</row>
    <row r="287" spans="1:60" ht="30" customHeight="1" x14ac:dyDescent="0.2">
      <c r="A287" s="277" t="str">
        <f t="shared" si="46"/>
        <v/>
      </c>
      <c r="B287" s="296" t="str">
        <f t="shared" si="51"/>
        <v/>
      </c>
      <c r="C287" s="296" t="str">
        <f t="shared" si="52"/>
        <v/>
      </c>
      <c r="D287" s="297" t="str">
        <f t="shared" si="53"/>
        <v/>
      </c>
      <c r="E287" s="298" t="str">
        <f t="shared" si="55"/>
        <v/>
      </c>
      <c r="F287" s="297"/>
      <c r="G287" s="297">
        <v>287</v>
      </c>
      <c r="H287" s="296" t="str">
        <f t="shared" si="54"/>
        <v/>
      </c>
      <c r="I287" s="299" t="str">
        <f t="shared" si="47"/>
        <v/>
      </c>
      <c r="J287" s="93"/>
      <c r="L287" s="278">
        <f t="shared" si="48"/>
        <v>0</v>
      </c>
      <c r="M287" s="278">
        <f t="shared" si="49"/>
        <v>0</v>
      </c>
      <c r="N287" s="319">
        <f t="shared" si="50"/>
        <v>0</v>
      </c>
      <c r="O287" s="300"/>
      <c r="P287" s="300"/>
      <c r="Q287" s="297"/>
      <c r="R287" s="297"/>
      <c r="S287" s="299" t="str">
        <f t="shared" si="56"/>
        <v/>
      </c>
      <c r="T287" s="176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P287" s="268"/>
    </row>
    <row r="288" spans="1:60" ht="30" customHeight="1" x14ac:dyDescent="0.2">
      <c r="A288" s="277" t="str">
        <f t="shared" si="46"/>
        <v/>
      </c>
      <c r="B288" s="296" t="str">
        <f t="shared" si="51"/>
        <v/>
      </c>
      <c r="C288" s="296" t="str">
        <f t="shared" si="52"/>
        <v/>
      </c>
      <c r="D288" s="297" t="str">
        <f t="shared" si="53"/>
        <v/>
      </c>
      <c r="E288" s="298" t="str">
        <f t="shared" si="55"/>
        <v/>
      </c>
      <c r="F288" s="297"/>
      <c r="G288" s="297">
        <v>288</v>
      </c>
      <c r="H288" s="296" t="str">
        <f t="shared" si="54"/>
        <v/>
      </c>
      <c r="I288" s="299" t="str">
        <f t="shared" si="47"/>
        <v/>
      </c>
      <c r="J288" s="93"/>
      <c r="L288" s="278">
        <f t="shared" si="48"/>
        <v>0</v>
      </c>
      <c r="M288" s="278">
        <f t="shared" si="49"/>
        <v>0</v>
      </c>
      <c r="N288" s="319">
        <f t="shared" si="50"/>
        <v>0</v>
      </c>
      <c r="O288" s="300"/>
      <c r="P288" s="300"/>
      <c r="Q288" s="297"/>
      <c r="R288" s="297"/>
      <c r="S288" s="299" t="str">
        <f t="shared" si="56"/>
        <v/>
      </c>
      <c r="T288" s="176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P288" s="268"/>
      <c r="BH288" s="268"/>
    </row>
    <row r="289" spans="1:60" ht="30" customHeight="1" x14ac:dyDescent="0.2">
      <c r="A289" s="277" t="str">
        <f t="shared" si="46"/>
        <v/>
      </c>
      <c r="B289" s="296" t="str">
        <f t="shared" si="51"/>
        <v/>
      </c>
      <c r="C289" s="296" t="str">
        <f t="shared" si="52"/>
        <v/>
      </c>
      <c r="D289" s="297" t="str">
        <f t="shared" si="53"/>
        <v/>
      </c>
      <c r="E289" s="298" t="str">
        <f t="shared" si="55"/>
        <v/>
      </c>
      <c r="F289" s="297"/>
      <c r="G289" s="297">
        <v>289</v>
      </c>
      <c r="H289" s="296" t="str">
        <f t="shared" si="54"/>
        <v/>
      </c>
      <c r="I289" s="299" t="str">
        <f t="shared" si="47"/>
        <v/>
      </c>
      <c r="J289" s="93"/>
      <c r="L289" s="278">
        <f t="shared" si="48"/>
        <v>0</v>
      </c>
      <c r="M289" s="278">
        <f t="shared" si="49"/>
        <v>0</v>
      </c>
      <c r="N289" s="319">
        <f t="shared" si="50"/>
        <v>0</v>
      </c>
      <c r="O289" s="300"/>
      <c r="P289" s="300"/>
      <c r="Q289" s="297"/>
      <c r="R289" s="297"/>
      <c r="S289" s="299" t="str">
        <f t="shared" si="56"/>
        <v/>
      </c>
      <c r="T289" s="176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P289" s="268"/>
    </row>
    <row r="290" spans="1:60" ht="30" customHeight="1" x14ac:dyDescent="0.2">
      <c r="A290" s="277" t="str">
        <f t="shared" si="46"/>
        <v/>
      </c>
      <c r="B290" s="296" t="str">
        <f t="shared" si="51"/>
        <v/>
      </c>
      <c r="C290" s="296" t="str">
        <f t="shared" si="52"/>
        <v/>
      </c>
      <c r="D290" s="297" t="str">
        <f t="shared" si="53"/>
        <v/>
      </c>
      <c r="E290" s="298" t="str">
        <f t="shared" si="55"/>
        <v/>
      </c>
      <c r="F290" s="297"/>
      <c r="G290" s="297">
        <v>290</v>
      </c>
      <c r="H290" s="296" t="str">
        <f t="shared" si="54"/>
        <v/>
      </c>
      <c r="I290" s="299" t="str">
        <f t="shared" si="47"/>
        <v/>
      </c>
      <c r="J290" s="93"/>
      <c r="L290" s="278">
        <f t="shared" si="48"/>
        <v>0</v>
      </c>
      <c r="M290" s="278">
        <f t="shared" si="49"/>
        <v>0</v>
      </c>
      <c r="N290" s="319">
        <f t="shared" si="50"/>
        <v>0</v>
      </c>
      <c r="O290" s="300"/>
      <c r="P290" s="300"/>
      <c r="Q290" s="297"/>
      <c r="R290" s="297"/>
      <c r="S290" s="299" t="str">
        <f t="shared" si="56"/>
        <v/>
      </c>
      <c r="T290" s="176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P290" s="268"/>
    </row>
    <row r="291" spans="1:60" ht="30" customHeight="1" x14ac:dyDescent="0.2">
      <c r="A291" s="277" t="str">
        <f t="shared" si="46"/>
        <v/>
      </c>
      <c r="B291" s="296" t="str">
        <f t="shared" si="51"/>
        <v/>
      </c>
      <c r="C291" s="296" t="str">
        <f t="shared" si="52"/>
        <v/>
      </c>
      <c r="D291" s="297" t="str">
        <f t="shared" si="53"/>
        <v/>
      </c>
      <c r="E291" s="298" t="str">
        <f t="shared" si="55"/>
        <v/>
      </c>
      <c r="F291" s="297"/>
      <c r="G291" s="297">
        <v>291</v>
      </c>
      <c r="H291" s="296" t="str">
        <f t="shared" si="54"/>
        <v/>
      </c>
      <c r="I291" s="299" t="str">
        <f t="shared" si="47"/>
        <v/>
      </c>
      <c r="J291" s="93"/>
      <c r="L291" s="278">
        <f t="shared" si="48"/>
        <v>0</v>
      </c>
      <c r="M291" s="278">
        <f t="shared" si="49"/>
        <v>0</v>
      </c>
      <c r="N291" s="319">
        <f t="shared" si="50"/>
        <v>0</v>
      </c>
      <c r="O291" s="300"/>
      <c r="P291" s="300"/>
      <c r="Q291" s="297"/>
      <c r="R291" s="297"/>
      <c r="S291" s="299" t="str">
        <f t="shared" si="56"/>
        <v/>
      </c>
      <c r="T291" s="176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BH291" s="268"/>
    </row>
    <row r="292" spans="1:60" ht="30" customHeight="1" x14ac:dyDescent="0.2">
      <c r="A292" s="277" t="str">
        <f t="shared" si="46"/>
        <v/>
      </c>
      <c r="B292" s="296" t="str">
        <f t="shared" si="51"/>
        <v/>
      </c>
      <c r="C292" s="296" t="str">
        <f t="shared" si="52"/>
        <v/>
      </c>
      <c r="D292" s="297" t="str">
        <f t="shared" si="53"/>
        <v/>
      </c>
      <c r="E292" s="298" t="str">
        <f t="shared" si="55"/>
        <v/>
      </c>
      <c r="F292" s="297"/>
      <c r="G292" s="297">
        <v>292</v>
      </c>
      <c r="H292" s="296" t="str">
        <f t="shared" si="54"/>
        <v/>
      </c>
      <c r="I292" s="299" t="str">
        <f t="shared" si="47"/>
        <v/>
      </c>
      <c r="J292" s="93"/>
      <c r="L292" s="278">
        <f t="shared" si="48"/>
        <v>0</v>
      </c>
      <c r="M292" s="278">
        <f t="shared" si="49"/>
        <v>0</v>
      </c>
      <c r="N292" s="319">
        <f t="shared" si="50"/>
        <v>0</v>
      </c>
      <c r="O292" s="300"/>
      <c r="P292" s="300"/>
      <c r="Q292" s="297"/>
      <c r="R292" s="297"/>
      <c r="S292" s="299" t="str">
        <f t="shared" si="56"/>
        <v/>
      </c>
      <c r="T292" s="176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</row>
    <row r="293" spans="1:60" ht="30" customHeight="1" x14ac:dyDescent="0.2">
      <c r="A293" s="277" t="str">
        <f t="shared" si="46"/>
        <v/>
      </c>
      <c r="B293" s="296" t="str">
        <f t="shared" si="51"/>
        <v/>
      </c>
      <c r="C293" s="296" t="str">
        <f t="shared" si="52"/>
        <v/>
      </c>
      <c r="D293" s="297" t="str">
        <f t="shared" si="53"/>
        <v/>
      </c>
      <c r="E293" s="298" t="str">
        <f t="shared" si="55"/>
        <v/>
      </c>
      <c r="F293" s="297"/>
      <c r="G293" s="297">
        <v>293</v>
      </c>
      <c r="H293" s="296" t="str">
        <f t="shared" si="54"/>
        <v/>
      </c>
      <c r="I293" s="299" t="str">
        <f t="shared" si="47"/>
        <v/>
      </c>
      <c r="J293" s="93"/>
      <c r="L293" s="278">
        <f t="shared" si="48"/>
        <v>0</v>
      </c>
      <c r="M293" s="278">
        <f t="shared" si="49"/>
        <v>0</v>
      </c>
      <c r="N293" s="319">
        <f t="shared" si="50"/>
        <v>0</v>
      </c>
      <c r="O293" s="300"/>
      <c r="P293" s="300"/>
      <c r="Q293" s="297"/>
      <c r="R293" s="297"/>
      <c r="S293" s="299" t="str">
        <f t="shared" si="56"/>
        <v/>
      </c>
      <c r="T293" s="176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BH293" s="268"/>
    </row>
    <row r="294" spans="1:60" ht="30" customHeight="1" x14ac:dyDescent="0.2">
      <c r="A294" s="277" t="str">
        <f t="shared" si="46"/>
        <v/>
      </c>
      <c r="B294" s="296" t="str">
        <f t="shared" si="51"/>
        <v/>
      </c>
      <c r="C294" s="296" t="str">
        <f t="shared" si="52"/>
        <v/>
      </c>
      <c r="D294" s="297" t="str">
        <f t="shared" si="53"/>
        <v/>
      </c>
      <c r="E294" s="298" t="str">
        <f t="shared" si="55"/>
        <v/>
      </c>
      <c r="F294" s="297"/>
      <c r="G294" s="297">
        <v>294</v>
      </c>
      <c r="H294" s="296" t="str">
        <f t="shared" si="54"/>
        <v/>
      </c>
      <c r="I294" s="299" t="str">
        <f t="shared" si="47"/>
        <v/>
      </c>
      <c r="J294" s="93"/>
      <c r="L294" s="278">
        <f t="shared" si="48"/>
        <v>0</v>
      </c>
      <c r="M294" s="278">
        <f t="shared" si="49"/>
        <v>0</v>
      </c>
      <c r="N294" s="319">
        <f t="shared" si="50"/>
        <v>0</v>
      </c>
      <c r="O294" s="300"/>
      <c r="P294" s="300"/>
      <c r="Q294" s="297"/>
      <c r="R294" s="297"/>
      <c r="S294" s="299" t="str">
        <f t="shared" si="56"/>
        <v/>
      </c>
      <c r="T294" s="176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BH294" s="268"/>
    </row>
    <row r="295" spans="1:60" ht="30" customHeight="1" x14ac:dyDescent="0.2">
      <c r="A295" s="277" t="str">
        <f t="shared" si="46"/>
        <v/>
      </c>
      <c r="B295" s="296" t="str">
        <f t="shared" si="51"/>
        <v/>
      </c>
      <c r="C295" s="296" t="str">
        <f t="shared" si="52"/>
        <v/>
      </c>
      <c r="D295" s="297" t="str">
        <f t="shared" si="53"/>
        <v/>
      </c>
      <c r="E295" s="298" t="str">
        <f t="shared" si="55"/>
        <v/>
      </c>
      <c r="F295" s="297"/>
      <c r="G295" s="297">
        <v>295</v>
      </c>
      <c r="H295" s="296" t="str">
        <f t="shared" si="54"/>
        <v/>
      </c>
      <c r="I295" s="299" t="str">
        <f t="shared" si="47"/>
        <v/>
      </c>
      <c r="J295" s="93"/>
      <c r="L295" s="278">
        <f t="shared" si="48"/>
        <v>0</v>
      </c>
      <c r="M295" s="278">
        <f t="shared" si="49"/>
        <v>0</v>
      </c>
      <c r="N295" s="319">
        <f t="shared" si="50"/>
        <v>0</v>
      </c>
      <c r="O295" s="300"/>
      <c r="P295" s="300"/>
      <c r="Q295" s="297"/>
      <c r="R295" s="297"/>
      <c r="S295" s="299" t="str">
        <f t="shared" si="56"/>
        <v/>
      </c>
      <c r="T295" s="176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P295" s="268"/>
    </row>
    <row r="296" spans="1:60" ht="30" customHeight="1" x14ac:dyDescent="0.2">
      <c r="A296" s="277" t="str">
        <f t="shared" si="46"/>
        <v/>
      </c>
      <c r="B296" s="296" t="str">
        <f t="shared" si="51"/>
        <v/>
      </c>
      <c r="C296" s="296" t="str">
        <f t="shared" si="52"/>
        <v/>
      </c>
      <c r="D296" s="297" t="str">
        <f t="shared" si="53"/>
        <v/>
      </c>
      <c r="E296" s="298" t="str">
        <f t="shared" si="55"/>
        <v/>
      </c>
      <c r="F296" s="297"/>
      <c r="G296" s="297">
        <v>296</v>
      </c>
      <c r="H296" s="296" t="str">
        <f t="shared" si="54"/>
        <v/>
      </c>
      <c r="I296" s="299" t="str">
        <f t="shared" si="47"/>
        <v/>
      </c>
      <c r="J296" s="93"/>
      <c r="L296" s="278">
        <f t="shared" si="48"/>
        <v>0</v>
      </c>
      <c r="M296" s="278">
        <f t="shared" si="49"/>
        <v>0</v>
      </c>
      <c r="N296" s="319">
        <f t="shared" si="50"/>
        <v>0</v>
      </c>
      <c r="O296" s="300"/>
      <c r="P296" s="300"/>
      <c r="Q296" s="297"/>
      <c r="R296" s="297"/>
      <c r="S296" s="299" t="str">
        <f t="shared" si="56"/>
        <v/>
      </c>
      <c r="T296" s="176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BF296" s="268"/>
      <c r="BH296" s="268"/>
    </row>
    <row r="297" spans="1:60" ht="30" customHeight="1" x14ac:dyDescent="0.2">
      <c r="A297" s="277" t="str">
        <f t="shared" si="46"/>
        <v/>
      </c>
      <c r="B297" s="296" t="str">
        <f t="shared" si="51"/>
        <v/>
      </c>
      <c r="C297" s="296" t="str">
        <f t="shared" si="52"/>
        <v/>
      </c>
      <c r="D297" s="297" t="str">
        <f t="shared" si="53"/>
        <v/>
      </c>
      <c r="E297" s="298" t="str">
        <f t="shared" si="55"/>
        <v/>
      </c>
      <c r="F297" s="297"/>
      <c r="G297" s="297">
        <v>297</v>
      </c>
      <c r="H297" s="296" t="str">
        <f t="shared" si="54"/>
        <v/>
      </c>
      <c r="I297" s="299" t="str">
        <f t="shared" si="47"/>
        <v/>
      </c>
      <c r="J297" s="93"/>
      <c r="L297" s="278">
        <f t="shared" si="48"/>
        <v>0</v>
      </c>
      <c r="M297" s="278">
        <f t="shared" si="49"/>
        <v>0</v>
      </c>
      <c r="N297" s="319">
        <f t="shared" si="50"/>
        <v>0</v>
      </c>
      <c r="O297" s="300"/>
      <c r="P297" s="300"/>
      <c r="Q297" s="297"/>
      <c r="R297" s="297"/>
      <c r="S297" s="299" t="str">
        <f t="shared" si="56"/>
        <v/>
      </c>
      <c r="T297" s="176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BH297" s="268"/>
    </row>
    <row r="298" spans="1:60" ht="30" customHeight="1" x14ac:dyDescent="0.2">
      <c r="A298" s="277" t="str">
        <f t="shared" si="46"/>
        <v/>
      </c>
      <c r="B298" s="296" t="str">
        <f t="shared" si="51"/>
        <v/>
      </c>
      <c r="C298" s="296" t="str">
        <f t="shared" si="52"/>
        <v/>
      </c>
      <c r="D298" s="297" t="str">
        <f t="shared" si="53"/>
        <v/>
      </c>
      <c r="E298" s="298" t="str">
        <f t="shared" si="55"/>
        <v/>
      </c>
      <c r="F298" s="297"/>
      <c r="G298" s="297">
        <v>298</v>
      </c>
      <c r="H298" s="296" t="str">
        <f t="shared" si="54"/>
        <v/>
      </c>
      <c r="I298" s="299" t="str">
        <f t="shared" si="47"/>
        <v/>
      </c>
      <c r="J298" s="93"/>
      <c r="L298" s="278">
        <f t="shared" si="48"/>
        <v>0</v>
      </c>
      <c r="M298" s="278">
        <f t="shared" si="49"/>
        <v>0</v>
      </c>
      <c r="N298" s="319">
        <f t="shared" si="50"/>
        <v>0</v>
      </c>
      <c r="O298" s="300"/>
      <c r="P298" s="300"/>
      <c r="Q298" s="297"/>
      <c r="R298" s="297"/>
      <c r="S298" s="299" t="str">
        <f t="shared" si="56"/>
        <v/>
      </c>
      <c r="T298" s="176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BF298" s="268"/>
    </row>
    <row r="299" spans="1:60" ht="30" customHeight="1" x14ac:dyDescent="0.2">
      <c r="A299" s="277" t="str">
        <f t="shared" si="46"/>
        <v/>
      </c>
      <c r="B299" s="296" t="str">
        <f t="shared" si="51"/>
        <v/>
      </c>
      <c r="C299" s="296" t="str">
        <f t="shared" si="52"/>
        <v/>
      </c>
      <c r="D299" s="297" t="str">
        <f t="shared" si="53"/>
        <v/>
      </c>
      <c r="E299" s="298" t="str">
        <f t="shared" si="55"/>
        <v/>
      </c>
      <c r="F299" s="297"/>
      <c r="G299" s="297">
        <v>299</v>
      </c>
      <c r="H299" s="296" t="str">
        <f t="shared" si="54"/>
        <v/>
      </c>
      <c r="I299" s="299" t="str">
        <f t="shared" si="47"/>
        <v/>
      </c>
      <c r="J299" s="93"/>
      <c r="L299" s="278">
        <f t="shared" si="48"/>
        <v>0</v>
      </c>
      <c r="M299" s="278">
        <f t="shared" si="49"/>
        <v>0</v>
      </c>
      <c r="N299" s="319">
        <f t="shared" si="50"/>
        <v>0</v>
      </c>
      <c r="O299" s="300"/>
      <c r="P299" s="300"/>
      <c r="Q299" s="297"/>
      <c r="R299" s="297"/>
      <c r="S299" s="299" t="str">
        <f t="shared" si="56"/>
        <v/>
      </c>
      <c r="T299" s="176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BH299" s="268"/>
    </row>
    <row r="300" spans="1:60" ht="30" customHeight="1" x14ac:dyDescent="0.2">
      <c r="A300" s="277" t="str">
        <f t="shared" si="46"/>
        <v/>
      </c>
      <c r="B300" s="296" t="str">
        <f t="shared" si="51"/>
        <v/>
      </c>
      <c r="C300" s="296" t="str">
        <f t="shared" si="52"/>
        <v/>
      </c>
      <c r="D300" s="297" t="str">
        <f t="shared" si="53"/>
        <v/>
      </c>
      <c r="E300" s="298" t="str">
        <f t="shared" si="55"/>
        <v/>
      </c>
      <c r="F300" s="297"/>
      <c r="G300" s="297">
        <v>300</v>
      </c>
      <c r="H300" s="296" t="str">
        <f t="shared" si="54"/>
        <v/>
      </c>
      <c r="I300" s="299" t="str">
        <f t="shared" si="47"/>
        <v/>
      </c>
      <c r="J300" s="93"/>
      <c r="L300" s="278">
        <f t="shared" si="48"/>
        <v>0</v>
      </c>
      <c r="M300" s="278">
        <f t="shared" si="49"/>
        <v>0</v>
      </c>
      <c r="N300" s="319">
        <f t="shared" si="50"/>
        <v>0</v>
      </c>
      <c r="O300" s="300"/>
      <c r="P300" s="300"/>
      <c r="Q300" s="297"/>
      <c r="R300" s="297"/>
      <c r="S300" s="299" t="str">
        <f t="shared" si="56"/>
        <v/>
      </c>
      <c r="T300" s="176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</row>
    <row r="301" spans="1:60" ht="30" customHeight="1" x14ac:dyDescent="0.2">
      <c r="A301" s="277" t="str">
        <f t="shared" si="46"/>
        <v/>
      </c>
      <c r="B301" s="296" t="str">
        <f t="shared" si="51"/>
        <v/>
      </c>
      <c r="C301" s="296" t="str">
        <f t="shared" si="52"/>
        <v/>
      </c>
      <c r="D301" s="297" t="str">
        <f t="shared" si="53"/>
        <v/>
      </c>
      <c r="E301" s="298" t="str">
        <f t="shared" si="55"/>
        <v/>
      </c>
      <c r="F301" s="297"/>
      <c r="G301" s="297">
        <v>301</v>
      </c>
      <c r="H301" s="296" t="str">
        <f t="shared" si="54"/>
        <v/>
      </c>
      <c r="I301" s="299" t="str">
        <f t="shared" si="47"/>
        <v/>
      </c>
      <c r="J301" s="93"/>
      <c r="L301" s="278">
        <f t="shared" si="48"/>
        <v>0</v>
      </c>
      <c r="M301" s="278">
        <f t="shared" si="49"/>
        <v>0</v>
      </c>
      <c r="N301" s="319">
        <f t="shared" si="50"/>
        <v>0</v>
      </c>
      <c r="O301" s="300"/>
      <c r="P301" s="300"/>
      <c r="Q301" s="297"/>
      <c r="R301" s="297"/>
      <c r="S301" s="299" t="str">
        <f t="shared" si="56"/>
        <v/>
      </c>
      <c r="T301" s="176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</row>
    <row r="302" spans="1:60" ht="30" customHeight="1" x14ac:dyDescent="0.2">
      <c r="A302" s="277" t="str">
        <f t="shared" si="46"/>
        <v/>
      </c>
      <c r="B302" s="296" t="str">
        <f t="shared" si="51"/>
        <v/>
      </c>
      <c r="C302" s="296" t="str">
        <f t="shared" si="52"/>
        <v/>
      </c>
      <c r="D302" s="297" t="str">
        <f t="shared" si="53"/>
        <v/>
      </c>
      <c r="E302" s="298" t="str">
        <f t="shared" si="55"/>
        <v/>
      </c>
      <c r="F302" s="297"/>
      <c r="G302" s="297">
        <v>302</v>
      </c>
      <c r="H302" s="296" t="str">
        <f t="shared" si="54"/>
        <v/>
      </c>
      <c r="I302" s="299" t="str">
        <f t="shared" si="47"/>
        <v/>
      </c>
      <c r="J302" s="93"/>
      <c r="L302" s="278">
        <f t="shared" si="48"/>
        <v>0</v>
      </c>
      <c r="M302" s="278">
        <f t="shared" si="49"/>
        <v>0</v>
      </c>
      <c r="N302" s="319">
        <f t="shared" si="50"/>
        <v>0</v>
      </c>
      <c r="O302" s="300"/>
      <c r="P302" s="300"/>
      <c r="Q302" s="297"/>
      <c r="R302" s="297"/>
      <c r="S302" s="299" t="str">
        <f t="shared" si="56"/>
        <v/>
      </c>
      <c r="T302" s="176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</row>
    <row r="303" spans="1:60" ht="30" customHeight="1" x14ac:dyDescent="0.2">
      <c r="A303" s="277" t="str">
        <f t="shared" si="46"/>
        <v/>
      </c>
      <c r="B303" s="296" t="str">
        <f t="shared" si="51"/>
        <v/>
      </c>
      <c r="C303" s="296" t="str">
        <f t="shared" si="52"/>
        <v/>
      </c>
      <c r="D303" s="297" t="str">
        <f t="shared" si="53"/>
        <v/>
      </c>
      <c r="E303" s="298" t="str">
        <f t="shared" si="55"/>
        <v/>
      </c>
      <c r="F303" s="297"/>
      <c r="G303" s="297">
        <v>303</v>
      </c>
      <c r="H303" s="296" t="str">
        <f t="shared" si="54"/>
        <v/>
      </c>
      <c r="I303" s="299" t="str">
        <f t="shared" si="47"/>
        <v/>
      </c>
      <c r="J303" s="93"/>
      <c r="L303" s="278">
        <f t="shared" si="48"/>
        <v>0</v>
      </c>
      <c r="M303" s="278">
        <f t="shared" si="49"/>
        <v>0</v>
      </c>
      <c r="N303" s="319">
        <f t="shared" si="50"/>
        <v>0</v>
      </c>
      <c r="O303" s="300"/>
      <c r="P303" s="300"/>
      <c r="Q303" s="297"/>
      <c r="R303" s="297"/>
      <c r="S303" s="299" t="str">
        <f t="shared" si="56"/>
        <v/>
      </c>
      <c r="T303" s="176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</row>
    <row r="304" spans="1:60" ht="30" customHeight="1" x14ac:dyDescent="0.2">
      <c r="A304" s="277" t="str">
        <f t="shared" si="46"/>
        <v/>
      </c>
      <c r="B304" s="296" t="str">
        <f t="shared" si="51"/>
        <v/>
      </c>
      <c r="C304" s="296" t="str">
        <f t="shared" si="52"/>
        <v/>
      </c>
      <c r="D304" s="297" t="str">
        <f t="shared" si="53"/>
        <v/>
      </c>
      <c r="E304" s="298" t="str">
        <f t="shared" si="55"/>
        <v/>
      </c>
      <c r="F304" s="297"/>
      <c r="G304" s="297">
        <v>304</v>
      </c>
      <c r="H304" s="296" t="str">
        <f t="shared" si="54"/>
        <v/>
      </c>
      <c r="I304" s="299" t="str">
        <f t="shared" si="47"/>
        <v/>
      </c>
      <c r="J304" s="93"/>
      <c r="L304" s="278">
        <f t="shared" si="48"/>
        <v>0</v>
      </c>
      <c r="M304" s="278">
        <f t="shared" si="49"/>
        <v>0</v>
      </c>
      <c r="N304" s="319">
        <f t="shared" si="50"/>
        <v>0</v>
      </c>
      <c r="O304" s="300"/>
      <c r="P304" s="300"/>
      <c r="Q304" s="297"/>
      <c r="R304" s="297"/>
      <c r="S304" s="299" t="str">
        <f t="shared" si="56"/>
        <v/>
      </c>
      <c r="T304" s="176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</row>
    <row r="305" spans="1:38" ht="30" customHeight="1" x14ac:dyDescent="0.2">
      <c r="A305" s="277" t="str">
        <f t="shared" si="46"/>
        <v/>
      </c>
      <c r="B305" s="296" t="str">
        <f t="shared" si="51"/>
        <v/>
      </c>
      <c r="C305" s="296" t="str">
        <f t="shared" si="52"/>
        <v/>
      </c>
      <c r="D305" s="297" t="str">
        <f t="shared" si="53"/>
        <v/>
      </c>
      <c r="E305" s="298" t="str">
        <f t="shared" si="55"/>
        <v/>
      </c>
      <c r="F305" s="297"/>
      <c r="G305" s="297">
        <v>305</v>
      </c>
      <c r="H305" s="296" t="str">
        <f t="shared" si="54"/>
        <v/>
      </c>
      <c r="I305" s="299" t="str">
        <f t="shared" si="47"/>
        <v/>
      </c>
      <c r="J305" s="93"/>
      <c r="L305" s="278">
        <f t="shared" si="48"/>
        <v>0</v>
      </c>
      <c r="M305" s="278">
        <f t="shared" si="49"/>
        <v>0</v>
      </c>
      <c r="N305" s="319">
        <f t="shared" si="50"/>
        <v>0</v>
      </c>
      <c r="O305" s="300"/>
      <c r="P305" s="300"/>
      <c r="Q305" s="297"/>
      <c r="R305" s="297"/>
      <c r="S305" s="299" t="str">
        <f t="shared" si="56"/>
        <v/>
      </c>
      <c r="T305" s="176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</row>
    <row r="306" spans="1:38" ht="30" customHeight="1" x14ac:dyDescent="0.2">
      <c r="A306" s="277" t="str">
        <f t="shared" si="46"/>
        <v/>
      </c>
      <c r="B306" s="296" t="str">
        <f t="shared" si="51"/>
        <v/>
      </c>
      <c r="C306" s="296" t="str">
        <f t="shared" si="52"/>
        <v/>
      </c>
      <c r="D306" s="297" t="str">
        <f t="shared" si="53"/>
        <v/>
      </c>
      <c r="E306" s="298" t="str">
        <f t="shared" si="55"/>
        <v/>
      </c>
      <c r="F306" s="297"/>
      <c r="G306" s="297">
        <v>306</v>
      </c>
      <c r="H306" s="296" t="str">
        <f t="shared" si="54"/>
        <v/>
      </c>
      <c r="I306" s="299" t="str">
        <f t="shared" si="47"/>
        <v/>
      </c>
      <c r="J306" s="93"/>
      <c r="L306" s="278">
        <f t="shared" si="48"/>
        <v>0</v>
      </c>
      <c r="M306" s="278">
        <f t="shared" si="49"/>
        <v>0</v>
      </c>
      <c r="N306" s="319">
        <f t="shared" si="50"/>
        <v>0</v>
      </c>
      <c r="O306" s="300"/>
      <c r="P306" s="300"/>
      <c r="Q306" s="297"/>
      <c r="R306" s="297"/>
      <c r="S306" s="299" t="str">
        <f t="shared" si="56"/>
        <v/>
      </c>
      <c r="T306" s="176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</row>
    <row r="307" spans="1:38" ht="30" customHeight="1" x14ac:dyDescent="0.2">
      <c r="A307" s="277" t="str">
        <f t="shared" si="46"/>
        <v/>
      </c>
      <c r="B307" s="296" t="str">
        <f t="shared" si="51"/>
        <v/>
      </c>
      <c r="C307" s="296" t="str">
        <f t="shared" si="52"/>
        <v/>
      </c>
      <c r="D307" s="297" t="str">
        <f t="shared" si="53"/>
        <v/>
      </c>
      <c r="E307" s="298" t="str">
        <f t="shared" si="55"/>
        <v/>
      </c>
      <c r="F307" s="297"/>
      <c r="G307" s="297">
        <v>307</v>
      </c>
      <c r="H307" s="296" t="str">
        <f t="shared" si="54"/>
        <v/>
      </c>
      <c r="I307" s="299" t="str">
        <f t="shared" si="47"/>
        <v/>
      </c>
      <c r="J307" s="93"/>
      <c r="L307" s="278">
        <f t="shared" si="48"/>
        <v>0</v>
      </c>
      <c r="M307" s="278">
        <f t="shared" si="49"/>
        <v>0</v>
      </c>
      <c r="N307" s="319">
        <f t="shared" si="50"/>
        <v>0</v>
      </c>
      <c r="O307" s="300"/>
      <c r="P307" s="300"/>
      <c r="Q307" s="297"/>
      <c r="R307" s="297"/>
      <c r="S307" s="299" t="str">
        <f t="shared" si="56"/>
        <v/>
      </c>
      <c r="T307" s="176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</row>
    <row r="308" spans="1:38" ht="30" customHeight="1" x14ac:dyDescent="0.2">
      <c r="A308" s="277" t="str">
        <f t="shared" si="46"/>
        <v/>
      </c>
      <c r="B308" s="296" t="str">
        <f t="shared" si="51"/>
        <v/>
      </c>
      <c r="C308" s="296" t="str">
        <f t="shared" si="52"/>
        <v/>
      </c>
      <c r="D308" s="297" t="str">
        <f t="shared" si="53"/>
        <v/>
      </c>
      <c r="E308" s="298" t="str">
        <f t="shared" si="55"/>
        <v/>
      </c>
      <c r="F308" s="297"/>
      <c r="G308" s="297">
        <v>308</v>
      </c>
      <c r="H308" s="296" t="str">
        <f t="shared" si="54"/>
        <v/>
      </c>
      <c r="I308" s="299" t="str">
        <f t="shared" si="47"/>
        <v/>
      </c>
      <c r="J308" s="93"/>
      <c r="L308" s="278">
        <f t="shared" si="48"/>
        <v>0</v>
      </c>
      <c r="M308" s="278">
        <f t="shared" si="49"/>
        <v>0</v>
      </c>
      <c r="N308" s="319">
        <f t="shared" si="50"/>
        <v>0</v>
      </c>
      <c r="O308" s="300"/>
      <c r="P308" s="300"/>
      <c r="Q308" s="297"/>
      <c r="R308" s="297"/>
      <c r="S308" s="299" t="str">
        <f t="shared" si="56"/>
        <v/>
      </c>
      <c r="T308" s="176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</row>
    <row r="309" spans="1:38" ht="30" customHeight="1" x14ac:dyDescent="0.2">
      <c r="A309" s="277" t="str">
        <f t="shared" si="46"/>
        <v/>
      </c>
      <c r="B309" s="296" t="str">
        <f t="shared" si="51"/>
        <v/>
      </c>
      <c r="C309" s="296" t="str">
        <f t="shared" si="52"/>
        <v/>
      </c>
      <c r="D309" s="297" t="str">
        <f t="shared" si="53"/>
        <v/>
      </c>
      <c r="E309" s="298" t="str">
        <f t="shared" si="55"/>
        <v/>
      </c>
      <c r="F309" s="297"/>
      <c r="G309" s="297">
        <v>309</v>
      </c>
      <c r="H309" s="296" t="str">
        <f t="shared" si="54"/>
        <v/>
      </c>
      <c r="I309" s="299" t="str">
        <f t="shared" si="47"/>
        <v/>
      </c>
      <c r="J309" s="93"/>
      <c r="L309" s="278">
        <f t="shared" si="48"/>
        <v>0</v>
      </c>
      <c r="M309" s="278">
        <f t="shared" si="49"/>
        <v>0</v>
      </c>
      <c r="N309" s="319">
        <f t="shared" si="50"/>
        <v>0</v>
      </c>
      <c r="O309" s="300"/>
      <c r="P309" s="300"/>
      <c r="Q309" s="297"/>
      <c r="R309" s="297"/>
      <c r="S309" s="299" t="str">
        <f t="shared" si="56"/>
        <v/>
      </c>
      <c r="T309" s="176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</row>
    <row r="310" spans="1:38" ht="30" customHeight="1" x14ac:dyDescent="0.2">
      <c r="A310" s="277" t="str">
        <f t="shared" si="46"/>
        <v/>
      </c>
      <c r="B310" s="296" t="str">
        <f t="shared" si="51"/>
        <v/>
      </c>
      <c r="C310" s="296" t="str">
        <f t="shared" si="52"/>
        <v/>
      </c>
      <c r="D310" s="297" t="str">
        <f t="shared" si="53"/>
        <v/>
      </c>
      <c r="E310" s="298" t="str">
        <f t="shared" si="55"/>
        <v/>
      </c>
      <c r="F310" s="297"/>
      <c r="G310" s="297">
        <v>310</v>
      </c>
      <c r="H310" s="296" t="str">
        <f t="shared" si="54"/>
        <v/>
      </c>
      <c r="I310" s="299" t="str">
        <f t="shared" si="47"/>
        <v/>
      </c>
      <c r="J310" s="93"/>
      <c r="L310" s="278">
        <f t="shared" si="48"/>
        <v>0</v>
      </c>
      <c r="M310" s="278">
        <f t="shared" si="49"/>
        <v>0</v>
      </c>
      <c r="N310" s="319">
        <f t="shared" si="50"/>
        <v>0</v>
      </c>
      <c r="O310" s="300"/>
      <c r="P310" s="300"/>
      <c r="Q310" s="297"/>
      <c r="R310" s="297"/>
      <c r="S310" s="299" t="str">
        <f t="shared" si="56"/>
        <v/>
      </c>
      <c r="T310" s="176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</row>
    <row r="311" spans="1:38" ht="30" customHeight="1" x14ac:dyDescent="0.2">
      <c r="A311" s="277" t="str">
        <f t="shared" si="46"/>
        <v/>
      </c>
      <c r="B311" s="296" t="str">
        <f t="shared" si="51"/>
        <v/>
      </c>
      <c r="C311" s="296" t="str">
        <f t="shared" si="52"/>
        <v/>
      </c>
      <c r="D311" s="297" t="str">
        <f t="shared" si="53"/>
        <v/>
      </c>
      <c r="E311" s="298" t="str">
        <f t="shared" si="55"/>
        <v/>
      </c>
      <c r="F311" s="297"/>
      <c r="G311" s="297">
        <v>311</v>
      </c>
      <c r="H311" s="296" t="str">
        <f t="shared" si="54"/>
        <v/>
      </c>
      <c r="I311" s="299" t="str">
        <f t="shared" si="47"/>
        <v/>
      </c>
      <c r="J311" s="93"/>
      <c r="L311" s="278">
        <f t="shared" si="48"/>
        <v>0</v>
      </c>
      <c r="M311" s="278">
        <f t="shared" si="49"/>
        <v>0</v>
      </c>
      <c r="N311" s="319">
        <f t="shared" si="50"/>
        <v>0</v>
      </c>
      <c r="O311" s="300"/>
      <c r="P311" s="300"/>
      <c r="Q311" s="297"/>
      <c r="R311" s="297"/>
      <c r="S311" s="299" t="str">
        <f t="shared" si="56"/>
        <v/>
      </c>
      <c r="T311" s="176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</row>
    <row r="312" spans="1:38" ht="30" customHeight="1" x14ac:dyDescent="0.2">
      <c r="A312" s="277" t="str">
        <f t="shared" si="46"/>
        <v/>
      </c>
      <c r="B312" s="296" t="str">
        <f t="shared" si="51"/>
        <v/>
      </c>
      <c r="C312" s="296" t="str">
        <f t="shared" si="52"/>
        <v/>
      </c>
      <c r="D312" s="297" t="str">
        <f t="shared" si="53"/>
        <v/>
      </c>
      <c r="E312" s="298" t="str">
        <f t="shared" si="55"/>
        <v/>
      </c>
      <c r="F312" s="297"/>
      <c r="G312" s="297">
        <v>312</v>
      </c>
      <c r="H312" s="296" t="str">
        <f t="shared" si="54"/>
        <v/>
      </c>
      <c r="I312" s="299" t="str">
        <f t="shared" si="47"/>
        <v/>
      </c>
      <c r="J312" s="93"/>
      <c r="L312" s="278">
        <f t="shared" si="48"/>
        <v>0</v>
      </c>
      <c r="M312" s="278">
        <f t="shared" si="49"/>
        <v>0</v>
      </c>
      <c r="N312" s="319">
        <f t="shared" si="50"/>
        <v>0</v>
      </c>
      <c r="O312" s="300"/>
      <c r="P312" s="300"/>
      <c r="Q312" s="297"/>
      <c r="R312" s="297"/>
      <c r="S312" s="299" t="str">
        <f t="shared" si="56"/>
        <v/>
      </c>
      <c r="T312" s="176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</row>
    <row r="313" spans="1:38" ht="30" customHeight="1" x14ac:dyDescent="0.2">
      <c r="A313" s="277" t="str">
        <f t="shared" si="46"/>
        <v/>
      </c>
      <c r="B313" s="296" t="str">
        <f t="shared" si="51"/>
        <v/>
      </c>
      <c r="C313" s="296" t="str">
        <f t="shared" si="52"/>
        <v/>
      </c>
      <c r="D313" s="297" t="str">
        <f t="shared" si="53"/>
        <v/>
      </c>
      <c r="E313" s="298" t="str">
        <f t="shared" si="55"/>
        <v/>
      </c>
      <c r="F313" s="297"/>
      <c r="G313" s="297">
        <v>313</v>
      </c>
      <c r="H313" s="296" t="str">
        <f t="shared" si="54"/>
        <v/>
      </c>
      <c r="I313" s="299" t="str">
        <f t="shared" si="47"/>
        <v/>
      </c>
      <c r="J313" s="93"/>
      <c r="L313" s="278">
        <f t="shared" si="48"/>
        <v>0</v>
      </c>
      <c r="M313" s="278">
        <f t="shared" si="49"/>
        <v>0</v>
      </c>
      <c r="N313" s="319">
        <f t="shared" si="50"/>
        <v>0</v>
      </c>
      <c r="O313" s="300"/>
      <c r="P313" s="300"/>
      <c r="Q313" s="297"/>
      <c r="R313" s="297"/>
      <c r="S313" s="299" t="str">
        <f t="shared" si="56"/>
        <v/>
      </c>
      <c r="T313" s="176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</row>
    <row r="314" spans="1:38" ht="30" customHeight="1" x14ac:dyDescent="0.2">
      <c r="A314" s="277" t="str">
        <f t="shared" si="46"/>
        <v/>
      </c>
      <c r="B314" s="296" t="str">
        <f t="shared" si="51"/>
        <v/>
      </c>
      <c r="C314" s="296" t="str">
        <f t="shared" si="52"/>
        <v/>
      </c>
      <c r="D314" s="297" t="str">
        <f t="shared" si="53"/>
        <v/>
      </c>
      <c r="E314" s="298" t="str">
        <f t="shared" si="55"/>
        <v/>
      </c>
      <c r="F314" s="297"/>
      <c r="G314" s="297">
        <v>314</v>
      </c>
      <c r="H314" s="296" t="str">
        <f t="shared" si="54"/>
        <v/>
      </c>
      <c r="I314" s="299" t="str">
        <f t="shared" si="47"/>
        <v/>
      </c>
      <c r="J314" s="93"/>
      <c r="L314" s="278">
        <f t="shared" si="48"/>
        <v>0</v>
      </c>
      <c r="M314" s="278">
        <f t="shared" si="49"/>
        <v>0</v>
      </c>
      <c r="N314" s="319">
        <f t="shared" si="50"/>
        <v>0</v>
      </c>
      <c r="O314" s="300"/>
      <c r="P314" s="300"/>
      <c r="Q314" s="297"/>
      <c r="R314" s="297"/>
      <c r="S314" s="299" t="str">
        <f t="shared" si="56"/>
        <v/>
      </c>
      <c r="T314" s="176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</row>
    <row r="315" spans="1:38" ht="30" customHeight="1" x14ac:dyDescent="0.2">
      <c r="A315" s="277" t="str">
        <f t="shared" si="46"/>
        <v/>
      </c>
      <c r="B315" s="296" t="str">
        <f t="shared" si="51"/>
        <v/>
      </c>
      <c r="C315" s="296" t="str">
        <f t="shared" si="52"/>
        <v/>
      </c>
      <c r="D315" s="297" t="str">
        <f t="shared" si="53"/>
        <v/>
      </c>
      <c r="E315" s="298" t="str">
        <f t="shared" si="55"/>
        <v/>
      </c>
      <c r="F315" s="297"/>
      <c r="G315" s="297">
        <v>315</v>
      </c>
      <c r="H315" s="296" t="str">
        <f t="shared" si="54"/>
        <v/>
      </c>
      <c r="I315" s="299" t="str">
        <f t="shared" si="47"/>
        <v/>
      </c>
      <c r="J315" s="93"/>
      <c r="L315" s="278">
        <f t="shared" si="48"/>
        <v>0</v>
      </c>
      <c r="M315" s="278">
        <f t="shared" si="49"/>
        <v>0</v>
      </c>
      <c r="N315" s="319">
        <f t="shared" si="50"/>
        <v>0</v>
      </c>
      <c r="O315" s="300"/>
      <c r="P315" s="300"/>
      <c r="Q315" s="297"/>
      <c r="R315" s="297"/>
      <c r="S315" s="299" t="str">
        <f t="shared" si="56"/>
        <v/>
      </c>
      <c r="T315" s="176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</row>
    <row r="316" spans="1:38" ht="30" customHeight="1" x14ac:dyDescent="0.2">
      <c r="A316" s="277" t="str">
        <f t="shared" si="46"/>
        <v/>
      </c>
      <c r="B316" s="296" t="str">
        <f t="shared" si="51"/>
        <v/>
      </c>
      <c r="C316" s="296" t="str">
        <f t="shared" si="52"/>
        <v/>
      </c>
      <c r="D316" s="297" t="str">
        <f t="shared" si="53"/>
        <v/>
      </c>
      <c r="E316" s="298" t="str">
        <f t="shared" si="55"/>
        <v/>
      </c>
      <c r="F316" s="297"/>
      <c r="G316" s="297">
        <v>316</v>
      </c>
      <c r="H316" s="296" t="str">
        <f t="shared" si="54"/>
        <v/>
      </c>
      <c r="I316" s="299" t="str">
        <f t="shared" si="47"/>
        <v/>
      </c>
      <c r="J316" s="93"/>
      <c r="L316" s="278">
        <f t="shared" si="48"/>
        <v>0</v>
      </c>
      <c r="M316" s="278">
        <f t="shared" si="49"/>
        <v>0</v>
      </c>
      <c r="N316" s="319">
        <f t="shared" si="50"/>
        <v>0</v>
      </c>
      <c r="O316" s="300"/>
      <c r="P316" s="300"/>
      <c r="Q316" s="297"/>
      <c r="R316" s="297"/>
      <c r="S316" s="299" t="str">
        <f t="shared" si="56"/>
        <v/>
      </c>
      <c r="T316" s="176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</row>
    <row r="317" spans="1:38" ht="30" customHeight="1" x14ac:dyDescent="0.2">
      <c r="A317" s="277" t="str">
        <f t="shared" si="46"/>
        <v/>
      </c>
      <c r="B317" s="296" t="str">
        <f t="shared" si="51"/>
        <v/>
      </c>
      <c r="C317" s="296" t="str">
        <f t="shared" si="52"/>
        <v/>
      </c>
      <c r="D317" s="297" t="str">
        <f t="shared" si="53"/>
        <v/>
      </c>
      <c r="E317" s="298" t="str">
        <f t="shared" si="55"/>
        <v/>
      </c>
      <c r="F317" s="297"/>
      <c r="G317" s="297">
        <v>317</v>
      </c>
      <c r="H317" s="296" t="str">
        <f t="shared" si="54"/>
        <v/>
      </c>
      <c r="I317" s="299" t="str">
        <f t="shared" si="47"/>
        <v/>
      </c>
      <c r="J317" s="93"/>
      <c r="L317" s="278">
        <f t="shared" si="48"/>
        <v>0</v>
      </c>
      <c r="M317" s="278">
        <f t="shared" si="49"/>
        <v>0</v>
      </c>
      <c r="N317" s="319">
        <f t="shared" si="50"/>
        <v>0</v>
      </c>
      <c r="O317" s="300"/>
      <c r="P317" s="300"/>
      <c r="Q317" s="297"/>
      <c r="R317" s="297"/>
      <c r="S317" s="299" t="str">
        <f t="shared" si="56"/>
        <v/>
      </c>
      <c r="T317" s="176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</row>
    <row r="318" spans="1:38" ht="30" customHeight="1" x14ac:dyDescent="0.2">
      <c r="A318" s="277" t="str">
        <f t="shared" si="46"/>
        <v/>
      </c>
      <c r="B318" s="296" t="str">
        <f t="shared" si="51"/>
        <v/>
      </c>
      <c r="C318" s="296" t="str">
        <f t="shared" si="52"/>
        <v/>
      </c>
      <c r="D318" s="297" t="str">
        <f t="shared" si="53"/>
        <v/>
      </c>
      <c r="E318" s="298" t="str">
        <f t="shared" si="55"/>
        <v/>
      </c>
      <c r="F318" s="297"/>
      <c r="G318" s="297">
        <v>318</v>
      </c>
      <c r="H318" s="296" t="str">
        <f t="shared" si="54"/>
        <v/>
      </c>
      <c r="I318" s="299" t="str">
        <f t="shared" si="47"/>
        <v/>
      </c>
      <c r="J318" s="93"/>
      <c r="L318" s="278">
        <f t="shared" si="48"/>
        <v>0</v>
      </c>
      <c r="M318" s="278">
        <f t="shared" si="49"/>
        <v>0</v>
      </c>
      <c r="N318" s="319">
        <f t="shared" si="50"/>
        <v>0</v>
      </c>
      <c r="O318" s="300"/>
      <c r="P318" s="300"/>
      <c r="Q318" s="297"/>
      <c r="R318" s="297"/>
      <c r="S318" s="299" t="str">
        <f t="shared" si="56"/>
        <v/>
      </c>
      <c r="T318" s="176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</row>
    <row r="319" spans="1:38" ht="30" customHeight="1" x14ac:dyDescent="0.2">
      <c r="A319" s="277" t="str">
        <f t="shared" si="46"/>
        <v/>
      </c>
      <c r="B319" s="296" t="str">
        <f t="shared" si="51"/>
        <v/>
      </c>
      <c r="C319" s="296" t="str">
        <f t="shared" si="52"/>
        <v/>
      </c>
      <c r="D319" s="297" t="str">
        <f t="shared" si="53"/>
        <v/>
      </c>
      <c r="E319" s="298" t="str">
        <f t="shared" si="55"/>
        <v/>
      </c>
      <c r="F319" s="297"/>
      <c r="G319" s="297">
        <v>319</v>
      </c>
      <c r="H319" s="296" t="str">
        <f t="shared" si="54"/>
        <v/>
      </c>
      <c r="I319" s="299" t="str">
        <f t="shared" si="47"/>
        <v/>
      </c>
      <c r="J319" s="93"/>
      <c r="L319" s="278">
        <f t="shared" si="48"/>
        <v>0</v>
      </c>
      <c r="M319" s="278">
        <f t="shared" si="49"/>
        <v>0</v>
      </c>
      <c r="N319" s="319">
        <f t="shared" si="50"/>
        <v>0</v>
      </c>
      <c r="O319" s="300"/>
      <c r="P319" s="300"/>
      <c r="Q319" s="297"/>
      <c r="R319" s="297"/>
      <c r="S319" s="299" t="str">
        <f t="shared" si="56"/>
        <v/>
      </c>
      <c r="T319" s="176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</row>
    <row r="320" spans="1:38" ht="30" customHeight="1" x14ac:dyDescent="0.2">
      <c r="A320" s="277" t="str">
        <f t="shared" si="46"/>
        <v/>
      </c>
      <c r="B320" s="296" t="str">
        <f t="shared" si="51"/>
        <v/>
      </c>
      <c r="C320" s="296" t="str">
        <f t="shared" si="52"/>
        <v/>
      </c>
      <c r="D320" s="297" t="str">
        <f t="shared" si="53"/>
        <v/>
      </c>
      <c r="E320" s="298" t="str">
        <f t="shared" si="55"/>
        <v/>
      </c>
      <c r="F320" s="297"/>
      <c r="G320" s="297">
        <v>320</v>
      </c>
      <c r="H320" s="296" t="str">
        <f t="shared" si="54"/>
        <v/>
      </c>
      <c r="I320" s="299" t="str">
        <f t="shared" si="47"/>
        <v/>
      </c>
      <c r="J320" s="93"/>
      <c r="L320" s="278">
        <f t="shared" si="48"/>
        <v>0</v>
      </c>
      <c r="M320" s="278">
        <f t="shared" si="49"/>
        <v>0</v>
      </c>
      <c r="N320" s="319">
        <f t="shared" si="50"/>
        <v>0</v>
      </c>
      <c r="O320" s="300"/>
      <c r="P320" s="300"/>
      <c r="Q320" s="297"/>
      <c r="R320" s="297"/>
      <c r="S320" s="299" t="str">
        <f t="shared" si="56"/>
        <v/>
      </c>
      <c r="T320" s="176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</row>
    <row r="321" spans="1:38" ht="30" customHeight="1" x14ac:dyDescent="0.2">
      <c r="A321" s="277" t="str">
        <f t="shared" si="46"/>
        <v/>
      </c>
      <c r="B321" s="296" t="str">
        <f t="shared" si="51"/>
        <v/>
      </c>
      <c r="C321" s="296" t="str">
        <f t="shared" si="52"/>
        <v/>
      </c>
      <c r="D321" s="297" t="str">
        <f t="shared" si="53"/>
        <v/>
      </c>
      <c r="E321" s="298" t="str">
        <f t="shared" si="55"/>
        <v/>
      </c>
      <c r="F321" s="297"/>
      <c r="G321" s="297">
        <v>321</v>
      </c>
      <c r="H321" s="296" t="str">
        <f t="shared" si="54"/>
        <v/>
      </c>
      <c r="I321" s="299" t="str">
        <f t="shared" si="47"/>
        <v/>
      </c>
      <c r="J321" s="93"/>
      <c r="L321" s="278">
        <f t="shared" si="48"/>
        <v>0</v>
      </c>
      <c r="M321" s="278">
        <f t="shared" si="49"/>
        <v>0</v>
      </c>
      <c r="N321" s="319">
        <f t="shared" si="50"/>
        <v>0</v>
      </c>
      <c r="O321" s="300"/>
      <c r="P321" s="300"/>
      <c r="Q321" s="297"/>
      <c r="R321" s="297"/>
      <c r="S321" s="299" t="str">
        <f t="shared" si="56"/>
        <v/>
      </c>
      <c r="T321" s="176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</row>
    <row r="322" spans="1:38" ht="30" customHeight="1" x14ac:dyDescent="0.2">
      <c r="A322" s="277" t="str">
        <f t="shared" ref="A322:A385" si="57">IF(B322="","",$W$3)</f>
        <v/>
      </c>
      <c r="B322" s="296" t="str">
        <f t="shared" si="51"/>
        <v/>
      </c>
      <c r="C322" s="296" t="str">
        <f t="shared" si="52"/>
        <v/>
      </c>
      <c r="D322" s="297" t="str">
        <f t="shared" si="53"/>
        <v/>
      </c>
      <c r="E322" s="298" t="str">
        <f t="shared" si="55"/>
        <v/>
      </c>
      <c r="F322" s="297"/>
      <c r="G322" s="297">
        <v>322</v>
      </c>
      <c r="H322" s="296" t="str">
        <f t="shared" si="54"/>
        <v/>
      </c>
      <c r="I322" s="299" t="str">
        <f t="shared" ref="I322:I385" si="58">IF(H322="","",CONCATENATE("C",IF(H322&gt;$X$1-25,0,INT(($X$1-H322-20)/5))))</f>
        <v/>
      </c>
      <c r="J322" s="93"/>
      <c r="L322" s="278">
        <f t="shared" ref="L322:L385" si="59">IF(D322="M",1,0)</f>
        <v>0</v>
      </c>
      <c r="M322" s="278">
        <f t="shared" ref="M322:M385" si="60">IF(D322="F",1,0)</f>
        <v>0</v>
      </c>
      <c r="N322" s="319">
        <f t="shared" ref="N322:N385" si="61">IF(COUNTBLANK(O322:R322)=0,1,0)</f>
        <v>0</v>
      </c>
      <c r="O322" s="300"/>
      <c r="P322" s="300"/>
      <c r="Q322" s="297"/>
      <c r="R322" s="297"/>
      <c r="S322" s="299" t="str">
        <f t="shared" si="56"/>
        <v/>
      </c>
      <c r="T322" s="176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</row>
    <row r="323" spans="1:38" ht="30" customHeight="1" x14ac:dyDescent="0.2">
      <c r="A323" s="277" t="str">
        <f t="shared" si="57"/>
        <v/>
      </c>
      <c r="B323" s="296" t="str">
        <f t="shared" ref="B323:B386" si="62">IF(O323="","",O323)</f>
        <v/>
      </c>
      <c r="C323" s="296" t="str">
        <f t="shared" ref="C323:C386" si="63">IF(P323="","",P323)</f>
        <v/>
      </c>
      <c r="D323" s="297" t="str">
        <f t="shared" ref="D323:D386" si="64">IF(Q323="","",Q323)</f>
        <v/>
      </c>
      <c r="E323" s="298" t="str">
        <f t="shared" si="55"/>
        <v/>
      </c>
      <c r="F323" s="297"/>
      <c r="G323" s="297">
        <v>323</v>
      </c>
      <c r="H323" s="296" t="str">
        <f t="shared" ref="H323:H386" si="65">IF(R323="","",R323)</f>
        <v/>
      </c>
      <c r="I323" s="299" t="str">
        <f t="shared" si="58"/>
        <v/>
      </c>
      <c r="J323" s="93"/>
      <c r="L323" s="278">
        <f t="shared" si="59"/>
        <v>0</v>
      </c>
      <c r="M323" s="278">
        <f t="shared" si="60"/>
        <v>0</v>
      </c>
      <c r="N323" s="319">
        <f t="shared" si="61"/>
        <v>0</v>
      </c>
      <c r="O323" s="300"/>
      <c r="P323" s="300"/>
      <c r="Q323" s="297"/>
      <c r="R323" s="297"/>
      <c r="S323" s="299" t="str">
        <f t="shared" si="56"/>
        <v/>
      </c>
      <c r="T323" s="176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</row>
    <row r="324" spans="1:38" ht="30" customHeight="1" x14ac:dyDescent="0.2">
      <c r="A324" s="277" t="str">
        <f t="shared" si="57"/>
        <v/>
      </c>
      <c r="B324" s="296" t="str">
        <f t="shared" si="62"/>
        <v/>
      </c>
      <c r="C324" s="296" t="str">
        <f t="shared" si="63"/>
        <v/>
      </c>
      <c r="D324" s="297" t="str">
        <f t="shared" si="64"/>
        <v/>
      </c>
      <c r="E324" s="298" t="str">
        <f t="shared" ref="E324:E387" si="66">IF(H324="","",VALUE(CONCATENATE("01/01/",H324)))</f>
        <v/>
      </c>
      <c r="F324" s="297"/>
      <c r="G324" s="297">
        <v>324</v>
      </c>
      <c r="H324" s="296" t="str">
        <f t="shared" si="65"/>
        <v/>
      </c>
      <c r="I324" s="299" t="str">
        <f t="shared" si="58"/>
        <v/>
      </c>
      <c r="J324" s="93"/>
      <c r="L324" s="278">
        <f t="shared" si="59"/>
        <v>0</v>
      </c>
      <c r="M324" s="278">
        <f t="shared" si="60"/>
        <v>0</v>
      </c>
      <c r="N324" s="319">
        <f t="shared" si="61"/>
        <v>0</v>
      </c>
      <c r="O324" s="300"/>
      <c r="P324" s="300"/>
      <c r="Q324" s="297"/>
      <c r="R324" s="297"/>
      <c r="S324" s="299" t="str">
        <f t="shared" si="56"/>
        <v/>
      </c>
      <c r="T324" s="176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</row>
    <row r="325" spans="1:38" ht="30" customHeight="1" x14ac:dyDescent="0.2">
      <c r="A325" s="277" t="str">
        <f t="shared" si="57"/>
        <v/>
      </c>
      <c r="B325" s="296" t="str">
        <f t="shared" si="62"/>
        <v/>
      </c>
      <c r="C325" s="296" t="str">
        <f t="shared" si="63"/>
        <v/>
      </c>
      <c r="D325" s="297" t="str">
        <f t="shared" si="64"/>
        <v/>
      </c>
      <c r="E325" s="298" t="str">
        <f t="shared" si="66"/>
        <v/>
      </c>
      <c r="F325" s="297"/>
      <c r="G325" s="297">
        <v>325</v>
      </c>
      <c r="H325" s="296" t="str">
        <f t="shared" si="65"/>
        <v/>
      </c>
      <c r="I325" s="299" t="str">
        <f t="shared" si="58"/>
        <v/>
      </c>
      <c r="J325" s="93"/>
      <c r="L325" s="278">
        <f t="shared" si="59"/>
        <v>0</v>
      </c>
      <c r="M325" s="278">
        <f t="shared" si="60"/>
        <v>0</v>
      </c>
      <c r="N325" s="319">
        <f t="shared" si="61"/>
        <v>0</v>
      </c>
      <c r="O325" s="300"/>
      <c r="P325" s="300"/>
      <c r="Q325" s="297"/>
      <c r="R325" s="297"/>
      <c r="S325" s="299" t="str">
        <f t="shared" si="56"/>
        <v/>
      </c>
      <c r="T325" s="176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</row>
    <row r="326" spans="1:38" ht="30" customHeight="1" x14ac:dyDescent="0.2">
      <c r="A326" s="277" t="str">
        <f t="shared" si="57"/>
        <v/>
      </c>
      <c r="B326" s="296" t="str">
        <f t="shared" si="62"/>
        <v/>
      </c>
      <c r="C326" s="296" t="str">
        <f t="shared" si="63"/>
        <v/>
      </c>
      <c r="D326" s="297" t="str">
        <f t="shared" si="64"/>
        <v/>
      </c>
      <c r="E326" s="298" t="str">
        <f t="shared" si="66"/>
        <v/>
      </c>
      <c r="F326" s="297"/>
      <c r="G326" s="297">
        <v>326</v>
      </c>
      <c r="H326" s="296" t="str">
        <f t="shared" si="65"/>
        <v/>
      </c>
      <c r="I326" s="299" t="str">
        <f t="shared" si="58"/>
        <v/>
      </c>
      <c r="J326" s="93"/>
      <c r="L326" s="278">
        <f t="shared" si="59"/>
        <v>0</v>
      </c>
      <c r="M326" s="278">
        <f t="shared" si="60"/>
        <v>0</v>
      </c>
      <c r="N326" s="319">
        <f t="shared" si="61"/>
        <v>0</v>
      </c>
      <c r="O326" s="300"/>
      <c r="P326" s="300"/>
      <c r="Q326" s="297"/>
      <c r="R326" s="297"/>
      <c r="S326" s="299" t="str">
        <f t="shared" si="56"/>
        <v/>
      </c>
      <c r="T326" s="176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</row>
    <row r="327" spans="1:38" ht="30" customHeight="1" x14ac:dyDescent="0.2">
      <c r="A327" s="277" t="str">
        <f t="shared" si="57"/>
        <v/>
      </c>
      <c r="B327" s="296" t="str">
        <f t="shared" si="62"/>
        <v/>
      </c>
      <c r="C327" s="296" t="str">
        <f t="shared" si="63"/>
        <v/>
      </c>
      <c r="D327" s="297" t="str">
        <f t="shared" si="64"/>
        <v/>
      </c>
      <c r="E327" s="298" t="str">
        <f t="shared" si="66"/>
        <v/>
      </c>
      <c r="F327" s="297"/>
      <c r="G327" s="297">
        <v>327</v>
      </c>
      <c r="H327" s="296" t="str">
        <f t="shared" si="65"/>
        <v/>
      </c>
      <c r="I327" s="299" t="str">
        <f t="shared" si="58"/>
        <v/>
      </c>
      <c r="J327" s="93"/>
      <c r="L327" s="278">
        <f t="shared" si="59"/>
        <v>0</v>
      </c>
      <c r="M327" s="278">
        <f t="shared" si="60"/>
        <v>0</v>
      </c>
      <c r="N327" s="319">
        <f t="shared" si="61"/>
        <v>0</v>
      </c>
      <c r="O327" s="300"/>
      <c r="P327" s="300"/>
      <c r="Q327" s="297"/>
      <c r="R327" s="297"/>
      <c r="S327" s="299" t="str">
        <f t="shared" si="56"/>
        <v/>
      </c>
      <c r="T327" s="176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</row>
    <row r="328" spans="1:38" ht="30" customHeight="1" x14ac:dyDescent="0.2">
      <c r="A328" s="277" t="str">
        <f t="shared" si="57"/>
        <v/>
      </c>
      <c r="B328" s="296" t="str">
        <f t="shared" si="62"/>
        <v/>
      </c>
      <c r="C328" s="296" t="str">
        <f t="shared" si="63"/>
        <v/>
      </c>
      <c r="D328" s="297" t="str">
        <f t="shared" si="64"/>
        <v/>
      </c>
      <c r="E328" s="298" t="str">
        <f t="shared" si="66"/>
        <v/>
      </c>
      <c r="F328" s="297"/>
      <c r="G328" s="297">
        <v>328</v>
      </c>
      <c r="H328" s="296" t="str">
        <f t="shared" si="65"/>
        <v/>
      </c>
      <c r="I328" s="299" t="str">
        <f t="shared" si="58"/>
        <v/>
      </c>
      <c r="J328" s="93"/>
      <c r="L328" s="278">
        <f t="shared" si="59"/>
        <v>0</v>
      </c>
      <c r="M328" s="278">
        <f t="shared" si="60"/>
        <v>0</v>
      </c>
      <c r="N328" s="319">
        <f t="shared" si="61"/>
        <v>0</v>
      </c>
      <c r="O328" s="300"/>
      <c r="P328" s="300"/>
      <c r="Q328" s="297"/>
      <c r="R328" s="297"/>
      <c r="S328" s="299" t="str">
        <f t="shared" si="56"/>
        <v/>
      </c>
      <c r="T328" s="176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</row>
    <row r="329" spans="1:38" ht="30" customHeight="1" x14ac:dyDescent="0.2">
      <c r="A329" s="277" t="str">
        <f t="shared" si="57"/>
        <v/>
      </c>
      <c r="B329" s="296" t="str">
        <f t="shared" si="62"/>
        <v/>
      </c>
      <c r="C329" s="296" t="str">
        <f t="shared" si="63"/>
        <v/>
      </c>
      <c r="D329" s="297" t="str">
        <f t="shared" si="64"/>
        <v/>
      </c>
      <c r="E329" s="298" t="str">
        <f t="shared" si="66"/>
        <v/>
      </c>
      <c r="F329" s="297"/>
      <c r="G329" s="297">
        <v>329</v>
      </c>
      <c r="H329" s="296" t="str">
        <f t="shared" si="65"/>
        <v/>
      </c>
      <c r="I329" s="299" t="str">
        <f t="shared" si="58"/>
        <v/>
      </c>
      <c r="J329" s="93"/>
      <c r="L329" s="278">
        <f t="shared" si="59"/>
        <v>0</v>
      </c>
      <c r="M329" s="278">
        <f t="shared" si="60"/>
        <v>0</v>
      </c>
      <c r="N329" s="319">
        <f t="shared" si="61"/>
        <v>0</v>
      </c>
      <c r="O329" s="300"/>
      <c r="P329" s="300"/>
      <c r="Q329" s="297"/>
      <c r="R329" s="297"/>
      <c r="S329" s="299" t="str">
        <f t="shared" si="56"/>
        <v/>
      </c>
      <c r="T329" s="176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</row>
    <row r="330" spans="1:38" ht="30" customHeight="1" x14ac:dyDescent="0.2">
      <c r="A330" s="277" t="str">
        <f t="shared" si="57"/>
        <v/>
      </c>
      <c r="B330" s="296" t="str">
        <f t="shared" si="62"/>
        <v/>
      </c>
      <c r="C330" s="296" t="str">
        <f t="shared" si="63"/>
        <v/>
      </c>
      <c r="D330" s="297" t="str">
        <f t="shared" si="64"/>
        <v/>
      </c>
      <c r="E330" s="298" t="str">
        <f t="shared" si="66"/>
        <v/>
      </c>
      <c r="F330" s="297"/>
      <c r="G330" s="297">
        <v>330</v>
      </c>
      <c r="H330" s="296" t="str">
        <f t="shared" si="65"/>
        <v/>
      </c>
      <c r="I330" s="299" t="str">
        <f t="shared" si="58"/>
        <v/>
      </c>
      <c r="J330" s="93"/>
      <c r="L330" s="278">
        <f t="shared" si="59"/>
        <v>0</v>
      </c>
      <c r="M330" s="278">
        <f t="shared" si="60"/>
        <v>0</v>
      </c>
      <c r="N330" s="319">
        <f t="shared" si="61"/>
        <v>0</v>
      </c>
      <c r="O330" s="300"/>
      <c r="P330" s="300"/>
      <c r="Q330" s="297"/>
      <c r="R330" s="297"/>
      <c r="S330" s="299" t="str">
        <f t="shared" si="56"/>
        <v/>
      </c>
      <c r="T330" s="176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</row>
    <row r="331" spans="1:38" ht="30" customHeight="1" x14ac:dyDescent="0.2">
      <c r="A331" s="277" t="str">
        <f t="shared" si="57"/>
        <v/>
      </c>
      <c r="B331" s="296" t="str">
        <f t="shared" si="62"/>
        <v/>
      </c>
      <c r="C331" s="296" t="str">
        <f t="shared" si="63"/>
        <v/>
      </c>
      <c r="D331" s="297" t="str">
        <f t="shared" si="64"/>
        <v/>
      </c>
      <c r="E331" s="298" t="str">
        <f t="shared" si="66"/>
        <v/>
      </c>
      <c r="F331" s="297"/>
      <c r="G331" s="297">
        <v>331</v>
      </c>
      <c r="H331" s="296" t="str">
        <f t="shared" si="65"/>
        <v/>
      </c>
      <c r="I331" s="299" t="str">
        <f t="shared" si="58"/>
        <v/>
      </c>
      <c r="J331" s="93"/>
      <c r="L331" s="278">
        <f t="shared" si="59"/>
        <v>0</v>
      </c>
      <c r="M331" s="278">
        <f t="shared" si="60"/>
        <v>0</v>
      </c>
      <c r="N331" s="319">
        <f t="shared" si="61"/>
        <v>0</v>
      </c>
      <c r="O331" s="300"/>
      <c r="P331" s="300"/>
      <c r="Q331" s="297"/>
      <c r="R331" s="297"/>
      <c r="S331" s="299" t="str">
        <f t="shared" si="56"/>
        <v/>
      </c>
      <c r="T331" s="176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</row>
    <row r="332" spans="1:38" ht="30" customHeight="1" x14ac:dyDescent="0.2">
      <c r="A332" s="277" t="str">
        <f t="shared" si="57"/>
        <v/>
      </c>
      <c r="B332" s="296" t="str">
        <f t="shared" si="62"/>
        <v/>
      </c>
      <c r="C332" s="296" t="str">
        <f t="shared" si="63"/>
        <v/>
      </c>
      <c r="D332" s="297" t="str">
        <f t="shared" si="64"/>
        <v/>
      </c>
      <c r="E332" s="298" t="str">
        <f t="shared" si="66"/>
        <v/>
      </c>
      <c r="F332" s="297"/>
      <c r="G332" s="297">
        <v>332</v>
      </c>
      <c r="H332" s="296" t="str">
        <f t="shared" si="65"/>
        <v/>
      </c>
      <c r="I332" s="299" t="str">
        <f t="shared" si="58"/>
        <v/>
      </c>
      <c r="J332" s="93"/>
      <c r="L332" s="278">
        <f t="shared" si="59"/>
        <v>0</v>
      </c>
      <c r="M332" s="278">
        <f t="shared" si="60"/>
        <v>0</v>
      </c>
      <c r="N332" s="319">
        <f t="shared" si="61"/>
        <v>0</v>
      </c>
      <c r="O332" s="300"/>
      <c r="P332" s="300"/>
      <c r="Q332" s="297"/>
      <c r="R332" s="297"/>
      <c r="S332" s="299" t="str">
        <f t="shared" si="56"/>
        <v/>
      </c>
      <c r="T332" s="176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</row>
    <row r="333" spans="1:38" ht="30" customHeight="1" x14ac:dyDescent="0.2">
      <c r="A333" s="277" t="str">
        <f t="shared" si="57"/>
        <v/>
      </c>
      <c r="B333" s="296" t="str">
        <f t="shared" si="62"/>
        <v/>
      </c>
      <c r="C333" s="296" t="str">
        <f t="shared" si="63"/>
        <v/>
      </c>
      <c r="D333" s="297" t="str">
        <f t="shared" si="64"/>
        <v/>
      </c>
      <c r="E333" s="298" t="str">
        <f t="shared" si="66"/>
        <v/>
      </c>
      <c r="F333" s="297"/>
      <c r="G333" s="297">
        <v>333</v>
      </c>
      <c r="H333" s="296" t="str">
        <f t="shared" si="65"/>
        <v/>
      </c>
      <c r="I333" s="299" t="str">
        <f t="shared" si="58"/>
        <v/>
      </c>
      <c r="J333" s="93"/>
      <c r="L333" s="278">
        <f t="shared" si="59"/>
        <v>0</v>
      </c>
      <c r="M333" s="278">
        <f t="shared" si="60"/>
        <v>0</v>
      </c>
      <c r="N333" s="319">
        <f t="shared" si="61"/>
        <v>0</v>
      </c>
      <c r="O333" s="300"/>
      <c r="P333" s="300"/>
      <c r="Q333" s="297"/>
      <c r="R333" s="297"/>
      <c r="S333" s="299" t="str">
        <f t="shared" si="56"/>
        <v/>
      </c>
      <c r="T333" s="176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</row>
    <row r="334" spans="1:38" ht="30" customHeight="1" x14ac:dyDescent="0.2">
      <c r="A334" s="277" t="str">
        <f t="shared" si="57"/>
        <v/>
      </c>
      <c r="B334" s="296" t="str">
        <f t="shared" si="62"/>
        <v/>
      </c>
      <c r="C334" s="296" t="str">
        <f t="shared" si="63"/>
        <v/>
      </c>
      <c r="D334" s="297" t="str">
        <f t="shared" si="64"/>
        <v/>
      </c>
      <c r="E334" s="298" t="str">
        <f t="shared" si="66"/>
        <v/>
      </c>
      <c r="F334" s="297"/>
      <c r="G334" s="297">
        <v>334</v>
      </c>
      <c r="H334" s="296" t="str">
        <f t="shared" si="65"/>
        <v/>
      </c>
      <c r="I334" s="299" t="str">
        <f t="shared" si="58"/>
        <v/>
      </c>
      <c r="J334" s="93"/>
      <c r="L334" s="278">
        <f t="shared" si="59"/>
        <v>0</v>
      </c>
      <c r="M334" s="278">
        <f t="shared" si="60"/>
        <v>0</v>
      </c>
      <c r="N334" s="319">
        <f t="shared" si="61"/>
        <v>0</v>
      </c>
      <c r="O334" s="300"/>
      <c r="P334" s="300"/>
      <c r="Q334" s="297"/>
      <c r="R334" s="297"/>
      <c r="S334" s="299" t="str">
        <f t="shared" si="56"/>
        <v/>
      </c>
      <c r="T334" s="176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</row>
    <row r="335" spans="1:38" ht="30" customHeight="1" x14ac:dyDescent="0.2">
      <c r="A335" s="277" t="str">
        <f t="shared" si="57"/>
        <v/>
      </c>
      <c r="B335" s="296" t="str">
        <f t="shared" si="62"/>
        <v/>
      </c>
      <c r="C335" s="296" t="str">
        <f t="shared" si="63"/>
        <v/>
      </c>
      <c r="D335" s="297" t="str">
        <f t="shared" si="64"/>
        <v/>
      </c>
      <c r="E335" s="298" t="str">
        <f t="shared" si="66"/>
        <v/>
      </c>
      <c r="F335" s="297"/>
      <c r="G335" s="297">
        <v>335</v>
      </c>
      <c r="H335" s="296" t="str">
        <f t="shared" si="65"/>
        <v/>
      </c>
      <c r="I335" s="299" t="str">
        <f t="shared" si="58"/>
        <v/>
      </c>
      <c r="J335" s="93"/>
      <c r="L335" s="278">
        <f t="shared" si="59"/>
        <v>0</v>
      </c>
      <c r="M335" s="278">
        <f t="shared" si="60"/>
        <v>0</v>
      </c>
      <c r="N335" s="319">
        <f t="shared" si="61"/>
        <v>0</v>
      </c>
      <c r="O335" s="300"/>
      <c r="P335" s="300"/>
      <c r="Q335" s="297"/>
      <c r="R335" s="297"/>
      <c r="S335" s="299" t="str">
        <f t="shared" si="56"/>
        <v/>
      </c>
      <c r="T335" s="176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</row>
    <row r="336" spans="1:38" ht="30" customHeight="1" x14ac:dyDescent="0.2">
      <c r="A336" s="277" t="str">
        <f t="shared" si="57"/>
        <v/>
      </c>
      <c r="B336" s="296" t="str">
        <f t="shared" si="62"/>
        <v/>
      </c>
      <c r="C336" s="296" t="str">
        <f t="shared" si="63"/>
        <v/>
      </c>
      <c r="D336" s="297" t="str">
        <f t="shared" si="64"/>
        <v/>
      </c>
      <c r="E336" s="298" t="str">
        <f t="shared" si="66"/>
        <v/>
      </c>
      <c r="F336" s="297"/>
      <c r="G336" s="297">
        <v>336</v>
      </c>
      <c r="H336" s="296" t="str">
        <f t="shared" si="65"/>
        <v/>
      </c>
      <c r="I336" s="299" t="str">
        <f t="shared" si="58"/>
        <v/>
      </c>
      <c r="J336" s="93"/>
      <c r="L336" s="278">
        <f t="shared" si="59"/>
        <v>0</v>
      </c>
      <c r="M336" s="278">
        <f t="shared" si="60"/>
        <v>0</v>
      </c>
      <c r="N336" s="319">
        <f t="shared" si="61"/>
        <v>0</v>
      </c>
      <c r="O336" s="300"/>
      <c r="P336" s="300"/>
      <c r="Q336" s="297"/>
      <c r="R336" s="297"/>
      <c r="S336" s="299" t="str">
        <f t="shared" si="56"/>
        <v/>
      </c>
      <c r="T336" s="176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</row>
    <row r="337" spans="1:38" ht="30" customHeight="1" x14ac:dyDescent="0.2">
      <c r="A337" s="277" t="str">
        <f t="shared" si="57"/>
        <v/>
      </c>
      <c r="B337" s="296" t="str">
        <f t="shared" si="62"/>
        <v/>
      </c>
      <c r="C337" s="296" t="str">
        <f t="shared" si="63"/>
        <v/>
      </c>
      <c r="D337" s="297" t="str">
        <f t="shared" si="64"/>
        <v/>
      </c>
      <c r="E337" s="298" t="str">
        <f t="shared" si="66"/>
        <v/>
      </c>
      <c r="F337" s="297"/>
      <c r="G337" s="297">
        <v>337</v>
      </c>
      <c r="H337" s="296" t="str">
        <f t="shared" si="65"/>
        <v/>
      </c>
      <c r="I337" s="299" t="str">
        <f t="shared" si="58"/>
        <v/>
      </c>
      <c r="J337" s="93"/>
      <c r="L337" s="278">
        <f t="shared" si="59"/>
        <v>0</v>
      </c>
      <c r="M337" s="278">
        <f t="shared" si="60"/>
        <v>0</v>
      </c>
      <c r="N337" s="319">
        <f t="shared" si="61"/>
        <v>0</v>
      </c>
      <c r="O337" s="300"/>
      <c r="P337" s="300"/>
      <c r="Q337" s="297"/>
      <c r="R337" s="297"/>
      <c r="S337" s="299" t="str">
        <f t="shared" ref="S337:S400" si="67">IF(R337="","",CONCATENATE("C",IF(R337&gt;$X$1-25,0,INT(($X$1-R337-20)/5))))</f>
        <v/>
      </c>
      <c r="T337" s="176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</row>
    <row r="338" spans="1:38" ht="30" customHeight="1" x14ac:dyDescent="0.2">
      <c r="A338" s="277" t="str">
        <f t="shared" si="57"/>
        <v/>
      </c>
      <c r="B338" s="296" t="str">
        <f t="shared" si="62"/>
        <v/>
      </c>
      <c r="C338" s="296" t="str">
        <f t="shared" si="63"/>
        <v/>
      </c>
      <c r="D338" s="297" t="str">
        <f t="shared" si="64"/>
        <v/>
      </c>
      <c r="E338" s="298" t="str">
        <f t="shared" si="66"/>
        <v/>
      </c>
      <c r="F338" s="297"/>
      <c r="G338" s="297">
        <v>338</v>
      </c>
      <c r="H338" s="296" t="str">
        <f t="shared" si="65"/>
        <v/>
      </c>
      <c r="I338" s="299" t="str">
        <f t="shared" si="58"/>
        <v/>
      </c>
      <c r="J338" s="93"/>
      <c r="L338" s="278">
        <f t="shared" si="59"/>
        <v>0</v>
      </c>
      <c r="M338" s="278">
        <f t="shared" si="60"/>
        <v>0</v>
      </c>
      <c r="N338" s="319">
        <f t="shared" si="61"/>
        <v>0</v>
      </c>
      <c r="O338" s="300"/>
      <c r="P338" s="300"/>
      <c r="Q338" s="297"/>
      <c r="R338" s="297"/>
      <c r="S338" s="299" t="str">
        <f t="shared" si="67"/>
        <v/>
      </c>
      <c r="T338" s="176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</row>
    <row r="339" spans="1:38" ht="30" customHeight="1" x14ac:dyDescent="0.2">
      <c r="A339" s="277" t="str">
        <f t="shared" si="57"/>
        <v/>
      </c>
      <c r="B339" s="296" t="str">
        <f t="shared" si="62"/>
        <v/>
      </c>
      <c r="C339" s="296" t="str">
        <f t="shared" si="63"/>
        <v/>
      </c>
      <c r="D339" s="297" t="str">
        <f t="shared" si="64"/>
        <v/>
      </c>
      <c r="E339" s="298" t="str">
        <f t="shared" si="66"/>
        <v/>
      </c>
      <c r="F339" s="297"/>
      <c r="G339" s="297">
        <v>339</v>
      </c>
      <c r="H339" s="296" t="str">
        <f t="shared" si="65"/>
        <v/>
      </c>
      <c r="I339" s="299" t="str">
        <f t="shared" si="58"/>
        <v/>
      </c>
      <c r="J339" s="93"/>
      <c r="L339" s="278">
        <f t="shared" si="59"/>
        <v>0</v>
      </c>
      <c r="M339" s="278">
        <f t="shared" si="60"/>
        <v>0</v>
      </c>
      <c r="N339" s="319">
        <f t="shared" si="61"/>
        <v>0</v>
      </c>
      <c r="O339" s="300"/>
      <c r="P339" s="300"/>
      <c r="Q339" s="297"/>
      <c r="R339" s="297"/>
      <c r="S339" s="299" t="str">
        <f t="shared" si="67"/>
        <v/>
      </c>
      <c r="T339" s="176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</row>
    <row r="340" spans="1:38" ht="30" customHeight="1" x14ac:dyDescent="0.2">
      <c r="A340" s="277" t="str">
        <f t="shared" si="57"/>
        <v/>
      </c>
      <c r="B340" s="296" t="str">
        <f t="shared" si="62"/>
        <v/>
      </c>
      <c r="C340" s="296" t="str">
        <f t="shared" si="63"/>
        <v/>
      </c>
      <c r="D340" s="297" t="str">
        <f t="shared" si="64"/>
        <v/>
      </c>
      <c r="E340" s="298" t="str">
        <f t="shared" si="66"/>
        <v/>
      </c>
      <c r="F340" s="297"/>
      <c r="G340" s="297">
        <v>340</v>
      </c>
      <c r="H340" s="296" t="str">
        <f t="shared" si="65"/>
        <v/>
      </c>
      <c r="I340" s="299" t="str">
        <f t="shared" si="58"/>
        <v/>
      </c>
      <c r="J340" s="93"/>
      <c r="L340" s="278">
        <f t="shared" si="59"/>
        <v>0</v>
      </c>
      <c r="M340" s="278">
        <f t="shared" si="60"/>
        <v>0</v>
      </c>
      <c r="N340" s="319">
        <f t="shared" si="61"/>
        <v>0</v>
      </c>
      <c r="O340" s="300"/>
      <c r="P340" s="300"/>
      <c r="Q340" s="297"/>
      <c r="R340" s="297"/>
      <c r="S340" s="299" t="str">
        <f t="shared" si="67"/>
        <v/>
      </c>
      <c r="T340" s="176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</row>
    <row r="341" spans="1:38" ht="30" customHeight="1" x14ac:dyDescent="0.2">
      <c r="A341" s="277" t="str">
        <f t="shared" si="57"/>
        <v/>
      </c>
      <c r="B341" s="296" t="str">
        <f t="shared" si="62"/>
        <v/>
      </c>
      <c r="C341" s="296" t="str">
        <f t="shared" si="63"/>
        <v/>
      </c>
      <c r="D341" s="297" t="str">
        <f t="shared" si="64"/>
        <v/>
      </c>
      <c r="E341" s="298" t="str">
        <f t="shared" si="66"/>
        <v/>
      </c>
      <c r="F341" s="297"/>
      <c r="G341" s="297">
        <v>341</v>
      </c>
      <c r="H341" s="296" t="str">
        <f t="shared" si="65"/>
        <v/>
      </c>
      <c r="I341" s="299" t="str">
        <f t="shared" si="58"/>
        <v/>
      </c>
      <c r="J341" s="93"/>
      <c r="L341" s="278">
        <f t="shared" si="59"/>
        <v>0</v>
      </c>
      <c r="M341" s="278">
        <f t="shared" si="60"/>
        <v>0</v>
      </c>
      <c r="N341" s="319">
        <f t="shared" si="61"/>
        <v>0</v>
      </c>
      <c r="O341" s="300"/>
      <c r="P341" s="300"/>
      <c r="Q341" s="297"/>
      <c r="R341" s="297"/>
      <c r="S341" s="299" t="str">
        <f t="shared" si="67"/>
        <v/>
      </c>
      <c r="T341" s="176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</row>
    <row r="342" spans="1:38" ht="30" customHeight="1" x14ac:dyDescent="0.2">
      <c r="A342" s="277" t="str">
        <f t="shared" si="57"/>
        <v/>
      </c>
      <c r="B342" s="296" t="str">
        <f t="shared" si="62"/>
        <v/>
      </c>
      <c r="C342" s="296" t="str">
        <f t="shared" si="63"/>
        <v/>
      </c>
      <c r="D342" s="297" t="str">
        <f t="shared" si="64"/>
        <v/>
      </c>
      <c r="E342" s="298" t="str">
        <f t="shared" si="66"/>
        <v/>
      </c>
      <c r="F342" s="297"/>
      <c r="G342" s="297">
        <v>342</v>
      </c>
      <c r="H342" s="296" t="str">
        <f t="shared" si="65"/>
        <v/>
      </c>
      <c r="I342" s="299" t="str">
        <f t="shared" si="58"/>
        <v/>
      </c>
      <c r="J342" s="93"/>
      <c r="L342" s="278">
        <f t="shared" si="59"/>
        <v>0</v>
      </c>
      <c r="M342" s="278">
        <f t="shared" si="60"/>
        <v>0</v>
      </c>
      <c r="N342" s="319">
        <f t="shared" si="61"/>
        <v>0</v>
      </c>
      <c r="O342" s="300"/>
      <c r="P342" s="300"/>
      <c r="Q342" s="297"/>
      <c r="R342" s="297"/>
      <c r="S342" s="299" t="str">
        <f t="shared" si="67"/>
        <v/>
      </c>
      <c r="T342" s="176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</row>
    <row r="343" spans="1:38" ht="30" customHeight="1" x14ac:dyDescent="0.2">
      <c r="A343" s="277" t="str">
        <f t="shared" si="57"/>
        <v/>
      </c>
      <c r="B343" s="296" t="str">
        <f t="shared" si="62"/>
        <v/>
      </c>
      <c r="C343" s="296" t="str">
        <f t="shared" si="63"/>
        <v/>
      </c>
      <c r="D343" s="297" t="str">
        <f t="shared" si="64"/>
        <v/>
      </c>
      <c r="E343" s="298" t="str">
        <f t="shared" si="66"/>
        <v/>
      </c>
      <c r="F343" s="297"/>
      <c r="G343" s="297">
        <v>343</v>
      </c>
      <c r="H343" s="296" t="str">
        <f t="shared" si="65"/>
        <v/>
      </c>
      <c r="I343" s="299" t="str">
        <f t="shared" si="58"/>
        <v/>
      </c>
      <c r="J343" s="93"/>
      <c r="L343" s="278">
        <f t="shared" si="59"/>
        <v>0</v>
      </c>
      <c r="M343" s="278">
        <f t="shared" si="60"/>
        <v>0</v>
      </c>
      <c r="N343" s="319">
        <f t="shared" si="61"/>
        <v>0</v>
      </c>
      <c r="O343" s="300"/>
      <c r="P343" s="300"/>
      <c r="Q343" s="297"/>
      <c r="R343" s="297"/>
      <c r="S343" s="299" t="str">
        <f t="shared" si="67"/>
        <v/>
      </c>
      <c r="T343" s="176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</row>
    <row r="344" spans="1:38" ht="30" customHeight="1" x14ac:dyDescent="0.2">
      <c r="A344" s="277" t="str">
        <f t="shared" si="57"/>
        <v/>
      </c>
      <c r="B344" s="296" t="str">
        <f t="shared" si="62"/>
        <v/>
      </c>
      <c r="C344" s="296" t="str">
        <f t="shared" si="63"/>
        <v/>
      </c>
      <c r="D344" s="297" t="str">
        <f t="shared" si="64"/>
        <v/>
      </c>
      <c r="E344" s="298" t="str">
        <f t="shared" si="66"/>
        <v/>
      </c>
      <c r="F344" s="297"/>
      <c r="G344" s="297">
        <v>344</v>
      </c>
      <c r="H344" s="296" t="str">
        <f t="shared" si="65"/>
        <v/>
      </c>
      <c r="I344" s="299" t="str">
        <f t="shared" si="58"/>
        <v/>
      </c>
      <c r="J344" s="93"/>
      <c r="L344" s="278">
        <f t="shared" si="59"/>
        <v>0</v>
      </c>
      <c r="M344" s="278">
        <f t="shared" si="60"/>
        <v>0</v>
      </c>
      <c r="N344" s="319">
        <f t="shared" si="61"/>
        <v>0</v>
      </c>
      <c r="O344" s="300"/>
      <c r="P344" s="300"/>
      <c r="Q344" s="297"/>
      <c r="R344" s="297"/>
      <c r="S344" s="299" t="str">
        <f t="shared" si="67"/>
        <v/>
      </c>
      <c r="T344" s="176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</row>
    <row r="345" spans="1:38" ht="30" customHeight="1" x14ac:dyDescent="0.2">
      <c r="A345" s="277" t="str">
        <f t="shared" si="57"/>
        <v/>
      </c>
      <c r="B345" s="296" t="str">
        <f t="shared" si="62"/>
        <v/>
      </c>
      <c r="C345" s="296" t="str">
        <f t="shared" si="63"/>
        <v/>
      </c>
      <c r="D345" s="297" t="str">
        <f t="shared" si="64"/>
        <v/>
      </c>
      <c r="E345" s="298" t="str">
        <f t="shared" si="66"/>
        <v/>
      </c>
      <c r="F345" s="297"/>
      <c r="G345" s="297">
        <v>345</v>
      </c>
      <c r="H345" s="296" t="str">
        <f t="shared" si="65"/>
        <v/>
      </c>
      <c r="I345" s="299" t="str">
        <f t="shared" si="58"/>
        <v/>
      </c>
      <c r="J345" s="93"/>
      <c r="L345" s="278">
        <f t="shared" si="59"/>
        <v>0</v>
      </c>
      <c r="M345" s="278">
        <f t="shared" si="60"/>
        <v>0</v>
      </c>
      <c r="N345" s="319">
        <f t="shared" si="61"/>
        <v>0</v>
      </c>
      <c r="O345" s="300"/>
      <c r="P345" s="300"/>
      <c r="Q345" s="297"/>
      <c r="R345" s="297"/>
      <c r="S345" s="299" t="str">
        <f t="shared" si="67"/>
        <v/>
      </c>
      <c r="T345" s="176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</row>
    <row r="346" spans="1:38" ht="30" customHeight="1" x14ac:dyDescent="0.2">
      <c r="A346" s="277" t="str">
        <f t="shared" si="57"/>
        <v/>
      </c>
      <c r="B346" s="296" t="str">
        <f t="shared" si="62"/>
        <v/>
      </c>
      <c r="C346" s="296" t="str">
        <f t="shared" si="63"/>
        <v/>
      </c>
      <c r="D346" s="297" t="str">
        <f t="shared" si="64"/>
        <v/>
      </c>
      <c r="E346" s="298" t="str">
        <f t="shared" si="66"/>
        <v/>
      </c>
      <c r="F346" s="297"/>
      <c r="G346" s="297">
        <v>346</v>
      </c>
      <c r="H346" s="296" t="str">
        <f t="shared" si="65"/>
        <v/>
      </c>
      <c r="I346" s="299" t="str">
        <f t="shared" si="58"/>
        <v/>
      </c>
      <c r="J346" s="93"/>
      <c r="L346" s="278">
        <f t="shared" si="59"/>
        <v>0</v>
      </c>
      <c r="M346" s="278">
        <f t="shared" si="60"/>
        <v>0</v>
      </c>
      <c r="N346" s="319">
        <f t="shared" si="61"/>
        <v>0</v>
      </c>
      <c r="O346" s="300"/>
      <c r="P346" s="300"/>
      <c r="Q346" s="297"/>
      <c r="R346" s="297"/>
      <c r="S346" s="299" t="str">
        <f t="shared" si="67"/>
        <v/>
      </c>
      <c r="T346" s="176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</row>
    <row r="347" spans="1:38" ht="30" customHeight="1" x14ac:dyDescent="0.2">
      <c r="A347" s="277" t="str">
        <f t="shared" si="57"/>
        <v/>
      </c>
      <c r="B347" s="296" t="str">
        <f t="shared" si="62"/>
        <v/>
      </c>
      <c r="C347" s="296" t="str">
        <f t="shared" si="63"/>
        <v/>
      </c>
      <c r="D347" s="297" t="str">
        <f t="shared" si="64"/>
        <v/>
      </c>
      <c r="E347" s="298" t="str">
        <f t="shared" si="66"/>
        <v/>
      </c>
      <c r="F347" s="297"/>
      <c r="G347" s="297">
        <v>347</v>
      </c>
      <c r="H347" s="296" t="str">
        <f t="shared" si="65"/>
        <v/>
      </c>
      <c r="I347" s="299" t="str">
        <f t="shared" si="58"/>
        <v/>
      </c>
      <c r="J347" s="93"/>
      <c r="L347" s="278">
        <f t="shared" si="59"/>
        <v>0</v>
      </c>
      <c r="M347" s="278">
        <f t="shared" si="60"/>
        <v>0</v>
      </c>
      <c r="N347" s="319">
        <f t="shared" si="61"/>
        <v>0</v>
      </c>
      <c r="O347" s="300"/>
      <c r="P347" s="300"/>
      <c r="Q347" s="297"/>
      <c r="R347" s="297"/>
      <c r="S347" s="299" t="str">
        <f t="shared" si="67"/>
        <v/>
      </c>
      <c r="T347" s="176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</row>
    <row r="348" spans="1:38" ht="30" customHeight="1" x14ac:dyDescent="0.2">
      <c r="A348" s="277" t="str">
        <f t="shared" si="57"/>
        <v/>
      </c>
      <c r="B348" s="296" t="str">
        <f t="shared" si="62"/>
        <v/>
      </c>
      <c r="C348" s="296" t="str">
        <f t="shared" si="63"/>
        <v/>
      </c>
      <c r="D348" s="297" t="str">
        <f t="shared" si="64"/>
        <v/>
      </c>
      <c r="E348" s="298" t="str">
        <f t="shared" si="66"/>
        <v/>
      </c>
      <c r="F348" s="297"/>
      <c r="G348" s="297">
        <v>348</v>
      </c>
      <c r="H348" s="296" t="str">
        <f t="shared" si="65"/>
        <v/>
      </c>
      <c r="I348" s="299" t="str">
        <f t="shared" si="58"/>
        <v/>
      </c>
      <c r="J348" s="93"/>
      <c r="L348" s="278">
        <f t="shared" si="59"/>
        <v>0</v>
      </c>
      <c r="M348" s="278">
        <f t="shared" si="60"/>
        <v>0</v>
      </c>
      <c r="N348" s="319">
        <f t="shared" si="61"/>
        <v>0</v>
      </c>
      <c r="O348" s="300"/>
      <c r="P348" s="300"/>
      <c r="Q348" s="297"/>
      <c r="R348" s="297"/>
      <c r="S348" s="299" t="str">
        <f t="shared" si="67"/>
        <v/>
      </c>
      <c r="T348" s="176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</row>
    <row r="349" spans="1:38" ht="30" customHeight="1" x14ac:dyDescent="0.2">
      <c r="A349" s="277" t="str">
        <f t="shared" si="57"/>
        <v/>
      </c>
      <c r="B349" s="296" t="str">
        <f t="shared" si="62"/>
        <v/>
      </c>
      <c r="C349" s="296" t="str">
        <f t="shared" si="63"/>
        <v/>
      </c>
      <c r="D349" s="297" t="str">
        <f t="shared" si="64"/>
        <v/>
      </c>
      <c r="E349" s="298" t="str">
        <f t="shared" si="66"/>
        <v/>
      </c>
      <c r="F349" s="297"/>
      <c r="G349" s="297">
        <v>349</v>
      </c>
      <c r="H349" s="296" t="str">
        <f t="shared" si="65"/>
        <v/>
      </c>
      <c r="I349" s="299" t="str">
        <f t="shared" si="58"/>
        <v/>
      </c>
      <c r="J349" s="93"/>
      <c r="L349" s="278">
        <f t="shared" si="59"/>
        <v>0</v>
      </c>
      <c r="M349" s="278">
        <f t="shared" si="60"/>
        <v>0</v>
      </c>
      <c r="N349" s="319">
        <f t="shared" si="61"/>
        <v>0</v>
      </c>
      <c r="O349" s="300"/>
      <c r="P349" s="300"/>
      <c r="Q349" s="297"/>
      <c r="R349" s="297"/>
      <c r="S349" s="299" t="str">
        <f t="shared" si="67"/>
        <v/>
      </c>
      <c r="T349" s="176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</row>
    <row r="350" spans="1:38" ht="30" customHeight="1" x14ac:dyDescent="0.2">
      <c r="A350" s="277" t="str">
        <f t="shared" si="57"/>
        <v/>
      </c>
      <c r="B350" s="296" t="str">
        <f t="shared" si="62"/>
        <v/>
      </c>
      <c r="C350" s="296" t="str">
        <f t="shared" si="63"/>
        <v/>
      </c>
      <c r="D350" s="297" t="str">
        <f t="shared" si="64"/>
        <v/>
      </c>
      <c r="E350" s="298" t="str">
        <f t="shared" si="66"/>
        <v/>
      </c>
      <c r="F350" s="297"/>
      <c r="G350" s="297">
        <v>350</v>
      </c>
      <c r="H350" s="296" t="str">
        <f t="shared" si="65"/>
        <v/>
      </c>
      <c r="I350" s="299" t="str">
        <f t="shared" si="58"/>
        <v/>
      </c>
      <c r="J350" s="93"/>
      <c r="L350" s="278">
        <f t="shared" si="59"/>
        <v>0</v>
      </c>
      <c r="M350" s="278">
        <f t="shared" si="60"/>
        <v>0</v>
      </c>
      <c r="N350" s="319">
        <f t="shared" si="61"/>
        <v>0</v>
      </c>
      <c r="O350" s="300"/>
      <c r="P350" s="300"/>
      <c r="Q350" s="297"/>
      <c r="R350" s="297"/>
      <c r="S350" s="299" t="str">
        <f t="shared" si="67"/>
        <v/>
      </c>
      <c r="T350" s="176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</row>
    <row r="351" spans="1:38" ht="30" customHeight="1" x14ac:dyDescent="0.2">
      <c r="A351" s="277" t="str">
        <f t="shared" si="57"/>
        <v/>
      </c>
      <c r="B351" s="296" t="str">
        <f t="shared" si="62"/>
        <v/>
      </c>
      <c r="C351" s="296" t="str">
        <f t="shared" si="63"/>
        <v/>
      </c>
      <c r="D351" s="297" t="str">
        <f t="shared" si="64"/>
        <v/>
      </c>
      <c r="E351" s="298" t="str">
        <f t="shared" si="66"/>
        <v/>
      </c>
      <c r="F351" s="297"/>
      <c r="G351" s="297">
        <v>351</v>
      </c>
      <c r="H351" s="296" t="str">
        <f t="shared" si="65"/>
        <v/>
      </c>
      <c r="I351" s="299" t="str">
        <f t="shared" si="58"/>
        <v/>
      </c>
      <c r="J351" s="93"/>
      <c r="L351" s="278">
        <f t="shared" si="59"/>
        <v>0</v>
      </c>
      <c r="M351" s="278">
        <f t="shared" si="60"/>
        <v>0</v>
      </c>
      <c r="N351" s="319">
        <f t="shared" si="61"/>
        <v>0</v>
      </c>
      <c r="O351" s="300"/>
      <c r="P351" s="300"/>
      <c r="Q351" s="297"/>
      <c r="R351" s="297"/>
      <c r="S351" s="299" t="str">
        <f t="shared" si="67"/>
        <v/>
      </c>
      <c r="T351" s="176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</row>
    <row r="352" spans="1:38" ht="30" customHeight="1" x14ac:dyDescent="0.2">
      <c r="A352" s="277" t="str">
        <f t="shared" si="57"/>
        <v/>
      </c>
      <c r="B352" s="296" t="str">
        <f t="shared" si="62"/>
        <v/>
      </c>
      <c r="C352" s="296" t="str">
        <f t="shared" si="63"/>
        <v/>
      </c>
      <c r="D352" s="297" t="str">
        <f t="shared" si="64"/>
        <v/>
      </c>
      <c r="E352" s="298" t="str">
        <f t="shared" si="66"/>
        <v/>
      </c>
      <c r="F352" s="297"/>
      <c r="G352" s="297">
        <v>352</v>
      </c>
      <c r="H352" s="296" t="str">
        <f t="shared" si="65"/>
        <v/>
      </c>
      <c r="I352" s="299" t="str">
        <f t="shared" si="58"/>
        <v/>
      </c>
      <c r="J352" s="93"/>
      <c r="L352" s="278">
        <f t="shared" si="59"/>
        <v>0</v>
      </c>
      <c r="M352" s="278">
        <f t="shared" si="60"/>
        <v>0</v>
      </c>
      <c r="N352" s="319">
        <f t="shared" si="61"/>
        <v>0</v>
      </c>
      <c r="O352" s="300"/>
      <c r="P352" s="300"/>
      <c r="Q352" s="297"/>
      <c r="R352" s="297"/>
      <c r="S352" s="299" t="str">
        <f t="shared" si="67"/>
        <v/>
      </c>
      <c r="T352" s="176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</row>
    <row r="353" spans="1:38" ht="30" customHeight="1" x14ac:dyDescent="0.2">
      <c r="A353" s="277" t="str">
        <f t="shared" si="57"/>
        <v/>
      </c>
      <c r="B353" s="296" t="str">
        <f t="shared" si="62"/>
        <v/>
      </c>
      <c r="C353" s="296" t="str">
        <f t="shared" si="63"/>
        <v/>
      </c>
      <c r="D353" s="297" t="str">
        <f t="shared" si="64"/>
        <v/>
      </c>
      <c r="E353" s="298" t="str">
        <f t="shared" si="66"/>
        <v/>
      </c>
      <c r="F353" s="297"/>
      <c r="G353" s="297">
        <v>353</v>
      </c>
      <c r="H353" s="296" t="str">
        <f t="shared" si="65"/>
        <v/>
      </c>
      <c r="I353" s="299" t="str">
        <f t="shared" si="58"/>
        <v/>
      </c>
      <c r="J353" s="93"/>
      <c r="L353" s="278">
        <f t="shared" si="59"/>
        <v>0</v>
      </c>
      <c r="M353" s="278">
        <f t="shared" si="60"/>
        <v>0</v>
      </c>
      <c r="N353" s="319">
        <f t="shared" si="61"/>
        <v>0</v>
      </c>
      <c r="O353" s="300"/>
      <c r="P353" s="300"/>
      <c r="Q353" s="297"/>
      <c r="R353" s="297"/>
      <c r="S353" s="299" t="str">
        <f t="shared" si="67"/>
        <v/>
      </c>
      <c r="T353" s="176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</row>
    <row r="354" spans="1:38" ht="30" customHeight="1" x14ac:dyDescent="0.2">
      <c r="A354" s="277" t="str">
        <f t="shared" si="57"/>
        <v/>
      </c>
      <c r="B354" s="296" t="str">
        <f t="shared" si="62"/>
        <v/>
      </c>
      <c r="C354" s="296" t="str">
        <f t="shared" si="63"/>
        <v/>
      </c>
      <c r="D354" s="297" t="str">
        <f t="shared" si="64"/>
        <v/>
      </c>
      <c r="E354" s="298" t="str">
        <f t="shared" si="66"/>
        <v/>
      </c>
      <c r="F354" s="297"/>
      <c r="G354" s="297">
        <v>354</v>
      </c>
      <c r="H354" s="296" t="str">
        <f t="shared" si="65"/>
        <v/>
      </c>
      <c r="I354" s="299" t="str">
        <f t="shared" si="58"/>
        <v/>
      </c>
      <c r="J354" s="93"/>
      <c r="L354" s="278">
        <f t="shared" si="59"/>
        <v>0</v>
      </c>
      <c r="M354" s="278">
        <f t="shared" si="60"/>
        <v>0</v>
      </c>
      <c r="N354" s="319">
        <f t="shared" si="61"/>
        <v>0</v>
      </c>
      <c r="O354" s="300"/>
      <c r="P354" s="300"/>
      <c r="Q354" s="297"/>
      <c r="R354" s="297"/>
      <c r="S354" s="299" t="str">
        <f t="shared" si="67"/>
        <v/>
      </c>
      <c r="T354" s="176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</row>
    <row r="355" spans="1:38" ht="30" customHeight="1" x14ac:dyDescent="0.2">
      <c r="A355" s="277" t="str">
        <f t="shared" si="57"/>
        <v/>
      </c>
      <c r="B355" s="296" t="str">
        <f t="shared" si="62"/>
        <v/>
      </c>
      <c r="C355" s="296" t="str">
        <f t="shared" si="63"/>
        <v/>
      </c>
      <c r="D355" s="297" t="str">
        <f t="shared" si="64"/>
        <v/>
      </c>
      <c r="E355" s="298" t="str">
        <f t="shared" si="66"/>
        <v/>
      </c>
      <c r="F355" s="297"/>
      <c r="G355" s="297">
        <v>355</v>
      </c>
      <c r="H355" s="296" t="str">
        <f t="shared" si="65"/>
        <v/>
      </c>
      <c r="I355" s="299" t="str">
        <f t="shared" si="58"/>
        <v/>
      </c>
      <c r="J355" s="93"/>
      <c r="L355" s="278">
        <f t="shared" si="59"/>
        <v>0</v>
      </c>
      <c r="M355" s="278">
        <f t="shared" si="60"/>
        <v>0</v>
      </c>
      <c r="N355" s="319">
        <f t="shared" si="61"/>
        <v>0</v>
      </c>
      <c r="O355" s="300"/>
      <c r="P355" s="300"/>
      <c r="Q355" s="297"/>
      <c r="R355" s="297"/>
      <c r="S355" s="299" t="str">
        <f t="shared" si="67"/>
        <v/>
      </c>
      <c r="T355" s="176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</row>
    <row r="356" spans="1:38" ht="30" customHeight="1" x14ac:dyDescent="0.2">
      <c r="A356" s="277" t="str">
        <f t="shared" si="57"/>
        <v/>
      </c>
      <c r="B356" s="296" t="str">
        <f t="shared" si="62"/>
        <v/>
      </c>
      <c r="C356" s="296" t="str">
        <f t="shared" si="63"/>
        <v/>
      </c>
      <c r="D356" s="297" t="str">
        <f t="shared" si="64"/>
        <v/>
      </c>
      <c r="E356" s="298" t="str">
        <f t="shared" si="66"/>
        <v/>
      </c>
      <c r="F356" s="297"/>
      <c r="G356" s="297">
        <v>356</v>
      </c>
      <c r="H356" s="296" t="str">
        <f t="shared" si="65"/>
        <v/>
      </c>
      <c r="I356" s="299" t="str">
        <f t="shared" si="58"/>
        <v/>
      </c>
      <c r="J356" s="93"/>
      <c r="L356" s="278">
        <f t="shared" si="59"/>
        <v>0</v>
      </c>
      <c r="M356" s="278">
        <f t="shared" si="60"/>
        <v>0</v>
      </c>
      <c r="N356" s="319">
        <f t="shared" si="61"/>
        <v>0</v>
      </c>
      <c r="O356" s="300"/>
      <c r="P356" s="300"/>
      <c r="Q356" s="297"/>
      <c r="R356" s="297"/>
      <c r="S356" s="299" t="str">
        <f t="shared" si="67"/>
        <v/>
      </c>
      <c r="T356" s="176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</row>
    <row r="357" spans="1:38" ht="30" customHeight="1" x14ac:dyDescent="0.2">
      <c r="A357" s="277" t="str">
        <f t="shared" si="57"/>
        <v/>
      </c>
      <c r="B357" s="296" t="str">
        <f t="shared" si="62"/>
        <v/>
      </c>
      <c r="C357" s="296" t="str">
        <f t="shared" si="63"/>
        <v/>
      </c>
      <c r="D357" s="297" t="str">
        <f t="shared" si="64"/>
        <v/>
      </c>
      <c r="E357" s="298" t="str">
        <f t="shared" si="66"/>
        <v/>
      </c>
      <c r="F357" s="297"/>
      <c r="G357" s="297">
        <v>357</v>
      </c>
      <c r="H357" s="296" t="str">
        <f t="shared" si="65"/>
        <v/>
      </c>
      <c r="I357" s="299" t="str">
        <f t="shared" si="58"/>
        <v/>
      </c>
      <c r="J357" s="93"/>
      <c r="L357" s="278">
        <f t="shared" si="59"/>
        <v>0</v>
      </c>
      <c r="M357" s="278">
        <f t="shared" si="60"/>
        <v>0</v>
      </c>
      <c r="N357" s="319">
        <f t="shared" si="61"/>
        <v>0</v>
      </c>
      <c r="O357" s="300"/>
      <c r="P357" s="300"/>
      <c r="Q357" s="297"/>
      <c r="R357" s="297"/>
      <c r="S357" s="299" t="str">
        <f t="shared" si="67"/>
        <v/>
      </c>
      <c r="T357" s="176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</row>
    <row r="358" spans="1:38" ht="30" customHeight="1" x14ac:dyDescent="0.2">
      <c r="A358" s="277" t="str">
        <f t="shared" si="57"/>
        <v/>
      </c>
      <c r="B358" s="296" t="str">
        <f t="shared" si="62"/>
        <v/>
      </c>
      <c r="C358" s="296" t="str">
        <f t="shared" si="63"/>
        <v/>
      </c>
      <c r="D358" s="297" t="str">
        <f t="shared" si="64"/>
        <v/>
      </c>
      <c r="E358" s="298" t="str">
        <f t="shared" si="66"/>
        <v/>
      </c>
      <c r="F358" s="297"/>
      <c r="G358" s="297">
        <v>358</v>
      </c>
      <c r="H358" s="296" t="str">
        <f t="shared" si="65"/>
        <v/>
      </c>
      <c r="I358" s="299" t="str">
        <f t="shared" si="58"/>
        <v/>
      </c>
      <c r="J358" s="93"/>
      <c r="L358" s="278">
        <f t="shared" si="59"/>
        <v>0</v>
      </c>
      <c r="M358" s="278">
        <f t="shared" si="60"/>
        <v>0</v>
      </c>
      <c r="N358" s="319">
        <f t="shared" si="61"/>
        <v>0</v>
      </c>
      <c r="O358" s="300"/>
      <c r="P358" s="300"/>
      <c r="Q358" s="297"/>
      <c r="R358" s="297"/>
      <c r="S358" s="299" t="str">
        <f t="shared" si="67"/>
        <v/>
      </c>
      <c r="T358" s="176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</row>
    <row r="359" spans="1:38" ht="30" customHeight="1" x14ac:dyDescent="0.2">
      <c r="A359" s="277" t="str">
        <f t="shared" si="57"/>
        <v/>
      </c>
      <c r="B359" s="296" t="str">
        <f t="shared" si="62"/>
        <v/>
      </c>
      <c r="C359" s="296" t="str">
        <f t="shared" si="63"/>
        <v/>
      </c>
      <c r="D359" s="297" t="str">
        <f t="shared" si="64"/>
        <v/>
      </c>
      <c r="E359" s="298" t="str">
        <f t="shared" si="66"/>
        <v/>
      </c>
      <c r="F359" s="297"/>
      <c r="G359" s="297">
        <v>359</v>
      </c>
      <c r="H359" s="296" t="str">
        <f t="shared" si="65"/>
        <v/>
      </c>
      <c r="I359" s="299" t="str">
        <f t="shared" si="58"/>
        <v/>
      </c>
      <c r="J359" s="93"/>
      <c r="L359" s="278">
        <f t="shared" si="59"/>
        <v>0</v>
      </c>
      <c r="M359" s="278">
        <f t="shared" si="60"/>
        <v>0</v>
      </c>
      <c r="N359" s="319">
        <f t="shared" si="61"/>
        <v>0</v>
      </c>
      <c r="O359" s="300"/>
      <c r="P359" s="300"/>
      <c r="Q359" s="297"/>
      <c r="R359" s="297"/>
      <c r="S359" s="299" t="str">
        <f t="shared" si="67"/>
        <v/>
      </c>
      <c r="T359" s="176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</row>
    <row r="360" spans="1:38" ht="30" customHeight="1" x14ac:dyDescent="0.2">
      <c r="A360" s="277" t="str">
        <f t="shared" si="57"/>
        <v/>
      </c>
      <c r="B360" s="296" t="str">
        <f t="shared" si="62"/>
        <v/>
      </c>
      <c r="C360" s="296" t="str">
        <f t="shared" si="63"/>
        <v/>
      </c>
      <c r="D360" s="297" t="str">
        <f t="shared" si="64"/>
        <v/>
      </c>
      <c r="E360" s="298" t="str">
        <f t="shared" si="66"/>
        <v/>
      </c>
      <c r="F360" s="297"/>
      <c r="G360" s="297">
        <v>360</v>
      </c>
      <c r="H360" s="296" t="str">
        <f t="shared" si="65"/>
        <v/>
      </c>
      <c r="I360" s="299" t="str">
        <f t="shared" si="58"/>
        <v/>
      </c>
      <c r="J360" s="93"/>
      <c r="L360" s="278">
        <f t="shared" si="59"/>
        <v>0</v>
      </c>
      <c r="M360" s="278">
        <f t="shared" si="60"/>
        <v>0</v>
      </c>
      <c r="N360" s="319">
        <f t="shared" si="61"/>
        <v>0</v>
      </c>
      <c r="O360" s="300"/>
      <c r="P360" s="300"/>
      <c r="Q360" s="297"/>
      <c r="R360" s="297"/>
      <c r="S360" s="299" t="str">
        <f t="shared" si="67"/>
        <v/>
      </c>
      <c r="T360" s="176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</row>
    <row r="361" spans="1:38" ht="30" customHeight="1" x14ac:dyDescent="0.2">
      <c r="A361" s="277" t="str">
        <f t="shared" si="57"/>
        <v/>
      </c>
      <c r="B361" s="296" t="str">
        <f t="shared" si="62"/>
        <v/>
      </c>
      <c r="C361" s="296" t="str">
        <f t="shared" si="63"/>
        <v/>
      </c>
      <c r="D361" s="297" t="str">
        <f t="shared" si="64"/>
        <v/>
      </c>
      <c r="E361" s="298" t="str">
        <f t="shared" si="66"/>
        <v/>
      </c>
      <c r="F361" s="297"/>
      <c r="G361" s="297">
        <v>361</v>
      </c>
      <c r="H361" s="296" t="str">
        <f t="shared" si="65"/>
        <v/>
      </c>
      <c r="I361" s="299" t="str">
        <f t="shared" si="58"/>
        <v/>
      </c>
      <c r="J361" s="93"/>
      <c r="L361" s="278">
        <f t="shared" si="59"/>
        <v>0</v>
      </c>
      <c r="M361" s="278">
        <f t="shared" si="60"/>
        <v>0</v>
      </c>
      <c r="N361" s="319">
        <f t="shared" si="61"/>
        <v>0</v>
      </c>
      <c r="O361" s="300"/>
      <c r="P361" s="300"/>
      <c r="Q361" s="297"/>
      <c r="R361" s="297"/>
      <c r="S361" s="299" t="str">
        <f t="shared" si="67"/>
        <v/>
      </c>
      <c r="T361" s="176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</row>
    <row r="362" spans="1:38" ht="30" customHeight="1" x14ac:dyDescent="0.2">
      <c r="A362" s="277" t="str">
        <f t="shared" si="57"/>
        <v/>
      </c>
      <c r="B362" s="296" t="str">
        <f t="shared" si="62"/>
        <v/>
      </c>
      <c r="C362" s="296" t="str">
        <f t="shared" si="63"/>
        <v/>
      </c>
      <c r="D362" s="297" t="str">
        <f t="shared" si="64"/>
        <v/>
      </c>
      <c r="E362" s="298" t="str">
        <f t="shared" si="66"/>
        <v/>
      </c>
      <c r="F362" s="297"/>
      <c r="G362" s="297">
        <v>362</v>
      </c>
      <c r="H362" s="296" t="str">
        <f t="shared" si="65"/>
        <v/>
      </c>
      <c r="I362" s="299" t="str">
        <f t="shared" si="58"/>
        <v/>
      </c>
      <c r="J362" s="93"/>
      <c r="L362" s="278">
        <f t="shared" si="59"/>
        <v>0</v>
      </c>
      <c r="M362" s="278">
        <f t="shared" si="60"/>
        <v>0</v>
      </c>
      <c r="N362" s="319">
        <f t="shared" si="61"/>
        <v>0</v>
      </c>
      <c r="O362" s="300"/>
      <c r="P362" s="300"/>
      <c r="Q362" s="297"/>
      <c r="R362" s="297"/>
      <c r="S362" s="299" t="str">
        <f t="shared" si="67"/>
        <v/>
      </c>
      <c r="T362" s="176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</row>
    <row r="363" spans="1:38" ht="30" customHeight="1" x14ac:dyDescent="0.2">
      <c r="A363" s="277" t="str">
        <f t="shared" si="57"/>
        <v/>
      </c>
      <c r="B363" s="296" t="str">
        <f t="shared" si="62"/>
        <v/>
      </c>
      <c r="C363" s="296" t="str">
        <f t="shared" si="63"/>
        <v/>
      </c>
      <c r="D363" s="297" t="str">
        <f t="shared" si="64"/>
        <v/>
      </c>
      <c r="E363" s="298" t="str">
        <f t="shared" si="66"/>
        <v/>
      </c>
      <c r="F363" s="297"/>
      <c r="G363" s="297">
        <v>363</v>
      </c>
      <c r="H363" s="296" t="str">
        <f t="shared" si="65"/>
        <v/>
      </c>
      <c r="I363" s="299" t="str">
        <f t="shared" si="58"/>
        <v/>
      </c>
      <c r="J363" s="93"/>
      <c r="L363" s="278">
        <f t="shared" si="59"/>
        <v>0</v>
      </c>
      <c r="M363" s="278">
        <f t="shared" si="60"/>
        <v>0</v>
      </c>
      <c r="N363" s="319">
        <f t="shared" si="61"/>
        <v>0</v>
      </c>
      <c r="O363" s="300"/>
      <c r="P363" s="300"/>
      <c r="Q363" s="297"/>
      <c r="R363" s="297"/>
      <c r="S363" s="299" t="str">
        <f t="shared" si="67"/>
        <v/>
      </c>
      <c r="T363" s="176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</row>
    <row r="364" spans="1:38" ht="30" customHeight="1" x14ac:dyDescent="0.2">
      <c r="A364" s="277" t="str">
        <f t="shared" si="57"/>
        <v/>
      </c>
      <c r="B364" s="296" t="str">
        <f t="shared" si="62"/>
        <v/>
      </c>
      <c r="C364" s="296" t="str">
        <f t="shared" si="63"/>
        <v/>
      </c>
      <c r="D364" s="297" t="str">
        <f t="shared" si="64"/>
        <v/>
      </c>
      <c r="E364" s="298" t="str">
        <f t="shared" si="66"/>
        <v/>
      </c>
      <c r="F364" s="297"/>
      <c r="G364" s="297">
        <v>364</v>
      </c>
      <c r="H364" s="296" t="str">
        <f t="shared" si="65"/>
        <v/>
      </c>
      <c r="I364" s="299" t="str">
        <f t="shared" si="58"/>
        <v/>
      </c>
      <c r="J364" s="93"/>
      <c r="L364" s="278">
        <f t="shared" si="59"/>
        <v>0</v>
      </c>
      <c r="M364" s="278">
        <f t="shared" si="60"/>
        <v>0</v>
      </c>
      <c r="N364" s="319">
        <f t="shared" si="61"/>
        <v>0</v>
      </c>
      <c r="O364" s="300"/>
      <c r="P364" s="300"/>
      <c r="Q364" s="297"/>
      <c r="R364" s="297"/>
      <c r="S364" s="299" t="str">
        <f t="shared" si="67"/>
        <v/>
      </c>
      <c r="T364" s="176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</row>
    <row r="365" spans="1:38" ht="30" customHeight="1" x14ac:dyDescent="0.2">
      <c r="A365" s="277" t="str">
        <f t="shared" si="57"/>
        <v/>
      </c>
      <c r="B365" s="296" t="str">
        <f t="shared" si="62"/>
        <v/>
      </c>
      <c r="C365" s="296" t="str">
        <f t="shared" si="63"/>
        <v/>
      </c>
      <c r="D365" s="297" t="str">
        <f t="shared" si="64"/>
        <v/>
      </c>
      <c r="E365" s="298" t="str">
        <f t="shared" si="66"/>
        <v/>
      </c>
      <c r="F365" s="297"/>
      <c r="G365" s="297">
        <v>365</v>
      </c>
      <c r="H365" s="296" t="str">
        <f t="shared" si="65"/>
        <v/>
      </c>
      <c r="I365" s="299" t="str">
        <f t="shared" si="58"/>
        <v/>
      </c>
      <c r="J365" s="93"/>
      <c r="L365" s="278">
        <f t="shared" si="59"/>
        <v>0</v>
      </c>
      <c r="M365" s="278">
        <f t="shared" si="60"/>
        <v>0</v>
      </c>
      <c r="N365" s="319">
        <f t="shared" si="61"/>
        <v>0</v>
      </c>
      <c r="O365" s="300"/>
      <c r="P365" s="300"/>
      <c r="Q365" s="297"/>
      <c r="R365" s="297"/>
      <c r="S365" s="299" t="str">
        <f t="shared" si="67"/>
        <v/>
      </c>
      <c r="T365" s="176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</row>
    <row r="366" spans="1:38" ht="30" customHeight="1" x14ac:dyDescent="0.2">
      <c r="A366" s="277" t="str">
        <f t="shared" si="57"/>
        <v/>
      </c>
      <c r="B366" s="296" t="str">
        <f t="shared" si="62"/>
        <v/>
      </c>
      <c r="C366" s="296" t="str">
        <f t="shared" si="63"/>
        <v/>
      </c>
      <c r="D366" s="297" t="str">
        <f t="shared" si="64"/>
        <v/>
      </c>
      <c r="E366" s="298" t="str">
        <f t="shared" si="66"/>
        <v/>
      </c>
      <c r="F366" s="297"/>
      <c r="G366" s="297">
        <v>366</v>
      </c>
      <c r="H366" s="296" t="str">
        <f t="shared" si="65"/>
        <v/>
      </c>
      <c r="I366" s="299" t="str">
        <f t="shared" si="58"/>
        <v/>
      </c>
      <c r="J366" s="93"/>
      <c r="L366" s="278">
        <f t="shared" si="59"/>
        <v>0</v>
      </c>
      <c r="M366" s="278">
        <f t="shared" si="60"/>
        <v>0</v>
      </c>
      <c r="N366" s="319">
        <f t="shared" si="61"/>
        <v>0</v>
      </c>
      <c r="O366" s="300"/>
      <c r="P366" s="300"/>
      <c r="Q366" s="297"/>
      <c r="R366" s="297"/>
      <c r="S366" s="299" t="str">
        <f t="shared" si="67"/>
        <v/>
      </c>
      <c r="T366" s="176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</row>
    <row r="367" spans="1:38" ht="30" customHeight="1" x14ac:dyDescent="0.2">
      <c r="A367" s="277" t="str">
        <f t="shared" si="57"/>
        <v/>
      </c>
      <c r="B367" s="296" t="str">
        <f t="shared" si="62"/>
        <v/>
      </c>
      <c r="C367" s="296" t="str">
        <f t="shared" si="63"/>
        <v/>
      </c>
      <c r="D367" s="297" t="str">
        <f t="shared" si="64"/>
        <v/>
      </c>
      <c r="E367" s="298" t="str">
        <f t="shared" si="66"/>
        <v/>
      </c>
      <c r="F367" s="297"/>
      <c r="G367" s="297">
        <v>367</v>
      </c>
      <c r="H367" s="296" t="str">
        <f t="shared" si="65"/>
        <v/>
      </c>
      <c r="I367" s="299" t="str">
        <f t="shared" si="58"/>
        <v/>
      </c>
      <c r="J367" s="93"/>
      <c r="L367" s="278">
        <f t="shared" si="59"/>
        <v>0</v>
      </c>
      <c r="M367" s="278">
        <f t="shared" si="60"/>
        <v>0</v>
      </c>
      <c r="N367" s="319">
        <f t="shared" si="61"/>
        <v>0</v>
      </c>
      <c r="O367" s="300"/>
      <c r="P367" s="300"/>
      <c r="Q367" s="297"/>
      <c r="R367" s="297"/>
      <c r="S367" s="299" t="str">
        <f t="shared" si="67"/>
        <v/>
      </c>
      <c r="T367" s="176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</row>
    <row r="368" spans="1:38" ht="30" customHeight="1" x14ac:dyDescent="0.2">
      <c r="A368" s="277" t="str">
        <f t="shared" si="57"/>
        <v/>
      </c>
      <c r="B368" s="296" t="str">
        <f t="shared" si="62"/>
        <v/>
      </c>
      <c r="C368" s="296" t="str">
        <f t="shared" si="63"/>
        <v/>
      </c>
      <c r="D368" s="297" t="str">
        <f t="shared" si="64"/>
        <v/>
      </c>
      <c r="E368" s="298" t="str">
        <f t="shared" si="66"/>
        <v/>
      </c>
      <c r="F368" s="297"/>
      <c r="G368" s="297">
        <v>368</v>
      </c>
      <c r="H368" s="296" t="str">
        <f t="shared" si="65"/>
        <v/>
      </c>
      <c r="I368" s="299" t="str">
        <f t="shared" si="58"/>
        <v/>
      </c>
      <c r="J368" s="93"/>
      <c r="L368" s="278">
        <f t="shared" si="59"/>
        <v>0</v>
      </c>
      <c r="M368" s="278">
        <f t="shared" si="60"/>
        <v>0</v>
      </c>
      <c r="N368" s="319">
        <f t="shared" si="61"/>
        <v>0</v>
      </c>
      <c r="O368" s="300"/>
      <c r="P368" s="300"/>
      <c r="Q368" s="297"/>
      <c r="R368" s="297"/>
      <c r="S368" s="299" t="str">
        <f t="shared" si="67"/>
        <v/>
      </c>
      <c r="T368" s="176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</row>
    <row r="369" spans="1:38" ht="30" customHeight="1" x14ac:dyDescent="0.2">
      <c r="A369" s="277" t="str">
        <f t="shared" si="57"/>
        <v/>
      </c>
      <c r="B369" s="296" t="str">
        <f t="shared" si="62"/>
        <v/>
      </c>
      <c r="C369" s="296" t="str">
        <f t="shared" si="63"/>
        <v/>
      </c>
      <c r="D369" s="297" t="str">
        <f t="shared" si="64"/>
        <v/>
      </c>
      <c r="E369" s="298" t="str">
        <f t="shared" si="66"/>
        <v/>
      </c>
      <c r="F369" s="297"/>
      <c r="G369" s="297">
        <v>369</v>
      </c>
      <c r="H369" s="296" t="str">
        <f t="shared" si="65"/>
        <v/>
      </c>
      <c r="I369" s="299" t="str">
        <f t="shared" si="58"/>
        <v/>
      </c>
      <c r="J369" s="93"/>
      <c r="L369" s="278">
        <f t="shared" si="59"/>
        <v>0</v>
      </c>
      <c r="M369" s="278">
        <f t="shared" si="60"/>
        <v>0</v>
      </c>
      <c r="N369" s="319">
        <f t="shared" si="61"/>
        <v>0</v>
      </c>
      <c r="O369" s="300"/>
      <c r="P369" s="300"/>
      <c r="Q369" s="297"/>
      <c r="R369" s="297"/>
      <c r="S369" s="299" t="str">
        <f t="shared" si="67"/>
        <v/>
      </c>
      <c r="T369" s="176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</row>
    <row r="370" spans="1:38" ht="30" customHeight="1" x14ac:dyDescent="0.2">
      <c r="A370" s="277" t="str">
        <f t="shared" si="57"/>
        <v/>
      </c>
      <c r="B370" s="296" t="str">
        <f t="shared" si="62"/>
        <v/>
      </c>
      <c r="C370" s="296" t="str">
        <f t="shared" si="63"/>
        <v/>
      </c>
      <c r="D370" s="297" t="str">
        <f t="shared" si="64"/>
        <v/>
      </c>
      <c r="E370" s="298" t="str">
        <f t="shared" si="66"/>
        <v/>
      </c>
      <c r="F370" s="297"/>
      <c r="G370" s="297">
        <v>370</v>
      </c>
      <c r="H370" s="296" t="str">
        <f t="shared" si="65"/>
        <v/>
      </c>
      <c r="I370" s="299" t="str">
        <f t="shared" si="58"/>
        <v/>
      </c>
      <c r="J370" s="93"/>
      <c r="L370" s="278">
        <f t="shared" si="59"/>
        <v>0</v>
      </c>
      <c r="M370" s="278">
        <f t="shared" si="60"/>
        <v>0</v>
      </c>
      <c r="N370" s="319">
        <f t="shared" si="61"/>
        <v>0</v>
      </c>
      <c r="O370" s="300"/>
      <c r="P370" s="300"/>
      <c r="Q370" s="297"/>
      <c r="R370" s="297"/>
      <c r="S370" s="299" t="str">
        <f t="shared" si="67"/>
        <v/>
      </c>
      <c r="T370" s="176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</row>
    <row r="371" spans="1:38" ht="30" customHeight="1" x14ac:dyDescent="0.2">
      <c r="A371" s="277" t="str">
        <f t="shared" si="57"/>
        <v/>
      </c>
      <c r="B371" s="296" t="str">
        <f t="shared" si="62"/>
        <v/>
      </c>
      <c r="C371" s="296" t="str">
        <f t="shared" si="63"/>
        <v/>
      </c>
      <c r="D371" s="297" t="str">
        <f t="shared" si="64"/>
        <v/>
      </c>
      <c r="E371" s="298" t="str">
        <f t="shared" si="66"/>
        <v/>
      </c>
      <c r="F371" s="297"/>
      <c r="G371" s="297">
        <v>371</v>
      </c>
      <c r="H371" s="296" t="str">
        <f t="shared" si="65"/>
        <v/>
      </c>
      <c r="I371" s="299" t="str">
        <f t="shared" si="58"/>
        <v/>
      </c>
      <c r="J371" s="93"/>
      <c r="L371" s="278">
        <f t="shared" si="59"/>
        <v>0</v>
      </c>
      <c r="M371" s="278">
        <f t="shared" si="60"/>
        <v>0</v>
      </c>
      <c r="N371" s="319">
        <f t="shared" si="61"/>
        <v>0</v>
      </c>
      <c r="O371" s="300"/>
      <c r="P371" s="300"/>
      <c r="Q371" s="297"/>
      <c r="R371" s="297"/>
      <c r="S371" s="299" t="str">
        <f t="shared" si="67"/>
        <v/>
      </c>
      <c r="T371" s="176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</row>
    <row r="372" spans="1:38" ht="30" customHeight="1" x14ac:dyDescent="0.2">
      <c r="A372" s="277" t="str">
        <f t="shared" si="57"/>
        <v/>
      </c>
      <c r="B372" s="296" t="str">
        <f t="shared" si="62"/>
        <v/>
      </c>
      <c r="C372" s="296" t="str">
        <f t="shared" si="63"/>
        <v/>
      </c>
      <c r="D372" s="297" t="str">
        <f t="shared" si="64"/>
        <v/>
      </c>
      <c r="E372" s="298" t="str">
        <f t="shared" si="66"/>
        <v/>
      </c>
      <c r="F372" s="297"/>
      <c r="G372" s="297">
        <v>372</v>
      </c>
      <c r="H372" s="296" t="str">
        <f t="shared" si="65"/>
        <v/>
      </c>
      <c r="I372" s="299" t="str">
        <f t="shared" si="58"/>
        <v/>
      </c>
      <c r="J372" s="93"/>
      <c r="L372" s="278">
        <f t="shared" si="59"/>
        <v>0</v>
      </c>
      <c r="M372" s="278">
        <f t="shared" si="60"/>
        <v>0</v>
      </c>
      <c r="N372" s="319">
        <f t="shared" si="61"/>
        <v>0</v>
      </c>
      <c r="O372" s="300"/>
      <c r="P372" s="300"/>
      <c r="Q372" s="297"/>
      <c r="R372" s="297"/>
      <c r="S372" s="299" t="str">
        <f t="shared" si="67"/>
        <v/>
      </c>
      <c r="T372" s="176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</row>
    <row r="373" spans="1:38" ht="30" customHeight="1" x14ac:dyDescent="0.2">
      <c r="A373" s="277" t="str">
        <f t="shared" si="57"/>
        <v/>
      </c>
      <c r="B373" s="296" t="str">
        <f t="shared" si="62"/>
        <v/>
      </c>
      <c r="C373" s="296" t="str">
        <f t="shared" si="63"/>
        <v/>
      </c>
      <c r="D373" s="297" t="str">
        <f t="shared" si="64"/>
        <v/>
      </c>
      <c r="E373" s="298" t="str">
        <f t="shared" si="66"/>
        <v/>
      </c>
      <c r="F373" s="297"/>
      <c r="G373" s="297">
        <v>373</v>
      </c>
      <c r="H373" s="296" t="str">
        <f t="shared" si="65"/>
        <v/>
      </c>
      <c r="I373" s="299" t="str">
        <f t="shared" si="58"/>
        <v/>
      </c>
      <c r="J373" s="93"/>
      <c r="L373" s="278">
        <f t="shared" si="59"/>
        <v>0</v>
      </c>
      <c r="M373" s="278">
        <f t="shared" si="60"/>
        <v>0</v>
      </c>
      <c r="N373" s="319">
        <f t="shared" si="61"/>
        <v>0</v>
      </c>
      <c r="O373" s="300"/>
      <c r="P373" s="300"/>
      <c r="Q373" s="297"/>
      <c r="R373" s="297"/>
      <c r="S373" s="299" t="str">
        <f t="shared" si="67"/>
        <v/>
      </c>
      <c r="T373" s="176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</row>
    <row r="374" spans="1:38" ht="30" customHeight="1" x14ac:dyDescent="0.2">
      <c r="A374" s="277" t="str">
        <f t="shared" si="57"/>
        <v/>
      </c>
      <c r="B374" s="296" t="str">
        <f t="shared" si="62"/>
        <v/>
      </c>
      <c r="C374" s="296" t="str">
        <f t="shared" si="63"/>
        <v/>
      </c>
      <c r="D374" s="297" t="str">
        <f t="shared" si="64"/>
        <v/>
      </c>
      <c r="E374" s="298" t="str">
        <f t="shared" si="66"/>
        <v/>
      </c>
      <c r="F374" s="297"/>
      <c r="G374" s="297">
        <v>374</v>
      </c>
      <c r="H374" s="296" t="str">
        <f t="shared" si="65"/>
        <v/>
      </c>
      <c r="I374" s="299" t="str">
        <f t="shared" si="58"/>
        <v/>
      </c>
      <c r="J374" s="93"/>
      <c r="L374" s="278">
        <f t="shared" si="59"/>
        <v>0</v>
      </c>
      <c r="M374" s="278">
        <f t="shared" si="60"/>
        <v>0</v>
      </c>
      <c r="N374" s="319">
        <f t="shared" si="61"/>
        <v>0</v>
      </c>
      <c r="O374" s="300"/>
      <c r="P374" s="300"/>
      <c r="Q374" s="297"/>
      <c r="R374" s="297"/>
      <c r="S374" s="299" t="str">
        <f t="shared" si="67"/>
        <v/>
      </c>
      <c r="T374" s="176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</row>
    <row r="375" spans="1:38" ht="30" customHeight="1" x14ac:dyDescent="0.2">
      <c r="A375" s="277" t="str">
        <f t="shared" si="57"/>
        <v/>
      </c>
      <c r="B375" s="296" t="str">
        <f t="shared" si="62"/>
        <v/>
      </c>
      <c r="C375" s="296" t="str">
        <f t="shared" si="63"/>
        <v/>
      </c>
      <c r="D375" s="297" t="str">
        <f t="shared" si="64"/>
        <v/>
      </c>
      <c r="E375" s="298" t="str">
        <f t="shared" si="66"/>
        <v/>
      </c>
      <c r="F375" s="297"/>
      <c r="G375" s="297">
        <v>375</v>
      </c>
      <c r="H375" s="296" t="str">
        <f t="shared" si="65"/>
        <v/>
      </c>
      <c r="I375" s="299" t="str">
        <f t="shared" si="58"/>
        <v/>
      </c>
      <c r="J375" s="93"/>
      <c r="L375" s="278">
        <f t="shared" si="59"/>
        <v>0</v>
      </c>
      <c r="M375" s="278">
        <f t="shared" si="60"/>
        <v>0</v>
      </c>
      <c r="N375" s="319">
        <f t="shared" si="61"/>
        <v>0</v>
      </c>
      <c r="O375" s="300"/>
      <c r="P375" s="300"/>
      <c r="Q375" s="297"/>
      <c r="R375" s="297"/>
      <c r="S375" s="299" t="str">
        <f t="shared" si="67"/>
        <v/>
      </c>
      <c r="T375" s="176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</row>
    <row r="376" spans="1:38" ht="30" customHeight="1" x14ac:dyDescent="0.2">
      <c r="A376" s="277" t="str">
        <f t="shared" si="57"/>
        <v/>
      </c>
      <c r="B376" s="296" t="str">
        <f t="shared" si="62"/>
        <v/>
      </c>
      <c r="C376" s="296" t="str">
        <f t="shared" si="63"/>
        <v/>
      </c>
      <c r="D376" s="297" t="str">
        <f t="shared" si="64"/>
        <v/>
      </c>
      <c r="E376" s="298" t="str">
        <f t="shared" si="66"/>
        <v/>
      </c>
      <c r="F376" s="297"/>
      <c r="G376" s="297">
        <v>376</v>
      </c>
      <c r="H376" s="296" t="str">
        <f t="shared" si="65"/>
        <v/>
      </c>
      <c r="I376" s="299" t="str">
        <f t="shared" si="58"/>
        <v/>
      </c>
      <c r="J376" s="93"/>
      <c r="L376" s="278">
        <f t="shared" si="59"/>
        <v>0</v>
      </c>
      <c r="M376" s="278">
        <f t="shared" si="60"/>
        <v>0</v>
      </c>
      <c r="N376" s="319">
        <f t="shared" si="61"/>
        <v>0</v>
      </c>
      <c r="O376" s="300"/>
      <c r="P376" s="300"/>
      <c r="Q376" s="297"/>
      <c r="R376" s="297"/>
      <c r="S376" s="299" t="str">
        <f t="shared" si="67"/>
        <v/>
      </c>
      <c r="T376" s="176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</row>
    <row r="377" spans="1:38" ht="30" customHeight="1" x14ac:dyDescent="0.2">
      <c r="A377" s="277" t="str">
        <f t="shared" si="57"/>
        <v/>
      </c>
      <c r="B377" s="296" t="str">
        <f t="shared" si="62"/>
        <v/>
      </c>
      <c r="C377" s="296" t="str">
        <f t="shared" si="63"/>
        <v/>
      </c>
      <c r="D377" s="297" t="str">
        <f t="shared" si="64"/>
        <v/>
      </c>
      <c r="E377" s="298" t="str">
        <f t="shared" si="66"/>
        <v/>
      </c>
      <c r="F377" s="297"/>
      <c r="G377" s="297">
        <v>377</v>
      </c>
      <c r="H377" s="296" t="str">
        <f t="shared" si="65"/>
        <v/>
      </c>
      <c r="I377" s="299" t="str">
        <f t="shared" si="58"/>
        <v/>
      </c>
      <c r="J377" s="93"/>
      <c r="L377" s="278">
        <f t="shared" si="59"/>
        <v>0</v>
      </c>
      <c r="M377" s="278">
        <f t="shared" si="60"/>
        <v>0</v>
      </c>
      <c r="N377" s="319">
        <f t="shared" si="61"/>
        <v>0</v>
      </c>
      <c r="O377" s="300"/>
      <c r="P377" s="300"/>
      <c r="Q377" s="297"/>
      <c r="R377" s="297"/>
      <c r="S377" s="299" t="str">
        <f t="shared" si="67"/>
        <v/>
      </c>
      <c r="T377" s="176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</row>
    <row r="378" spans="1:38" ht="30" customHeight="1" x14ac:dyDescent="0.2">
      <c r="A378" s="277" t="str">
        <f t="shared" si="57"/>
        <v/>
      </c>
      <c r="B378" s="296" t="str">
        <f t="shared" si="62"/>
        <v/>
      </c>
      <c r="C378" s="296" t="str">
        <f t="shared" si="63"/>
        <v/>
      </c>
      <c r="D378" s="297" t="str">
        <f t="shared" si="64"/>
        <v/>
      </c>
      <c r="E378" s="298" t="str">
        <f t="shared" si="66"/>
        <v/>
      </c>
      <c r="F378" s="297"/>
      <c r="G378" s="297">
        <v>378</v>
      </c>
      <c r="H378" s="296" t="str">
        <f t="shared" si="65"/>
        <v/>
      </c>
      <c r="I378" s="299" t="str">
        <f t="shared" si="58"/>
        <v/>
      </c>
      <c r="J378" s="93"/>
      <c r="L378" s="278">
        <f t="shared" si="59"/>
        <v>0</v>
      </c>
      <c r="M378" s="278">
        <f t="shared" si="60"/>
        <v>0</v>
      </c>
      <c r="N378" s="319">
        <f t="shared" si="61"/>
        <v>0</v>
      </c>
      <c r="O378" s="300"/>
      <c r="P378" s="300"/>
      <c r="Q378" s="297"/>
      <c r="R378" s="297"/>
      <c r="S378" s="299" t="str">
        <f t="shared" si="67"/>
        <v/>
      </c>
      <c r="T378" s="176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</row>
    <row r="379" spans="1:38" ht="30" customHeight="1" x14ac:dyDescent="0.2">
      <c r="A379" s="277" t="str">
        <f t="shared" si="57"/>
        <v/>
      </c>
      <c r="B379" s="296" t="str">
        <f t="shared" si="62"/>
        <v/>
      </c>
      <c r="C379" s="296" t="str">
        <f t="shared" si="63"/>
        <v/>
      </c>
      <c r="D379" s="297" t="str">
        <f t="shared" si="64"/>
        <v/>
      </c>
      <c r="E379" s="298" t="str">
        <f t="shared" si="66"/>
        <v/>
      </c>
      <c r="F379" s="297"/>
      <c r="G379" s="297">
        <v>379</v>
      </c>
      <c r="H379" s="296" t="str">
        <f t="shared" si="65"/>
        <v/>
      </c>
      <c r="I379" s="299" t="str">
        <f t="shared" si="58"/>
        <v/>
      </c>
      <c r="J379" s="93"/>
      <c r="L379" s="278">
        <f t="shared" si="59"/>
        <v>0</v>
      </c>
      <c r="M379" s="278">
        <f t="shared" si="60"/>
        <v>0</v>
      </c>
      <c r="N379" s="319">
        <f t="shared" si="61"/>
        <v>0</v>
      </c>
      <c r="O379" s="300"/>
      <c r="P379" s="300"/>
      <c r="Q379" s="297"/>
      <c r="R379" s="297"/>
      <c r="S379" s="299" t="str">
        <f t="shared" si="67"/>
        <v/>
      </c>
      <c r="T379" s="176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</row>
    <row r="380" spans="1:38" ht="30" customHeight="1" x14ac:dyDescent="0.2">
      <c r="A380" s="277" t="str">
        <f t="shared" si="57"/>
        <v/>
      </c>
      <c r="B380" s="296" t="str">
        <f t="shared" si="62"/>
        <v/>
      </c>
      <c r="C380" s="296" t="str">
        <f t="shared" si="63"/>
        <v/>
      </c>
      <c r="D380" s="297" t="str">
        <f t="shared" si="64"/>
        <v/>
      </c>
      <c r="E380" s="298" t="str">
        <f t="shared" si="66"/>
        <v/>
      </c>
      <c r="F380" s="297"/>
      <c r="G380" s="297">
        <v>380</v>
      </c>
      <c r="H380" s="296" t="str">
        <f t="shared" si="65"/>
        <v/>
      </c>
      <c r="I380" s="299" t="str">
        <f t="shared" si="58"/>
        <v/>
      </c>
      <c r="J380" s="93"/>
      <c r="L380" s="278">
        <f t="shared" si="59"/>
        <v>0</v>
      </c>
      <c r="M380" s="278">
        <f t="shared" si="60"/>
        <v>0</v>
      </c>
      <c r="N380" s="319">
        <f t="shared" si="61"/>
        <v>0</v>
      </c>
      <c r="O380" s="300"/>
      <c r="P380" s="300"/>
      <c r="Q380" s="297"/>
      <c r="R380" s="297"/>
      <c r="S380" s="299" t="str">
        <f t="shared" si="67"/>
        <v/>
      </c>
      <c r="T380" s="176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</row>
    <row r="381" spans="1:38" ht="30" customHeight="1" x14ac:dyDescent="0.2">
      <c r="A381" s="277" t="str">
        <f t="shared" si="57"/>
        <v/>
      </c>
      <c r="B381" s="296" t="str">
        <f t="shared" si="62"/>
        <v/>
      </c>
      <c r="C381" s="296" t="str">
        <f t="shared" si="63"/>
        <v/>
      </c>
      <c r="D381" s="297" t="str">
        <f t="shared" si="64"/>
        <v/>
      </c>
      <c r="E381" s="298" t="str">
        <f t="shared" si="66"/>
        <v/>
      </c>
      <c r="F381" s="297"/>
      <c r="G381" s="297">
        <v>381</v>
      </c>
      <c r="H381" s="296" t="str">
        <f t="shared" si="65"/>
        <v/>
      </c>
      <c r="I381" s="299" t="str">
        <f t="shared" si="58"/>
        <v/>
      </c>
      <c r="J381" s="93"/>
      <c r="L381" s="278">
        <f t="shared" si="59"/>
        <v>0</v>
      </c>
      <c r="M381" s="278">
        <f t="shared" si="60"/>
        <v>0</v>
      </c>
      <c r="N381" s="319">
        <f t="shared" si="61"/>
        <v>0</v>
      </c>
      <c r="O381" s="300"/>
      <c r="P381" s="300"/>
      <c r="Q381" s="297"/>
      <c r="R381" s="297"/>
      <c r="S381" s="299" t="str">
        <f t="shared" si="67"/>
        <v/>
      </c>
      <c r="T381" s="176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</row>
    <row r="382" spans="1:38" ht="30" customHeight="1" x14ac:dyDescent="0.2">
      <c r="A382" s="277" t="str">
        <f t="shared" si="57"/>
        <v/>
      </c>
      <c r="B382" s="296" t="str">
        <f t="shared" si="62"/>
        <v/>
      </c>
      <c r="C382" s="296" t="str">
        <f t="shared" si="63"/>
        <v/>
      </c>
      <c r="D382" s="297" t="str">
        <f t="shared" si="64"/>
        <v/>
      </c>
      <c r="E382" s="298" t="str">
        <f t="shared" si="66"/>
        <v/>
      </c>
      <c r="F382" s="297"/>
      <c r="G382" s="297">
        <v>382</v>
      </c>
      <c r="H382" s="296" t="str">
        <f t="shared" si="65"/>
        <v/>
      </c>
      <c r="I382" s="299" t="str">
        <f t="shared" si="58"/>
        <v/>
      </c>
      <c r="J382" s="93"/>
      <c r="L382" s="278">
        <f t="shared" si="59"/>
        <v>0</v>
      </c>
      <c r="M382" s="278">
        <f t="shared" si="60"/>
        <v>0</v>
      </c>
      <c r="N382" s="319">
        <f t="shared" si="61"/>
        <v>0</v>
      </c>
      <c r="O382" s="300"/>
      <c r="P382" s="300"/>
      <c r="Q382" s="297"/>
      <c r="R382" s="297"/>
      <c r="S382" s="299" t="str">
        <f t="shared" si="67"/>
        <v/>
      </c>
      <c r="T382" s="176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</row>
    <row r="383" spans="1:38" ht="30" customHeight="1" x14ac:dyDescent="0.2">
      <c r="A383" s="277" t="str">
        <f t="shared" si="57"/>
        <v/>
      </c>
      <c r="B383" s="296" t="str">
        <f t="shared" si="62"/>
        <v/>
      </c>
      <c r="C383" s="296" t="str">
        <f t="shared" si="63"/>
        <v/>
      </c>
      <c r="D383" s="297" t="str">
        <f t="shared" si="64"/>
        <v/>
      </c>
      <c r="E383" s="298" t="str">
        <f t="shared" si="66"/>
        <v/>
      </c>
      <c r="F383" s="297"/>
      <c r="G383" s="297">
        <v>383</v>
      </c>
      <c r="H383" s="296" t="str">
        <f t="shared" si="65"/>
        <v/>
      </c>
      <c r="I383" s="299" t="str">
        <f t="shared" si="58"/>
        <v/>
      </c>
      <c r="J383" s="93"/>
      <c r="L383" s="278">
        <f t="shared" si="59"/>
        <v>0</v>
      </c>
      <c r="M383" s="278">
        <f t="shared" si="60"/>
        <v>0</v>
      </c>
      <c r="N383" s="319">
        <f t="shared" si="61"/>
        <v>0</v>
      </c>
      <c r="O383" s="300"/>
      <c r="P383" s="300"/>
      <c r="Q383" s="297"/>
      <c r="R383" s="297"/>
      <c r="S383" s="299" t="str">
        <f t="shared" si="67"/>
        <v/>
      </c>
      <c r="T383" s="176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</row>
    <row r="384" spans="1:38" ht="30" customHeight="1" x14ac:dyDescent="0.2">
      <c r="A384" s="277" t="str">
        <f t="shared" si="57"/>
        <v/>
      </c>
      <c r="B384" s="296" t="str">
        <f t="shared" si="62"/>
        <v/>
      </c>
      <c r="C384" s="296" t="str">
        <f t="shared" si="63"/>
        <v/>
      </c>
      <c r="D384" s="297" t="str">
        <f t="shared" si="64"/>
        <v/>
      </c>
      <c r="E384" s="298" t="str">
        <f t="shared" si="66"/>
        <v/>
      </c>
      <c r="F384" s="297"/>
      <c r="G384" s="297">
        <v>384</v>
      </c>
      <c r="H384" s="296" t="str">
        <f t="shared" si="65"/>
        <v/>
      </c>
      <c r="I384" s="299" t="str">
        <f t="shared" si="58"/>
        <v/>
      </c>
      <c r="J384" s="93"/>
      <c r="L384" s="278">
        <f t="shared" si="59"/>
        <v>0</v>
      </c>
      <c r="M384" s="278">
        <f t="shared" si="60"/>
        <v>0</v>
      </c>
      <c r="N384" s="319">
        <f t="shared" si="61"/>
        <v>0</v>
      </c>
      <c r="O384" s="300"/>
      <c r="P384" s="300"/>
      <c r="Q384" s="297"/>
      <c r="R384" s="297"/>
      <c r="S384" s="299" t="str">
        <f t="shared" si="67"/>
        <v/>
      </c>
      <c r="T384" s="176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</row>
    <row r="385" spans="1:38" ht="30" customHeight="1" x14ac:dyDescent="0.2">
      <c r="A385" s="277" t="str">
        <f t="shared" si="57"/>
        <v/>
      </c>
      <c r="B385" s="296" t="str">
        <f t="shared" si="62"/>
        <v/>
      </c>
      <c r="C385" s="296" t="str">
        <f t="shared" si="63"/>
        <v/>
      </c>
      <c r="D385" s="297" t="str">
        <f t="shared" si="64"/>
        <v/>
      </c>
      <c r="E385" s="298" t="str">
        <f t="shared" si="66"/>
        <v/>
      </c>
      <c r="F385" s="297"/>
      <c r="G385" s="297">
        <v>385</v>
      </c>
      <c r="H385" s="296" t="str">
        <f t="shared" si="65"/>
        <v/>
      </c>
      <c r="I385" s="299" t="str">
        <f t="shared" si="58"/>
        <v/>
      </c>
      <c r="J385" s="93"/>
      <c r="L385" s="278">
        <f t="shared" si="59"/>
        <v>0</v>
      </c>
      <c r="M385" s="278">
        <f t="shared" si="60"/>
        <v>0</v>
      </c>
      <c r="N385" s="319">
        <f t="shared" si="61"/>
        <v>0</v>
      </c>
      <c r="O385" s="300"/>
      <c r="P385" s="300"/>
      <c r="Q385" s="297"/>
      <c r="R385" s="297"/>
      <c r="S385" s="299" t="str">
        <f t="shared" si="67"/>
        <v/>
      </c>
      <c r="T385" s="176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</row>
    <row r="386" spans="1:38" ht="30" customHeight="1" x14ac:dyDescent="0.2">
      <c r="A386" s="277" t="str">
        <f t="shared" ref="A386:A449" si="68">IF(B386="","",$W$3)</f>
        <v/>
      </c>
      <c r="B386" s="296" t="str">
        <f t="shared" si="62"/>
        <v/>
      </c>
      <c r="C386" s="296" t="str">
        <f t="shared" si="63"/>
        <v/>
      </c>
      <c r="D386" s="297" t="str">
        <f t="shared" si="64"/>
        <v/>
      </c>
      <c r="E386" s="298" t="str">
        <f t="shared" si="66"/>
        <v/>
      </c>
      <c r="F386" s="297"/>
      <c r="G386" s="297">
        <v>386</v>
      </c>
      <c r="H386" s="296" t="str">
        <f t="shared" si="65"/>
        <v/>
      </c>
      <c r="I386" s="299" t="str">
        <f t="shared" ref="I386:I449" si="69">IF(H386="","",CONCATENATE("C",IF(H386&gt;$X$1-25,0,INT(($X$1-H386-20)/5))))</f>
        <v/>
      </c>
      <c r="J386" s="93"/>
      <c r="L386" s="278">
        <f t="shared" ref="L386:L449" si="70">IF(D386="M",1,0)</f>
        <v>0</v>
      </c>
      <c r="M386" s="278">
        <f t="shared" ref="M386:M449" si="71">IF(D386="F",1,0)</f>
        <v>0</v>
      </c>
      <c r="N386" s="319">
        <f t="shared" ref="N386:N449" si="72">IF(COUNTBLANK(O386:R386)=0,1,0)</f>
        <v>0</v>
      </c>
      <c r="O386" s="300"/>
      <c r="P386" s="300"/>
      <c r="Q386" s="297"/>
      <c r="R386" s="297"/>
      <c r="S386" s="299" t="str">
        <f t="shared" si="67"/>
        <v/>
      </c>
      <c r="T386" s="176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</row>
    <row r="387" spans="1:38" ht="30" customHeight="1" x14ac:dyDescent="0.2">
      <c r="A387" s="277" t="str">
        <f t="shared" si="68"/>
        <v/>
      </c>
      <c r="B387" s="296" t="str">
        <f t="shared" ref="B387:B450" si="73">IF(O387="","",O387)</f>
        <v/>
      </c>
      <c r="C387" s="296" t="str">
        <f t="shared" ref="C387:C450" si="74">IF(P387="","",P387)</f>
        <v/>
      </c>
      <c r="D387" s="297" t="str">
        <f t="shared" ref="D387:D450" si="75">IF(Q387="","",Q387)</f>
        <v/>
      </c>
      <c r="E387" s="298" t="str">
        <f t="shared" si="66"/>
        <v/>
      </c>
      <c r="F387" s="297"/>
      <c r="G387" s="297">
        <v>387</v>
      </c>
      <c r="H387" s="296" t="str">
        <f t="shared" ref="H387:H450" si="76">IF(R387="","",R387)</f>
        <v/>
      </c>
      <c r="I387" s="299" t="str">
        <f t="shared" si="69"/>
        <v/>
      </c>
      <c r="J387" s="93"/>
      <c r="L387" s="278">
        <f t="shared" si="70"/>
        <v>0</v>
      </c>
      <c r="M387" s="278">
        <f t="shared" si="71"/>
        <v>0</v>
      </c>
      <c r="N387" s="319">
        <f t="shared" si="72"/>
        <v>0</v>
      </c>
      <c r="O387" s="300"/>
      <c r="P387" s="300"/>
      <c r="Q387" s="297"/>
      <c r="R387" s="297"/>
      <c r="S387" s="299" t="str">
        <f t="shared" si="67"/>
        <v/>
      </c>
      <c r="T387" s="176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</row>
    <row r="388" spans="1:38" ht="30" customHeight="1" x14ac:dyDescent="0.2">
      <c r="A388" s="277" t="str">
        <f t="shared" si="68"/>
        <v/>
      </c>
      <c r="B388" s="296" t="str">
        <f t="shared" si="73"/>
        <v/>
      </c>
      <c r="C388" s="296" t="str">
        <f t="shared" si="74"/>
        <v/>
      </c>
      <c r="D388" s="297" t="str">
        <f t="shared" si="75"/>
        <v/>
      </c>
      <c r="E388" s="298" t="str">
        <f t="shared" ref="E388:E451" si="77">IF(H388="","",VALUE(CONCATENATE("01/01/",H388)))</f>
        <v/>
      </c>
      <c r="F388" s="297"/>
      <c r="G388" s="297">
        <v>388</v>
      </c>
      <c r="H388" s="296" t="str">
        <f t="shared" si="76"/>
        <v/>
      </c>
      <c r="I388" s="299" t="str">
        <f t="shared" si="69"/>
        <v/>
      </c>
      <c r="J388" s="93"/>
      <c r="L388" s="278">
        <f t="shared" si="70"/>
        <v>0</v>
      </c>
      <c r="M388" s="278">
        <f t="shared" si="71"/>
        <v>0</v>
      </c>
      <c r="N388" s="319">
        <f t="shared" si="72"/>
        <v>0</v>
      </c>
      <c r="O388" s="300"/>
      <c r="P388" s="300"/>
      <c r="Q388" s="297"/>
      <c r="R388" s="297"/>
      <c r="S388" s="299" t="str">
        <f t="shared" si="67"/>
        <v/>
      </c>
      <c r="T388" s="176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</row>
    <row r="389" spans="1:38" ht="30" customHeight="1" x14ac:dyDescent="0.2">
      <c r="A389" s="277" t="str">
        <f t="shared" si="68"/>
        <v/>
      </c>
      <c r="B389" s="296" t="str">
        <f t="shared" si="73"/>
        <v/>
      </c>
      <c r="C389" s="296" t="str">
        <f t="shared" si="74"/>
        <v/>
      </c>
      <c r="D389" s="297" t="str">
        <f t="shared" si="75"/>
        <v/>
      </c>
      <c r="E389" s="298" t="str">
        <f t="shared" si="77"/>
        <v/>
      </c>
      <c r="F389" s="297"/>
      <c r="G389" s="297">
        <v>389</v>
      </c>
      <c r="H389" s="296" t="str">
        <f t="shared" si="76"/>
        <v/>
      </c>
      <c r="I389" s="299" t="str">
        <f t="shared" si="69"/>
        <v/>
      </c>
      <c r="J389" s="93"/>
      <c r="L389" s="278">
        <f t="shared" si="70"/>
        <v>0</v>
      </c>
      <c r="M389" s="278">
        <f t="shared" si="71"/>
        <v>0</v>
      </c>
      <c r="N389" s="319">
        <f t="shared" si="72"/>
        <v>0</v>
      </c>
      <c r="O389" s="300"/>
      <c r="P389" s="300"/>
      <c r="Q389" s="297"/>
      <c r="R389" s="297"/>
      <c r="S389" s="299" t="str">
        <f t="shared" si="67"/>
        <v/>
      </c>
      <c r="T389" s="176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</row>
    <row r="390" spans="1:38" ht="30" customHeight="1" x14ac:dyDescent="0.2">
      <c r="A390" s="277" t="str">
        <f t="shared" si="68"/>
        <v/>
      </c>
      <c r="B390" s="296" t="str">
        <f t="shared" si="73"/>
        <v/>
      </c>
      <c r="C390" s="296" t="str">
        <f t="shared" si="74"/>
        <v/>
      </c>
      <c r="D390" s="297" t="str">
        <f t="shared" si="75"/>
        <v/>
      </c>
      <c r="E390" s="298" t="str">
        <f t="shared" si="77"/>
        <v/>
      </c>
      <c r="F390" s="297"/>
      <c r="G390" s="297">
        <v>390</v>
      </c>
      <c r="H390" s="296" t="str">
        <f t="shared" si="76"/>
        <v/>
      </c>
      <c r="I390" s="299" t="str">
        <f t="shared" si="69"/>
        <v/>
      </c>
      <c r="J390" s="93"/>
      <c r="L390" s="278">
        <f t="shared" si="70"/>
        <v>0</v>
      </c>
      <c r="M390" s="278">
        <f t="shared" si="71"/>
        <v>0</v>
      </c>
      <c r="N390" s="319">
        <f t="shared" si="72"/>
        <v>0</v>
      </c>
      <c r="O390" s="300"/>
      <c r="P390" s="300"/>
      <c r="Q390" s="297"/>
      <c r="R390" s="297"/>
      <c r="S390" s="299" t="str">
        <f t="shared" si="67"/>
        <v/>
      </c>
      <c r="T390" s="176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</row>
    <row r="391" spans="1:38" ht="30" customHeight="1" x14ac:dyDescent="0.2">
      <c r="A391" s="277" t="str">
        <f t="shared" si="68"/>
        <v/>
      </c>
      <c r="B391" s="296" t="str">
        <f t="shared" si="73"/>
        <v/>
      </c>
      <c r="C391" s="296" t="str">
        <f t="shared" si="74"/>
        <v/>
      </c>
      <c r="D391" s="297" t="str">
        <f t="shared" si="75"/>
        <v/>
      </c>
      <c r="E391" s="298" t="str">
        <f t="shared" si="77"/>
        <v/>
      </c>
      <c r="F391" s="297"/>
      <c r="G391" s="297">
        <v>391</v>
      </c>
      <c r="H391" s="296" t="str">
        <f t="shared" si="76"/>
        <v/>
      </c>
      <c r="I391" s="299" t="str">
        <f t="shared" si="69"/>
        <v/>
      </c>
      <c r="J391" s="93"/>
      <c r="L391" s="278">
        <f t="shared" si="70"/>
        <v>0</v>
      </c>
      <c r="M391" s="278">
        <f t="shared" si="71"/>
        <v>0</v>
      </c>
      <c r="N391" s="319">
        <f t="shared" si="72"/>
        <v>0</v>
      </c>
      <c r="O391" s="300"/>
      <c r="P391" s="300"/>
      <c r="Q391" s="297"/>
      <c r="R391" s="297"/>
      <c r="S391" s="299" t="str">
        <f t="shared" si="67"/>
        <v/>
      </c>
      <c r="T391" s="176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</row>
    <row r="392" spans="1:38" ht="30" customHeight="1" x14ac:dyDescent="0.2">
      <c r="A392" s="277" t="str">
        <f t="shared" si="68"/>
        <v/>
      </c>
      <c r="B392" s="296" t="str">
        <f t="shared" si="73"/>
        <v/>
      </c>
      <c r="C392" s="296" t="str">
        <f t="shared" si="74"/>
        <v/>
      </c>
      <c r="D392" s="297" t="str">
        <f t="shared" si="75"/>
        <v/>
      </c>
      <c r="E392" s="298" t="str">
        <f t="shared" si="77"/>
        <v/>
      </c>
      <c r="F392" s="297"/>
      <c r="G392" s="297">
        <v>392</v>
      </c>
      <c r="H392" s="296" t="str">
        <f t="shared" si="76"/>
        <v/>
      </c>
      <c r="I392" s="299" t="str">
        <f t="shared" si="69"/>
        <v/>
      </c>
      <c r="J392" s="93"/>
      <c r="L392" s="278">
        <f t="shared" si="70"/>
        <v>0</v>
      </c>
      <c r="M392" s="278">
        <f t="shared" si="71"/>
        <v>0</v>
      </c>
      <c r="N392" s="319">
        <f t="shared" si="72"/>
        <v>0</v>
      </c>
      <c r="O392" s="300"/>
      <c r="P392" s="300"/>
      <c r="Q392" s="297"/>
      <c r="R392" s="297"/>
      <c r="S392" s="299" t="str">
        <f t="shared" si="67"/>
        <v/>
      </c>
      <c r="T392" s="176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</row>
    <row r="393" spans="1:38" ht="30" customHeight="1" x14ac:dyDescent="0.2">
      <c r="A393" s="277" t="str">
        <f t="shared" si="68"/>
        <v/>
      </c>
      <c r="B393" s="296" t="str">
        <f t="shared" si="73"/>
        <v/>
      </c>
      <c r="C393" s="296" t="str">
        <f t="shared" si="74"/>
        <v/>
      </c>
      <c r="D393" s="297" t="str">
        <f t="shared" si="75"/>
        <v/>
      </c>
      <c r="E393" s="298" t="str">
        <f t="shared" si="77"/>
        <v/>
      </c>
      <c r="F393" s="297"/>
      <c r="G393" s="297">
        <v>393</v>
      </c>
      <c r="H393" s="296" t="str">
        <f t="shared" si="76"/>
        <v/>
      </c>
      <c r="I393" s="299" t="str">
        <f t="shared" si="69"/>
        <v/>
      </c>
      <c r="J393" s="93"/>
      <c r="L393" s="278">
        <f t="shared" si="70"/>
        <v>0</v>
      </c>
      <c r="M393" s="278">
        <f t="shared" si="71"/>
        <v>0</v>
      </c>
      <c r="N393" s="319">
        <f t="shared" si="72"/>
        <v>0</v>
      </c>
      <c r="O393" s="300"/>
      <c r="P393" s="300"/>
      <c r="Q393" s="297"/>
      <c r="R393" s="297"/>
      <c r="S393" s="299" t="str">
        <f t="shared" si="67"/>
        <v/>
      </c>
      <c r="T393" s="176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</row>
    <row r="394" spans="1:38" ht="30" customHeight="1" x14ac:dyDescent="0.2">
      <c r="A394" s="277" t="str">
        <f t="shared" si="68"/>
        <v/>
      </c>
      <c r="B394" s="296" t="str">
        <f t="shared" si="73"/>
        <v/>
      </c>
      <c r="C394" s="296" t="str">
        <f t="shared" si="74"/>
        <v/>
      </c>
      <c r="D394" s="297" t="str">
        <f t="shared" si="75"/>
        <v/>
      </c>
      <c r="E394" s="298" t="str">
        <f t="shared" si="77"/>
        <v/>
      </c>
      <c r="F394" s="297"/>
      <c r="G394" s="297">
        <v>394</v>
      </c>
      <c r="H394" s="296" t="str">
        <f t="shared" si="76"/>
        <v/>
      </c>
      <c r="I394" s="299" t="str">
        <f t="shared" si="69"/>
        <v/>
      </c>
      <c r="J394" s="93"/>
      <c r="L394" s="278">
        <f t="shared" si="70"/>
        <v>0</v>
      </c>
      <c r="M394" s="278">
        <f t="shared" si="71"/>
        <v>0</v>
      </c>
      <c r="N394" s="319">
        <f t="shared" si="72"/>
        <v>0</v>
      </c>
      <c r="O394" s="300"/>
      <c r="P394" s="300"/>
      <c r="Q394" s="297"/>
      <c r="R394" s="297"/>
      <c r="S394" s="299" t="str">
        <f t="shared" si="67"/>
        <v/>
      </c>
      <c r="T394" s="176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</row>
    <row r="395" spans="1:38" ht="30" customHeight="1" x14ac:dyDescent="0.2">
      <c r="A395" s="277" t="str">
        <f t="shared" si="68"/>
        <v/>
      </c>
      <c r="B395" s="296" t="str">
        <f t="shared" si="73"/>
        <v/>
      </c>
      <c r="C395" s="296" t="str">
        <f t="shared" si="74"/>
        <v/>
      </c>
      <c r="D395" s="297" t="str">
        <f t="shared" si="75"/>
        <v/>
      </c>
      <c r="E395" s="298" t="str">
        <f t="shared" si="77"/>
        <v/>
      </c>
      <c r="F395" s="297"/>
      <c r="G395" s="297">
        <v>395</v>
      </c>
      <c r="H395" s="296" t="str">
        <f t="shared" si="76"/>
        <v/>
      </c>
      <c r="I395" s="299" t="str">
        <f t="shared" si="69"/>
        <v/>
      </c>
      <c r="J395" s="93"/>
      <c r="L395" s="278">
        <f t="shared" si="70"/>
        <v>0</v>
      </c>
      <c r="M395" s="278">
        <f t="shared" si="71"/>
        <v>0</v>
      </c>
      <c r="N395" s="319">
        <f t="shared" si="72"/>
        <v>0</v>
      </c>
      <c r="O395" s="300"/>
      <c r="P395" s="300"/>
      <c r="Q395" s="297"/>
      <c r="R395" s="297"/>
      <c r="S395" s="299" t="str">
        <f t="shared" si="67"/>
        <v/>
      </c>
      <c r="T395" s="176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</row>
    <row r="396" spans="1:38" ht="30" customHeight="1" x14ac:dyDescent="0.2">
      <c r="A396" s="277" t="str">
        <f t="shared" si="68"/>
        <v/>
      </c>
      <c r="B396" s="296" t="str">
        <f t="shared" si="73"/>
        <v/>
      </c>
      <c r="C396" s="296" t="str">
        <f t="shared" si="74"/>
        <v/>
      </c>
      <c r="D396" s="297" t="str">
        <f t="shared" si="75"/>
        <v/>
      </c>
      <c r="E396" s="298" t="str">
        <f t="shared" si="77"/>
        <v/>
      </c>
      <c r="F396" s="297"/>
      <c r="G396" s="297">
        <v>396</v>
      </c>
      <c r="H396" s="296" t="str">
        <f t="shared" si="76"/>
        <v/>
      </c>
      <c r="I396" s="299" t="str">
        <f t="shared" si="69"/>
        <v/>
      </c>
      <c r="J396" s="93"/>
      <c r="L396" s="278">
        <f t="shared" si="70"/>
        <v>0</v>
      </c>
      <c r="M396" s="278">
        <f t="shared" si="71"/>
        <v>0</v>
      </c>
      <c r="N396" s="319">
        <f t="shared" si="72"/>
        <v>0</v>
      </c>
      <c r="O396" s="300"/>
      <c r="P396" s="300"/>
      <c r="Q396" s="297"/>
      <c r="R396" s="297"/>
      <c r="S396" s="299" t="str">
        <f t="shared" si="67"/>
        <v/>
      </c>
      <c r="T396" s="176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</row>
    <row r="397" spans="1:38" ht="30" customHeight="1" x14ac:dyDescent="0.2">
      <c r="A397" s="277" t="str">
        <f t="shared" si="68"/>
        <v/>
      </c>
      <c r="B397" s="296" t="str">
        <f t="shared" si="73"/>
        <v/>
      </c>
      <c r="C397" s="296" t="str">
        <f t="shared" si="74"/>
        <v/>
      </c>
      <c r="D397" s="297" t="str">
        <f t="shared" si="75"/>
        <v/>
      </c>
      <c r="E397" s="298" t="str">
        <f t="shared" si="77"/>
        <v/>
      </c>
      <c r="F397" s="297"/>
      <c r="G397" s="297">
        <v>397</v>
      </c>
      <c r="H397" s="296" t="str">
        <f t="shared" si="76"/>
        <v/>
      </c>
      <c r="I397" s="299" t="str">
        <f t="shared" si="69"/>
        <v/>
      </c>
      <c r="J397" s="93"/>
      <c r="L397" s="278">
        <f t="shared" si="70"/>
        <v>0</v>
      </c>
      <c r="M397" s="278">
        <f t="shared" si="71"/>
        <v>0</v>
      </c>
      <c r="N397" s="319">
        <f t="shared" si="72"/>
        <v>0</v>
      </c>
      <c r="O397" s="300"/>
      <c r="P397" s="300"/>
      <c r="Q397" s="297"/>
      <c r="R397" s="297"/>
      <c r="S397" s="299" t="str">
        <f t="shared" si="67"/>
        <v/>
      </c>
      <c r="T397" s="176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</row>
    <row r="398" spans="1:38" ht="30" customHeight="1" x14ac:dyDescent="0.2">
      <c r="A398" s="277" t="str">
        <f t="shared" si="68"/>
        <v/>
      </c>
      <c r="B398" s="296" t="str">
        <f t="shared" si="73"/>
        <v/>
      </c>
      <c r="C398" s="296" t="str">
        <f t="shared" si="74"/>
        <v/>
      </c>
      <c r="D398" s="297" t="str">
        <f t="shared" si="75"/>
        <v/>
      </c>
      <c r="E398" s="298" t="str">
        <f t="shared" si="77"/>
        <v/>
      </c>
      <c r="F398" s="297"/>
      <c r="G398" s="297">
        <v>398</v>
      </c>
      <c r="H398" s="296" t="str">
        <f t="shared" si="76"/>
        <v/>
      </c>
      <c r="I398" s="299" t="str">
        <f t="shared" si="69"/>
        <v/>
      </c>
      <c r="J398" s="93"/>
      <c r="L398" s="278">
        <f t="shared" si="70"/>
        <v>0</v>
      </c>
      <c r="M398" s="278">
        <f t="shared" si="71"/>
        <v>0</v>
      </c>
      <c r="N398" s="319">
        <f t="shared" si="72"/>
        <v>0</v>
      </c>
      <c r="O398" s="300"/>
      <c r="P398" s="300"/>
      <c r="Q398" s="297"/>
      <c r="R398" s="297"/>
      <c r="S398" s="299" t="str">
        <f t="shared" si="67"/>
        <v/>
      </c>
      <c r="T398" s="176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</row>
    <row r="399" spans="1:38" ht="30" customHeight="1" x14ac:dyDescent="0.2">
      <c r="A399" s="277" t="str">
        <f t="shared" si="68"/>
        <v/>
      </c>
      <c r="B399" s="296" t="str">
        <f t="shared" si="73"/>
        <v/>
      </c>
      <c r="C399" s="296" t="str">
        <f t="shared" si="74"/>
        <v/>
      </c>
      <c r="D399" s="297" t="str">
        <f t="shared" si="75"/>
        <v/>
      </c>
      <c r="E399" s="298" t="str">
        <f t="shared" si="77"/>
        <v/>
      </c>
      <c r="F399" s="297"/>
      <c r="G399" s="297">
        <v>399</v>
      </c>
      <c r="H399" s="296" t="str">
        <f t="shared" si="76"/>
        <v/>
      </c>
      <c r="I399" s="299" t="str">
        <f t="shared" si="69"/>
        <v/>
      </c>
      <c r="J399" s="93"/>
      <c r="L399" s="278">
        <f t="shared" si="70"/>
        <v>0</v>
      </c>
      <c r="M399" s="278">
        <f t="shared" si="71"/>
        <v>0</v>
      </c>
      <c r="N399" s="319">
        <f t="shared" si="72"/>
        <v>0</v>
      </c>
      <c r="O399" s="300"/>
      <c r="P399" s="300"/>
      <c r="Q399" s="297"/>
      <c r="R399" s="297"/>
      <c r="S399" s="299" t="str">
        <f t="shared" si="67"/>
        <v/>
      </c>
      <c r="T399" s="176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</row>
    <row r="400" spans="1:38" ht="30" customHeight="1" x14ac:dyDescent="0.2">
      <c r="A400" s="277" t="str">
        <f t="shared" si="68"/>
        <v/>
      </c>
      <c r="B400" s="296" t="str">
        <f t="shared" si="73"/>
        <v/>
      </c>
      <c r="C400" s="296" t="str">
        <f t="shared" si="74"/>
        <v/>
      </c>
      <c r="D400" s="297" t="str">
        <f t="shared" si="75"/>
        <v/>
      </c>
      <c r="E400" s="298" t="str">
        <f t="shared" si="77"/>
        <v/>
      </c>
      <c r="F400" s="297"/>
      <c r="G400" s="297">
        <v>400</v>
      </c>
      <c r="H400" s="296" t="str">
        <f t="shared" si="76"/>
        <v/>
      </c>
      <c r="I400" s="299" t="str">
        <f t="shared" si="69"/>
        <v/>
      </c>
      <c r="J400" s="93"/>
      <c r="L400" s="278">
        <f t="shared" si="70"/>
        <v>0</v>
      </c>
      <c r="M400" s="278">
        <f t="shared" si="71"/>
        <v>0</v>
      </c>
      <c r="N400" s="319">
        <f t="shared" si="72"/>
        <v>0</v>
      </c>
      <c r="O400" s="300"/>
      <c r="P400" s="300"/>
      <c r="Q400" s="297"/>
      <c r="R400" s="297"/>
      <c r="S400" s="299" t="str">
        <f t="shared" si="67"/>
        <v/>
      </c>
      <c r="T400" s="176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</row>
    <row r="401" spans="1:38" ht="30" customHeight="1" x14ac:dyDescent="0.2">
      <c r="A401" s="277" t="str">
        <f t="shared" si="68"/>
        <v/>
      </c>
      <c r="B401" s="296" t="str">
        <f t="shared" si="73"/>
        <v/>
      </c>
      <c r="C401" s="296" t="str">
        <f t="shared" si="74"/>
        <v/>
      </c>
      <c r="D401" s="297" t="str">
        <f t="shared" si="75"/>
        <v/>
      </c>
      <c r="E401" s="298" t="str">
        <f t="shared" si="77"/>
        <v/>
      </c>
      <c r="F401" s="297"/>
      <c r="G401" s="297">
        <v>401</v>
      </c>
      <c r="H401" s="296" t="str">
        <f t="shared" si="76"/>
        <v/>
      </c>
      <c r="I401" s="299" t="str">
        <f t="shared" si="69"/>
        <v/>
      </c>
      <c r="J401" s="93"/>
      <c r="L401" s="278">
        <f t="shared" si="70"/>
        <v>0</v>
      </c>
      <c r="M401" s="278">
        <f t="shared" si="71"/>
        <v>0</v>
      </c>
      <c r="N401" s="319">
        <f t="shared" si="72"/>
        <v>0</v>
      </c>
      <c r="O401" s="300"/>
      <c r="P401" s="300"/>
      <c r="Q401" s="297"/>
      <c r="R401" s="297"/>
      <c r="S401" s="299" t="str">
        <f t="shared" ref="S401:S464" si="78">IF(R401="","",CONCATENATE("C",IF(R401&gt;$X$1-25,0,INT(($X$1-R401-20)/5))))</f>
        <v/>
      </c>
      <c r="T401" s="176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</row>
    <row r="402" spans="1:38" ht="30" customHeight="1" x14ac:dyDescent="0.2">
      <c r="A402" s="277" t="str">
        <f t="shared" si="68"/>
        <v/>
      </c>
      <c r="B402" s="296" t="str">
        <f t="shared" si="73"/>
        <v/>
      </c>
      <c r="C402" s="296" t="str">
        <f t="shared" si="74"/>
        <v/>
      </c>
      <c r="D402" s="297" t="str">
        <f t="shared" si="75"/>
        <v/>
      </c>
      <c r="E402" s="298" t="str">
        <f t="shared" si="77"/>
        <v/>
      </c>
      <c r="F402" s="297"/>
      <c r="G402" s="297">
        <v>402</v>
      </c>
      <c r="H402" s="296" t="str">
        <f t="shared" si="76"/>
        <v/>
      </c>
      <c r="I402" s="299" t="str">
        <f t="shared" si="69"/>
        <v/>
      </c>
      <c r="J402" s="93"/>
      <c r="L402" s="278">
        <f t="shared" si="70"/>
        <v>0</v>
      </c>
      <c r="M402" s="278">
        <f t="shared" si="71"/>
        <v>0</v>
      </c>
      <c r="N402" s="319">
        <f t="shared" si="72"/>
        <v>0</v>
      </c>
      <c r="O402" s="300"/>
      <c r="P402" s="300"/>
      <c r="Q402" s="297"/>
      <c r="R402" s="297"/>
      <c r="S402" s="299" t="str">
        <f t="shared" si="78"/>
        <v/>
      </c>
      <c r="T402" s="176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</row>
    <row r="403" spans="1:38" ht="30" customHeight="1" x14ac:dyDescent="0.2">
      <c r="A403" s="277" t="str">
        <f t="shared" si="68"/>
        <v/>
      </c>
      <c r="B403" s="296" t="str">
        <f t="shared" si="73"/>
        <v/>
      </c>
      <c r="C403" s="296" t="str">
        <f t="shared" si="74"/>
        <v/>
      </c>
      <c r="D403" s="297" t="str">
        <f t="shared" si="75"/>
        <v/>
      </c>
      <c r="E403" s="298" t="str">
        <f t="shared" si="77"/>
        <v/>
      </c>
      <c r="F403" s="297"/>
      <c r="G403" s="297">
        <v>403</v>
      </c>
      <c r="H403" s="296" t="str">
        <f t="shared" si="76"/>
        <v/>
      </c>
      <c r="I403" s="299" t="str">
        <f t="shared" si="69"/>
        <v/>
      </c>
      <c r="J403" s="93"/>
      <c r="L403" s="278">
        <f t="shared" si="70"/>
        <v>0</v>
      </c>
      <c r="M403" s="278">
        <f t="shared" si="71"/>
        <v>0</v>
      </c>
      <c r="N403" s="319">
        <f t="shared" si="72"/>
        <v>0</v>
      </c>
      <c r="O403" s="300"/>
      <c r="P403" s="300"/>
      <c r="Q403" s="297"/>
      <c r="R403" s="297"/>
      <c r="S403" s="299" t="str">
        <f t="shared" si="78"/>
        <v/>
      </c>
      <c r="T403" s="176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</row>
    <row r="404" spans="1:38" ht="30" customHeight="1" x14ac:dyDescent="0.2">
      <c r="A404" s="277" t="str">
        <f t="shared" si="68"/>
        <v/>
      </c>
      <c r="B404" s="296" t="str">
        <f t="shared" si="73"/>
        <v/>
      </c>
      <c r="C404" s="296" t="str">
        <f t="shared" si="74"/>
        <v/>
      </c>
      <c r="D404" s="297" t="str">
        <f t="shared" si="75"/>
        <v/>
      </c>
      <c r="E404" s="298" t="str">
        <f t="shared" si="77"/>
        <v/>
      </c>
      <c r="F404" s="297"/>
      <c r="G404" s="297">
        <v>404</v>
      </c>
      <c r="H404" s="296" t="str">
        <f t="shared" si="76"/>
        <v/>
      </c>
      <c r="I404" s="299" t="str">
        <f t="shared" si="69"/>
        <v/>
      </c>
      <c r="J404" s="93"/>
      <c r="L404" s="278">
        <f t="shared" si="70"/>
        <v>0</v>
      </c>
      <c r="M404" s="278">
        <f t="shared" si="71"/>
        <v>0</v>
      </c>
      <c r="N404" s="319">
        <f t="shared" si="72"/>
        <v>0</v>
      </c>
      <c r="O404" s="300"/>
      <c r="P404" s="300"/>
      <c r="Q404" s="297"/>
      <c r="R404" s="297"/>
      <c r="S404" s="299" t="str">
        <f t="shared" si="78"/>
        <v/>
      </c>
      <c r="T404" s="176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</row>
    <row r="405" spans="1:38" ht="30" customHeight="1" x14ac:dyDescent="0.2">
      <c r="A405" s="277" t="str">
        <f t="shared" si="68"/>
        <v/>
      </c>
      <c r="B405" s="296" t="str">
        <f t="shared" si="73"/>
        <v/>
      </c>
      <c r="C405" s="296" t="str">
        <f t="shared" si="74"/>
        <v/>
      </c>
      <c r="D405" s="297" t="str">
        <f t="shared" si="75"/>
        <v/>
      </c>
      <c r="E405" s="298" t="str">
        <f t="shared" si="77"/>
        <v/>
      </c>
      <c r="F405" s="297"/>
      <c r="G405" s="297">
        <v>405</v>
      </c>
      <c r="H405" s="296" t="str">
        <f t="shared" si="76"/>
        <v/>
      </c>
      <c r="I405" s="299" t="str">
        <f t="shared" si="69"/>
        <v/>
      </c>
      <c r="J405" s="93"/>
      <c r="L405" s="278">
        <f t="shared" si="70"/>
        <v>0</v>
      </c>
      <c r="M405" s="278">
        <f t="shared" si="71"/>
        <v>0</v>
      </c>
      <c r="N405" s="319">
        <f t="shared" si="72"/>
        <v>0</v>
      </c>
      <c r="O405" s="300"/>
      <c r="P405" s="300"/>
      <c r="Q405" s="297"/>
      <c r="R405" s="297"/>
      <c r="S405" s="299" t="str">
        <f t="shared" si="78"/>
        <v/>
      </c>
      <c r="T405" s="176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</row>
    <row r="406" spans="1:38" ht="30" customHeight="1" x14ac:dyDescent="0.2">
      <c r="A406" s="277" t="str">
        <f t="shared" si="68"/>
        <v/>
      </c>
      <c r="B406" s="296" t="str">
        <f t="shared" si="73"/>
        <v/>
      </c>
      <c r="C406" s="296" t="str">
        <f t="shared" si="74"/>
        <v/>
      </c>
      <c r="D406" s="297" t="str">
        <f t="shared" si="75"/>
        <v/>
      </c>
      <c r="E406" s="298" t="str">
        <f t="shared" si="77"/>
        <v/>
      </c>
      <c r="F406" s="297"/>
      <c r="G406" s="297">
        <v>406</v>
      </c>
      <c r="H406" s="296" t="str">
        <f t="shared" si="76"/>
        <v/>
      </c>
      <c r="I406" s="299" t="str">
        <f t="shared" si="69"/>
        <v/>
      </c>
      <c r="J406" s="93"/>
      <c r="L406" s="278">
        <f t="shared" si="70"/>
        <v>0</v>
      </c>
      <c r="M406" s="278">
        <f t="shared" si="71"/>
        <v>0</v>
      </c>
      <c r="N406" s="319">
        <f t="shared" si="72"/>
        <v>0</v>
      </c>
      <c r="O406" s="300"/>
      <c r="P406" s="300"/>
      <c r="Q406" s="297"/>
      <c r="R406" s="297"/>
      <c r="S406" s="299" t="str">
        <f t="shared" si="78"/>
        <v/>
      </c>
      <c r="T406" s="176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</row>
    <row r="407" spans="1:38" ht="30" customHeight="1" x14ac:dyDescent="0.2">
      <c r="A407" s="277" t="str">
        <f t="shared" si="68"/>
        <v/>
      </c>
      <c r="B407" s="296" t="str">
        <f t="shared" si="73"/>
        <v/>
      </c>
      <c r="C407" s="296" t="str">
        <f t="shared" si="74"/>
        <v/>
      </c>
      <c r="D407" s="297" t="str">
        <f t="shared" si="75"/>
        <v/>
      </c>
      <c r="E407" s="298" t="str">
        <f t="shared" si="77"/>
        <v/>
      </c>
      <c r="F407" s="297"/>
      <c r="G407" s="297">
        <v>407</v>
      </c>
      <c r="H407" s="296" t="str">
        <f t="shared" si="76"/>
        <v/>
      </c>
      <c r="I407" s="299" t="str">
        <f t="shared" si="69"/>
        <v/>
      </c>
      <c r="J407" s="93"/>
      <c r="L407" s="278">
        <f t="shared" si="70"/>
        <v>0</v>
      </c>
      <c r="M407" s="278">
        <f t="shared" si="71"/>
        <v>0</v>
      </c>
      <c r="N407" s="319">
        <f t="shared" si="72"/>
        <v>0</v>
      </c>
      <c r="O407" s="300"/>
      <c r="P407" s="300"/>
      <c r="Q407" s="297"/>
      <c r="R407" s="297"/>
      <c r="S407" s="299" t="str">
        <f t="shared" si="78"/>
        <v/>
      </c>
      <c r="T407" s="176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</row>
    <row r="408" spans="1:38" ht="30" customHeight="1" x14ac:dyDescent="0.2">
      <c r="A408" s="277" t="str">
        <f t="shared" si="68"/>
        <v/>
      </c>
      <c r="B408" s="296" t="str">
        <f t="shared" si="73"/>
        <v/>
      </c>
      <c r="C408" s="296" t="str">
        <f t="shared" si="74"/>
        <v/>
      </c>
      <c r="D408" s="297" t="str">
        <f t="shared" si="75"/>
        <v/>
      </c>
      <c r="E408" s="298" t="str">
        <f t="shared" si="77"/>
        <v/>
      </c>
      <c r="F408" s="297"/>
      <c r="G408" s="297">
        <v>408</v>
      </c>
      <c r="H408" s="296" t="str">
        <f t="shared" si="76"/>
        <v/>
      </c>
      <c r="I408" s="299" t="str">
        <f t="shared" si="69"/>
        <v/>
      </c>
      <c r="J408" s="93"/>
      <c r="L408" s="278">
        <f t="shared" si="70"/>
        <v>0</v>
      </c>
      <c r="M408" s="278">
        <f t="shared" si="71"/>
        <v>0</v>
      </c>
      <c r="N408" s="319">
        <f t="shared" si="72"/>
        <v>0</v>
      </c>
      <c r="O408" s="300"/>
      <c r="P408" s="300"/>
      <c r="Q408" s="297"/>
      <c r="R408" s="297"/>
      <c r="S408" s="299" t="str">
        <f t="shared" si="78"/>
        <v/>
      </c>
      <c r="T408" s="176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</row>
    <row r="409" spans="1:38" ht="30" customHeight="1" x14ac:dyDescent="0.2">
      <c r="A409" s="277" t="str">
        <f t="shared" si="68"/>
        <v/>
      </c>
      <c r="B409" s="296" t="str">
        <f t="shared" si="73"/>
        <v/>
      </c>
      <c r="C409" s="296" t="str">
        <f t="shared" si="74"/>
        <v/>
      </c>
      <c r="D409" s="297" t="str">
        <f t="shared" si="75"/>
        <v/>
      </c>
      <c r="E409" s="298" t="str">
        <f t="shared" si="77"/>
        <v/>
      </c>
      <c r="F409" s="297"/>
      <c r="G409" s="297">
        <v>409</v>
      </c>
      <c r="H409" s="296" t="str">
        <f t="shared" si="76"/>
        <v/>
      </c>
      <c r="I409" s="299" t="str">
        <f t="shared" si="69"/>
        <v/>
      </c>
      <c r="J409" s="93"/>
      <c r="L409" s="278">
        <f t="shared" si="70"/>
        <v>0</v>
      </c>
      <c r="M409" s="278">
        <f t="shared" si="71"/>
        <v>0</v>
      </c>
      <c r="N409" s="319">
        <f t="shared" si="72"/>
        <v>0</v>
      </c>
      <c r="O409" s="300"/>
      <c r="P409" s="300"/>
      <c r="Q409" s="297"/>
      <c r="R409" s="297"/>
      <c r="S409" s="299" t="str">
        <f t="shared" si="78"/>
        <v/>
      </c>
      <c r="T409" s="176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</row>
    <row r="410" spans="1:38" ht="30" customHeight="1" x14ac:dyDescent="0.2">
      <c r="A410" s="277" t="str">
        <f t="shared" si="68"/>
        <v/>
      </c>
      <c r="B410" s="296" t="str">
        <f t="shared" si="73"/>
        <v/>
      </c>
      <c r="C410" s="296" t="str">
        <f t="shared" si="74"/>
        <v/>
      </c>
      <c r="D410" s="297" t="str">
        <f t="shared" si="75"/>
        <v/>
      </c>
      <c r="E410" s="298" t="str">
        <f t="shared" si="77"/>
        <v/>
      </c>
      <c r="F410" s="297"/>
      <c r="G410" s="297">
        <v>410</v>
      </c>
      <c r="H410" s="296" t="str">
        <f t="shared" si="76"/>
        <v/>
      </c>
      <c r="I410" s="299" t="str">
        <f t="shared" si="69"/>
        <v/>
      </c>
      <c r="J410" s="93"/>
      <c r="L410" s="278">
        <f t="shared" si="70"/>
        <v>0</v>
      </c>
      <c r="M410" s="278">
        <f t="shared" si="71"/>
        <v>0</v>
      </c>
      <c r="N410" s="319">
        <f t="shared" si="72"/>
        <v>0</v>
      </c>
      <c r="O410" s="300"/>
      <c r="P410" s="300"/>
      <c r="Q410" s="297"/>
      <c r="R410" s="297"/>
      <c r="S410" s="299" t="str">
        <f t="shared" si="78"/>
        <v/>
      </c>
      <c r="T410" s="176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</row>
    <row r="411" spans="1:38" ht="30" customHeight="1" x14ac:dyDescent="0.2">
      <c r="A411" s="277" t="str">
        <f t="shared" si="68"/>
        <v/>
      </c>
      <c r="B411" s="296" t="str">
        <f t="shared" si="73"/>
        <v/>
      </c>
      <c r="C411" s="296" t="str">
        <f t="shared" si="74"/>
        <v/>
      </c>
      <c r="D411" s="297" t="str">
        <f t="shared" si="75"/>
        <v/>
      </c>
      <c r="E411" s="298" t="str">
        <f t="shared" si="77"/>
        <v/>
      </c>
      <c r="F411" s="297"/>
      <c r="G411" s="297">
        <v>411</v>
      </c>
      <c r="H411" s="296" t="str">
        <f t="shared" si="76"/>
        <v/>
      </c>
      <c r="I411" s="299" t="str">
        <f t="shared" si="69"/>
        <v/>
      </c>
      <c r="J411" s="93"/>
      <c r="L411" s="278">
        <f t="shared" si="70"/>
        <v>0</v>
      </c>
      <c r="M411" s="278">
        <f t="shared" si="71"/>
        <v>0</v>
      </c>
      <c r="N411" s="319">
        <f t="shared" si="72"/>
        <v>0</v>
      </c>
      <c r="O411" s="300"/>
      <c r="P411" s="300"/>
      <c r="Q411" s="297"/>
      <c r="R411" s="297"/>
      <c r="S411" s="299" t="str">
        <f t="shared" si="78"/>
        <v/>
      </c>
      <c r="T411" s="176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</row>
    <row r="412" spans="1:38" ht="30" customHeight="1" x14ac:dyDescent="0.2">
      <c r="A412" s="277" t="str">
        <f t="shared" si="68"/>
        <v/>
      </c>
      <c r="B412" s="296" t="str">
        <f t="shared" si="73"/>
        <v/>
      </c>
      <c r="C412" s="296" t="str">
        <f t="shared" si="74"/>
        <v/>
      </c>
      <c r="D412" s="297" t="str">
        <f t="shared" si="75"/>
        <v/>
      </c>
      <c r="E412" s="298" t="str">
        <f t="shared" si="77"/>
        <v/>
      </c>
      <c r="F412" s="297"/>
      <c r="G412" s="297">
        <v>412</v>
      </c>
      <c r="H412" s="296" t="str">
        <f t="shared" si="76"/>
        <v/>
      </c>
      <c r="I412" s="299" t="str">
        <f t="shared" si="69"/>
        <v/>
      </c>
      <c r="J412" s="93"/>
      <c r="L412" s="278">
        <f t="shared" si="70"/>
        <v>0</v>
      </c>
      <c r="M412" s="278">
        <f t="shared" si="71"/>
        <v>0</v>
      </c>
      <c r="N412" s="319">
        <f t="shared" si="72"/>
        <v>0</v>
      </c>
      <c r="O412" s="300"/>
      <c r="P412" s="300"/>
      <c r="Q412" s="297"/>
      <c r="R412" s="297"/>
      <c r="S412" s="299" t="str">
        <f t="shared" si="78"/>
        <v/>
      </c>
      <c r="T412" s="176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</row>
    <row r="413" spans="1:38" ht="30" customHeight="1" x14ac:dyDescent="0.2">
      <c r="A413" s="277" t="str">
        <f t="shared" si="68"/>
        <v/>
      </c>
      <c r="B413" s="296" t="str">
        <f t="shared" si="73"/>
        <v/>
      </c>
      <c r="C413" s="296" t="str">
        <f t="shared" si="74"/>
        <v/>
      </c>
      <c r="D413" s="297" t="str">
        <f t="shared" si="75"/>
        <v/>
      </c>
      <c r="E413" s="298" t="str">
        <f t="shared" si="77"/>
        <v/>
      </c>
      <c r="F413" s="297"/>
      <c r="G413" s="297">
        <v>413</v>
      </c>
      <c r="H413" s="296" t="str">
        <f t="shared" si="76"/>
        <v/>
      </c>
      <c r="I413" s="299" t="str">
        <f t="shared" si="69"/>
        <v/>
      </c>
      <c r="J413" s="93"/>
      <c r="L413" s="278">
        <f t="shared" si="70"/>
        <v>0</v>
      </c>
      <c r="M413" s="278">
        <f t="shared" si="71"/>
        <v>0</v>
      </c>
      <c r="N413" s="319">
        <f t="shared" si="72"/>
        <v>0</v>
      </c>
      <c r="O413" s="300"/>
      <c r="P413" s="300"/>
      <c r="Q413" s="297"/>
      <c r="R413" s="297"/>
      <c r="S413" s="299" t="str">
        <f t="shared" si="78"/>
        <v/>
      </c>
      <c r="T413" s="176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</row>
    <row r="414" spans="1:38" ht="30" customHeight="1" x14ac:dyDescent="0.2">
      <c r="A414" s="277" t="str">
        <f t="shared" si="68"/>
        <v/>
      </c>
      <c r="B414" s="296" t="str">
        <f t="shared" si="73"/>
        <v/>
      </c>
      <c r="C414" s="296" t="str">
        <f t="shared" si="74"/>
        <v/>
      </c>
      <c r="D414" s="297" t="str">
        <f t="shared" si="75"/>
        <v/>
      </c>
      <c r="E414" s="298" t="str">
        <f t="shared" si="77"/>
        <v/>
      </c>
      <c r="F414" s="297"/>
      <c r="G414" s="297">
        <v>414</v>
      </c>
      <c r="H414" s="296" t="str">
        <f t="shared" si="76"/>
        <v/>
      </c>
      <c r="I414" s="299" t="str">
        <f t="shared" si="69"/>
        <v/>
      </c>
      <c r="J414" s="93"/>
      <c r="L414" s="278">
        <f t="shared" si="70"/>
        <v>0</v>
      </c>
      <c r="M414" s="278">
        <f t="shared" si="71"/>
        <v>0</v>
      </c>
      <c r="N414" s="319">
        <f t="shared" si="72"/>
        <v>0</v>
      </c>
      <c r="O414" s="300"/>
      <c r="P414" s="300"/>
      <c r="Q414" s="297"/>
      <c r="R414" s="297"/>
      <c r="S414" s="299" t="str">
        <f t="shared" si="78"/>
        <v/>
      </c>
      <c r="T414" s="176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</row>
    <row r="415" spans="1:38" ht="30" customHeight="1" x14ac:dyDescent="0.2">
      <c r="A415" s="277" t="str">
        <f t="shared" si="68"/>
        <v/>
      </c>
      <c r="B415" s="296" t="str">
        <f t="shared" si="73"/>
        <v/>
      </c>
      <c r="C415" s="296" t="str">
        <f t="shared" si="74"/>
        <v/>
      </c>
      <c r="D415" s="297" t="str">
        <f t="shared" si="75"/>
        <v/>
      </c>
      <c r="E415" s="298" t="str">
        <f t="shared" si="77"/>
        <v/>
      </c>
      <c r="F415" s="297"/>
      <c r="G415" s="297">
        <v>415</v>
      </c>
      <c r="H415" s="296" t="str">
        <f t="shared" si="76"/>
        <v/>
      </c>
      <c r="I415" s="299" t="str">
        <f t="shared" si="69"/>
        <v/>
      </c>
      <c r="J415" s="93"/>
      <c r="L415" s="278">
        <f t="shared" si="70"/>
        <v>0</v>
      </c>
      <c r="M415" s="278">
        <f t="shared" si="71"/>
        <v>0</v>
      </c>
      <c r="N415" s="319">
        <f t="shared" si="72"/>
        <v>0</v>
      </c>
      <c r="O415" s="300"/>
      <c r="P415" s="300"/>
      <c r="Q415" s="297"/>
      <c r="R415" s="297"/>
      <c r="S415" s="299" t="str">
        <f t="shared" si="78"/>
        <v/>
      </c>
      <c r="T415" s="176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</row>
    <row r="416" spans="1:38" ht="30" customHeight="1" x14ac:dyDescent="0.2">
      <c r="A416" s="277" t="str">
        <f t="shared" si="68"/>
        <v/>
      </c>
      <c r="B416" s="296" t="str">
        <f t="shared" si="73"/>
        <v/>
      </c>
      <c r="C416" s="296" t="str">
        <f t="shared" si="74"/>
        <v/>
      </c>
      <c r="D416" s="297" t="str">
        <f t="shared" si="75"/>
        <v/>
      </c>
      <c r="E416" s="298" t="str">
        <f t="shared" si="77"/>
        <v/>
      </c>
      <c r="F416" s="297"/>
      <c r="G416" s="297">
        <v>416</v>
      </c>
      <c r="H416" s="296" t="str">
        <f t="shared" si="76"/>
        <v/>
      </c>
      <c r="I416" s="299" t="str">
        <f t="shared" si="69"/>
        <v/>
      </c>
      <c r="J416" s="93"/>
      <c r="L416" s="278">
        <f t="shared" si="70"/>
        <v>0</v>
      </c>
      <c r="M416" s="278">
        <f t="shared" si="71"/>
        <v>0</v>
      </c>
      <c r="N416" s="319">
        <f t="shared" si="72"/>
        <v>0</v>
      </c>
      <c r="O416" s="300"/>
      <c r="P416" s="300"/>
      <c r="Q416" s="297"/>
      <c r="R416" s="297"/>
      <c r="S416" s="299" t="str">
        <f t="shared" si="78"/>
        <v/>
      </c>
      <c r="T416" s="176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</row>
    <row r="417" spans="1:38" ht="30" customHeight="1" x14ac:dyDescent="0.2">
      <c r="A417" s="277" t="str">
        <f t="shared" si="68"/>
        <v/>
      </c>
      <c r="B417" s="296" t="str">
        <f t="shared" si="73"/>
        <v/>
      </c>
      <c r="C417" s="296" t="str">
        <f t="shared" si="74"/>
        <v/>
      </c>
      <c r="D417" s="297" t="str">
        <f t="shared" si="75"/>
        <v/>
      </c>
      <c r="E417" s="298" t="str">
        <f t="shared" si="77"/>
        <v/>
      </c>
      <c r="F417" s="297"/>
      <c r="G417" s="297">
        <v>417</v>
      </c>
      <c r="H417" s="296" t="str">
        <f t="shared" si="76"/>
        <v/>
      </c>
      <c r="I417" s="299" t="str">
        <f t="shared" si="69"/>
        <v/>
      </c>
      <c r="J417" s="93"/>
      <c r="L417" s="278">
        <f t="shared" si="70"/>
        <v>0</v>
      </c>
      <c r="M417" s="278">
        <f t="shared" si="71"/>
        <v>0</v>
      </c>
      <c r="N417" s="319">
        <f t="shared" si="72"/>
        <v>0</v>
      </c>
      <c r="O417" s="300"/>
      <c r="P417" s="300"/>
      <c r="Q417" s="297"/>
      <c r="R417" s="297"/>
      <c r="S417" s="299" t="str">
        <f t="shared" si="78"/>
        <v/>
      </c>
      <c r="T417" s="176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</row>
    <row r="418" spans="1:38" ht="30" customHeight="1" x14ac:dyDescent="0.2">
      <c r="A418" s="277" t="str">
        <f t="shared" si="68"/>
        <v/>
      </c>
      <c r="B418" s="296" t="str">
        <f t="shared" si="73"/>
        <v/>
      </c>
      <c r="C418" s="296" t="str">
        <f t="shared" si="74"/>
        <v/>
      </c>
      <c r="D418" s="297" t="str">
        <f t="shared" si="75"/>
        <v/>
      </c>
      <c r="E418" s="298" t="str">
        <f t="shared" si="77"/>
        <v/>
      </c>
      <c r="F418" s="297"/>
      <c r="G418" s="297">
        <v>418</v>
      </c>
      <c r="H418" s="296" t="str">
        <f t="shared" si="76"/>
        <v/>
      </c>
      <c r="I418" s="299" t="str">
        <f t="shared" si="69"/>
        <v/>
      </c>
      <c r="J418" s="93"/>
      <c r="L418" s="278">
        <f t="shared" si="70"/>
        <v>0</v>
      </c>
      <c r="M418" s="278">
        <f t="shared" si="71"/>
        <v>0</v>
      </c>
      <c r="N418" s="319">
        <f t="shared" si="72"/>
        <v>0</v>
      </c>
      <c r="O418" s="300"/>
      <c r="P418" s="300"/>
      <c r="Q418" s="297"/>
      <c r="R418" s="297"/>
      <c r="S418" s="299" t="str">
        <f t="shared" si="78"/>
        <v/>
      </c>
      <c r="T418" s="176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</row>
    <row r="419" spans="1:38" ht="30" customHeight="1" x14ac:dyDescent="0.2">
      <c r="A419" s="277" t="str">
        <f t="shared" si="68"/>
        <v/>
      </c>
      <c r="B419" s="296" t="str">
        <f t="shared" si="73"/>
        <v/>
      </c>
      <c r="C419" s="296" t="str">
        <f t="shared" si="74"/>
        <v/>
      </c>
      <c r="D419" s="297" t="str">
        <f t="shared" si="75"/>
        <v/>
      </c>
      <c r="E419" s="298" t="str">
        <f t="shared" si="77"/>
        <v/>
      </c>
      <c r="F419" s="297"/>
      <c r="G419" s="297">
        <v>419</v>
      </c>
      <c r="H419" s="296" t="str">
        <f t="shared" si="76"/>
        <v/>
      </c>
      <c r="I419" s="299" t="str">
        <f t="shared" si="69"/>
        <v/>
      </c>
      <c r="J419" s="93"/>
      <c r="L419" s="278">
        <f t="shared" si="70"/>
        <v>0</v>
      </c>
      <c r="M419" s="278">
        <f t="shared" si="71"/>
        <v>0</v>
      </c>
      <c r="N419" s="319">
        <f t="shared" si="72"/>
        <v>0</v>
      </c>
      <c r="O419" s="300"/>
      <c r="P419" s="300"/>
      <c r="Q419" s="297"/>
      <c r="R419" s="297"/>
      <c r="S419" s="299" t="str">
        <f t="shared" si="78"/>
        <v/>
      </c>
      <c r="T419" s="176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</row>
    <row r="420" spans="1:38" ht="30" customHeight="1" x14ac:dyDescent="0.2">
      <c r="A420" s="277" t="str">
        <f t="shared" si="68"/>
        <v/>
      </c>
      <c r="B420" s="296" t="str">
        <f t="shared" si="73"/>
        <v/>
      </c>
      <c r="C420" s="296" t="str">
        <f t="shared" si="74"/>
        <v/>
      </c>
      <c r="D420" s="297" t="str">
        <f t="shared" si="75"/>
        <v/>
      </c>
      <c r="E420" s="298" t="str">
        <f t="shared" si="77"/>
        <v/>
      </c>
      <c r="F420" s="297"/>
      <c r="G420" s="297">
        <v>420</v>
      </c>
      <c r="H420" s="296" t="str">
        <f t="shared" si="76"/>
        <v/>
      </c>
      <c r="I420" s="299" t="str">
        <f t="shared" si="69"/>
        <v/>
      </c>
      <c r="J420" s="93"/>
      <c r="L420" s="278">
        <f t="shared" si="70"/>
        <v>0</v>
      </c>
      <c r="M420" s="278">
        <f t="shared" si="71"/>
        <v>0</v>
      </c>
      <c r="N420" s="319">
        <f t="shared" si="72"/>
        <v>0</v>
      </c>
      <c r="O420" s="300"/>
      <c r="P420" s="300"/>
      <c r="Q420" s="297"/>
      <c r="R420" s="297"/>
      <c r="S420" s="299" t="str">
        <f t="shared" si="78"/>
        <v/>
      </c>
      <c r="T420" s="176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</row>
    <row r="421" spans="1:38" ht="30" customHeight="1" x14ac:dyDescent="0.2">
      <c r="A421" s="277" t="str">
        <f t="shared" si="68"/>
        <v/>
      </c>
      <c r="B421" s="296" t="str">
        <f t="shared" si="73"/>
        <v/>
      </c>
      <c r="C421" s="296" t="str">
        <f t="shared" si="74"/>
        <v/>
      </c>
      <c r="D421" s="297" t="str">
        <f t="shared" si="75"/>
        <v/>
      </c>
      <c r="E421" s="298" t="str">
        <f t="shared" si="77"/>
        <v/>
      </c>
      <c r="F421" s="297"/>
      <c r="G421" s="297">
        <v>421</v>
      </c>
      <c r="H421" s="296" t="str">
        <f t="shared" si="76"/>
        <v/>
      </c>
      <c r="I421" s="299" t="str">
        <f t="shared" si="69"/>
        <v/>
      </c>
      <c r="J421" s="93"/>
      <c r="L421" s="278">
        <f t="shared" si="70"/>
        <v>0</v>
      </c>
      <c r="M421" s="278">
        <f t="shared" si="71"/>
        <v>0</v>
      </c>
      <c r="N421" s="319">
        <f t="shared" si="72"/>
        <v>0</v>
      </c>
      <c r="O421" s="300"/>
      <c r="P421" s="300"/>
      <c r="Q421" s="297"/>
      <c r="R421" s="297"/>
      <c r="S421" s="299" t="str">
        <f t="shared" si="78"/>
        <v/>
      </c>
      <c r="T421" s="176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</row>
    <row r="422" spans="1:38" ht="30" customHeight="1" x14ac:dyDescent="0.2">
      <c r="A422" s="277" t="str">
        <f t="shared" si="68"/>
        <v/>
      </c>
      <c r="B422" s="296" t="str">
        <f t="shared" si="73"/>
        <v/>
      </c>
      <c r="C422" s="296" t="str">
        <f t="shared" si="74"/>
        <v/>
      </c>
      <c r="D422" s="297" t="str">
        <f t="shared" si="75"/>
        <v/>
      </c>
      <c r="E422" s="298" t="str">
        <f t="shared" si="77"/>
        <v/>
      </c>
      <c r="F422" s="297"/>
      <c r="G422" s="297">
        <v>422</v>
      </c>
      <c r="H422" s="296" t="str">
        <f t="shared" si="76"/>
        <v/>
      </c>
      <c r="I422" s="299" t="str">
        <f t="shared" si="69"/>
        <v/>
      </c>
      <c r="J422" s="93"/>
      <c r="L422" s="278">
        <f t="shared" si="70"/>
        <v>0</v>
      </c>
      <c r="M422" s="278">
        <f t="shared" si="71"/>
        <v>0</v>
      </c>
      <c r="N422" s="319">
        <f t="shared" si="72"/>
        <v>0</v>
      </c>
      <c r="O422" s="300"/>
      <c r="P422" s="300"/>
      <c r="Q422" s="297"/>
      <c r="R422" s="297"/>
      <c r="S422" s="299" t="str">
        <f t="shared" si="78"/>
        <v/>
      </c>
      <c r="T422" s="176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</row>
    <row r="423" spans="1:38" ht="30" customHeight="1" x14ac:dyDescent="0.2">
      <c r="A423" s="277" t="str">
        <f t="shared" si="68"/>
        <v/>
      </c>
      <c r="B423" s="296" t="str">
        <f t="shared" si="73"/>
        <v/>
      </c>
      <c r="C423" s="296" t="str">
        <f t="shared" si="74"/>
        <v/>
      </c>
      <c r="D423" s="297" t="str">
        <f t="shared" si="75"/>
        <v/>
      </c>
      <c r="E423" s="298" t="str">
        <f t="shared" si="77"/>
        <v/>
      </c>
      <c r="F423" s="297"/>
      <c r="G423" s="297">
        <v>423</v>
      </c>
      <c r="H423" s="296" t="str">
        <f t="shared" si="76"/>
        <v/>
      </c>
      <c r="I423" s="299" t="str">
        <f t="shared" si="69"/>
        <v/>
      </c>
      <c r="J423" s="93"/>
      <c r="L423" s="278">
        <f t="shared" si="70"/>
        <v>0</v>
      </c>
      <c r="M423" s="278">
        <f t="shared" si="71"/>
        <v>0</v>
      </c>
      <c r="N423" s="319">
        <f t="shared" si="72"/>
        <v>0</v>
      </c>
      <c r="O423" s="300"/>
      <c r="P423" s="300"/>
      <c r="Q423" s="297"/>
      <c r="R423" s="297"/>
      <c r="S423" s="299" t="str">
        <f t="shared" si="78"/>
        <v/>
      </c>
      <c r="T423" s="176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</row>
    <row r="424" spans="1:38" ht="30" customHeight="1" x14ac:dyDescent="0.2">
      <c r="A424" s="277" t="str">
        <f t="shared" si="68"/>
        <v/>
      </c>
      <c r="B424" s="296" t="str">
        <f t="shared" si="73"/>
        <v/>
      </c>
      <c r="C424" s="296" t="str">
        <f t="shared" si="74"/>
        <v/>
      </c>
      <c r="D424" s="297" t="str">
        <f t="shared" si="75"/>
        <v/>
      </c>
      <c r="E424" s="298" t="str">
        <f t="shared" si="77"/>
        <v/>
      </c>
      <c r="F424" s="297"/>
      <c r="G424" s="297">
        <v>424</v>
      </c>
      <c r="H424" s="296" t="str">
        <f t="shared" si="76"/>
        <v/>
      </c>
      <c r="I424" s="299" t="str">
        <f t="shared" si="69"/>
        <v/>
      </c>
      <c r="J424" s="93"/>
      <c r="L424" s="278">
        <f t="shared" si="70"/>
        <v>0</v>
      </c>
      <c r="M424" s="278">
        <f t="shared" si="71"/>
        <v>0</v>
      </c>
      <c r="N424" s="319">
        <f t="shared" si="72"/>
        <v>0</v>
      </c>
      <c r="O424" s="300"/>
      <c r="P424" s="300"/>
      <c r="Q424" s="297"/>
      <c r="R424" s="297"/>
      <c r="S424" s="299" t="str">
        <f t="shared" si="78"/>
        <v/>
      </c>
      <c r="T424" s="176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</row>
    <row r="425" spans="1:38" ht="30" customHeight="1" x14ac:dyDescent="0.2">
      <c r="A425" s="277" t="str">
        <f t="shared" si="68"/>
        <v/>
      </c>
      <c r="B425" s="296" t="str">
        <f t="shared" si="73"/>
        <v/>
      </c>
      <c r="C425" s="296" t="str">
        <f t="shared" si="74"/>
        <v/>
      </c>
      <c r="D425" s="297" t="str">
        <f t="shared" si="75"/>
        <v/>
      </c>
      <c r="E425" s="298" t="str">
        <f t="shared" si="77"/>
        <v/>
      </c>
      <c r="F425" s="297"/>
      <c r="G425" s="297">
        <v>425</v>
      </c>
      <c r="H425" s="296" t="str">
        <f t="shared" si="76"/>
        <v/>
      </c>
      <c r="I425" s="299" t="str">
        <f t="shared" si="69"/>
        <v/>
      </c>
      <c r="J425" s="93"/>
      <c r="L425" s="278">
        <f t="shared" si="70"/>
        <v>0</v>
      </c>
      <c r="M425" s="278">
        <f t="shared" si="71"/>
        <v>0</v>
      </c>
      <c r="N425" s="319">
        <f t="shared" si="72"/>
        <v>0</v>
      </c>
      <c r="O425" s="300"/>
      <c r="P425" s="300"/>
      <c r="Q425" s="297"/>
      <c r="R425" s="297"/>
      <c r="S425" s="299" t="str">
        <f t="shared" si="78"/>
        <v/>
      </c>
      <c r="T425" s="176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</row>
    <row r="426" spans="1:38" ht="30" customHeight="1" x14ac:dyDescent="0.2">
      <c r="A426" s="277" t="str">
        <f t="shared" si="68"/>
        <v/>
      </c>
      <c r="B426" s="296" t="str">
        <f t="shared" si="73"/>
        <v/>
      </c>
      <c r="C426" s="296" t="str">
        <f t="shared" si="74"/>
        <v/>
      </c>
      <c r="D426" s="297" t="str">
        <f t="shared" si="75"/>
        <v/>
      </c>
      <c r="E426" s="298" t="str">
        <f t="shared" si="77"/>
        <v/>
      </c>
      <c r="F426" s="297"/>
      <c r="G426" s="297">
        <v>426</v>
      </c>
      <c r="H426" s="296" t="str">
        <f t="shared" si="76"/>
        <v/>
      </c>
      <c r="I426" s="299" t="str">
        <f t="shared" si="69"/>
        <v/>
      </c>
      <c r="J426" s="93"/>
      <c r="L426" s="278">
        <f t="shared" si="70"/>
        <v>0</v>
      </c>
      <c r="M426" s="278">
        <f t="shared" si="71"/>
        <v>0</v>
      </c>
      <c r="N426" s="319">
        <f t="shared" si="72"/>
        <v>0</v>
      </c>
      <c r="O426" s="300"/>
      <c r="P426" s="300"/>
      <c r="Q426" s="297"/>
      <c r="R426" s="297"/>
      <c r="S426" s="299" t="str">
        <f t="shared" si="78"/>
        <v/>
      </c>
      <c r="T426" s="176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</row>
    <row r="427" spans="1:38" ht="30" customHeight="1" x14ac:dyDescent="0.2">
      <c r="A427" s="277" t="str">
        <f t="shared" si="68"/>
        <v/>
      </c>
      <c r="B427" s="296" t="str">
        <f t="shared" si="73"/>
        <v/>
      </c>
      <c r="C427" s="296" t="str">
        <f t="shared" si="74"/>
        <v/>
      </c>
      <c r="D427" s="297" t="str">
        <f t="shared" si="75"/>
        <v/>
      </c>
      <c r="E427" s="298" t="str">
        <f t="shared" si="77"/>
        <v/>
      </c>
      <c r="F427" s="297"/>
      <c r="G427" s="297">
        <v>427</v>
      </c>
      <c r="H427" s="296" t="str">
        <f t="shared" si="76"/>
        <v/>
      </c>
      <c r="I427" s="299" t="str">
        <f t="shared" si="69"/>
        <v/>
      </c>
      <c r="J427" s="93"/>
      <c r="L427" s="278">
        <f t="shared" si="70"/>
        <v>0</v>
      </c>
      <c r="M427" s="278">
        <f t="shared" si="71"/>
        <v>0</v>
      </c>
      <c r="N427" s="319">
        <f t="shared" si="72"/>
        <v>0</v>
      </c>
      <c r="O427" s="300"/>
      <c r="P427" s="300"/>
      <c r="Q427" s="297"/>
      <c r="R427" s="297"/>
      <c r="S427" s="299" t="str">
        <f t="shared" si="78"/>
        <v/>
      </c>
      <c r="T427" s="176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</row>
    <row r="428" spans="1:38" ht="30" customHeight="1" x14ac:dyDescent="0.2">
      <c r="A428" s="277" t="str">
        <f t="shared" si="68"/>
        <v/>
      </c>
      <c r="B428" s="296" t="str">
        <f t="shared" si="73"/>
        <v/>
      </c>
      <c r="C428" s="296" t="str">
        <f t="shared" si="74"/>
        <v/>
      </c>
      <c r="D428" s="297" t="str">
        <f t="shared" si="75"/>
        <v/>
      </c>
      <c r="E428" s="298" t="str">
        <f t="shared" si="77"/>
        <v/>
      </c>
      <c r="F428" s="297"/>
      <c r="G428" s="297">
        <v>428</v>
      </c>
      <c r="H428" s="296" t="str">
        <f t="shared" si="76"/>
        <v/>
      </c>
      <c r="I428" s="299" t="str">
        <f t="shared" si="69"/>
        <v/>
      </c>
      <c r="J428" s="93"/>
      <c r="L428" s="278">
        <f t="shared" si="70"/>
        <v>0</v>
      </c>
      <c r="M428" s="278">
        <f t="shared" si="71"/>
        <v>0</v>
      </c>
      <c r="N428" s="319">
        <f t="shared" si="72"/>
        <v>0</v>
      </c>
      <c r="O428" s="300"/>
      <c r="P428" s="300"/>
      <c r="Q428" s="297"/>
      <c r="R428" s="297"/>
      <c r="S428" s="299" t="str">
        <f t="shared" si="78"/>
        <v/>
      </c>
      <c r="T428" s="176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</row>
    <row r="429" spans="1:38" ht="30" customHeight="1" x14ac:dyDescent="0.2">
      <c r="A429" s="277" t="str">
        <f t="shared" si="68"/>
        <v/>
      </c>
      <c r="B429" s="296" t="str">
        <f t="shared" si="73"/>
        <v/>
      </c>
      <c r="C429" s="296" t="str">
        <f t="shared" si="74"/>
        <v/>
      </c>
      <c r="D429" s="297" t="str">
        <f t="shared" si="75"/>
        <v/>
      </c>
      <c r="E429" s="298" t="str">
        <f t="shared" si="77"/>
        <v/>
      </c>
      <c r="F429" s="297"/>
      <c r="G429" s="297">
        <v>429</v>
      </c>
      <c r="H429" s="296" t="str">
        <f t="shared" si="76"/>
        <v/>
      </c>
      <c r="I429" s="299" t="str">
        <f t="shared" si="69"/>
        <v/>
      </c>
      <c r="J429" s="93"/>
      <c r="L429" s="278">
        <f t="shared" si="70"/>
        <v>0</v>
      </c>
      <c r="M429" s="278">
        <f t="shared" si="71"/>
        <v>0</v>
      </c>
      <c r="N429" s="319">
        <f t="shared" si="72"/>
        <v>0</v>
      </c>
      <c r="O429" s="300"/>
      <c r="P429" s="300"/>
      <c r="Q429" s="297"/>
      <c r="R429" s="297"/>
      <c r="S429" s="299" t="str">
        <f t="shared" si="78"/>
        <v/>
      </c>
      <c r="T429" s="176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</row>
    <row r="430" spans="1:38" ht="30" customHeight="1" x14ac:dyDescent="0.2">
      <c r="A430" s="277" t="str">
        <f t="shared" si="68"/>
        <v/>
      </c>
      <c r="B430" s="296" t="str">
        <f t="shared" si="73"/>
        <v/>
      </c>
      <c r="C430" s="296" t="str">
        <f t="shared" si="74"/>
        <v/>
      </c>
      <c r="D430" s="297" t="str">
        <f t="shared" si="75"/>
        <v/>
      </c>
      <c r="E430" s="298" t="str">
        <f t="shared" si="77"/>
        <v/>
      </c>
      <c r="F430" s="297"/>
      <c r="G430" s="297">
        <v>430</v>
      </c>
      <c r="H430" s="296" t="str">
        <f t="shared" si="76"/>
        <v/>
      </c>
      <c r="I430" s="299" t="str">
        <f t="shared" si="69"/>
        <v/>
      </c>
      <c r="J430" s="93"/>
      <c r="L430" s="278">
        <f t="shared" si="70"/>
        <v>0</v>
      </c>
      <c r="M430" s="278">
        <f t="shared" si="71"/>
        <v>0</v>
      </c>
      <c r="N430" s="319">
        <f t="shared" si="72"/>
        <v>0</v>
      </c>
      <c r="O430" s="300"/>
      <c r="P430" s="300"/>
      <c r="Q430" s="297"/>
      <c r="R430" s="297"/>
      <c r="S430" s="299" t="str">
        <f t="shared" si="78"/>
        <v/>
      </c>
      <c r="T430" s="176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</row>
    <row r="431" spans="1:38" ht="30" customHeight="1" x14ac:dyDescent="0.2">
      <c r="A431" s="277" t="str">
        <f t="shared" si="68"/>
        <v/>
      </c>
      <c r="B431" s="296" t="str">
        <f t="shared" si="73"/>
        <v/>
      </c>
      <c r="C431" s="296" t="str">
        <f t="shared" si="74"/>
        <v/>
      </c>
      <c r="D431" s="297" t="str">
        <f t="shared" si="75"/>
        <v/>
      </c>
      <c r="E431" s="298" t="str">
        <f t="shared" si="77"/>
        <v/>
      </c>
      <c r="F431" s="297"/>
      <c r="G431" s="297">
        <v>431</v>
      </c>
      <c r="H431" s="296" t="str">
        <f t="shared" si="76"/>
        <v/>
      </c>
      <c r="I431" s="299" t="str">
        <f t="shared" si="69"/>
        <v/>
      </c>
      <c r="J431" s="93"/>
      <c r="L431" s="278">
        <f t="shared" si="70"/>
        <v>0</v>
      </c>
      <c r="M431" s="278">
        <f t="shared" si="71"/>
        <v>0</v>
      </c>
      <c r="N431" s="319">
        <f t="shared" si="72"/>
        <v>0</v>
      </c>
      <c r="O431" s="300"/>
      <c r="P431" s="300"/>
      <c r="Q431" s="297"/>
      <c r="R431" s="297"/>
      <c r="S431" s="299" t="str">
        <f t="shared" si="78"/>
        <v/>
      </c>
      <c r="T431" s="176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</row>
    <row r="432" spans="1:38" ht="30" customHeight="1" x14ac:dyDescent="0.2">
      <c r="A432" s="277" t="str">
        <f t="shared" si="68"/>
        <v/>
      </c>
      <c r="B432" s="296" t="str">
        <f t="shared" si="73"/>
        <v/>
      </c>
      <c r="C432" s="296" t="str">
        <f t="shared" si="74"/>
        <v/>
      </c>
      <c r="D432" s="297" t="str">
        <f t="shared" si="75"/>
        <v/>
      </c>
      <c r="E432" s="298" t="str">
        <f t="shared" si="77"/>
        <v/>
      </c>
      <c r="F432" s="297"/>
      <c r="G432" s="297">
        <v>432</v>
      </c>
      <c r="H432" s="296" t="str">
        <f t="shared" si="76"/>
        <v/>
      </c>
      <c r="I432" s="299" t="str">
        <f t="shared" si="69"/>
        <v/>
      </c>
      <c r="J432" s="93"/>
      <c r="L432" s="278">
        <f t="shared" si="70"/>
        <v>0</v>
      </c>
      <c r="M432" s="278">
        <f t="shared" si="71"/>
        <v>0</v>
      </c>
      <c r="N432" s="319">
        <f t="shared" si="72"/>
        <v>0</v>
      </c>
      <c r="O432" s="300"/>
      <c r="P432" s="300"/>
      <c r="Q432" s="297"/>
      <c r="R432" s="297"/>
      <c r="S432" s="299" t="str">
        <f t="shared" si="78"/>
        <v/>
      </c>
      <c r="T432" s="176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</row>
    <row r="433" spans="1:38" ht="30" customHeight="1" x14ac:dyDescent="0.2">
      <c r="A433" s="277" t="str">
        <f t="shared" si="68"/>
        <v/>
      </c>
      <c r="B433" s="296" t="str">
        <f t="shared" si="73"/>
        <v/>
      </c>
      <c r="C433" s="296" t="str">
        <f t="shared" si="74"/>
        <v/>
      </c>
      <c r="D433" s="297" t="str">
        <f t="shared" si="75"/>
        <v/>
      </c>
      <c r="E433" s="298" t="str">
        <f t="shared" si="77"/>
        <v/>
      </c>
      <c r="F433" s="297"/>
      <c r="G433" s="297">
        <v>433</v>
      </c>
      <c r="H433" s="296" t="str">
        <f t="shared" si="76"/>
        <v/>
      </c>
      <c r="I433" s="299" t="str">
        <f t="shared" si="69"/>
        <v/>
      </c>
      <c r="J433" s="93"/>
      <c r="L433" s="278">
        <f t="shared" si="70"/>
        <v>0</v>
      </c>
      <c r="M433" s="278">
        <f t="shared" si="71"/>
        <v>0</v>
      </c>
      <c r="N433" s="319">
        <f t="shared" si="72"/>
        <v>0</v>
      </c>
      <c r="O433" s="300"/>
      <c r="P433" s="300"/>
      <c r="Q433" s="297"/>
      <c r="R433" s="297"/>
      <c r="S433" s="299" t="str">
        <f t="shared" si="78"/>
        <v/>
      </c>
      <c r="T433" s="176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</row>
    <row r="434" spans="1:38" ht="30" customHeight="1" x14ac:dyDescent="0.2">
      <c r="A434" s="277" t="str">
        <f t="shared" si="68"/>
        <v/>
      </c>
      <c r="B434" s="296" t="str">
        <f t="shared" si="73"/>
        <v/>
      </c>
      <c r="C434" s="296" t="str">
        <f t="shared" si="74"/>
        <v/>
      </c>
      <c r="D434" s="297" t="str">
        <f t="shared" si="75"/>
        <v/>
      </c>
      <c r="E434" s="298" t="str">
        <f t="shared" si="77"/>
        <v/>
      </c>
      <c r="F434" s="297"/>
      <c r="G434" s="297">
        <v>434</v>
      </c>
      <c r="H434" s="296" t="str">
        <f t="shared" si="76"/>
        <v/>
      </c>
      <c r="I434" s="299" t="str">
        <f t="shared" si="69"/>
        <v/>
      </c>
      <c r="J434" s="93"/>
      <c r="L434" s="278">
        <f t="shared" si="70"/>
        <v>0</v>
      </c>
      <c r="M434" s="278">
        <f t="shared" si="71"/>
        <v>0</v>
      </c>
      <c r="N434" s="319">
        <f t="shared" si="72"/>
        <v>0</v>
      </c>
      <c r="O434" s="300"/>
      <c r="P434" s="300"/>
      <c r="Q434" s="297"/>
      <c r="R434" s="297"/>
      <c r="S434" s="299" t="str">
        <f t="shared" si="78"/>
        <v/>
      </c>
      <c r="T434" s="176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</row>
    <row r="435" spans="1:38" ht="30" customHeight="1" x14ac:dyDescent="0.2">
      <c r="A435" s="277" t="str">
        <f t="shared" si="68"/>
        <v/>
      </c>
      <c r="B435" s="296" t="str">
        <f t="shared" si="73"/>
        <v/>
      </c>
      <c r="C435" s="296" t="str">
        <f t="shared" si="74"/>
        <v/>
      </c>
      <c r="D435" s="297" t="str">
        <f t="shared" si="75"/>
        <v/>
      </c>
      <c r="E435" s="298" t="str">
        <f t="shared" si="77"/>
        <v/>
      </c>
      <c r="F435" s="297"/>
      <c r="G435" s="297">
        <v>435</v>
      </c>
      <c r="H435" s="296" t="str">
        <f t="shared" si="76"/>
        <v/>
      </c>
      <c r="I435" s="299" t="str">
        <f t="shared" si="69"/>
        <v/>
      </c>
      <c r="J435" s="93"/>
      <c r="L435" s="278">
        <f t="shared" si="70"/>
        <v>0</v>
      </c>
      <c r="M435" s="278">
        <f t="shared" si="71"/>
        <v>0</v>
      </c>
      <c r="N435" s="319">
        <f t="shared" si="72"/>
        <v>0</v>
      </c>
      <c r="O435" s="300"/>
      <c r="P435" s="300"/>
      <c r="Q435" s="297"/>
      <c r="R435" s="297"/>
      <c r="S435" s="299" t="str">
        <f t="shared" si="78"/>
        <v/>
      </c>
      <c r="T435" s="176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</row>
    <row r="436" spans="1:38" ht="30" customHeight="1" x14ac:dyDescent="0.2">
      <c r="A436" s="277" t="str">
        <f t="shared" si="68"/>
        <v/>
      </c>
      <c r="B436" s="296" t="str">
        <f t="shared" si="73"/>
        <v/>
      </c>
      <c r="C436" s="296" t="str">
        <f t="shared" si="74"/>
        <v/>
      </c>
      <c r="D436" s="297" t="str">
        <f t="shared" si="75"/>
        <v/>
      </c>
      <c r="E436" s="298" t="str">
        <f t="shared" si="77"/>
        <v/>
      </c>
      <c r="F436" s="297"/>
      <c r="G436" s="297">
        <v>436</v>
      </c>
      <c r="H436" s="296" t="str">
        <f t="shared" si="76"/>
        <v/>
      </c>
      <c r="I436" s="299" t="str">
        <f t="shared" si="69"/>
        <v/>
      </c>
      <c r="J436" s="93"/>
      <c r="L436" s="278">
        <f t="shared" si="70"/>
        <v>0</v>
      </c>
      <c r="M436" s="278">
        <f t="shared" si="71"/>
        <v>0</v>
      </c>
      <c r="N436" s="319">
        <f t="shared" si="72"/>
        <v>0</v>
      </c>
      <c r="O436" s="300"/>
      <c r="P436" s="300"/>
      <c r="Q436" s="297"/>
      <c r="R436" s="297"/>
      <c r="S436" s="299" t="str">
        <f t="shared" si="78"/>
        <v/>
      </c>
      <c r="T436" s="176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</row>
    <row r="437" spans="1:38" ht="30" customHeight="1" x14ac:dyDescent="0.2">
      <c r="A437" s="277" t="str">
        <f t="shared" si="68"/>
        <v/>
      </c>
      <c r="B437" s="296" t="str">
        <f t="shared" si="73"/>
        <v/>
      </c>
      <c r="C437" s="296" t="str">
        <f t="shared" si="74"/>
        <v/>
      </c>
      <c r="D437" s="297" t="str">
        <f t="shared" si="75"/>
        <v/>
      </c>
      <c r="E437" s="298" t="str">
        <f t="shared" si="77"/>
        <v/>
      </c>
      <c r="F437" s="297"/>
      <c r="G437" s="297">
        <v>437</v>
      </c>
      <c r="H437" s="296" t="str">
        <f t="shared" si="76"/>
        <v/>
      </c>
      <c r="I437" s="299" t="str">
        <f t="shared" si="69"/>
        <v/>
      </c>
      <c r="J437" s="93"/>
      <c r="L437" s="278">
        <f t="shared" si="70"/>
        <v>0</v>
      </c>
      <c r="M437" s="278">
        <f t="shared" si="71"/>
        <v>0</v>
      </c>
      <c r="N437" s="319">
        <f t="shared" si="72"/>
        <v>0</v>
      </c>
      <c r="O437" s="300"/>
      <c r="P437" s="300"/>
      <c r="Q437" s="297"/>
      <c r="R437" s="297"/>
      <c r="S437" s="299" t="str">
        <f t="shared" si="78"/>
        <v/>
      </c>
      <c r="T437" s="176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</row>
    <row r="438" spans="1:38" ht="30" customHeight="1" x14ac:dyDescent="0.2">
      <c r="A438" s="277" t="str">
        <f t="shared" si="68"/>
        <v/>
      </c>
      <c r="B438" s="296" t="str">
        <f t="shared" si="73"/>
        <v/>
      </c>
      <c r="C438" s="296" t="str">
        <f t="shared" si="74"/>
        <v/>
      </c>
      <c r="D438" s="297" t="str">
        <f t="shared" si="75"/>
        <v/>
      </c>
      <c r="E438" s="298" t="str">
        <f t="shared" si="77"/>
        <v/>
      </c>
      <c r="F438" s="297"/>
      <c r="G438" s="297">
        <v>438</v>
      </c>
      <c r="H438" s="296" t="str">
        <f t="shared" si="76"/>
        <v/>
      </c>
      <c r="I438" s="299" t="str">
        <f t="shared" si="69"/>
        <v/>
      </c>
      <c r="J438" s="93"/>
      <c r="L438" s="278">
        <f t="shared" si="70"/>
        <v>0</v>
      </c>
      <c r="M438" s="278">
        <f t="shared" si="71"/>
        <v>0</v>
      </c>
      <c r="N438" s="319">
        <f t="shared" si="72"/>
        <v>0</v>
      </c>
      <c r="O438" s="300"/>
      <c r="P438" s="300"/>
      <c r="Q438" s="297"/>
      <c r="R438" s="297"/>
      <c r="S438" s="299" t="str">
        <f t="shared" si="78"/>
        <v/>
      </c>
      <c r="T438" s="176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</row>
    <row r="439" spans="1:38" ht="30" customHeight="1" x14ac:dyDescent="0.2">
      <c r="A439" s="277" t="str">
        <f t="shared" si="68"/>
        <v/>
      </c>
      <c r="B439" s="296" t="str">
        <f t="shared" si="73"/>
        <v/>
      </c>
      <c r="C439" s="296" t="str">
        <f t="shared" si="74"/>
        <v/>
      </c>
      <c r="D439" s="297" t="str">
        <f t="shared" si="75"/>
        <v/>
      </c>
      <c r="E439" s="298" t="str">
        <f t="shared" si="77"/>
        <v/>
      </c>
      <c r="F439" s="297"/>
      <c r="G439" s="297">
        <v>439</v>
      </c>
      <c r="H439" s="296" t="str">
        <f t="shared" si="76"/>
        <v/>
      </c>
      <c r="I439" s="299" t="str">
        <f t="shared" si="69"/>
        <v/>
      </c>
      <c r="J439" s="93"/>
      <c r="L439" s="278">
        <f t="shared" si="70"/>
        <v>0</v>
      </c>
      <c r="M439" s="278">
        <f t="shared" si="71"/>
        <v>0</v>
      </c>
      <c r="N439" s="319">
        <f t="shared" si="72"/>
        <v>0</v>
      </c>
      <c r="O439" s="300"/>
      <c r="P439" s="300"/>
      <c r="Q439" s="297"/>
      <c r="R439" s="297"/>
      <c r="S439" s="299" t="str">
        <f t="shared" si="78"/>
        <v/>
      </c>
      <c r="T439" s="176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</row>
    <row r="440" spans="1:38" ht="30" customHeight="1" x14ac:dyDescent="0.2">
      <c r="A440" s="277" t="str">
        <f t="shared" si="68"/>
        <v/>
      </c>
      <c r="B440" s="296" t="str">
        <f t="shared" si="73"/>
        <v/>
      </c>
      <c r="C440" s="296" t="str">
        <f t="shared" si="74"/>
        <v/>
      </c>
      <c r="D440" s="297" t="str">
        <f t="shared" si="75"/>
        <v/>
      </c>
      <c r="E440" s="298" t="str">
        <f t="shared" si="77"/>
        <v/>
      </c>
      <c r="F440" s="297"/>
      <c r="G440" s="297">
        <v>440</v>
      </c>
      <c r="H440" s="296" t="str">
        <f t="shared" si="76"/>
        <v/>
      </c>
      <c r="I440" s="299" t="str">
        <f t="shared" si="69"/>
        <v/>
      </c>
      <c r="J440" s="93"/>
      <c r="L440" s="278">
        <f t="shared" si="70"/>
        <v>0</v>
      </c>
      <c r="M440" s="278">
        <f t="shared" si="71"/>
        <v>0</v>
      </c>
      <c r="N440" s="319">
        <f t="shared" si="72"/>
        <v>0</v>
      </c>
      <c r="O440" s="300"/>
      <c r="P440" s="300"/>
      <c r="Q440" s="297"/>
      <c r="R440" s="297"/>
      <c r="S440" s="299" t="str">
        <f t="shared" si="78"/>
        <v/>
      </c>
      <c r="T440" s="176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</row>
    <row r="441" spans="1:38" ht="30" customHeight="1" x14ac:dyDescent="0.2">
      <c r="A441" s="277" t="str">
        <f t="shared" si="68"/>
        <v/>
      </c>
      <c r="B441" s="296" t="str">
        <f t="shared" si="73"/>
        <v/>
      </c>
      <c r="C441" s="296" t="str">
        <f t="shared" si="74"/>
        <v/>
      </c>
      <c r="D441" s="297" t="str">
        <f t="shared" si="75"/>
        <v/>
      </c>
      <c r="E441" s="298" t="str">
        <f t="shared" si="77"/>
        <v/>
      </c>
      <c r="F441" s="297"/>
      <c r="G441" s="297">
        <v>441</v>
      </c>
      <c r="H441" s="296" t="str">
        <f t="shared" si="76"/>
        <v/>
      </c>
      <c r="I441" s="299" t="str">
        <f t="shared" si="69"/>
        <v/>
      </c>
      <c r="J441" s="93"/>
      <c r="L441" s="278">
        <f t="shared" si="70"/>
        <v>0</v>
      </c>
      <c r="M441" s="278">
        <f t="shared" si="71"/>
        <v>0</v>
      </c>
      <c r="N441" s="319">
        <f t="shared" si="72"/>
        <v>0</v>
      </c>
      <c r="O441" s="300"/>
      <c r="P441" s="300"/>
      <c r="Q441" s="297"/>
      <c r="R441" s="297"/>
      <c r="S441" s="299" t="str">
        <f t="shared" si="78"/>
        <v/>
      </c>
      <c r="T441" s="176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</row>
    <row r="442" spans="1:38" ht="30" customHeight="1" x14ac:dyDescent="0.2">
      <c r="A442" s="277" t="str">
        <f t="shared" si="68"/>
        <v/>
      </c>
      <c r="B442" s="296" t="str">
        <f t="shared" si="73"/>
        <v/>
      </c>
      <c r="C442" s="296" t="str">
        <f t="shared" si="74"/>
        <v/>
      </c>
      <c r="D442" s="297" t="str">
        <f t="shared" si="75"/>
        <v/>
      </c>
      <c r="E442" s="298" t="str">
        <f t="shared" si="77"/>
        <v/>
      </c>
      <c r="F442" s="297"/>
      <c r="G442" s="297">
        <v>442</v>
      </c>
      <c r="H442" s="296" t="str">
        <f t="shared" si="76"/>
        <v/>
      </c>
      <c r="I442" s="299" t="str">
        <f t="shared" si="69"/>
        <v/>
      </c>
      <c r="J442" s="93"/>
      <c r="L442" s="278">
        <f t="shared" si="70"/>
        <v>0</v>
      </c>
      <c r="M442" s="278">
        <f t="shared" si="71"/>
        <v>0</v>
      </c>
      <c r="N442" s="319">
        <f t="shared" si="72"/>
        <v>0</v>
      </c>
      <c r="O442" s="300"/>
      <c r="P442" s="300"/>
      <c r="Q442" s="297"/>
      <c r="R442" s="297"/>
      <c r="S442" s="299" t="str">
        <f t="shared" si="78"/>
        <v/>
      </c>
      <c r="T442" s="176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</row>
    <row r="443" spans="1:38" ht="30" customHeight="1" x14ac:dyDescent="0.2">
      <c r="A443" s="277" t="str">
        <f t="shared" si="68"/>
        <v/>
      </c>
      <c r="B443" s="296" t="str">
        <f t="shared" si="73"/>
        <v/>
      </c>
      <c r="C443" s="296" t="str">
        <f t="shared" si="74"/>
        <v/>
      </c>
      <c r="D443" s="297" t="str">
        <f t="shared" si="75"/>
        <v/>
      </c>
      <c r="E443" s="298" t="str">
        <f t="shared" si="77"/>
        <v/>
      </c>
      <c r="F443" s="297"/>
      <c r="G443" s="297">
        <v>443</v>
      </c>
      <c r="H443" s="296" t="str">
        <f t="shared" si="76"/>
        <v/>
      </c>
      <c r="I443" s="299" t="str">
        <f t="shared" si="69"/>
        <v/>
      </c>
      <c r="J443" s="93"/>
      <c r="L443" s="278">
        <f t="shared" si="70"/>
        <v>0</v>
      </c>
      <c r="M443" s="278">
        <f t="shared" si="71"/>
        <v>0</v>
      </c>
      <c r="N443" s="319">
        <f t="shared" si="72"/>
        <v>0</v>
      </c>
      <c r="O443" s="300"/>
      <c r="P443" s="300"/>
      <c r="Q443" s="297"/>
      <c r="R443" s="297"/>
      <c r="S443" s="299" t="str">
        <f t="shared" si="78"/>
        <v/>
      </c>
      <c r="T443" s="176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</row>
    <row r="444" spans="1:38" ht="30" customHeight="1" x14ac:dyDescent="0.2">
      <c r="A444" s="277" t="str">
        <f t="shared" si="68"/>
        <v/>
      </c>
      <c r="B444" s="296" t="str">
        <f t="shared" si="73"/>
        <v/>
      </c>
      <c r="C444" s="296" t="str">
        <f t="shared" si="74"/>
        <v/>
      </c>
      <c r="D444" s="297" t="str">
        <f t="shared" si="75"/>
        <v/>
      </c>
      <c r="E444" s="298" t="str">
        <f t="shared" si="77"/>
        <v/>
      </c>
      <c r="F444" s="297"/>
      <c r="G444" s="297">
        <v>444</v>
      </c>
      <c r="H444" s="296" t="str">
        <f t="shared" si="76"/>
        <v/>
      </c>
      <c r="I444" s="299" t="str">
        <f t="shared" si="69"/>
        <v/>
      </c>
      <c r="J444" s="93"/>
      <c r="L444" s="278">
        <f t="shared" si="70"/>
        <v>0</v>
      </c>
      <c r="M444" s="278">
        <f t="shared" si="71"/>
        <v>0</v>
      </c>
      <c r="N444" s="319">
        <f t="shared" si="72"/>
        <v>0</v>
      </c>
      <c r="O444" s="300"/>
      <c r="P444" s="300"/>
      <c r="Q444" s="297"/>
      <c r="R444" s="297"/>
      <c r="S444" s="299" t="str">
        <f t="shared" si="78"/>
        <v/>
      </c>
      <c r="T444" s="176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</row>
    <row r="445" spans="1:38" ht="30" customHeight="1" x14ac:dyDescent="0.2">
      <c r="A445" s="277" t="str">
        <f t="shared" si="68"/>
        <v/>
      </c>
      <c r="B445" s="296" t="str">
        <f t="shared" si="73"/>
        <v/>
      </c>
      <c r="C445" s="296" t="str">
        <f t="shared" si="74"/>
        <v/>
      </c>
      <c r="D445" s="297" t="str">
        <f t="shared" si="75"/>
        <v/>
      </c>
      <c r="E445" s="298" t="str">
        <f t="shared" si="77"/>
        <v/>
      </c>
      <c r="F445" s="297"/>
      <c r="G445" s="297">
        <v>445</v>
      </c>
      <c r="H445" s="296" t="str">
        <f t="shared" si="76"/>
        <v/>
      </c>
      <c r="I445" s="299" t="str">
        <f t="shared" si="69"/>
        <v/>
      </c>
      <c r="J445" s="93"/>
      <c r="L445" s="278">
        <f t="shared" si="70"/>
        <v>0</v>
      </c>
      <c r="M445" s="278">
        <f t="shared" si="71"/>
        <v>0</v>
      </c>
      <c r="N445" s="319">
        <f t="shared" si="72"/>
        <v>0</v>
      </c>
      <c r="O445" s="300"/>
      <c r="P445" s="300"/>
      <c r="Q445" s="297"/>
      <c r="R445" s="297"/>
      <c r="S445" s="299" t="str">
        <f t="shared" si="78"/>
        <v/>
      </c>
      <c r="T445" s="176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</row>
    <row r="446" spans="1:38" ht="30" customHeight="1" x14ac:dyDescent="0.2">
      <c r="A446" s="277" t="str">
        <f t="shared" si="68"/>
        <v/>
      </c>
      <c r="B446" s="296" t="str">
        <f t="shared" si="73"/>
        <v/>
      </c>
      <c r="C446" s="296" t="str">
        <f t="shared" si="74"/>
        <v/>
      </c>
      <c r="D446" s="297" t="str">
        <f t="shared" si="75"/>
        <v/>
      </c>
      <c r="E446" s="298" t="str">
        <f t="shared" si="77"/>
        <v/>
      </c>
      <c r="F446" s="297"/>
      <c r="G446" s="297">
        <v>446</v>
      </c>
      <c r="H446" s="296" t="str">
        <f t="shared" si="76"/>
        <v/>
      </c>
      <c r="I446" s="299" t="str">
        <f t="shared" si="69"/>
        <v/>
      </c>
      <c r="J446" s="93"/>
      <c r="L446" s="278">
        <f t="shared" si="70"/>
        <v>0</v>
      </c>
      <c r="M446" s="278">
        <f t="shared" si="71"/>
        <v>0</v>
      </c>
      <c r="N446" s="319">
        <f t="shared" si="72"/>
        <v>0</v>
      </c>
      <c r="O446" s="300"/>
      <c r="P446" s="300"/>
      <c r="Q446" s="297"/>
      <c r="R446" s="297"/>
      <c r="S446" s="299" t="str">
        <f t="shared" si="78"/>
        <v/>
      </c>
      <c r="T446" s="176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</row>
    <row r="447" spans="1:38" ht="30" customHeight="1" x14ac:dyDescent="0.2">
      <c r="A447" s="277" t="str">
        <f t="shared" si="68"/>
        <v/>
      </c>
      <c r="B447" s="296" t="str">
        <f t="shared" si="73"/>
        <v/>
      </c>
      <c r="C447" s="296" t="str">
        <f t="shared" si="74"/>
        <v/>
      </c>
      <c r="D447" s="297" t="str">
        <f t="shared" si="75"/>
        <v/>
      </c>
      <c r="E447" s="298" t="str">
        <f t="shared" si="77"/>
        <v/>
      </c>
      <c r="F447" s="297"/>
      <c r="G447" s="297">
        <v>447</v>
      </c>
      <c r="H447" s="296" t="str">
        <f t="shared" si="76"/>
        <v/>
      </c>
      <c r="I447" s="299" t="str">
        <f t="shared" si="69"/>
        <v/>
      </c>
      <c r="J447" s="93"/>
      <c r="L447" s="278">
        <f t="shared" si="70"/>
        <v>0</v>
      </c>
      <c r="M447" s="278">
        <f t="shared" si="71"/>
        <v>0</v>
      </c>
      <c r="N447" s="319">
        <f t="shared" si="72"/>
        <v>0</v>
      </c>
      <c r="O447" s="300"/>
      <c r="P447" s="300"/>
      <c r="Q447" s="297"/>
      <c r="R447" s="297"/>
      <c r="S447" s="299" t="str">
        <f t="shared" si="78"/>
        <v/>
      </c>
      <c r="T447" s="176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</row>
    <row r="448" spans="1:38" ht="30" customHeight="1" x14ac:dyDescent="0.2">
      <c r="A448" s="277" t="str">
        <f t="shared" si="68"/>
        <v/>
      </c>
      <c r="B448" s="296" t="str">
        <f t="shared" si="73"/>
        <v/>
      </c>
      <c r="C448" s="296" t="str">
        <f t="shared" si="74"/>
        <v/>
      </c>
      <c r="D448" s="297" t="str">
        <f t="shared" si="75"/>
        <v/>
      </c>
      <c r="E448" s="298" t="str">
        <f t="shared" si="77"/>
        <v/>
      </c>
      <c r="F448" s="297"/>
      <c r="G448" s="297">
        <v>448</v>
      </c>
      <c r="H448" s="296" t="str">
        <f t="shared" si="76"/>
        <v/>
      </c>
      <c r="I448" s="299" t="str">
        <f t="shared" si="69"/>
        <v/>
      </c>
      <c r="J448" s="93"/>
      <c r="L448" s="278">
        <f t="shared" si="70"/>
        <v>0</v>
      </c>
      <c r="M448" s="278">
        <f t="shared" si="71"/>
        <v>0</v>
      </c>
      <c r="N448" s="319">
        <f t="shared" si="72"/>
        <v>0</v>
      </c>
      <c r="O448" s="300"/>
      <c r="P448" s="300"/>
      <c r="Q448" s="297"/>
      <c r="R448" s="297"/>
      <c r="S448" s="299" t="str">
        <f t="shared" si="78"/>
        <v/>
      </c>
      <c r="T448" s="176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</row>
    <row r="449" spans="1:38" ht="30" customHeight="1" x14ac:dyDescent="0.2">
      <c r="A449" s="277" t="str">
        <f t="shared" si="68"/>
        <v/>
      </c>
      <c r="B449" s="296" t="str">
        <f t="shared" si="73"/>
        <v/>
      </c>
      <c r="C449" s="296" t="str">
        <f t="shared" si="74"/>
        <v/>
      </c>
      <c r="D449" s="297" t="str">
        <f t="shared" si="75"/>
        <v/>
      </c>
      <c r="E449" s="298" t="str">
        <f t="shared" si="77"/>
        <v/>
      </c>
      <c r="F449" s="297"/>
      <c r="G449" s="297">
        <v>449</v>
      </c>
      <c r="H449" s="296" t="str">
        <f t="shared" si="76"/>
        <v/>
      </c>
      <c r="I449" s="299" t="str">
        <f t="shared" si="69"/>
        <v/>
      </c>
      <c r="J449" s="93"/>
      <c r="L449" s="278">
        <f t="shared" si="70"/>
        <v>0</v>
      </c>
      <c r="M449" s="278">
        <f t="shared" si="71"/>
        <v>0</v>
      </c>
      <c r="N449" s="319">
        <f t="shared" si="72"/>
        <v>0</v>
      </c>
      <c r="O449" s="300"/>
      <c r="P449" s="300"/>
      <c r="Q449" s="297"/>
      <c r="R449" s="297"/>
      <c r="S449" s="299" t="str">
        <f t="shared" si="78"/>
        <v/>
      </c>
      <c r="T449" s="176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</row>
    <row r="450" spans="1:38" ht="30" customHeight="1" x14ac:dyDescent="0.2">
      <c r="A450" s="277" t="str">
        <f t="shared" ref="A450:A513" si="79">IF(B450="","",$W$3)</f>
        <v/>
      </c>
      <c r="B450" s="296" t="str">
        <f t="shared" si="73"/>
        <v/>
      </c>
      <c r="C450" s="296" t="str">
        <f t="shared" si="74"/>
        <v/>
      </c>
      <c r="D450" s="297" t="str">
        <f t="shared" si="75"/>
        <v/>
      </c>
      <c r="E450" s="298" t="str">
        <f t="shared" si="77"/>
        <v/>
      </c>
      <c r="F450" s="297"/>
      <c r="G450" s="297">
        <v>450</v>
      </c>
      <c r="H450" s="296" t="str">
        <f t="shared" si="76"/>
        <v/>
      </c>
      <c r="I450" s="299" t="str">
        <f t="shared" ref="I450:I513" si="80">IF(H450="","",CONCATENATE("C",IF(H450&gt;$X$1-25,0,INT(($X$1-H450-20)/5))))</f>
        <v/>
      </c>
      <c r="J450" s="93"/>
      <c r="L450" s="278">
        <f t="shared" ref="L450:L513" si="81">IF(D450="M",1,0)</f>
        <v>0</v>
      </c>
      <c r="M450" s="278">
        <f t="shared" ref="M450:M513" si="82">IF(D450="F",1,0)</f>
        <v>0</v>
      </c>
      <c r="N450" s="319">
        <f t="shared" ref="N450:N513" si="83">IF(COUNTBLANK(O450:R450)=0,1,0)</f>
        <v>0</v>
      </c>
      <c r="O450" s="300"/>
      <c r="P450" s="300"/>
      <c r="Q450" s="297"/>
      <c r="R450" s="297"/>
      <c r="S450" s="299" t="str">
        <f t="shared" si="78"/>
        <v/>
      </c>
      <c r="T450" s="176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</row>
    <row r="451" spans="1:38" ht="30" customHeight="1" x14ac:dyDescent="0.2">
      <c r="A451" s="277" t="str">
        <f t="shared" si="79"/>
        <v/>
      </c>
      <c r="B451" s="296" t="str">
        <f t="shared" ref="B451:B514" si="84">IF(O451="","",O451)</f>
        <v/>
      </c>
      <c r="C451" s="296" t="str">
        <f t="shared" ref="C451:C514" si="85">IF(P451="","",P451)</f>
        <v/>
      </c>
      <c r="D451" s="297" t="str">
        <f t="shared" ref="D451:D514" si="86">IF(Q451="","",Q451)</f>
        <v/>
      </c>
      <c r="E451" s="298" t="str">
        <f t="shared" si="77"/>
        <v/>
      </c>
      <c r="F451" s="297"/>
      <c r="G451" s="297">
        <v>451</v>
      </c>
      <c r="H451" s="296" t="str">
        <f t="shared" ref="H451:H514" si="87">IF(R451="","",R451)</f>
        <v/>
      </c>
      <c r="I451" s="299" t="str">
        <f t="shared" si="80"/>
        <v/>
      </c>
      <c r="J451" s="93"/>
      <c r="L451" s="278">
        <f t="shared" si="81"/>
        <v>0</v>
      </c>
      <c r="M451" s="278">
        <f t="shared" si="82"/>
        <v>0</v>
      </c>
      <c r="N451" s="319">
        <f t="shared" si="83"/>
        <v>0</v>
      </c>
      <c r="O451" s="300"/>
      <c r="P451" s="300"/>
      <c r="Q451" s="297"/>
      <c r="R451" s="297"/>
      <c r="S451" s="299" t="str">
        <f t="shared" si="78"/>
        <v/>
      </c>
      <c r="T451" s="176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</row>
    <row r="452" spans="1:38" ht="30" customHeight="1" x14ac:dyDescent="0.2">
      <c r="A452" s="277" t="str">
        <f t="shared" si="79"/>
        <v/>
      </c>
      <c r="B452" s="296" t="str">
        <f t="shared" si="84"/>
        <v/>
      </c>
      <c r="C452" s="296" t="str">
        <f t="shared" si="85"/>
        <v/>
      </c>
      <c r="D452" s="297" t="str">
        <f t="shared" si="86"/>
        <v/>
      </c>
      <c r="E452" s="298" t="str">
        <f t="shared" ref="E452:E515" si="88">IF(H452="","",VALUE(CONCATENATE("01/01/",H452)))</f>
        <v/>
      </c>
      <c r="F452" s="297"/>
      <c r="G452" s="297">
        <v>452</v>
      </c>
      <c r="H452" s="296" t="str">
        <f t="shared" si="87"/>
        <v/>
      </c>
      <c r="I452" s="299" t="str">
        <f t="shared" si="80"/>
        <v/>
      </c>
      <c r="J452" s="93"/>
      <c r="L452" s="278">
        <f t="shared" si="81"/>
        <v>0</v>
      </c>
      <c r="M452" s="278">
        <f t="shared" si="82"/>
        <v>0</v>
      </c>
      <c r="N452" s="319">
        <f t="shared" si="83"/>
        <v>0</v>
      </c>
      <c r="O452" s="300"/>
      <c r="P452" s="300"/>
      <c r="Q452" s="297"/>
      <c r="R452" s="297"/>
      <c r="S452" s="299" t="str">
        <f t="shared" si="78"/>
        <v/>
      </c>
      <c r="T452" s="176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</row>
    <row r="453" spans="1:38" ht="30" customHeight="1" x14ac:dyDescent="0.2">
      <c r="A453" s="277" t="str">
        <f t="shared" si="79"/>
        <v/>
      </c>
      <c r="B453" s="296" t="str">
        <f t="shared" si="84"/>
        <v/>
      </c>
      <c r="C453" s="296" t="str">
        <f t="shared" si="85"/>
        <v/>
      </c>
      <c r="D453" s="297" t="str">
        <f t="shared" si="86"/>
        <v/>
      </c>
      <c r="E453" s="298" t="str">
        <f t="shared" si="88"/>
        <v/>
      </c>
      <c r="F453" s="297"/>
      <c r="G453" s="297">
        <v>453</v>
      </c>
      <c r="H453" s="296" t="str">
        <f t="shared" si="87"/>
        <v/>
      </c>
      <c r="I453" s="299" t="str">
        <f t="shared" si="80"/>
        <v/>
      </c>
      <c r="J453" s="93"/>
      <c r="L453" s="278">
        <f t="shared" si="81"/>
        <v>0</v>
      </c>
      <c r="M453" s="278">
        <f t="shared" si="82"/>
        <v>0</v>
      </c>
      <c r="N453" s="319">
        <f t="shared" si="83"/>
        <v>0</v>
      </c>
      <c r="O453" s="300"/>
      <c r="P453" s="300"/>
      <c r="Q453" s="297"/>
      <c r="R453" s="297"/>
      <c r="S453" s="299" t="str">
        <f t="shared" si="78"/>
        <v/>
      </c>
      <c r="T453" s="176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</row>
    <row r="454" spans="1:38" ht="30" customHeight="1" x14ac:dyDescent="0.2">
      <c r="A454" s="277" t="str">
        <f t="shared" si="79"/>
        <v/>
      </c>
      <c r="B454" s="296" t="str">
        <f t="shared" si="84"/>
        <v/>
      </c>
      <c r="C454" s="296" t="str">
        <f t="shared" si="85"/>
        <v/>
      </c>
      <c r="D454" s="297" t="str">
        <f t="shared" si="86"/>
        <v/>
      </c>
      <c r="E454" s="298" t="str">
        <f t="shared" si="88"/>
        <v/>
      </c>
      <c r="F454" s="297"/>
      <c r="G454" s="297">
        <v>454</v>
      </c>
      <c r="H454" s="296" t="str">
        <f t="shared" si="87"/>
        <v/>
      </c>
      <c r="I454" s="299" t="str">
        <f t="shared" si="80"/>
        <v/>
      </c>
      <c r="J454" s="93"/>
      <c r="L454" s="278">
        <f t="shared" si="81"/>
        <v>0</v>
      </c>
      <c r="M454" s="278">
        <f t="shared" si="82"/>
        <v>0</v>
      </c>
      <c r="N454" s="319">
        <f t="shared" si="83"/>
        <v>0</v>
      </c>
      <c r="O454" s="300"/>
      <c r="P454" s="300"/>
      <c r="Q454" s="297"/>
      <c r="R454" s="297"/>
      <c r="S454" s="299" t="str">
        <f t="shared" si="78"/>
        <v/>
      </c>
      <c r="T454" s="176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</row>
    <row r="455" spans="1:38" ht="30" customHeight="1" x14ac:dyDescent="0.2">
      <c r="A455" s="277" t="str">
        <f t="shared" si="79"/>
        <v/>
      </c>
      <c r="B455" s="296" t="str">
        <f t="shared" si="84"/>
        <v/>
      </c>
      <c r="C455" s="296" t="str">
        <f t="shared" si="85"/>
        <v/>
      </c>
      <c r="D455" s="297" t="str">
        <f t="shared" si="86"/>
        <v/>
      </c>
      <c r="E455" s="298" t="str">
        <f t="shared" si="88"/>
        <v/>
      </c>
      <c r="F455" s="297"/>
      <c r="G455" s="297">
        <v>455</v>
      </c>
      <c r="H455" s="296" t="str">
        <f t="shared" si="87"/>
        <v/>
      </c>
      <c r="I455" s="299" t="str">
        <f t="shared" si="80"/>
        <v/>
      </c>
      <c r="J455" s="93"/>
      <c r="L455" s="278">
        <f t="shared" si="81"/>
        <v>0</v>
      </c>
      <c r="M455" s="278">
        <f t="shared" si="82"/>
        <v>0</v>
      </c>
      <c r="N455" s="319">
        <f t="shared" si="83"/>
        <v>0</v>
      </c>
      <c r="O455" s="300"/>
      <c r="P455" s="300"/>
      <c r="Q455" s="297"/>
      <c r="R455" s="297"/>
      <c r="S455" s="299" t="str">
        <f t="shared" si="78"/>
        <v/>
      </c>
      <c r="T455" s="176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</row>
    <row r="456" spans="1:38" ht="30" customHeight="1" x14ac:dyDescent="0.2">
      <c r="A456" s="277" t="str">
        <f t="shared" si="79"/>
        <v/>
      </c>
      <c r="B456" s="296" t="str">
        <f t="shared" si="84"/>
        <v/>
      </c>
      <c r="C456" s="296" t="str">
        <f t="shared" si="85"/>
        <v/>
      </c>
      <c r="D456" s="297" t="str">
        <f t="shared" si="86"/>
        <v/>
      </c>
      <c r="E456" s="298" t="str">
        <f t="shared" si="88"/>
        <v/>
      </c>
      <c r="F456" s="297"/>
      <c r="G456" s="297">
        <v>456</v>
      </c>
      <c r="H456" s="296" t="str">
        <f t="shared" si="87"/>
        <v/>
      </c>
      <c r="I456" s="299" t="str">
        <f t="shared" si="80"/>
        <v/>
      </c>
      <c r="J456" s="93"/>
      <c r="L456" s="278">
        <f t="shared" si="81"/>
        <v>0</v>
      </c>
      <c r="M456" s="278">
        <f t="shared" si="82"/>
        <v>0</v>
      </c>
      <c r="N456" s="319">
        <f t="shared" si="83"/>
        <v>0</v>
      </c>
      <c r="O456" s="300"/>
      <c r="P456" s="300"/>
      <c r="Q456" s="297"/>
      <c r="R456" s="297"/>
      <c r="S456" s="299" t="str">
        <f t="shared" si="78"/>
        <v/>
      </c>
      <c r="T456" s="176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</row>
    <row r="457" spans="1:38" ht="30" customHeight="1" x14ac:dyDescent="0.2">
      <c r="A457" s="277" t="str">
        <f t="shared" si="79"/>
        <v/>
      </c>
      <c r="B457" s="296" t="str">
        <f t="shared" si="84"/>
        <v/>
      </c>
      <c r="C457" s="296" t="str">
        <f t="shared" si="85"/>
        <v/>
      </c>
      <c r="D457" s="297" t="str">
        <f t="shared" si="86"/>
        <v/>
      </c>
      <c r="E457" s="298" t="str">
        <f t="shared" si="88"/>
        <v/>
      </c>
      <c r="F457" s="297"/>
      <c r="G457" s="297">
        <v>457</v>
      </c>
      <c r="H457" s="296" t="str">
        <f t="shared" si="87"/>
        <v/>
      </c>
      <c r="I457" s="299" t="str">
        <f t="shared" si="80"/>
        <v/>
      </c>
      <c r="J457" s="93"/>
      <c r="L457" s="278">
        <f t="shared" si="81"/>
        <v>0</v>
      </c>
      <c r="M457" s="278">
        <f t="shared" si="82"/>
        <v>0</v>
      </c>
      <c r="N457" s="319">
        <f t="shared" si="83"/>
        <v>0</v>
      </c>
      <c r="O457" s="300"/>
      <c r="P457" s="300"/>
      <c r="Q457" s="297"/>
      <c r="R457" s="297"/>
      <c r="S457" s="299" t="str">
        <f t="shared" si="78"/>
        <v/>
      </c>
      <c r="T457" s="176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</row>
    <row r="458" spans="1:38" ht="30" customHeight="1" x14ac:dyDescent="0.2">
      <c r="A458" s="277" t="str">
        <f t="shared" si="79"/>
        <v/>
      </c>
      <c r="B458" s="296" t="str">
        <f t="shared" si="84"/>
        <v/>
      </c>
      <c r="C458" s="296" t="str">
        <f t="shared" si="85"/>
        <v/>
      </c>
      <c r="D458" s="297" t="str">
        <f t="shared" si="86"/>
        <v/>
      </c>
      <c r="E458" s="298" t="str">
        <f t="shared" si="88"/>
        <v/>
      </c>
      <c r="F458" s="297"/>
      <c r="G458" s="297">
        <v>458</v>
      </c>
      <c r="H458" s="296" t="str">
        <f t="shared" si="87"/>
        <v/>
      </c>
      <c r="I458" s="299" t="str">
        <f t="shared" si="80"/>
        <v/>
      </c>
      <c r="J458" s="93"/>
      <c r="L458" s="278">
        <f t="shared" si="81"/>
        <v>0</v>
      </c>
      <c r="M458" s="278">
        <f t="shared" si="82"/>
        <v>0</v>
      </c>
      <c r="N458" s="319">
        <f t="shared" si="83"/>
        <v>0</v>
      </c>
      <c r="O458" s="300"/>
      <c r="P458" s="300"/>
      <c r="Q458" s="297"/>
      <c r="R458" s="297"/>
      <c r="S458" s="299" t="str">
        <f t="shared" si="78"/>
        <v/>
      </c>
      <c r="T458" s="176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</row>
    <row r="459" spans="1:38" ht="30" customHeight="1" x14ac:dyDescent="0.2">
      <c r="A459" s="277" t="str">
        <f t="shared" si="79"/>
        <v/>
      </c>
      <c r="B459" s="296" t="str">
        <f t="shared" si="84"/>
        <v/>
      </c>
      <c r="C459" s="296" t="str">
        <f t="shared" si="85"/>
        <v/>
      </c>
      <c r="D459" s="297" t="str">
        <f t="shared" si="86"/>
        <v/>
      </c>
      <c r="E459" s="298" t="str">
        <f t="shared" si="88"/>
        <v/>
      </c>
      <c r="F459" s="297"/>
      <c r="G459" s="297">
        <v>459</v>
      </c>
      <c r="H459" s="296" t="str">
        <f t="shared" si="87"/>
        <v/>
      </c>
      <c r="I459" s="299" t="str">
        <f t="shared" si="80"/>
        <v/>
      </c>
      <c r="J459" s="93"/>
      <c r="L459" s="278">
        <f t="shared" si="81"/>
        <v>0</v>
      </c>
      <c r="M459" s="278">
        <f t="shared" si="82"/>
        <v>0</v>
      </c>
      <c r="N459" s="319">
        <f t="shared" si="83"/>
        <v>0</v>
      </c>
      <c r="O459" s="300"/>
      <c r="P459" s="300"/>
      <c r="Q459" s="297"/>
      <c r="R459" s="297"/>
      <c r="S459" s="299" t="str">
        <f t="shared" si="78"/>
        <v/>
      </c>
      <c r="T459" s="176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</row>
    <row r="460" spans="1:38" ht="30" customHeight="1" x14ac:dyDescent="0.2">
      <c r="A460" s="277" t="str">
        <f t="shared" si="79"/>
        <v/>
      </c>
      <c r="B460" s="296" t="str">
        <f t="shared" si="84"/>
        <v/>
      </c>
      <c r="C460" s="296" t="str">
        <f t="shared" si="85"/>
        <v/>
      </c>
      <c r="D460" s="297" t="str">
        <f t="shared" si="86"/>
        <v/>
      </c>
      <c r="E460" s="298" t="str">
        <f t="shared" si="88"/>
        <v/>
      </c>
      <c r="F460" s="297"/>
      <c r="G460" s="297">
        <v>460</v>
      </c>
      <c r="H460" s="296" t="str">
        <f t="shared" si="87"/>
        <v/>
      </c>
      <c r="I460" s="299" t="str">
        <f t="shared" si="80"/>
        <v/>
      </c>
      <c r="J460" s="93"/>
      <c r="L460" s="278">
        <f t="shared" si="81"/>
        <v>0</v>
      </c>
      <c r="M460" s="278">
        <f t="shared" si="82"/>
        <v>0</v>
      </c>
      <c r="N460" s="319">
        <f t="shared" si="83"/>
        <v>0</v>
      </c>
      <c r="O460" s="300"/>
      <c r="P460" s="300"/>
      <c r="Q460" s="297"/>
      <c r="R460" s="297"/>
      <c r="S460" s="299" t="str">
        <f t="shared" si="78"/>
        <v/>
      </c>
      <c r="T460" s="176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</row>
    <row r="461" spans="1:38" ht="30" customHeight="1" x14ac:dyDescent="0.2">
      <c r="A461" s="277" t="str">
        <f t="shared" si="79"/>
        <v/>
      </c>
      <c r="B461" s="296" t="str">
        <f t="shared" si="84"/>
        <v/>
      </c>
      <c r="C461" s="296" t="str">
        <f t="shared" si="85"/>
        <v/>
      </c>
      <c r="D461" s="297" t="str">
        <f t="shared" si="86"/>
        <v/>
      </c>
      <c r="E461" s="298" t="str">
        <f t="shared" si="88"/>
        <v/>
      </c>
      <c r="F461" s="297"/>
      <c r="G461" s="297">
        <v>461</v>
      </c>
      <c r="H461" s="296" t="str">
        <f t="shared" si="87"/>
        <v/>
      </c>
      <c r="I461" s="299" t="str">
        <f t="shared" si="80"/>
        <v/>
      </c>
      <c r="J461" s="93"/>
      <c r="L461" s="278">
        <f t="shared" si="81"/>
        <v>0</v>
      </c>
      <c r="M461" s="278">
        <f t="shared" si="82"/>
        <v>0</v>
      </c>
      <c r="N461" s="319">
        <f t="shared" si="83"/>
        <v>0</v>
      </c>
      <c r="O461" s="300"/>
      <c r="P461" s="300"/>
      <c r="Q461" s="297"/>
      <c r="R461" s="297"/>
      <c r="S461" s="299" t="str">
        <f t="shared" si="78"/>
        <v/>
      </c>
      <c r="T461" s="176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</row>
    <row r="462" spans="1:38" ht="30" customHeight="1" x14ac:dyDescent="0.2">
      <c r="A462" s="277" t="str">
        <f t="shared" si="79"/>
        <v/>
      </c>
      <c r="B462" s="296" t="str">
        <f t="shared" si="84"/>
        <v/>
      </c>
      <c r="C462" s="296" t="str">
        <f t="shared" si="85"/>
        <v/>
      </c>
      <c r="D462" s="297" t="str">
        <f t="shared" si="86"/>
        <v/>
      </c>
      <c r="E462" s="298" t="str">
        <f t="shared" si="88"/>
        <v/>
      </c>
      <c r="F462" s="297"/>
      <c r="G462" s="297">
        <v>462</v>
      </c>
      <c r="H462" s="296" t="str">
        <f t="shared" si="87"/>
        <v/>
      </c>
      <c r="I462" s="299" t="str">
        <f t="shared" si="80"/>
        <v/>
      </c>
      <c r="J462" s="93"/>
      <c r="L462" s="278">
        <f t="shared" si="81"/>
        <v>0</v>
      </c>
      <c r="M462" s="278">
        <f t="shared" si="82"/>
        <v>0</v>
      </c>
      <c r="N462" s="319">
        <f t="shared" si="83"/>
        <v>0</v>
      </c>
      <c r="O462" s="300"/>
      <c r="P462" s="300"/>
      <c r="Q462" s="297"/>
      <c r="R462" s="297"/>
      <c r="S462" s="299" t="str">
        <f t="shared" si="78"/>
        <v/>
      </c>
      <c r="T462" s="176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</row>
    <row r="463" spans="1:38" ht="30" customHeight="1" x14ac:dyDescent="0.2">
      <c r="A463" s="277" t="str">
        <f t="shared" si="79"/>
        <v/>
      </c>
      <c r="B463" s="296" t="str">
        <f t="shared" si="84"/>
        <v/>
      </c>
      <c r="C463" s="296" t="str">
        <f t="shared" si="85"/>
        <v/>
      </c>
      <c r="D463" s="297" t="str">
        <f t="shared" si="86"/>
        <v/>
      </c>
      <c r="E463" s="298" t="str">
        <f t="shared" si="88"/>
        <v/>
      </c>
      <c r="F463" s="297"/>
      <c r="G463" s="297">
        <v>463</v>
      </c>
      <c r="H463" s="296" t="str">
        <f t="shared" si="87"/>
        <v/>
      </c>
      <c r="I463" s="299" t="str">
        <f t="shared" si="80"/>
        <v/>
      </c>
      <c r="J463" s="93"/>
      <c r="L463" s="278">
        <f t="shared" si="81"/>
        <v>0</v>
      </c>
      <c r="M463" s="278">
        <f t="shared" si="82"/>
        <v>0</v>
      </c>
      <c r="N463" s="319">
        <f t="shared" si="83"/>
        <v>0</v>
      </c>
      <c r="O463" s="300"/>
      <c r="P463" s="300"/>
      <c r="Q463" s="297"/>
      <c r="R463" s="297"/>
      <c r="S463" s="299" t="str">
        <f t="shared" si="78"/>
        <v/>
      </c>
      <c r="T463" s="176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</row>
    <row r="464" spans="1:38" ht="30" customHeight="1" x14ac:dyDescent="0.2">
      <c r="A464" s="277" t="str">
        <f t="shared" si="79"/>
        <v/>
      </c>
      <c r="B464" s="296" t="str">
        <f t="shared" si="84"/>
        <v/>
      </c>
      <c r="C464" s="296" t="str">
        <f t="shared" si="85"/>
        <v/>
      </c>
      <c r="D464" s="297" t="str">
        <f t="shared" si="86"/>
        <v/>
      </c>
      <c r="E464" s="298" t="str">
        <f t="shared" si="88"/>
        <v/>
      </c>
      <c r="F464" s="297"/>
      <c r="G464" s="297">
        <v>464</v>
      </c>
      <c r="H464" s="296" t="str">
        <f t="shared" si="87"/>
        <v/>
      </c>
      <c r="I464" s="299" t="str">
        <f t="shared" si="80"/>
        <v/>
      </c>
      <c r="J464" s="93"/>
      <c r="L464" s="278">
        <f t="shared" si="81"/>
        <v>0</v>
      </c>
      <c r="M464" s="278">
        <f t="shared" si="82"/>
        <v>0</v>
      </c>
      <c r="N464" s="319">
        <f t="shared" si="83"/>
        <v>0</v>
      </c>
      <c r="O464" s="300"/>
      <c r="P464" s="300"/>
      <c r="Q464" s="297"/>
      <c r="R464" s="297"/>
      <c r="S464" s="299" t="str">
        <f t="shared" si="78"/>
        <v/>
      </c>
      <c r="T464" s="176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</row>
    <row r="465" spans="1:38" ht="30" customHeight="1" x14ac:dyDescent="0.2">
      <c r="A465" s="277" t="str">
        <f t="shared" si="79"/>
        <v/>
      </c>
      <c r="B465" s="296" t="str">
        <f t="shared" si="84"/>
        <v/>
      </c>
      <c r="C465" s="296" t="str">
        <f t="shared" si="85"/>
        <v/>
      </c>
      <c r="D465" s="297" t="str">
        <f t="shared" si="86"/>
        <v/>
      </c>
      <c r="E465" s="298" t="str">
        <f t="shared" si="88"/>
        <v/>
      </c>
      <c r="F465" s="297"/>
      <c r="G465" s="297">
        <v>465</v>
      </c>
      <c r="H465" s="296" t="str">
        <f t="shared" si="87"/>
        <v/>
      </c>
      <c r="I465" s="299" t="str">
        <f t="shared" si="80"/>
        <v/>
      </c>
      <c r="J465" s="93"/>
      <c r="L465" s="278">
        <f t="shared" si="81"/>
        <v>0</v>
      </c>
      <c r="M465" s="278">
        <f t="shared" si="82"/>
        <v>0</v>
      </c>
      <c r="N465" s="319">
        <f t="shared" si="83"/>
        <v>0</v>
      </c>
      <c r="O465" s="300"/>
      <c r="P465" s="300"/>
      <c r="Q465" s="297"/>
      <c r="R465" s="297"/>
      <c r="S465" s="299" t="str">
        <f t="shared" ref="S465:S528" si="89">IF(R465="","",CONCATENATE("C",IF(R465&gt;$X$1-25,0,INT(($X$1-R465-20)/5))))</f>
        <v/>
      </c>
      <c r="T465" s="176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</row>
    <row r="466" spans="1:38" ht="30" customHeight="1" x14ac:dyDescent="0.2">
      <c r="A466" s="277" t="str">
        <f t="shared" si="79"/>
        <v/>
      </c>
      <c r="B466" s="296" t="str">
        <f t="shared" si="84"/>
        <v/>
      </c>
      <c r="C466" s="296" t="str">
        <f t="shared" si="85"/>
        <v/>
      </c>
      <c r="D466" s="297" t="str">
        <f t="shared" si="86"/>
        <v/>
      </c>
      <c r="E466" s="298" t="str">
        <f t="shared" si="88"/>
        <v/>
      </c>
      <c r="F466" s="297"/>
      <c r="G466" s="297">
        <v>466</v>
      </c>
      <c r="H466" s="296" t="str">
        <f t="shared" si="87"/>
        <v/>
      </c>
      <c r="I466" s="299" t="str">
        <f t="shared" si="80"/>
        <v/>
      </c>
      <c r="J466" s="93"/>
      <c r="L466" s="278">
        <f t="shared" si="81"/>
        <v>0</v>
      </c>
      <c r="M466" s="278">
        <f t="shared" si="82"/>
        <v>0</v>
      </c>
      <c r="N466" s="319">
        <f t="shared" si="83"/>
        <v>0</v>
      </c>
      <c r="O466" s="300"/>
      <c r="P466" s="300"/>
      <c r="Q466" s="297"/>
      <c r="R466" s="297"/>
      <c r="S466" s="299" t="str">
        <f t="shared" si="89"/>
        <v/>
      </c>
      <c r="T466" s="176"/>
      <c r="U466" s="31"/>
      <c r="V466" s="31"/>
      <c r="W466" s="31"/>
      <c r="X466" s="31"/>
      <c r="Y466" s="31"/>
      <c r="Z466" s="31"/>
      <c r="AA466" s="31"/>
      <c r="AB466" s="31"/>
      <c r="AC466" s="31"/>
    </row>
    <row r="467" spans="1:38" ht="30" customHeight="1" x14ac:dyDescent="0.2">
      <c r="A467" s="277" t="str">
        <f t="shared" si="79"/>
        <v/>
      </c>
      <c r="B467" s="296" t="str">
        <f t="shared" si="84"/>
        <v/>
      </c>
      <c r="C467" s="296" t="str">
        <f t="shared" si="85"/>
        <v/>
      </c>
      <c r="D467" s="297" t="str">
        <f t="shared" si="86"/>
        <v/>
      </c>
      <c r="E467" s="298" t="str">
        <f t="shared" si="88"/>
        <v/>
      </c>
      <c r="F467" s="297"/>
      <c r="G467" s="297">
        <v>467</v>
      </c>
      <c r="H467" s="296" t="str">
        <f t="shared" si="87"/>
        <v/>
      </c>
      <c r="I467" s="299" t="str">
        <f t="shared" si="80"/>
        <v/>
      </c>
      <c r="J467" s="93"/>
      <c r="L467" s="278">
        <f t="shared" si="81"/>
        <v>0</v>
      </c>
      <c r="M467" s="278">
        <f t="shared" si="82"/>
        <v>0</v>
      </c>
      <c r="N467" s="319">
        <f t="shared" si="83"/>
        <v>0</v>
      </c>
      <c r="O467" s="300"/>
      <c r="P467" s="300"/>
      <c r="Q467" s="297"/>
      <c r="R467" s="297"/>
      <c r="S467" s="299" t="str">
        <f t="shared" si="89"/>
        <v/>
      </c>
    </row>
    <row r="468" spans="1:38" ht="30" customHeight="1" x14ac:dyDescent="0.2">
      <c r="A468" s="277" t="str">
        <f t="shared" si="79"/>
        <v/>
      </c>
      <c r="B468" s="296" t="str">
        <f t="shared" si="84"/>
        <v/>
      </c>
      <c r="C468" s="296" t="str">
        <f t="shared" si="85"/>
        <v/>
      </c>
      <c r="D468" s="297" t="str">
        <f t="shared" si="86"/>
        <v/>
      </c>
      <c r="E468" s="298" t="str">
        <f t="shared" si="88"/>
        <v/>
      </c>
      <c r="F468" s="297"/>
      <c r="G468" s="297">
        <v>468</v>
      </c>
      <c r="H468" s="296" t="str">
        <f t="shared" si="87"/>
        <v/>
      </c>
      <c r="I468" s="299" t="str">
        <f t="shared" si="80"/>
        <v/>
      </c>
      <c r="J468" s="93"/>
      <c r="L468" s="278">
        <f t="shared" si="81"/>
        <v>0</v>
      </c>
      <c r="M468" s="278">
        <f t="shared" si="82"/>
        <v>0</v>
      </c>
      <c r="N468" s="319">
        <f t="shared" si="83"/>
        <v>0</v>
      </c>
      <c r="O468" s="300"/>
      <c r="P468" s="300"/>
      <c r="Q468" s="297"/>
      <c r="R468" s="297"/>
      <c r="S468" s="299" t="str">
        <f t="shared" si="89"/>
        <v/>
      </c>
    </row>
    <row r="469" spans="1:38" ht="30" customHeight="1" x14ac:dyDescent="0.2">
      <c r="A469" s="277" t="str">
        <f t="shared" si="79"/>
        <v/>
      </c>
      <c r="B469" s="296" t="str">
        <f t="shared" si="84"/>
        <v/>
      </c>
      <c r="C469" s="296" t="str">
        <f t="shared" si="85"/>
        <v/>
      </c>
      <c r="D469" s="297" t="str">
        <f t="shared" si="86"/>
        <v/>
      </c>
      <c r="E469" s="298" t="str">
        <f t="shared" si="88"/>
        <v/>
      </c>
      <c r="F469" s="297"/>
      <c r="G469" s="297">
        <v>469</v>
      </c>
      <c r="H469" s="296" t="str">
        <f t="shared" si="87"/>
        <v/>
      </c>
      <c r="I469" s="299" t="str">
        <f t="shared" si="80"/>
        <v/>
      </c>
      <c r="J469" s="93"/>
      <c r="L469" s="278">
        <f t="shared" si="81"/>
        <v>0</v>
      </c>
      <c r="M469" s="278">
        <f t="shared" si="82"/>
        <v>0</v>
      </c>
      <c r="N469" s="319">
        <f t="shared" si="83"/>
        <v>0</v>
      </c>
      <c r="O469" s="300"/>
      <c r="P469" s="300"/>
      <c r="Q469" s="297"/>
      <c r="R469" s="297"/>
      <c r="S469" s="299" t="str">
        <f t="shared" si="89"/>
        <v/>
      </c>
    </row>
    <row r="470" spans="1:38" ht="30" customHeight="1" x14ac:dyDescent="0.2">
      <c r="A470" s="277" t="str">
        <f t="shared" si="79"/>
        <v/>
      </c>
      <c r="B470" s="296" t="str">
        <f t="shared" si="84"/>
        <v/>
      </c>
      <c r="C470" s="296" t="str">
        <f t="shared" si="85"/>
        <v/>
      </c>
      <c r="D470" s="297" t="str">
        <f t="shared" si="86"/>
        <v/>
      </c>
      <c r="E470" s="298" t="str">
        <f t="shared" si="88"/>
        <v/>
      </c>
      <c r="F470" s="297"/>
      <c r="G470" s="297">
        <v>470</v>
      </c>
      <c r="H470" s="296" t="str">
        <f t="shared" si="87"/>
        <v/>
      </c>
      <c r="I470" s="299" t="str">
        <f t="shared" si="80"/>
        <v/>
      </c>
      <c r="J470" s="93"/>
      <c r="L470" s="278">
        <f t="shared" si="81"/>
        <v>0</v>
      </c>
      <c r="M470" s="278">
        <f t="shared" si="82"/>
        <v>0</v>
      </c>
      <c r="N470" s="319">
        <f t="shared" si="83"/>
        <v>0</v>
      </c>
      <c r="O470" s="300"/>
      <c r="P470" s="300"/>
      <c r="Q470" s="297"/>
      <c r="R470" s="297"/>
      <c r="S470" s="299" t="str">
        <f t="shared" si="89"/>
        <v/>
      </c>
    </row>
    <row r="471" spans="1:38" ht="30" customHeight="1" x14ac:dyDescent="0.2">
      <c r="A471" s="277" t="str">
        <f t="shared" si="79"/>
        <v/>
      </c>
      <c r="B471" s="296" t="str">
        <f t="shared" si="84"/>
        <v/>
      </c>
      <c r="C471" s="296" t="str">
        <f t="shared" si="85"/>
        <v/>
      </c>
      <c r="D471" s="297" t="str">
        <f t="shared" si="86"/>
        <v/>
      </c>
      <c r="E471" s="298" t="str">
        <f t="shared" si="88"/>
        <v/>
      </c>
      <c r="F471" s="297"/>
      <c r="G471" s="297">
        <v>471</v>
      </c>
      <c r="H471" s="296" t="str">
        <f t="shared" si="87"/>
        <v/>
      </c>
      <c r="I471" s="299" t="str">
        <f t="shared" si="80"/>
        <v/>
      </c>
      <c r="J471" s="93"/>
      <c r="L471" s="278">
        <f t="shared" si="81"/>
        <v>0</v>
      </c>
      <c r="M471" s="278">
        <f t="shared" si="82"/>
        <v>0</v>
      </c>
      <c r="N471" s="319">
        <f t="shared" si="83"/>
        <v>0</v>
      </c>
      <c r="O471" s="300"/>
      <c r="P471" s="300"/>
      <c r="Q471" s="297"/>
      <c r="R471" s="297"/>
      <c r="S471" s="299" t="str">
        <f t="shared" si="89"/>
        <v/>
      </c>
    </row>
    <row r="472" spans="1:38" ht="30" customHeight="1" x14ac:dyDescent="0.2">
      <c r="A472" s="277" t="str">
        <f t="shared" si="79"/>
        <v/>
      </c>
      <c r="B472" s="296" t="str">
        <f t="shared" si="84"/>
        <v/>
      </c>
      <c r="C472" s="296" t="str">
        <f t="shared" si="85"/>
        <v/>
      </c>
      <c r="D472" s="297" t="str">
        <f t="shared" si="86"/>
        <v/>
      </c>
      <c r="E472" s="298" t="str">
        <f t="shared" si="88"/>
        <v/>
      </c>
      <c r="F472" s="297"/>
      <c r="G472" s="297">
        <v>472</v>
      </c>
      <c r="H472" s="296" t="str">
        <f t="shared" si="87"/>
        <v/>
      </c>
      <c r="I472" s="299" t="str">
        <f t="shared" si="80"/>
        <v/>
      </c>
      <c r="J472" s="93"/>
      <c r="L472" s="278">
        <f t="shared" si="81"/>
        <v>0</v>
      </c>
      <c r="M472" s="278">
        <f t="shared" si="82"/>
        <v>0</v>
      </c>
      <c r="N472" s="319">
        <f t="shared" si="83"/>
        <v>0</v>
      </c>
      <c r="O472" s="300"/>
      <c r="P472" s="300"/>
      <c r="Q472" s="297"/>
      <c r="R472" s="297"/>
      <c r="S472" s="299" t="str">
        <f t="shared" si="89"/>
        <v/>
      </c>
    </row>
    <row r="473" spans="1:38" ht="30" customHeight="1" x14ac:dyDescent="0.2">
      <c r="A473" s="277" t="str">
        <f t="shared" si="79"/>
        <v/>
      </c>
      <c r="B473" s="296" t="str">
        <f t="shared" si="84"/>
        <v/>
      </c>
      <c r="C473" s="296" t="str">
        <f t="shared" si="85"/>
        <v/>
      </c>
      <c r="D473" s="297" t="str">
        <f t="shared" si="86"/>
        <v/>
      </c>
      <c r="E473" s="298" t="str">
        <f t="shared" si="88"/>
        <v/>
      </c>
      <c r="F473" s="297"/>
      <c r="G473" s="297">
        <v>473</v>
      </c>
      <c r="H473" s="296" t="str">
        <f t="shared" si="87"/>
        <v/>
      </c>
      <c r="I473" s="299" t="str">
        <f t="shared" si="80"/>
        <v/>
      </c>
      <c r="J473" s="93"/>
      <c r="L473" s="278">
        <f t="shared" si="81"/>
        <v>0</v>
      </c>
      <c r="M473" s="278">
        <f t="shared" si="82"/>
        <v>0</v>
      </c>
      <c r="N473" s="319">
        <f t="shared" si="83"/>
        <v>0</v>
      </c>
      <c r="O473" s="300"/>
      <c r="P473" s="300"/>
      <c r="Q473" s="297"/>
      <c r="R473" s="297"/>
      <c r="S473" s="299" t="str">
        <f t="shared" si="89"/>
        <v/>
      </c>
    </row>
    <row r="474" spans="1:38" ht="30" customHeight="1" x14ac:dyDescent="0.2">
      <c r="A474" s="277" t="str">
        <f t="shared" si="79"/>
        <v/>
      </c>
      <c r="B474" s="296" t="str">
        <f t="shared" si="84"/>
        <v/>
      </c>
      <c r="C474" s="296" t="str">
        <f t="shared" si="85"/>
        <v/>
      </c>
      <c r="D474" s="297" t="str">
        <f t="shared" si="86"/>
        <v/>
      </c>
      <c r="E474" s="298" t="str">
        <f t="shared" si="88"/>
        <v/>
      </c>
      <c r="F474" s="297"/>
      <c r="G474" s="297">
        <v>474</v>
      </c>
      <c r="H474" s="296" t="str">
        <f t="shared" si="87"/>
        <v/>
      </c>
      <c r="I474" s="299" t="str">
        <f t="shared" si="80"/>
        <v/>
      </c>
      <c r="J474" s="93"/>
      <c r="L474" s="278">
        <f t="shared" si="81"/>
        <v>0</v>
      </c>
      <c r="M474" s="278">
        <f t="shared" si="82"/>
        <v>0</v>
      </c>
      <c r="N474" s="319">
        <f t="shared" si="83"/>
        <v>0</v>
      </c>
      <c r="O474" s="300"/>
      <c r="P474" s="300"/>
      <c r="Q474" s="297"/>
      <c r="R474" s="297"/>
      <c r="S474" s="299" t="str">
        <f t="shared" si="89"/>
        <v/>
      </c>
    </row>
    <row r="475" spans="1:38" ht="30" customHeight="1" x14ac:dyDescent="0.2">
      <c r="A475" s="277" t="str">
        <f t="shared" si="79"/>
        <v/>
      </c>
      <c r="B475" s="296" t="str">
        <f t="shared" si="84"/>
        <v/>
      </c>
      <c r="C475" s="296" t="str">
        <f t="shared" si="85"/>
        <v/>
      </c>
      <c r="D475" s="297" t="str">
        <f t="shared" si="86"/>
        <v/>
      </c>
      <c r="E475" s="298" t="str">
        <f t="shared" si="88"/>
        <v/>
      </c>
      <c r="F475" s="297"/>
      <c r="G475" s="297">
        <v>475</v>
      </c>
      <c r="H475" s="296" t="str">
        <f t="shared" si="87"/>
        <v/>
      </c>
      <c r="I475" s="299" t="str">
        <f t="shared" si="80"/>
        <v/>
      </c>
      <c r="J475" s="93"/>
      <c r="L475" s="278">
        <f t="shared" si="81"/>
        <v>0</v>
      </c>
      <c r="M475" s="278">
        <f t="shared" si="82"/>
        <v>0</v>
      </c>
      <c r="N475" s="319">
        <f t="shared" si="83"/>
        <v>0</v>
      </c>
      <c r="O475" s="300"/>
      <c r="P475" s="300"/>
      <c r="Q475" s="297"/>
      <c r="R475" s="297"/>
      <c r="S475" s="299" t="str">
        <f t="shared" si="89"/>
        <v/>
      </c>
    </row>
    <row r="476" spans="1:38" ht="30" customHeight="1" x14ac:dyDescent="0.2">
      <c r="A476" s="277" t="str">
        <f t="shared" si="79"/>
        <v/>
      </c>
      <c r="B476" s="296" t="str">
        <f t="shared" si="84"/>
        <v/>
      </c>
      <c r="C476" s="296" t="str">
        <f t="shared" si="85"/>
        <v/>
      </c>
      <c r="D476" s="297" t="str">
        <f t="shared" si="86"/>
        <v/>
      </c>
      <c r="E476" s="298" t="str">
        <f t="shared" si="88"/>
        <v/>
      </c>
      <c r="F476" s="297"/>
      <c r="G476" s="297">
        <v>476</v>
      </c>
      <c r="H476" s="296" t="str">
        <f t="shared" si="87"/>
        <v/>
      </c>
      <c r="I476" s="299" t="str">
        <f t="shared" si="80"/>
        <v/>
      </c>
      <c r="J476" s="93"/>
      <c r="L476" s="278">
        <f t="shared" si="81"/>
        <v>0</v>
      </c>
      <c r="M476" s="278">
        <f t="shared" si="82"/>
        <v>0</v>
      </c>
      <c r="N476" s="319">
        <f t="shared" si="83"/>
        <v>0</v>
      </c>
      <c r="O476" s="300"/>
      <c r="P476" s="300"/>
      <c r="Q476" s="297"/>
      <c r="R476" s="297"/>
      <c r="S476" s="299" t="str">
        <f t="shared" si="89"/>
        <v/>
      </c>
    </row>
    <row r="477" spans="1:38" ht="30" customHeight="1" x14ac:dyDescent="0.2">
      <c r="A477" s="277" t="str">
        <f t="shared" si="79"/>
        <v/>
      </c>
      <c r="B477" s="296" t="str">
        <f t="shared" si="84"/>
        <v/>
      </c>
      <c r="C477" s="296" t="str">
        <f t="shared" si="85"/>
        <v/>
      </c>
      <c r="D477" s="297" t="str">
        <f t="shared" si="86"/>
        <v/>
      </c>
      <c r="E477" s="298" t="str">
        <f t="shared" si="88"/>
        <v/>
      </c>
      <c r="F477" s="297"/>
      <c r="G477" s="297">
        <v>477</v>
      </c>
      <c r="H477" s="296" t="str">
        <f t="shared" si="87"/>
        <v/>
      </c>
      <c r="I477" s="299" t="str">
        <f t="shared" si="80"/>
        <v/>
      </c>
      <c r="J477" s="93"/>
      <c r="L477" s="278">
        <f t="shared" si="81"/>
        <v>0</v>
      </c>
      <c r="M477" s="278">
        <f t="shared" si="82"/>
        <v>0</v>
      </c>
      <c r="N477" s="319">
        <f t="shared" si="83"/>
        <v>0</v>
      </c>
      <c r="O477" s="300"/>
      <c r="P477" s="300"/>
      <c r="Q477" s="297"/>
      <c r="R477" s="297"/>
      <c r="S477" s="299" t="str">
        <f t="shared" si="89"/>
        <v/>
      </c>
    </row>
    <row r="478" spans="1:38" ht="30" customHeight="1" x14ac:dyDescent="0.2">
      <c r="A478" s="277" t="str">
        <f t="shared" si="79"/>
        <v/>
      </c>
      <c r="B478" s="296" t="str">
        <f t="shared" si="84"/>
        <v/>
      </c>
      <c r="C478" s="296" t="str">
        <f t="shared" si="85"/>
        <v/>
      </c>
      <c r="D478" s="297" t="str">
        <f t="shared" si="86"/>
        <v/>
      </c>
      <c r="E478" s="298" t="str">
        <f t="shared" si="88"/>
        <v/>
      </c>
      <c r="F478" s="297"/>
      <c r="G478" s="297">
        <v>478</v>
      </c>
      <c r="H478" s="296" t="str">
        <f t="shared" si="87"/>
        <v/>
      </c>
      <c r="I478" s="299" t="str">
        <f t="shared" si="80"/>
        <v/>
      </c>
      <c r="J478" s="93"/>
      <c r="L478" s="278">
        <f t="shared" si="81"/>
        <v>0</v>
      </c>
      <c r="M478" s="278">
        <f t="shared" si="82"/>
        <v>0</v>
      </c>
      <c r="N478" s="319">
        <f t="shared" si="83"/>
        <v>0</v>
      </c>
      <c r="O478" s="300"/>
      <c r="P478" s="300"/>
      <c r="Q478" s="297"/>
      <c r="R478" s="297"/>
      <c r="S478" s="299" t="str">
        <f t="shared" si="89"/>
        <v/>
      </c>
    </row>
    <row r="479" spans="1:38" ht="30" customHeight="1" x14ac:dyDescent="0.2">
      <c r="A479" s="277" t="str">
        <f t="shared" si="79"/>
        <v/>
      </c>
      <c r="B479" s="296" t="str">
        <f t="shared" si="84"/>
        <v/>
      </c>
      <c r="C479" s="296" t="str">
        <f t="shared" si="85"/>
        <v/>
      </c>
      <c r="D479" s="297" t="str">
        <f t="shared" si="86"/>
        <v/>
      </c>
      <c r="E479" s="298" t="str">
        <f t="shared" si="88"/>
        <v/>
      </c>
      <c r="F479" s="297"/>
      <c r="G479" s="297">
        <v>479</v>
      </c>
      <c r="H479" s="296" t="str">
        <f t="shared" si="87"/>
        <v/>
      </c>
      <c r="I479" s="299" t="str">
        <f t="shared" si="80"/>
        <v/>
      </c>
      <c r="J479" s="93"/>
      <c r="L479" s="278">
        <f t="shared" si="81"/>
        <v>0</v>
      </c>
      <c r="M479" s="278">
        <f t="shared" si="82"/>
        <v>0</v>
      </c>
      <c r="N479" s="319">
        <f t="shared" si="83"/>
        <v>0</v>
      </c>
      <c r="O479" s="300"/>
      <c r="P479" s="300"/>
      <c r="Q479" s="297"/>
      <c r="R479" s="297"/>
      <c r="S479" s="299" t="str">
        <f t="shared" si="89"/>
        <v/>
      </c>
    </row>
    <row r="480" spans="1:38" ht="30" customHeight="1" x14ac:dyDescent="0.2">
      <c r="A480" s="277" t="str">
        <f t="shared" si="79"/>
        <v/>
      </c>
      <c r="B480" s="296" t="str">
        <f t="shared" si="84"/>
        <v/>
      </c>
      <c r="C480" s="296" t="str">
        <f t="shared" si="85"/>
        <v/>
      </c>
      <c r="D480" s="297" t="str">
        <f t="shared" si="86"/>
        <v/>
      </c>
      <c r="E480" s="298" t="str">
        <f t="shared" si="88"/>
        <v/>
      </c>
      <c r="F480" s="297"/>
      <c r="G480" s="297">
        <v>480</v>
      </c>
      <c r="H480" s="296" t="str">
        <f t="shared" si="87"/>
        <v/>
      </c>
      <c r="I480" s="299" t="str">
        <f t="shared" si="80"/>
        <v/>
      </c>
      <c r="J480" s="93"/>
      <c r="L480" s="278">
        <f t="shared" si="81"/>
        <v>0</v>
      </c>
      <c r="M480" s="278">
        <f t="shared" si="82"/>
        <v>0</v>
      </c>
      <c r="N480" s="319">
        <f t="shared" si="83"/>
        <v>0</v>
      </c>
      <c r="O480" s="300"/>
      <c r="P480" s="300"/>
      <c r="Q480" s="297"/>
      <c r="R480" s="297"/>
      <c r="S480" s="299" t="str">
        <f t="shared" si="89"/>
        <v/>
      </c>
    </row>
    <row r="481" spans="1:19" ht="30" customHeight="1" x14ac:dyDescent="0.2">
      <c r="A481" s="277" t="str">
        <f t="shared" si="79"/>
        <v/>
      </c>
      <c r="B481" s="296" t="str">
        <f t="shared" si="84"/>
        <v/>
      </c>
      <c r="C481" s="296" t="str">
        <f t="shared" si="85"/>
        <v/>
      </c>
      <c r="D481" s="297" t="str">
        <f t="shared" si="86"/>
        <v/>
      </c>
      <c r="E481" s="298" t="str">
        <f t="shared" si="88"/>
        <v/>
      </c>
      <c r="F481" s="297"/>
      <c r="G481" s="297">
        <v>481</v>
      </c>
      <c r="H481" s="296" t="str">
        <f t="shared" si="87"/>
        <v/>
      </c>
      <c r="I481" s="299" t="str">
        <f t="shared" si="80"/>
        <v/>
      </c>
      <c r="J481" s="93"/>
      <c r="L481" s="278">
        <f t="shared" si="81"/>
        <v>0</v>
      </c>
      <c r="M481" s="278">
        <f t="shared" si="82"/>
        <v>0</v>
      </c>
      <c r="N481" s="319">
        <f t="shared" si="83"/>
        <v>0</v>
      </c>
      <c r="O481" s="300"/>
      <c r="P481" s="300"/>
      <c r="Q481" s="297"/>
      <c r="R481" s="297"/>
      <c r="S481" s="299" t="str">
        <f t="shared" si="89"/>
        <v/>
      </c>
    </row>
    <row r="482" spans="1:19" ht="30" customHeight="1" x14ac:dyDescent="0.2">
      <c r="A482" s="277" t="str">
        <f t="shared" si="79"/>
        <v/>
      </c>
      <c r="B482" s="296" t="str">
        <f t="shared" si="84"/>
        <v/>
      </c>
      <c r="C482" s="296" t="str">
        <f t="shared" si="85"/>
        <v/>
      </c>
      <c r="D482" s="297" t="str">
        <f t="shared" si="86"/>
        <v/>
      </c>
      <c r="E482" s="298" t="str">
        <f t="shared" si="88"/>
        <v/>
      </c>
      <c r="F482" s="297"/>
      <c r="G482" s="297">
        <v>482</v>
      </c>
      <c r="H482" s="296" t="str">
        <f t="shared" si="87"/>
        <v/>
      </c>
      <c r="I482" s="299" t="str">
        <f t="shared" si="80"/>
        <v/>
      </c>
      <c r="J482" s="93"/>
      <c r="L482" s="278">
        <f t="shared" si="81"/>
        <v>0</v>
      </c>
      <c r="M482" s="278">
        <f t="shared" si="82"/>
        <v>0</v>
      </c>
      <c r="N482" s="319">
        <f t="shared" si="83"/>
        <v>0</v>
      </c>
      <c r="O482" s="300"/>
      <c r="P482" s="300"/>
      <c r="Q482" s="297"/>
      <c r="R482" s="297"/>
      <c r="S482" s="299" t="str">
        <f t="shared" si="89"/>
        <v/>
      </c>
    </row>
    <row r="483" spans="1:19" ht="30" customHeight="1" x14ac:dyDescent="0.2">
      <c r="A483" s="277" t="str">
        <f t="shared" si="79"/>
        <v/>
      </c>
      <c r="B483" s="296" t="str">
        <f t="shared" si="84"/>
        <v/>
      </c>
      <c r="C483" s="296" t="str">
        <f t="shared" si="85"/>
        <v/>
      </c>
      <c r="D483" s="297" t="str">
        <f t="shared" si="86"/>
        <v/>
      </c>
      <c r="E483" s="298" t="str">
        <f t="shared" si="88"/>
        <v/>
      </c>
      <c r="F483" s="297"/>
      <c r="G483" s="297">
        <v>483</v>
      </c>
      <c r="H483" s="296" t="str">
        <f t="shared" si="87"/>
        <v/>
      </c>
      <c r="I483" s="299" t="str">
        <f t="shared" si="80"/>
        <v/>
      </c>
      <c r="J483" s="93"/>
      <c r="L483" s="278">
        <f t="shared" si="81"/>
        <v>0</v>
      </c>
      <c r="M483" s="278">
        <f t="shared" si="82"/>
        <v>0</v>
      </c>
      <c r="N483" s="319">
        <f t="shared" si="83"/>
        <v>0</v>
      </c>
      <c r="O483" s="300"/>
      <c r="P483" s="300"/>
      <c r="Q483" s="297"/>
      <c r="R483" s="297"/>
      <c r="S483" s="299" t="str">
        <f t="shared" si="89"/>
        <v/>
      </c>
    </row>
    <row r="484" spans="1:19" ht="30" customHeight="1" x14ac:dyDescent="0.2">
      <c r="A484" s="277" t="str">
        <f t="shared" si="79"/>
        <v/>
      </c>
      <c r="B484" s="296" t="str">
        <f t="shared" si="84"/>
        <v/>
      </c>
      <c r="C484" s="296" t="str">
        <f t="shared" si="85"/>
        <v/>
      </c>
      <c r="D484" s="297" t="str">
        <f t="shared" si="86"/>
        <v/>
      </c>
      <c r="E484" s="298" t="str">
        <f t="shared" si="88"/>
        <v/>
      </c>
      <c r="F484" s="297"/>
      <c r="G484" s="297">
        <v>484</v>
      </c>
      <c r="H484" s="296" t="str">
        <f t="shared" si="87"/>
        <v/>
      </c>
      <c r="I484" s="299" t="str">
        <f t="shared" si="80"/>
        <v/>
      </c>
      <c r="J484" s="93"/>
      <c r="L484" s="278">
        <f t="shared" si="81"/>
        <v>0</v>
      </c>
      <c r="M484" s="278">
        <f t="shared" si="82"/>
        <v>0</v>
      </c>
      <c r="N484" s="319">
        <f t="shared" si="83"/>
        <v>0</v>
      </c>
      <c r="O484" s="300"/>
      <c r="P484" s="300"/>
      <c r="Q484" s="297"/>
      <c r="R484" s="297"/>
      <c r="S484" s="299" t="str">
        <f t="shared" si="89"/>
        <v/>
      </c>
    </row>
    <row r="485" spans="1:19" ht="30" customHeight="1" x14ac:dyDescent="0.2">
      <c r="A485" s="277" t="str">
        <f t="shared" si="79"/>
        <v/>
      </c>
      <c r="B485" s="296" t="str">
        <f t="shared" si="84"/>
        <v/>
      </c>
      <c r="C485" s="296" t="str">
        <f t="shared" si="85"/>
        <v/>
      </c>
      <c r="D485" s="297" t="str">
        <f t="shared" si="86"/>
        <v/>
      </c>
      <c r="E485" s="298" t="str">
        <f t="shared" si="88"/>
        <v/>
      </c>
      <c r="F485" s="297"/>
      <c r="G485" s="297">
        <v>485</v>
      </c>
      <c r="H485" s="296" t="str">
        <f t="shared" si="87"/>
        <v/>
      </c>
      <c r="I485" s="299" t="str">
        <f t="shared" si="80"/>
        <v/>
      </c>
      <c r="J485" s="93"/>
      <c r="L485" s="278">
        <f t="shared" si="81"/>
        <v>0</v>
      </c>
      <c r="M485" s="278">
        <f t="shared" si="82"/>
        <v>0</v>
      </c>
      <c r="N485" s="319">
        <f t="shared" si="83"/>
        <v>0</v>
      </c>
      <c r="O485" s="300"/>
      <c r="P485" s="300"/>
      <c r="Q485" s="297"/>
      <c r="R485" s="297"/>
      <c r="S485" s="299" t="str">
        <f t="shared" si="89"/>
        <v/>
      </c>
    </row>
    <row r="486" spans="1:19" ht="30" customHeight="1" x14ac:dyDescent="0.2">
      <c r="A486" s="277" t="str">
        <f t="shared" si="79"/>
        <v/>
      </c>
      <c r="B486" s="296" t="str">
        <f t="shared" si="84"/>
        <v/>
      </c>
      <c r="C486" s="296" t="str">
        <f t="shared" si="85"/>
        <v/>
      </c>
      <c r="D486" s="297" t="str">
        <f t="shared" si="86"/>
        <v/>
      </c>
      <c r="E486" s="298" t="str">
        <f t="shared" si="88"/>
        <v/>
      </c>
      <c r="F486" s="297"/>
      <c r="G486" s="297">
        <v>486</v>
      </c>
      <c r="H486" s="296" t="str">
        <f t="shared" si="87"/>
        <v/>
      </c>
      <c r="I486" s="299" t="str">
        <f t="shared" si="80"/>
        <v/>
      </c>
      <c r="J486" s="93"/>
      <c r="L486" s="278">
        <f t="shared" si="81"/>
        <v>0</v>
      </c>
      <c r="M486" s="278">
        <f t="shared" si="82"/>
        <v>0</v>
      </c>
      <c r="N486" s="319">
        <f t="shared" si="83"/>
        <v>0</v>
      </c>
      <c r="O486" s="300"/>
      <c r="P486" s="300"/>
      <c r="Q486" s="297"/>
      <c r="R486" s="297"/>
      <c r="S486" s="299" t="str">
        <f t="shared" si="89"/>
        <v/>
      </c>
    </row>
    <row r="487" spans="1:19" ht="30" customHeight="1" x14ac:dyDescent="0.2">
      <c r="A487" s="277" t="str">
        <f t="shared" si="79"/>
        <v/>
      </c>
      <c r="B487" s="296" t="str">
        <f t="shared" si="84"/>
        <v/>
      </c>
      <c r="C487" s="296" t="str">
        <f t="shared" si="85"/>
        <v/>
      </c>
      <c r="D487" s="297" t="str">
        <f t="shared" si="86"/>
        <v/>
      </c>
      <c r="E487" s="298" t="str">
        <f t="shared" si="88"/>
        <v/>
      </c>
      <c r="F487" s="297"/>
      <c r="G487" s="297">
        <v>487</v>
      </c>
      <c r="H487" s="296" t="str">
        <f t="shared" si="87"/>
        <v/>
      </c>
      <c r="I487" s="299" t="str">
        <f t="shared" si="80"/>
        <v/>
      </c>
      <c r="J487" s="93"/>
      <c r="L487" s="278">
        <f t="shared" si="81"/>
        <v>0</v>
      </c>
      <c r="M487" s="278">
        <f t="shared" si="82"/>
        <v>0</v>
      </c>
      <c r="N487" s="319">
        <f t="shared" si="83"/>
        <v>0</v>
      </c>
      <c r="O487" s="300"/>
      <c r="P487" s="300"/>
      <c r="Q487" s="297"/>
      <c r="R487" s="297"/>
      <c r="S487" s="299" t="str">
        <f t="shared" si="89"/>
        <v/>
      </c>
    </row>
    <row r="488" spans="1:19" ht="30" customHeight="1" x14ac:dyDescent="0.2">
      <c r="A488" s="277" t="str">
        <f t="shared" si="79"/>
        <v/>
      </c>
      <c r="B488" s="296" t="str">
        <f t="shared" si="84"/>
        <v/>
      </c>
      <c r="C488" s="296" t="str">
        <f t="shared" si="85"/>
        <v/>
      </c>
      <c r="D488" s="297" t="str">
        <f t="shared" si="86"/>
        <v/>
      </c>
      <c r="E488" s="298" t="str">
        <f t="shared" si="88"/>
        <v/>
      </c>
      <c r="F488" s="297"/>
      <c r="G488" s="297">
        <v>488</v>
      </c>
      <c r="H488" s="296" t="str">
        <f t="shared" si="87"/>
        <v/>
      </c>
      <c r="I488" s="299" t="str">
        <f t="shared" si="80"/>
        <v/>
      </c>
      <c r="J488" s="93"/>
      <c r="L488" s="278">
        <f t="shared" si="81"/>
        <v>0</v>
      </c>
      <c r="M488" s="278">
        <f t="shared" si="82"/>
        <v>0</v>
      </c>
      <c r="N488" s="319">
        <f t="shared" si="83"/>
        <v>0</v>
      </c>
      <c r="O488" s="300"/>
      <c r="P488" s="300"/>
      <c r="Q488" s="297"/>
      <c r="R488" s="297"/>
      <c r="S488" s="299" t="str">
        <f t="shared" si="89"/>
        <v/>
      </c>
    </row>
    <row r="489" spans="1:19" ht="30" customHeight="1" x14ac:dyDescent="0.2">
      <c r="A489" s="277" t="str">
        <f t="shared" si="79"/>
        <v/>
      </c>
      <c r="B489" s="296" t="str">
        <f t="shared" si="84"/>
        <v/>
      </c>
      <c r="C489" s="296" t="str">
        <f t="shared" si="85"/>
        <v/>
      </c>
      <c r="D489" s="297" t="str">
        <f t="shared" si="86"/>
        <v/>
      </c>
      <c r="E489" s="298" t="str">
        <f t="shared" si="88"/>
        <v/>
      </c>
      <c r="F489" s="297"/>
      <c r="G489" s="297">
        <v>489</v>
      </c>
      <c r="H489" s="296" t="str">
        <f t="shared" si="87"/>
        <v/>
      </c>
      <c r="I489" s="299" t="str">
        <f t="shared" si="80"/>
        <v/>
      </c>
      <c r="J489" s="93"/>
      <c r="L489" s="278">
        <f t="shared" si="81"/>
        <v>0</v>
      </c>
      <c r="M489" s="278">
        <f t="shared" si="82"/>
        <v>0</v>
      </c>
      <c r="N489" s="319">
        <f t="shared" si="83"/>
        <v>0</v>
      </c>
      <c r="O489" s="300"/>
      <c r="P489" s="300"/>
      <c r="Q489" s="297"/>
      <c r="R489" s="297"/>
      <c r="S489" s="299" t="str">
        <f t="shared" si="89"/>
        <v/>
      </c>
    </row>
    <row r="490" spans="1:19" ht="30" customHeight="1" x14ac:dyDescent="0.2">
      <c r="A490" s="277" t="str">
        <f t="shared" si="79"/>
        <v/>
      </c>
      <c r="B490" s="296" t="str">
        <f t="shared" si="84"/>
        <v/>
      </c>
      <c r="C490" s="296" t="str">
        <f t="shared" si="85"/>
        <v/>
      </c>
      <c r="D490" s="297" t="str">
        <f t="shared" si="86"/>
        <v/>
      </c>
      <c r="E490" s="298" t="str">
        <f t="shared" si="88"/>
        <v/>
      </c>
      <c r="F490" s="297"/>
      <c r="G490" s="297">
        <v>490</v>
      </c>
      <c r="H490" s="296" t="str">
        <f t="shared" si="87"/>
        <v/>
      </c>
      <c r="I490" s="299" t="str">
        <f t="shared" si="80"/>
        <v/>
      </c>
      <c r="J490" s="93"/>
      <c r="L490" s="278">
        <f t="shared" si="81"/>
        <v>0</v>
      </c>
      <c r="M490" s="278">
        <f t="shared" si="82"/>
        <v>0</v>
      </c>
      <c r="N490" s="319">
        <f t="shared" si="83"/>
        <v>0</v>
      </c>
      <c r="O490" s="300"/>
      <c r="P490" s="300"/>
      <c r="Q490" s="297"/>
      <c r="R490" s="297"/>
      <c r="S490" s="299" t="str">
        <f t="shared" si="89"/>
        <v/>
      </c>
    </row>
    <row r="491" spans="1:19" ht="30" customHeight="1" x14ac:dyDescent="0.2">
      <c r="A491" s="277" t="str">
        <f t="shared" si="79"/>
        <v/>
      </c>
      <c r="B491" s="296" t="str">
        <f t="shared" si="84"/>
        <v/>
      </c>
      <c r="C491" s="296" t="str">
        <f t="shared" si="85"/>
        <v/>
      </c>
      <c r="D491" s="297" t="str">
        <f t="shared" si="86"/>
        <v/>
      </c>
      <c r="E491" s="298" t="str">
        <f t="shared" si="88"/>
        <v/>
      </c>
      <c r="F491" s="297"/>
      <c r="G491" s="297">
        <v>491</v>
      </c>
      <c r="H491" s="296" t="str">
        <f t="shared" si="87"/>
        <v/>
      </c>
      <c r="I491" s="299" t="str">
        <f t="shared" si="80"/>
        <v/>
      </c>
      <c r="J491" s="93"/>
      <c r="L491" s="278">
        <f t="shared" si="81"/>
        <v>0</v>
      </c>
      <c r="M491" s="278">
        <f t="shared" si="82"/>
        <v>0</v>
      </c>
      <c r="N491" s="319">
        <f t="shared" si="83"/>
        <v>0</v>
      </c>
      <c r="O491" s="300"/>
      <c r="P491" s="300"/>
      <c r="Q491" s="297"/>
      <c r="R491" s="297"/>
      <c r="S491" s="299" t="str">
        <f t="shared" si="89"/>
        <v/>
      </c>
    </row>
    <row r="492" spans="1:19" ht="30" customHeight="1" x14ac:dyDescent="0.2">
      <c r="A492" s="277" t="str">
        <f t="shared" si="79"/>
        <v/>
      </c>
      <c r="B492" s="296" t="str">
        <f t="shared" si="84"/>
        <v/>
      </c>
      <c r="C492" s="296" t="str">
        <f t="shared" si="85"/>
        <v/>
      </c>
      <c r="D492" s="297" t="str">
        <f t="shared" si="86"/>
        <v/>
      </c>
      <c r="E492" s="298" t="str">
        <f t="shared" si="88"/>
        <v/>
      </c>
      <c r="F492" s="297"/>
      <c r="G492" s="297">
        <v>492</v>
      </c>
      <c r="H492" s="296" t="str">
        <f t="shared" si="87"/>
        <v/>
      </c>
      <c r="I492" s="299" t="str">
        <f t="shared" si="80"/>
        <v/>
      </c>
      <c r="J492" s="93"/>
      <c r="L492" s="278">
        <f t="shared" si="81"/>
        <v>0</v>
      </c>
      <c r="M492" s="278">
        <f t="shared" si="82"/>
        <v>0</v>
      </c>
      <c r="N492" s="319">
        <f t="shared" si="83"/>
        <v>0</v>
      </c>
      <c r="O492" s="300"/>
      <c r="P492" s="300"/>
      <c r="Q492" s="297"/>
      <c r="R492" s="297"/>
      <c r="S492" s="299" t="str">
        <f t="shared" si="89"/>
        <v/>
      </c>
    </row>
    <row r="493" spans="1:19" ht="30" customHeight="1" x14ac:dyDescent="0.2">
      <c r="A493" s="277" t="str">
        <f t="shared" si="79"/>
        <v/>
      </c>
      <c r="B493" s="296" t="str">
        <f t="shared" si="84"/>
        <v/>
      </c>
      <c r="C493" s="296" t="str">
        <f t="shared" si="85"/>
        <v/>
      </c>
      <c r="D493" s="297" t="str">
        <f t="shared" si="86"/>
        <v/>
      </c>
      <c r="E493" s="298" t="str">
        <f t="shared" si="88"/>
        <v/>
      </c>
      <c r="F493" s="297"/>
      <c r="G493" s="297">
        <v>493</v>
      </c>
      <c r="H493" s="296" t="str">
        <f t="shared" si="87"/>
        <v/>
      </c>
      <c r="I493" s="299" t="str">
        <f t="shared" si="80"/>
        <v/>
      </c>
      <c r="J493" s="93"/>
      <c r="L493" s="278">
        <f t="shared" si="81"/>
        <v>0</v>
      </c>
      <c r="M493" s="278">
        <f t="shared" si="82"/>
        <v>0</v>
      </c>
      <c r="N493" s="319">
        <f t="shared" si="83"/>
        <v>0</v>
      </c>
      <c r="O493" s="300"/>
      <c r="P493" s="300"/>
      <c r="Q493" s="297"/>
      <c r="R493" s="297"/>
      <c r="S493" s="299" t="str">
        <f t="shared" si="89"/>
        <v/>
      </c>
    </row>
    <row r="494" spans="1:19" ht="30" customHeight="1" x14ac:dyDescent="0.2">
      <c r="A494" s="277" t="str">
        <f t="shared" si="79"/>
        <v/>
      </c>
      <c r="B494" s="296" t="str">
        <f t="shared" si="84"/>
        <v/>
      </c>
      <c r="C494" s="296" t="str">
        <f t="shared" si="85"/>
        <v/>
      </c>
      <c r="D494" s="297" t="str">
        <f t="shared" si="86"/>
        <v/>
      </c>
      <c r="E494" s="298" t="str">
        <f t="shared" si="88"/>
        <v/>
      </c>
      <c r="F494" s="297"/>
      <c r="G494" s="297">
        <v>494</v>
      </c>
      <c r="H494" s="296" t="str">
        <f t="shared" si="87"/>
        <v/>
      </c>
      <c r="I494" s="299" t="str">
        <f t="shared" si="80"/>
        <v/>
      </c>
      <c r="J494" s="93"/>
      <c r="L494" s="278">
        <f t="shared" si="81"/>
        <v>0</v>
      </c>
      <c r="M494" s="278">
        <f t="shared" si="82"/>
        <v>0</v>
      </c>
      <c r="N494" s="319">
        <f t="shared" si="83"/>
        <v>0</v>
      </c>
      <c r="O494" s="300"/>
      <c r="P494" s="300"/>
      <c r="Q494" s="297"/>
      <c r="R494" s="297"/>
      <c r="S494" s="299" t="str">
        <f t="shared" si="89"/>
        <v/>
      </c>
    </row>
    <row r="495" spans="1:19" ht="30" customHeight="1" x14ac:dyDescent="0.2">
      <c r="A495" s="277" t="str">
        <f t="shared" si="79"/>
        <v/>
      </c>
      <c r="B495" s="296" t="str">
        <f t="shared" si="84"/>
        <v/>
      </c>
      <c r="C495" s="296" t="str">
        <f t="shared" si="85"/>
        <v/>
      </c>
      <c r="D495" s="297" t="str">
        <f t="shared" si="86"/>
        <v/>
      </c>
      <c r="E495" s="298" t="str">
        <f t="shared" si="88"/>
        <v/>
      </c>
      <c r="F495" s="297"/>
      <c r="G495" s="297">
        <v>495</v>
      </c>
      <c r="H495" s="296" t="str">
        <f t="shared" si="87"/>
        <v/>
      </c>
      <c r="I495" s="299" t="str">
        <f t="shared" si="80"/>
        <v/>
      </c>
      <c r="J495" s="93"/>
      <c r="L495" s="278">
        <f t="shared" si="81"/>
        <v>0</v>
      </c>
      <c r="M495" s="278">
        <f t="shared" si="82"/>
        <v>0</v>
      </c>
      <c r="N495" s="319">
        <f t="shared" si="83"/>
        <v>0</v>
      </c>
      <c r="O495" s="300"/>
      <c r="P495" s="300"/>
      <c r="Q495" s="297"/>
      <c r="R495" s="297"/>
      <c r="S495" s="299" t="str">
        <f t="shared" si="89"/>
        <v/>
      </c>
    </row>
    <row r="496" spans="1:19" ht="30" customHeight="1" x14ac:dyDescent="0.2">
      <c r="A496" s="277" t="str">
        <f t="shared" si="79"/>
        <v/>
      </c>
      <c r="B496" s="296" t="str">
        <f t="shared" si="84"/>
        <v/>
      </c>
      <c r="C496" s="296" t="str">
        <f t="shared" si="85"/>
        <v/>
      </c>
      <c r="D496" s="297" t="str">
        <f t="shared" si="86"/>
        <v/>
      </c>
      <c r="E496" s="298" t="str">
        <f t="shared" si="88"/>
        <v/>
      </c>
      <c r="F496" s="297"/>
      <c r="G496" s="297">
        <v>496</v>
      </c>
      <c r="H496" s="296" t="str">
        <f t="shared" si="87"/>
        <v/>
      </c>
      <c r="I496" s="299" t="str">
        <f t="shared" si="80"/>
        <v/>
      </c>
      <c r="J496" s="93"/>
      <c r="L496" s="278">
        <f t="shared" si="81"/>
        <v>0</v>
      </c>
      <c r="M496" s="278">
        <f t="shared" si="82"/>
        <v>0</v>
      </c>
      <c r="N496" s="319">
        <f t="shared" si="83"/>
        <v>0</v>
      </c>
      <c r="O496" s="300"/>
      <c r="P496" s="300"/>
      <c r="Q496" s="297"/>
      <c r="R496" s="297"/>
      <c r="S496" s="299" t="str">
        <f t="shared" si="89"/>
        <v/>
      </c>
    </row>
    <row r="497" spans="1:19" ht="30" customHeight="1" x14ac:dyDescent="0.2">
      <c r="A497" s="277" t="str">
        <f t="shared" si="79"/>
        <v/>
      </c>
      <c r="B497" s="296" t="str">
        <f t="shared" si="84"/>
        <v/>
      </c>
      <c r="C497" s="296" t="str">
        <f t="shared" si="85"/>
        <v/>
      </c>
      <c r="D497" s="297" t="str">
        <f t="shared" si="86"/>
        <v/>
      </c>
      <c r="E497" s="298" t="str">
        <f t="shared" si="88"/>
        <v/>
      </c>
      <c r="F497" s="297"/>
      <c r="G497" s="297">
        <v>497</v>
      </c>
      <c r="H497" s="296" t="str">
        <f t="shared" si="87"/>
        <v/>
      </c>
      <c r="I497" s="299" t="str">
        <f t="shared" si="80"/>
        <v/>
      </c>
      <c r="J497" s="93"/>
      <c r="L497" s="278">
        <f t="shared" si="81"/>
        <v>0</v>
      </c>
      <c r="M497" s="278">
        <f t="shared" si="82"/>
        <v>0</v>
      </c>
      <c r="N497" s="319">
        <f t="shared" si="83"/>
        <v>0</v>
      </c>
      <c r="O497" s="300"/>
      <c r="P497" s="300"/>
      <c r="Q497" s="297"/>
      <c r="R497" s="297"/>
      <c r="S497" s="299" t="str">
        <f t="shared" si="89"/>
        <v/>
      </c>
    </row>
    <row r="498" spans="1:19" ht="30" customHeight="1" x14ac:dyDescent="0.2">
      <c r="A498" s="277" t="str">
        <f t="shared" si="79"/>
        <v/>
      </c>
      <c r="B498" s="296" t="str">
        <f t="shared" si="84"/>
        <v/>
      </c>
      <c r="C498" s="296" t="str">
        <f t="shared" si="85"/>
        <v/>
      </c>
      <c r="D498" s="297" t="str">
        <f t="shared" si="86"/>
        <v/>
      </c>
      <c r="E498" s="298" t="str">
        <f t="shared" si="88"/>
        <v/>
      </c>
      <c r="F498" s="297"/>
      <c r="G498" s="297">
        <v>498</v>
      </c>
      <c r="H498" s="296" t="str">
        <f t="shared" si="87"/>
        <v/>
      </c>
      <c r="I498" s="299" t="str">
        <f t="shared" si="80"/>
        <v/>
      </c>
      <c r="J498" s="93"/>
      <c r="L498" s="278">
        <f t="shared" si="81"/>
        <v>0</v>
      </c>
      <c r="M498" s="278">
        <f t="shared" si="82"/>
        <v>0</v>
      </c>
      <c r="N498" s="319">
        <f t="shared" si="83"/>
        <v>0</v>
      </c>
      <c r="O498" s="300"/>
      <c r="P498" s="300"/>
      <c r="Q498" s="297"/>
      <c r="R498" s="297"/>
      <c r="S498" s="299" t="str">
        <f t="shared" si="89"/>
        <v/>
      </c>
    </row>
    <row r="499" spans="1:19" ht="30" customHeight="1" x14ac:dyDescent="0.2">
      <c r="A499" s="277" t="str">
        <f t="shared" si="79"/>
        <v/>
      </c>
      <c r="B499" s="296" t="str">
        <f t="shared" si="84"/>
        <v/>
      </c>
      <c r="C499" s="296" t="str">
        <f t="shared" si="85"/>
        <v/>
      </c>
      <c r="D499" s="297" t="str">
        <f t="shared" si="86"/>
        <v/>
      </c>
      <c r="E499" s="298" t="str">
        <f t="shared" si="88"/>
        <v/>
      </c>
      <c r="F499" s="297"/>
      <c r="G499" s="297">
        <v>499</v>
      </c>
      <c r="H499" s="296" t="str">
        <f t="shared" si="87"/>
        <v/>
      </c>
      <c r="I499" s="299" t="str">
        <f t="shared" si="80"/>
        <v/>
      </c>
      <c r="J499" s="93"/>
      <c r="L499" s="278">
        <f t="shared" si="81"/>
        <v>0</v>
      </c>
      <c r="M499" s="278">
        <f t="shared" si="82"/>
        <v>0</v>
      </c>
      <c r="N499" s="319">
        <f t="shared" si="83"/>
        <v>0</v>
      </c>
      <c r="O499" s="300"/>
      <c r="P499" s="300"/>
      <c r="Q499" s="297"/>
      <c r="R499" s="297"/>
      <c r="S499" s="299" t="str">
        <f t="shared" si="89"/>
        <v/>
      </c>
    </row>
    <row r="500" spans="1:19" ht="30" customHeight="1" x14ac:dyDescent="0.2">
      <c r="A500" s="277" t="str">
        <f t="shared" si="79"/>
        <v/>
      </c>
      <c r="B500" s="296" t="str">
        <f t="shared" si="84"/>
        <v/>
      </c>
      <c r="C500" s="296" t="str">
        <f t="shared" si="85"/>
        <v/>
      </c>
      <c r="D500" s="297" t="str">
        <f t="shared" si="86"/>
        <v/>
      </c>
      <c r="E500" s="298" t="str">
        <f t="shared" si="88"/>
        <v/>
      </c>
      <c r="F500" s="297"/>
      <c r="G500" s="297">
        <v>500</v>
      </c>
      <c r="H500" s="296" t="str">
        <f t="shared" si="87"/>
        <v/>
      </c>
      <c r="I500" s="299" t="str">
        <f t="shared" si="80"/>
        <v/>
      </c>
      <c r="J500" s="93"/>
      <c r="L500" s="278">
        <f t="shared" si="81"/>
        <v>0</v>
      </c>
      <c r="M500" s="278">
        <f t="shared" si="82"/>
        <v>0</v>
      </c>
      <c r="N500" s="319">
        <f t="shared" si="83"/>
        <v>0</v>
      </c>
      <c r="O500" s="300"/>
      <c r="P500" s="300"/>
      <c r="Q500" s="297"/>
      <c r="R500" s="297"/>
      <c r="S500" s="299" t="str">
        <f t="shared" si="89"/>
        <v/>
      </c>
    </row>
    <row r="501" spans="1:19" ht="30" customHeight="1" x14ac:dyDescent="0.2">
      <c r="A501" s="277" t="str">
        <f t="shared" si="79"/>
        <v/>
      </c>
      <c r="B501" s="296" t="str">
        <f t="shared" si="84"/>
        <v/>
      </c>
      <c r="C501" s="296" t="str">
        <f t="shared" si="85"/>
        <v/>
      </c>
      <c r="D501" s="297" t="str">
        <f t="shared" si="86"/>
        <v/>
      </c>
      <c r="E501" s="298" t="str">
        <f t="shared" si="88"/>
        <v/>
      </c>
      <c r="F501" s="297"/>
      <c r="G501" s="297">
        <v>501</v>
      </c>
      <c r="H501" s="296" t="str">
        <f t="shared" si="87"/>
        <v/>
      </c>
      <c r="I501" s="299" t="str">
        <f t="shared" si="80"/>
        <v/>
      </c>
      <c r="J501" s="93"/>
      <c r="L501" s="278">
        <f t="shared" si="81"/>
        <v>0</v>
      </c>
      <c r="M501" s="278">
        <f t="shared" si="82"/>
        <v>0</v>
      </c>
      <c r="N501" s="319">
        <f t="shared" si="83"/>
        <v>0</v>
      </c>
      <c r="O501" s="300"/>
      <c r="P501" s="300"/>
      <c r="Q501" s="297"/>
      <c r="R501" s="297"/>
      <c r="S501" s="299" t="str">
        <f t="shared" si="89"/>
        <v/>
      </c>
    </row>
    <row r="502" spans="1:19" ht="30" customHeight="1" x14ac:dyDescent="0.2">
      <c r="A502" s="277" t="str">
        <f t="shared" si="79"/>
        <v/>
      </c>
      <c r="B502" s="296" t="str">
        <f t="shared" si="84"/>
        <v/>
      </c>
      <c r="C502" s="296" t="str">
        <f t="shared" si="85"/>
        <v/>
      </c>
      <c r="D502" s="297" t="str">
        <f t="shared" si="86"/>
        <v/>
      </c>
      <c r="E502" s="298" t="str">
        <f t="shared" si="88"/>
        <v/>
      </c>
      <c r="F502" s="297"/>
      <c r="G502" s="297">
        <v>502</v>
      </c>
      <c r="H502" s="296" t="str">
        <f t="shared" si="87"/>
        <v/>
      </c>
      <c r="I502" s="299" t="str">
        <f t="shared" si="80"/>
        <v/>
      </c>
      <c r="J502" s="93"/>
      <c r="L502" s="278">
        <f t="shared" si="81"/>
        <v>0</v>
      </c>
      <c r="M502" s="278">
        <f t="shared" si="82"/>
        <v>0</v>
      </c>
      <c r="N502" s="319">
        <f t="shared" si="83"/>
        <v>0</v>
      </c>
      <c r="O502" s="300"/>
      <c r="P502" s="300"/>
      <c r="Q502" s="297"/>
      <c r="R502" s="297"/>
      <c r="S502" s="299" t="str">
        <f t="shared" si="89"/>
        <v/>
      </c>
    </row>
    <row r="503" spans="1:19" ht="30" customHeight="1" x14ac:dyDescent="0.2">
      <c r="A503" s="277" t="str">
        <f t="shared" si="79"/>
        <v/>
      </c>
      <c r="B503" s="296" t="str">
        <f t="shared" si="84"/>
        <v/>
      </c>
      <c r="C503" s="296" t="str">
        <f t="shared" si="85"/>
        <v/>
      </c>
      <c r="D503" s="297" t="str">
        <f t="shared" si="86"/>
        <v/>
      </c>
      <c r="E503" s="298" t="str">
        <f t="shared" si="88"/>
        <v/>
      </c>
      <c r="F503" s="297"/>
      <c r="G503" s="297">
        <v>503</v>
      </c>
      <c r="H503" s="296" t="str">
        <f t="shared" si="87"/>
        <v/>
      </c>
      <c r="I503" s="299" t="str">
        <f t="shared" si="80"/>
        <v/>
      </c>
      <c r="J503" s="93"/>
      <c r="L503" s="278">
        <f t="shared" si="81"/>
        <v>0</v>
      </c>
      <c r="M503" s="278">
        <f t="shared" si="82"/>
        <v>0</v>
      </c>
      <c r="N503" s="319">
        <f t="shared" si="83"/>
        <v>0</v>
      </c>
      <c r="O503" s="300"/>
      <c r="P503" s="300"/>
      <c r="Q503" s="297"/>
      <c r="R503" s="297"/>
      <c r="S503" s="299" t="str">
        <f t="shared" si="89"/>
        <v/>
      </c>
    </row>
    <row r="504" spans="1:19" ht="30" customHeight="1" x14ac:dyDescent="0.2">
      <c r="A504" s="277" t="str">
        <f t="shared" si="79"/>
        <v/>
      </c>
      <c r="B504" s="296" t="str">
        <f t="shared" si="84"/>
        <v/>
      </c>
      <c r="C504" s="296" t="str">
        <f t="shared" si="85"/>
        <v/>
      </c>
      <c r="D504" s="297" t="str">
        <f t="shared" si="86"/>
        <v/>
      </c>
      <c r="E504" s="298" t="str">
        <f t="shared" si="88"/>
        <v/>
      </c>
      <c r="F504" s="297"/>
      <c r="G504" s="297">
        <v>504</v>
      </c>
      <c r="H504" s="296" t="str">
        <f t="shared" si="87"/>
        <v/>
      </c>
      <c r="I504" s="299" t="str">
        <f t="shared" si="80"/>
        <v/>
      </c>
      <c r="J504" s="93"/>
      <c r="L504" s="278">
        <f t="shared" si="81"/>
        <v>0</v>
      </c>
      <c r="M504" s="278">
        <f t="shared" si="82"/>
        <v>0</v>
      </c>
      <c r="N504" s="319">
        <f t="shared" si="83"/>
        <v>0</v>
      </c>
      <c r="O504" s="300"/>
      <c r="P504" s="300"/>
      <c r="Q504" s="297"/>
      <c r="R504" s="297"/>
      <c r="S504" s="299" t="str">
        <f t="shared" si="89"/>
        <v/>
      </c>
    </row>
    <row r="505" spans="1:19" ht="30" customHeight="1" x14ac:dyDescent="0.2">
      <c r="A505" s="277" t="str">
        <f t="shared" si="79"/>
        <v/>
      </c>
      <c r="B505" s="296" t="str">
        <f t="shared" si="84"/>
        <v/>
      </c>
      <c r="C505" s="296" t="str">
        <f t="shared" si="85"/>
        <v/>
      </c>
      <c r="D505" s="297" t="str">
        <f t="shared" si="86"/>
        <v/>
      </c>
      <c r="E505" s="298" t="str">
        <f t="shared" si="88"/>
        <v/>
      </c>
      <c r="F505" s="297"/>
      <c r="G505" s="297">
        <v>505</v>
      </c>
      <c r="H505" s="296" t="str">
        <f t="shared" si="87"/>
        <v/>
      </c>
      <c r="I505" s="299" t="str">
        <f t="shared" si="80"/>
        <v/>
      </c>
      <c r="J505" s="93"/>
      <c r="L505" s="278">
        <f t="shared" si="81"/>
        <v>0</v>
      </c>
      <c r="M505" s="278">
        <f t="shared" si="82"/>
        <v>0</v>
      </c>
      <c r="N505" s="319">
        <f t="shared" si="83"/>
        <v>0</v>
      </c>
      <c r="O505" s="300"/>
      <c r="P505" s="300"/>
      <c r="Q505" s="297"/>
      <c r="R505" s="297"/>
      <c r="S505" s="299" t="str">
        <f t="shared" si="89"/>
        <v/>
      </c>
    </row>
    <row r="506" spans="1:19" ht="30" customHeight="1" x14ac:dyDescent="0.2">
      <c r="A506" s="277" t="str">
        <f t="shared" si="79"/>
        <v/>
      </c>
      <c r="B506" s="296" t="str">
        <f t="shared" si="84"/>
        <v/>
      </c>
      <c r="C506" s="296" t="str">
        <f t="shared" si="85"/>
        <v/>
      </c>
      <c r="D506" s="297" t="str">
        <f t="shared" si="86"/>
        <v/>
      </c>
      <c r="E506" s="298" t="str">
        <f t="shared" si="88"/>
        <v/>
      </c>
      <c r="F506" s="297"/>
      <c r="G506" s="297">
        <v>506</v>
      </c>
      <c r="H506" s="296" t="str">
        <f t="shared" si="87"/>
        <v/>
      </c>
      <c r="I506" s="299" t="str">
        <f t="shared" si="80"/>
        <v/>
      </c>
      <c r="J506" s="93"/>
      <c r="L506" s="278">
        <f t="shared" si="81"/>
        <v>0</v>
      </c>
      <c r="M506" s="278">
        <f t="shared" si="82"/>
        <v>0</v>
      </c>
      <c r="N506" s="319">
        <f t="shared" si="83"/>
        <v>0</v>
      </c>
      <c r="O506" s="300"/>
      <c r="P506" s="300"/>
      <c r="Q506" s="297"/>
      <c r="R506" s="297"/>
      <c r="S506" s="299" t="str">
        <f t="shared" si="89"/>
        <v/>
      </c>
    </row>
    <row r="507" spans="1:19" ht="30" customHeight="1" x14ac:dyDescent="0.2">
      <c r="A507" s="277" t="str">
        <f t="shared" si="79"/>
        <v/>
      </c>
      <c r="B507" s="296" t="str">
        <f t="shared" si="84"/>
        <v/>
      </c>
      <c r="C507" s="296" t="str">
        <f t="shared" si="85"/>
        <v/>
      </c>
      <c r="D507" s="297" t="str">
        <f t="shared" si="86"/>
        <v/>
      </c>
      <c r="E507" s="298" t="str">
        <f t="shared" si="88"/>
        <v/>
      </c>
      <c r="F507" s="297"/>
      <c r="G507" s="297">
        <v>507</v>
      </c>
      <c r="H507" s="296" t="str">
        <f t="shared" si="87"/>
        <v/>
      </c>
      <c r="I507" s="299" t="str">
        <f t="shared" si="80"/>
        <v/>
      </c>
      <c r="J507" s="93"/>
      <c r="L507" s="278">
        <f t="shared" si="81"/>
        <v>0</v>
      </c>
      <c r="M507" s="278">
        <f t="shared" si="82"/>
        <v>0</v>
      </c>
      <c r="N507" s="319">
        <f t="shared" si="83"/>
        <v>0</v>
      </c>
      <c r="O507" s="300"/>
      <c r="P507" s="300"/>
      <c r="Q507" s="297"/>
      <c r="R507" s="297"/>
      <c r="S507" s="299" t="str">
        <f t="shared" si="89"/>
        <v/>
      </c>
    </row>
    <row r="508" spans="1:19" ht="30" customHeight="1" x14ac:dyDescent="0.2">
      <c r="A508" s="277" t="str">
        <f t="shared" si="79"/>
        <v/>
      </c>
      <c r="B508" s="296" t="str">
        <f t="shared" si="84"/>
        <v/>
      </c>
      <c r="C508" s="296" t="str">
        <f t="shared" si="85"/>
        <v/>
      </c>
      <c r="D508" s="297" t="str">
        <f t="shared" si="86"/>
        <v/>
      </c>
      <c r="E508" s="298" t="str">
        <f t="shared" si="88"/>
        <v/>
      </c>
      <c r="F508" s="297"/>
      <c r="G508" s="297">
        <v>508</v>
      </c>
      <c r="H508" s="296" t="str">
        <f t="shared" si="87"/>
        <v/>
      </c>
      <c r="I508" s="299" t="str">
        <f t="shared" si="80"/>
        <v/>
      </c>
      <c r="J508" s="93"/>
      <c r="L508" s="278">
        <f t="shared" si="81"/>
        <v>0</v>
      </c>
      <c r="M508" s="278">
        <f t="shared" si="82"/>
        <v>0</v>
      </c>
      <c r="N508" s="319">
        <f t="shared" si="83"/>
        <v>0</v>
      </c>
      <c r="O508" s="300"/>
      <c r="P508" s="300"/>
      <c r="Q508" s="297"/>
      <c r="R508" s="297"/>
      <c r="S508" s="299" t="str">
        <f t="shared" si="89"/>
        <v/>
      </c>
    </row>
    <row r="509" spans="1:19" ht="30" customHeight="1" x14ac:dyDescent="0.2">
      <c r="A509" s="277" t="str">
        <f t="shared" si="79"/>
        <v/>
      </c>
      <c r="B509" s="296" t="str">
        <f t="shared" si="84"/>
        <v/>
      </c>
      <c r="C509" s="296" t="str">
        <f t="shared" si="85"/>
        <v/>
      </c>
      <c r="D509" s="297" t="str">
        <f t="shared" si="86"/>
        <v/>
      </c>
      <c r="E509" s="298" t="str">
        <f t="shared" si="88"/>
        <v/>
      </c>
      <c r="F509" s="297"/>
      <c r="G509" s="297">
        <v>509</v>
      </c>
      <c r="H509" s="296" t="str">
        <f t="shared" si="87"/>
        <v/>
      </c>
      <c r="I509" s="299" t="str">
        <f t="shared" si="80"/>
        <v/>
      </c>
      <c r="J509" s="93"/>
      <c r="L509" s="278">
        <f t="shared" si="81"/>
        <v>0</v>
      </c>
      <c r="M509" s="278">
        <f t="shared" si="82"/>
        <v>0</v>
      </c>
      <c r="N509" s="319">
        <f t="shared" si="83"/>
        <v>0</v>
      </c>
      <c r="O509" s="300"/>
      <c r="P509" s="300"/>
      <c r="Q509" s="297"/>
      <c r="R509" s="297"/>
      <c r="S509" s="299" t="str">
        <f t="shared" si="89"/>
        <v/>
      </c>
    </row>
    <row r="510" spans="1:19" ht="30" customHeight="1" x14ac:dyDescent="0.2">
      <c r="A510" s="277" t="str">
        <f t="shared" si="79"/>
        <v/>
      </c>
      <c r="B510" s="296" t="str">
        <f t="shared" si="84"/>
        <v/>
      </c>
      <c r="C510" s="296" t="str">
        <f t="shared" si="85"/>
        <v/>
      </c>
      <c r="D510" s="297" t="str">
        <f t="shared" si="86"/>
        <v/>
      </c>
      <c r="E510" s="298" t="str">
        <f t="shared" si="88"/>
        <v/>
      </c>
      <c r="F510" s="297"/>
      <c r="G510" s="297">
        <v>510</v>
      </c>
      <c r="H510" s="296" t="str">
        <f t="shared" si="87"/>
        <v/>
      </c>
      <c r="I510" s="299" t="str">
        <f t="shared" si="80"/>
        <v/>
      </c>
      <c r="J510" s="93"/>
      <c r="L510" s="278">
        <f t="shared" si="81"/>
        <v>0</v>
      </c>
      <c r="M510" s="278">
        <f t="shared" si="82"/>
        <v>0</v>
      </c>
      <c r="N510" s="319">
        <f t="shared" si="83"/>
        <v>0</v>
      </c>
      <c r="O510" s="300"/>
      <c r="P510" s="300"/>
      <c r="Q510" s="297"/>
      <c r="R510" s="297"/>
      <c r="S510" s="299" t="str">
        <f t="shared" si="89"/>
        <v/>
      </c>
    </row>
    <row r="511" spans="1:19" ht="30" customHeight="1" x14ac:dyDescent="0.2">
      <c r="A511" s="277" t="str">
        <f t="shared" si="79"/>
        <v/>
      </c>
      <c r="B511" s="296" t="str">
        <f t="shared" si="84"/>
        <v/>
      </c>
      <c r="C511" s="296" t="str">
        <f t="shared" si="85"/>
        <v/>
      </c>
      <c r="D511" s="297" t="str">
        <f t="shared" si="86"/>
        <v/>
      </c>
      <c r="E511" s="298" t="str">
        <f t="shared" si="88"/>
        <v/>
      </c>
      <c r="F511" s="297"/>
      <c r="G511" s="297">
        <v>511</v>
      </c>
      <c r="H511" s="296" t="str">
        <f t="shared" si="87"/>
        <v/>
      </c>
      <c r="I511" s="299" t="str">
        <f t="shared" si="80"/>
        <v/>
      </c>
      <c r="J511" s="93"/>
      <c r="L511" s="278">
        <f t="shared" si="81"/>
        <v>0</v>
      </c>
      <c r="M511" s="278">
        <f t="shared" si="82"/>
        <v>0</v>
      </c>
      <c r="N511" s="319">
        <f t="shared" si="83"/>
        <v>0</v>
      </c>
      <c r="O511" s="300"/>
      <c r="P511" s="300"/>
      <c r="Q511" s="297"/>
      <c r="R511" s="297"/>
      <c r="S511" s="299" t="str">
        <f t="shared" si="89"/>
        <v/>
      </c>
    </row>
    <row r="512" spans="1:19" ht="30" customHeight="1" x14ac:dyDescent="0.2">
      <c r="A512" s="277" t="str">
        <f t="shared" si="79"/>
        <v/>
      </c>
      <c r="B512" s="296" t="str">
        <f t="shared" si="84"/>
        <v/>
      </c>
      <c r="C512" s="296" t="str">
        <f t="shared" si="85"/>
        <v/>
      </c>
      <c r="D512" s="297" t="str">
        <f t="shared" si="86"/>
        <v/>
      </c>
      <c r="E512" s="298" t="str">
        <f t="shared" si="88"/>
        <v/>
      </c>
      <c r="F512" s="297"/>
      <c r="G512" s="297">
        <v>512</v>
      </c>
      <c r="H512" s="296" t="str">
        <f t="shared" si="87"/>
        <v/>
      </c>
      <c r="I512" s="299" t="str">
        <f t="shared" si="80"/>
        <v/>
      </c>
      <c r="J512" s="93"/>
      <c r="L512" s="278">
        <f t="shared" si="81"/>
        <v>0</v>
      </c>
      <c r="M512" s="278">
        <f t="shared" si="82"/>
        <v>0</v>
      </c>
      <c r="N512" s="319">
        <f t="shared" si="83"/>
        <v>0</v>
      </c>
      <c r="O512" s="300"/>
      <c r="P512" s="300"/>
      <c r="Q512" s="297"/>
      <c r="R512" s="297"/>
      <c r="S512" s="299" t="str">
        <f t="shared" si="89"/>
        <v/>
      </c>
    </row>
    <row r="513" spans="1:19" ht="30" customHeight="1" x14ac:dyDescent="0.2">
      <c r="A513" s="277" t="str">
        <f t="shared" si="79"/>
        <v/>
      </c>
      <c r="B513" s="296" t="str">
        <f t="shared" si="84"/>
        <v/>
      </c>
      <c r="C513" s="296" t="str">
        <f t="shared" si="85"/>
        <v/>
      </c>
      <c r="D513" s="297" t="str">
        <f t="shared" si="86"/>
        <v/>
      </c>
      <c r="E513" s="298" t="str">
        <f t="shared" si="88"/>
        <v/>
      </c>
      <c r="F513" s="297"/>
      <c r="G513" s="297">
        <v>513</v>
      </c>
      <c r="H513" s="296" t="str">
        <f t="shared" si="87"/>
        <v/>
      </c>
      <c r="I513" s="299" t="str">
        <f t="shared" si="80"/>
        <v/>
      </c>
      <c r="J513" s="93"/>
      <c r="L513" s="278">
        <f t="shared" si="81"/>
        <v>0</v>
      </c>
      <c r="M513" s="278">
        <f t="shared" si="82"/>
        <v>0</v>
      </c>
      <c r="N513" s="319">
        <f t="shared" si="83"/>
        <v>0</v>
      </c>
      <c r="O513" s="300"/>
      <c r="P513" s="300"/>
      <c r="Q513" s="297"/>
      <c r="R513" s="297"/>
      <c r="S513" s="299" t="str">
        <f t="shared" si="89"/>
        <v/>
      </c>
    </row>
    <row r="514" spans="1:19" ht="30" customHeight="1" x14ac:dyDescent="0.2">
      <c r="A514" s="277" t="str">
        <f t="shared" ref="A514:A577" si="90">IF(B514="","",$W$3)</f>
        <v/>
      </c>
      <c r="B514" s="296" t="str">
        <f t="shared" si="84"/>
        <v/>
      </c>
      <c r="C514" s="296" t="str">
        <f t="shared" si="85"/>
        <v/>
      </c>
      <c r="D514" s="297" t="str">
        <f t="shared" si="86"/>
        <v/>
      </c>
      <c r="E514" s="298" t="str">
        <f t="shared" si="88"/>
        <v/>
      </c>
      <c r="F514" s="297"/>
      <c r="G514" s="297">
        <v>514</v>
      </c>
      <c r="H514" s="296" t="str">
        <f t="shared" si="87"/>
        <v/>
      </c>
      <c r="I514" s="299" t="str">
        <f t="shared" ref="I514:I577" si="91">IF(H514="","",CONCATENATE("C",IF(H514&gt;$X$1-25,0,INT(($X$1-H514-20)/5))))</f>
        <v/>
      </c>
      <c r="J514" s="93"/>
      <c r="L514" s="278">
        <f t="shared" ref="L514:L577" si="92">IF(D514="M",1,0)</f>
        <v>0</v>
      </c>
      <c r="M514" s="278">
        <f t="shared" ref="M514:M577" si="93">IF(D514="F",1,0)</f>
        <v>0</v>
      </c>
      <c r="N514" s="319">
        <f t="shared" ref="N514:N577" si="94">IF(COUNTBLANK(O514:R514)=0,1,0)</f>
        <v>0</v>
      </c>
      <c r="O514" s="300"/>
      <c r="P514" s="300"/>
      <c r="Q514" s="297"/>
      <c r="R514" s="297"/>
      <c r="S514" s="299" t="str">
        <f t="shared" si="89"/>
        <v/>
      </c>
    </row>
    <row r="515" spans="1:19" ht="30" customHeight="1" x14ac:dyDescent="0.2">
      <c r="A515" s="277" t="str">
        <f t="shared" si="90"/>
        <v/>
      </c>
      <c r="B515" s="296" t="str">
        <f t="shared" ref="B515:B578" si="95">IF(O515="","",O515)</f>
        <v/>
      </c>
      <c r="C515" s="296" t="str">
        <f t="shared" ref="C515:C578" si="96">IF(P515="","",P515)</f>
        <v/>
      </c>
      <c r="D515" s="297" t="str">
        <f t="shared" ref="D515:D578" si="97">IF(Q515="","",Q515)</f>
        <v/>
      </c>
      <c r="E515" s="298" t="str">
        <f t="shared" si="88"/>
        <v/>
      </c>
      <c r="F515" s="297"/>
      <c r="G515" s="297">
        <v>515</v>
      </c>
      <c r="H515" s="296" t="str">
        <f t="shared" ref="H515:H578" si="98">IF(R515="","",R515)</f>
        <v/>
      </c>
      <c r="I515" s="299" t="str">
        <f t="shared" si="91"/>
        <v/>
      </c>
      <c r="J515" s="93"/>
      <c r="L515" s="278">
        <f t="shared" si="92"/>
        <v>0</v>
      </c>
      <c r="M515" s="278">
        <f t="shared" si="93"/>
        <v>0</v>
      </c>
      <c r="N515" s="319">
        <f t="shared" si="94"/>
        <v>0</v>
      </c>
      <c r="O515" s="300"/>
      <c r="P515" s="300"/>
      <c r="Q515" s="297"/>
      <c r="R515" s="297"/>
      <c r="S515" s="299" t="str">
        <f t="shared" si="89"/>
        <v/>
      </c>
    </row>
    <row r="516" spans="1:19" ht="30" customHeight="1" x14ac:dyDescent="0.2">
      <c r="A516" s="277" t="str">
        <f t="shared" si="90"/>
        <v/>
      </c>
      <c r="B516" s="296" t="str">
        <f t="shared" si="95"/>
        <v/>
      </c>
      <c r="C516" s="296" t="str">
        <f t="shared" si="96"/>
        <v/>
      </c>
      <c r="D516" s="297" t="str">
        <f t="shared" si="97"/>
        <v/>
      </c>
      <c r="E516" s="298" t="str">
        <f t="shared" ref="E516:E579" si="99">IF(H516="","",VALUE(CONCATENATE("01/01/",H516)))</f>
        <v/>
      </c>
      <c r="F516" s="297"/>
      <c r="G516" s="297">
        <v>516</v>
      </c>
      <c r="H516" s="296" t="str">
        <f t="shared" si="98"/>
        <v/>
      </c>
      <c r="I516" s="299" t="str">
        <f t="shared" si="91"/>
        <v/>
      </c>
      <c r="J516" s="93"/>
      <c r="L516" s="278">
        <f t="shared" si="92"/>
        <v>0</v>
      </c>
      <c r="M516" s="278">
        <f t="shared" si="93"/>
        <v>0</v>
      </c>
      <c r="N516" s="319">
        <f t="shared" si="94"/>
        <v>0</v>
      </c>
      <c r="O516" s="300"/>
      <c r="P516" s="300"/>
      <c r="Q516" s="297"/>
      <c r="R516" s="297"/>
      <c r="S516" s="299" t="str">
        <f t="shared" si="89"/>
        <v/>
      </c>
    </row>
    <row r="517" spans="1:19" ht="30" customHeight="1" x14ac:dyDescent="0.2">
      <c r="A517" s="277" t="str">
        <f t="shared" si="90"/>
        <v/>
      </c>
      <c r="B517" s="296" t="str">
        <f t="shared" si="95"/>
        <v/>
      </c>
      <c r="C517" s="296" t="str">
        <f t="shared" si="96"/>
        <v/>
      </c>
      <c r="D517" s="297" t="str">
        <f t="shared" si="97"/>
        <v/>
      </c>
      <c r="E517" s="298" t="str">
        <f t="shared" si="99"/>
        <v/>
      </c>
      <c r="F517" s="297"/>
      <c r="G517" s="297">
        <v>517</v>
      </c>
      <c r="H517" s="296" t="str">
        <f t="shared" si="98"/>
        <v/>
      </c>
      <c r="I517" s="299" t="str">
        <f t="shared" si="91"/>
        <v/>
      </c>
      <c r="J517" s="93"/>
      <c r="L517" s="278">
        <f t="shared" si="92"/>
        <v>0</v>
      </c>
      <c r="M517" s="278">
        <f t="shared" si="93"/>
        <v>0</v>
      </c>
      <c r="N517" s="319">
        <f t="shared" si="94"/>
        <v>0</v>
      </c>
      <c r="O517" s="300"/>
      <c r="P517" s="300"/>
      <c r="Q517" s="297"/>
      <c r="R517" s="297"/>
      <c r="S517" s="299" t="str">
        <f t="shared" si="89"/>
        <v/>
      </c>
    </row>
    <row r="518" spans="1:19" ht="30" customHeight="1" x14ac:dyDescent="0.2">
      <c r="A518" s="277" t="str">
        <f t="shared" si="90"/>
        <v/>
      </c>
      <c r="B518" s="296" t="str">
        <f t="shared" si="95"/>
        <v/>
      </c>
      <c r="C518" s="296" t="str">
        <f t="shared" si="96"/>
        <v/>
      </c>
      <c r="D518" s="297" t="str">
        <f t="shared" si="97"/>
        <v/>
      </c>
      <c r="E518" s="298" t="str">
        <f t="shared" si="99"/>
        <v/>
      </c>
      <c r="F518" s="297"/>
      <c r="G518" s="297">
        <v>518</v>
      </c>
      <c r="H518" s="296" t="str">
        <f t="shared" si="98"/>
        <v/>
      </c>
      <c r="I518" s="299" t="str">
        <f t="shared" si="91"/>
        <v/>
      </c>
      <c r="J518" s="93"/>
      <c r="L518" s="278">
        <f t="shared" si="92"/>
        <v>0</v>
      </c>
      <c r="M518" s="278">
        <f t="shared" si="93"/>
        <v>0</v>
      </c>
      <c r="N518" s="319">
        <f t="shared" si="94"/>
        <v>0</v>
      </c>
      <c r="O518" s="300"/>
      <c r="P518" s="300"/>
      <c r="Q518" s="297"/>
      <c r="R518" s="297"/>
      <c r="S518" s="299" t="str">
        <f t="shared" si="89"/>
        <v/>
      </c>
    </row>
    <row r="519" spans="1:19" ht="30" customHeight="1" x14ac:dyDescent="0.2">
      <c r="A519" s="277" t="str">
        <f t="shared" si="90"/>
        <v/>
      </c>
      <c r="B519" s="296" t="str">
        <f t="shared" si="95"/>
        <v/>
      </c>
      <c r="C519" s="296" t="str">
        <f t="shared" si="96"/>
        <v/>
      </c>
      <c r="D519" s="297" t="str">
        <f t="shared" si="97"/>
        <v/>
      </c>
      <c r="E519" s="298" t="str">
        <f t="shared" si="99"/>
        <v/>
      </c>
      <c r="F519" s="297"/>
      <c r="G519" s="297">
        <v>519</v>
      </c>
      <c r="H519" s="296" t="str">
        <f t="shared" si="98"/>
        <v/>
      </c>
      <c r="I519" s="299" t="str">
        <f t="shared" si="91"/>
        <v/>
      </c>
      <c r="J519" s="93"/>
      <c r="L519" s="278">
        <f t="shared" si="92"/>
        <v>0</v>
      </c>
      <c r="M519" s="278">
        <f t="shared" si="93"/>
        <v>0</v>
      </c>
      <c r="N519" s="319">
        <f t="shared" si="94"/>
        <v>0</v>
      </c>
      <c r="O519" s="300"/>
      <c r="P519" s="300"/>
      <c r="Q519" s="297"/>
      <c r="R519" s="297"/>
      <c r="S519" s="299" t="str">
        <f t="shared" si="89"/>
        <v/>
      </c>
    </row>
    <row r="520" spans="1:19" ht="30" customHeight="1" x14ac:dyDescent="0.2">
      <c r="A520" s="277" t="str">
        <f t="shared" si="90"/>
        <v/>
      </c>
      <c r="B520" s="296" t="str">
        <f t="shared" si="95"/>
        <v/>
      </c>
      <c r="C520" s="296" t="str">
        <f t="shared" si="96"/>
        <v/>
      </c>
      <c r="D520" s="297" t="str">
        <f t="shared" si="97"/>
        <v/>
      </c>
      <c r="E520" s="298" t="str">
        <f t="shared" si="99"/>
        <v/>
      </c>
      <c r="F520" s="297"/>
      <c r="G520" s="297">
        <v>520</v>
      </c>
      <c r="H520" s="296" t="str">
        <f t="shared" si="98"/>
        <v/>
      </c>
      <c r="I520" s="299" t="str">
        <f t="shared" si="91"/>
        <v/>
      </c>
      <c r="J520" s="93"/>
      <c r="L520" s="278">
        <f t="shared" si="92"/>
        <v>0</v>
      </c>
      <c r="M520" s="278">
        <f t="shared" si="93"/>
        <v>0</v>
      </c>
      <c r="N520" s="319">
        <f t="shared" si="94"/>
        <v>0</v>
      </c>
      <c r="O520" s="300"/>
      <c r="P520" s="300"/>
      <c r="Q520" s="297"/>
      <c r="R520" s="297"/>
      <c r="S520" s="299" t="str">
        <f t="shared" si="89"/>
        <v/>
      </c>
    </row>
    <row r="521" spans="1:19" ht="30" customHeight="1" x14ac:dyDescent="0.2">
      <c r="A521" s="277" t="str">
        <f t="shared" si="90"/>
        <v/>
      </c>
      <c r="B521" s="296" t="str">
        <f t="shared" si="95"/>
        <v/>
      </c>
      <c r="C521" s="296" t="str">
        <f t="shared" si="96"/>
        <v/>
      </c>
      <c r="D521" s="297" t="str">
        <f t="shared" si="97"/>
        <v/>
      </c>
      <c r="E521" s="298" t="str">
        <f t="shared" si="99"/>
        <v/>
      </c>
      <c r="F521" s="297"/>
      <c r="G521" s="297">
        <v>521</v>
      </c>
      <c r="H521" s="296" t="str">
        <f t="shared" si="98"/>
        <v/>
      </c>
      <c r="I521" s="299" t="str">
        <f t="shared" si="91"/>
        <v/>
      </c>
      <c r="J521" s="93"/>
      <c r="L521" s="278">
        <f t="shared" si="92"/>
        <v>0</v>
      </c>
      <c r="M521" s="278">
        <f t="shared" si="93"/>
        <v>0</v>
      </c>
      <c r="N521" s="319">
        <f t="shared" si="94"/>
        <v>0</v>
      </c>
      <c r="O521" s="300"/>
      <c r="P521" s="300"/>
      <c r="Q521" s="297"/>
      <c r="R521" s="297"/>
      <c r="S521" s="299" t="str">
        <f t="shared" si="89"/>
        <v/>
      </c>
    </row>
    <row r="522" spans="1:19" ht="30" customHeight="1" x14ac:dyDescent="0.2">
      <c r="A522" s="277" t="str">
        <f t="shared" si="90"/>
        <v/>
      </c>
      <c r="B522" s="296" t="str">
        <f t="shared" si="95"/>
        <v/>
      </c>
      <c r="C522" s="296" t="str">
        <f t="shared" si="96"/>
        <v/>
      </c>
      <c r="D522" s="297" t="str">
        <f t="shared" si="97"/>
        <v/>
      </c>
      <c r="E522" s="298" t="str">
        <f t="shared" si="99"/>
        <v/>
      </c>
      <c r="F522" s="297"/>
      <c r="G522" s="297">
        <v>522</v>
      </c>
      <c r="H522" s="296" t="str">
        <f t="shared" si="98"/>
        <v/>
      </c>
      <c r="I522" s="299" t="str">
        <f t="shared" si="91"/>
        <v/>
      </c>
      <c r="J522" s="93"/>
      <c r="L522" s="278">
        <f t="shared" si="92"/>
        <v>0</v>
      </c>
      <c r="M522" s="278">
        <f t="shared" si="93"/>
        <v>0</v>
      </c>
      <c r="N522" s="319">
        <f t="shared" si="94"/>
        <v>0</v>
      </c>
      <c r="O522" s="300"/>
      <c r="P522" s="300"/>
      <c r="Q522" s="297"/>
      <c r="R522" s="297"/>
      <c r="S522" s="299" t="str">
        <f t="shared" si="89"/>
        <v/>
      </c>
    </row>
    <row r="523" spans="1:19" ht="30" customHeight="1" x14ac:dyDescent="0.2">
      <c r="A523" s="277" t="str">
        <f t="shared" si="90"/>
        <v/>
      </c>
      <c r="B523" s="296" t="str">
        <f t="shared" si="95"/>
        <v/>
      </c>
      <c r="C523" s="296" t="str">
        <f t="shared" si="96"/>
        <v/>
      </c>
      <c r="D523" s="297" t="str">
        <f t="shared" si="97"/>
        <v/>
      </c>
      <c r="E523" s="298" t="str">
        <f t="shared" si="99"/>
        <v/>
      </c>
      <c r="F523" s="297"/>
      <c r="G523" s="297">
        <v>523</v>
      </c>
      <c r="H523" s="296" t="str">
        <f t="shared" si="98"/>
        <v/>
      </c>
      <c r="I523" s="299" t="str">
        <f t="shared" si="91"/>
        <v/>
      </c>
      <c r="J523" s="93"/>
      <c r="L523" s="278">
        <f t="shared" si="92"/>
        <v>0</v>
      </c>
      <c r="M523" s="278">
        <f t="shared" si="93"/>
        <v>0</v>
      </c>
      <c r="N523" s="319">
        <f t="shared" si="94"/>
        <v>0</v>
      </c>
      <c r="O523" s="300"/>
      <c r="P523" s="300"/>
      <c r="Q523" s="297"/>
      <c r="R523" s="297"/>
      <c r="S523" s="299" t="str">
        <f t="shared" si="89"/>
        <v/>
      </c>
    </row>
    <row r="524" spans="1:19" ht="30" customHeight="1" x14ac:dyDescent="0.2">
      <c r="A524" s="277" t="str">
        <f t="shared" si="90"/>
        <v/>
      </c>
      <c r="B524" s="296" t="str">
        <f t="shared" si="95"/>
        <v/>
      </c>
      <c r="C524" s="296" t="str">
        <f t="shared" si="96"/>
        <v/>
      </c>
      <c r="D524" s="297" t="str">
        <f t="shared" si="97"/>
        <v/>
      </c>
      <c r="E524" s="298" t="str">
        <f t="shared" si="99"/>
        <v/>
      </c>
      <c r="F524" s="297"/>
      <c r="G524" s="297">
        <v>524</v>
      </c>
      <c r="H524" s="296" t="str">
        <f t="shared" si="98"/>
        <v/>
      </c>
      <c r="I524" s="299" t="str">
        <f t="shared" si="91"/>
        <v/>
      </c>
      <c r="J524" s="93"/>
      <c r="L524" s="278">
        <f t="shared" si="92"/>
        <v>0</v>
      </c>
      <c r="M524" s="278">
        <f t="shared" si="93"/>
        <v>0</v>
      </c>
      <c r="N524" s="319">
        <f t="shared" si="94"/>
        <v>0</v>
      </c>
      <c r="O524" s="300"/>
      <c r="P524" s="300"/>
      <c r="Q524" s="297"/>
      <c r="R524" s="297"/>
      <c r="S524" s="299" t="str">
        <f t="shared" si="89"/>
        <v/>
      </c>
    </row>
    <row r="525" spans="1:19" ht="30" customHeight="1" x14ac:dyDescent="0.2">
      <c r="A525" s="277" t="str">
        <f t="shared" si="90"/>
        <v/>
      </c>
      <c r="B525" s="296" t="str">
        <f t="shared" si="95"/>
        <v/>
      </c>
      <c r="C525" s="296" t="str">
        <f t="shared" si="96"/>
        <v/>
      </c>
      <c r="D525" s="297" t="str">
        <f t="shared" si="97"/>
        <v/>
      </c>
      <c r="E525" s="298" t="str">
        <f t="shared" si="99"/>
        <v/>
      </c>
      <c r="F525" s="297"/>
      <c r="G525" s="297">
        <v>525</v>
      </c>
      <c r="H525" s="296" t="str">
        <f t="shared" si="98"/>
        <v/>
      </c>
      <c r="I525" s="299" t="str">
        <f t="shared" si="91"/>
        <v/>
      </c>
      <c r="J525" s="93"/>
      <c r="L525" s="278">
        <f t="shared" si="92"/>
        <v>0</v>
      </c>
      <c r="M525" s="278">
        <f t="shared" si="93"/>
        <v>0</v>
      </c>
      <c r="N525" s="319">
        <f t="shared" si="94"/>
        <v>0</v>
      </c>
      <c r="O525" s="300"/>
      <c r="P525" s="300"/>
      <c r="Q525" s="297"/>
      <c r="R525" s="297"/>
      <c r="S525" s="299" t="str">
        <f t="shared" si="89"/>
        <v/>
      </c>
    </row>
    <row r="526" spans="1:19" ht="30" customHeight="1" x14ac:dyDescent="0.2">
      <c r="A526" s="277" t="str">
        <f t="shared" si="90"/>
        <v/>
      </c>
      <c r="B526" s="296" t="str">
        <f t="shared" si="95"/>
        <v/>
      </c>
      <c r="C526" s="296" t="str">
        <f t="shared" si="96"/>
        <v/>
      </c>
      <c r="D526" s="297" t="str">
        <f t="shared" si="97"/>
        <v/>
      </c>
      <c r="E526" s="298" t="str">
        <f t="shared" si="99"/>
        <v/>
      </c>
      <c r="F526" s="297"/>
      <c r="G526" s="297">
        <v>526</v>
      </c>
      <c r="H526" s="296" t="str">
        <f t="shared" si="98"/>
        <v/>
      </c>
      <c r="I526" s="299" t="str">
        <f t="shared" si="91"/>
        <v/>
      </c>
      <c r="J526" s="93"/>
      <c r="L526" s="278">
        <f t="shared" si="92"/>
        <v>0</v>
      </c>
      <c r="M526" s="278">
        <f t="shared" si="93"/>
        <v>0</v>
      </c>
      <c r="N526" s="319">
        <f t="shared" si="94"/>
        <v>0</v>
      </c>
      <c r="O526" s="300"/>
      <c r="P526" s="300"/>
      <c r="Q526" s="297"/>
      <c r="R526" s="297"/>
      <c r="S526" s="299" t="str">
        <f t="shared" si="89"/>
        <v/>
      </c>
    </row>
    <row r="527" spans="1:19" ht="30" customHeight="1" x14ac:dyDescent="0.2">
      <c r="A527" s="277" t="str">
        <f t="shared" si="90"/>
        <v/>
      </c>
      <c r="B527" s="296" t="str">
        <f t="shared" si="95"/>
        <v/>
      </c>
      <c r="C527" s="296" t="str">
        <f t="shared" si="96"/>
        <v/>
      </c>
      <c r="D527" s="297" t="str">
        <f t="shared" si="97"/>
        <v/>
      </c>
      <c r="E527" s="298" t="str">
        <f t="shared" si="99"/>
        <v/>
      </c>
      <c r="F527" s="297"/>
      <c r="G527" s="297">
        <v>527</v>
      </c>
      <c r="H527" s="296" t="str">
        <f t="shared" si="98"/>
        <v/>
      </c>
      <c r="I527" s="299" t="str">
        <f t="shared" si="91"/>
        <v/>
      </c>
      <c r="J527" s="93"/>
      <c r="L527" s="278">
        <f t="shared" si="92"/>
        <v>0</v>
      </c>
      <c r="M527" s="278">
        <f t="shared" si="93"/>
        <v>0</v>
      </c>
      <c r="N527" s="319">
        <f t="shared" si="94"/>
        <v>0</v>
      </c>
      <c r="O527" s="300"/>
      <c r="P527" s="300"/>
      <c r="Q527" s="297"/>
      <c r="R527" s="297"/>
      <c r="S527" s="299" t="str">
        <f t="shared" si="89"/>
        <v/>
      </c>
    </row>
    <row r="528" spans="1:19" ht="30" customHeight="1" x14ac:dyDescent="0.2">
      <c r="A528" s="277" t="str">
        <f t="shared" si="90"/>
        <v/>
      </c>
      <c r="B528" s="296" t="str">
        <f t="shared" si="95"/>
        <v/>
      </c>
      <c r="C528" s="296" t="str">
        <f t="shared" si="96"/>
        <v/>
      </c>
      <c r="D528" s="297" t="str">
        <f t="shared" si="97"/>
        <v/>
      </c>
      <c r="E528" s="298" t="str">
        <f t="shared" si="99"/>
        <v/>
      </c>
      <c r="F528" s="297"/>
      <c r="G528" s="297">
        <v>528</v>
      </c>
      <c r="H528" s="296" t="str">
        <f t="shared" si="98"/>
        <v/>
      </c>
      <c r="I528" s="299" t="str">
        <f t="shared" si="91"/>
        <v/>
      </c>
      <c r="J528" s="93"/>
      <c r="L528" s="278">
        <f t="shared" si="92"/>
        <v>0</v>
      </c>
      <c r="M528" s="278">
        <f t="shared" si="93"/>
        <v>0</v>
      </c>
      <c r="N528" s="319">
        <f t="shared" si="94"/>
        <v>0</v>
      </c>
      <c r="O528" s="300"/>
      <c r="P528" s="300"/>
      <c r="Q528" s="297"/>
      <c r="R528" s="297"/>
      <c r="S528" s="299" t="str">
        <f t="shared" si="89"/>
        <v/>
      </c>
    </row>
    <row r="529" spans="1:19" ht="30" customHeight="1" x14ac:dyDescent="0.2">
      <c r="A529" s="277" t="str">
        <f t="shared" si="90"/>
        <v/>
      </c>
      <c r="B529" s="296" t="str">
        <f t="shared" si="95"/>
        <v/>
      </c>
      <c r="C529" s="296" t="str">
        <f t="shared" si="96"/>
        <v/>
      </c>
      <c r="D529" s="297" t="str">
        <f t="shared" si="97"/>
        <v/>
      </c>
      <c r="E529" s="298" t="str">
        <f t="shared" si="99"/>
        <v/>
      </c>
      <c r="F529" s="297"/>
      <c r="G529" s="297">
        <v>529</v>
      </c>
      <c r="H529" s="296" t="str">
        <f t="shared" si="98"/>
        <v/>
      </c>
      <c r="I529" s="299" t="str">
        <f t="shared" si="91"/>
        <v/>
      </c>
      <c r="J529" s="93"/>
      <c r="L529" s="278">
        <f t="shared" si="92"/>
        <v>0</v>
      </c>
      <c r="M529" s="278">
        <f t="shared" si="93"/>
        <v>0</v>
      </c>
      <c r="N529" s="319">
        <f t="shared" si="94"/>
        <v>0</v>
      </c>
      <c r="O529" s="300"/>
      <c r="P529" s="300"/>
      <c r="Q529" s="297"/>
      <c r="R529" s="297"/>
      <c r="S529" s="299" t="str">
        <f t="shared" ref="S529:S592" si="100">IF(R529="","",CONCATENATE("C",IF(R529&gt;$X$1-25,0,INT(($X$1-R529-20)/5))))</f>
        <v/>
      </c>
    </row>
    <row r="530" spans="1:19" ht="30" customHeight="1" x14ac:dyDescent="0.2">
      <c r="A530" s="277" t="str">
        <f t="shared" si="90"/>
        <v/>
      </c>
      <c r="B530" s="296" t="str">
        <f t="shared" si="95"/>
        <v/>
      </c>
      <c r="C530" s="296" t="str">
        <f t="shared" si="96"/>
        <v/>
      </c>
      <c r="D530" s="297" t="str">
        <f t="shared" si="97"/>
        <v/>
      </c>
      <c r="E530" s="298" t="str">
        <f t="shared" si="99"/>
        <v/>
      </c>
      <c r="F530" s="297"/>
      <c r="G530" s="297">
        <v>530</v>
      </c>
      <c r="H530" s="296" t="str">
        <f t="shared" si="98"/>
        <v/>
      </c>
      <c r="I530" s="299" t="str">
        <f t="shared" si="91"/>
        <v/>
      </c>
      <c r="J530" s="93"/>
      <c r="L530" s="278">
        <f t="shared" si="92"/>
        <v>0</v>
      </c>
      <c r="M530" s="278">
        <f t="shared" si="93"/>
        <v>0</v>
      </c>
      <c r="N530" s="319">
        <f t="shared" si="94"/>
        <v>0</v>
      </c>
      <c r="O530" s="300"/>
      <c r="P530" s="300"/>
      <c r="Q530" s="297"/>
      <c r="R530" s="297"/>
      <c r="S530" s="299" t="str">
        <f t="shared" si="100"/>
        <v/>
      </c>
    </row>
    <row r="531" spans="1:19" ht="30" customHeight="1" x14ac:dyDescent="0.2">
      <c r="A531" s="277" t="str">
        <f t="shared" si="90"/>
        <v/>
      </c>
      <c r="B531" s="296" t="str">
        <f t="shared" si="95"/>
        <v/>
      </c>
      <c r="C531" s="296" t="str">
        <f t="shared" si="96"/>
        <v/>
      </c>
      <c r="D531" s="297" t="str">
        <f t="shared" si="97"/>
        <v/>
      </c>
      <c r="E531" s="298" t="str">
        <f t="shared" si="99"/>
        <v/>
      </c>
      <c r="F531" s="297"/>
      <c r="G531" s="297">
        <v>531</v>
      </c>
      <c r="H531" s="296" t="str">
        <f t="shared" si="98"/>
        <v/>
      </c>
      <c r="I531" s="299" t="str">
        <f t="shared" si="91"/>
        <v/>
      </c>
      <c r="J531" s="93"/>
      <c r="L531" s="278">
        <f t="shared" si="92"/>
        <v>0</v>
      </c>
      <c r="M531" s="278">
        <f t="shared" si="93"/>
        <v>0</v>
      </c>
      <c r="N531" s="319">
        <f t="shared" si="94"/>
        <v>0</v>
      </c>
      <c r="O531" s="300"/>
      <c r="P531" s="300"/>
      <c r="Q531" s="297"/>
      <c r="R531" s="297"/>
      <c r="S531" s="299" t="str">
        <f t="shared" si="100"/>
        <v/>
      </c>
    </row>
    <row r="532" spans="1:19" ht="30" customHeight="1" x14ac:dyDescent="0.2">
      <c r="A532" s="277" t="str">
        <f t="shared" si="90"/>
        <v/>
      </c>
      <c r="B532" s="296" t="str">
        <f t="shared" si="95"/>
        <v/>
      </c>
      <c r="C532" s="296" t="str">
        <f t="shared" si="96"/>
        <v/>
      </c>
      <c r="D532" s="297" t="str">
        <f t="shared" si="97"/>
        <v/>
      </c>
      <c r="E532" s="298" t="str">
        <f t="shared" si="99"/>
        <v/>
      </c>
      <c r="F532" s="297"/>
      <c r="G532" s="297">
        <v>532</v>
      </c>
      <c r="H532" s="296" t="str">
        <f t="shared" si="98"/>
        <v/>
      </c>
      <c r="I532" s="299" t="str">
        <f t="shared" si="91"/>
        <v/>
      </c>
      <c r="J532" s="93"/>
      <c r="L532" s="278">
        <f t="shared" si="92"/>
        <v>0</v>
      </c>
      <c r="M532" s="278">
        <f t="shared" si="93"/>
        <v>0</v>
      </c>
      <c r="N532" s="319">
        <f t="shared" si="94"/>
        <v>0</v>
      </c>
      <c r="O532" s="300"/>
      <c r="P532" s="300"/>
      <c r="Q532" s="297"/>
      <c r="R532" s="297"/>
      <c r="S532" s="299" t="str">
        <f t="shared" si="100"/>
        <v/>
      </c>
    </row>
    <row r="533" spans="1:19" ht="30" customHeight="1" x14ac:dyDescent="0.2">
      <c r="A533" s="277" t="str">
        <f t="shared" si="90"/>
        <v/>
      </c>
      <c r="B533" s="296" t="str">
        <f t="shared" si="95"/>
        <v/>
      </c>
      <c r="C533" s="296" t="str">
        <f t="shared" si="96"/>
        <v/>
      </c>
      <c r="D533" s="297" t="str">
        <f t="shared" si="97"/>
        <v/>
      </c>
      <c r="E533" s="298" t="str">
        <f t="shared" si="99"/>
        <v/>
      </c>
      <c r="F533" s="297"/>
      <c r="G533" s="297">
        <v>533</v>
      </c>
      <c r="H533" s="296" t="str">
        <f t="shared" si="98"/>
        <v/>
      </c>
      <c r="I533" s="299" t="str">
        <f t="shared" si="91"/>
        <v/>
      </c>
      <c r="J533" s="93"/>
      <c r="L533" s="278">
        <f t="shared" si="92"/>
        <v>0</v>
      </c>
      <c r="M533" s="278">
        <f t="shared" si="93"/>
        <v>0</v>
      </c>
      <c r="N533" s="319">
        <f t="shared" si="94"/>
        <v>0</v>
      </c>
      <c r="O533" s="300"/>
      <c r="P533" s="300"/>
      <c r="Q533" s="297"/>
      <c r="R533" s="297"/>
      <c r="S533" s="299" t="str">
        <f t="shared" si="100"/>
        <v/>
      </c>
    </row>
    <row r="534" spans="1:19" ht="30" customHeight="1" x14ac:dyDescent="0.2">
      <c r="A534" s="277" t="str">
        <f t="shared" si="90"/>
        <v/>
      </c>
      <c r="B534" s="296" t="str">
        <f t="shared" si="95"/>
        <v/>
      </c>
      <c r="C534" s="296" t="str">
        <f t="shared" si="96"/>
        <v/>
      </c>
      <c r="D534" s="297" t="str">
        <f t="shared" si="97"/>
        <v/>
      </c>
      <c r="E534" s="298" t="str">
        <f t="shared" si="99"/>
        <v/>
      </c>
      <c r="F534" s="297"/>
      <c r="G534" s="297">
        <v>534</v>
      </c>
      <c r="H534" s="296" t="str">
        <f t="shared" si="98"/>
        <v/>
      </c>
      <c r="I534" s="299" t="str">
        <f t="shared" si="91"/>
        <v/>
      </c>
      <c r="J534" s="93"/>
      <c r="L534" s="278">
        <f t="shared" si="92"/>
        <v>0</v>
      </c>
      <c r="M534" s="278">
        <f t="shared" si="93"/>
        <v>0</v>
      </c>
      <c r="N534" s="319">
        <f t="shared" si="94"/>
        <v>0</v>
      </c>
      <c r="O534" s="300"/>
      <c r="P534" s="300"/>
      <c r="Q534" s="297"/>
      <c r="R534" s="297"/>
      <c r="S534" s="299" t="str">
        <f t="shared" si="100"/>
        <v/>
      </c>
    </row>
    <row r="535" spans="1:19" ht="30" customHeight="1" x14ac:dyDescent="0.2">
      <c r="A535" s="277" t="str">
        <f t="shared" si="90"/>
        <v/>
      </c>
      <c r="B535" s="296" t="str">
        <f t="shared" si="95"/>
        <v/>
      </c>
      <c r="C535" s="296" t="str">
        <f t="shared" si="96"/>
        <v/>
      </c>
      <c r="D535" s="297" t="str">
        <f t="shared" si="97"/>
        <v/>
      </c>
      <c r="E535" s="298" t="str">
        <f t="shared" si="99"/>
        <v/>
      </c>
      <c r="F535" s="297"/>
      <c r="G535" s="297">
        <v>535</v>
      </c>
      <c r="H535" s="296" t="str">
        <f t="shared" si="98"/>
        <v/>
      </c>
      <c r="I535" s="299" t="str">
        <f t="shared" si="91"/>
        <v/>
      </c>
      <c r="J535" s="93"/>
      <c r="L535" s="278">
        <f t="shared" si="92"/>
        <v>0</v>
      </c>
      <c r="M535" s="278">
        <f t="shared" si="93"/>
        <v>0</v>
      </c>
      <c r="N535" s="319">
        <f t="shared" si="94"/>
        <v>0</v>
      </c>
      <c r="O535" s="300"/>
      <c r="P535" s="300"/>
      <c r="Q535" s="297"/>
      <c r="R535" s="297"/>
      <c r="S535" s="299" t="str">
        <f t="shared" si="100"/>
        <v/>
      </c>
    </row>
    <row r="536" spans="1:19" ht="30" customHeight="1" x14ac:dyDescent="0.2">
      <c r="A536" s="277" t="str">
        <f t="shared" si="90"/>
        <v/>
      </c>
      <c r="B536" s="296" t="str">
        <f t="shared" si="95"/>
        <v/>
      </c>
      <c r="C536" s="296" t="str">
        <f t="shared" si="96"/>
        <v/>
      </c>
      <c r="D536" s="297" t="str">
        <f t="shared" si="97"/>
        <v/>
      </c>
      <c r="E536" s="298" t="str">
        <f t="shared" si="99"/>
        <v/>
      </c>
      <c r="F536" s="297"/>
      <c r="G536" s="297">
        <v>536</v>
      </c>
      <c r="H536" s="296" t="str">
        <f t="shared" si="98"/>
        <v/>
      </c>
      <c r="I536" s="299" t="str">
        <f t="shared" si="91"/>
        <v/>
      </c>
      <c r="J536" s="93"/>
      <c r="L536" s="278">
        <f t="shared" si="92"/>
        <v>0</v>
      </c>
      <c r="M536" s="278">
        <f t="shared" si="93"/>
        <v>0</v>
      </c>
      <c r="N536" s="319">
        <f t="shared" si="94"/>
        <v>0</v>
      </c>
      <c r="O536" s="300"/>
      <c r="P536" s="300"/>
      <c r="Q536" s="297"/>
      <c r="R536" s="297"/>
      <c r="S536" s="299" t="str">
        <f t="shared" si="100"/>
        <v/>
      </c>
    </row>
    <row r="537" spans="1:19" ht="30" customHeight="1" x14ac:dyDescent="0.2">
      <c r="A537" s="277" t="str">
        <f t="shared" si="90"/>
        <v/>
      </c>
      <c r="B537" s="296" t="str">
        <f t="shared" si="95"/>
        <v/>
      </c>
      <c r="C537" s="296" t="str">
        <f t="shared" si="96"/>
        <v/>
      </c>
      <c r="D537" s="297" t="str">
        <f t="shared" si="97"/>
        <v/>
      </c>
      <c r="E537" s="298" t="str">
        <f t="shared" si="99"/>
        <v/>
      </c>
      <c r="F537" s="297"/>
      <c r="G537" s="297">
        <v>537</v>
      </c>
      <c r="H537" s="296" t="str">
        <f t="shared" si="98"/>
        <v/>
      </c>
      <c r="I537" s="299" t="str">
        <f t="shared" si="91"/>
        <v/>
      </c>
      <c r="J537" s="93"/>
      <c r="L537" s="278">
        <f t="shared" si="92"/>
        <v>0</v>
      </c>
      <c r="M537" s="278">
        <f t="shared" si="93"/>
        <v>0</v>
      </c>
      <c r="N537" s="319">
        <f t="shared" si="94"/>
        <v>0</v>
      </c>
      <c r="O537" s="300"/>
      <c r="P537" s="300"/>
      <c r="Q537" s="297"/>
      <c r="R537" s="297"/>
      <c r="S537" s="299" t="str">
        <f t="shared" si="100"/>
        <v/>
      </c>
    </row>
    <row r="538" spans="1:19" ht="30" customHeight="1" x14ac:dyDescent="0.2">
      <c r="A538" s="277" t="str">
        <f t="shared" si="90"/>
        <v/>
      </c>
      <c r="B538" s="296" t="str">
        <f t="shared" si="95"/>
        <v/>
      </c>
      <c r="C538" s="296" t="str">
        <f t="shared" si="96"/>
        <v/>
      </c>
      <c r="D538" s="297" t="str">
        <f t="shared" si="97"/>
        <v/>
      </c>
      <c r="E538" s="298" t="str">
        <f t="shared" si="99"/>
        <v/>
      </c>
      <c r="F538" s="297"/>
      <c r="G538" s="297">
        <v>538</v>
      </c>
      <c r="H538" s="296" t="str">
        <f t="shared" si="98"/>
        <v/>
      </c>
      <c r="I538" s="299" t="str">
        <f t="shared" si="91"/>
        <v/>
      </c>
      <c r="J538" s="93"/>
      <c r="L538" s="278">
        <f t="shared" si="92"/>
        <v>0</v>
      </c>
      <c r="M538" s="278">
        <f t="shared" si="93"/>
        <v>0</v>
      </c>
      <c r="N538" s="319">
        <f t="shared" si="94"/>
        <v>0</v>
      </c>
      <c r="O538" s="300"/>
      <c r="P538" s="300"/>
      <c r="Q538" s="297"/>
      <c r="R538" s="297"/>
      <c r="S538" s="299" t="str">
        <f t="shared" si="100"/>
        <v/>
      </c>
    </row>
    <row r="539" spans="1:19" ht="30" customHeight="1" x14ac:dyDescent="0.2">
      <c r="A539" s="277" t="str">
        <f t="shared" si="90"/>
        <v/>
      </c>
      <c r="B539" s="296" t="str">
        <f t="shared" si="95"/>
        <v/>
      </c>
      <c r="C539" s="296" t="str">
        <f t="shared" si="96"/>
        <v/>
      </c>
      <c r="D539" s="297" t="str">
        <f t="shared" si="97"/>
        <v/>
      </c>
      <c r="E539" s="298" t="str">
        <f t="shared" si="99"/>
        <v/>
      </c>
      <c r="F539" s="297"/>
      <c r="G539" s="297">
        <v>539</v>
      </c>
      <c r="H539" s="296" t="str">
        <f t="shared" si="98"/>
        <v/>
      </c>
      <c r="I539" s="299" t="str">
        <f t="shared" si="91"/>
        <v/>
      </c>
      <c r="J539" s="93"/>
      <c r="L539" s="278">
        <f t="shared" si="92"/>
        <v>0</v>
      </c>
      <c r="M539" s="278">
        <f t="shared" si="93"/>
        <v>0</v>
      </c>
      <c r="N539" s="319">
        <f t="shared" si="94"/>
        <v>0</v>
      </c>
      <c r="O539" s="300"/>
      <c r="P539" s="300"/>
      <c r="Q539" s="297"/>
      <c r="R539" s="297"/>
      <c r="S539" s="299" t="str">
        <f t="shared" si="100"/>
        <v/>
      </c>
    </row>
    <row r="540" spans="1:19" ht="30" customHeight="1" x14ac:dyDescent="0.2">
      <c r="A540" s="277" t="str">
        <f t="shared" si="90"/>
        <v/>
      </c>
      <c r="B540" s="296" t="str">
        <f t="shared" si="95"/>
        <v/>
      </c>
      <c r="C540" s="296" t="str">
        <f t="shared" si="96"/>
        <v/>
      </c>
      <c r="D540" s="297" t="str">
        <f t="shared" si="97"/>
        <v/>
      </c>
      <c r="E540" s="298" t="str">
        <f t="shared" si="99"/>
        <v/>
      </c>
      <c r="F540" s="297"/>
      <c r="G540" s="297">
        <v>540</v>
      </c>
      <c r="H540" s="296" t="str">
        <f t="shared" si="98"/>
        <v/>
      </c>
      <c r="I540" s="299" t="str">
        <f t="shared" si="91"/>
        <v/>
      </c>
      <c r="J540" s="93"/>
      <c r="L540" s="278">
        <f t="shared" si="92"/>
        <v>0</v>
      </c>
      <c r="M540" s="278">
        <f t="shared" si="93"/>
        <v>0</v>
      </c>
      <c r="N540" s="319">
        <f t="shared" si="94"/>
        <v>0</v>
      </c>
      <c r="O540" s="300"/>
      <c r="P540" s="300"/>
      <c r="Q540" s="297"/>
      <c r="R540" s="297"/>
      <c r="S540" s="299" t="str">
        <f t="shared" si="100"/>
        <v/>
      </c>
    </row>
    <row r="541" spans="1:19" ht="30" customHeight="1" x14ac:dyDescent="0.2">
      <c r="A541" s="277" t="str">
        <f t="shared" si="90"/>
        <v/>
      </c>
      <c r="B541" s="296" t="str">
        <f t="shared" si="95"/>
        <v/>
      </c>
      <c r="C541" s="296" t="str">
        <f t="shared" si="96"/>
        <v/>
      </c>
      <c r="D541" s="297" t="str">
        <f t="shared" si="97"/>
        <v/>
      </c>
      <c r="E541" s="298" t="str">
        <f t="shared" si="99"/>
        <v/>
      </c>
      <c r="F541" s="297"/>
      <c r="G541" s="297">
        <v>541</v>
      </c>
      <c r="H541" s="296" t="str">
        <f t="shared" si="98"/>
        <v/>
      </c>
      <c r="I541" s="299" t="str">
        <f t="shared" si="91"/>
        <v/>
      </c>
      <c r="J541" s="93"/>
      <c r="L541" s="278">
        <f t="shared" si="92"/>
        <v>0</v>
      </c>
      <c r="M541" s="278">
        <f t="shared" si="93"/>
        <v>0</v>
      </c>
      <c r="N541" s="319">
        <f t="shared" si="94"/>
        <v>0</v>
      </c>
      <c r="O541" s="300"/>
      <c r="P541" s="300"/>
      <c r="Q541" s="297"/>
      <c r="R541" s="297"/>
      <c r="S541" s="299" t="str">
        <f t="shared" si="100"/>
        <v/>
      </c>
    </row>
    <row r="542" spans="1:19" ht="30" customHeight="1" x14ac:dyDescent="0.2">
      <c r="A542" s="277" t="str">
        <f t="shared" si="90"/>
        <v/>
      </c>
      <c r="B542" s="296" t="str">
        <f t="shared" si="95"/>
        <v/>
      </c>
      <c r="C542" s="296" t="str">
        <f t="shared" si="96"/>
        <v/>
      </c>
      <c r="D542" s="297" t="str">
        <f t="shared" si="97"/>
        <v/>
      </c>
      <c r="E542" s="298" t="str">
        <f t="shared" si="99"/>
        <v/>
      </c>
      <c r="F542" s="297"/>
      <c r="G542" s="297">
        <v>542</v>
      </c>
      <c r="H542" s="296" t="str">
        <f t="shared" si="98"/>
        <v/>
      </c>
      <c r="I542" s="299" t="str">
        <f t="shared" si="91"/>
        <v/>
      </c>
      <c r="J542" s="93"/>
      <c r="L542" s="278">
        <f t="shared" si="92"/>
        <v>0</v>
      </c>
      <c r="M542" s="278">
        <f t="shared" si="93"/>
        <v>0</v>
      </c>
      <c r="N542" s="319">
        <f t="shared" si="94"/>
        <v>0</v>
      </c>
      <c r="O542" s="300"/>
      <c r="P542" s="300"/>
      <c r="Q542" s="297"/>
      <c r="R542" s="297"/>
      <c r="S542" s="299" t="str">
        <f t="shared" si="100"/>
        <v/>
      </c>
    </row>
    <row r="543" spans="1:19" ht="30" customHeight="1" x14ac:dyDescent="0.2">
      <c r="A543" s="277" t="str">
        <f t="shared" si="90"/>
        <v/>
      </c>
      <c r="B543" s="296" t="str">
        <f t="shared" si="95"/>
        <v/>
      </c>
      <c r="C543" s="296" t="str">
        <f t="shared" si="96"/>
        <v/>
      </c>
      <c r="D543" s="297" t="str">
        <f t="shared" si="97"/>
        <v/>
      </c>
      <c r="E543" s="298" t="str">
        <f t="shared" si="99"/>
        <v/>
      </c>
      <c r="F543" s="297"/>
      <c r="G543" s="297">
        <v>543</v>
      </c>
      <c r="H543" s="296" t="str">
        <f t="shared" si="98"/>
        <v/>
      </c>
      <c r="I543" s="299" t="str">
        <f t="shared" si="91"/>
        <v/>
      </c>
      <c r="J543" s="93"/>
      <c r="L543" s="278">
        <f t="shared" si="92"/>
        <v>0</v>
      </c>
      <c r="M543" s="278">
        <f t="shared" si="93"/>
        <v>0</v>
      </c>
      <c r="N543" s="319">
        <f t="shared" si="94"/>
        <v>0</v>
      </c>
      <c r="O543" s="300"/>
      <c r="P543" s="300"/>
      <c r="Q543" s="297"/>
      <c r="R543" s="297"/>
      <c r="S543" s="299" t="str">
        <f t="shared" si="100"/>
        <v/>
      </c>
    </row>
    <row r="544" spans="1:19" ht="30" customHeight="1" x14ac:dyDescent="0.2">
      <c r="A544" s="277" t="str">
        <f t="shared" si="90"/>
        <v/>
      </c>
      <c r="B544" s="296" t="str">
        <f t="shared" si="95"/>
        <v/>
      </c>
      <c r="C544" s="296" t="str">
        <f t="shared" si="96"/>
        <v/>
      </c>
      <c r="D544" s="297" t="str">
        <f t="shared" si="97"/>
        <v/>
      </c>
      <c r="E544" s="298" t="str">
        <f t="shared" si="99"/>
        <v/>
      </c>
      <c r="F544" s="297"/>
      <c r="G544" s="297">
        <v>544</v>
      </c>
      <c r="H544" s="296" t="str">
        <f t="shared" si="98"/>
        <v/>
      </c>
      <c r="I544" s="299" t="str">
        <f t="shared" si="91"/>
        <v/>
      </c>
      <c r="J544" s="93"/>
      <c r="L544" s="278">
        <f t="shared" si="92"/>
        <v>0</v>
      </c>
      <c r="M544" s="278">
        <f t="shared" si="93"/>
        <v>0</v>
      </c>
      <c r="N544" s="319">
        <f t="shared" si="94"/>
        <v>0</v>
      </c>
      <c r="O544" s="300"/>
      <c r="P544" s="300"/>
      <c r="Q544" s="297"/>
      <c r="R544" s="297"/>
      <c r="S544" s="299" t="str">
        <f t="shared" si="100"/>
        <v/>
      </c>
    </row>
    <row r="545" spans="1:19" ht="30" customHeight="1" x14ac:dyDescent="0.2">
      <c r="A545" s="277" t="str">
        <f t="shared" si="90"/>
        <v/>
      </c>
      <c r="B545" s="296" t="str">
        <f t="shared" si="95"/>
        <v/>
      </c>
      <c r="C545" s="296" t="str">
        <f t="shared" si="96"/>
        <v/>
      </c>
      <c r="D545" s="297" t="str">
        <f t="shared" si="97"/>
        <v/>
      </c>
      <c r="E545" s="298" t="str">
        <f t="shared" si="99"/>
        <v/>
      </c>
      <c r="F545" s="297"/>
      <c r="G545" s="297">
        <v>545</v>
      </c>
      <c r="H545" s="296" t="str">
        <f t="shared" si="98"/>
        <v/>
      </c>
      <c r="I545" s="299" t="str">
        <f t="shared" si="91"/>
        <v/>
      </c>
      <c r="J545" s="93"/>
      <c r="L545" s="278">
        <f t="shared" si="92"/>
        <v>0</v>
      </c>
      <c r="M545" s="278">
        <f t="shared" si="93"/>
        <v>0</v>
      </c>
      <c r="N545" s="319">
        <f t="shared" si="94"/>
        <v>0</v>
      </c>
      <c r="O545" s="300"/>
      <c r="P545" s="300"/>
      <c r="Q545" s="297"/>
      <c r="R545" s="297"/>
      <c r="S545" s="299" t="str">
        <f t="shared" si="100"/>
        <v/>
      </c>
    </row>
    <row r="546" spans="1:19" ht="30" customHeight="1" x14ac:dyDescent="0.2">
      <c r="A546" s="277" t="str">
        <f t="shared" si="90"/>
        <v/>
      </c>
      <c r="B546" s="296" t="str">
        <f t="shared" si="95"/>
        <v/>
      </c>
      <c r="C546" s="296" t="str">
        <f t="shared" si="96"/>
        <v/>
      </c>
      <c r="D546" s="297" t="str">
        <f t="shared" si="97"/>
        <v/>
      </c>
      <c r="E546" s="298" t="str">
        <f t="shared" si="99"/>
        <v/>
      </c>
      <c r="F546" s="297"/>
      <c r="G546" s="297">
        <v>546</v>
      </c>
      <c r="H546" s="296" t="str">
        <f t="shared" si="98"/>
        <v/>
      </c>
      <c r="I546" s="299" t="str">
        <f t="shared" si="91"/>
        <v/>
      </c>
      <c r="J546" s="93"/>
      <c r="L546" s="278">
        <f t="shared" si="92"/>
        <v>0</v>
      </c>
      <c r="M546" s="278">
        <f t="shared" si="93"/>
        <v>0</v>
      </c>
      <c r="N546" s="319">
        <f t="shared" si="94"/>
        <v>0</v>
      </c>
      <c r="O546" s="300"/>
      <c r="P546" s="300"/>
      <c r="Q546" s="297"/>
      <c r="R546" s="297"/>
      <c r="S546" s="299" t="str">
        <f t="shared" si="100"/>
        <v/>
      </c>
    </row>
    <row r="547" spans="1:19" ht="30" customHeight="1" x14ac:dyDescent="0.2">
      <c r="A547" s="277" t="str">
        <f t="shared" si="90"/>
        <v/>
      </c>
      <c r="B547" s="296" t="str">
        <f t="shared" si="95"/>
        <v/>
      </c>
      <c r="C547" s="296" t="str">
        <f t="shared" si="96"/>
        <v/>
      </c>
      <c r="D547" s="297" t="str">
        <f t="shared" si="97"/>
        <v/>
      </c>
      <c r="E547" s="298" t="str">
        <f t="shared" si="99"/>
        <v/>
      </c>
      <c r="F547" s="297"/>
      <c r="G547" s="297">
        <v>547</v>
      </c>
      <c r="H547" s="296" t="str">
        <f t="shared" si="98"/>
        <v/>
      </c>
      <c r="I547" s="299" t="str">
        <f t="shared" si="91"/>
        <v/>
      </c>
      <c r="J547" s="93"/>
      <c r="L547" s="278">
        <f t="shared" si="92"/>
        <v>0</v>
      </c>
      <c r="M547" s="278">
        <f t="shared" si="93"/>
        <v>0</v>
      </c>
      <c r="N547" s="319">
        <f t="shared" si="94"/>
        <v>0</v>
      </c>
      <c r="O547" s="300"/>
      <c r="P547" s="300"/>
      <c r="Q547" s="297"/>
      <c r="R547" s="297"/>
      <c r="S547" s="299" t="str">
        <f t="shared" si="100"/>
        <v/>
      </c>
    </row>
    <row r="548" spans="1:19" ht="30" customHeight="1" x14ac:dyDescent="0.2">
      <c r="A548" s="277" t="str">
        <f t="shared" si="90"/>
        <v/>
      </c>
      <c r="B548" s="296" t="str">
        <f t="shared" si="95"/>
        <v/>
      </c>
      <c r="C548" s="296" t="str">
        <f t="shared" si="96"/>
        <v/>
      </c>
      <c r="D548" s="297" t="str">
        <f t="shared" si="97"/>
        <v/>
      </c>
      <c r="E548" s="298" t="str">
        <f t="shared" si="99"/>
        <v/>
      </c>
      <c r="F548" s="297"/>
      <c r="G548" s="297">
        <v>548</v>
      </c>
      <c r="H548" s="296" t="str">
        <f t="shared" si="98"/>
        <v/>
      </c>
      <c r="I548" s="299" t="str">
        <f t="shared" si="91"/>
        <v/>
      </c>
      <c r="J548" s="93"/>
      <c r="L548" s="278">
        <f t="shared" si="92"/>
        <v>0</v>
      </c>
      <c r="M548" s="278">
        <f t="shared" si="93"/>
        <v>0</v>
      </c>
      <c r="N548" s="319">
        <f t="shared" si="94"/>
        <v>0</v>
      </c>
      <c r="O548" s="300"/>
      <c r="P548" s="300"/>
      <c r="Q548" s="297"/>
      <c r="R548" s="297"/>
      <c r="S548" s="299" t="str">
        <f t="shared" si="100"/>
        <v/>
      </c>
    </row>
    <row r="549" spans="1:19" ht="30" customHeight="1" x14ac:dyDescent="0.2">
      <c r="A549" s="277" t="str">
        <f t="shared" si="90"/>
        <v/>
      </c>
      <c r="B549" s="296" t="str">
        <f t="shared" si="95"/>
        <v/>
      </c>
      <c r="C549" s="296" t="str">
        <f t="shared" si="96"/>
        <v/>
      </c>
      <c r="D549" s="297" t="str">
        <f t="shared" si="97"/>
        <v/>
      </c>
      <c r="E549" s="298" t="str">
        <f t="shared" si="99"/>
        <v/>
      </c>
      <c r="F549" s="297"/>
      <c r="G549" s="297">
        <v>549</v>
      </c>
      <c r="H549" s="296" t="str">
        <f t="shared" si="98"/>
        <v/>
      </c>
      <c r="I549" s="299" t="str">
        <f t="shared" si="91"/>
        <v/>
      </c>
      <c r="J549" s="93"/>
      <c r="L549" s="278">
        <f t="shared" si="92"/>
        <v>0</v>
      </c>
      <c r="M549" s="278">
        <f t="shared" si="93"/>
        <v>0</v>
      </c>
      <c r="N549" s="319">
        <f t="shared" si="94"/>
        <v>0</v>
      </c>
      <c r="O549" s="300"/>
      <c r="P549" s="300"/>
      <c r="Q549" s="297"/>
      <c r="R549" s="297"/>
      <c r="S549" s="299" t="str">
        <f t="shared" si="100"/>
        <v/>
      </c>
    </row>
    <row r="550" spans="1:19" ht="30" customHeight="1" x14ac:dyDescent="0.2">
      <c r="A550" s="277" t="str">
        <f t="shared" si="90"/>
        <v/>
      </c>
      <c r="B550" s="296" t="str">
        <f t="shared" si="95"/>
        <v/>
      </c>
      <c r="C550" s="296" t="str">
        <f t="shared" si="96"/>
        <v/>
      </c>
      <c r="D550" s="297" t="str">
        <f t="shared" si="97"/>
        <v/>
      </c>
      <c r="E550" s="298" t="str">
        <f t="shared" si="99"/>
        <v/>
      </c>
      <c r="F550" s="297"/>
      <c r="G550" s="297">
        <v>550</v>
      </c>
      <c r="H550" s="296" t="str">
        <f t="shared" si="98"/>
        <v/>
      </c>
      <c r="I550" s="299" t="str">
        <f t="shared" si="91"/>
        <v/>
      </c>
      <c r="J550" s="93"/>
      <c r="L550" s="278">
        <f t="shared" si="92"/>
        <v>0</v>
      </c>
      <c r="M550" s="278">
        <f t="shared" si="93"/>
        <v>0</v>
      </c>
      <c r="N550" s="319">
        <f t="shared" si="94"/>
        <v>0</v>
      </c>
      <c r="O550" s="300"/>
      <c r="P550" s="300"/>
      <c r="Q550" s="297"/>
      <c r="R550" s="297"/>
      <c r="S550" s="299" t="str">
        <f t="shared" si="100"/>
        <v/>
      </c>
    </row>
    <row r="551" spans="1:19" ht="30" customHeight="1" x14ac:dyDescent="0.2">
      <c r="A551" s="277" t="str">
        <f t="shared" si="90"/>
        <v/>
      </c>
      <c r="B551" s="296" t="str">
        <f t="shared" si="95"/>
        <v/>
      </c>
      <c r="C551" s="296" t="str">
        <f t="shared" si="96"/>
        <v/>
      </c>
      <c r="D551" s="297" t="str">
        <f t="shared" si="97"/>
        <v/>
      </c>
      <c r="E551" s="298" t="str">
        <f t="shared" si="99"/>
        <v/>
      </c>
      <c r="F551" s="297"/>
      <c r="G551" s="297">
        <v>551</v>
      </c>
      <c r="H551" s="296" t="str">
        <f t="shared" si="98"/>
        <v/>
      </c>
      <c r="I551" s="299" t="str">
        <f t="shared" si="91"/>
        <v/>
      </c>
      <c r="J551" s="93"/>
      <c r="L551" s="278">
        <f t="shared" si="92"/>
        <v>0</v>
      </c>
      <c r="M551" s="278">
        <f t="shared" si="93"/>
        <v>0</v>
      </c>
      <c r="N551" s="319">
        <f t="shared" si="94"/>
        <v>0</v>
      </c>
      <c r="O551" s="300"/>
      <c r="P551" s="300"/>
      <c r="Q551" s="297"/>
      <c r="R551" s="297"/>
      <c r="S551" s="299" t="str">
        <f t="shared" si="100"/>
        <v/>
      </c>
    </row>
    <row r="552" spans="1:19" ht="30" customHeight="1" x14ac:dyDescent="0.2">
      <c r="A552" s="277" t="str">
        <f t="shared" si="90"/>
        <v/>
      </c>
      <c r="B552" s="296" t="str">
        <f t="shared" si="95"/>
        <v/>
      </c>
      <c r="C552" s="296" t="str">
        <f t="shared" si="96"/>
        <v/>
      </c>
      <c r="D552" s="297" t="str">
        <f t="shared" si="97"/>
        <v/>
      </c>
      <c r="E552" s="298" t="str">
        <f t="shared" si="99"/>
        <v/>
      </c>
      <c r="F552" s="297"/>
      <c r="G552" s="297">
        <v>552</v>
      </c>
      <c r="H552" s="296" t="str">
        <f t="shared" si="98"/>
        <v/>
      </c>
      <c r="I552" s="299" t="str">
        <f t="shared" si="91"/>
        <v/>
      </c>
      <c r="J552" s="93"/>
      <c r="L552" s="278">
        <f t="shared" si="92"/>
        <v>0</v>
      </c>
      <c r="M552" s="278">
        <f t="shared" si="93"/>
        <v>0</v>
      </c>
      <c r="N552" s="319">
        <f t="shared" si="94"/>
        <v>0</v>
      </c>
      <c r="O552" s="300"/>
      <c r="P552" s="300"/>
      <c r="Q552" s="297"/>
      <c r="R552" s="297"/>
      <c r="S552" s="299" t="str">
        <f t="shared" si="100"/>
        <v/>
      </c>
    </row>
    <row r="553" spans="1:19" ht="30" customHeight="1" x14ac:dyDescent="0.2">
      <c r="A553" s="277" t="str">
        <f t="shared" si="90"/>
        <v/>
      </c>
      <c r="B553" s="296" t="str">
        <f t="shared" si="95"/>
        <v/>
      </c>
      <c r="C553" s="296" t="str">
        <f t="shared" si="96"/>
        <v/>
      </c>
      <c r="D553" s="297" t="str">
        <f t="shared" si="97"/>
        <v/>
      </c>
      <c r="E553" s="298" t="str">
        <f t="shared" si="99"/>
        <v/>
      </c>
      <c r="F553" s="297"/>
      <c r="G553" s="297">
        <v>553</v>
      </c>
      <c r="H553" s="296" t="str">
        <f t="shared" si="98"/>
        <v/>
      </c>
      <c r="I553" s="299" t="str">
        <f t="shared" si="91"/>
        <v/>
      </c>
      <c r="J553" s="93"/>
      <c r="L553" s="278">
        <f t="shared" si="92"/>
        <v>0</v>
      </c>
      <c r="M553" s="278">
        <f t="shared" si="93"/>
        <v>0</v>
      </c>
      <c r="N553" s="319">
        <f t="shared" si="94"/>
        <v>0</v>
      </c>
      <c r="O553" s="300"/>
      <c r="P553" s="300"/>
      <c r="Q553" s="297"/>
      <c r="R553" s="297"/>
      <c r="S553" s="299" t="str">
        <f t="shared" si="100"/>
        <v/>
      </c>
    </row>
    <row r="554" spans="1:19" ht="30" customHeight="1" x14ac:dyDescent="0.2">
      <c r="A554" s="277" t="str">
        <f t="shared" si="90"/>
        <v/>
      </c>
      <c r="B554" s="296" t="str">
        <f t="shared" si="95"/>
        <v/>
      </c>
      <c r="C554" s="296" t="str">
        <f t="shared" si="96"/>
        <v/>
      </c>
      <c r="D554" s="297" t="str">
        <f t="shared" si="97"/>
        <v/>
      </c>
      <c r="E554" s="298" t="str">
        <f t="shared" si="99"/>
        <v/>
      </c>
      <c r="F554" s="297"/>
      <c r="G554" s="297">
        <v>554</v>
      </c>
      <c r="H554" s="296" t="str">
        <f t="shared" si="98"/>
        <v/>
      </c>
      <c r="I554" s="299" t="str">
        <f t="shared" si="91"/>
        <v/>
      </c>
      <c r="J554" s="93"/>
      <c r="L554" s="278">
        <f t="shared" si="92"/>
        <v>0</v>
      </c>
      <c r="M554" s="278">
        <f t="shared" si="93"/>
        <v>0</v>
      </c>
      <c r="N554" s="319">
        <f t="shared" si="94"/>
        <v>0</v>
      </c>
      <c r="O554" s="300"/>
      <c r="P554" s="300"/>
      <c r="Q554" s="297"/>
      <c r="R554" s="297"/>
      <c r="S554" s="299" t="str">
        <f t="shared" si="100"/>
        <v/>
      </c>
    </row>
    <row r="555" spans="1:19" ht="30" customHeight="1" x14ac:dyDescent="0.2">
      <c r="A555" s="277" t="str">
        <f t="shared" si="90"/>
        <v/>
      </c>
      <c r="B555" s="296" t="str">
        <f t="shared" si="95"/>
        <v/>
      </c>
      <c r="C555" s="296" t="str">
        <f t="shared" si="96"/>
        <v/>
      </c>
      <c r="D555" s="297" t="str">
        <f t="shared" si="97"/>
        <v/>
      </c>
      <c r="E555" s="298" t="str">
        <f t="shared" si="99"/>
        <v/>
      </c>
      <c r="F555" s="297"/>
      <c r="G555" s="297">
        <v>555</v>
      </c>
      <c r="H555" s="296" t="str">
        <f t="shared" si="98"/>
        <v/>
      </c>
      <c r="I555" s="299" t="str">
        <f t="shared" si="91"/>
        <v/>
      </c>
      <c r="J555" s="93"/>
      <c r="L555" s="278">
        <f t="shared" si="92"/>
        <v>0</v>
      </c>
      <c r="M555" s="278">
        <f t="shared" si="93"/>
        <v>0</v>
      </c>
      <c r="N555" s="319">
        <f t="shared" si="94"/>
        <v>0</v>
      </c>
      <c r="O555" s="300"/>
      <c r="P555" s="300"/>
      <c r="Q555" s="297"/>
      <c r="R555" s="297"/>
      <c r="S555" s="299" t="str">
        <f t="shared" si="100"/>
        <v/>
      </c>
    </row>
    <row r="556" spans="1:19" ht="30" customHeight="1" x14ac:dyDescent="0.2">
      <c r="A556" s="277" t="str">
        <f t="shared" si="90"/>
        <v/>
      </c>
      <c r="B556" s="296" t="str">
        <f t="shared" si="95"/>
        <v/>
      </c>
      <c r="C556" s="296" t="str">
        <f t="shared" si="96"/>
        <v/>
      </c>
      <c r="D556" s="297" t="str">
        <f t="shared" si="97"/>
        <v/>
      </c>
      <c r="E556" s="298" t="str">
        <f t="shared" si="99"/>
        <v/>
      </c>
      <c r="F556" s="297"/>
      <c r="G556" s="297">
        <v>556</v>
      </c>
      <c r="H556" s="296" t="str">
        <f t="shared" si="98"/>
        <v/>
      </c>
      <c r="I556" s="299" t="str">
        <f t="shared" si="91"/>
        <v/>
      </c>
      <c r="J556" s="93"/>
      <c r="L556" s="278">
        <f t="shared" si="92"/>
        <v>0</v>
      </c>
      <c r="M556" s="278">
        <f t="shared" si="93"/>
        <v>0</v>
      </c>
      <c r="N556" s="319">
        <f t="shared" si="94"/>
        <v>0</v>
      </c>
      <c r="O556" s="300"/>
      <c r="P556" s="300"/>
      <c r="Q556" s="297"/>
      <c r="R556" s="297"/>
      <c r="S556" s="299" t="str">
        <f t="shared" si="100"/>
        <v/>
      </c>
    </row>
    <row r="557" spans="1:19" ht="30" customHeight="1" x14ac:dyDescent="0.2">
      <c r="A557" s="277" t="str">
        <f t="shared" si="90"/>
        <v/>
      </c>
      <c r="B557" s="296" t="str">
        <f t="shared" si="95"/>
        <v/>
      </c>
      <c r="C557" s="296" t="str">
        <f t="shared" si="96"/>
        <v/>
      </c>
      <c r="D557" s="297" t="str">
        <f t="shared" si="97"/>
        <v/>
      </c>
      <c r="E557" s="298" t="str">
        <f t="shared" si="99"/>
        <v/>
      </c>
      <c r="F557" s="297"/>
      <c r="G557" s="297">
        <v>557</v>
      </c>
      <c r="H557" s="296" t="str">
        <f t="shared" si="98"/>
        <v/>
      </c>
      <c r="I557" s="299" t="str">
        <f t="shared" si="91"/>
        <v/>
      </c>
      <c r="J557" s="93"/>
      <c r="L557" s="278">
        <f t="shared" si="92"/>
        <v>0</v>
      </c>
      <c r="M557" s="278">
        <f t="shared" si="93"/>
        <v>0</v>
      </c>
      <c r="N557" s="319">
        <f t="shared" si="94"/>
        <v>0</v>
      </c>
      <c r="O557" s="300"/>
      <c r="P557" s="300"/>
      <c r="Q557" s="297"/>
      <c r="R557" s="297"/>
      <c r="S557" s="299" t="str">
        <f t="shared" si="100"/>
        <v/>
      </c>
    </row>
    <row r="558" spans="1:19" ht="30" customHeight="1" x14ac:dyDescent="0.2">
      <c r="A558" s="277" t="str">
        <f t="shared" si="90"/>
        <v/>
      </c>
      <c r="B558" s="296" t="str">
        <f t="shared" si="95"/>
        <v/>
      </c>
      <c r="C558" s="296" t="str">
        <f t="shared" si="96"/>
        <v/>
      </c>
      <c r="D558" s="297" t="str">
        <f t="shared" si="97"/>
        <v/>
      </c>
      <c r="E558" s="298" t="str">
        <f t="shared" si="99"/>
        <v/>
      </c>
      <c r="F558" s="297"/>
      <c r="G558" s="297">
        <v>558</v>
      </c>
      <c r="H558" s="296" t="str">
        <f t="shared" si="98"/>
        <v/>
      </c>
      <c r="I558" s="299" t="str">
        <f t="shared" si="91"/>
        <v/>
      </c>
      <c r="J558" s="93"/>
      <c r="L558" s="278">
        <f t="shared" si="92"/>
        <v>0</v>
      </c>
      <c r="M558" s="278">
        <f t="shared" si="93"/>
        <v>0</v>
      </c>
      <c r="N558" s="319">
        <f t="shared" si="94"/>
        <v>0</v>
      </c>
      <c r="O558" s="300"/>
      <c r="P558" s="300"/>
      <c r="Q558" s="297"/>
      <c r="R558" s="297"/>
      <c r="S558" s="299" t="str">
        <f t="shared" si="100"/>
        <v/>
      </c>
    </row>
    <row r="559" spans="1:19" ht="30" customHeight="1" x14ac:dyDescent="0.2">
      <c r="A559" s="277" t="str">
        <f t="shared" si="90"/>
        <v/>
      </c>
      <c r="B559" s="296" t="str">
        <f t="shared" si="95"/>
        <v/>
      </c>
      <c r="C559" s="296" t="str">
        <f t="shared" si="96"/>
        <v/>
      </c>
      <c r="D559" s="297" t="str">
        <f t="shared" si="97"/>
        <v/>
      </c>
      <c r="E559" s="298" t="str">
        <f t="shared" si="99"/>
        <v/>
      </c>
      <c r="F559" s="297"/>
      <c r="G559" s="297">
        <v>559</v>
      </c>
      <c r="H559" s="296" t="str">
        <f t="shared" si="98"/>
        <v/>
      </c>
      <c r="I559" s="299" t="str">
        <f t="shared" si="91"/>
        <v/>
      </c>
      <c r="J559" s="93"/>
      <c r="L559" s="278">
        <f t="shared" si="92"/>
        <v>0</v>
      </c>
      <c r="M559" s="278">
        <f t="shared" si="93"/>
        <v>0</v>
      </c>
      <c r="N559" s="319">
        <f t="shared" si="94"/>
        <v>0</v>
      </c>
      <c r="O559" s="300"/>
      <c r="P559" s="300"/>
      <c r="Q559" s="297"/>
      <c r="R559" s="297"/>
      <c r="S559" s="299" t="str">
        <f t="shared" si="100"/>
        <v/>
      </c>
    </row>
    <row r="560" spans="1:19" ht="30" customHeight="1" x14ac:dyDescent="0.2">
      <c r="A560" s="277" t="str">
        <f t="shared" si="90"/>
        <v/>
      </c>
      <c r="B560" s="296" t="str">
        <f t="shared" si="95"/>
        <v/>
      </c>
      <c r="C560" s="296" t="str">
        <f t="shared" si="96"/>
        <v/>
      </c>
      <c r="D560" s="297" t="str">
        <f t="shared" si="97"/>
        <v/>
      </c>
      <c r="E560" s="298" t="str">
        <f t="shared" si="99"/>
        <v/>
      </c>
      <c r="F560" s="297"/>
      <c r="G560" s="297">
        <v>560</v>
      </c>
      <c r="H560" s="296" t="str">
        <f t="shared" si="98"/>
        <v/>
      </c>
      <c r="I560" s="299" t="str">
        <f t="shared" si="91"/>
        <v/>
      </c>
      <c r="J560" s="93"/>
      <c r="L560" s="278">
        <f t="shared" si="92"/>
        <v>0</v>
      </c>
      <c r="M560" s="278">
        <f t="shared" si="93"/>
        <v>0</v>
      </c>
      <c r="N560" s="319">
        <f t="shared" si="94"/>
        <v>0</v>
      </c>
      <c r="O560" s="300"/>
      <c r="P560" s="300"/>
      <c r="Q560" s="297"/>
      <c r="R560" s="297"/>
      <c r="S560" s="299" t="str">
        <f t="shared" si="100"/>
        <v/>
      </c>
    </row>
    <row r="561" spans="1:19" ht="30" customHeight="1" x14ac:dyDescent="0.2">
      <c r="A561" s="277" t="str">
        <f t="shared" si="90"/>
        <v/>
      </c>
      <c r="B561" s="296" t="str">
        <f t="shared" si="95"/>
        <v/>
      </c>
      <c r="C561" s="296" t="str">
        <f t="shared" si="96"/>
        <v/>
      </c>
      <c r="D561" s="297" t="str">
        <f t="shared" si="97"/>
        <v/>
      </c>
      <c r="E561" s="298" t="str">
        <f t="shared" si="99"/>
        <v/>
      </c>
      <c r="F561" s="297"/>
      <c r="G561" s="297">
        <v>561</v>
      </c>
      <c r="H561" s="296" t="str">
        <f t="shared" si="98"/>
        <v/>
      </c>
      <c r="I561" s="299" t="str">
        <f t="shared" si="91"/>
        <v/>
      </c>
      <c r="J561" s="93"/>
      <c r="L561" s="278">
        <f t="shared" si="92"/>
        <v>0</v>
      </c>
      <c r="M561" s="278">
        <f t="shared" si="93"/>
        <v>0</v>
      </c>
      <c r="N561" s="319">
        <f t="shared" si="94"/>
        <v>0</v>
      </c>
      <c r="O561" s="300"/>
      <c r="P561" s="300"/>
      <c r="Q561" s="297"/>
      <c r="R561" s="297"/>
      <c r="S561" s="299" t="str">
        <f t="shared" si="100"/>
        <v/>
      </c>
    </row>
    <row r="562" spans="1:19" ht="30" customHeight="1" x14ac:dyDescent="0.2">
      <c r="A562" s="277" t="str">
        <f t="shared" si="90"/>
        <v/>
      </c>
      <c r="B562" s="296" t="str">
        <f t="shared" si="95"/>
        <v/>
      </c>
      <c r="C562" s="296" t="str">
        <f t="shared" si="96"/>
        <v/>
      </c>
      <c r="D562" s="297" t="str">
        <f t="shared" si="97"/>
        <v/>
      </c>
      <c r="E562" s="298" t="str">
        <f t="shared" si="99"/>
        <v/>
      </c>
      <c r="F562" s="297"/>
      <c r="G562" s="297">
        <v>562</v>
      </c>
      <c r="H562" s="296" t="str">
        <f t="shared" si="98"/>
        <v/>
      </c>
      <c r="I562" s="299" t="str">
        <f t="shared" si="91"/>
        <v/>
      </c>
      <c r="J562" s="93"/>
      <c r="L562" s="278">
        <f t="shared" si="92"/>
        <v>0</v>
      </c>
      <c r="M562" s="278">
        <f t="shared" si="93"/>
        <v>0</v>
      </c>
      <c r="N562" s="319">
        <f t="shared" si="94"/>
        <v>0</v>
      </c>
      <c r="O562" s="300"/>
      <c r="P562" s="300"/>
      <c r="Q562" s="297"/>
      <c r="R562" s="297"/>
      <c r="S562" s="299" t="str">
        <f t="shared" si="100"/>
        <v/>
      </c>
    </row>
    <row r="563" spans="1:19" ht="30" customHeight="1" x14ac:dyDescent="0.2">
      <c r="A563" s="277" t="str">
        <f t="shared" si="90"/>
        <v/>
      </c>
      <c r="B563" s="296" t="str">
        <f t="shared" si="95"/>
        <v/>
      </c>
      <c r="C563" s="296" t="str">
        <f t="shared" si="96"/>
        <v/>
      </c>
      <c r="D563" s="297" t="str">
        <f t="shared" si="97"/>
        <v/>
      </c>
      <c r="E563" s="298" t="str">
        <f t="shared" si="99"/>
        <v/>
      </c>
      <c r="F563" s="297"/>
      <c r="G563" s="297">
        <v>563</v>
      </c>
      <c r="H563" s="296" t="str">
        <f t="shared" si="98"/>
        <v/>
      </c>
      <c r="I563" s="299" t="str">
        <f t="shared" si="91"/>
        <v/>
      </c>
      <c r="J563" s="93"/>
      <c r="L563" s="278">
        <f t="shared" si="92"/>
        <v>0</v>
      </c>
      <c r="M563" s="278">
        <f t="shared" si="93"/>
        <v>0</v>
      </c>
      <c r="N563" s="319">
        <f t="shared" si="94"/>
        <v>0</v>
      </c>
      <c r="O563" s="300"/>
      <c r="P563" s="300"/>
      <c r="Q563" s="297"/>
      <c r="R563" s="297"/>
      <c r="S563" s="299" t="str">
        <f t="shared" si="100"/>
        <v/>
      </c>
    </row>
    <row r="564" spans="1:19" ht="30" customHeight="1" x14ac:dyDescent="0.2">
      <c r="A564" s="277" t="str">
        <f t="shared" si="90"/>
        <v/>
      </c>
      <c r="B564" s="296" t="str">
        <f t="shared" si="95"/>
        <v/>
      </c>
      <c r="C564" s="296" t="str">
        <f t="shared" si="96"/>
        <v/>
      </c>
      <c r="D564" s="297" t="str">
        <f t="shared" si="97"/>
        <v/>
      </c>
      <c r="E564" s="298" t="str">
        <f t="shared" si="99"/>
        <v/>
      </c>
      <c r="F564" s="297"/>
      <c r="G564" s="297">
        <v>564</v>
      </c>
      <c r="H564" s="296" t="str">
        <f t="shared" si="98"/>
        <v/>
      </c>
      <c r="I564" s="299" t="str">
        <f t="shared" si="91"/>
        <v/>
      </c>
      <c r="J564" s="93"/>
      <c r="L564" s="278">
        <f t="shared" si="92"/>
        <v>0</v>
      </c>
      <c r="M564" s="278">
        <f t="shared" si="93"/>
        <v>0</v>
      </c>
      <c r="N564" s="319">
        <f t="shared" si="94"/>
        <v>0</v>
      </c>
      <c r="O564" s="300"/>
      <c r="P564" s="300"/>
      <c r="Q564" s="297"/>
      <c r="R564" s="297"/>
      <c r="S564" s="299" t="str">
        <f t="shared" si="100"/>
        <v/>
      </c>
    </row>
    <row r="565" spans="1:19" ht="30" customHeight="1" x14ac:dyDescent="0.2">
      <c r="A565" s="277" t="str">
        <f t="shared" si="90"/>
        <v/>
      </c>
      <c r="B565" s="296" t="str">
        <f t="shared" si="95"/>
        <v/>
      </c>
      <c r="C565" s="296" t="str">
        <f t="shared" si="96"/>
        <v/>
      </c>
      <c r="D565" s="297" t="str">
        <f t="shared" si="97"/>
        <v/>
      </c>
      <c r="E565" s="298" t="str">
        <f t="shared" si="99"/>
        <v/>
      </c>
      <c r="F565" s="297"/>
      <c r="G565" s="297">
        <v>565</v>
      </c>
      <c r="H565" s="296" t="str">
        <f t="shared" si="98"/>
        <v/>
      </c>
      <c r="I565" s="299" t="str">
        <f t="shared" si="91"/>
        <v/>
      </c>
      <c r="J565" s="93"/>
      <c r="L565" s="278">
        <f t="shared" si="92"/>
        <v>0</v>
      </c>
      <c r="M565" s="278">
        <f t="shared" si="93"/>
        <v>0</v>
      </c>
      <c r="N565" s="319">
        <f t="shared" si="94"/>
        <v>0</v>
      </c>
      <c r="O565" s="300"/>
      <c r="P565" s="300"/>
      <c r="Q565" s="297"/>
      <c r="R565" s="297"/>
      <c r="S565" s="299" t="str">
        <f t="shared" si="100"/>
        <v/>
      </c>
    </row>
    <row r="566" spans="1:19" ht="30" customHeight="1" x14ac:dyDescent="0.2">
      <c r="A566" s="277" t="str">
        <f t="shared" si="90"/>
        <v/>
      </c>
      <c r="B566" s="296" t="str">
        <f t="shared" si="95"/>
        <v/>
      </c>
      <c r="C566" s="296" t="str">
        <f t="shared" si="96"/>
        <v/>
      </c>
      <c r="D566" s="297" t="str">
        <f t="shared" si="97"/>
        <v/>
      </c>
      <c r="E566" s="298" t="str">
        <f t="shared" si="99"/>
        <v/>
      </c>
      <c r="F566" s="297"/>
      <c r="G566" s="297">
        <v>566</v>
      </c>
      <c r="H566" s="296" t="str">
        <f t="shared" si="98"/>
        <v/>
      </c>
      <c r="I566" s="299" t="str">
        <f t="shared" si="91"/>
        <v/>
      </c>
      <c r="J566" s="93"/>
      <c r="L566" s="278">
        <f t="shared" si="92"/>
        <v>0</v>
      </c>
      <c r="M566" s="278">
        <f t="shared" si="93"/>
        <v>0</v>
      </c>
      <c r="N566" s="319">
        <f t="shared" si="94"/>
        <v>0</v>
      </c>
      <c r="O566" s="300"/>
      <c r="P566" s="300"/>
      <c r="Q566" s="297"/>
      <c r="R566" s="297"/>
      <c r="S566" s="299" t="str">
        <f t="shared" si="100"/>
        <v/>
      </c>
    </row>
    <row r="567" spans="1:19" ht="30" customHeight="1" x14ac:dyDescent="0.2">
      <c r="A567" s="277" t="str">
        <f t="shared" si="90"/>
        <v/>
      </c>
      <c r="B567" s="296" t="str">
        <f t="shared" si="95"/>
        <v/>
      </c>
      <c r="C567" s="296" t="str">
        <f t="shared" si="96"/>
        <v/>
      </c>
      <c r="D567" s="297" t="str">
        <f t="shared" si="97"/>
        <v/>
      </c>
      <c r="E567" s="298" t="str">
        <f t="shared" si="99"/>
        <v/>
      </c>
      <c r="F567" s="297"/>
      <c r="G567" s="297">
        <v>567</v>
      </c>
      <c r="H567" s="296" t="str">
        <f t="shared" si="98"/>
        <v/>
      </c>
      <c r="I567" s="299" t="str">
        <f t="shared" si="91"/>
        <v/>
      </c>
      <c r="J567" s="93"/>
      <c r="L567" s="278">
        <f t="shared" si="92"/>
        <v>0</v>
      </c>
      <c r="M567" s="278">
        <f t="shared" si="93"/>
        <v>0</v>
      </c>
      <c r="N567" s="319">
        <f t="shared" si="94"/>
        <v>0</v>
      </c>
      <c r="O567" s="300"/>
      <c r="P567" s="300"/>
      <c r="Q567" s="297"/>
      <c r="R567" s="297"/>
      <c r="S567" s="299" t="str">
        <f t="shared" si="100"/>
        <v/>
      </c>
    </row>
    <row r="568" spans="1:19" ht="30" customHeight="1" x14ac:dyDescent="0.2">
      <c r="A568" s="277" t="str">
        <f t="shared" si="90"/>
        <v/>
      </c>
      <c r="B568" s="296" t="str">
        <f t="shared" si="95"/>
        <v/>
      </c>
      <c r="C568" s="296" t="str">
        <f t="shared" si="96"/>
        <v/>
      </c>
      <c r="D568" s="297" t="str">
        <f t="shared" si="97"/>
        <v/>
      </c>
      <c r="E568" s="298" t="str">
        <f t="shared" si="99"/>
        <v/>
      </c>
      <c r="F568" s="297"/>
      <c r="G568" s="297">
        <v>568</v>
      </c>
      <c r="H568" s="296" t="str">
        <f t="shared" si="98"/>
        <v/>
      </c>
      <c r="I568" s="299" t="str">
        <f t="shared" si="91"/>
        <v/>
      </c>
      <c r="J568" s="93"/>
      <c r="L568" s="278">
        <f t="shared" si="92"/>
        <v>0</v>
      </c>
      <c r="M568" s="278">
        <f t="shared" si="93"/>
        <v>0</v>
      </c>
      <c r="N568" s="319">
        <f t="shared" si="94"/>
        <v>0</v>
      </c>
      <c r="O568" s="300"/>
      <c r="P568" s="300"/>
      <c r="Q568" s="297"/>
      <c r="R568" s="297"/>
      <c r="S568" s="299" t="str">
        <f t="shared" si="100"/>
        <v/>
      </c>
    </row>
    <row r="569" spans="1:19" ht="30" customHeight="1" x14ac:dyDescent="0.2">
      <c r="A569" s="277" t="str">
        <f t="shared" si="90"/>
        <v/>
      </c>
      <c r="B569" s="296" t="str">
        <f t="shared" si="95"/>
        <v/>
      </c>
      <c r="C569" s="296" t="str">
        <f t="shared" si="96"/>
        <v/>
      </c>
      <c r="D569" s="297" t="str">
        <f t="shared" si="97"/>
        <v/>
      </c>
      <c r="E569" s="298" t="str">
        <f t="shared" si="99"/>
        <v/>
      </c>
      <c r="F569" s="297"/>
      <c r="G569" s="297">
        <v>569</v>
      </c>
      <c r="H569" s="296" t="str">
        <f t="shared" si="98"/>
        <v/>
      </c>
      <c r="I569" s="299" t="str">
        <f t="shared" si="91"/>
        <v/>
      </c>
      <c r="J569" s="93"/>
      <c r="L569" s="278">
        <f t="shared" si="92"/>
        <v>0</v>
      </c>
      <c r="M569" s="278">
        <f t="shared" si="93"/>
        <v>0</v>
      </c>
      <c r="N569" s="319">
        <f t="shared" si="94"/>
        <v>0</v>
      </c>
      <c r="O569" s="300"/>
      <c r="P569" s="300"/>
      <c r="Q569" s="297"/>
      <c r="R569" s="297"/>
      <c r="S569" s="299" t="str">
        <f t="shared" si="100"/>
        <v/>
      </c>
    </row>
    <row r="570" spans="1:19" ht="30" customHeight="1" x14ac:dyDescent="0.2">
      <c r="A570" s="277" t="str">
        <f t="shared" si="90"/>
        <v/>
      </c>
      <c r="B570" s="296" t="str">
        <f t="shared" si="95"/>
        <v/>
      </c>
      <c r="C570" s="296" t="str">
        <f t="shared" si="96"/>
        <v/>
      </c>
      <c r="D570" s="297" t="str">
        <f t="shared" si="97"/>
        <v/>
      </c>
      <c r="E570" s="298" t="str">
        <f t="shared" si="99"/>
        <v/>
      </c>
      <c r="F570" s="297"/>
      <c r="G570" s="297">
        <v>570</v>
      </c>
      <c r="H570" s="296" t="str">
        <f t="shared" si="98"/>
        <v/>
      </c>
      <c r="I570" s="299" t="str">
        <f t="shared" si="91"/>
        <v/>
      </c>
      <c r="J570" s="93"/>
      <c r="L570" s="278">
        <f t="shared" si="92"/>
        <v>0</v>
      </c>
      <c r="M570" s="278">
        <f t="shared" si="93"/>
        <v>0</v>
      </c>
      <c r="N570" s="319">
        <f t="shared" si="94"/>
        <v>0</v>
      </c>
      <c r="O570" s="300"/>
      <c r="P570" s="300"/>
      <c r="Q570" s="297"/>
      <c r="R570" s="297"/>
      <c r="S570" s="299" t="str">
        <f t="shared" si="100"/>
        <v/>
      </c>
    </row>
    <row r="571" spans="1:19" ht="30" customHeight="1" x14ac:dyDescent="0.2">
      <c r="A571" s="277" t="str">
        <f t="shared" si="90"/>
        <v/>
      </c>
      <c r="B571" s="296" t="str">
        <f t="shared" si="95"/>
        <v/>
      </c>
      <c r="C571" s="296" t="str">
        <f t="shared" si="96"/>
        <v/>
      </c>
      <c r="D571" s="297" t="str">
        <f t="shared" si="97"/>
        <v/>
      </c>
      <c r="E571" s="298" t="str">
        <f t="shared" si="99"/>
        <v/>
      </c>
      <c r="F571" s="297"/>
      <c r="G571" s="297">
        <v>571</v>
      </c>
      <c r="H571" s="296" t="str">
        <f t="shared" si="98"/>
        <v/>
      </c>
      <c r="I571" s="299" t="str">
        <f t="shared" si="91"/>
        <v/>
      </c>
      <c r="J571" s="93"/>
      <c r="L571" s="278">
        <f t="shared" si="92"/>
        <v>0</v>
      </c>
      <c r="M571" s="278">
        <f t="shared" si="93"/>
        <v>0</v>
      </c>
      <c r="N571" s="319">
        <f t="shared" si="94"/>
        <v>0</v>
      </c>
      <c r="O571" s="300"/>
      <c r="P571" s="300"/>
      <c r="Q571" s="297"/>
      <c r="R571" s="297"/>
      <c r="S571" s="299" t="str">
        <f t="shared" si="100"/>
        <v/>
      </c>
    </row>
    <row r="572" spans="1:19" ht="30" customHeight="1" x14ac:dyDescent="0.2">
      <c r="A572" s="277" t="str">
        <f t="shared" si="90"/>
        <v/>
      </c>
      <c r="B572" s="296" t="str">
        <f t="shared" si="95"/>
        <v/>
      </c>
      <c r="C572" s="296" t="str">
        <f t="shared" si="96"/>
        <v/>
      </c>
      <c r="D572" s="297" t="str">
        <f t="shared" si="97"/>
        <v/>
      </c>
      <c r="E572" s="298" t="str">
        <f t="shared" si="99"/>
        <v/>
      </c>
      <c r="F572" s="297"/>
      <c r="G572" s="297">
        <v>572</v>
      </c>
      <c r="H572" s="296" t="str">
        <f t="shared" si="98"/>
        <v/>
      </c>
      <c r="I572" s="299" t="str">
        <f t="shared" si="91"/>
        <v/>
      </c>
      <c r="J572" s="93"/>
      <c r="L572" s="278">
        <f t="shared" si="92"/>
        <v>0</v>
      </c>
      <c r="M572" s="278">
        <f t="shared" si="93"/>
        <v>0</v>
      </c>
      <c r="N572" s="319">
        <f t="shared" si="94"/>
        <v>0</v>
      </c>
      <c r="O572" s="300"/>
      <c r="P572" s="300"/>
      <c r="Q572" s="297"/>
      <c r="R572" s="297"/>
      <c r="S572" s="299" t="str">
        <f t="shared" si="100"/>
        <v/>
      </c>
    </row>
    <row r="573" spans="1:19" ht="30" customHeight="1" x14ac:dyDescent="0.2">
      <c r="A573" s="277" t="str">
        <f t="shared" si="90"/>
        <v/>
      </c>
      <c r="B573" s="296" t="str">
        <f t="shared" si="95"/>
        <v/>
      </c>
      <c r="C573" s="296" t="str">
        <f t="shared" si="96"/>
        <v/>
      </c>
      <c r="D573" s="297" t="str">
        <f t="shared" si="97"/>
        <v/>
      </c>
      <c r="E573" s="298" t="str">
        <f t="shared" si="99"/>
        <v/>
      </c>
      <c r="F573" s="297"/>
      <c r="G573" s="297">
        <v>573</v>
      </c>
      <c r="H573" s="296" t="str">
        <f t="shared" si="98"/>
        <v/>
      </c>
      <c r="I573" s="299" t="str">
        <f t="shared" si="91"/>
        <v/>
      </c>
      <c r="J573" s="93"/>
      <c r="L573" s="278">
        <f t="shared" si="92"/>
        <v>0</v>
      </c>
      <c r="M573" s="278">
        <f t="shared" si="93"/>
        <v>0</v>
      </c>
      <c r="N573" s="319">
        <f t="shared" si="94"/>
        <v>0</v>
      </c>
      <c r="O573" s="300"/>
      <c r="P573" s="300"/>
      <c r="Q573" s="297"/>
      <c r="R573" s="297"/>
      <c r="S573" s="299" t="str">
        <f t="shared" si="100"/>
        <v/>
      </c>
    </row>
    <row r="574" spans="1:19" ht="30" customHeight="1" x14ac:dyDescent="0.2">
      <c r="A574" s="277" t="str">
        <f t="shared" si="90"/>
        <v/>
      </c>
      <c r="B574" s="296" t="str">
        <f t="shared" si="95"/>
        <v/>
      </c>
      <c r="C574" s="296" t="str">
        <f t="shared" si="96"/>
        <v/>
      </c>
      <c r="D574" s="297" t="str">
        <f t="shared" si="97"/>
        <v/>
      </c>
      <c r="E574" s="298" t="str">
        <f t="shared" si="99"/>
        <v/>
      </c>
      <c r="F574" s="297"/>
      <c r="G574" s="297">
        <v>574</v>
      </c>
      <c r="H574" s="296" t="str">
        <f t="shared" si="98"/>
        <v/>
      </c>
      <c r="I574" s="299" t="str">
        <f t="shared" si="91"/>
        <v/>
      </c>
      <c r="J574" s="93"/>
      <c r="L574" s="278">
        <f t="shared" si="92"/>
        <v>0</v>
      </c>
      <c r="M574" s="278">
        <f t="shared" si="93"/>
        <v>0</v>
      </c>
      <c r="N574" s="319">
        <f t="shared" si="94"/>
        <v>0</v>
      </c>
      <c r="O574" s="300"/>
      <c r="P574" s="300"/>
      <c r="Q574" s="297"/>
      <c r="R574" s="297"/>
      <c r="S574" s="299" t="str">
        <f t="shared" si="100"/>
        <v/>
      </c>
    </row>
    <row r="575" spans="1:19" ht="30" customHeight="1" x14ac:dyDescent="0.2">
      <c r="A575" s="277" t="str">
        <f t="shared" si="90"/>
        <v/>
      </c>
      <c r="B575" s="296" t="str">
        <f t="shared" si="95"/>
        <v/>
      </c>
      <c r="C575" s="296" t="str">
        <f t="shared" si="96"/>
        <v/>
      </c>
      <c r="D575" s="297" t="str">
        <f t="shared" si="97"/>
        <v/>
      </c>
      <c r="E575" s="298" t="str">
        <f t="shared" si="99"/>
        <v/>
      </c>
      <c r="F575" s="297"/>
      <c r="G575" s="297">
        <v>575</v>
      </c>
      <c r="H575" s="296" t="str">
        <f t="shared" si="98"/>
        <v/>
      </c>
      <c r="I575" s="299" t="str">
        <f t="shared" si="91"/>
        <v/>
      </c>
      <c r="J575" s="93"/>
      <c r="L575" s="278">
        <f t="shared" si="92"/>
        <v>0</v>
      </c>
      <c r="M575" s="278">
        <f t="shared" si="93"/>
        <v>0</v>
      </c>
      <c r="N575" s="319">
        <f t="shared" si="94"/>
        <v>0</v>
      </c>
      <c r="O575" s="300"/>
      <c r="P575" s="300"/>
      <c r="Q575" s="297"/>
      <c r="R575" s="297"/>
      <c r="S575" s="299" t="str">
        <f t="shared" si="100"/>
        <v/>
      </c>
    </row>
    <row r="576" spans="1:19" ht="30" customHeight="1" x14ac:dyDescent="0.2">
      <c r="A576" s="277" t="str">
        <f t="shared" si="90"/>
        <v/>
      </c>
      <c r="B576" s="296" t="str">
        <f t="shared" si="95"/>
        <v/>
      </c>
      <c r="C576" s="296" t="str">
        <f t="shared" si="96"/>
        <v/>
      </c>
      <c r="D576" s="297" t="str">
        <f t="shared" si="97"/>
        <v/>
      </c>
      <c r="E576" s="298" t="str">
        <f t="shared" si="99"/>
        <v/>
      </c>
      <c r="F576" s="297"/>
      <c r="G576" s="297">
        <v>576</v>
      </c>
      <c r="H576" s="296" t="str">
        <f t="shared" si="98"/>
        <v/>
      </c>
      <c r="I576" s="299" t="str">
        <f t="shared" si="91"/>
        <v/>
      </c>
      <c r="J576" s="93"/>
      <c r="L576" s="278">
        <f t="shared" si="92"/>
        <v>0</v>
      </c>
      <c r="M576" s="278">
        <f t="shared" si="93"/>
        <v>0</v>
      </c>
      <c r="N576" s="319">
        <f t="shared" si="94"/>
        <v>0</v>
      </c>
      <c r="O576" s="300"/>
      <c r="P576" s="300"/>
      <c r="Q576" s="297"/>
      <c r="R576" s="297"/>
      <c r="S576" s="299" t="str">
        <f t="shared" si="100"/>
        <v/>
      </c>
    </row>
    <row r="577" spans="1:19" ht="30" customHeight="1" x14ac:dyDescent="0.2">
      <c r="A577" s="277" t="str">
        <f t="shared" si="90"/>
        <v/>
      </c>
      <c r="B577" s="296" t="str">
        <f t="shared" si="95"/>
        <v/>
      </c>
      <c r="C577" s="296" t="str">
        <f t="shared" si="96"/>
        <v/>
      </c>
      <c r="D577" s="297" t="str">
        <f t="shared" si="97"/>
        <v/>
      </c>
      <c r="E577" s="298" t="str">
        <f t="shared" si="99"/>
        <v/>
      </c>
      <c r="F577" s="297"/>
      <c r="G577" s="297">
        <v>577</v>
      </c>
      <c r="H577" s="296" t="str">
        <f t="shared" si="98"/>
        <v/>
      </c>
      <c r="I577" s="299" t="str">
        <f t="shared" si="91"/>
        <v/>
      </c>
      <c r="J577" s="93"/>
      <c r="L577" s="278">
        <f t="shared" si="92"/>
        <v>0</v>
      </c>
      <c r="M577" s="278">
        <f t="shared" si="93"/>
        <v>0</v>
      </c>
      <c r="N577" s="319">
        <f t="shared" si="94"/>
        <v>0</v>
      </c>
      <c r="O577" s="300"/>
      <c r="P577" s="300"/>
      <c r="Q577" s="297"/>
      <c r="R577" s="297"/>
      <c r="S577" s="299" t="str">
        <f t="shared" si="100"/>
        <v/>
      </c>
    </row>
    <row r="578" spans="1:19" ht="30" customHeight="1" x14ac:dyDescent="0.2">
      <c r="A578" s="277" t="str">
        <f t="shared" ref="A578:A641" si="101">IF(B578="","",$W$3)</f>
        <v/>
      </c>
      <c r="B578" s="296" t="str">
        <f t="shared" si="95"/>
        <v/>
      </c>
      <c r="C578" s="296" t="str">
        <f t="shared" si="96"/>
        <v/>
      </c>
      <c r="D578" s="297" t="str">
        <f t="shared" si="97"/>
        <v/>
      </c>
      <c r="E578" s="298" t="str">
        <f t="shared" si="99"/>
        <v/>
      </c>
      <c r="F578" s="297"/>
      <c r="G578" s="297">
        <v>578</v>
      </c>
      <c r="H578" s="296" t="str">
        <f t="shared" si="98"/>
        <v/>
      </c>
      <c r="I578" s="299" t="str">
        <f t="shared" ref="I578:I641" si="102">IF(H578="","",CONCATENATE("C",IF(H578&gt;$X$1-25,0,INT(($X$1-H578-20)/5))))</f>
        <v/>
      </c>
      <c r="J578" s="93"/>
      <c r="L578" s="278">
        <f t="shared" ref="L578:L641" si="103">IF(D578="M",1,0)</f>
        <v>0</v>
      </c>
      <c r="M578" s="278">
        <f t="shared" ref="M578:M641" si="104">IF(D578="F",1,0)</f>
        <v>0</v>
      </c>
      <c r="N578" s="319">
        <f t="shared" ref="N578:N641" si="105">IF(COUNTBLANK(O578:R578)=0,1,0)</f>
        <v>0</v>
      </c>
      <c r="O578" s="300"/>
      <c r="P578" s="300"/>
      <c r="Q578" s="297"/>
      <c r="R578" s="297"/>
      <c r="S578" s="299" t="str">
        <f t="shared" si="100"/>
        <v/>
      </c>
    </row>
    <row r="579" spans="1:19" ht="30" customHeight="1" x14ac:dyDescent="0.2">
      <c r="A579" s="277" t="str">
        <f t="shared" si="101"/>
        <v/>
      </c>
      <c r="B579" s="296" t="str">
        <f t="shared" ref="B579:B642" si="106">IF(O579="","",O579)</f>
        <v/>
      </c>
      <c r="C579" s="296" t="str">
        <f t="shared" ref="C579:C642" si="107">IF(P579="","",P579)</f>
        <v/>
      </c>
      <c r="D579" s="297" t="str">
        <f t="shared" ref="D579:D642" si="108">IF(Q579="","",Q579)</f>
        <v/>
      </c>
      <c r="E579" s="298" t="str">
        <f t="shared" si="99"/>
        <v/>
      </c>
      <c r="F579" s="297"/>
      <c r="G579" s="297">
        <v>579</v>
      </c>
      <c r="H579" s="296" t="str">
        <f t="shared" ref="H579:H642" si="109">IF(R579="","",R579)</f>
        <v/>
      </c>
      <c r="I579" s="299" t="str">
        <f t="shared" si="102"/>
        <v/>
      </c>
      <c r="J579" s="93"/>
      <c r="L579" s="278">
        <f t="shared" si="103"/>
        <v>0</v>
      </c>
      <c r="M579" s="278">
        <f t="shared" si="104"/>
        <v>0</v>
      </c>
      <c r="N579" s="319">
        <f t="shared" si="105"/>
        <v>0</v>
      </c>
      <c r="O579" s="300"/>
      <c r="P579" s="300"/>
      <c r="Q579" s="297"/>
      <c r="R579" s="297"/>
      <c r="S579" s="299" t="str">
        <f t="shared" si="100"/>
        <v/>
      </c>
    </row>
    <row r="580" spans="1:19" ht="30" customHeight="1" x14ac:dyDescent="0.2">
      <c r="A580" s="277" t="str">
        <f t="shared" si="101"/>
        <v/>
      </c>
      <c r="B580" s="296" t="str">
        <f t="shared" si="106"/>
        <v/>
      </c>
      <c r="C580" s="296" t="str">
        <f t="shared" si="107"/>
        <v/>
      </c>
      <c r="D580" s="297" t="str">
        <f t="shared" si="108"/>
        <v/>
      </c>
      <c r="E580" s="298" t="str">
        <f t="shared" ref="E580:E643" si="110">IF(H580="","",VALUE(CONCATENATE("01/01/",H580)))</f>
        <v/>
      </c>
      <c r="F580" s="297"/>
      <c r="G580" s="297">
        <v>580</v>
      </c>
      <c r="H580" s="296" t="str">
        <f t="shared" si="109"/>
        <v/>
      </c>
      <c r="I580" s="299" t="str">
        <f t="shared" si="102"/>
        <v/>
      </c>
      <c r="J580" s="93"/>
      <c r="L580" s="278">
        <f t="shared" si="103"/>
        <v>0</v>
      </c>
      <c r="M580" s="278">
        <f t="shared" si="104"/>
        <v>0</v>
      </c>
      <c r="N580" s="319">
        <f t="shared" si="105"/>
        <v>0</v>
      </c>
      <c r="O580" s="300"/>
      <c r="P580" s="300"/>
      <c r="Q580" s="297"/>
      <c r="R580" s="297"/>
      <c r="S580" s="299" t="str">
        <f t="shared" si="100"/>
        <v/>
      </c>
    </row>
    <row r="581" spans="1:19" ht="30" customHeight="1" x14ac:dyDescent="0.2">
      <c r="A581" s="277" t="str">
        <f t="shared" si="101"/>
        <v/>
      </c>
      <c r="B581" s="296" t="str">
        <f t="shared" si="106"/>
        <v/>
      </c>
      <c r="C581" s="296" t="str">
        <f t="shared" si="107"/>
        <v/>
      </c>
      <c r="D581" s="297" t="str">
        <f t="shared" si="108"/>
        <v/>
      </c>
      <c r="E581" s="298" t="str">
        <f t="shared" si="110"/>
        <v/>
      </c>
      <c r="F581" s="297"/>
      <c r="G581" s="297">
        <v>581</v>
      </c>
      <c r="H581" s="296" t="str">
        <f t="shared" si="109"/>
        <v/>
      </c>
      <c r="I581" s="299" t="str">
        <f t="shared" si="102"/>
        <v/>
      </c>
      <c r="J581" s="93"/>
      <c r="L581" s="278">
        <f t="shared" si="103"/>
        <v>0</v>
      </c>
      <c r="M581" s="278">
        <f t="shared" si="104"/>
        <v>0</v>
      </c>
      <c r="N581" s="319">
        <f t="shared" si="105"/>
        <v>0</v>
      </c>
      <c r="O581" s="300"/>
      <c r="P581" s="300"/>
      <c r="Q581" s="297"/>
      <c r="R581" s="297"/>
      <c r="S581" s="299" t="str">
        <f t="shared" si="100"/>
        <v/>
      </c>
    </row>
    <row r="582" spans="1:19" ht="30" customHeight="1" x14ac:dyDescent="0.2">
      <c r="A582" s="277" t="str">
        <f t="shared" si="101"/>
        <v/>
      </c>
      <c r="B582" s="296" t="str">
        <f t="shared" si="106"/>
        <v/>
      </c>
      <c r="C582" s="296" t="str">
        <f t="shared" si="107"/>
        <v/>
      </c>
      <c r="D582" s="297" t="str">
        <f t="shared" si="108"/>
        <v/>
      </c>
      <c r="E582" s="298" t="str">
        <f t="shared" si="110"/>
        <v/>
      </c>
      <c r="F582" s="297"/>
      <c r="G582" s="297">
        <v>582</v>
      </c>
      <c r="H582" s="296" t="str">
        <f t="shared" si="109"/>
        <v/>
      </c>
      <c r="I582" s="299" t="str">
        <f t="shared" si="102"/>
        <v/>
      </c>
      <c r="J582" s="93"/>
      <c r="L582" s="278">
        <f t="shared" si="103"/>
        <v>0</v>
      </c>
      <c r="M582" s="278">
        <f t="shared" si="104"/>
        <v>0</v>
      </c>
      <c r="N582" s="319">
        <f t="shared" si="105"/>
        <v>0</v>
      </c>
      <c r="O582" s="300"/>
      <c r="P582" s="300"/>
      <c r="Q582" s="297"/>
      <c r="R582" s="297"/>
      <c r="S582" s="299" t="str">
        <f t="shared" si="100"/>
        <v/>
      </c>
    </row>
    <row r="583" spans="1:19" ht="30" customHeight="1" x14ac:dyDescent="0.2">
      <c r="A583" s="277" t="str">
        <f t="shared" si="101"/>
        <v/>
      </c>
      <c r="B583" s="296" t="str">
        <f t="shared" si="106"/>
        <v/>
      </c>
      <c r="C583" s="296" t="str">
        <f t="shared" si="107"/>
        <v/>
      </c>
      <c r="D583" s="297" t="str">
        <f t="shared" si="108"/>
        <v/>
      </c>
      <c r="E583" s="298" t="str">
        <f t="shared" si="110"/>
        <v/>
      </c>
      <c r="F583" s="297"/>
      <c r="G583" s="297">
        <v>583</v>
      </c>
      <c r="H583" s="296" t="str">
        <f t="shared" si="109"/>
        <v/>
      </c>
      <c r="I583" s="299" t="str">
        <f t="shared" si="102"/>
        <v/>
      </c>
      <c r="J583" s="93"/>
      <c r="L583" s="278">
        <f t="shared" si="103"/>
        <v>0</v>
      </c>
      <c r="M583" s="278">
        <f t="shared" si="104"/>
        <v>0</v>
      </c>
      <c r="N583" s="319">
        <f t="shared" si="105"/>
        <v>0</v>
      </c>
      <c r="O583" s="300"/>
      <c r="P583" s="300"/>
      <c r="Q583" s="297"/>
      <c r="R583" s="297"/>
      <c r="S583" s="299" t="str">
        <f t="shared" si="100"/>
        <v/>
      </c>
    </row>
    <row r="584" spans="1:19" ht="30" customHeight="1" x14ac:dyDescent="0.2">
      <c r="A584" s="277" t="str">
        <f t="shared" si="101"/>
        <v/>
      </c>
      <c r="B584" s="296" t="str">
        <f t="shared" si="106"/>
        <v/>
      </c>
      <c r="C584" s="296" t="str">
        <f t="shared" si="107"/>
        <v/>
      </c>
      <c r="D584" s="297" t="str">
        <f t="shared" si="108"/>
        <v/>
      </c>
      <c r="E584" s="298" t="str">
        <f t="shared" si="110"/>
        <v/>
      </c>
      <c r="F584" s="297"/>
      <c r="G584" s="297">
        <v>584</v>
      </c>
      <c r="H584" s="296" t="str">
        <f t="shared" si="109"/>
        <v/>
      </c>
      <c r="I584" s="299" t="str">
        <f t="shared" si="102"/>
        <v/>
      </c>
      <c r="J584" s="93"/>
      <c r="L584" s="278">
        <f t="shared" si="103"/>
        <v>0</v>
      </c>
      <c r="M584" s="278">
        <f t="shared" si="104"/>
        <v>0</v>
      </c>
      <c r="N584" s="319">
        <f t="shared" si="105"/>
        <v>0</v>
      </c>
      <c r="O584" s="300"/>
      <c r="P584" s="300"/>
      <c r="Q584" s="297"/>
      <c r="R584" s="297"/>
      <c r="S584" s="299" t="str">
        <f t="shared" si="100"/>
        <v/>
      </c>
    </row>
    <row r="585" spans="1:19" ht="30" customHeight="1" x14ac:dyDescent="0.2">
      <c r="A585" s="277" t="str">
        <f t="shared" si="101"/>
        <v/>
      </c>
      <c r="B585" s="296" t="str">
        <f t="shared" si="106"/>
        <v/>
      </c>
      <c r="C585" s="296" t="str">
        <f t="shared" si="107"/>
        <v/>
      </c>
      <c r="D585" s="297" t="str">
        <f t="shared" si="108"/>
        <v/>
      </c>
      <c r="E585" s="298" t="str">
        <f t="shared" si="110"/>
        <v/>
      </c>
      <c r="F585" s="297"/>
      <c r="G585" s="297">
        <v>585</v>
      </c>
      <c r="H585" s="296" t="str">
        <f t="shared" si="109"/>
        <v/>
      </c>
      <c r="I585" s="299" t="str">
        <f t="shared" si="102"/>
        <v/>
      </c>
      <c r="J585" s="93"/>
      <c r="L585" s="278">
        <f t="shared" si="103"/>
        <v>0</v>
      </c>
      <c r="M585" s="278">
        <f t="shared" si="104"/>
        <v>0</v>
      </c>
      <c r="N585" s="319">
        <f t="shared" si="105"/>
        <v>0</v>
      </c>
      <c r="O585" s="300"/>
      <c r="P585" s="300"/>
      <c r="Q585" s="297"/>
      <c r="R585" s="297"/>
      <c r="S585" s="299" t="str">
        <f t="shared" si="100"/>
        <v/>
      </c>
    </row>
    <row r="586" spans="1:19" ht="30" customHeight="1" x14ac:dyDescent="0.2">
      <c r="A586" s="277" t="str">
        <f t="shared" si="101"/>
        <v/>
      </c>
      <c r="B586" s="296" t="str">
        <f t="shared" si="106"/>
        <v/>
      </c>
      <c r="C586" s="296" t="str">
        <f t="shared" si="107"/>
        <v/>
      </c>
      <c r="D586" s="297" t="str">
        <f t="shared" si="108"/>
        <v/>
      </c>
      <c r="E586" s="298" t="str">
        <f t="shared" si="110"/>
        <v/>
      </c>
      <c r="F586" s="297"/>
      <c r="G586" s="297">
        <v>586</v>
      </c>
      <c r="H586" s="296" t="str">
        <f t="shared" si="109"/>
        <v/>
      </c>
      <c r="I586" s="299" t="str">
        <f t="shared" si="102"/>
        <v/>
      </c>
      <c r="J586" s="93"/>
      <c r="L586" s="278">
        <f t="shared" si="103"/>
        <v>0</v>
      </c>
      <c r="M586" s="278">
        <f t="shared" si="104"/>
        <v>0</v>
      </c>
      <c r="N586" s="319">
        <f t="shared" si="105"/>
        <v>0</v>
      </c>
      <c r="O586" s="300"/>
      <c r="P586" s="300"/>
      <c r="Q586" s="297"/>
      <c r="R586" s="297"/>
      <c r="S586" s="299" t="str">
        <f t="shared" si="100"/>
        <v/>
      </c>
    </row>
    <row r="587" spans="1:19" ht="30" customHeight="1" x14ac:dyDescent="0.2">
      <c r="A587" s="277" t="str">
        <f t="shared" si="101"/>
        <v/>
      </c>
      <c r="B587" s="296" t="str">
        <f t="shared" si="106"/>
        <v/>
      </c>
      <c r="C587" s="296" t="str">
        <f t="shared" si="107"/>
        <v/>
      </c>
      <c r="D587" s="297" t="str">
        <f t="shared" si="108"/>
        <v/>
      </c>
      <c r="E587" s="298" t="str">
        <f t="shared" si="110"/>
        <v/>
      </c>
      <c r="F587" s="297"/>
      <c r="G587" s="297">
        <v>587</v>
      </c>
      <c r="H587" s="296" t="str">
        <f t="shared" si="109"/>
        <v/>
      </c>
      <c r="I587" s="299" t="str">
        <f t="shared" si="102"/>
        <v/>
      </c>
      <c r="J587" s="93"/>
      <c r="L587" s="278">
        <f t="shared" si="103"/>
        <v>0</v>
      </c>
      <c r="M587" s="278">
        <f t="shared" si="104"/>
        <v>0</v>
      </c>
      <c r="N587" s="319">
        <f t="shared" si="105"/>
        <v>0</v>
      </c>
      <c r="O587" s="300"/>
      <c r="P587" s="300"/>
      <c r="Q587" s="297"/>
      <c r="R587" s="297"/>
      <c r="S587" s="299" t="str">
        <f t="shared" si="100"/>
        <v/>
      </c>
    </row>
    <row r="588" spans="1:19" ht="30" customHeight="1" x14ac:dyDescent="0.2">
      <c r="A588" s="277" t="str">
        <f t="shared" si="101"/>
        <v/>
      </c>
      <c r="B588" s="296" t="str">
        <f t="shared" si="106"/>
        <v/>
      </c>
      <c r="C588" s="296" t="str">
        <f t="shared" si="107"/>
        <v/>
      </c>
      <c r="D588" s="297" t="str">
        <f t="shared" si="108"/>
        <v/>
      </c>
      <c r="E588" s="298" t="str">
        <f t="shared" si="110"/>
        <v/>
      </c>
      <c r="F588" s="297"/>
      <c r="G588" s="297">
        <v>588</v>
      </c>
      <c r="H588" s="296" t="str">
        <f t="shared" si="109"/>
        <v/>
      </c>
      <c r="I588" s="299" t="str">
        <f t="shared" si="102"/>
        <v/>
      </c>
      <c r="J588" s="93"/>
      <c r="L588" s="278">
        <f t="shared" si="103"/>
        <v>0</v>
      </c>
      <c r="M588" s="278">
        <f t="shared" si="104"/>
        <v>0</v>
      </c>
      <c r="N588" s="319">
        <f t="shared" si="105"/>
        <v>0</v>
      </c>
      <c r="O588" s="300"/>
      <c r="P588" s="300"/>
      <c r="Q588" s="297"/>
      <c r="R588" s="297"/>
      <c r="S588" s="299" t="str">
        <f t="shared" si="100"/>
        <v/>
      </c>
    </row>
    <row r="589" spans="1:19" ht="30" customHeight="1" x14ac:dyDescent="0.2">
      <c r="A589" s="277" t="str">
        <f t="shared" si="101"/>
        <v/>
      </c>
      <c r="B589" s="296" t="str">
        <f t="shared" si="106"/>
        <v/>
      </c>
      <c r="C589" s="296" t="str">
        <f t="shared" si="107"/>
        <v/>
      </c>
      <c r="D589" s="297" t="str">
        <f t="shared" si="108"/>
        <v/>
      </c>
      <c r="E589" s="298" t="str">
        <f t="shared" si="110"/>
        <v/>
      </c>
      <c r="F589" s="297"/>
      <c r="G589" s="297">
        <v>589</v>
      </c>
      <c r="H589" s="296" t="str">
        <f t="shared" si="109"/>
        <v/>
      </c>
      <c r="I589" s="299" t="str">
        <f t="shared" si="102"/>
        <v/>
      </c>
      <c r="J589" s="93"/>
      <c r="L589" s="278">
        <f t="shared" si="103"/>
        <v>0</v>
      </c>
      <c r="M589" s="278">
        <f t="shared" si="104"/>
        <v>0</v>
      </c>
      <c r="N589" s="319">
        <f t="shared" si="105"/>
        <v>0</v>
      </c>
      <c r="O589" s="300"/>
      <c r="P589" s="300"/>
      <c r="Q589" s="297"/>
      <c r="R589" s="297"/>
      <c r="S589" s="299" t="str">
        <f t="shared" si="100"/>
        <v/>
      </c>
    </row>
    <row r="590" spans="1:19" ht="30" customHeight="1" x14ac:dyDescent="0.2">
      <c r="A590" s="277" t="str">
        <f t="shared" si="101"/>
        <v/>
      </c>
      <c r="B590" s="296" t="str">
        <f t="shared" si="106"/>
        <v/>
      </c>
      <c r="C590" s="296" t="str">
        <f t="shared" si="107"/>
        <v/>
      </c>
      <c r="D590" s="297" t="str">
        <f t="shared" si="108"/>
        <v/>
      </c>
      <c r="E590" s="298" t="str">
        <f t="shared" si="110"/>
        <v/>
      </c>
      <c r="F590" s="297"/>
      <c r="G590" s="297">
        <v>590</v>
      </c>
      <c r="H590" s="296" t="str">
        <f t="shared" si="109"/>
        <v/>
      </c>
      <c r="I590" s="299" t="str">
        <f t="shared" si="102"/>
        <v/>
      </c>
      <c r="J590" s="93"/>
      <c r="L590" s="278">
        <f t="shared" si="103"/>
        <v>0</v>
      </c>
      <c r="M590" s="278">
        <f t="shared" si="104"/>
        <v>0</v>
      </c>
      <c r="N590" s="319">
        <f t="shared" si="105"/>
        <v>0</v>
      </c>
      <c r="O590" s="300"/>
      <c r="P590" s="300"/>
      <c r="Q590" s="297"/>
      <c r="R590" s="297"/>
      <c r="S590" s="299" t="str">
        <f t="shared" si="100"/>
        <v/>
      </c>
    </row>
    <row r="591" spans="1:19" ht="30" customHeight="1" x14ac:dyDescent="0.2">
      <c r="A591" s="277" t="str">
        <f t="shared" si="101"/>
        <v/>
      </c>
      <c r="B591" s="296" t="str">
        <f t="shared" si="106"/>
        <v/>
      </c>
      <c r="C591" s="296" t="str">
        <f t="shared" si="107"/>
        <v/>
      </c>
      <c r="D591" s="297" t="str">
        <f t="shared" si="108"/>
        <v/>
      </c>
      <c r="E591" s="298" t="str">
        <f t="shared" si="110"/>
        <v/>
      </c>
      <c r="F591" s="297"/>
      <c r="G591" s="297">
        <v>591</v>
      </c>
      <c r="H591" s="296" t="str">
        <f t="shared" si="109"/>
        <v/>
      </c>
      <c r="I591" s="299" t="str">
        <f t="shared" si="102"/>
        <v/>
      </c>
      <c r="J591" s="93"/>
      <c r="L591" s="278">
        <f t="shared" si="103"/>
        <v>0</v>
      </c>
      <c r="M591" s="278">
        <f t="shared" si="104"/>
        <v>0</v>
      </c>
      <c r="N591" s="319">
        <f t="shared" si="105"/>
        <v>0</v>
      </c>
      <c r="O591" s="300"/>
      <c r="P591" s="300"/>
      <c r="Q591" s="297"/>
      <c r="R591" s="297"/>
      <c r="S591" s="299" t="str">
        <f t="shared" si="100"/>
        <v/>
      </c>
    </row>
    <row r="592" spans="1:19" ht="30" customHeight="1" x14ac:dyDescent="0.2">
      <c r="A592" s="277" t="str">
        <f t="shared" si="101"/>
        <v/>
      </c>
      <c r="B592" s="296" t="str">
        <f t="shared" si="106"/>
        <v/>
      </c>
      <c r="C592" s="296" t="str">
        <f t="shared" si="107"/>
        <v/>
      </c>
      <c r="D592" s="297" t="str">
        <f t="shared" si="108"/>
        <v/>
      </c>
      <c r="E592" s="298" t="str">
        <f t="shared" si="110"/>
        <v/>
      </c>
      <c r="F592" s="297"/>
      <c r="G592" s="297">
        <v>592</v>
      </c>
      <c r="H592" s="296" t="str">
        <f t="shared" si="109"/>
        <v/>
      </c>
      <c r="I592" s="299" t="str">
        <f t="shared" si="102"/>
        <v/>
      </c>
      <c r="J592" s="93"/>
      <c r="L592" s="278">
        <f t="shared" si="103"/>
        <v>0</v>
      </c>
      <c r="M592" s="278">
        <f t="shared" si="104"/>
        <v>0</v>
      </c>
      <c r="N592" s="319">
        <f t="shared" si="105"/>
        <v>0</v>
      </c>
      <c r="O592" s="300"/>
      <c r="P592" s="300"/>
      <c r="Q592" s="297"/>
      <c r="R592" s="297"/>
      <c r="S592" s="299" t="str">
        <f t="shared" si="100"/>
        <v/>
      </c>
    </row>
    <row r="593" spans="1:19" ht="30" customHeight="1" x14ac:dyDescent="0.2">
      <c r="A593" s="277" t="str">
        <f t="shared" si="101"/>
        <v/>
      </c>
      <c r="B593" s="296" t="str">
        <f t="shared" si="106"/>
        <v/>
      </c>
      <c r="C593" s="296" t="str">
        <f t="shared" si="107"/>
        <v/>
      </c>
      <c r="D593" s="297" t="str">
        <f t="shared" si="108"/>
        <v/>
      </c>
      <c r="E593" s="298" t="str">
        <f t="shared" si="110"/>
        <v/>
      </c>
      <c r="F593" s="297"/>
      <c r="G593" s="297">
        <v>593</v>
      </c>
      <c r="H593" s="296" t="str">
        <f t="shared" si="109"/>
        <v/>
      </c>
      <c r="I593" s="299" t="str">
        <f t="shared" si="102"/>
        <v/>
      </c>
      <c r="J593" s="93"/>
      <c r="L593" s="278">
        <f t="shared" si="103"/>
        <v>0</v>
      </c>
      <c r="M593" s="278">
        <f t="shared" si="104"/>
        <v>0</v>
      </c>
      <c r="N593" s="319">
        <f t="shared" si="105"/>
        <v>0</v>
      </c>
      <c r="O593" s="300"/>
      <c r="P593" s="300"/>
      <c r="Q593" s="297"/>
      <c r="R593" s="297"/>
      <c r="S593" s="299" t="str">
        <f t="shared" ref="S593:S656" si="111">IF(R593="","",CONCATENATE("C",IF(R593&gt;$X$1-25,0,INT(($X$1-R593-20)/5))))</f>
        <v/>
      </c>
    </row>
    <row r="594" spans="1:19" ht="30" customHeight="1" x14ac:dyDescent="0.2">
      <c r="A594" s="277" t="str">
        <f t="shared" si="101"/>
        <v/>
      </c>
      <c r="B594" s="296" t="str">
        <f t="shared" si="106"/>
        <v/>
      </c>
      <c r="C594" s="296" t="str">
        <f t="shared" si="107"/>
        <v/>
      </c>
      <c r="D594" s="297" t="str">
        <f t="shared" si="108"/>
        <v/>
      </c>
      <c r="E594" s="298" t="str">
        <f t="shared" si="110"/>
        <v/>
      </c>
      <c r="F594" s="297"/>
      <c r="G594" s="297">
        <v>594</v>
      </c>
      <c r="H594" s="296" t="str">
        <f t="shared" si="109"/>
        <v/>
      </c>
      <c r="I594" s="299" t="str">
        <f t="shared" si="102"/>
        <v/>
      </c>
      <c r="J594" s="93"/>
      <c r="L594" s="278">
        <f t="shared" si="103"/>
        <v>0</v>
      </c>
      <c r="M594" s="278">
        <f t="shared" si="104"/>
        <v>0</v>
      </c>
      <c r="N594" s="319">
        <f t="shared" si="105"/>
        <v>0</v>
      </c>
      <c r="O594" s="300"/>
      <c r="P594" s="300"/>
      <c r="Q594" s="297"/>
      <c r="R594" s="297"/>
      <c r="S594" s="299" t="str">
        <f t="shared" si="111"/>
        <v/>
      </c>
    </row>
    <row r="595" spans="1:19" ht="30" customHeight="1" x14ac:dyDescent="0.2">
      <c r="A595" s="277" t="str">
        <f t="shared" si="101"/>
        <v/>
      </c>
      <c r="B595" s="296" t="str">
        <f t="shared" si="106"/>
        <v/>
      </c>
      <c r="C595" s="296" t="str">
        <f t="shared" si="107"/>
        <v/>
      </c>
      <c r="D595" s="297" t="str">
        <f t="shared" si="108"/>
        <v/>
      </c>
      <c r="E595" s="298" t="str">
        <f t="shared" si="110"/>
        <v/>
      </c>
      <c r="F595" s="297"/>
      <c r="G595" s="297">
        <v>595</v>
      </c>
      <c r="H595" s="296" t="str">
        <f t="shared" si="109"/>
        <v/>
      </c>
      <c r="I595" s="299" t="str">
        <f t="shared" si="102"/>
        <v/>
      </c>
      <c r="J595" s="93"/>
      <c r="L595" s="278">
        <f t="shared" si="103"/>
        <v>0</v>
      </c>
      <c r="M595" s="278">
        <f t="shared" si="104"/>
        <v>0</v>
      </c>
      <c r="N595" s="319">
        <f t="shared" si="105"/>
        <v>0</v>
      </c>
      <c r="O595" s="300"/>
      <c r="P595" s="300"/>
      <c r="Q595" s="297"/>
      <c r="R595" s="297"/>
      <c r="S595" s="299" t="str">
        <f t="shared" si="111"/>
        <v/>
      </c>
    </row>
    <row r="596" spans="1:19" ht="30" customHeight="1" x14ac:dyDescent="0.2">
      <c r="A596" s="277" t="str">
        <f t="shared" si="101"/>
        <v/>
      </c>
      <c r="B596" s="296" t="str">
        <f t="shared" si="106"/>
        <v/>
      </c>
      <c r="C596" s="296" t="str">
        <f t="shared" si="107"/>
        <v/>
      </c>
      <c r="D596" s="297" t="str">
        <f t="shared" si="108"/>
        <v/>
      </c>
      <c r="E596" s="298" t="str">
        <f t="shared" si="110"/>
        <v/>
      </c>
      <c r="F596" s="297"/>
      <c r="G596" s="297">
        <v>596</v>
      </c>
      <c r="H596" s="296" t="str">
        <f t="shared" si="109"/>
        <v/>
      </c>
      <c r="I596" s="299" t="str">
        <f t="shared" si="102"/>
        <v/>
      </c>
      <c r="J596" s="93"/>
      <c r="L596" s="278">
        <f t="shared" si="103"/>
        <v>0</v>
      </c>
      <c r="M596" s="278">
        <f t="shared" si="104"/>
        <v>0</v>
      </c>
      <c r="N596" s="319">
        <f t="shared" si="105"/>
        <v>0</v>
      </c>
      <c r="O596" s="300"/>
      <c r="P596" s="300"/>
      <c r="Q596" s="297"/>
      <c r="R596" s="297"/>
      <c r="S596" s="299" t="str">
        <f t="shared" si="111"/>
        <v/>
      </c>
    </row>
    <row r="597" spans="1:19" ht="30" customHeight="1" x14ac:dyDescent="0.2">
      <c r="A597" s="277" t="str">
        <f t="shared" si="101"/>
        <v/>
      </c>
      <c r="B597" s="296" t="str">
        <f t="shared" si="106"/>
        <v/>
      </c>
      <c r="C597" s="296" t="str">
        <f t="shared" si="107"/>
        <v/>
      </c>
      <c r="D597" s="297" t="str">
        <f t="shared" si="108"/>
        <v/>
      </c>
      <c r="E597" s="298" t="str">
        <f t="shared" si="110"/>
        <v/>
      </c>
      <c r="F597" s="297"/>
      <c r="G597" s="297">
        <v>597</v>
      </c>
      <c r="H597" s="296" t="str">
        <f t="shared" si="109"/>
        <v/>
      </c>
      <c r="I597" s="299" t="str">
        <f t="shared" si="102"/>
        <v/>
      </c>
      <c r="J597" s="93"/>
      <c r="L597" s="278">
        <f t="shared" si="103"/>
        <v>0</v>
      </c>
      <c r="M597" s="278">
        <f t="shared" si="104"/>
        <v>0</v>
      </c>
      <c r="N597" s="319">
        <f t="shared" si="105"/>
        <v>0</v>
      </c>
      <c r="O597" s="300"/>
      <c r="P597" s="300"/>
      <c r="Q597" s="297"/>
      <c r="R597" s="297"/>
      <c r="S597" s="299" t="str">
        <f t="shared" si="111"/>
        <v/>
      </c>
    </row>
    <row r="598" spans="1:19" ht="30" customHeight="1" x14ac:dyDescent="0.2">
      <c r="A598" s="277" t="str">
        <f t="shared" si="101"/>
        <v/>
      </c>
      <c r="B598" s="296" t="str">
        <f t="shared" si="106"/>
        <v/>
      </c>
      <c r="C598" s="296" t="str">
        <f t="shared" si="107"/>
        <v/>
      </c>
      <c r="D598" s="297" t="str">
        <f t="shared" si="108"/>
        <v/>
      </c>
      <c r="E598" s="298" t="str">
        <f t="shared" si="110"/>
        <v/>
      </c>
      <c r="F598" s="297"/>
      <c r="G598" s="297">
        <v>598</v>
      </c>
      <c r="H598" s="296" t="str">
        <f t="shared" si="109"/>
        <v/>
      </c>
      <c r="I598" s="299" t="str">
        <f t="shared" si="102"/>
        <v/>
      </c>
      <c r="J598" s="93"/>
      <c r="L598" s="278">
        <f t="shared" si="103"/>
        <v>0</v>
      </c>
      <c r="M598" s="278">
        <f t="shared" si="104"/>
        <v>0</v>
      </c>
      <c r="N598" s="319">
        <f t="shared" si="105"/>
        <v>0</v>
      </c>
      <c r="O598" s="300"/>
      <c r="P598" s="300"/>
      <c r="Q598" s="297"/>
      <c r="R598" s="297"/>
      <c r="S598" s="299" t="str">
        <f t="shared" si="111"/>
        <v/>
      </c>
    </row>
    <row r="599" spans="1:19" ht="30" customHeight="1" x14ac:dyDescent="0.2">
      <c r="A599" s="277" t="str">
        <f t="shared" si="101"/>
        <v/>
      </c>
      <c r="B599" s="296" t="str">
        <f t="shared" si="106"/>
        <v/>
      </c>
      <c r="C599" s="296" t="str">
        <f t="shared" si="107"/>
        <v/>
      </c>
      <c r="D599" s="297" t="str">
        <f t="shared" si="108"/>
        <v/>
      </c>
      <c r="E599" s="298" t="str">
        <f t="shared" si="110"/>
        <v/>
      </c>
      <c r="F599" s="297"/>
      <c r="G599" s="297">
        <v>599</v>
      </c>
      <c r="H599" s="296" t="str">
        <f t="shared" si="109"/>
        <v/>
      </c>
      <c r="I599" s="299" t="str">
        <f t="shared" si="102"/>
        <v/>
      </c>
      <c r="J599" s="93"/>
      <c r="L599" s="278">
        <f t="shared" si="103"/>
        <v>0</v>
      </c>
      <c r="M599" s="278">
        <f t="shared" si="104"/>
        <v>0</v>
      </c>
      <c r="N599" s="319">
        <f t="shared" si="105"/>
        <v>0</v>
      </c>
      <c r="O599" s="300"/>
      <c r="P599" s="300"/>
      <c r="Q599" s="297"/>
      <c r="R599" s="297"/>
      <c r="S599" s="299" t="str">
        <f t="shared" si="111"/>
        <v/>
      </c>
    </row>
    <row r="600" spans="1:19" ht="30" customHeight="1" x14ac:dyDescent="0.2">
      <c r="A600" s="277" t="str">
        <f t="shared" si="101"/>
        <v/>
      </c>
      <c r="B600" s="296" t="str">
        <f t="shared" si="106"/>
        <v/>
      </c>
      <c r="C600" s="296" t="str">
        <f t="shared" si="107"/>
        <v/>
      </c>
      <c r="D600" s="297" t="str">
        <f t="shared" si="108"/>
        <v/>
      </c>
      <c r="E600" s="298" t="str">
        <f t="shared" si="110"/>
        <v/>
      </c>
      <c r="F600" s="297"/>
      <c r="G600" s="297">
        <v>600</v>
      </c>
      <c r="H600" s="296" t="str">
        <f t="shared" si="109"/>
        <v/>
      </c>
      <c r="I600" s="299" t="str">
        <f t="shared" si="102"/>
        <v/>
      </c>
      <c r="J600" s="93"/>
      <c r="L600" s="278">
        <f t="shared" si="103"/>
        <v>0</v>
      </c>
      <c r="M600" s="278">
        <f t="shared" si="104"/>
        <v>0</v>
      </c>
      <c r="N600" s="319">
        <f t="shared" si="105"/>
        <v>0</v>
      </c>
      <c r="O600" s="300"/>
      <c r="P600" s="300"/>
      <c r="Q600" s="297"/>
      <c r="R600" s="297"/>
      <c r="S600" s="299" t="str">
        <f t="shared" si="111"/>
        <v/>
      </c>
    </row>
    <row r="601" spans="1:19" ht="30" customHeight="1" x14ac:dyDescent="0.2">
      <c r="A601" s="277" t="str">
        <f t="shared" si="101"/>
        <v/>
      </c>
      <c r="B601" s="296" t="str">
        <f t="shared" si="106"/>
        <v/>
      </c>
      <c r="C601" s="296" t="str">
        <f t="shared" si="107"/>
        <v/>
      </c>
      <c r="D601" s="297" t="str">
        <f t="shared" si="108"/>
        <v/>
      </c>
      <c r="E601" s="298" t="str">
        <f t="shared" si="110"/>
        <v/>
      </c>
      <c r="F601" s="297"/>
      <c r="G601" s="297">
        <v>601</v>
      </c>
      <c r="H601" s="296" t="str">
        <f t="shared" si="109"/>
        <v/>
      </c>
      <c r="I601" s="299" t="str">
        <f t="shared" si="102"/>
        <v/>
      </c>
      <c r="J601" s="93"/>
      <c r="L601" s="278">
        <f t="shared" si="103"/>
        <v>0</v>
      </c>
      <c r="M601" s="278">
        <f t="shared" si="104"/>
        <v>0</v>
      </c>
      <c r="N601" s="319">
        <f t="shared" si="105"/>
        <v>0</v>
      </c>
      <c r="O601" s="300"/>
      <c r="P601" s="300"/>
      <c r="Q601" s="297"/>
      <c r="R601" s="297"/>
      <c r="S601" s="299" t="str">
        <f t="shared" si="111"/>
        <v/>
      </c>
    </row>
    <row r="602" spans="1:19" ht="30" customHeight="1" x14ac:dyDescent="0.2">
      <c r="A602" s="277" t="str">
        <f t="shared" si="101"/>
        <v/>
      </c>
      <c r="B602" s="296" t="str">
        <f t="shared" si="106"/>
        <v/>
      </c>
      <c r="C602" s="296" t="str">
        <f t="shared" si="107"/>
        <v/>
      </c>
      <c r="D602" s="297" t="str">
        <f t="shared" si="108"/>
        <v/>
      </c>
      <c r="E602" s="298" t="str">
        <f t="shared" si="110"/>
        <v/>
      </c>
      <c r="F602" s="297"/>
      <c r="G602" s="297">
        <v>602</v>
      </c>
      <c r="H602" s="296" t="str">
        <f t="shared" si="109"/>
        <v/>
      </c>
      <c r="I602" s="299" t="str">
        <f t="shared" si="102"/>
        <v/>
      </c>
      <c r="J602" s="93"/>
      <c r="L602" s="278">
        <f t="shared" si="103"/>
        <v>0</v>
      </c>
      <c r="M602" s="278">
        <f t="shared" si="104"/>
        <v>0</v>
      </c>
      <c r="N602" s="319">
        <f t="shared" si="105"/>
        <v>0</v>
      </c>
      <c r="O602" s="300"/>
      <c r="P602" s="300"/>
      <c r="Q602" s="297"/>
      <c r="R602" s="297"/>
      <c r="S602" s="299" t="str">
        <f t="shared" si="111"/>
        <v/>
      </c>
    </row>
    <row r="603" spans="1:19" ht="30" customHeight="1" x14ac:dyDescent="0.2">
      <c r="A603" s="277" t="str">
        <f t="shared" si="101"/>
        <v/>
      </c>
      <c r="B603" s="296" t="str">
        <f t="shared" si="106"/>
        <v/>
      </c>
      <c r="C603" s="296" t="str">
        <f t="shared" si="107"/>
        <v/>
      </c>
      <c r="D603" s="297" t="str">
        <f t="shared" si="108"/>
        <v/>
      </c>
      <c r="E603" s="298" t="str">
        <f t="shared" si="110"/>
        <v/>
      </c>
      <c r="F603" s="297"/>
      <c r="G603" s="297">
        <v>603</v>
      </c>
      <c r="H603" s="296" t="str">
        <f t="shared" si="109"/>
        <v/>
      </c>
      <c r="I603" s="299" t="str">
        <f t="shared" si="102"/>
        <v/>
      </c>
      <c r="J603" s="93"/>
      <c r="L603" s="278">
        <f t="shared" si="103"/>
        <v>0</v>
      </c>
      <c r="M603" s="278">
        <f t="shared" si="104"/>
        <v>0</v>
      </c>
      <c r="N603" s="319">
        <f t="shared" si="105"/>
        <v>0</v>
      </c>
      <c r="O603" s="300"/>
      <c r="P603" s="300"/>
      <c r="Q603" s="297"/>
      <c r="R603" s="297"/>
      <c r="S603" s="299" t="str">
        <f t="shared" si="111"/>
        <v/>
      </c>
    </row>
    <row r="604" spans="1:19" ht="30" customHeight="1" x14ac:dyDescent="0.2">
      <c r="A604" s="277" t="str">
        <f t="shared" si="101"/>
        <v/>
      </c>
      <c r="B604" s="296" t="str">
        <f t="shared" si="106"/>
        <v/>
      </c>
      <c r="C604" s="296" t="str">
        <f t="shared" si="107"/>
        <v/>
      </c>
      <c r="D604" s="297" t="str">
        <f t="shared" si="108"/>
        <v/>
      </c>
      <c r="E604" s="298" t="str">
        <f t="shared" si="110"/>
        <v/>
      </c>
      <c r="F604" s="297"/>
      <c r="G604" s="297">
        <v>604</v>
      </c>
      <c r="H604" s="296" t="str">
        <f t="shared" si="109"/>
        <v/>
      </c>
      <c r="I604" s="299" t="str">
        <f t="shared" si="102"/>
        <v/>
      </c>
      <c r="J604" s="93"/>
      <c r="L604" s="278">
        <f t="shared" si="103"/>
        <v>0</v>
      </c>
      <c r="M604" s="278">
        <f t="shared" si="104"/>
        <v>0</v>
      </c>
      <c r="N604" s="319">
        <f t="shared" si="105"/>
        <v>0</v>
      </c>
      <c r="O604" s="300"/>
      <c r="P604" s="300"/>
      <c r="Q604" s="297"/>
      <c r="R604" s="297"/>
      <c r="S604" s="299" t="str">
        <f t="shared" si="111"/>
        <v/>
      </c>
    </row>
    <row r="605" spans="1:19" ht="30" customHeight="1" x14ac:dyDescent="0.2">
      <c r="A605" s="277" t="str">
        <f t="shared" si="101"/>
        <v/>
      </c>
      <c r="B605" s="296" t="str">
        <f t="shared" si="106"/>
        <v/>
      </c>
      <c r="C605" s="296" t="str">
        <f t="shared" si="107"/>
        <v/>
      </c>
      <c r="D605" s="297" t="str">
        <f t="shared" si="108"/>
        <v/>
      </c>
      <c r="E605" s="298" t="str">
        <f t="shared" si="110"/>
        <v/>
      </c>
      <c r="F605" s="297"/>
      <c r="G605" s="297">
        <v>605</v>
      </c>
      <c r="H605" s="296" t="str">
        <f t="shared" si="109"/>
        <v/>
      </c>
      <c r="I605" s="299" t="str">
        <f t="shared" si="102"/>
        <v/>
      </c>
      <c r="J605" s="93"/>
      <c r="L605" s="278">
        <f t="shared" si="103"/>
        <v>0</v>
      </c>
      <c r="M605" s="278">
        <f t="shared" si="104"/>
        <v>0</v>
      </c>
      <c r="N605" s="319">
        <f t="shared" si="105"/>
        <v>0</v>
      </c>
      <c r="O605" s="300"/>
      <c r="P605" s="300"/>
      <c r="Q605" s="297"/>
      <c r="R605" s="297"/>
      <c r="S605" s="299" t="str">
        <f t="shared" si="111"/>
        <v/>
      </c>
    </row>
    <row r="606" spans="1:19" ht="30" customHeight="1" x14ac:dyDescent="0.2">
      <c r="A606" s="277" t="str">
        <f t="shared" si="101"/>
        <v/>
      </c>
      <c r="B606" s="296" t="str">
        <f t="shared" si="106"/>
        <v/>
      </c>
      <c r="C606" s="296" t="str">
        <f t="shared" si="107"/>
        <v/>
      </c>
      <c r="D606" s="297" t="str">
        <f t="shared" si="108"/>
        <v/>
      </c>
      <c r="E606" s="298" t="str">
        <f t="shared" si="110"/>
        <v/>
      </c>
      <c r="F606" s="297"/>
      <c r="G606" s="297">
        <v>606</v>
      </c>
      <c r="H606" s="296" t="str">
        <f t="shared" si="109"/>
        <v/>
      </c>
      <c r="I606" s="299" t="str">
        <f t="shared" si="102"/>
        <v/>
      </c>
      <c r="J606" s="93"/>
      <c r="L606" s="278">
        <f t="shared" si="103"/>
        <v>0</v>
      </c>
      <c r="M606" s="278">
        <f t="shared" si="104"/>
        <v>0</v>
      </c>
      <c r="N606" s="319">
        <f t="shared" si="105"/>
        <v>0</v>
      </c>
      <c r="O606" s="300"/>
      <c r="P606" s="300"/>
      <c r="Q606" s="297"/>
      <c r="R606" s="297"/>
      <c r="S606" s="299" t="str">
        <f t="shared" si="111"/>
        <v/>
      </c>
    </row>
    <row r="607" spans="1:19" ht="30" customHeight="1" x14ac:dyDescent="0.2">
      <c r="A607" s="277" t="str">
        <f t="shared" si="101"/>
        <v/>
      </c>
      <c r="B607" s="296" t="str">
        <f t="shared" si="106"/>
        <v/>
      </c>
      <c r="C607" s="296" t="str">
        <f t="shared" si="107"/>
        <v/>
      </c>
      <c r="D607" s="297" t="str">
        <f t="shared" si="108"/>
        <v/>
      </c>
      <c r="E607" s="298" t="str">
        <f t="shared" si="110"/>
        <v/>
      </c>
      <c r="F607" s="297"/>
      <c r="G607" s="297">
        <v>607</v>
      </c>
      <c r="H607" s="296" t="str">
        <f t="shared" si="109"/>
        <v/>
      </c>
      <c r="I607" s="299" t="str">
        <f t="shared" si="102"/>
        <v/>
      </c>
      <c r="J607" s="93"/>
      <c r="L607" s="278">
        <f t="shared" si="103"/>
        <v>0</v>
      </c>
      <c r="M607" s="278">
        <f t="shared" si="104"/>
        <v>0</v>
      </c>
      <c r="N607" s="319">
        <f t="shared" si="105"/>
        <v>0</v>
      </c>
      <c r="O607" s="300"/>
      <c r="P607" s="300"/>
      <c r="Q607" s="297"/>
      <c r="R607" s="297"/>
      <c r="S607" s="299" t="str">
        <f t="shared" si="111"/>
        <v/>
      </c>
    </row>
    <row r="608" spans="1:19" ht="30" customHeight="1" x14ac:dyDescent="0.2">
      <c r="A608" s="277" t="str">
        <f t="shared" si="101"/>
        <v/>
      </c>
      <c r="B608" s="296" t="str">
        <f t="shared" si="106"/>
        <v/>
      </c>
      <c r="C608" s="296" t="str">
        <f t="shared" si="107"/>
        <v/>
      </c>
      <c r="D608" s="297" t="str">
        <f t="shared" si="108"/>
        <v/>
      </c>
      <c r="E608" s="298" t="str">
        <f t="shared" si="110"/>
        <v/>
      </c>
      <c r="F608" s="297"/>
      <c r="G608" s="297">
        <v>608</v>
      </c>
      <c r="H608" s="296" t="str">
        <f t="shared" si="109"/>
        <v/>
      </c>
      <c r="I608" s="299" t="str">
        <f t="shared" si="102"/>
        <v/>
      </c>
      <c r="J608" s="93"/>
      <c r="L608" s="278">
        <f t="shared" si="103"/>
        <v>0</v>
      </c>
      <c r="M608" s="278">
        <f t="shared" si="104"/>
        <v>0</v>
      </c>
      <c r="N608" s="319">
        <f t="shared" si="105"/>
        <v>0</v>
      </c>
      <c r="O608" s="300"/>
      <c r="P608" s="300"/>
      <c r="Q608" s="297"/>
      <c r="R608" s="297"/>
      <c r="S608" s="299" t="str">
        <f t="shared" si="111"/>
        <v/>
      </c>
    </row>
    <row r="609" spans="1:19" ht="30" customHeight="1" x14ac:dyDescent="0.2">
      <c r="A609" s="277" t="str">
        <f t="shared" si="101"/>
        <v/>
      </c>
      <c r="B609" s="296" t="str">
        <f t="shared" si="106"/>
        <v/>
      </c>
      <c r="C609" s="296" t="str">
        <f t="shared" si="107"/>
        <v/>
      </c>
      <c r="D609" s="297" t="str">
        <f t="shared" si="108"/>
        <v/>
      </c>
      <c r="E609" s="298" t="str">
        <f t="shared" si="110"/>
        <v/>
      </c>
      <c r="F609" s="297"/>
      <c r="G609" s="297">
        <v>609</v>
      </c>
      <c r="H609" s="296" t="str">
        <f t="shared" si="109"/>
        <v/>
      </c>
      <c r="I609" s="299" t="str">
        <f t="shared" si="102"/>
        <v/>
      </c>
      <c r="J609" s="93"/>
      <c r="L609" s="278">
        <f t="shared" si="103"/>
        <v>0</v>
      </c>
      <c r="M609" s="278">
        <f t="shared" si="104"/>
        <v>0</v>
      </c>
      <c r="N609" s="319">
        <f t="shared" si="105"/>
        <v>0</v>
      </c>
      <c r="O609" s="300"/>
      <c r="P609" s="300"/>
      <c r="Q609" s="297"/>
      <c r="R609" s="297"/>
      <c r="S609" s="299" t="str">
        <f t="shared" si="111"/>
        <v/>
      </c>
    </row>
    <row r="610" spans="1:19" ht="30" customHeight="1" x14ac:dyDescent="0.2">
      <c r="A610" s="277" t="str">
        <f t="shared" si="101"/>
        <v/>
      </c>
      <c r="B610" s="296" t="str">
        <f t="shared" si="106"/>
        <v/>
      </c>
      <c r="C610" s="296" t="str">
        <f t="shared" si="107"/>
        <v/>
      </c>
      <c r="D610" s="297" t="str">
        <f t="shared" si="108"/>
        <v/>
      </c>
      <c r="E610" s="298" t="str">
        <f t="shared" si="110"/>
        <v/>
      </c>
      <c r="F610" s="297"/>
      <c r="G610" s="297">
        <v>610</v>
      </c>
      <c r="H610" s="296" t="str">
        <f t="shared" si="109"/>
        <v/>
      </c>
      <c r="I610" s="299" t="str">
        <f t="shared" si="102"/>
        <v/>
      </c>
      <c r="J610" s="93"/>
      <c r="L610" s="278">
        <f t="shared" si="103"/>
        <v>0</v>
      </c>
      <c r="M610" s="278">
        <f t="shared" si="104"/>
        <v>0</v>
      </c>
      <c r="N610" s="319">
        <f t="shared" si="105"/>
        <v>0</v>
      </c>
      <c r="O610" s="300"/>
      <c r="P610" s="300"/>
      <c r="Q610" s="297"/>
      <c r="R610" s="297"/>
      <c r="S610" s="299" t="str">
        <f t="shared" si="111"/>
        <v/>
      </c>
    </row>
    <row r="611" spans="1:19" ht="30" customHeight="1" x14ac:dyDescent="0.2">
      <c r="A611" s="277" t="str">
        <f t="shared" si="101"/>
        <v/>
      </c>
      <c r="B611" s="296" t="str">
        <f t="shared" si="106"/>
        <v/>
      </c>
      <c r="C611" s="296" t="str">
        <f t="shared" si="107"/>
        <v/>
      </c>
      <c r="D611" s="297" t="str">
        <f t="shared" si="108"/>
        <v/>
      </c>
      <c r="E611" s="298" t="str">
        <f t="shared" si="110"/>
        <v/>
      </c>
      <c r="F611" s="297"/>
      <c r="G611" s="297">
        <v>611</v>
      </c>
      <c r="H611" s="296" t="str">
        <f t="shared" si="109"/>
        <v/>
      </c>
      <c r="I611" s="299" t="str">
        <f t="shared" si="102"/>
        <v/>
      </c>
      <c r="J611" s="93"/>
      <c r="L611" s="278">
        <f t="shared" si="103"/>
        <v>0</v>
      </c>
      <c r="M611" s="278">
        <f t="shared" si="104"/>
        <v>0</v>
      </c>
      <c r="N611" s="319">
        <f t="shared" si="105"/>
        <v>0</v>
      </c>
      <c r="O611" s="300"/>
      <c r="P611" s="300"/>
      <c r="Q611" s="297"/>
      <c r="R611" s="297"/>
      <c r="S611" s="299" t="str">
        <f t="shared" si="111"/>
        <v/>
      </c>
    </row>
    <row r="612" spans="1:19" ht="30" customHeight="1" x14ac:dyDescent="0.2">
      <c r="A612" s="277" t="str">
        <f t="shared" si="101"/>
        <v/>
      </c>
      <c r="B612" s="296" t="str">
        <f t="shared" si="106"/>
        <v/>
      </c>
      <c r="C612" s="296" t="str">
        <f t="shared" si="107"/>
        <v/>
      </c>
      <c r="D612" s="297" t="str">
        <f t="shared" si="108"/>
        <v/>
      </c>
      <c r="E612" s="298" t="str">
        <f t="shared" si="110"/>
        <v/>
      </c>
      <c r="F612" s="297"/>
      <c r="G612" s="297">
        <v>612</v>
      </c>
      <c r="H612" s="296" t="str">
        <f t="shared" si="109"/>
        <v/>
      </c>
      <c r="I612" s="299" t="str">
        <f t="shared" si="102"/>
        <v/>
      </c>
      <c r="J612" s="93"/>
      <c r="L612" s="278">
        <f t="shared" si="103"/>
        <v>0</v>
      </c>
      <c r="M612" s="278">
        <f t="shared" si="104"/>
        <v>0</v>
      </c>
      <c r="N612" s="319">
        <f t="shared" si="105"/>
        <v>0</v>
      </c>
      <c r="O612" s="300"/>
      <c r="P612" s="300"/>
      <c r="Q612" s="297"/>
      <c r="R612" s="297"/>
      <c r="S612" s="299" t="str">
        <f t="shared" si="111"/>
        <v/>
      </c>
    </row>
    <row r="613" spans="1:19" ht="30" customHeight="1" x14ac:dyDescent="0.2">
      <c r="A613" s="277" t="str">
        <f t="shared" si="101"/>
        <v/>
      </c>
      <c r="B613" s="296" t="str">
        <f t="shared" si="106"/>
        <v/>
      </c>
      <c r="C613" s="296" t="str">
        <f t="shared" si="107"/>
        <v/>
      </c>
      <c r="D613" s="297" t="str">
        <f t="shared" si="108"/>
        <v/>
      </c>
      <c r="E613" s="298" t="str">
        <f t="shared" si="110"/>
        <v/>
      </c>
      <c r="F613" s="297"/>
      <c r="G613" s="297">
        <v>613</v>
      </c>
      <c r="H613" s="296" t="str">
        <f t="shared" si="109"/>
        <v/>
      </c>
      <c r="I613" s="299" t="str">
        <f t="shared" si="102"/>
        <v/>
      </c>
      <c r="J613" s="93"/>
      <c r="L613" s="278">
        <f t="shared" si="103"/>
        <v>0</v>
      </c>
      <c r="M613" s="278">
        <f t="shared" si="104"/>
        <v>0</v>
      </c>
      <c r="N613" s="319">
        <f t="shared" si="105"/>
        <v>0</v>
      </c>
      <c r="O613" s="300"/>
      <c r="P613" s="300"/>
      <c r="Q613" s="297"/>
      <c r="R613" s="297"/>
      <c r="S613" s="299" t="str">
        <f t="shared" si="111"/>
        <v/>
      </c>
    </row>
    <row r="614" spans="1:19" ht="30" customHeight="1" x14ac:dyDescent="0.2">
      <c r="A614" s="277" t="str">
        <f t="shared" si="101"/>
        <v/>
      </c>
      <c r="B614" s="296" t="str">
        <f t="shared" si="106"/>
        <v/>
      </c>
      <c r="C614" s="296" t="str">
        <f t="shared" si="107"/>
        <v/>
      </c>
      <c r="D614" s="297" t="str">
        <f t="shared" si="108"/>
        <v/>
      </c>
      <c r="E614" s="298" t="str">
        <f t="shared" si="110"/>
        <v/>
      </c>
      <c r="F614" s="297"/>
      <c r="G614" s="297">
        <v>614</v>
      </c>
      <c r="H614" s="296" t="str">
        <f t="shared" si="109"/>
        <v/>
      </c>
      <c r="I614" s="299" t="str">
        <f t="shared" si="102"/>
        <v/>
      </c>
      <c r="J614" s="93"/>
      <c r="L614" s="278">
        <f t="shared" si="103"/>
        <v>0</v>
      </c>
      <c r="M614" s="278">
        <f t="shared" si="104"/>
        <v>0</v>
      </c>
      <c r="N614" s="319">
        <f t="shared" si="105"/>
        <v>0</v>
      </c>
      <c r="O614" s="300"/>
      <c r="P614" s="300"/>
      <c r="Q614" s="297"/>
      <c r="R614" s="297"/>
      <c r="S614" s="299" t="str">
        <f t="shared" si="111"/>
        <v/>
      </c>
    </row>
    <row r="615" spans="1:19" ht="30" customHeight="1" x14ac:dyDescent="0.2">
      <c r="A615" s="277" t="str">
        <f t="shared" si="101"/>
        <v/>
      </c>
      <c r="B615" s="296" t="str">
        <f t="shared" si="106"/>
        <v/>
      </c>
      <c r="C615" s="296" t="str">
        <f t="shared" si="107"/>
        <v/>
      </c>
      <c r="D615" s="297" t="str">
        <f t="shared" si="108"/>
        <v/>
      </c>
      <c r="E615" s="298" t="str">
        <f t="shared" si="110"/>
        <v/>
      </c>
      <c r="F615" s="297"/>
      <c r="G615" s="297">
        <v>615</v>
      </c>
      <c r="H615" s="296" t="str">
        <f t="shared" si="109"/>
        <v/>
      </c>
      <c r="I615" s="299" t="str">
        <f t="shared" si="102"/>
        <v/>
      </c>
      <c r="J615" s="93"/>
      <c r="L615" s="278">
        <f t="shared" si="103"/>
        <v>0</v>
      </c>
      <c r="M615" s="278">
        <f t="shared" si="104"/>
        <v>0</v>
      </c>
      <c r="N615" s="319">
        <f t="shared" si="105"/>
        <v>0</v>
      </c>
      <c r="O615" s="300"/>
      <c r="P615" s="300"/>
      <c r="Q615" s="297"/>
      <c r="R615" s="297"/>
      <c r="S615" s="299" t="str">
        <f t="shared" si="111"/>
        <v/>
      </c>
    </row>
    <row r="616" spans="1:19" ht="30" customHeight="1" x14ac:dyDescent="0.2">
      <c r="A616" s="277" t="str">
        <f t="shared" si="101"/>
        <v/>
      </c>
      <c r="B616" s="296" t="str">
        <f t="shared" si="106"/>
        <v/>
      </c>
      <c r="C616" s="296" t="str">
        <f t="shared" si="107"/>
        <v/>
      </c>
      <c r="D616" s="297" t="str">
        <f t="shared" si="108"/>
        <v/>
      </c>
      <c r="E616" s="298" t="str">
        <f t="shared" si="110"/>
        <v/>
      </c>
      <c r="F616" s="297"/>
      <c r="G616" s="297">
        <v>616</v>
      </c>
      <c r="H616" s="296" t="str">
        <f t="shared" si="109"/>
        <v/>
      </c>
      <c r="I616" s="299" t="str">
        <f t="shared" si="102"/>
        <v/>
      </c>
      <c r="J616" s="93"/>
      <c r="L616" s="278">
        <f t="shared" si="103"/>
        <v>0</v>
      </c>
      <c r="M616" s="278">
        <f t="shared" si="104"/>
        <v>0</v>
      </c>
      <c r="N616" s="319">
        <f t="shared" si="105"/>
        <v>0</v>
      </c>
      <c r="O616" s="300"/>
      <c r="P616" s="300"/>
      <c r="Q616" s="297"/>
      <c r="R616" s="297"/>
      <c r="S616" s="299" t="str">
        <f t="shared" si="111"/>
        <v/>
      </c>
    </row>
    <row r="617" spans="1:19" ht="30" customHeight="1" x14ac:dyDescent="0.2">
      <c r="A617" s="277" t="str">
        <f t="shared" si="101"/>
        <v/>
      </c>
      <c r="B617" s="296" t="str">
        <f t="shared" si="106"/>
        <v/>
      </c>
      <c r="C617" s="296" t="str">
        <f t="shared" si="107"/>
        <v/>
      </c>
      <c r="D617" s="297" t="str">
        <f t="shared" si="108"/>
        <v/>
      </c>
      <c r="E617" s="298" t="str">
        <f t="shared" si="110"/>
        <v/>
      </c>
      <c r="F617" s="297"/>
      <c r="G617" s="297">
        <v>617</v>
      </c>
      <c r="H617" s="296" t="str">
        <f t="shared" si="109"/>
        <v/>
      </c>
      <c r="I617" s="299" t="str">
        <f t="shared" si="102"/>
        <v/>
      </c>
      <c r="J617" s="93"/>
      <c r="L617" s="278">
        <f t="shared" si="103"/>
        <v>0</v>
      </c>
      <c r="M617" s="278">
        <f t="shared" si="104"/>
        <v>0</v>
      </c>
      <c r="N617" s="319">
        <f t="shared" si="105"/>
        <v>0</v>
      </c>
      <c r="O617" s="300"/>
      <c r="P617" s="300"/>
      <c r="Q617" s="297"/>
      <c r="R617" s="297"/>
      <c r="S617" s="299" t="str">
        <f t="shared" si="111"/>
        <v/>
      </c>
    </row>
    <row r="618" spans="1:19" ht="30" customHeight="1" x14ac:dyDescent="0.2">
      <c r="A618" s="277" t="str">
        <f t="shared" si="101"/>
        <v/>
      </c>
      <c r="B618" s="296" t="str">
        <f t="shared" si="106"/>
        <v/>
      </c>
      <c r="C618" s="296" t="str">
        <f t="shared" si="107"/>
        <v/>
      </c>
      <c r="D618" s="297" t="str">
        <f t="shared" si="108"/>
        <v/>
      </c>
      <c r="E618" s="298" t="str">
        <f t="shared" si="110"/>
        <v/>
      </c>
      <c r="F618" s="297"/>
      <c r="G618" s="297">
        <v>618</v>
      </c>
      <c r="H618" s="296" t="str">
        <f t="shared" si="109"/>
        <v/>
      </c>
      <c r="I618" s="299" t="str">
        <f t="shared" si="102"/>
        <v/>
      </c>
      <c r="J618" s="93"/>
      <c r="L618" s="278">
        <f t="shared" si="103"/>
        <v>0</v>
      </c>
      <c r="M618" s="278">
        <f t="shared" si="104"/>
        <v>0</v>
      </c>
      <c r="N618" s="319">
        <f t="shared" si="105"/>
        <v>0</v>
      </c>
      <c r="O618" s="300"/>
      <c r="P618" s="300"/>
      <c r="Q618" s="297"/>
      <c r="R618" s="297"/>
      <c r="S618" s="299" t="str">
        <f t="shared" si="111"/>
        <v/>
      </c>
    </row>
    <row r="619" spans="1:19" ht="30" customHeight="1" x14ac:dyDescent="0.2">
      <c r="A619" s="277" t="str">
        <f t="shared" si="101"/>
        <v/>
      </c>
      <c r="B619" s="296" t="str">
        <f t="shared" si="106"/>
        <v/>
      </c>
      <c r="C619" s="296" t="str">
        <f t="shared" si="107"/>
        <v/>
      </c>
      <c r="D619" s="297" t="str">
        <f t="shared" si="108"/>
        <v/>
      </c>
      <c r="E619" s="298" t="str">
        <f t="shared" si="110"/>
        <v/>
      </c>
      <c r="F619" s="297"/>
      <c r="G619" s="297">
        <v>619</v>
      </c>
      <c r="H619" s="296" t="str">
        <f t="shared" si="109"/>
        <v/>
      </c>
      <c r="I619" s="299" t="str">
        <f t="shared" si="102"/>
        <v/>
      </c>
      <c r="J619" s="93"/>
      <c r="L619" s="278">
        <f t="shared" si="103"/>
        <v>0</v>
      </c>
      <c r="M619" s="278">
        <f t="shared" si="104"/>
        <v>0</v>
      </c>
      <c r="N619" s="319">
        <f t="shared" si="105"/>
        <v>0</v>
      </c>
      <c r="O619" s="300"/>
      <c r="P619" s="300"/>
      <c r="Q619" s="297"/>
      <c r="R619" s="297"/>
      <c r="S619" s="299" t="str">
        <f t="shared" si="111"/>
        <v/>
      </c>
    </row>
    <row r="620" spans="1:19" ht="30" customHeight="1" x14ac:dyDescent="0.2">
      <c r="A620" s="277" t="str">
        <f t="shared" si="101"/>
        <v/>
      </c>
      <c r="B620" s="296" t="str">
        <f t="shared" si="106"/>
        <v/>
      </c>
      <c r="C620" s="296" t="str">
        <f t="shared" si="107"/>
        <v/>
      </c>
      <c r="D620" s="297" t="str">
        <f t="shared" si="108"/>
        <v/>
      </c>
      <c r="E620" s="298" t="str">
        <f t="shared" si="110"/>
        <v/>
      </c>
      <c r="F620" s="297"/>
      <c r="G620" s="297">
        <v>620</v>
      </c>
      <c r="H620" s="296" t="str">
        <f t="shared" si="109"/>
        <v/>
      </c>
      <c r="I620" s="299" t="str">
        <f t="shared" si="102"/>
        <v/>
      </c>
      <c r="J620" s="93"/>
      <c r="L620" s="278">
        <f t="shared" si="103"/>
        <v>0</v>
      </c>
      <c r="M620" s="278">
        <f t="shared" si="104"/>
        <v>0</v>
      </c>
      <c r="N620" s="319">
        <f t="shared" si="105"/>
        <v>0</v>
      </c>
      <c r="O620" s="300"/>
      <c r="P620" s="300"/>
      <c r="Q620" s="297"/>
      <c r="R620" s="297"/>
      <c r="S620" s="299" t="str">
        <f t="shared" si="111"/>
        <v/>
      </c>
    </row>
    <row r="621" spans="1:19" ht="30" customHeight="1" x14ac:dyDescent="0.2">
      <c r="A621" s="277" t="str">
        <f t="shared" si="101"/>
        <v/>
      </c>
      <c r="B621" s="296" t="str">
        <f t="shared" si="106"/>
        <v/>
      </c>
      <c r="C621" s="296" t="str">
        <f t="shared" si="107"/>
        <v/>
      </c>
      <c r="D621" s="297" t="str">
        <f t="shared" si="108"/>
        <v/>
      </c>
      <c r="E621" s="298" t="str">
        <f t="shared" si="110"/>
        <v/>
      </c>
      <c r="F621" s="297"/>
      <c r="G621" s="297">
        <v>621</v>
      </c>
      <c r="H621" s="296" t="str">
        <f t="shared" si="109"/>
        <v/>
      </c>
      <c r="I621" s="299" t="str">
        <f t="shared" si="102"/>
        <v/>
      </c>
      <c r="J621" s="93"/>
      <c r="L621" s="278">
        <f t="shared" si="103"/>
        <v>0</v>
      </c>
      <c r="M621" s="278">
        <f t="shared" si="104"/>
        <v>0</v>
      </c>
      <c r="N621" s="319">
        <f t="shared" si="105"/>
        <v>0</v>
      </c>
      <c r="O621" s="300"/>
      <c r="P621" s="300"/>
      <c r="Q621" s="297"/>
      <c r="R621" s="297"/>
      <c r="S621" s="299" t="str">
        <f t="shared" si="111"/>
        <v/>
      </c>
    </row>
    <row r="622" spans="1:19" ht="30" customHeight="1" x14ac:dyDescent="0.2">
      <c r="A622" s="277" t="str">
        <f t="shared" si="101"/>
        <v/>
      </c>
      <c r="B622" s="296" t="str">
        <f t="shared" si="106"/>
        <v/>
      </c>
      <c r="C622" s="296" t="str">
        <f t="shared" si="107"/>
        <v/>
      </c>
      <c r="D622" s="297" t="str">
        <f t="shared" si="108"/>
        <v/>
      </c>
      <c r="E622" s="298" t="str">
        <f t="shared" si="110"/>
        <v/>
      </c>
      <c r="F622" s="297"/>
      <c r="G622" s="297">
        <v>622</v>
      </c>
      <c r="H622" s="296" t="str">
        <f t="shared" si="109"/>
        <v/>
      </c>
      <c r="I622" s="299" t="str">
        <f t="shared" si="102"/>
        <v/>
      </c>
      <c r="J622" s="93"/>
      <c r="L622" s="278">
        <f t="shared" si="103"/>
        <v>0</v>
      </c>
      <c r="M622" s="278">
        <f t="shared" si="104"/>
        <v>0</v>
      </c>
      <c r="N622" s="319">
        <f t="shared" si="105"/>
        <v>0</v>
      </c>
      <c r="O622" s="300"/>
      <c r="P622" s="300"/>
      <c r="Q622" s="297"/>
      <c r="R622" s="297"/>
      <c r="S622" s="299" t="str">
        <f t="shared" si="111"/>
        <v/>
      </c>
    </row>
    <row r="623" spans="1:19" ht="30" customHeight="1" x14ac:dyDescent="0.2">
      <c r="A623" s="277" t="str">
        <f t="shared" si="101"/>
        <v/>
      </c>
      <c r="B623" s="296" t="str">
        <f t="shared" si="106"/>
        <v/>
      </c>
      <c r="C623" s="296" t="str">
        <f t="shared" si="107"/>
        <v/>
      </c>
      <c r="D623" s="297" t="str">
        <f t="shared" si="108"/>
        <v/>
      </c>
      <c r="E623" s="298" t="str">
        <f t="shared" si="110"/>
        <v/>
      </c>
      <c r="F623" s="297"/>
      <c r="G623" s="297">
        <v>623</v>
      </c>
      <c r="H623" s="296" t="str">
        <f t="shared" si="109"/>
        <v/>
      </c>
      <c r="I623" s="299" t="str">
        <f t="shared" si="102"/>
        <v/>
      </c>
      <c r="J623" s="93"/>
      <c r="L623" s="278">
        <f t="shared" si="103"/>
        <v>0</v>
      </c>
      <c r="M623" s="278">
        <f t="shared" si="104"/>
        <v>0</v>
      </c>
      <c r="N623" s="319">
        <f t="shared" si="105"/>
        <v>0</v>
      </c>
      <c r="O623" s="300"/>
      <c r="P623" s="300"/>
      <c r="Q623" s="297"/>
      <c r="R623" s="297"/>
      <c r="S623" s="299" t="str">
        <f t="shared" si="111"/>
        <v/>
      </c>
    </row>
    <row r="624" spans="1:19" ht="30" customHeight="1" x14ac:dyDescent="0.2">
      <c r="A624" s="277" t="str">
        <f t="shared" si="101"/>
        <v/>
      </c>
      <c r="B624" s="296" t="str">
        <f t="shared" si="106"/>
        <v/>
      </c>
      <c r="C624" s="296" t="str">
        <f t="shared" si="107"/>
        <v/>
      </c>
      <c r="D624" s="297" t="str">
        <f t="shared" si="108"/>
        <v/>
      </c>
      <c r="E624" s="298" t="str">
        <f t="shared" si="110"/>
        <v/>
      </c>
      <c r="F624" s="297"/>
      <c r="G624" s="297">
        <v>624</v>
      </c>
      <c r="H624" s="296" t="str">
        <f t="shared" si="109"/>
        <v/>
      </c>
      <c r="I624" s="299" t="str">
        <f t="shared" si="102"/>
        <v/>
      </c>
      <c r="J624" s="93"/>
      <c r="L624" s="278">
        <f t="shared" si="103"/>
        <v>0</v>
      </c>
      <c r="M624" s="278">
        <f t="shared" si="104"/>
        <v>0</v>
      </c>
      <c r="N624" s="319">
        <f t="shared" si="105"/>
        <v>0</v>
      </c>
      <c r="O624" s="300"/>
      <c r="P624" s="300"/>
      <c r="Q624" s="297"/>
      <c r="R624" s="297"/>
      <c r="S624" s="299" t="str">
        <f t="shared" si="111"/>
        <v/>
      </c>
    </row>
    <row r="625" spans="1:19" ht="30" customHeight="1" x14ac:dyDescent="0.2">
      <c r="A625" s="277" t="str">
        <f t="shared" si="101"/>
        <v/>
      </c>
      <c r="B625" s="296" t="str">
        <f t="shared" si="106"/>
        <v/>
      </c>
      <c r="C625" s="296" t="str">
        <f t="shared" si="107"/>
        <v/>
      </c>
      <c r="D625" s="297" t="str">
        <f t="shared" si="108"/>
        <v/>
      </c>
      <c r="E625" s="298" t="str">
        <f t="shared" si="110"/>
        <v/>
      </c>
      <c r="F625" s="297"/>
      <c r="G625" s="297">
        <v>625</v>
      </c>
      <c r="H625" s="296" t="str">
        <f t="shared" si="109"/>
        <v/>
      </c>
      <c r="I625" s="299" t="str">
        <f t="shared" si="102"/>
        <v/>
      </c>
      <c r="J625" s="93"/>
      <c r="L625" s="278">
        <f t="shared" si="103"/>
        <v>0</v>
      </c>
      <c r="M625" s="278">
        <f t="shared" si="104"/>
        <v>0</v>
      </c>
      <c r="N625" s="319">
        <f t="shared" si="105"/>
        <v>0</v>
      </c>
      <c r="O625" s="300"/>
      <c r="P625" s="300"/>
      <c r="Q625" s="297"/>
      <c r="R625" s="297"/>
      <c r="S625" s="299" t="str">
        <f t="shared" si="111"/>
        <v/>
      </c>
    </row>
    <row r="626" spans="1:19" ht="30" customHeight="1" x14ac:dyDescent="0.2">
      <c r="A626" s="277" t="str">
        <f t="shared" si="101"/>
        <v/>
      </c>
      <c r="B626" s="296" t="str">
        <f t="shared" si="106"/>
        <v/>
      </c>
      <c r="C626" s="296" t="str">
        <f t="shared" si="107"/>
        <v/>
      </c>
      <c r="D626" s="297" t="str">
        <f t="shared" si="108"/>
        <v/>
      </c>
      <c r="E626" s="298" t="str">
        <f t="shared" si="110"/>
        <v/>
      </c>
      <c r="F626" s="297"/>
      <c r="G626" s="297">
        <v>626</v>
      </c>
      <c r="H626" s="296" t="str">
        <f t="shared" si="109"/>
        <v/>
      </c>
      <c r="I626" s="299" t="str">
        <f t="shared" si="102"/>
        <v/>
      </c>
      <c r="J626" s="93"/>
      <c r="L626" s="278">
        <f t="shared" si="103"/>
        <v>0</v>
      </c>
      <c r="M626" s="278">
        <f t="shared" si="104"/>
        <v>0</v>
      </c>
      <c r="N626" s="319">
        <f t="shared" si="105"/>
        <v>0</v>
      </c>
      <c r="O626" s="300"/>
      <c r="P626" s="300"/>
      <c r="Q626" s="297"/>
      <c r="R626" s="297"/>
      <c r="S626" s="299" t="str">
        <f t="shared" si="111"/>
        <v/>
      </c>
    </row>
    <row r="627" spans="1:19" ht="30" customHeight="1" x14ac:dyDescent="0.2">
      <c r="A627" s="277" t="str">
        <f t="shared" si="101"/>
        <v/>
      </c>
      <c r="B627" s="296" t="str">
        <f t="shared" si="106"/>
        <v/>
      </c>
      <c r="C627" s="296" t="str">
        <f t="shared" si="107"/>
        <v/>
      </c>
      <c r="D627" s="297" t="str">
        <f t="shared" si="108"/>
        <v/>
      </c>
      <c r="E627" s="298" t="str">
        <f t="shared" si="110"/>
        <v/>
      </c>
      <c r="F627" s="297"/>
      <c r="G627" s="297">
        <v>627</v>
      </c>
      <c r="H627" s="296" t="str">
        <f t="shared" si="109"/>
        <v/>
      </c>
      <c r="I627" s="299" t="str">
        <f t="shared" si="102"/>
        <v/>
      </c>
      <c r="J627" s="93"/>
      <c r="L627" s="278">
        <f t="shared" si="103"/>
        <v>0</v>
      </c>
      <c r="M627" s="278">
        <f t="shared" si="104"/>
        <v>0</v>
      </c>
      <c r="N627" s="319">
        <f t="shared" si="105"/>
        <v>0</v>
      </c>
      <c r="O627" s="300"/>
      <c r="P627" s="300"/>
      <c r="Q627" s="297"/>
      <c r="R627" s="297"/>
      <c r="S627" s="299" t="str">
        <f t="shared" si="111"/>
        <v/>
      </c>
    </row>
    <row r="628" spans="1:19" ht="30" customHeight="1" x14ac:dyDescent="0.2">
      <c r="A628" s="277" t="str">
        <f t="shared" si="101"/>
        <v/>
      </c>
      <c r="B628" s="296" t="str">
        <f t="shared" si="106"/>
        <v/>
      </c>
      <c r="C628" s="296" t="str">
        <f t="shared" si="107"/>
        <v/>
      </c>
      <c r="D628" s="297" t="str">
        <f t="shared" si="108"/>
        <v/>
      </c>
      <c r="E628" s="298" t="str">
        <f t="shared" si="110"/>
        <v/>
      </c>
      <c r="F628" s="297"/>
      <c r="G628" s="297">
        <v>628</v>
      </c>
      <c r="H628" s="296" t="str">
        <f t="shared" si="109"/>
        <v/>
      </c>
      <c r="I628" s="299" t="str">
        <f t="shared" si="102"/>
        <v/>
      </c>
      <c r="J628" s="93"/>
      <c r="L628" s="278">
        <f t="shared" si="103"/>
        <v>0</v>
      </c>
      <c r="M628" s="278">
        <f t="shared" si="104"/>
        <v>0</v>
      </c>
      <c r="N628" s="319">
        <f t="shared" si="105"/>
        <v>0</v>
      </c>
      <c r="O628" s="300"/>
      <c r="P628" s="300"/>
      <c r="Q628" s="297"/>
      <c r="R628" s="297"/>
      <c r="S628" s="299" t="str">
        <f t="shared" si="111"/>
        <v/>
      </c>
    </row>
    <row r="629" spans="1:19" ht="30" customHeight="1" x14ac:dyDescent="0.2">
      <c r="A629" s="277" t="str">
        <f t="shared" si="101"/>
        <v/>
      </c>
      <c r="B629" s="296" t="str">
        <f t="shared" si="106"/>
        <v/>
      </c>
      <c r="C629" s="296" t="str">
        <f t="shared" si="107"/>
        <v/>
      </c>
      <c r="D629" s="297" t="str">
        <f t="shared" si="108"/>
        <v/>
      </c>
      <c r="E629" s="298" t="str">
        <f t="shared" si="110"/>
        <v/>
      </c>
      <c r="F629" s="297"/>
      <c r="G629" s="297">
        <v>629</v>
      </c>
      <c r="H629" s="296" t="str">
        <f t="shared" si="109"/>
        <v/>
      </c>
      <c r="I629" s="299" t="str">
        <f t="shared" si="102"/>
        <v/>
      </c>
      <c r="J629" s="93"/>
      <c r="L629" s="278">
        <f t="shared" si="103"/>
        <v>0</v>
      </c>
      <c r="M629" s="278">
        <f t="shared" si="104"/>
        <v>0</v>
      </c>
      <c r="N629" s="319">
        <f t="shared" si="105"/>
        <v>0</v>
      </c>
      <c r="O629" s="300"/>
      <c r="P629" s="300"/>
      <c r="Q629" s="297"/>
      <c r="R629" s="297"/>
      <c r="S629" s="299" t="str">
        <f t="shared" si="111"/>
        <v/>
      </c>
    </row>
    <row r="630" spans="1:19" ht="30" customHeight="1" x14ac:dyDescent="0.2">
      <c r="A630" s="277" t="str">
        <f t="shared" si="101"/>
        <v/>
      </c>
      <c r="B630" s="296" t="str">
        <f t="shared" si="106"/>
        <v/>
      </c>
      <c r="C630" s="296" t="str">
        <f t="shared" si="107"/>
        <v/>
      </c>
      <c r="D630" s="297" t="str">
        <f t="shared" si="108"/>
        <v/>
      </c>
      <c r="E630" s="298" t="str">
        <f t="shared" si="110"/>
        <v/>
      </c>
      <c r="F630" s="297"/>
      <c r="G630" s="297">
        <v>630</v>
      </c>
      <c r="H630" s="296" t="str">
        <f t="shared" si="109"/>
        <v/>
      </c>
      <c r="I630" s="299" t="str">
        <f t="shared" si="102"/>
        <v/>
      </c>
      <c r="J630" s="93"/>
      <c r="L630" s="278">
        <f t="shared" si="103"/>
        <v>0</v>
      </c>
      <c r="M630" s="278">
        <f t="shared" si="104"/>
        <v>0</v>
      </c>
      <c r="N630" s="319">
        <f t="shared" si="105"/>
        <v>0</v>
      </c>
      <c r="O630" s="300"/>
      <c r="P630" s="300"/>
      <c r="Q630" s="297"/>
      <c r="R630" s="297"/>
      <c r="S630" s="299" t="str">
        <f t="shared" si="111"/>
        <v/>
      </c>
    </row>
    <row r="631" spans="1:19" ht="30" customHeight="1" x14ac:dyDescent="0.2">
      <c r="A631" s="277" t="str">
        <f t="shared" si="101"/>
        <v/>
      </c>
      <c r="B631" s="296" t="str">
        <f t="shared" si="106"/>
        <v/>
      </c>
      <c r="C631" s="296" t="str">
        <f t="shared" si="107"/>
        <v/>
      </c>
      <c r="D631" s="297" t="str">
        <f t="shared" si="108"/>
        <v/>
      </c>
      <c r="E631" s="298" t="str">
        <f t="shared" si="110"/>
        <v/>
      </c>
      <c r="F631" s="297"/>
      <c r="G631" s="297">
        <v>631</v>
      </c>
      <c r="H631" s="296" t="str">
        <f t="shared" si="109"/>
        <v/>
      </c>
      <c r="I631" s="299" t="str">
        <f t="shared" si="102"/>
        <v/>
      </c>
      <c r="J631" s="93"/>
      <c r="L631" s="278">
        <f t="shared" si="103"/>
        <v>0</v>
      </c>
      <c r="M631" s="278">
        <f t="shared" si="104"/>
        <v>0</v>
      </c>
      <c r="N631" s="319">
        <f t="shared" si="105"/>
        <v>0</v>
      </c>
      <c r="O631" s="300"/>
      <c r="P631" s="300"/>
      <c r="Q631" s="297"/>
      <c r="R631" s="297"/>
      <c r="S631" s="299" t="str">
        <f t="shared" si="111"/>
        <v/>
      </c>
    </row>
    <row r="632" spans="1:19" ht="30" customHeight="1" x14ac:dyDescent="0.2">
      <c r="A632" s="277" t="str">
        <f t="shared" si="101"/>
        <v/>
      </c>
      <c r="B632" s="296" t="str">
        <f t="shared" si="106"/>
        <v/>
      </c>
      <c r="C632" s="296" t="str">
        <f t="shared" si="107"/>
        <v/>
      </c>
      <c r="D632" s="297" t="str">
        <f t="shared" si="108"/>
        <v/>
      </c>
      <c r="E632" s="298" t="str">
        <f t="shared" si="110"/>
        <v/>
      </c>
      <c r="F632" s="297"/>
      <c r="G632" s="297">
        <v>632</v>
      </c>
      <c r="H632" s="296" t="str">
        <f t="shared" si="109"/>
        <v/>
      </c>
      <c r="I632" s="299" t="str">
        <f t="shared" si="102"/>
        <v/>
      </c>
      <c r="J632" s="93"/>
      <c r="L632" s="278">
        <f t="shared" si="103"/>
        <v>0</v>
      </c>
      <c r="M632" s="278">
        <f t="shared" si="104"/>
        <v>0</v>
      </c>
      <c r="N632" s="319">
        <f t="shared" si="105"/>
        <v>0</v>
      </c>
      <c r="O632" s="300"/>
      <c r="P632" s="300"/>
      <c r="Q632" s="297"/>
      <c r="R632" s="297"/>
      <c r="S632" s="299" t="str">
        <f t="shared" si="111"/>
        <v/>
      </c>
    </row>
    <row r="633" spans="1:19" ht="30" customHeight="1" x14ac:dyDescent="0.2">
      <c r="A633" s="277" t="str">
        <f t="shared" si="101"/>
        <v/>
      </c>
      <c r="B633" s="296" t="str">
        <f t="shared" si="106"/>
        <v/>
      </c>
      <c r="C633" s="296" t="str">
        <f t="shared" si="107"/>
        <v/>
      </c>
      <c r="D633" s="297" t="str">
        <f t="shared" si="108"/>
        <v/>
      </c>
      <c r="E633" s="298" t="str">
        <f t="shared" si="110"/>
        <v/>
      </c>
      <c r="F633" s="297"/>
      <c r="G633" s="297">
        <v>633</v>
      </c>
      <c r="H633" s="296" t="str">
        <f t="shared" si="109"/>
        <v/>
      </c>
      <c r="I633" s="299" t="str">
        <f t="shared" si="102"/>
        <v/>
      </c>
      <c r="J633" s="93"/>
      <c r="L633" s="278">
        <f t="shared" si="103"/>
        <v>0</v>
      </c>
      <c r="M633" s="278">
        <f t="shared" si="104"/>
        <v>0</v>
      </c>
      <c r="N633" s="319">
        <f t="shared" si="105"/>
        <v>0</v>
      </c>
      <c r="O633" s="300"/>
      <c r="P633" s="300"/>
      <c r="Q633" s="297"/>
      <c r="R633" s="297"/>
      <c r="S633" s="299" t="str">
        <f t="shared" si="111"/>
        <v/>
      </c>
    </row>
    <row r="634" spans="1:19" ht="30" customHeight="1" x14ac:dyDescent="0.2">
      <c r="A634" s="277" t="str">
        <f t="shared" si="101"/>
        <v/>
      </c>
      <c r="B634" s="296" t="str">
        <f t="shared" si="106"/>
        <v/>
      </c>
      <c r="C634" s="296" t="str">
        <f t="shared" si="107"/>
        <v/>
      </c>
      <c r="D634" s="297" t="str">
        <f t="shared" si="108"/>
        <v/>
      </c>
      <c r="E634" s="298" t="str">
        <f t="shared" si="110"/>
        <v/>
      </c>
      <c r="F634" s="297"/>
      <c r="G634" s="297">
        <v>634</v>
      </c>
      <c r="H634" s="296" t="str">
        <f t="shared" si="109"/>
        <v/>
      </c>
      <c r="I634" s="299" t="str">
        <f t="shared" si="102"/>
        <v/>
      </c>
      <c r="J634" s="93"/>
      <c r="L634" s="278">
        <f t="shared" si="103"/>
        <v>0</v>
      </c>
      <c r="M634" s="278">
        <f t="shared" si="104"/>
        <v>0</v>
      </c>
      <c r="N634" s="319">
        <f t="shared" si="105"/>
        <v>0</v>
      </c>
      <c r="O634" s="300"/>
      <c r="P634" s="300"/>
      <c r="Q634" s="297"/>
      <c r="R634" s="297"/>
      <c r="S634" s="299" t="str">
        <f t="shared" si="111"/>
        <v/>
      </c>
    </row>
    <row r="635" spans="1:19" ht="30" customHeight="1" x14ac:dyDescent="0.2">
      <c r="A635" s="277" t="str">
        <f t="shared" si="101"/>
        <v/>
      </c>
      <c r="B635" s="296" t="str">
        <f t="shared" si="106"/>
        <v/>
      </c>
      <c r="C635" s="296" t="str">
        <f t="shared" si="107"/>
        <v/>
      </c>
      <c r="D635" s="297" t="str">
        <f t="shared" si="108"/>
        <v/>
      </c>
      <c r="E635" s="298" t="str">
        <f t="shared" si="110"/>
        <v/>
      </c>
      <c r="F635" s="297"/>
      <c r="G635" s="297">
        <v>635</v>
      </c>
      <c r="H635" s="296" t="str">
        <f t="shared" si="109"/>
        <v/>
      </c>
      <c r="I635" s="299" t="str">
        <f t="shared" si="102"/>
        <v/>
      </c>
      <c r="J635" s="93"/>
      <c r="L635" s="278">
        <f t="shared" si="103"/>
        <v>0</v>
      </c>
      <c r="M635" s="278">
        <f t="shared" si="104"/>
        <v>0</v>
      </c>
      <c r="N635" s="319">
        <f t="shared" si="105"/>
        <v>0</v>
      </c>
      <c r="O635" s="300"/>
      <c r="P635" s="300"/>
      <c r="Q635" s="297"/>
      <c r="R635" s="297"/>
      <c r="S635" s="299" t="str">
        <f t="shared" si="111"/>
        <v/>
      </c>
    </row>
    <row r="636" spans="1:19" ht="30" customHeight="1" x14ac:dyDescent="0.2">
      <c r="A636" s="277" t="str">
        <f t="shared" si="101"/>
        <v/>
      </c>
      <c r="B636" s="296" t="str">
        <f t="shared" si="106"/>
        <v/>
      </c>
      <c r="C636" s="296" t="str">
        <f t="shared" si="107"/>
        <v/>
      </c>
      <c r="D636" s="297" t="str">
        <f t="shared" si="108"/>
        <v/>
      </c>
      <c r="E636" s="298" t="str">
        <f t="shared" si="110"/>
        <v/>
      </c>
      <c r="F636" s="297"/>
      <c r="G636" s="297">
        <v>636</v>
      </c>
      <c r="H636" s="296" t="str">
        <f t="shared" si="109"/>
        <v/>
      </c>
      <c r="I636" s="299" t="str">
        <f t="shared" si="102"/>
        <v/>
      </c>
      <c r="J636" s="93"/>
      <c r="L636" s="278">
        <f t="shared" si="103"/>
        <v>0</v>
      </c>
      <c r="M636" s="278">
        <f t="shared" si="104"/>
        <v>0</v>
      </c>
      <c r="N636" s="319">
        <f t="shared" si="105"/>
        <v>0</v>
      </c>
      <c r="O636" s="300"/>
      <c r="P636" s="300"/>
      <c r="Q636" s="297"/>
      <c r="R636" s="297"/>
      <c r="S636" s="299" t="str">
        <f t="shared" si="111"/>
        <v/>
      </c>
    </row>
    <row r="637" spans="1:19" ht="30" customHeight="1" x14ac:dyDescent="0.2">
      <c r="A637" s="277" t="str">
        <f t="shared" si="101"/>
        <v/>
      </c>
      <c r="B637" s="296" t="str">
        <f t="shared" si="106"/>
        <v/>
      </c>
      <c r="C637" s="296" t="str">
        <f t="shared" si="107"/>
        <v/>
      </c>
      <c r="D637" s="297" t="str">
        <f t="shared" si="108"/>
        <v/>
      </c>
      <c r="E637" s="298" t="str">
        <f t="shared" si="110"/>
        <v/>
      </c>
      <c r="F637" s="297"/>
      <c r="G637" s="297">
        <v>637</v>
      </c>
      <c r="H637" s="296" t="str">
        <f t="shared" si="109"/>
        <v/>
      </c>
      <c r="I637" s="299" t="str">
        <f t="shared" si="102"/>
        <v/>
      </c>
      <c r="J637" s="93"/>
      <c r="L637" s="278">
        <f t="shared" si="103"/>
        <v>0</v>
      </c>
      <c r="M637" s="278">
        <f t="shared" si="104"/>
        <v>0</v>
      </c>
      <c r="N637" s="319">
        <f t="shared" si="105"/>
        <v>0</v>
      </c>
      <c r="O637" s="300"/>
      <c r="P637" s="300"/>
      <c r="Q637" s="297"/>
      <c r="R637" s="297"/>
      <c r="S637" s="299" t="str">
        <f t="shared" si="111"/>
        <v/>
      </c>
    </row>
    <row r="638" spans="1:19" ht="30" customHeight="1" x14ac:dyDescent="0.2">
      <c r="A638" s="277" t="str">
        <f t="shared" si="101"/>
        <v/>
      </c>
      <c r="B638" s="296" t="str">
        <f t="shared" si="106"/>
        <v/>
      </c>
      <c r="C638" s="296" t="str">
        <f t="shared" si="107"/>
        <v/>
      </c>
      <c r="D638" s="297" t="str">
        <f t="shared" si="108"/>
        <v/>
      </c>
      <c r="E638" s="298" t="str">
        <f t="shared" si="110"/>
        <v/>
      </c>
      <c r="F638" s="297"/>
      <c r="G638" s="297">
        <v>638</v>
      </c>
      <c r="H638" s="296" t="str">
        <f t="shared" si="109"/>
        <v/>
      </c>
      <c r="I638" s="299" t="str">
        <f t="shared" si="102"/>
        <v/>
      </c>
      <c r="J638" s="93"/>
      <c r="L638" s="278">
        <f t="shared" si="103"/>
        <v>0</v>
      </c>
      <c r="M638" s="278">
        <f t="shared" si="104"/>
        <v>0</v>
      </c>
      <c r="N638" s="319">
        <f t="shared" si="105"/>
        <v>0</v>
      </c>
      <c r="O638" s="300"/>
      <c r="P638" s="300"/>
      <c r="Q638" s="297"/>
      <c r="R638" s="297"/>
      <c r="S638" s="299" t="str">
        <f t="shared" si="111"/>
        <v/>
      </c>
    </row>
    <row r="639" spans="1:19" ht="30" customHeight="1" x14ac:dyDescent="0.2">
      <c r="A639" s="277" t="str">
        <f t="shared" si="101"/>
        <v/>
      </c>
      <c r="B639" s="296" t="str">
        <f t="shared" si="106"/>
        <v/>
      </c>
      <c r="C639" s="296" t="str">
        <f t="shared" si="107"/>
        <v/>
      </c>
      <c r="D639" s="297" t="str">
        <f t="shared" si="108"/>
        <v/>
      </c>
      <c r="E639" s="298" t="str">
        <f t="shared" si="110"/>
        <v/>
      </c>
      <c r="F639" s="297"/>
      <c r="G639" s="297">
        <v>639</v>
      </c>
      <c r="H639" s="296" t="str">
        <f t="shared" si="109"/>
        <v/>
      </c>
      <c r="I639" s="299" t="str">
        <f t="shared" si="102"/>
        <v/>
      </c>
      <c r="J639" s="93"/>
      <c r="L639" s="278">
        <f t="shared" si="103"/>
        <v>0</v>
      </c>
      <c r="M639" s="278">
        <f t="shared" si="104"/>
        <v>0</v>
      </c>
      <c r="N639" s="319">
        <f t="shared" si="105"/>
        <v>0</v>
      </c>
      <c r="O639" s="300"/>
      <c r="P639" s="300"/>
      <c r="Q639" s="297"/>
      <c r="R639" s="297"/>
      <c r="S639" s="299" t="str">
        <f t="shared" si="111"/>
        <v/>
      </c>
    </row>
    <row r="640" spans="1:19" ht="30" customHeight="1" x14ac:dyDescent="0.2">
      <c r="A640" s="277" t="str">
        <f t="shared" si="101"/>
        <v/>
      </c>
      <c r="B640" s="296" t="str">
        <f t="shared" si="106"/>
        <v/>
      </c>
      <c r="C640" s="296" t="str">
        <f t="shared" si="107"/>
        <v/>
      </c>
      <c r="D640" s="297" t="str">
        <f t="shared" si="108"/>
        <v/>
      </c>
      <c r="E640" s="298" t="str">
        <f t="shared" si="110"/>
        <v/>
      </c>
      <c r="F640" s="297"/>
      <c r="G640" s="297">
        <v>640</v>
      </c>
      <c r="H640" s="296" t="str">
        <f t="shared" si="109"/>
        <v/>
      </c>
      <c r="I640" s="299" t="str">
        <f t="shared" si="102"/>
        <v/>
      </c>
      <c r="J640" s="93"/>
      <c r="L640" s="278">
        <f t="shared" si="103"/>
        <v>0</v>
      </c>
      <c r="M640" s="278">
        <f t="shared" si="104"/>
        <v>0</v>
      </c>
      <c r="N640" s="319">
        <f t="shared" si="105"/>
        <v>0</v>
      </c>
      <c r="O640" s="300"/>
      <c r="P640" s="300"/>
      <c r="Q640" s="297"/>
      <c r="R640" s="297"/>
      <c r="S640" s="299" t="str">
        <f t="shared" si="111"/>
        <v/>
      </c>
    </row>
    <row r="641" spans="1:19" ht="30" customHeight="1" x14ac:dyDescent="0.2">
      <c r="A641" s="277" t="str">
        <f t="shared" si="101"/>
        <v/>
      </c>
      <c r="B641" s="296" t="str">
        <f t="shared" si="106"/>
        <v/>
      </c>
      <c r="C641" s="296" t="str">
        <f t="shared" si="107"/>
        <v/>
      </c>
      <c r="D641" s="297" t="str">
        <f t="shared" si="108"/>
        <v/>
      </c>
      <c r="E641" s="298" t="str">
        <f t="shared" si="110"/>
        <v/>
      </c>
      <c r="F641" s="297"/>
      <c r="G641" s="297">
        <v>641</v>
      </c>
      <c r="H641" s="296" t="str">
        <f t="shared" si="109"/>
        <v/>
      </c>
      <c r="I641" s="299" t="str">
        <f t="shared" si="102"/>
        <v/>
      </c>
      <c r="J641" s="93"/>
      <c r="L641" s="278">
        <f t="shared" si="103"/>
        <v>0</v>
      </c>
      <c r="M641" s="278">
        <f t="shared" si="104"/>
        <v>0</v>
      </c>
      <c r="N641" s="319">
        <f t="shared" si="105"/>
        <v>0</v>
      </c>
      <c r="O641" s="300"/>
      <c r="P641" s="300"/>
      <c r="Q641" s="297"/>
      <c r="R641" s="297"/>
      <c r="S641" s="299" t="str">
        <f t="shared" si="111"/>
        <v/>
      </c>
    </row>
    <row r="642" spans="1:19" ht="30" customHeight="1" x14ac:dyDescent="0.2">
      <c r="A642" s="277" t="str">
        <f t="shared" ref="A642:A705" si="112">IF(B642="","",$W$3)</f>
        <v/>
      </c>
      <c r="B642" s="296" t="str">
        <f t="shared" si="106"/>
        <v/>
      </c>
      <c r="C642" s="296" t="str">
        <f t="shared" si="107"/>
        <v/>
      </c>
      <c r="D642" s="297" t="str">
        <f t="shared" si="108"/>
        <v/>
      </c>
      <c r="E642" s="298" t="str">
        <f t="shared" si="110"/>
        <v/>
      </c>
      <c r="F642" s="297"/>
      <c r="G642" s="297">
        <v>642</v>
      </c>
      <c r="H642" s="296" t="str">
        <f t="shared" si="109"/>
        <v/>
      </c>
      <c r="I642" s="299" t="str">
        <f t="shared" ref="I642:I705" si="113">IF(H642="","",CONCATENATE("C",IF(H642&gt;$X$1-25,0,INT(($X$1-H642-20)/5))))</f>
        <v/>
      </c>
      <c r="J642" s="93"/>
      <c r="L642" s="278">
        <f t="shared" ref="L642:L705" si="114">IF(D642="M",1,0)</f>
        <v>0</v>
      </c>
      <c r="M642" s="278">
        <f t="shared" ref="M642:M705" si="115">IF(D642="F",1,0)</f>
        <v>0</v>
      </c>
      <c r="N642" s="319">
        <f t="shared" ref="N642:N705" si="116">IF(COUNTBLANK(O642:R642)=0,1,0)</f>
        <v>0</v>
      </c>
      <c r="O642" s="300"/>
      <c r="P642" s="300"/>
      <c r="Q642" s="297"/>
      <c r="R642" s="297"/>
      <c r="S642" s="299" t="str">
        <f t="shared" si="111"/>
        <v/>
      </c>
    </row>
    <row r="643" spans="1:19" ht="30" customHeight="1" x14ac:dyDescent="0.2">
      <c r="A643" s="277" t="str">
        <f t="shared" si="112"/>
        <v/>
      </c>
      <c r="B643" s="296" t="str">
        <f t="shared" ref="B643:B706" si="117">IF(O643="","",O643)</f>
        <v/>
      </c>
      <c r="C643" s="296" t="str">
        <f t="shared" ref="C643:C706" si="118">IF(P643="","",P643)</f>
        <v/>
      </c>
      <c r="D643" s="297" t="str">
        <f t="shared" ref="D643:D706" si="119">IF(Q643="","",Q643)</f>
        <v/>
      </c>
      <c r="E643" s="298" t="str">
        <f t="shared" si="110"/>
        <v/>
      </c>
      <c r="F643" s="297"/>
      <c r="G643" s="297">
        <v>643</v>
      </c>
      <c r="H643" s="296" t="str">
        <f t="shared" ref="H643:H706" si="120">IF(R643="","",R643)</f>
        <v/>
      </c>
      <c r="I643" s="299" t="str">
        <f t="shared" si="113"/>
        <v/>
      </c>
      <c r="J643" s="93"/>
      <c r="L643" s="278">
        <f t="shared" si="114"/>
        <v>0</v>
      </c>
      <c r="M643" s="278">
        <f t="shared" si="115"/>
        <v>0</v>
      </c>
      <c r="N643" s="319">
        <f t="shared" si="116"/>
        <v>0</v>
      </c>
      <c r="O643" s="300"/>
      <c r="P643" s="300"/>
      <c r="Q643" s="297"/>
      <c r="R643" s="297"/>
      <c r="S643" s="299" t="str">
        <f t="shared" si="111"/>
        <v/>
      </c>
    </row>
    <row r="644" spans="1:19" ht="30" customHeight="1" x14ac:dyDescent="0.2">
      <c r="A644" s="277" t="str">
        <f t="shared" si="112"/>
        <v/>
      </c>
      <c r="B644" s="296" t="str">
        <f t="shared" si="117"/>
        <v/>
      </c>
      <c r="C644" s="296" t="str">
        <f t="shared" si="118"/>
        <v/>
      </c>
      <c r="D644" s="297" t="str">
        <f t="shared" si="119"/>
        <v/>
      </c>
      <c r="E644" s="298" t="str">
        <f t="shared" ref="E644:E707" si="121">IF(H644="","",VALUE(CONCATENATE("01/01/",H644)))</f>
        <v/>
      </c>
      <c r="F644" s="297"/>
      <c r="G644" s="297">
        <v>644</v>
      </c>
      <c r="H644" s="296" t="str">
        <f t="shared" si="120"/>
        <v/>
      </c>
      <c r="I644" s="299" t="str">
        <f t="shared" si="113"/>
        <v/>
      </c>
      <c r="J644" s="93"/>
      <c r="L644" s="278">
        <f t="shared" si="114"/>
        <v>0</v>
      </c>
      <c r="M644" s="278">
        <f t="shared" si="115"/>
        <v>0</v>
      </c>
      <c r="N644" s="319">
        <f t="shared" si="116"/>
        <v>0</v>
      </c>
      <c r="O644" s="300"/>
      <c r="P644" s="300"/>
      <c r="Q644" s="297"/>
      <c r="R644" s="297"/>
      <c r="S644" s="299" t="str">
        <f t="shared" si="111"/>
        <v/>
      </c>
    </row>
    <row r="645" spans="1:19" ht="30" customHeight="1" x14ac:dyDescent="0.2">
      <c r="A645" s="277" t="str">
        <f t="shared" si="112"/>
        <v/>
      </c>
      <c r="B645" s="296" t="str">
        <f t="shared" si="117"/>
        <v/>
      </c>
      <c r="C645" s="296" t="str">
        <f t="shared" si="118"/>
        <v/>
      </c>
      <c r="D645" s="297" t="str">
        <f t="shared" si="119"/>
        <v/>
      </c>
      <c r="E645" s="298" t="str">
        <f t="shared" si="121"/>
        <v/>
      </c>
      <c r="F645" s="297"/>
      <c r="G645" s="297">
        <v>645</v>
      </c>
      <c r="H645" s="296" t="str">
        <f t="shared" si="120"/>
        <v/>
      </c>
      <c r="I645" s="299" t="str">
        <f t="shared" si="113"/>
        <v/>
      </c>
      <c r="J645" s="93"/>
      <c r="L645" s="278">
        <f t="shared" si="114"/>
        <v>0</v>
      </c>
      <c r="M645" s="278">
        <f t="shared" si="115"/>
        <v>0</v>
      </c>
      <c r="N645" s="319">
        <f t="shared" si="116"/>
        <v>0</v>
      </c>
      <c r="O645" s="300"/>
      <c r="P645" s="300"/>
      <c r="Q645" s="297"/>
      <c r="R645" s="297"/>
      <c r="S645" s="299" t="str">
        <f t="shared" si="111"/>
        <v/>
      </c>
    </row>
    <row r="646" spans="1:19" ht="30" customHeight="1" x14ac:dyDescent="0.2">
      <c r="A646" s="277" t="str">
        <f t="shared" si="112"/>
        <v/>
      </c>
      <c r="B646" s="296" t="str">
        <f t="shared" si="117"/>
        <v/>
      </c>
      <c r="C646" s="296" t="str">
        <f t="shared" si="118"/>
        <v/>
      </c>
      <c r="D646" s="297" t="str">
        <f t="shared" si="119"/>
        <v/>
      </c>
      <c r="E646" s="298" t="str">
        <f t="shared" si="121"/>
        <v/>
      </c>
      <c r="F646" s="297"/>
      <c r="G646" s="297">
        <v>646</v>
      </c>
      <c r="H646" s="296" t="str">
        <f t="shared" si="120"/>
        <v/>
      </c>
      <c r="I646" s="299" t="str">
        <f t="shared" si="113"/>
        <v/>
      </c>
      <c r="J646" s="93"/>
      <c r="L646" s="278">
        <f t="shared" si="114"/>
        <v>0</v>
      </c>
      <c r="M646" s="278">
        <f t="shared" si="115"/>
        <v>0</v>
      </c>
      <c r="N646" s="319">
        <f t="shared" si="116"/>
        <v>0</v>
      </c>
      <c r="O646" s="300"/>
      <c r="P646" s="300"/>
      <c r="Q646" s="297"/>
      <c r="R646" s="297"/>
      <c r="S646" s="299" t="str">
        <f t="shared" si="111"/>
        <v/>
      </c>
    </row>
    <row r="647" spans="1:19" ht="30" customHeight="1" x14ac:dyDescent="0.2">
      <c r="A647" s="277" t="str">
        <f t="shared" si="112"/>
        <v/>
      </c>
      <c r="B647" s="296" t="str">
        <f t="shared" si="117"/>
        <v/>
      </c>
      <c r="C647" s="296" t="str">
        <f t="shared" si="118"/>
        <v/>
      </c>
      <c r="D647" s="297" t="str">
        <f t="shared" si="119"/>
        <v/>
      </c>
      <c r="E647" s="298" t="str">
        <f t="shared" si="121"/>
        <v/>
      </c>
      <c r="F647" s="297"/>
      <c r="G647" s="297">
        <v>647</v>
      </c>
      <c r="H647" s="296" t="str">
        <f t="shared" si="120"/>
        <v/>
      </c>
      <c r="I647" s="299" t="str">
        <f t="shared" si="113"/>
        <v/>
      </c>
      <c r="J647" s="93"/>
      <c r="L647" s="278">
        <f t="shared" si="114"/>
        <v>0</v>
      </c>
      <c r="M647" s="278">
        <f t="shared" si="115"/>
        <v>0</v>
      </c>
      <c r="N647" s="319">
        <f t="shared" si="116"/>
        <v>0</v>
      </c>
      <c r="O647" s="300"/>
      <c r="P647" s="300"/>
      <c r="Q647" s="297"/>
      <c r="R647" s="297"/>
      <c r="S647" s="299" t="str">
        <f t="shared" si="111"/>
        <v/>
      </c>
    </row>
    <row r="648" spans="1:19" ht="30" customHeight="1" x14ac:dyDescent="0.2">
      <c r="A648" s="277" t="str">
        <f t="shared" si="112"/>
        <v/>
      </c>
      <c r="B648" s="296" t="str">
        <f t="shared" si="117"/>
        <v/>
      </c>
      <c r="C648" s="296" t="str">
        <f t="shared" si="118"/>
        <v/>
      </c>
      <c r="D648" s="297" t="str">
        <f t="shared" si="119"/>
        <v/>
      </c>
      <c r="E648" s="298" t="str">
        <f t="shared" si="121"/>
        <v/>
      </c>
      <c r="F648" s="297"/>
      <c r="G648" s="297">
        <v>648</v>
      </c>
      <c r="H648" s="296" t="str">
        <f t="shared" si="120"/>
        <v/>
      </c>
      <c r="I648" s="299" t="str">
        <f t="shared" si="113"/>
        <v/>
      </c>
      <c r="J648" s="93"/>
      <c r="L648" s="278">
        <f t="shared" si="114"/>
        <v>0</v>
      </c>
      <c r="M648" s="278">
        <f t="shared" si="115"/>
        <v>0</v>
      </c>
      <c r="N648" s="319">
        <f t="shared" si="116"/>
        <v>0</v>
      </c>
      <c r="O648" s="300"/>
      <c r="P648" s="300"/>
      <c r="Q648" s="297"/>
      <c r="R648" s="297"/>
      <c r="S648" s="299" t="str">
        <f t="shared" si="111"/>
        <v/>
      </c>
    </row>
    <row r="649" spans="1:19" ht="30" customHeight="1" x14ac:dyDescent="0.2">
      <c r="A649" s="277" t="str">
        <f t="shared" si="112"/>
        <v/>
      </c>
      <c r="B649" s="296" t="str">
        <f t="shared" si="117"/>
        <v/>
      </c>
      <c r="C649" s="296" t="str">
        <f t="shared" si="118"/>
        <v/>
      </c>
      <c r="D649" s="297" t="str">
        <f t="shared" si="119"/>
        <v/>
      </c>
      <c r="E649" s="298" t="str">
        <f t="shared" si="121"/>
        <v/>
      </c>
      <c r="F649" s="297"/>
      <c r="G649" s="297">
        <v>649</v>
      </c>
      <c r="H649" s="296" t="str">
        <f t="shared" si="120"/>
        <v/>
      </c>
      <c r="I649" s="299" t="str">
        <f t="shared" si="113"/>
        <v/>
      </c>
      <c r="J649" s="93"/>
      <c r="L649" s="278">
        <f t="shared" si="114"/>
        <v>0</v>
      </c>
      <c r="M649" s="278">
        <f t="shared" si="115"/>
        <v>0</v>
      </c>
      <c r="N649" s="319">
        <f t="shared" si="116"/>
        <v>0</v>
      </c>
      <c r="O649" s="300"/>
      <c r="P649" s="300"/>
      <c r="Q649" s="297"/>
      <c r="R649" s="297"/>
      <c r="S649" s="299" t="str">
        <f t="shared" si="111"/>
        <v/>
      </c>
    </row>
    <row r="650" spans="1:19" ht="30" customHeight="1" x14ac:dyDescent="0.2">
      <c r="A650" s="277" t="str">
        <f t="shared" si="112"/>
        <v/>
      </c>
      <c r="B650" s="296" t="str">
        <f t="shared" si="117"/>
        <v/>
      </c>
      <c r="C650" s="296" t="str">
        <f t="shared" si="118"/>
        <v/>
      </c>
      <c r="D650" s="297" t="str">
        <f t="shared" si="119"/>
        <v/>
      </c>
      <c r="E650" s="298" t="str">
        <f t="shared" si="121"/>
        <v/>
      </c>
      <c r="F650" s="297"/>
      <c r="G650" s="297">
        <v>650</v>
      </c>
      <c r="H650" s="296" t="str">
        <f t="shared" si="120"/>
        <v/>
      </c>
      <c r="I650" s="299" t="str">
        <f t="shared" si="113"/>
        <v/>
      </c>
      <c r="J650" s="93"/>
      <c r="L650" s="278">
        <f t="shared" si="114"/>
        <v>0</v>
      </c>
      <c r="M650" s="278">
        <f t="shared" si="115"/>
        <v>0</v>
      </c>
      <c r="N650" s="319">
        <f t="shared" si="116"/>
        <v>0</v>
      </c>
      <c r="O650" s="300"/>
      <c r="P650" s="300"/>
      <c r="Q650" s="297"/>
      <c r="R650" s="297"/>
      <c r="S650" s="299" t="str">
        <f t="shared" si="111"/>
        <v/>
      </c>
    </row>
    <row r="651" spans="1:19" ht="30" customHeight="1" x14ac:dyDescent="0.2">
      <c r="A651" s="277" t="str">
        <f t="shared" si="112"/>
        <v/>
      </c>
      <c r="B651" s="296" t="str">
        <f t="shared" si="117"/>
        <v/>
      </c>
      <c r="C651" s="296" t="str">
        <f t="shared" si="118"/>
        <v/>
      </c>
      <c r="D651" s="297" t="str">
        <f t="shared" si="119"/>
        <v/>
      </c>
      <c r="E651" s="298" t="str">
        <f t="shared" si="121"/>
        <v/>
      </c>
      <c r="F651" s="297"/>
      <c r="G651" s="297">
        <v>651</v>
      </c>
      <c r="H651" s="296" t="str">
        <f t="shared" si="120"/>
        <v/>
      </c>
      <c r="I651" s="299" t="str">
        <f t="shared" si="113"/>
        <v/>
      </c>
      <c r="J651" s="93"/>
      <c r="L651" s="278">
        <f t="shared" si="114"/>
        <v>0</v>
      </c>
      <c r="M651" s="278">
        <f t="shared" si="115"/>
        <v>0</v>
      </c>
      <c r="N651" s="319">
        <f t="shared" si="116"/>
        <v>0</v>
      </c>
      <c r="O651" s="300"/>
      <c r="P651" s="300"/>
      <c r="Q651" s="297"/>
      <c r="R651" s="297"/>
      <c r="S651" s="299" t="str">
        <f t="shared" si="111"/>
        <v/>
      </c>
    </row>
    <row r="652" spans="1:19" ht="30" customHeight="1" x14ac:dyDescent="0.2">
      <c r="A652" s="277" t="str">
        <f t="shared" si="112"/>
        <v/>
      </c>
      <c r="B652" s="296" t="str">
        <f t="shared" si="117"/>
        <v/>
      </c>
      <c r="C652" s="296" t="str">
        <f t="shared" si="118"/>
        <v/>
      </c>
      <c r="D652" s="297" t="str">
        <f t="shared" si="119"/>
        <v/>
      </c>
      <c r="E652" s="298" t="str">
        <f t="shared" si="121"/>
        <v/>
      </c>
      <c r="F652" s="297"/>
      <c r="G652" s="297">
        <v>652</v>
      </c>
      <c r="H652" s="296" t="str">
        <f t="shared" si="120"/>
        <v/>
      </c>
      <c r="I652" s="299" t="str">
        <f t="shared" si="113"/>
        <v/>
      </c>
      <c r="J652" s="93"/>
      <c r="L652" s="278">
        <f t="shared" si="114"/>
        <v>0</v>
      </c>
      <c r="M652" s="278">
        <f t="shared" si="115"/>
        <v>0</v>
      </c>
      <c r="N652" s="319">
        <f t="shared" si="116"/>
        <v>0</v>
      </c>
      <c r="O652" s="300"/>
      <c r="P652" s="300"/>
      <c r="Q652" s="297"/>
      <c r="R652" s="297"/>
      <c r="S652" s="299" t="str">
        <f t="shared" si="111"/>
        <v/>
      </c>
    </row>
    <row r="653" spans="1:19" ht="30" customHeight="1" x14ac:dyDescent="0.2">
      <c r="A653" s="277" t="str">
        <f t="shared" si="112"/>
        <v/>
      </c>
      <c r="B653" s="296" t="str">
        <f t="shared" si="117"/>
        <v/>
      </c>
      <c r="C653" s="296" t="str">
        <f t="shared" si="118"/>
        <v/>
      </c>
      <c r="D653" s="297" t="str">
        <f t="shared" si="119"/>
        <v/>
      </c>
      <c r="E653" s="298" t="str">
        <f t="shared" si="121"/>
        <v/>
      </c>
      <c r="F653" s="297"/>
      <c r="G653" s="297">
        <v>653</v>
      </c>
      <c r="H653" s="296" t="str">
        <f t="shared" si="120"/>
        <v/>
      </c>
      <c r="I653" s="299" t="str">
        <f t="shared" si="113"/>
        <v/>
      </c>
      <c r="J653" s="93"/>
      <c r="L653" s="278">
        <f t="shared" si="114"/>
        <v>0</v>
      </c>
      <c r="M653" s="278">
        <f t="shared" si="115"/>
        <v>0</v>
      </c>
      <c r="N653" s="319">
        <f t="shared" si="116"/>
        <v>0</v>
      </c>
      <c r="O653" s="300"/>
      <c r="P653" s="300"/>
      <c r="Q653" s="297"/>
      <c r="R653" s="297"/>
      <c r="S653" s="299" t="str">
        <f t="shared" si="111"/>
        <v/>
      </c>
    </row>
    <row r="654" spans="1:19" ht="30" customHeight="1" x14ac:dyDescent="0.2">
      <c r="A654" s="277" t="str">
        <f t="shared" si="112"/>
        <v/>
      </c>
      <c r="B654" s="296" t="str">
        <f t="shared" si="117"/>
        <v/>
      </c>
      <c r="C654" s="296" t="str">
        <f t="shared" si="118"/>
        <v/>
      </c>
      <c r="D654" s="297" t="str">
        <f t="shared" si="119"/>
        <v/>
      </c>
      <c r="E654" s="298" t="str">
        <f t="shared" si="121"/>
        <v/>
      </c>
      <c r="F654" s="297"/>
      <c r="G654" s="297">
        <v>654</v>
      </c>
      <c r="H654" s="296" t="str">
        <f t="shared" si="120"/>
        <v/>
      </c>
      <c r="I654" s="299" t="str">
        <f t="shared" si="113"/>
        <v/>
      </c>
      <c r="J654" s="93"/>
      <c r="L654" s="278">
        <f t="shared" si="114"/>
        <v>0</v>
      </c>
      <c r="M654" s="278">
        <f t="shared" si="115"/>
        <v>0</v>
      </c>
      <c r="N654" s="319">
        <f t="shared" si="116"/>
        <v>0</v>
      </c>
      <c r="O654" s="300"/>
      <c r="P654" s="300"/>
      <c r="Q654" s="297"/>
      <c r="R654" s="297"/>
      <c r="S654" s="299" t="str">
        <f t="shared" si="111"/>
        <v/>
      </c>
    </row>
    <row r="655" spans="1:19" ht="30" customHeight="1" x14ac:dyDescent="0.2">
      <c r="A655" s="277" t="str">
        <f t="shared" si="112"/>
        <v/>
      </c>
      <c r="B655" s="296" t="str">
        <f t="shared" si="117"/>
        <v/>
      </c>
      <c r="C655" s="296" t="str">
        <f t="shared" si="118"/>
        <v/>
      </c>
      <c r="D655" s="297" t="str">
        <f t="shared" si="119"/>
        <v/>
      </c>
      <c r="E655" s="298" t="str">
        <f t="shared" si="121"/>
        <v/>
      </c>
      <c r="F655" s="297"/>
      <c r="G655" s="297">
        <v>655</v>
      </c>
      <c r="H655" s="296" t="str">
        <f t="shared" si="120"/>
        <v/>
      </c>
      <c r="I655" s="299" t="str">
        <f t="shared" si="113"/>
        <v/>
      </c>
      <c r="J655" s="93"/>
      <c r="L655" s="278">
        <f t="shared" si="114"/>
        <v>0</v>
      </c>
      <c r="M655" s="278">
        <f t="shared" si="115"/>
        <v>0</v>
      </c>
      <c r="N655" s="319">
        <f t="shared" si="116"/>
        <v>0</v>
      </c>
      <c r="O655" s="300"/>
      <c r="P655" s="300"/>
      <c r="Q655" s="297"/>
      <c r="R655" s="297"/>
      <c r="S655" s="299" t="str">
        <f t="shared" si="111"/>
        <v/>
      </c>
    </row>
    <row r="656" spans="1:19" ht="30" customHeight="1" x14ac:dyDescent="0.2">
      <c r="A656" s="277" t="str">
        <f t="shared" si="112"/>
        <v/>
      </c>
      <c r="B656" s="296" t="str">
        <f t="shared" si="117"/>
        <v/>
      </c>
      <c r="C656" s="296" t="str">
        <f t="shared" si="118"/>
        <v/>
      </c>
      <c r="D656" s="297" t="str">
        <f t="shared" si="119"/>
        <v/>
      </c>
      <c r="E656" s="298" t="str">
        <f t="shared" si="121"/>
        <v/>
      </c>
      <c r="F656" s="297"/>
      <c r="G656" s="297">
        <v>656</v>
      </c>
      <c r="H656" s="296" t="str">
        <f t="shared" si="120"/>
        <v/>
      </c>
      <c r="I656" s="299" t="str">
        <f t="shared" si="113"/>
        <v/>
      </c>
      <c r="J656" s="93"/>
      <c r="L656" s="278">
        <f t="shared" si="114"/>
        <v>0</v>
      </c>
      <c r="M656" s="278">
        <f t="shared" si="115"/>
        <v>0</v>
      </c>
      <c r="N656" s="319">
        <f t="shared" si="116"/>
        <v>0</v>
      </c>
      <c r="O656" s="300"/>
      <c r="P656" s="300"/>
      <c r="Q656" s="297"/>
      <c r="R656" s="297"/>
      <c r="S656" s="299" t="str">
        <f t="shared" si="111"/>
        <v/>
      </c>
    </row>
    <row r="657" spans="1:19" ht="30" customHeight="1" x14ac:dyDescent="0.2">
      <c r="A657" s="277" t="str">
        <f t="shared" si="112"/>
        <v/>
      </c>
      <c r="B657" s="296" t="str">
        <f t="shared" si="117"/>
        <v/>
      </c>
      <c r="C657" s="296" t="str">
        <f t="shared" si="118"/>
        <v/>
      </c>
      <c r="D657" s="297" t="str">
        <f t="shared" si="119"/>
        <v/>
      </c>
      <c r="E657" s="298" t="str">
        <f t="shared" si="121"/>
        <v/>
      </c>
      <c r="F657" s="297"/>
      <c r="G657" s="297">
        <v>657</v>
      </c>
      <c r="H657" s="296" t="str">
        <f t="shared" si="120"/>
        <v/>
      </c>
      <c r="I657" s="299" t="str">
        <f t="shared" si="113"/>
        <v/>
      </c>
      <c r="J657" s="93"/>
      <c r="L657" s="278">
        <f t="shared" si="114"/>
        <v>0</v>
      </c>
      <c r="M657" s="278">
        <f t="shared" si="115"/>
        <v>0</v>
      </c>
      <c r="N657" s="319">
        <f t="shared" si="116"/>
        <v>0</v>
      </c>
      <c r="O657" s="300"/>
      <c r="P657" s="300"/>
      <c r="Q657" s="297"/>
      <c r="R657" s="297"/>
      <c r="S657" s="299" t="str">
        <f t="shared" ref="S657:S720" si="122">IF(R657="","",CONCATENATE("C",IF(R657&gt;$X$1-25,0,INT(($X$1-R657-20)/5))))</f>
        <v/>
      </c>
    </row>
    <row r="658" spans="1:19" ht="30" customHeight="1" x14ac:dyDescent="0.2">
      <c r="A658" s="277" t="str">
        <f t="shared" si="112"/>
        <v/>
      </c>
      <c r="B658" s="296" t="str">
        <f t="shared" si="117"/>
        <v/>
      </c>
      <c r="C658" s="296" t="str">
        <f t="shared" si="118"/>
        <v/>
      </c>
      <c r="D658" s="297" t="str">
        <f t="shared" si="119"/>
        <v/>
      </c>
      <c r="E658" s="298" t="str">
        <f t="shared" si="121"/>
        <v/>
      </c>
      <c r="F658" s="297"/>
      <c r="G658" s="297">
        <v>658</v>
      </c>
      <c r="H658" s="296" t="str">
        <f t="shared" si="120"/>
        <v/>
      </c>
      <c r="I658" s="299" t="str">
        <f t="shared" si="113"/>
        <v/>
      </c>
      <c r="J658" s="93"/>
      <c r="L658" s="278">
        <f t="shared" si="114"/>
        <v>0</v>
      </c>
      <c r="M658" s="278">
        <f t="shared" si="115"/>
        <v>0</v>
      </c>
      <c r="N658" s="319">
        <f t="shared" si="116"/>
        <v>0</v>
      </c>
      <c r="O658" s="300"/>
      <c r="P658" s="300"/>
      <c r="Q658" s="297"/>
      <c r="R658" s="297"/>
      <c r="S658" s="299" t="str">
        <f t="shared" si="122"/>
        <v/>
      </c>
    </row>
    <row r="659" spans="1:19" ht="30" customHeight="1" x14ac:dyDescent="0.2">
      <c r="A659" s="277" t="str">
        <f t="shared" si="112"/>
        <v/>
      </c>
      <c r="B659" s="296" t="str">
        <f t="shared" si="117"/>
        <v/>
      </c>
      <c r="C659" s="296" t="str">
        <f t="shared" si="118"/>
        <v/>
      </c>
      <c r="D659" s="297" t="str">
        <f t="shared" si="119"/>
        <v/>
      </c>
      <c r="E659" s="298" t="str">
        <f t="shared" si="121"/>
        <v/>
      </c>
      <c r="F659" s="297"/>
      <c r="G659" s="297">
        <v>659</v>
      </c>
      <c r="H659" s="296" t="str">
        <f t="shared" si="120"/>
        <v/>
      </c>
      <c r="I659" s="299" t="str">
        <f t="shared" si="113"/>
        <v/>
      </c>
      <c r="J659" s="93"/>
      <c r="L659" s="278">
        <f t="shared" si="114"/>
        <v>0</v>
      </c>
      <c r="M659" s="278">
        <f t="shared" si="115"/>
        <v>0</v>
      </c>
      <c r="N659" s="319">
        <f t="shared" si="116"/>
        <v>0</v>
      </c>
      <c r="O659" s="300"/>
      <c r="P659" s="300"/>
      <c r="Q659" s="297"/>
      <c r="R659" s="297"/>
      <c r="S659" s="299" t="str">
        <f t="shared" si="122"/>
        <v/>
      </c>
    </row>
    <row r="660" spans="1:19" ht="30" customHeight="1" x14ac:dyDescent="0.2">
      <c r="A660" s="277" t="str">
        <f t="shared" si="112"/>
        <v/>
      </c>
      <c r="B660" s="296" t="str">
        <f t="shared" si="117"/>
        <v/>
      </c>
      <c r="C660" s="296" t="str">
        <f t="shared" si="118"/>
        <v/>
      </c>
      <c r="D660" s="297" t="str">
        <f t="shared" si="119"/>
        <v/>
      </c>
      <c r="E660" s="298" t="str">
        <f t="shared" si="121"/>
        <v/>
      </c>
      <c r="F660" s="297"/>
      <c r="G660" s="297">
        <v>660</v>
      </c>
      <c r="H660" s="296" t="str">
        <f t="shared" si="120"/>
        <v/>
      </c>
      <c r="I660" s="299" t="str">
        <f t="shared" si="113"/>
        <v/>
      </c>
      <c r="J660" s="93"/>
      <c r="L660" s="278">
        <f t="shared" si="114"/>
        <v>0</v>
      </c>
      <c r="M660" s="278">
        <f t="shared" si="115"/>
        <v>0</v>
      </c>
      <c r="N660" s="319">
        <f t="shared" si="116"/>
        <v>0</v>
      </c>
      <c r="O660" s="300"/>
      <c r="P660" s="300"/>
      <c r="Q660" s="297"/>
      <c r="R660" s="297"/>
      <c r="S660" s="299" t="str">
        <f t="shared" si="122"/>
        <v/>
      </c>
    </row>
    <row r="661" spans="1:19" ht="30" customHeight="1" x14ac:dyDescent="0.2">
      <c r="A661" s="277" t="str">
        <f t="shared" si="112"/>
        <v/>
      </c>
      <c r="B661" s="296" t="str">
        <f t="shared" si="117"/>
        <v/>
      </c>
      <c r="C661" s="296" t="str">
        <f t="shared" si="118"/>
        <v/>
      </c>
      <c r="D661" s="297" t="str">
        <f t="shared" si="119"/>
        <v/>
      </c>
      <c r="E661" s="298" t="str">
        <f t="shared" si="121"/>
        <v/>
      </c>
      <c r="F661" s="297"/>
      <c r="G661" s="297">
        <v>661</v>
      </c>
      <c r="H661" s="296" t="str">
        <f t="shared" si="120"/>
        <v/>
      </c>
      <c r="I661" s="299" t="str">
        <f t="shared" si="113"/>
        <v/>
      </c>
      <c r="J661" s="93"/>
      <c r="L661" s="278">
        <f t="shared" si="114"/>
        <v>0</v>
      </c>
      <c r="M661" s="278">
        <f t="shared" si="115"/>
        <v>0</v>
      </c>
      <c r="N661" s="319">
        <f t="shared" si="116"/>
        <v>0</v>
      </c>
      <c r="O661" s="300"/>
      <c r="P661" s="300"/>
      <c r="Q661" s="297"/>
      <c r="R661" s="297"/>
      <c r="S661" s="299" t="str">
        <f t="shared" si="122"/>
        <v/>
      </c>
    </row>
    <row r="662" spans="1:19" ht="30" customHeight="1" x14ac:dyDescent="0.2">
      <c r="A662" s="277" t="str">
        <f t="shared" si="112"/>
        <v/>
      </c>
      <c r="B662" s="296" t="str">
        <f t="shared" si="117"/>
        <v/>
      </c>
      <c r="C662" s="296" t="str">
        <f t="shared" si="118"/>
        <v/>
      </c>
      <c r="D662" s="297" t="str">
        <f t="shared" si="119"/>
        <v/>
      </c>
      <c r="E662" s="298" t="str">
        <f t="shared" si="121"/>
        <v/>
      </c>
      <c r="F662" s="297"/>
      <c r="G662" s="297">
        <v>662</v>
      </c>
      <c r="H662" s="296" t="str">
        <f t="shared" si="120"/>
        <v/>
      </c>
      <c r="I662" s="299" t="str">
        <f t="shared" si="113"/>
        <v/>
      </c>
      <c r="J662" s="93"/>
      <c r="L662" s="278">
        <f t="shared" si="114"/>
        <v>0</v>
      </c>
      <c r="M662" s="278">
        <f t="shared" si="115"/>
        <v>0</v>
      </c>
      <c r="N662" s="319">
        <f t="shared" si="116"/>
        <v>0</v>
      </c>
      <c r="O662" s="300"/>
      <c r="P662" s="300"/>
      <c r="Q662" s="297"/>
      <c r="R662" s="297"/>
      <c r="S662" s="299" t="str">
        <f t="shared" si="122"/>
        <v/>
      </c>
    </row>
    <row r="663" spans="1:19" ht="30" customHeight="1" x14ac:dyDescent="0.2">
      <c r="A663" s="277" t="str">
        <f t="shared" si="112"/>
        <v/>
      </c>
      <c r="B663" s="296" t="str">
        <f t="shared" si="117"/>
        <v/>
      </c>
      <c r="C663" s="296" t="str">
        <f t="shared" si="118"/>
        <v/>
      </c>
      <c r="D663" s="297" t="str">
        <f t="shared" si="119"/>
        <v/>
      </c>
      <c r="E663" s="298" t="str">
        <f t="shared" si="121"/>
        <v/>
      </c>
      <c r="F663" s="297"/>
      <c r="G663" s="297">
        <v>663</v>
      </c>
      <c r="H663" s="296" t="str">
        <f t="shared" si="120"/>
        <v/>
      </c>
      <c r="I663" s="299" t="str">
        <f t="shared" si="113"/>
        <v/>
      </c>
      <c r="J663" s="93"/>
      <c r="L663" s="278">
        <f t="shared" si="114"/>
        <v>0</v>
      </c>
      <c r="M663" s="278">
        <f t="shared" si="115"/>
        <v>0</v>
      </c>
      <c r="N663" s="319">
        <f t="shared" si="116"/>
        <v>0</v>
      </c>
      <c r="O663" s="300"/>
      <c r="P663" s="300"/>
      <c r="Q663" s="297"/>
      <c r="R663" s="297"/>
      <c r="S663" s="299" t="str">
        <f t="shared" si="122"/>
        <v/>
      </c>
    </row>
    <row r="664" spans="1:19" ht="30" customHeight="1" x14ac:dyDescent="0.2">
      <c r="A664" s="277" t="str">
        <f t="shared" si="112"/>
        <v/>
      </c>
      <c r="B664" s="296" t="str">
        <f t="shared" si="117"/>
        <v/>
      </c>
      <c r="C664" s="296" t="str">
        <f t="shared" si="118"/>
        <v/>
      </c>
      <c r="D664" s="297" t="str">
        <f t="shared" si="119"/>
        <v/>
      </c>
      <c r="E664" s="298" t="str">
        <f t="shared" si="121"/>
        <v/>
      </c>
      <c r="F664" s="297"/>
      <c r="G664" s="297">
        <v>664</v>
      </c>
      <c r="H664" s="296" t="str">
        <f t="shared" si="120"/>
        <v/>
      </c>
      <c r="I664" s="299" t="str">
        <f t="shared" si="113"/>
        <v/>
      </c>
      <c r="J664" s="93"/>
      <c r="L664" s="278">
        <f t="shared" si="114"/>
        <v>0</v>
      </c>
      <c r="M664" s="278">
        <f t="shared" si="115"/>
        <v>0</v>
      </c>
      <c r="N664" s="319">
        <f t="shared" si="116"/>
        <v>0</v>
      </c>
      <c r="O664" s="300"/>
      <c r="P664" s="300"/>
      <c r="Q664" s="297"/>
      <c r="R664" s="297"/>
      <c r="S664" s="299" t="str">
        <f t="shared" si="122"/>
        <v/>
      </c>
    </row>
    <row r="665" spans="1:19" ht="30" customHeight="1" x14ac:dyDescent="0.2">
      <c r="A665" s="277" t="str">
        <f t="shared" si="112"/>
        <v/>
      </c>
      <c r="B665" s="296" t="str">
        <f t="shared" si="117"/>
        <v/>
      </c>
      <c r="C665" s="296" t="str">
        <f t="shared" si="118"/>
        <v/>
      </c>
      <c r="D665" s="297" t="str">
        <f t="shared" si="119"/>
        <v/>
      </c>
      <c r="E665" s="298" t="str">
        <f t="shared" si="121"/>
        <v/>
      </c>
      <c r="F665" s="297"/>
      <c r="G665" s="297">
        <v>665</v>
      </c>
      <c r="H665" s="296" t="str">
        <f t="shared" si="120"/>
        <v/>
      </c>
      <c r="I665" s="299" t="str">
        <f t="shared" si="113"/>
        <v/>
      </c>
      <c r="J665" s="93"/>
      <c r="L665" s="278">
        <f t="shared" si="114"/>
        <v>0</v>
      </c>
      <c r="M665" s="278">
        <f t="shared" si="115"/>
        <v>0</v>
      </c>
      <c r="N665" s="319">
        <f t="shared" si="116"/>
        <v>0</v>
      </c>
      <c r="O665" s="300"/>
      <c r="P665" s="300"/>
      <c r="Q665" s="297"/>
      <c r="R665" s="297"/>
      <c r="S665" s="299" t="str">
        <f t="shared" si="122"/>
        <v/>
      </c>
    </row>
    <row r="666" spans="1:19" ht="30" customHeight="1" x14ac:dyDescent="0.2">
      <c r="A666" s="277" t="str">
        <f t="shared" si="112"/>
        <v/>
      </c>
      <c r="B666" s="296" t="str">
        <f t="shared" si="117"/>
        <v/>
      </c>
      <c r="C666" s="296" t="str">
        <f t="shared" si="118"/>
        <v/>
      </c>
      <c r="D666" s="297" t="str">
        <f t="shared" si="119"/>
        <v/>
      </c>
      <c r="E666" s="298" t="str">
        <f t="shared" si="121"/>
        <v/>
      </c>
      <c r="F666" s="297"/>
      <c r="G666" s="297">
        <v>666</v>
      </c>
      <c r="H666" s="296" t="str">
        <f t="shared" si="120"/>
        <v/>
      </c>
      <c r="I666" s="299" t="str">
        <f t="shared" si="113"/>
        <v/>
      </c>
      <c r="J666" s="93"/>
      <c r="L666" s="278">
        <f t="shared" si="114"/>
        <v>0</v>
      </c>
      <c r="M666" s="278">
        <f t="shared" si="115"/>
        <v>0</v>
      </c>
      <c r="N666" s="319">
        <f t="shared" si="116"/>
        <v>0</v>
      </c>
      <c r="O666" s="300"/>
      <c r="P666" s="300"/>
      <c r="Q666" s="297"/>
      <c r="R666" s="297"/>
      <c r="S666" s="299" t="str">
        <f t="shared" si="122"/>
        <v/>
      </c>
    </row>
    <row r="667" spans="1:19" ht="30" customHeight="1" x14ac:dyDescent="0.2">
      <c r="A667" s="277" t="str">
        <f t="shared" si="112"/>
        <v/>
      </c>
      <c r="B667" s="296" t="str">
        <f t="shared" si="117"/>
        <v/>
      </c>
      <c r="C667" s="296" t="str">
        <f t="shared" si="118"/>
        <v/>
      </c>
      <c r="D667" s="297" t="str">
        <f t="shared" si="119"/>
        <v/>
      </c>
      <c r="E667" s="298" t="str">
        <f t="shared" si="121"/>
        <v/>
      </c>
      <c r="F667" s="297"/>
      <c r="G667" s="297">
        <v>667</v>
      </c>
      <c r="H667" s="296" t="str">
        <f t="shared" si="120"/>
        <v/>
      </c>
      <c r="I667" s="299" t="str">
        <f t="shared" si="113"/>
        <v/>
      </c>
      <c r="J667" s="93"/>
      <c r="L667" s="278">
        <f t="shared" si="114"/>
        <v>0</v>
      </c>
      <c r="M667" s="278">
        <f t="shared" si="115"/>
        <v>0</v>
      </c>
      <c r="N667" s="319">
        <f t="shared" si="116"/>
        <v>0</v>
      </c>
      <c r="O667" s="300"/>
      <c r="P667" s="300"/>
      <c r="Q667" s="297"/>
      <c r="R667" s="297"/>
      <c r="S667" s="299" t="str">
        <f t="shared" si="122"/>
        <v/>
      </c>
    </row>
    <row r="668" spans="1:19" ht="30" customHeight="1" x14ac:dyDescent="0.2">
      <c r="A668" s="277" t="str">
        <f t="shared" si="112"/>
        <v/>
      </c>
      <c r="B668" s="296" t="str">
        <f t="shared" si="117"/>
        <v/>
      </c>
      <c r="C668" s="296" t="str">
        <f t="shared" si="118"/>
        <v/>
      </c>
      <c r="D668" s="297" t="str">
        <f t="shared" si="119"/>
        <v/>
      </c>
      <c r="E668" s="298" t="str">
        <f t="shared" si="121"/>
        <v/>
      </c>
      <c r="F668" s="297"/>
      <c r="G668" s="297">
        <v>668</v>
      </c>
      <c r="H668" s="296" t="str">
        <f t="shared" si="120"/>
        <v/>
      </c>
      <c r="I668" s="299" t="str">
        <f t="shared" si="113"/>
        <v/>
      </c>
      <c r="J668" s="93"/>
      <c r="L668" s="278">
        <f t="shared" si="114"/>
        <v>0</v>
      </c>
      <c r="M668" s="278">
        <f t="shared" si="115"/>
        <v>0</v>
      </c>
      <c r="N668" s="319">
        <f t="shared" si="116"/>
        <v>0</v>
      </c>
      <c r="O668" s="300"/>
      <c r="P668" s="300"/>
      <c r="Q668" s="297"/>
      <c r="R668" s="297"/>
      <c r="S668" s="299" t="str">
        <f t="shared" si="122"/>
        <v/>
      </c>
    </row>
    <row r="669" spans="1:19" ht="30" customHeight="1" x14ac:dyDescent="0.2">
      <c r="A669" s="277" t="str">
        <f t="shared" si="112"/>
        <v/>
      </c>
      <c r="B669" s="296" t="str">
        <f t="shared" si="117"/>
        <v/>
      </c>
      <c r="C669" s="296" t="str">
        <f t="shared" si="118"/>
        <v/>
      </c>
      <c r="D669" s="297" t="str">
        <f t="shared" si="119"/>
        <v/>
      </c>
      <c r="E669" s="298" t="str">
        <f t="shared" si="121"/>
        <v/>
      </c>
      <c r="F669" s="297"/>
      <c r="G669" s="297">
        <v>669</v>
      </c>
      <c r="H669" s="296" t="str">
        <f t="shared" si="120"/>
        <v/>
      </c>
      <c r="I669" s="299" t="str">
        <f t="shared" si="113"/>
        <v/>
      </c>
      <c r="J669" s="93"/>
      <c r="L669" s="278">
        <f t="shared" si="114"/>
        <v>0</v>
      </c>
      <c r="M669" s="278">
        <f t="shared" si="115"/>
        <v>0</v>
      </c>
      <c r="N669" s="319">
        <f t="shared" si="116"/>
        <v>0</v>
      </c>
      <c r="O669" s="300"/>
      <c r="P669" s="300"/>
      <c r="Q669" s="297"/>
      <c r="R669" s="297"/>
      <c r="S669" s="299" t="str">
        <f t="shared" si="122"/>
        <v/>
      </c>
    </row>
    <row r="670" spans="1:19" ht="30" customHeight="1" x14ac:dyDescent="0.2">
      <c r="A670" s="277" t="str">
        <f t="shared" si="112"/>
        <v/>
      </c>
      <c r="B670" s="296" t="str">
        <f t="shared" si="117"/>
        <v/>
      </c>
      <c r="C670" s="296" t="str">
        <f t="shared" si="118"/>
        <v/>
      </c>
      <c r="D670" s="297" t="str">
        <f t="shared" si="119"/>
        <v/>
      </c>
      <c r="E670" s="298" t="str">
        <f t="shared" si="121"/>
        <v/>
      </c>
      <c r="F670" s="297"/>
      <c r="G670" s="297">
        <v>670</v>
      </c>
      <c r="H670" s="296" t="str">
        <f t="shared" si="120"/>
        <v/>
      </c>
      <c r="I670" s="299" t="str">
        <f t="shared" si="113"/>
        <v/>
      </c>
      <c r="J670" s="93"/>
      <c r="L670" s="278">
        <f t="shared" si="114"/>
        <v>0</v>
      </c>
      <c r="M670" s="278">
        <f t="shared" si="115"/>
        <v>0</v>
      </c>
      <c r="N670" s="319">
        <f t="shared" si="116"/>
        <v>0</v>
      </c>
      <c r="O670" s="300"/>
      <c r="P670" s="300"/>
      <c r="Q670" s="297"/>
      <c r="R670" s="297"/>
      <c r="S670" s="299" t="str">
        <f t="shared" si="122"/>
        <v/>
      </c>
    </row>
    <row r="671" spans="1:19" ht="30" customHeight="1" x14ac:dyDescent="0.2">
      <c r="A671" s="277" t="str">
        <f t="shared" si="112"/>
        <v/>
      </c>
      <c r="B671" s="296" t="str">
        <f t="shared" si="117"/>
        <v/>
      </c>
      <c r="C671" s="296" t="str">
        <f t="shared" si="118"/>
        <v/>
      </c>
      <c r="D671" s="297" t="str">
        <f t="shared" si="119"/>
        <v/>
      </c>
      <c r="E671" s="298" t="str">
        <f t="shared" si="121"/>
        <v/>
      </c>
      <c r="F671" s="297"/>
      <c r="G671" s="297">
        <v>671</v>
      </c>
      <c r="H671" s="296" t="str">
        <f t="shared" si="120"/>
        <v/>
      </c>
      <c r="I671" s="299" t="str">
        <f t="shared" si="113"/>
        <v/>
      </c>
      <c r="J671" s="93"/>
      <c r="L671" s="278">
        <f t="shared" si="114"/>
        <v>0</v>
      </c>
      <c r="M671" s="278">
        <f t="shared" si="115"/>
        <v>0</v>
      </c>
      <c r="N671" s="319">
        <f t="shared" si="116"/>
        <v>0</v>
      </c>
      <c r="O671" s="300"/>
      <c r="P671" s="300"/>
      <c r="Q671" s="297"/>
      <c r="R671" s="297"/>
      <c r="S671" s="299" t="str">
        <f t="shared" si="122"/>
        <v/>
      </c>
    </row>
    <row r="672" spans="1:19" ht="30" customHeight="1" x14ac:dyDescent="0.2">
      <c r="A672" s="277" t="str">
        <f t="shared" si="112"/>
        <v/>
      </c>
      <c r="B672" s="296" t="str">
        <f t="shared" si="117"/>
        <v/>
      </c>
      <c r="C672" s="296" t="str">
        <f t="shared" si="118"/>
        <v/>
      </c>
      <c r="D672" s="297" t="str">
        <f t="shared" si="119"/>
        <v/>
      </c>
      <c r="E672" s="298" t="str">
        <f t="shared" si="121"/>
        <v/>
      </c>
      <c r="F672" s="297"/>
      <c r="G672" s="297">
        <v>672</v>
      </c>
      <c r="H672" s="296" t="str">
        <f t="shared" si="120"/>
        <v/>
      </c>
      <c r="I672" s="299" t="str">
        <f t="shared" si="113"/>
        <v/>
      </c>
      <c r="J672" s="93"/>
      <c r="L672" s="278">
        <f t="shared" si="114"/>
        <v>0</v>
      </c>
      <c r="M672" s="278">
        <f t="shared" si="115"/>
        <v>0</v>
      </c>
      <c r="N672" s="319">
        <f t="shared" si="116"/>
        <v>0</v>
      </c>
      <c r="O672" s="300"/>
      <c r="P672" s="300"/>
      <c r="Q672" s="297"/>
      <c r="R672" s="297"/>
      <c r="S672" s="299" t="str">
        <f t="shared" si="122"/>
        <v/>
      </c>
    </row>
    <row r="673" spans="1:19" ht="30" customHeight="1" x14ac:dyDescent="0.2">
      <c r="A673" s="277" t="str">
        <f t="shared" si="112"/>
        <v/>
      </c>
      <c r="B673" s="296" t="str">
        <f t="shared" si="117"/>
        <v/>
      </c>
      <c r="C673" s="296" t="str">
        <f t="shared" si="118"/>
        <v/>
      </c>
      <c r="D673" s="297" t="str">
        <f t="shared" si="119"/>
        <v/>
      </c>
      <c r="E673" s="298" t="str">
        <f t="shared" si="121"/>
        <v/>
      </c>
      <c r="F673" s="297"/>
      <c r="G673" s="297">
        <v>673</v>
      </c>
      <c r="H673" s="296" t="str">
        <f t="shared" si="120"/>
        <v/>
      </c>
      <c r="I673" s="299" t="str">
        <f t="shared" si="113"/>
        <v/>
      </c>
      <c r="J673" s="93"/>
      <c r="L673" s="278">
        <f t="shared" si="114"/>
        <v>0</v>
      </c>
      <c r="M673" s="278">
        <f t="shared" si="115"/>
        <v>0</v>
      </c>
      <c r="N673" s="319">
        <f t="shared" si="116"/>
        <v>0</v>
      </c>
      <c r="O673" s="300"/>
      <c r="P673" s="300"/>
      <c r="Q673" s="297"/>
      <c r="R673" s="297"/>
      <c r="S673" s="299" t="str">
        <f t="shared" si="122"/>
        <v/>
      </c>
    </row>
    <row r="674" spans="1:19" ht="30" customHeight="1" x14ac:dyDescent="0.2">
      <c r="A674" s="277" t="str">
        <f t="shared" si="112"/>
        <v/>
      </c>
      <c r="B674" s="296" t="str">
        <f t="shared" si="117"/>
        <v/>
      </c>
      <c r="C674" s="296" t="str">
        <f t="shared" si="118"/>
        <v/>
      </c>
      <c r="D674" s="297" t="str">
        <f t="shared" si="119"/>
        <v/>
      </c>
      <c r="E674" s="298" t="str">
        <f t="shared" si="121"/>
        <v/>
      </c>
      <c r="F674" s="297"/>
      <c r="G674" s="297">
        <v>674</v>
      </c>
      <c r="H674" s="296" t="str">
        <f t="shared" si="120"/>
        <v/>
      </c>
      <c r="I674" s="299" t="str">
        <f t="shared" si="113"/>
        <v/>
      </c>
      <c r="J674" s="93"/>
      <c r="L674" s="278">
        <f t="shared" si="114"/>
        <v>0</v>
      </c>
      <c r="M674" s="278">
        <f t="shared" si="115"/>
        <v>0</v>
      </c>
      <c r="N674" s="319">
        <f t="shared" si="116"/>
        <v>0</v>
      </c>
      <c r="O674" s="300"/>
      <c r="P674" s="300"/>
      <c r="Q674" s="297"/>
      <c r="R674" s="297"/>
      <c r="S674" s="299" t="str">
        <f t="shared" si="122"/>
        <v/>
      </c>
    </row>
    <row r="675" spans="1:19" ht="30" customHeight="1" x14ac:dyDescent="0.2">
      <c r="A675" s="277" t="str">
        <f t="shared" si="112"/>
        <v/>
      </c>
      <c r="B675" s="296" t="str">
        <f t="shared" si="117"/>
        <v/>
      </c>
      <c r="C675" s="296" t="str">
        <f t="shared" si="118"/>
        <v/>
      </c>
      <c r="D675" s="297" t="str">
        <f t="shared" si="119"/>
        <v/>
      </c>
      <c r="E675" s="298" t="str">
        <f t="shared" si="121"/>
        <v/>
      </c>
      <c r="F675" s="297"/>
      <c r="G675" s="297">
        <v>675</v>
      </c>
      <c r="H675" s="296" t="str">
        <f t="shared" si="120"/>
        <v/>
      </c>
      <c r="I675" s="299" t="str">
        <f t="shared" si="113"/>
        <v/>
      </c>
      <c r="J675" s="93"/>
      <c r="L675" s="278">
        <f t="shared" si="114"/>
        <v>0</v>
      </c>
      <c r="M675" s="278">
        <f t="shared" si="115"/>
        <v>0</v>
      </c>
      <c r="N675" s="319">
        <f t="shared" si="116"/>
        <v>0</v>
      </c>
      <c r="O675" s="300"/>
      <c r="P675" s="300"/>
      <c r="Q675" s="297"/>
      <c r="R675" s="297"/>
      <c r="S675" s="299" t="str">
        <f t="shared" si="122"/>
        <v/>
      </c>
    </row>
    <row r="676" spans="1:19" ht="30" customHeight="1" x14ac:dyDescent="0.2">
      <c r="A676" s="277" t="str">
        <f t="shared" si="112"/>
        <v/>
      </c>
      <c r="B676" s="296" t="str">
        <f t="shared" si="117"/>
        <v/>
      </c>
      <c r="C676" s="296" t="str">
        <f t="shared" si="118"/>
        <v/>
      </c>
      <c r="D676" s="297" t="str">
        <f t="shared" si="119"/>
        <v/>
      </c>
      <c r="E676" s="298" t="str">
        <f t="shared" si="121"/>
        <v/>
      </c>
      <c r="F676" s="297"/>
      <c r="G676" s="297">
        <v>676</v>
      </c>
      <c r="H676" s="296" t="str">
        <f t="shared" si="120"/>
        <v/>
      </c>
      <c r="I676" s="299" t="str">
        <f t="shared" si="113"/>
        <v/>
      </c>
      <c r="J676" s="93"/>
      <c r="L676" s="278">
        <f t="shared" si="114"/>
        <v>0</v>
      </c>
      <c r="M676" s="278">
        <f t="shared" si="115"/>
        <v>0</v>
      </c>
      <c r="N676" s="319">
        <f t="shared" si="116"/>
        <v>0</v>
      </c>
      <c r="O676" s="300"/>
      <c r="P676" s="300"/>
      <c r="Q676" s="297"/>
      <c r="R676" s="297"/>
      <c r="S676" s="299" t="str">
        <f t="shared" si="122"/>
        <v/>
      </c>
    </row>
    <row r="677" spans="1:19" ht="30" customHeight="1" x14ac:dyDescent="0.2">
      <c r="A677" s="277" t="str">
        <f t="shared" si="112"/>
        <v/>
      </c>
      <c r="B677" s="296" t="str">
        <f t="shared" si="117"/>
        <v/>
      </c>
      <c r="C677" s="296" t="str">
        <f t="shared" si="118"/>
        <v/>
      </c>
      <c r="D677" s="297" t="str">
        <f t="shared" si="119"/>
        <v/>
      </c>
      <c r="E677" s="298" t="str">
        <f t="shared" si="121"/>
        <v/>
      </c>
      <c r="F677" s="297"/>
      <c r="G677" s="297">
        <v>677</v>
      </c>
      <c r="H677" s="296" t="str">
        <f t="shared" si="120"/>
        <v/>
      </c>
      <c r="I677" s="299" t="str">
        <f t="shared" si="113"/>
        <v/>
      </c>
      <c r="J677" s="93"/>
      <c r="L677" s="278">
        <f t="shared" si="114"/>
        <v>0</v>
      </c>
      <c r="M677" s="278">
        <f t="shared" si="115"/>
        <v>0</v>
      </c>
      <c r="N677" s="319">
        <f t="shared" si="116"/>
        <v>0</v>
      </c>
      <c r="O677" s="300"/>
      <c r="P677" s="300"/>
      <c r="Q677" s="297"/>
      <c r="R677" s="297"/>
      <c r="S677" s="299" t="str">
        <f t="shared" si="122"/>
        <v/>
      </c>
    </row>
    <row r="678" spans="1:19" ht="30" customHeight="1" x14ac:dyDescent="0.2">
      <c r="A678" s="277" t="str">
        <f t="shared" si="112"/>
        <v/>
      </c>
      <c r="B678" s="296" t="str">
        <f t="shared" si="117"/>
        <v/>
      </c>
      <c r="C678" s="296" t="str">
        <f t="shared" si="118"/>
        <v/>
      </c>
      <c r="D678" s="297" t="str">
        <f t="shared" si="119"/>
        <v/>
      </c>
      <c r="E678" s="298" t="str">
        <f t="shared" si="121"/>
        <v/>
      </c>
      <c r="F678" s="297"/>
      <c r="G678" s="297">
        <v>678</v>
      </c>
      <c r="H678" s="296" t="str">
        <f t="shared" si="120"/>
        <v/>
      </c>
      <c r="I678" s="299" t="str">
        <f t="shared" si="113"/>
        <v/>
      </c>
      <c r="J678" s="93"/>
      <c r="L678" s="278">
        <f t="shared" si="114"/>
        <v>0</v>
      </c>
      <c r="M678" s="278">
        <f t="shared" si="115"/>
        <v>0</v>
      </c>
      <c r="N678" s="319">
        <f t="shared" si="116"/>
        <v>0</v>
      </c>
      <c r="O678" s="300"/>
      <c r="P678" s="300"/>
      <c r="Q678" s="297"/>
      <c r="R678" s="297"/>
      <c r="S678" s="299" t="str">
        <f t="shared" si="122"/>
        <v/>
      </c>
    </row>
    <row r="679" spans="1:19" ht="30" customHeight="1" x14ac:dyDescent="0.2">
      <c r="A679" s="277" t="str">
        <f t="shared" si="112"/>
        <v/>
      </c>
      <c r="B679" s="296" t="str">
        <f t="shared" si="117"/>
        <v/>
      </c>
      <c r="C679" s="296" t="str">
        <f t="shared" si="118"/>
        <v/>
      </c>
      <c r="D679" s="297" t="str">
        <f t="shared" si="119"/>
        <v/>
      </c>
      <c r="E679" s="298" t="str">
        <f t="shared" si="121"/>
        <v/>
      </c>
      <c r="F679" s="297"/>
      <c r="G679" s="297">
        <v>679</v>
      </c>
      <c r="H679" s="296" t="str">
        <f t="shared" si="120"/>
        <v/>
      </c>
      <c r="I679" s="299" t="str">
        <f t="shared" si="113"/>
        <v/>
      </c>
      <c r="J679" s="93"/>
      <c r="L679" s="278">
        <f t="shared" si="114"/>
        <v>0</v>
      </c>
      <c r="M679" s="278">
        <f t="shared" si="115"/>
        <v>0</v>
      </c>
      <c r="N679" s="319">
        <f t="shared" si="116"/>
        <v>0</v>
      </c>
      <c r="O679" s="300"/>
      <c r="P679" s="300"/>
      <c r="Q679" s="297"/>
      <c r="R679" s="297"/>
      <c r="S679" s="299" t="str">
        <f t="shared" si="122"/>
        <v/>
      </c>
    </row>
    <row r="680" spans="1:19" ht="30" customHeight="1" x14ac:dyDescent="0.2">
      <c r="A680" s="277" t="str">
        <f t="shared" si="112"/>
        <v/>
      </c>
      <c r="B680" s="296" t="str">
        <f t="shared" si="117"/>
        <v/>
      </c>
      <c r="C680" s="296" t="str">
        <f t="shared" si="118"/>
        <v/>
      </c>
      <c r="D680" s="297" t="str">
        <f t="shared" si="119"/>
        <v/>
      </c>
      <c r="E680" s="298" t="str">
        <f t="shared" si="121"/>
        <v/>
      </c>
      <c r="F680" s="297"/>
      <c r="G680" s="297">
        <v>680</v>
      </c>
      <c r="H680" s="296" t="str">
        <f t="shared" si="120"/>
        <v/>
      </c>
      <c r="I680" s="299" t="str">
        <f t="shared" si="113"/>
        <v/>
      </c>
      <c r="J680" s="93"/>
      <c r="L680" s="278">
        <f t="shared" si="114"/>
        <v>0</v>
      </c>
      <c r="M680" s="278">
        <f t="shared" si="115"/>
        <v>0</v>
      </c>
      <c r="N680" s="319">
        <f t="shared" si="116"/>
        <v>0</v>
      </c>
      <c r="O680" s="300"/>
      <c r="P680" s="300"/>
      <c r="Q680" s="297"/>
      <c r="R680" s="297"/>
      <c r="S680" s="299" t="str">
        <f t="shared" si="122"/>
        <v/>
      </c>
    </row>
    <row r="681" spans="1:19" ht="30" customHeight="1" x14ac:dyDescent="0.2">
      <c r="A681" s="277" t="str">
        <f t="shared" si="112"/>
        <v/>
      </c>
      <c r="B681" s="296" t="str">
        <f t="shared" si="117"/>
        <v/>
      </c>
      <c r="C681" s="296" t="str">
        <f t="shared" si="118"/>
        <v/>
      </c>
      <c r="D681" s="297" t="str">
        <f t="shared" si="119"/>
        <v/>
      </c>
      <c r="E681" s="298" t="str">
        <f t="shared" si="121"/>
        <v/>
      </c>
      <c r="F681" s="297"/>
      <c r="G681" s="297">
        <v>681</v>
      </c>
      <c r="H681" s="296" t="str">
        <f t="shared" si="120"/>
        <v/>
      </c>
      <c r="I681" s="299" t="str">
        <f t="shared" si="113"/>
        <v/>
      </c>
      <c r="J681" s="93"/>
      <c r="L681" s="278">
        <f t="shared" si="114"/>
        <v>0</v>
      </c>
      <c r="M681" s="278">
        <f t="shared" si="115"/>
        <v>0</v>
      </c>
      <c r="N681" s="319">
        <f t="shared" si="116"/>
        <v>0</v>
      </c>
      <c r="O681" s="300"/>
      <c r="P681" s="300"/>
      <c r="Q681" s="297"/>
      <c r="R681" s="297"/>
      <c r="S681" s="299" t="str">
        <f t="shared" si="122"/>
        <v/>
      </c>
    </row>
    <row r="682" spans="1:19" ht="30" customHeight="1" x14ac:dyDescent="0.2">
      <c r="A682" s="277" t="str">
        <f t="shared" si="112"/>
        <v/>
      </c>
      <c r="B682" s="296" t="str">
        <f t="shared" si="117"/>
        <v/>
      </c>
      <c r="C682" s="296" t="str">
        <f t="shared" si="118"/>
        <v/>
      </c>
      <c r="D682" s="297" t="str">
        <f t="shared" si="119"/>
        <v/>
      </c>
      <c r="E682" s="298" t="str">
        <f t="shared" si="121"/>
        <v/>
      </c>
      <c r="F682" s="297"/>
      <c r="G682" s="297">
        <v>682</v>
      </c>
      <c r="H682" s="296" t="str">
        <f t="shared" si="120"/>
        <v/>
      </c>
      <c r="I682" s="299" t="str">
        <f t="shared" si="113"/>
        <v/>
      </c>
      <c r="J682" s="93"/>
      <c r="L682" s="278">
        <f t="shared" si="114"/>
        <v>0</v>
      </c>
      <c r="M682" s="278">
        <f t="shared" si="115"/>
        <v>0</v>
      </c>
      <c r="N682" s="319">
        <f t="shared" si="116"/>
        <v>0</v>
      </c>
      <c r="O682" s="300"/>
      <c r="P682" s="300"/>
      <c r="Q682" s="297"/>
      <c r="R682" s="297"/>
      <c r="S682" s="299" t="str">
        <f t="shared" si="122"/>
        <v/>
      </c>
    </row>
    <row r="683" spans="1:19" ht="30" customHeight="1" x14ac:dyDescent="0.2">
      <c r="A683" s="277" t="str">
        <f t="shared" si="112"/>
        <v/>
      </c>
      <c r="B683" s="296" t="str">
        <f t="shared" si="117"/>
        <v/>
      </c>
      <c r="C683" s="296" t="str">
        <f t="shared" si="118"/>
        <v/>
      </c>
      <c r="D683" s="297" t="str">
        <f t="shared" si="119"/>
        <v/>
      </c>
      <c r="E683" s="298" t="str">
        <f t="shared" si="121"/>
        <v/>
      </c>
      <c r="F683" s="297"/>
      <c r="G683" s="297">
        <v>683</v>
      </c>
      <c r="H683" s="296" t="str">
        <f t="shared" si="120"/>
        <v/>
      </c>
      <c r="I683" s="299" t="str">
        <f t="shared" si="113"/>
        <v/>
      </c>
      <c r="J683" s="93"/>
      <c r="L683" s="278">
        <f t="shared" si="114"/>
        <v>0</v>
      </c>
      <c r="M683" s="278">
        <f t="shared" si="115"/>
        <v>0</v>
      </c>
      <c r="N683" s="319">
        <f t="shared" si="116"/>
        <v>0</v>
      </c>
      <c r="O683" s="300"/>
      <c r="P683" s="300"/>
      <c r="Q683" s="297"/>
      <c r="R683" s="297"/>
      <c r="S683" s="299" t="str">
        <f t="shared" si="122"/>
        <v/>
      </c>
    </row>
    <row r="684" spans="1:19" ht="30" customHeight="1" x14ac:dyDescent="0.2">
      <c r="A684" s="277" t="str">
        <f t="shared" si="112"/>
        <v/>
      </c>
      <c r="B684" s="296" t="str">
        <f t="shared" si="117"/>
        <v/>
      </c>
      <c r="C684" s="296" t="str">
        <f t="shared" si="118"/>
        <v/>
      </c>
      <c r="D684" s="297" t="str">
        <f t="shared" si="119"/>
        <v/>
      </c>
      <c r="E684" s="298" t="str">
        <f t="shared" si="121"/>
        <v/>
      </c>
      <c r="F684" s="297"/>
      <c r="G684" s="297">
        <v>684</v>
      </c>
      <c r="H684" s="296" t="str">
        <f t="shared" si="120"/>
        <v/>
      </c>
      <c r="I684" s="299" t="str">
        <f t="shared" si="113"/>
        <v/>
      </c>
      <c r="J684" s="93"/>
      <c r="L684" s="278">
        <f t="shared" si="114"/>
        <v>0</v>
      </c>
      <c r="M684" s="278">
        <f t="shared" si="115"/>
        <v>0</v>
      </c>
      <c r="N684" s="319">
        <f t="shared" si="116"/>
        <v>0</v>
      </c>
      <c r="O684" s="300"/>
      <c r="P684" s="300"/>
      <c r="Q684" s="297"/>
      <c r="R684" s="297"/>
      <c r="S684" s="299" t="str">
        <f t="shared" si="122"/>
        <v/>
      </c>
    </row>
    <row r="685" spans="1:19" ht="30" customHeight="1" x14ac:dyDescent="0.2">
      <c r="A685" s="277" t="str">
        <f t="shared" si="112"/>
        <v/>
      </c>
      <c r="B685" s="296" t="str">
        <f t="shared" si="117"/>
        <v/>
      </c>
      <c r="C685" s="296" t="str">
        <f t="shared" si="118"/>
        <v/>
      </c>
      <c r="D685" s="297" t="str">
        <f t="shared" si="119"/>
        <v/>
      </c>
      <c r="E685" s="298" t="str">
        <f t="shared" si="121"/>
        <v/>
      </c>
      <c r="F685" s="297"/>
      <c r="G685" s="297">
        <v>685</v>
      </c>
      <c r="H685" s="296" t="str">
        <f t="shared" si="120"/>
        <v/>
      </c>
      <c r="I685" s="299" t="str">
        <f t="shared" si="113"/>
        <v/>
      </c>
      <c r="J685" s="93"/>
      <c r="L685" s="278">
        <f t="shared" si="114"/>
        <v>0</v>
      </c>
      <c r="M685" s="278">
        <f t="shared" si="115"/>
        <v>0</v>
      </c>
      <c r="N685" s="319">
        <f t="shared" si="116"/>
        <v>0</v>
      </c>
      <c r="O685" s="300"/>
      <c r="P685" s="300"/>
      <c r="Q685" s="297"/>
      <c r="R685" s="297"/>
      <c r="S685" s="299" t="str">
        <f t="shared" si="122"/>
        <v/>
      </c>
    </row>
    <row r="686" spans="1:19" ht="30" customHeight="1" x14ac:dyDescent="0.2">
      <c r="A686" s="277" t="str">
        <f t="shared" si="112"/>
        <v/>
      </c>
      <c r="B686" s="296" t="str">
        <f t="shared" si="117"/>
        <v/>
      </c>
      <c r="C686" s="296" t="str">
        <f t="shared" si="118"/>
        <v/>
      </c>
      <c r="D686" s="297" t="str">
        <f t="shared" si="119"/>
        <v/>
      </c>
      <c r="E686" s="298" t="str">
        <f t="shared" si="121"/>
        <v/>
      </c>
      <c r="F686" s="297"/>
      <c r="G686" s="297">
        <v>686</v>
      </c>
      <c r="H686" s="296" t="str">
        <f t="shared" si="120"/>
        <v/>
      </c>
      <c r="I686" s="299" t="str">
        <f t="shared" si="113"/>
        <v/>
      </c>
      <c r="J686" s="93"/>
      <c r="L686" s="278">
        <f t="shared" si="114"/>
        <v>0</v>
      </c>
      <c r="M686" s="278">
        <f t="shared" si="115"/>
        <v>0</v>
      </c>
      <c r="N686" s="319">
        <f t="shared" si="116"/>
        <v>0</v>
      </c>
      <c r="O686" s="300"/>
      <c r="P686" s="300"/>
      <c r="Q686" s="297"/>
      <c r="R686" s="297"/>
      <c r="S686" s="299" t="str">
        <f t="shared" si="122"/>
        <v/>
      </c>
    </row>
    <row r="687" spans="1:19" ht="30" customHeight="1" x14ac:dyDescent="0.2">
      <c r="A687" s="277" t="str">
        <f t="shared" si="112"/>
        <v/>
      </c>
      <c r="B687" s="296" t="str">
        <f t="shared" si="117"/>
        <v/>
      </c>
      <c r="C687" s="296" t="str">
        <f t="shared" si="118"/>
        <v/>
      </c>
      <c r="D687" s="297" t="str">
        <f t="shared" si="119"/>
        <v/>
      </c>
      <c r="E687" s="298" t="str">
        <f t="shared" si="121"/>
        <v/>
      </c>
      <c r="F687" s="297"/>
      <c r="G687" s="297">
        <v>687</v>
      </c>
      <c r="H687" s="296" t="str">
        <f t="shared" si="120"/>
        <v/>
      </c>
      <c r="I687" s="299" t="str">
        <f t="shared" si="113"/>
        <v/>
      </c>
      <c r="J687" s="93"/>
      <c r="L687" s="278">
        <f t="shared" si="114"/>
        <v>0</v>
      </c>
      <c r="M687" s="278">
        <f t="shared" si="115"/>
        <v>0</v>
      </c>
      <c r="N687" s="319">
        <f t="shared" si="116"/>
        <v>0</v>
      </c>
      <c r="O687" s="300"/>
      <c r="P687" s="300"/>
      <c r="Q687" s="297"/>
      <c r="R687" s="297"/>
      <c r="S687" s="299" t="str">
        <f t="shared" si="122"/>
        <v/>
      </c>
    </row>
    <row r="688" spans="1:19" ht="30" customHeight="1" x14ac:dyDescent="0.2">
      <c r="A688" s="277" t="str">
        <f t="shared" si="112"/>
        <v/>
      </c>
      <c r="B688" s="296" t="str">
        <f t="shared" si="117"/>
        <v/>
      </c>
      <c r="C688" s="296" t="str">
        <f t="shared" si="118"/>
        <v/>
      </c>
      <c r="D688" s="297" t="str">
        <f t="shared" si="119"/>
        <v/>
      </c>
      <c r="E688" s="298" t="str">
        <f t="shared" si="121"/>
        <v/>
      </c>
      <c r="F688" s="297"/>
      <c r="G688" s="297">
        <v>688</v>
      </c>
      <c r="H688" s="296" t="str">
        <f t="shared" si="120"/>
        <v/>
      </c>
      <c r="I688" s="299" t="str">
        <f t="shared" si="113"/>
        <v/>
      </c>
      <c r="J688" s="93"/>
      <c r="L688" s="278">
        <f t="shared" si="114"/>
        <v>0</v>
      </c>
      <c r="M688" s="278">
        <f t="shared" si="115"/>
        <v>0</v>
      </c>
      <c r="N688" s="319">
        <f t="shared" si="116"/>
        <v>0</v>
      </c>
      <c r="O688" s="300"/>
      <c r="P688" s="300"/>
      <c r="Q688" s="297"/>
      <c r="R688" s="297"/>
      <c r="S688" s="299" t="str">
        <f t="shared" si="122"/>
        <v/>
      </c>
    </row>
    <row r="689" spans="1:19" ht="30" customHeight="1" x14ac:dyDescent="0.2">
      <c r="A689" s="277" t="str">
        <f t="shared" si="112"/>
        <v/>
      </c>
      <c r="B689" s="296" t="str">
        <f t="shared" si="117"/>
        <v/>
      </c>
      <c r="C689" s="296" t="str">
        <f t="shared" si="118"/>
        <v/>
      </c>
      <c r="D689" s="297" t="str">
        <f t="shared" si="119"/>
        <v/>
      </c>
      <c r="E689" s="298" t="str">
        <f t="shared" si="121"/>
        <v/>
      </c>
      <c r="F689" s="297"/>
      <c r="G689" s="297">
        <v>689</v>
      </c>
      <c r="H689" s="296" t="str">
        <f t="shared" si="120"/>
        <v/>
      </c>
      <c r="I689" s="299" t="str">
        <f t="shared" si="113"/>
        <v/>
      </c>
      <c r="J689" s="93"/>
      <c r="L689" s="278">
        <f t="shared" si="114"/>
        <v>0</v>
      </c>
      <c r="M689" s="278">
        <f t="shared" si="115"/>
        <v>0</v>
      </c>
      <c r="N689" s="319">
        <f t="shared" si="116"/>
        <v>0</v>
      </c>
      <c r="O689" s="300"/>
      <c r="P689" s="300"/>
      <c r="Q689" s="297"/>
      <c r="R689" s="297"/>
      <c r="S689" s="299" t="str">
        <f t="shared" si="122"/>
        <v/>
      </c>
    </row>
    <row r="690" spans="1:19" ht="30" customHeight="1" x14ac:dyDescent="0.2">
      <c r="A690" s="277" t="str">
        <f t="shared" si="112"/>
        <v/>
      </c>
      <c r="B690" s="296" t="str">
        <f t="shared" si="117"/>
        <v/>
      </c>
      <c r="C690" s="296" t="str">
        <f t="shared" si="118"/>
        <v/>
      </c>
      <c r="D690" s="297" t="str">
        <f t="shared" si="119"/>
        <v/>
      </c>
      <c r="E690" s="298" t="str">
        <f t="shared" si="121"/>
        <v/>
      </c>
      <c r="F690" s="297"/>
      <c r="G690" s="297">
        <v>690</v>
      </c>
      <c r="H690" s="296" t="str">
        <f t="shared" si="120"/>
        <v/>
      </c>
      <c r="I690" s="299" t="str">
        <f t="shared" si="113"/>
        <v/>
      </c>
      <c r="J690" s="93"/>
      <c r="L690" s="278">
        <f t="shared" si="114"/>
        <v>0</v>
      </c>
      <c r="M690" s="278">
        <f t="shared" si="115"/>
        <v>0</v>
      </c>
      <c r="N690" s="319">
        <f t="shared" si="116"/>
        <v>0</v>
      </c>
      <c r="O690" s="300"/>
      <c r="P690" s="300"/>
      <c r="Q690" s="297"/>
      <c r="R690" s="297"/>
      <c r="S690" s="299" t="str">
        <f t="shared" si="122"/>
        <v/>
      </c>
    </row>
    <row r="691" spans="1:19" ht="30" customHeight="1" x14ac:dyDescent="0.2">
      <c r="A691" s="277" t="str">
        <f t="shared" si="112"/>
        <v/>
      </c>
      <c r="B691" s="296" t="str">
        <f t="shared" si="117"/>
        <v/>
      </c>
      <c r="C691" s="296" t="str">
        <f t="shared" si="118"/>
        <v/>
      </c>
      <c r="D691" s="297" t="str">
        <f t="shared" si="119"/>
        <v/>
      </c>
      <c r="E691" s="298" t="str">
        <f t="shared" si="121"/>
        <v/>
      </c>
      <c r="F691" s="297"/>
      <c r="G691" s="297">
        <v>691</v>
      </c>
      <c r="H691" s="296" t="str">
        <f t="shared" si="120"/>
        <v/>
      </c>
      <c r="I691" s="299" t="str">
        <f t="shared" si="113"/>
        <v/>
      </c>
      <c r="J691" s="93"/>
      <c r="L691" s="278">
        <f t="shared" si="114"/>
        <v>0</v>
      </c>
      <c r="M691" s="278">
        <f t="shared" si="115"/>
        <v>0</v>
      </c>
      <c r="N691" s="319">
        <f t="shared" si="116"/>
        <v>0</v>
      </c>
      <c r="O691" s="300"/>
      <c r="P691" s="300"/>
      <c r="Q691" s="297"/>
      <c r="R691" s="297"/>
      <c r="S691" s="299" t="str">
        <f t="shared" si="122"/>
        <v/>
      </c>
    </row>
    <row r="692" spans="1:19" ht="30" customHeight="1" x14ac:dyDescent="0.2">
      <c r="A692" s="277" t="str">
        <f t="shared" si="112"/>
        <v/>
      </c>
      <c r="B692" s="296" t="str">
        <f t="shared" si="117"/>
        <v/>
      </c>
      <c r="C692" s="296" t="str">
        <f t="shared" si="118"/>
        <v/>
      </c>
      <c r="D692" s="297" t="str">
        <f t="shared" si="119"/>
        <v/>
      </c>
      <c r="E692" s="298" t="str">
        <f t="shared" si="121"/>
        <v/>
      </c>
      <c r="F692" s="297"/>
      <c r="G692" s="297">
        <v>692</v>
      </c>
      <c r="H692" s="296" t="str">
        <f t="shared" si="120"/>
        <v/>
      </c>
      <c r="I692" s="299" t="str">
        <f t="shared" si="113"/>
        <v/>
      </c>
      <c r="J692" s="93"/>
      <c r="L692" s="278">
        <f t="shared" si="114"/>
        <v>0</v>
      </c>
      <c r="M692" s="278">
        <f t="shared" si="115"/>
        <v>0</v>
      </c>
      <c r="N692" s="319">
        <f t="shared" si="116"/>
        <v>0</v>
      </c>
      <c r="O692" s="300"/>
      <c r="P692" s="300"/>
      <c r="Q692" s="297"/>
      <c r="R692" s="297"/>
      <c r="S692" s="299" t="str">
        <f t="shared" si="122"/>
        <v/>
      </c>
    </row>
    <row r="693" spans="1:19" ht="30" customHeight="1" x14ac:dyDescent="0.2">
      <c r="A693" s="277" t="str">
        <f t="shared" si="112"/>
        <v/>
      </c>
      <c r="B693" s="296" t="str">
        <f t="shared" si="117"/>
        <v/>
      </c>
      <c r="C693" s="296" t="str">
        <f t="shared" si="118"/>
        <v/>
      </c>
      <c r="D693" s="297" t="str">
        <f t="shared" si="119"/>
        <v/>
      </c>
      <c r="E693" s="298" t="str">
        <f t="shared" si="121"/>
        <v/>
      </c>
      <c r="F693" s="297"/>
      <c r="G693" s="297">
        <v>693</v>
      </c>
      <c r="H693" s="296" t="str">
        <f t="shared" si="120"/>
        <v/>
      </c>
      <c r="I693" s="299" t="str">
        <f t="shared" si="113"/>
        <v/>
      </c>
      <c r="J693" s="93"/>
      <c r="L693" s="278">
        <f t="shared" si="114"/>
        <v>0</v>
      </c>
      <c r="M693" s="278">
        <f t="shared" si="115"/>
        <v>0</v>
      </c>
      <c r="N693" s="319">
        <f t="shared" si="116"/>
        <v>0</v>
      </c>
      <c r="O693" s="300"/>
      <c r="P693" s="300"/>
      <c r="Q693" s="297"/>
      <c r="R693" s="297"/>
      <c r="S693" s="299" t="str">
        <f t="shared" si="122"/>
        <v/>
      </c>
    </row>
    <row r="694" spans="1:19" ht="30" customHeight="1" x14ac:dyDescent="0.2">
      <c r="A694" s="277" t="str">
        <f t="shared" si="112"/>
        <v/>
      </c>
      <c r="B694" s="296" t="str">
        <f t="shared" si="117"/>
        <v/>
      </c>
      <c r="C694" s="296" t="str">
        <f t="shared" si="118"/>
        <v/>
      </c>
      <c r="D694" s="297" t="str">
        <f t="shared" si="119"/>
        <v/>
      </c>
      <c r="E694" s="298" t="str">
        <f t="shared" si="121"/>
        <v/>
      </c>
      <c r="F694" s="297"/>
      <c r="G694" s="297">
        <v>694</v>
      </c>
      <c r="H694" s="296" t="str">
        <f t="shared" si="120"/>
        <v/>
      </c>
      <c r="I694" s="299" t="str">
        <f t="shared" si="113"/>
        <v/>
      </c>
      <c r="J694" s="93"/>
      <c r="L694" s="278">
        <f t="shared" si="114"/>
        <v>0</v>
      </c>
      <c r="M694" s="278">
        <f t="shared" si="115"/>
        <v>0</v>
      </c>
      <c r="N694" s="319">
        <f t="shared" si="116"/>
        <v>0</v>
      </c>
      <c r="O694" s="300"/>
      <c r="P694" s="300"/>
      <c r="Q694" s="297"/>
      <c r="R694" s="297"/>
      <c r="S694" s="299" t="str">
        <f t="shared" si="122"/>
        <v/>
      </c>
    </row>
    <row r="695" spans="1:19" ht="30" customHeight="1" x14ac:dyDescent="0.2">
      <c r="A695" s="277" t="str">
        <f t="shared" si="112"/>
        <v/>
      </c>
      <c r="B695" s="296" t="str">
        <f t="shared" si="117"/>
        <v/>
      </c>
      <c r="C695" s="296" t="str">
        <f t="shared" si="118"/>
        <v/>
      </c>
      <c r="D695" s="297" t="str">
        <f t="shared" si="119"/>
        <v/>
      </c>
      <c r="E695" s="298" t="str">
        <f t="shared" si="121"/>
        <v/>
      </c>
      <c r="F695" s="297"/>
      <c r="G695" s="297">
        <v>695</v>
      </c>
      <c r="H695" s="296" t="str">
        <f t="shared" si="120"/>
        <v/>
      </c>
      <c r="I695" s="299" t="str">
        <f t="shared" si="113"/>
        <v/>
      </c>
      <c r="J695" s="93"/>
      <c r="L695" s="278">
        <f t="shared" si="114"/>
        <v>0</v>
      </c>
      <c r="M695" s="278">
        <f t="shared" si="115"/>
        <v>0</v>
      </c>
      <c r="N695" s="319">
        <f t="shared" si="116"/>
        <v>0</v>
      </c>
      <c r="O695" s="300"/>
      <c r="P695" s="300"/>
      <c r="Q695" s="297"/>
      <c r="R695" s="297"/>
      <c r="S695" s="299" t="str">
        <f t="shared" si="122"/>
        <v/>
      </c>
    </row>
    <row r="696" spans="1:19" ht="30" customHeight="1" x14ac:dyDescent="0.2">
      <c r="A696" s="277" t="str">
        <f t="shared" si="112"/>
        <v/>
      </c>
      <c r="B696" s="296" t="str">
        <f t="shared" si="117"/>
        <v/>
      </c>
      <c r="C696" s="296" t="str">
        <f t="shared" si="118"/>
        <v/>
      </c>
      <c r="D696" s="297" t="str">
        <f t="shared" si="119"/>
        <v/>
      </c>
      <c r="E696" s="298" t="str">
        <f t="shared" si="121"/>
        <v/>
      </c>
      <c r="F696" s="297"/>
      <c r="G696" s="297">
        <v>696</v>
      </c>
      <c r="H696" s="296" t="str">
        <f t="shared" si="120"/>
        <v/>
      </c>
      <c r="I696" s="299" t="str">
        <f t="shared" si="113"/>
        <v/>
      </c>
      <c r="J696" s="93"/>
      <c r="L696" s="278">
        <f t="shared" si="114"/>
        <v>0</v>
      </c>
      <c r="M696" s="278">
        <f t="shared" si="115"/>
        <v>0</v>
      </c>
      <c r="N696" s="319">
        <f t="shared" si="116"/>
        <v>0</v>
      </c>
      <c r="O696" s="300"/>
      <c r="P696" s="300"/>
      <c r="Q696" s="297"/>
      <c r="R696" s="297"/>
      <c r="S696" s="299" t="str">
        <f t="shared" si="122"/>
        <v/>
      </c>
    </row>
    <row r="697" spans="1:19" ht="30" customHeight="1" x14ac:dyDescent="0.2">
      <c r="A697" s="277" t="str">
        <f t="shared" si="112"/>
        <v/>
      </c>
      <c r="B697" s="296" t="str">
        <f t="shared" si="117"/>
        <v/>
      </c>
      <c r="C697" s="296" t="str">
        <f t="shared" si="118"/>
        <v/>
      </c>
      <c r="D697" s="297" t="str">
        <f t="shared" si="119"/>
        <v/>
      </c>
      <c r="E697" s="298" t="str">
        <f t="shared" si="121"/>
        <v/>
      </c>
      <c r="F697" s="297"/>
      <c r="G697" s="297">
        <v>697</v>
      </c>
      <c r="H697" s="296" t="str">
        <f t="shared" si="120"/>
        <v/>
      </c>
      <c r="I697" s="299" t="str">
        <f t="shared" si="113"/>
        <v/>
      </c>
      <c r="J697" s="93"/>
      <c r="L697" s="278">
        <f t="shared" si="114"/>
        <v>0</v>
      </c>
      <c r="M697" s="278">
        <f t="shared" si="115"/>
        <v>0</v>
      </c>
      <c r="N697" s="319">
        <f t="shared" si="116"/>
        <v>0</v>
      </c>
      <c r="O697" s="300"/>
      <c r="P697" s="300"/>
      <c r="Q697" s="297"/>
      <c r="R697" s="297"/>
      <c r="S697" s="299" t="str">
        <f t="shared" si="122"/>
        <v/>
      </c>
    </row>
    <row r="698" spans="1:19" ht="30" customHeight="1" x14ac:dyDescent="0.2">
      <c r="A698" s="277" t="str">
        <f t="shared" si="112"/>
        <v/>
      </c>
      <c r="B698" s="296" t="str">
        <f t="shared" si="117"/>
        <v/>
      </c>
      <c r="C698" s="296" t="str">
        <f t="shared" si="118"/>
        <v/>
      </c>
      <c r="D698" s="297" t="str">
        <f t="shared" si="119"/>
        <v/>
      </c>
      <c r="E698" s="298" t="str">
        <f t="shared" si="121"/>
        <v/>
      </c>
      <c r="F698" s="297"/>
      <c r="G698" s="297">
        <v>698</v>
      </c>
      <c r="H698" s="296" t="str">
        <f t="shared" si="120"/>
        <v/>
      </c>
      <c r="I698" s="299" t="str">
        <f t="shared" si="113"/>
        <v/>
      </c>
      <c r="J698" s="93"/>
      <c r="L698" s="278">
        <f t="shared" si="114"/>
        <v>0</v>
      </c>
      <c r="M698" s="278">
        <f t="shared" si="115"/>
        <v>0</v>
      </c>
      <c r="N698" s="319">
        <f t="shared" si="116"/>
        <v>0</v>
      </c>
      <c r="O698" s="300"/>
      <c r="P698" s="300"/>
      <c r="Q698" s="297"/>
      <c r="R698" s="297"/>
      <c r="S698" s="299" t="str">
        <f t="shared" si="122"/>
        <v/>
      </c>
    </row>
    <row r="699" spans="1:19" ht="30" customHeight="1" x14ac:dyDescent="0.2">
      <c r="A699" s="277" t="str">
        <f t="shared" si="112"/>
        <v/>
      </c>
      <c r="B699" s="296" t="str">
        <f t="shared" si="117"/>
        <v/>
      </c>
      <c r="C699" s="296" t="str">
        <f t="shared" si="118"/>
        <v/>
      </c>
      <c r="D699" s="297" t="str">
        <f t="shared" si="119"/>
        <v/>
      </c>
      <c r="E699" s="298" t="str">
        <f t="shared" si="121"/>
        <v/>
      </c>
      <c r="F699" s="297"/>
      <c r="G699" s="297">
        <v>699</v>
      </c>
      <c r="H699" s="296" t="str">
        <f t="shared" si="120"/>
        <v/>
      </c>
      <c r="I699" s="299" t="str">
        <f t="shared" si="113"/>
        <v/>
      </c>
      <c r="J699" s="93"/>
      <c r="L699" s="278">
        <f t="shared" si="114"/>
        <v>0</v>
      </c>
      <c r="M699" s="278">
        <f t="shared" si="115"/>
        <v>0</v>
      </c>
      <c r="N699" s="319">
        <f t="shared" si="116"/>
        <v>0</v>
      </c>
      <c r="O699" s="300"/>
      <c r="P699" s="300"/>
      <c r="Q699" s="297"/>
      <c r="R699" s="297"/>
      <c r="S699" s="299" t="str">
        <f t="shared" si="122"/>
        <v/>
      </c>
    </row>
    <row r="700" spans="1:19" ht="30" customHeight="1" x14ac:dyDescent="0.2">
      <c r="A700" s="277" t="str">
        <f t="shared" si="112"/>
        <v/>
      </c>
      <c r="B700" s="296" t="str">
        <f t="shared" si="117"/>
        <v/>
      </c>
      <c r="C700" s="296" t="str">
        <f t="shared" si="118"/>
        <v/>
      </c>
      <c r="D700" s="297" t="str">
        <f t="shared" si="119"/>
        <v/>
      </c>
      <c r="E700" s="298" t="str">
        <f t="shared" si="121"/>
        <v/>
      </c>
      <c r="F700" s="297"/>
      <c r="G700" s="297">
        <v>700</v>
      </c>
      <c r="H700" s="296" t="str">
        <f t="shared" si="120"/>
        <v/>
      </c>
      <c r="I700" s="299" t="str">
        <f t="shared" si="113"/>
        <v/>
      </c>
      <c r="J700" s="93"/>
      <c r="L700" s="278">
        <f t="shared" si="114"/>
        <v>0</v>
      </c>
      <c r="M700" s="278">
        <f t="shared" si="115"/>
        <v>0</v>
      </c>
      <c r="N700" s="319">
        <f t="shared" si="116"/>
        <v>0</v>
      </c>
      <c r="O700" s="300"/>
      <c r="P700" s="300"/>
      <c r="Q700" s="297"/>
      <c r="R700" s="297"/>
      <c r="S700" s="299" t="str">
        <f t="shared" si="122"/>
        <v/>
      </c>
    </row>
    <row r="701" spans="1:19" ht="30" customHeight="1" x14ac:dyDescent="0.2">
      <c r="A701" s="277" t="str">
        <f t="shared" si="112"/>
        <v/>
      </c>
      <c r="B701" s="296" t="str">
        <f t="shared" si="117"/>
        <v/>
      </c>
      <c r="C701" s="296" t="str">
        <f t="shared" si="118"/>
        <v/>
      </c>
      <c r="D701" s="297" t="str">
        <f t="shared" si="119"/>
        <v/>
      </c>
      <c r="E701" s="298" t="str">
        <f t="shared" si="121"/>
        <v/>
      </c>
      <c r="F701" s="297"/>
      <c r="G701" s="297">
        <v>701</v>
      </c>
      <c r="H701" s="296" t="str">
        <f t="shared" si="120"/>
        <v/>
      </c>
      <c r="I701" s="299" t="str">
        <f t="shared" si="113"/>
        <v/>
      </c>
      <c r="J701" s="93"/>
      <c r="L701" s="278">
        <f t="shared" si="114"/>
        <v>0</v>
      </c>
      <c r="M701" s="278">
        <f t="shared" si="115"/>
        <v>0</v>
      </c>
      <c r="N701" s="319">
        <f t="shared" si="116"/>
        <v>0</v>
      </c>
      <c r="O701" s="300"/>
      <c r="P701" s="300"/>
      <c r="Q701" s="297"/>
      <c r="R701" s="297"/>
      <c r="S701" s="299" t="str">
        <f t="shared" si="122"/>
        <v/>
      </c>
    </row>
    <row r="702" spans="1:19" ht="30" customHeight="1" x14ac:dyDescent="0.2">
      <c r="A702" s="277" t="str">
        <f t="shared" si="112"/>
        <v/>
      </c>
      <c r="B702" s="296" t="str">
        <f t="shared" si="117"/>
        <v/>
      </c>
      <c r="C702" s="296" t="str">
        <f t="shared" si="118"/>
        <v/>
      </c>
      <c r="D702" s="297" t="str">
        <f t="shared" si="119"/>
        <v/>
      </c>
      <c r="E702" s="298" t="str">
        <f t="shared" si="121"/>
        <v/>
      </c>
      <c r="F702" s="297"/>
      <c r="G702" s="297">
        <v>702</v>
      </c>
      <c r="H702" s="296" t="str">
        <f t="shared" si="120"/>
        <v/>
      </c>
      <c r="I702" s="299" t="str">
        <f t="shared" si="113"/>
        <v/>
      </c>
      <c r="J702" s="93"/>
      <c r="L702" s="278">
        <f t="shared" si="114"/>
        <v>0</v>
      </c>
      <c r="M702" s="278">
        <f t="shared" si="115"/>
        <v>0</v>
      </c>
      <c r="N702" s="319">
        <f t="shared" si="116"/>
        <v>0</v>
      </c>
      <c r="O702" s="300"/>
      <c r="P702" s="300"/>
      <c r="Q702" s="297"/>
      <c r="R702" s="297"/>
      <c r="S702" s="299" t="str">
        <f t="shared" si="122"/>
        <v/>
      </c>
    </row>
    <row r="703" spans="1:19" ht="30" customHeight="1" x14ac:dyDescent="0.2">
      <c r="A703" s="277" t="str">
        <f t="shared" si="112"/>
        <v/>
      </c>
      <c r="B703" s="296" t="str">
        <f t="shared" si="117"/>
        <v/>
      </c>
      <c r="C703" s="296" t="str">
        <f t="shared" si="118"/>
        <v/>
      </c>
      <c r="D703" s="297" t="str">
        <f t="shared" si="119"/>
        <v/>
      </c>
      <c r="E703" s="298" t="str">
        <f t="shared" si="121"/>
        <v/>
      </c>
      <c r="F703" s="297"/>
      <c r="G703" s="297">
        <v>703</v>
      </c>
      <c r="H703" s="296" t="str">
        <f t="shared" si="120"/>
        <v/>
      </c>
      <c r="I703" s="299" t="str">
        <f t="shared" si="113"/>
        <v/>
      </c>
      <c r="J703" s="93"/>
      <c r="L703" s="278">
        <f t="shared" si="114"/>
        <v>0</v>
      </c>
      <c r="M703" s="278">
        <f t="shared" si="115"/>
        <v>0</v>
      </c>
      <c r="N703" s="319">
        <f t="shared" si="116"/>
        <v>0</v>
      </c>
      <c r="O703" s="300"/>
      <c r="P703" s="300"/>
      <c r="Q703" s="297"/>
      <c r="R703" s="297"/>
      <c r="S703" s="299" t="str">
        <f t="shared" si="122"/>
        <v/>
      </c>
    </row>
    <row r="704" spans="1:19" ht="30" customHeight="1" x14ac:dyDescent="0.2">
      <c r="A704" s="277" t="str">
        <f t="shared" si="112"/>
        <v/>
      </c>
      <c r="B704" s="296" t="str">
        <f t="shared" si="117"/>
        <v/>
      </c>
      <c r="C704" s="296" t="str">
        <f t="shared" si="118"/>
        <v/>
      </c>
      <c r="D704" s="297" t="str">
        <f t="shared" si="119"/>
        <v/>
      </c>
      <c r="E704" s="298" t="str">
        <f t="shared" si="121"/>
        <v/>
      </c>
      <c r="F704" s="297"/>
      <c r="G704" s="297">
        <v>704</v>
      </c>
      <c r="H704" s="296" t="str">
        <f t="shared" si="120"/>
        <v/>
      </c>
      <c r="I704" s="299" t="str">
        <f t="shared" si="113"/>
        <v/>
      </c>
      <c r="J704" s="93"/>
      <c r="L704" s="278">
        <f t="shared" si="114"/>
        <v>0</v>
      </c>
      <c r="M704" s="278">
        <f t="shared" si="115"/>
        <v>0</v>
      </c>
      <c r="N704" s="319">
        <f t="shared" si="116"/>
        <v>0</v>
      </c>
      <c r="O704" s="300"/>
      <c r="P704" s="300"/>
      <c r="Q704" s="297"/>
      <c r="R704" s="297"/>
      <c r="S704" s="299" t="str">
        <f t="shared" si="122"/>
        <v/>
      </c>
    </row>
    <row r="705" spans="1:19" ht="30" customHeight="1" x14ac:dyDescent="0.2">
      <c r="A705" s="277" t="str">
        <f t="shared" si="112"/>
        <v/>
      </c>
      <c r="B705" s="296" t="str">
        <f t="shared" si="117"/>
        <v/>
      </c>
      <c r="C705" s="296" t="str">
        <f t="shared" si="118"/>
        <v/>
      </c>
      <c r="D705" s="297" t="str">
        <f t="shared" si="119"/>
        <v/>
      </c>
      <c r="E705" s="298" t="str">
        <f t="shared" si="121"/>
        <v/>
      </c>
      <c r="F705" s="297"/>
      <c r="G705" s="297">
        <v>705</v>
      </c>
      <c r="H705" s="296" t="str">
        <f t="shared" si="120"/>
        <v/>
      </c>
      <c r="I705" s="299" t="str">
        <f t="shared" si="113"/>
        <v/>
      </c>
      <c r="J705" s="93"/>
      <c r="L705" s="278">
        <f t="shared" si="114"/>
        <v>0</v>
      </c>
      <c r="M705" s="278">
        <f t="shared" si="115"/>
        <v>0</v>
      </c>
      <c r="N705" s="319">
        <f t="shared" si="116"/>
        <v>0</v>
      </c>
      <c r="O705" s="300"/>
      <c r="P705" s="300"/>
      <c r="Q705" s="297"/>
      <c r="R705" s="297"/>
      <c r="S705" s="299" t="str">
        <f t="shared" si="122"/>
        <v/>
      </c>
    </row>
    <row r="706" spans="1:19" ht="30" customHeight="1" x14ac:dyDescent="0.2">
      <c r="A706" s="277" t="str">
        <f t="shared" ref="A706:A769" si="123">IF(B706="","",$W$3)</f>
        <v/>
      </c>
      <c r="B706" s="296" t="str">
        <f t="shared" si="117"/>
        <v/>
      </c>
      <c r="C706" s="296" t="str">
        <f t="shared" si="118"/>
        <v/>
      </c>
      <c r="D706" s="297" t="str">
        <f t="shared" si="119"/>
        <v/>
      </c>
      <c r="E706" s="298" t="str">
        <f t="shared" si="121"/>
        <v/>
      </c>
      <c r="F706" s="297"/>
      <c r="G706" s="297">
        <v>706</v>
      </c>
      <c r="H706" s="296" t="str">
        <f t="shared" si="120"/>
        <v/>
      </c>
      <c r="I706" s="299" t="str">
        <f t="shared" ref="I706:I769" si="124">IF(H706="","",CONCATENATE("C",IF(H706&gt;$X$1-25,0,INT(($X$1-H706-20)/5))))</f>
        <v/>
      </c>
      <c r="J706" s="93"/>
      <c r="L706" s="278">
        <f t="shared" ref="L706:L769" si="125">IF(D706="M",1,0)</f>
        <v>0</v>
      </c>
      <c r="M706" s="278">
        <f t="shared" ref="M706:M769" si="126">IF(D706="F",1,0)</f>
        <v>0</v>
      </c>
      <c r="N706" s="319">
        <f t="shared" ref="N706:N769" si="127">IF(COUNTBLANK(O706:R706)=0,1,0)</f>
        <v>0</v>
      </c>
      <c r="O706" s="300"/>
      <c r="P706" s="300"/>
      <c r="Q706" s="297"/>
      <c r="R706" s="297"/>
      <c r="S706" s="299" t="str">
        <f t="shared" si="122"/>
        <v/>
      </c>
    </row>
    <row r="707" spans="1:19" ht="30" customHeight="1" x14ac:dyDescent="0.2">
      <c r="A707" s="277" t="str">
        <f t="shared" si="123"/>
        <v/>
      </c>
      <c r="B707" s="296" t="str">
        <f t="shared" ref="B707:B770" si="128">IF(O707="","",O707)</f>
        <v/>
      </c>
      <c r="C707" s="296" t="str">
        <f t="shared" ref="C707:C770" si="129">IF(P707="","",P707)</f>
        <v/>
      </c>
      <c r="D707" s="297" t="str">
        <f t="shared" ref="D707:D770" si="130">IF(Q707="","",Q707)</f>
        <v/>
      </c>
      <c r="E707" s="298" t="str">
        <f t="shared" si="121"/>
        <v/>
      </c>
      <c r="F707" s="297"/>
      <c r="G707" s="297">
        <v>707</v>
      </c>
      <c r="H707" s="296" t="str">
        <f t="shared" ref="H707:H770" si="131">IF(R707="","",R707)</f>
        <v/>
      </c>
      <c r="I707" s="299" t="str">
        <f t="shared" si="124"/>
        <v/>
      </c>
      <c r="J707" s="93"/>
      <c r="L707" s="278">
        <f t="shared" si="125"/>
        <v>0</v>
      </c>
      <c r="M707" s="278">
        <f t="shared" si="126"/>
        <v>0</v>
      </c>
      <c r="N707" s="319">
        <f t="shared" si="127"/>
        <v>0</v>
      </c>
      <c r="O707" s="300"/>
      <c r="P707" s="300"/>
      <c r="Q707" s="297"/>
      <c r="R707" s="297"/>
      <c r="S707" s="299" t="str">
        <f t="shared" si="122"/>
        <v/>
      </c>
    </row>
    <row r="708" spans="1:19" ht="30" customHeight="1" x14ac:dyDescent="0.2">
      <c r="A708" s="277" t="str">
        <f t="shared" si="123"/>
        <v/>
      </c>
      <c r="B708" s="296" t="str">
        <f t="shared" si="128"/>
        <v/>
      </c>
      <c r="C708" s="296" t="str">
        <f t="shared" si="129"/>
        <v/>
      </c>
      <c r="D708" s="297" t="str">
        <f t="shared" si="130"/>
        <v/>
      </c>
      <c r="E708" s="298" t="str">
        <f t="shared" ref="E708:E771" si="132">IF(H708="","",VALUE(CONCATENATE("01/01/",H708)))</f>
        <v/>
      </c>
      <c r="F708" s="297"/>
      <c r="G708" s="297">
        <v>708</v>
      </c>
      <c r="H708" s="296" t="str">
        <f t="shared" si="131"/>
        <v/>
      </c>
      <c r="I708" s="299" t="str">
        <f t="shared" si="124"/>
        <v/>
      </c>
      <c r="J708" s="93"/>
      <c r="L708" s="278">
        <f t="shared" si="125"/>
        <v>0</v>
      </c>
      <c r="M708" s="278">
        <f t="shared" si="126"/>
        <v>0</v>
      </c>
      <c r="N708" s="319">
        <f t="shared" si="127"/>
        <v>0</v>
      </c>
      <c r="O708" s="300"/>
      <c r="P708" s="300"/>
      <c r="Q708" s="297"/>
      <c r="R708" s="297"/>
      <c r="S708" s="299" t="str">
        <f t="shared" si="122"/>
        <v/>
      </c>
    </row>
    <row r="709" spans="1:19" ht="30" customHeight="1" x14ac:dyDescent="0.2">
      <c r="A709" s="277" t="str">
        <f t="shared" si="123"/>
        <v/>
      </c>
      <c r="B709" s="296" t="str">
        <f t="shared" si="128"/>
        <v/>
      </c>
      <c r="C709" s="296" t="str">
        <f t="shared" si="129"/>
        <v/>
      </c>
      <c r="D709" s="297" t="str">
        <f t="shared" si="130"/>
        <v/>
      </c>
      <c r="E709" s="298" t="str">
        <f t="shared" si="132"/>
        <v/>
      </c>
      <c r="F709" s="297"/>
      <c r="G709" s="297">
        <v>709</v>
      </c>
      <c r="H709" s="296" t="str">
        <f t="shared" si="131"/>
        <v/>
      </c>
      <c r="I709" s="299" t="str">
        <f t="shared" si="124"/>
        <v/>
      </c>
      <c r="J709" s="93"/>
      <c r="L709" s="278">
        <f t="shared" si="125"/>
        <v>0</v>
      </c>
      <c r="M709" s="278">
        <f t="shared" si="126"/>
        <v>0</v>
      </c>
      <c r="N709" s="319">
        <f t="shared" si="127"/>
        <v>0</v>
      </c>
      <c r="O709" s="300"/>
      <c r="P709" s="300"/>
      <c r="Q709" s="297"/>
      <c r="R709" s="297"/>
      <c r="S709" s="299" t="str">
        <f t="shared" si="122"/>
        <v/>
      </c>
    </row>
    <row r="710" spans="1:19" ht="30" customHeight="1" x14ac:dyDescent="0.2">
      <c r="A710" s="277" t="str">
        <f t="shared" si="123"/>
        <v/>
      </c>
      <c r="B710" s="296" t="str">
        <f t="shared" si="128"/>
        <v/>
      </c>
      <c r="C710" s="296" t="str">
        <f t="shared" si="129"/>
        <v/>
      </c>
      <c r="D710" s="297" t="str">
        <f t="shared" si="130"/>
        <v/>
      </c>
      <c r="E710" s="298" t="str">
        <f t="shared" si="132"/>
        <v/>
      </c>
      <c r="F710" s="297"/>
      <c r="G710" s="297">
        <v>710</v>
      </c>
      <c r="H710" s="296" t="str">
        <f t="shared" si="131"/>
        <v/>
      </c>
      <c r="I710" s="299" t="str">
        <f t="shared" si="124"/>
        <v/>
      </c>
      <c r="J710" s="93"/>
      <c r="L710" s="278">
        <f t="shared" si="125"/>
        <v>0</v>
      </c>
      <c r="M710" s="278">
        <f t="shared" si="126"/>
        <v>0</v>
      </c>
      <c r="N710" s="319">
        <f t="shared" si="127"/>
        <v>0</v>
      </c>
      <c r="O710" s="300"/>
      <c r="P710" s="300"/>
      <c r="Q710" s="297"/>
      <c r="R710" s="297"/>
      <c r="S710" s="299" t="str">
        <f t="shared" si="122"/>
        <v/>
      </c>
    </row>
    <row r="711" spans="1:19" ht="30" customHeight="1" x14ac:dyDescent="0.2">
      <c r="A711" s="277" t="str">
        <f t="shared" si="123"/>
        <v/>
      </c>
      <c r="B711" s="296" t="str">
        <f t="shared" si="128"/>
        <v/>
      </c>
      <c r="C711" s="296" t="str">
        <f t="shared" si="129"/>
        <v/>
      </c>
      <c r="D711" s="297" t="str">
        <f t="shared" si="130"/>
        <v/>
      </c>
      <c r="E711" s="298" t="str">
        <f t="shared" si="132"/>
        <v/>
      </c>
      <c r="F711" s="297"/>
      <c r="G711" s="297">
        <v>711</v>
      </c>
      <c r="H711" s="296" t="str">
        <f t="shared" si="131"/>
        <v/>
      </c>
      <c r="I711" s="299" t="str">
        <f t="shared" si="124"/>
        <v/>
      </c>
      <c r="J711" s="93"/>
      <c r="L711" s="278">
        <f t="shared" si="125"/>
        <v>0</v>
      </c>
      <c r="M711" s="278">
        <f t="shared" si="126"/>
        <v>0</v>
      </c>
      <c r="N711" s="319">
        <f t="shared" si="127"/>
        <v>0</v>
      </c>
      <c r="O711" s="300"/>
      <c r="P711" s="300"/>
      <c r="Q711" s="297"/>
      <c r="R711" s="297"/>
      <c r="S711" s="299" t="str">
        <f t="shared" si="122"/>
        <v/>
      </c>
    </row>
    <row r="712" spans="1:19" ht="30" customHeight="1" x14ac:dyDescent="0.2">
      <c r="A712" s="277" t="str">
        <f t="shared" si="123"/>
        <v/>
      </c>
      <c r="B712" s="296" t="str">
        <f t="shared" si="128"/>
        <v/>
      </c>
      <c r="C712" s="296" t="str">
        <f t="shared" si="129"/>
        <v/>
      </c>
      <c r="D712" s="297" t="str">
        <f t="shared" si="130"/>
        <v/>
      </c>
      <c r="E712" s="298" t="str">
        <f t="shared" si="132"/>
        <v/>
      </c>
      <c r="F712" s="297"/>
      <c r="G712" s="297">
        <v>712</v>
      </c>
      <c r="H712" s="296" t="str">
        <f t="shared" si="131"/>
        <v/>
      </c>
      <c r="I712" s="299" t="str">
        <f t="shared" si="124"/>
        <v/>
      </c>
      <c r="J712" s="93"/>
      <c r="L712" s="278">
        <f t="shared" si="125"/>
        <v>0</v>
      </c>
      <c r="M712" s="278">
        <f t="shared" si="126"/>
        <v>0</v>
      </c>
      <c r="N712" s="319">
        <f t="shared" si="127"/>
        <v>0</v>
      </c>
      <c r="O712" s="300"/>
      <c r="P712" s="300"/>
      <c r="Q712" s="297"/>
      <c r="R712" s="297"/>
      <c r="S712" s="299" t="str">
        <f t="shared" si="122"/>
        <v/>
      </c>
    </row>
    <row r="713" spans="1:19" ht="30" customHeight="1" x14ac:dyDescent="0.2">
      <c r="A713" s="277" t="str">
        <f t="shared" si="123"/>
        <v/>
      </c>
      <c r="B713" s="296" t="str">
        <f t="shared" si="128"/>
        <v/>
      </c>
      <c r="C713" s="296" t="str">
        <f t="shared" si="129"/>
        <v/>
      </c>
      <c r="D713" s="297" t="str">
        <f t="shared" si="130"/>
        <v/>
      </c>
      <c r="E713" s="298" t="str">
        <f t="shared" si="132"/>
        <v/>
      </c>
      <c r="F713" s="297"/>
      <c r="G713" s="297">
        <v>713</v>
      </c>
      <c r="H713" s="296" t="str">
        <f t="shared" si="131"/>
        <v/>
      </c>
      <c r="I713" s="299" t="str">
        <f t="shared" si="124"/>
        <v/>
      </c>
      <c r="J713" s="93"/>
      <c r="L713" s="278">
        <f t="shared" si="125"/>
        <v>0</v>
      </c>
      <c r="M713" s="278">
        <f t="shared" si="126"/>
        <v>0</v>
      </c>
      <c r="N713" s="319">
        <f t="shared" si="127"/>
        <v>0</v>
      </c>
      <c r="O713" s="300"/>
      <c r="P713" s="300"/>
      <c r="Q713" s="297"/>
      <c r="R713" s="297"/>
      <c r="S713" s="299" t="str">
        <f t="shared" si="122"/>
        <v/>
      </c>
    </row>
    <row r="714" spans="1:19" ht="30" customHeight="1" x14ac:dyDescent="0.2">
      <c r="A714" s="277" t="str">
        <f t="shared" si="123"/>
        <v/>
      </c>
      <c r="B714" s="296" t="str">
        <f t="shared" si="128"/>
        <v/>
      </c>
      <c r="C714" s="296" t="str">
        <f t="shared" si="129"/>
        <v/>
      </c>
      <c r="D714" s="297" t="str">
        <f t="shared" si="130"/>
        <v/>
      </c>
      <c r="E714" s="298" t="str">
        <f t="shared" si="132"/>
        <v/>
      </c>
      <c r="F714" s="297"/>
      <c r="G714" s="297">
        <v>714</v>
      </c>
      <c r="H714" s="296" t="str">
        <f t="shared" si="131"/>
        <v/>
      </c>
      <c r="I714" s="299" t="str">
        <f t="shared" si="124"/>
        <v/>
      </c>
      <c r="J714" s="93"/>
      <c r="L714" s="278">
        <f t="shared" si="125"/>
        <v>0</v>
      </c>
      <c r="M714" s="278">
        <f t="shared" si="126"/>
        <v>0</v>
      </c>
      <c r="N714" s="319">
        <f t="shared" si="127"/>
        <v>0</v>
      </c>
      <c r="O714" s="300"/>
      <c r="P714" s="300"/>
      <c r="Q714" s="297"/>
      <c r="R714" s="297"/>
      <c r="S714" s="299" t="str">
        <f t="shared" si="122"/>
        <v/>
      </c>
    </row>
    <row r="715" spans="1:19" ht="30" customHeight="1" x14ac:dyDescent="0.2">
      <c r="A715" s="277" t="str">
        <f t="shared" si="123"/>
        <v/>
      </c>
      <c r="B715" s="296" t="str">
        <f t="shared" si="128"/>
        <v/>
      </c>
      <c r="C715" s="296" t="str">
        <f t="shared" si="129"/>
        <v/>
      </c>
      <c r="D715" s="297" t="str">
        <f t="shared" si="130"/>
        <v/>
      </c>
      <c r="E715" s="298" t="str">
        <f t="shared" si="132"/>
        <v/>
      </c>
      <c r="F715" s="297"/>
      <c r="G715" s="297">
        <v>715</v>
      </c>
      <c r="H715" s="296" t="str">
        <f t="shared" si="131"/>
        <v/>
      </c>
      <c r="I715" s="299" t="str">
        <f t="shared" si="124"/>
        <v/>
      </c>
      <c r="J715" s="93"/>
      <c r="L715" s="278">
        <f t="shared" si="125"/>
        <v>0</v>
      </c>
      <c r="M715" s="278">
        <f t="shared" si="126"/>
        <v>0</v>
      </c>
      <c r="N715" s="319">
        <f t="shared" si="127"/>
        <v>0</v>
      </c>
      <c r="O715" s="300"/>
      <c r="P715" s="300"/>
      <c r="Q715" s="297"/>
      <c r="R715" s="297"/>
      <c r="S715" s="299" t="str">
        <f t="shared" si="122"/>
        <v/>
      </c>
    </row>
    <row r="716" spans="1:19" ht="30" customHeight="1" x14ac:dyDescent="0.2">
      <c r="A716" s="277" t="str">
        <f t="shared" si="123"/>
        <v/>
      </c>
      <c r="B716" s="296" t="str">
        <f t="shared" si="128"/>
        <v/>
      </c>
      <c r="C716" s="296" t="str">
        <f t="shared" si="129"/>
        <v/>
      </c>
      <c r="D716" s="297" t="str">
        <f t="shared" si="130"/>
        <v/>
      </c>
      <c r="E716" s="298" t="str">
        <f t="shared" si="132"/>
        <v/>
      </c>
      <c r="F716" s="297"/>
      <c r="G716" s="297">
        <v>716</v>
      </c>
      <c r="H716" s="296" t="str">
        <f t="shared" si="131"/>
        <v/>
      </c>
      <c r="I716" s="299" t="str">
        <f t="shared" si="124"/>
        <v/>
      </c>
      <c r="J716" s="93"/>
      <c r="L716" s="278">
        <f t="shared" si="125"/>
        <v>0</v>
      </c>
      <c r="M716" s="278">
        <f t="shared" si="126"/>
        <v>0</v>
      </c>
      <c r="N716" s="319">
        <f t="shared" si="127"/>
        <v>0</v>
      </c>
      <c r="O716" s="300"/>
      <c r="P716" s="300"/>
      <c r="Q716" s="297"/>
      <c r="R716" s="297"/>
      <c r="S716" s="299" t="str">
        <f t="shared" si="122"/>
        <v/>
      </c>
    </row>
    <row r="717" spans="1:19" ht="30" customHeight="1" x14ac:dyDescent="0.2">
      <c r="A717" s="277" t="str">
        <f t="shared" si="123"/>
        <v/>
      </c>
      <c r="B717" s="296" t="str">
        <f t="shared" si="128"/>
        <v/>
      </c>
      <c r="C717" s="296" t="str">
        <f t="shared" si="129"/>
        <v/>
      </c>
      <c r="D717" s="297" t="str">
        <f t="shared" si="130"/>
        <v/>
      </c>
      <c r="E717" s="298" t="str">
        <f t="shared" si="132"/>
        <v/>
      </c>
      <c r="F717" s="297"/>
      <c r="G717" s="297">
        <v>717</v>
      </c>
      <c r="H717" s="296" t="str">
        <f t="shared" si="131"/>
        <v/>
      </c>
      <c r="I717" s="299" t="str">
        <f t="shared" si="124"/>
        <v/>
      </c>
      <c r="J717" s="93"/>
      <c r="L717" s="278">
        <f t="shared" si="125"/>
        <v>0</v>
      </c>
      <c r="M717" s="278">
        <f t="shared" si="126"/>
        <v>0</v>
      </c>
      <c r="N717" s="319">
        <f t="shared" si="127"/>
        <v>0</v>
      </c>
      <c r="O717" s="300"/>
      <c r="P717" s="300"/>
      <c r="Q717" s="297"/>
      <c r="R717" s="297"/>
      <c r="S717" s="299" t="str">
        <f t="shared" si="122"/>
        <v/>
      </c>
    </row>
    <row r="718" spans="1:19" ht="30" customHeight="1" x14ac:dyDescent="0.2">
      <c r="A718" s="277" t="str">
        <f t="shared" si="123"/>
        <v/>
      </c>
      <c r="B718" s="296" t="str">
        <f t="shared" si="128"/>
        <v/>
      </c>
      <c r="C718" s="296" t="str">
        <f t="shared" si="129"/>
        <v/>
      </c>
      <c r="D718" s="297" t="str">
        <f t="shared" si="130"/>
        <v/>
      </c>
      <c r="E718" s="298" t="str">
        <f t="shared" si="132"/>
        <v/>
      </c>
      <c r="F718" s="297"/>
      <c r="G718" s="297">
        <v>718</v>
      </c>
      <c r="H718" s="296" t="str">
        <f t="shared" si="131"/>
        <v/>
      </c>
      <c r="I718" s="299" t="str">
        <f t="shared" si="124"/>
        <v/>
      </c>
      <c r="J718" s="93"/>
      <c r="L718" s="278">
        <f t="shared" si="125"/>
        <v>0</v>
      </c>
      <c r="M718" s="278">
        <f t="shared" si="126"/>
        <v>0</v>
      </c>
      <c r="N718" s="319">
        <f t="shared" si="127"/>
        <v>0</v>
      </c>
      <c r="O718" s="300"/>
      <c r="P718" s="300"/>
      <c r="Q718" s="297"/>
      <c r="R718" s="297"/>
      <c r="S718" s="299" t="str">
        <f t="shared" si="122"/>
        <v/>
      </c>
    </row>
    <row r="719" spans="1:19" ht="30" customHeight="1" x14ac:dyDescent="0.2">
      <c r="A719" s="277" t="str">
        <f t="shared" si="123"/>
        <v/>
      </c>
      <c r="B719" s="296" t="str">
        <f t="shared" si="128"/>
        <v/>
      </c>
      <c r="C719" s="296" t="str">
        <f t="shared" si="129"/>
        <v/>
      </c>
      <c r="D719" s="297" t="str">
        <f t="shared" si="130"/>
        <v/>
      </c>
      <c r="E719" s="298" t="str">
        <f t="shared" si="132"/>
        <v/>
      </c>
      <c r="F719" s="297"/>
      <c r="G719" s="297">
        <v>719</v>
      </c>
      <c r="H719" s="296" t="str">
        <f t="shared" si="131"/>
        <v/>
      </c>
      <c r="I719" s="299" t="str">
        <f t="shared" si="124"/>
        <v/>
      </c>
      <c r="J719" s="93"/>
      <c r="L719" s="278">
        <f t="shared" si="125"/>
        <v>0</v>
      </c>
      <c r="M719" s="278">
        <f t="shared" si="126"/>
        <v>0</v>
      </c>
      <c r="N719" s="319">
        <f t="shared" si="127"/>
        <v>0</v>
      </c>
      <c r="O719" s="300"/>
      <c r="P719" s="300"/>
      <c r="Q719" s="297"/>
      <c r="R719" s="297"/>
      <c r="S719" s="299" t="str">
        <f t="shared" si="122"/>
        <v/>
      </c>
    </row>
    <row r="720" spans="1:19" ht="30" customHeight="1" x14ac:dyDescent="0.2">
      <c r="A720" s="277" t="str">
        <f t="shared" si="123"/>
        <v/>
      </c>
      <c r="B720" s="296" t="str">
        <f t="shared" si="128"/>
        <v/>
      </c>
      <c r="C720" s="296" t="str">
        <f t="shared" si="129"/>
        <v/>
      </c>
      <c r="D720" s="297" t="str">
        <f t="shared" si="130"/>
        <v/>
      </c>
      <c r="E720" s="298" t="str">
        <f t="shared" si="132"/>
        <v/>
      </c>
      <c r="F720" s="297"/>
      <c r="G720" s="297">
        <v>720</v>
      </c>
      <c r="H720" s="296" t="str">
        <f t="shared" si="131"/>
        <v/>
      </c>
      <c r="I720" s="299" t="str">
        <f t="shared" si="124"/>
        <v/>
      </c>
      <c r="J720" s="93"/>
      <c r="L720" s="278">
        <f t="shared" si="125"/>
        <v>0</v>
      </c>
      <c r="M720" s="278">
        <f t="shared" si="126"/>
        <v>0</v>
      </c>
      <c r="N720" s="319">
        <f t="shared" si="127"/>
        <v>0</v>
      </c>
      <c r="O720" s="300"/>
      <c r="P720" s="300"/>
      <c r="Q720" s="297"/>
      <c r="R720" s="297"/>
      <c r="S720" s="299" t="str">
        <f t="shared" si="122"/>
        <v/>
      </c>
    </row>
    <row r="721" spans="1:19" ht="30" customHeight="1" x14ac:dyDescent="0.2">
      <c r="A721" s="277" t="str">
        <f t="shared" si="123"/>
        <v/>
      </c>
      <c r="B721" s="296" t="str">
        <f t="shared" si="128"/>
        <v/>
      </c>
      <c r="C721" s="296" t="str">
        <f t="shared" si="129"/>
        <v/>
      </c>
      <c r="D721" s="297" t="str">
        <f t="shared" si="130"/>
        <v/>
      </c>
      <c r="E721" s="298" t="str">
        <f t="shared" si="132"/>
        <v/>
      </c>
      <c r="F721" s="297"/>
      <c r="G721" s="297">
        <v>721</v>
      </c>
      <c r="H721" s="296" t="str">
        <f t="shared" si="131"/>
        <v/>
      </c>
      <c r="I721" s="299" t="str">
        <f t="shared" si="124"/>
        <v/>
      </c>
      <c r="J721" s="93"/>
      <c r="L721" s="278">
        <f t="shared" si="125"/>
        <v>0</v>
      </c>
      <c r="M721" s="278">
        <f t="shared" si="126"/>
        <v>0</v>
      </c>
      <c r="N721" s="319">
        <f t="shared" si="127"/>
        <v>0</v>
      </c>
      <c r="O721" s="300"/>
      <c r="P721" s="300"/>
      <c r="Q721" s="297"/>
      <c r="R721" s="297"/>
      <c r="S721" s="299" t="str">
        <f t="shared" ref="S721:S784" si="133">IF(R721="","",CONCATENATE("C",IF(R721&gt;$X$1-25,0,INT(($X$1-R721-20)/5))))</f>
        <v/>
      </c>
    </row>
    <row r="722" spans="1:19" ht="30" customHeight="1" x14ac:dyDescent="0.2">
      <c r="A722" s="277" t="str">
        <f t="shared" si="123"/>
        <v/>
      </c>
      <c r="B722" s="296" t="str">
        <f t="shared" si="128"/>
        <v/>
      </c>
      <c r="C722" s="296" t="str">
        <f t="shared" si="129"/>
        <v/>
      </c>
      <c r="D722" s="297" t="str">
        <f t="shared" si="130"/>
        <v/>
      </c>
      <c r="E722" s="298" t="str">
        <f t="shared" si="132"/>
        <v/>
      </c>
      <c r="F722" s="297"/>
      <c r="G722" s="297">
        <v>722</v>
      </c>
      <c r="H722" s="296" t="str">
        <f t="shared" si="131"/>
        <v/>
      </c>
      <c r="I722" s="299" t="str">
        <f t="shared" si="124"/>
        <v/>
      </c>
      <c r="J722" s="93"/>
      <c r="L722" s="278">
        <f t="shared" si="125"/>
        <v>0</v>
      </c>
      <c r="M722" s="278">
        <f t="shared" si="126"/>
        <v>0</v>
      </c>
      <c r="N722" s="319">
        <f t="shared" si="127"/>
        <v>0</v>
      </c>
      <c r="O722" s="300"/>
      <c r="P722" s="300"/>
      <c r="Q722" s="297"/>
      <c r="R722" s="297"/>
      <c r="S722" s="299" t="str">
        <f t="shared" si="133"/>
        <v/>
      </c>
    </row>
    <row r="723" spans="1:19" ht="30" customHeight="1" x14ac:dyDescent="0.2">
      <c r="A723" s="277" t="str">
        <f t="shared" si="123"/>
        <v/>
      </c>
      <c r="B723" s="296" t="str">
        <f t="shared" si="128"/>
        <v/>
      </c>
      <c r="C723" s="296" t="str">
        <f t="shared" si="129"/>
        <v/>
      </c>
      <c r="D723" s="297" t="str">
        <f t="shared" si="130"/>
        <v/>
      </c>
      <c r="E723" s="298" t="str">
        <f t="shared" si="132"/>
        <v/>
      </c>
      <c r="F723" s="297"/>
      <c r="G723" s="297">
        <v>723</v>
      </c>
      <c r="H723" s="296" t="str">
        <f t="shared" si="131"/>
        <v/>
      </c>
      <c r="I723" s="299" t="str">
        <f t="shared" si="124"/>
        <v/>
      </c>
      <c r="J723" s="93"/>
      <c r="L723" s="278">
        <f t="shared" si="125"/>
        <v>0</v>
      </c>
      <c r="M723" s="278">
        <f t="shared" si="126"/>
        <v>0</v>
      </c>
      <c r="N723" s="319">
        <f t="shared" si="127"/>
        <v>0</v>
      </c>
      <c r="O723" s="300"/>
      <c r="P723" s="300"/>
      <c r="Q723" s="297"/>
      <c r="R723" s="297"/>
      <c r="S723" s="299" t="str">
        <f t="shared" si="133"/>
        <v/>
      </c>
    </row>
    <row r="724" spans="1:19" ht="30" customHeight="1" x14ac:dyDescent="0.2">
      <c r="A724" s="277" t="str">
        <f t="shared" si="123"/>
        <v/>
      </c>
      <c r="B724" s="296" t="str">
        <f t="shared" si="128"/>
        <v/>
      </c>
      <c r="C724" s="296" t="str">
        <f t="shared" si="129"/>
        <v/>
      </c>
      <c r="D724" s="297" t="str">
        <f t="shared" si="130"/>
        <v/>
      </c>
      <c r="E724" s="298" t="str">
        <f t="shared" si="132"/>
        <v/>
      </c>
      <c r="F724" s="297"/>
      <c r="G724" s="297">
        <v>724</v>
      </c>
      <c r="H724" s="296" t="str">
        <f t="shared" si="131"/>
        <v/>
      </c>
      <c r="I724" s="299" t="str">
        <f t="shared" si="124"/>
        <v/>
      </c>
      <c r="J724" s="93"/>
      <c r="L724" s="278">
        <f t="shared" si="125"/>
        <v>0</v>
      </c>
      <c r="M724" s="278">
        <f t="shared" si="126"/>
        <v>0</v>
      </c>
      <c r="N724" s="319">
        <f t="shared" si="127"/>
        <v>0</v>
      </c>
      <c r="O724" s="300"/>
      <c r="P724" s="300"/>
      <c r="Q724" s="297"/>
      <c r="R724" s="297"/>
      <c r="S724" s="299" t="str">
        <f t="shared" si="133"/>
        <v/>
      </c>
    </row>
    <row r="725" spans="1:19" ht="30" customHeight="1" x14ac:dyDescent="0.2">
      <c r="A725" s="277" t="str">
        <f t="shared" si="123"/>
        <v/>
      </c>
      <c r="B725" s="296" t="str">
        <f t="shared" si="128"/>
        <v/>
      </c>
      <c r="C725" s="296" t="str">
        <f t="shared" si="129"/>
        <v/>
      </c>
      <c r="D725" s="297" t="str">
        <f t="shared" si="130"/>
        <v/>
      </c>
      <c r="E725" s="298" t="str">
        <f t="shared" si="132"/>
        <v/>
      </c>
      <c r="F725" s="297"/>
      <c r="G725" s="297">
        <v>725</v>
      </c>
      <c r="H725" s="296" t="str">
        <f t="shared" si="131"/>
        <v/>
      </c>
      <c r="I725" s="299" t="str">
        <f t="shared" si="124"/>
        <v/>
      </c>
      <c r="J725" s="93"/>
      <c r="L725" s="278">
        <f t="shared" si="125"/>
        <v>0</v>
      </c>
      <c r="M725" s="278">
        <f t="shared" si="126"/>
        <v>0</v>
      </c>
      <c r="N725" s="319">
        <f t="shared" si="127"/>
        <v>0</v>
      </c>
      <c r="O725" s="300"/>
      <c r="P725" s="300"/>
      <c r="Q725" s="297"/>
      <c r="R725" s="297"/>
      <c r="S725" s="299" t="str">
        <f t="shared" si="133"/>
        <v/>
      </c>
    </row>
    <row r="726" spans="1:19" ht="30" customHeight="1" x14ac:dyDescent="0.2">
      <c r="A726" s="277" t="str">
        <f t="shared" si="123"/>
        <v/>
      </c>
      <c r="B726" s="296" t="str">
        <f t="shared" si="128"/>
        <v/>
      </c>
      <c r="C726" s="296" t="str">
        <f t="shared" si="129"/>
        <v/>
      </c>
      <c r="D726" s="297" t="str">
        <f t="shared" si="130"/>
        <v/>
      </c>
      <c r="E726" s="298" t="str">
        <f t="shared" si="132"/>
        <v/>
      </c>
      <c r="F726" s="297"/>
      <c r="G726" s="297">
        <v>726</v>
      </c>
      <c r="H726" s="296" t="str">
        <f t="shared" si="131"/>
        <v/>
      </c>
      <c r="I726" s="299" t="str">
        <f t="shared" si="124"/>
        <v/>
      </c>
      <c r="J726" s="93"/>
      <c r="L726" s="278">
        <f t="shared" si="125"/>
        <v>0</v>
      </c>
      <c r="M726" s="278">
        <f t="shared" si="126"/>
        <v>0</v>
      </c>
      <c r="N726" s="319">
        <f t="shared" si="127"/>
        <v>0</v>
      </c>
      <c r="O726" s="300"/>
      <c r="P726" s="300"/>
      <c r="Q726" s="297"/>
      <c r="R726" s="297"/>
      <c r="S726" s="299" t="str">
        <f t="shared" si="133"/>
        <v/>
      </c>
    </row>
    <row r="727" spans="1:19" ht="30" customHeight="1" x14ac:dyDescent="0.2">
      <c r="A727" s="277" t="str">
        <f t="shared" si="123"/>
        <v/>
      </c>
      <c r="B727" s="296" t="str">
        <f t="shared" si="128"/>
        <v/>
      </c>
      <c r="C727" s="296" t="str">
        <f t="shared" si="129"/>
        <v/>
      </c>
      <c r="D727" s="297" t="str">
        <f t="shared" si="130"/>
        <v/>
      </c>
      <c r="E727" s="298" t="str">
        <f t="shared" si="132"/>
        <v/>
      </c>
      <c r="F727" s="297"/>
      <c r="G727" s="297">
        <v>727</v>
      </c>
      <c r="H727" s="296" t="str">
        <f t="shared" si="131"/>
        <v/>
      </c>
      <c r="I727" s="299" t="str">
        <f t="shared" si="124"/>
        <v/>
      </c>
      <c r="J727" s="93"/>
      <c r="L727" s="278">
        <f t="shared" si="125"/>
        <v>0</v>
      </c>
      <c r="M727" s="278">
        <f t="shared" si="126"/>
        <v>0</v>
      </c>
      <c r="N727" s="319">
        <f t="shared" si="127"/>
        <v>0</v>
      </c>
      <c r="O727" s="300"/>
      <c r="P727" s="300"/>
      <c r="Q727" s="297"/>
      <c r="R727" s="297"/>
      <c r="S727" s="299" t="str">
        <f t="shared" si="133"/>
        <v/>
      </c>
    </row>
    <row r="728" spans="1:19" ht="30" customHeight="1" x14ac:dyDescent="0.2">
      <c r="A728" s="277" t="str">
        <f t="shared" si="123"/>
        <v/>
      </c>
      <c r="B728" s="296" t="str">
        <f t="shared" si="128"/>
        <v/>
      </c>
      <c r="C728" s="296" t="str">
        <f t="shared" si="129"/>
        <v/>
      </c>
      <c r="D728" s="297" t="str">
        <f t="shared" si="130"/>
        <v/>
      </c>
      <c r="E728" s="298" t="str">
        <f t="shared" si="132"/>
        <v/>
      </c>
      <c r="F728" s="297"/>
      <c r="G728" s="297">
        <v>728</v>
      </c>
      <c r="H728" s="296" t="str">
        <f t="shared" si="131"/>
        <v/>
      </c>
      <c r="I728" s="299" t="str">
        <f t="shared" si="124"/>
        <v/>
      </c>
      <c r="J728" s="93"/>
      <c r="L728" s="278">
        <f t="shared" si="125"/>
        <v>0</v>
      </c>
      <c r="M728" s="278">
        <f t="shared" si="126"/>
        <v>0</v>
      </c>
      <c r="N728" s="319">
        <f t="shared" si="127"/>
        <v>0</v>
      </c>
      <c r="O728" s="300"/>
      <c r="P728" s="300"/>
      <c r="Q728" s="297"/>
      <c r="R728" s="297"/>
      <c r="S728" s="299" t="str">
        <f t="shared" si="133"/>
        <v/>
      </c>
    </row>
    <row r="729" spans="1:19" ht="30" customHeight="1" x14ac:dyDescent="0.2">
      <c r="A729" s="277" t="str">
        <f t="shared" si="123"/>
        <v/>
      </c>
      <c r="B729" s="296" t="str">
        <f t="shared" si="128"/>
        <v/>
      </c>
      <c r="C729" s="296" t="str">
        <f t="shared" si="129"/>
        <v/>
      </c>
      <c r="D729" s="297" t="str">
        <f t="shared" si="130"/>
        <v/>
      </c>
      <c r="E729" s="298" t="str">
        <f t="shared" si="132"/>
        <v/>
      </c>
      <c r="F729" s="297"/>
      <c r="G729" s="297">
        <v>729</v>
      </c>
      <c r="H729" s="296" t="str">
        <f t="shared" si="131"/>
        <v/>
      </c>
      <c r="I729" s="299" t="str">
        <f t="shared" si="124"/>
        <v/>
      </c>
      <c r="J729" s="93"/>
      <c r="L729" s="278">
        <f t="shared" si="125"/>
        <v>0</v>
      </c>
      <c r="M729" s="278">
        <f t="shared" si="126"/>
        <v>0</v>
      </c>
      <c r="N729" s="319">
        <f t="shared" si="127"/>
        <v>0</v>
      </c>
      <c r="O729" s="300"/>
      <c r="P729" s="300"/>
      <c r="Q729" s="297"/>
      <c r="R729" s="297"/>
      <c r="S729" s="299" t="str">
        <f t="shared" si="133"/>
        <v/>
      </c>
    </row>
    <row r="730" spans="1:19" ht="30" customHeight="1" x14ac:dyDescent="0.2">
      <c r="A730" s="277" t="str">
        <f t="shared" si="123"/>
        <v/>
      </c>
      <c r="B730" s="296" t="str">
        <f t="shared" si="128"/>
        <v/>
      </c>
      <c r="C730" s="296" t="str">
        <f t="shared" si="129"/>
        <v/>
      </c>
      <c r="D730" s="297" t="str">
        <f t="shared" si="130"/>
        <v/>
      </c>
      <c r="E730" s="298" t="str">
        <f t="shared" si="132"/>
        <v/>
      </c>
      <c r="F730" s="297"/>
      <c r="G730" s="297">
        <v>730</v>
      </c>
      <c r="H730" s="296" t="str">
        <f t="shared" si="131"/>
        <v/>
      </c>
      <c r="I730" s="299" t="str">
        <f t="shared" si="124"/>
        <v/>
      </c>
      <c r="J730" s="93"/>
      <c r="L730" s="278">
        <f t="shared" si="125"/>
        <v>0</v>
      </c>
      <c r="M730" s="278">
        <f t="shared" si="126"/>
        <v>0</v>
      </c>
      <c r="N730" s="319">
        <f t="shared" si="127"/>
        <v>0</v>
      </c>
      <c r="O730" s="300"/>
      <c r="P730" s="300"/>
      <c r="Q730" s="297"/>
      <c r="R730" s="297"/>
      <c r="S730" s="299" t="str">
        <f t="shared" si="133"/>
        <v/>
      </c>
    </row>
    <row r="731" spans="1:19" ht="30" customHeight="1" x14ac:dyDescent="0.2">
      <c r="A731" s="277" t="str">
        <f t="shared" si="123"/>
        <v/>
      </c>
      <c r="B731" s="296" t="str">
        <f t="shared" si="128"/>
        <v/>
      </c>
      <c r="C731" s="296" t="str">
        <f t="shared" si="129"/>
        <v/>
      </c>
      <c r="D731" s="297" t="str">
        <f t="shared" si="130"/>
        <v/>
      </c>
      <c r="E731" s="298" t="str">
        <f t="shared" si="132"/>
        <v/>
      </c>
      <c r="F731" s="297"/>
      <c r="G731" s="297">
        <v>731</v>
      </c>
      <c r="H731" s="296" t="str">
        <f t="shared" si="131"/>
        <v/>
      </c>
      <c r="I731" s="299" t="str">
        <f t="shared" si="124"/>
        <v/>
      </c>
      <c r="J731" s="93"/>
      <c r="L731" s="278">
        <f t="shared" si="125"/>
        <v>0</v>
      </c>
      <c r="M731" s="278">
        <f t="shared" si="126"/>
        <v>0</v>
      </c>
      <c r="N731" s="319">
        <f t="shared" si="127"/>
        <v>0</v>
      </c>
      <c r="O731" s="300"/>
      <c r="P731" s="300"/>
      <c r="Q731" s="297"/>
      <c r="R731" s="297"/>
      <c r="S731" s="299" t="str">
        <f t="shared" si="133"/>
        <v/>
      </c>
    </row>
    <row r="732" spans="1:19" ht="30" customHeight="1" x14ac:dyDescent="0.2">
      <c r="A732" s="277" t="str">
        <f t="shared" si="123"/>
        <v/>
      </c>
      <c r="B732" s="296" t="str">
        <f t="shared" si="128"/>
        <v/>
      </c>
      <c r="C732" s="296" t="str">
        <f t="shared" si="129"/>
        <v/>
      </c>
      <c r="D732" s="297" t="str">
        <f t="shared" si="130"/>
        <v/>
      </c>
      <c r="E732" s="298" t="str">
        <f t="shared" si="132"/>
        <v/>
      </c>
      <c r="F732" s="297"/>
      <c r="G732" s="297">
        <v>732</v>
      </c>
      <c r="H732" s="296" t="str">
        <f t="shared" si="131"/>
        <v/>
      </c>
      <c r="I732" s="299" t="str">
        <f t="shared" si="124"/>
        <v/>
      </c>
      <c r="J732" s="93"/>
      <c r="L732" s="278">
        <f t="shared" si="125"/>
        <v>0</v>
      </c>
      <c r="M732" s="278">
        <f t="shared" si="126"/>
        <v>0</v>
      </c>
      <c r="N732" s="319">
        <f t="shared" si="127"/>
        <v>0</v>
      </c>
      <c r="O732" s="300"/>
      <c r="P732" s="300"/>
      <c r="Q732" s="297"/>
      <c r="R732" s="297"/>
      <c r="S732" s="299" t="str">
        <f t="shared" si="133"/>
        <v/>
      </c>
    </row>
    <row r="733" spans="1:19" ht="30" customHeight="1" x14ac:dyDescent="0.2">
      <c r="A733" s="277" t="str">
        <f t="shared" si="123"/>
        <v/>
      </c>
      <c r="B733" s="296" t="str">
        <f t="shared" si="128"/>
        <v/>
      </c>
      <c r="C733" s="296" t="str">
        <f t="shared" si="129"/>
        <v/>
      </c>
      <c r="D733" s="297" t="str">
        <f t="shared" si="130"/>
        <v/>
      </c>
      <c r="E733" s="298" t="str">
        <f t="shared" si="132"/>
        <v/>
      </c>
      <c r="F733" s="297"/>
      <c r="G733" s="297">
        <v>733</v>
      </c>
      <c r="H733" s="296" t="str">
        <f t="shared" si="131"/>
        <v/>
      </c>
      <c r="I733" s="299" t="str">
        <f t="shared" si="124"/>
        <v/>
      </c>
      <c r="J733" s="93"/>
      <c r="L733" s="278">
        <f t="shared" si="125"/>
        <v>0</v>
      </c>
      <c r="M733" s="278">
        <f t="shared" si="126"/>
        <v>0</v>
      </c>
      <c r="N733" s="319">
        <f t="shared" si="127"/>
        <v>0</v>
      </c>
      <c r="O733" s="300"/>
      <c r="P733" s="300"/>
      <c r="Q733" s="297"/>
      <c r="R733" s="297"/>
      <c r="S733" s="299" t="str">
        <f t="shared" si="133"/>
        <v/>
      </c>
    </row>
    <row r="734" spans="1:19" ht="30" customHeight="1" x14ac:dyDescent="0.2">
      <c r="A734" s="277" t="str">
        <f t="shared" si="123"/>
        <v/>
      </c>
      <c r="B734" s="296" t="str">
        <f t="shared" si="128"/>
        <v/>
      </c>
      <c r="C734" s="296" t="str">
        <f t="shared" si="129"/>
        <v/>
      </c>
      <c r="D734" s="297" t="str">
        <f t="shared" si="130"/>
        <v/>
      </c>
      <c r="E734" s="298" t="str">
        <f t="shared" si="132"/>
        <v/>
      </c>
      <c r="F734" s="297"/>
      <c r="G734" s="297">
        <v>734</v>
      </c>
      <c r="H734" s="296" t="str">
        <f t="shared" si="131"/>
        <v/>
      </c>
      <c r="I734" s="299" t="str">
        <f t="shared" si="124"/>
        <v/>
      </c>
      <c r="J734" s="93"/>
      <c r="L734" s="278">
        <f t="shared" si="125"/>
        <v>0</v>
      </c>
      <c r="M734" s="278">
        <f t="shared" si="126"/>
        <v>0</v>
      </c>
      <c r="N734" s="319">
        <f t="shared" si="127"/>
        <v>0</v>
      </c>
      <c r="O734" s="300"/>
      <c r="P734" s="300"/>
      <c r="Q734" s="297"/>
      <c r="R734" s="297"/>
      <c r="S734" s="299" t="str">
        <f t="shared" si="133"/>
        <v/>
      </c>
    </row>
    <row r="735" spans="1:19" ht="30" customHeight="1" x14ac:dyDescent="0.2">
      <c r="A735" s="277" t="str">
        <f t="shared" si="123"/>
        <v/>
      </c>
      <c r="B735" s="296" t="str">
        <f t="shared" si="128"/>
        <v/>
      </c>
      <c r="C735" s="296" t="str">
        <f t="shared" si="129"/>
        <v/>
      </c>
      <c r="D735" s="297" t="str">
        <f t="shared" si="130"/>
        <v/>
      </c>
      <c r="E735" s="298" t="str">
        <f t="shared" si="132"/>
        <v/>
      </c>
      <c r="F735" s="297"/>
      <c r="G735" s="297">
        <v>735</v>
      </c>
      <c r="H735" s="296" t="str">
        <f t="shared" si="131"/>
        <v/>
      </c>
      <c r="I735" s="299" t="str">
        <f t="shared" si="124"/>
        <v/>
      </c>
      <c r="J735" s="93"/>
      <c r="L735" s="278">
        <f t="shared" si="125"/>
        <v>0</v>
      </c>
      <c r="M735" s="278">
        <f t="shared" si="126"/>
        <v>0</v>
      </c>
      <c r="N735" s="319">
        <f t="shared" si="127"/>
        <v>0</v>
      </c>
      <c r="O735" s="300"/>
      <c r="P735" s="300"/>
      <c r="Q735" s="297"/>
      <c r="R735" s="297"/>
      <c r="S735" s="299" t="str">
        <f t="shared" si="133"/>
        <v/>
      </c>
    </row>
    <row r="736" spans="1:19" ht="30" customHeight="1" x14ac:dyDescent="0.2">
      <c r="A736" s="277" t="str">
        <f t="shared" si="123"/>
        <v/>
      </c>
      <c r="B736" s="296" t="str">
        <f t="shared" si="128"/>
        <v/>
      </c>
      <c r="C736" s="296" t="str">
        <f t="shared" si="129"/>
        <v/>
      </c>
      <c r="D736" s="297" t="str">
        <f t="shared" si="130"/>
        <v/>
      </c>
      <c r="E736" s="298" t="str">
        <f t="shared" si="132"/>
        <v/>
      </c>
      <c r="F736" s="297"/>
      <c r="G736" s="297">
        <v>736</v>
      </c>
      <c r="H736" s="296" t="str">
        <f t="shared" si="131"/>
        <v/>
      </c>
      <c r="I736" s="299" t="str">
        <f t="shared" si="124"/>
        <v/>
      </c>
      <c r="J736" s="93"/>
      <c r="L736" s="278">
        <f t="shared" si="125"/>
        <v>0</v>
      </c>
      <c r="M736" s="278">
        <f t="shared" si="126"/>
        <v>0</v>
      </c>
      <c r="N736" s="319">
        <f t="shared" si="127"/>
        <v>0</v>
      </c>
      <c r="O736" s="300"/>
      <c r="P736" s="300"/>
      <c r="Q736" s="297"/>
      <c r="R736" s="297"/>
      <c r="S736" s="299" t="str">
        <f t="shared" si="133"/>
        <v/>
      </c>
    </row>
    <row r="737" spans="1:19" ht="30" customHeight="1" x14ac:dyDescent="0.2">
      <c r="A737" s="277" t="str">
        <f t="shared" si="123"/>
        <v/>
      </c>
      <c r="B737" s="296" t="str">
        <f t="shared" si="128"/>
        <v/>
      </c>
      <c r="C737" s="296" t="str">
        <f t="shared" si="129"/>
        <v/>
      </c>
      <c r="D737" s="297" t="str">
        <f t="shared" si="130"/>
        <v/>
      </c>
      <c r="E737" s="298" t="str">
        <f t="shared" si="132"/>
        <v/>
      </c>
      <c r="F737" s="297"/>
      <c r="G737" s="297">
        <v>737</v>
      </c>
      <c r="H737" s="296" t="str">
        <f t="shared" si="131"/>
        <v/>
      </c>
      <c r="I737" s="299" t="str">
        <f t="shared" si="124"/>
        <v/>
      </c>
      <c r="J737" s="93"/>
      <c r="L737" s="278">
        <f t="shared" si="125"/>
        <v>0</v>
      </c>
      <c r="M737" s="278">
        <f t="shared" si="126"/>
        <v>0</v>
      </c>
      <c r="N737" s="319">
        <f t="shared" si="127"/>
        <v>0</v>
      </c>
      <c r="O737" s="300"/>
      <c r="P737" s="300"/>
      <c r="Q737" s="297"/>
      <c r="R737" s="297"/>
      <c r="S737" s="299" t="str">
        <f t="shared" si="133"/>
        <v/>
      </c>
    </row>
    <row r="738" spans="1:19" ht="30" customHeight="1" x14ac:dyDescent="0.2">
      <c r="A738" s="277" t="str">
        <f t="shared" si="123"/>
        <v/>
      </c>
      <c r="B738" s="296" t="str">
        <f t="shared" si="128"/>
        <v/>
      </c>
      <c r="C738" s="296" t="str">
        <f t="shared" si="129"/>
        <v/>
      </c>
      <c r="D738" s="297" t="str">
        <f t="shared" si="130"/>
        <v/>
      </c>
      <c r="E738" s="298" t="str">
        <f t="shared" si="132"/>
        <v/>
      </c>
      <c r="F738" s="297"/>
      <c r="G738" s="297">
        <v>738</v>
      </c>
      <c r="H738" s="296" t="str">
        <f t="shared" si="131"/>
        <v/>
      </c>
      <c r="I738" s="299" t="str">
        <f t="shared" si="124"/>
        <v/>
      </c>
      <c r="J738" s="93"/>
      <c r="L738" s="278">
        <f t="shared" si="125"/>
        <v>0</v>
      </c>
      <c r="M738" s="278">
        <f t="shared" si="126"/>
        <v>0</v>
      </c>
      <c r="N738" s="319">
        <f t="shared" si="127"/>
        <v>0</v>
      </c>
      <c r="O738" s="300"/>
      <c r="P738" s="300"/>
      <c r="Q738" s="297"/>
      <c r="R738" s="297"/>
      <c r="S738" s="299" t="str">
        <f t="shared" si="133"/>
        <v/>
      </c>
    </row>
    <row r="739" spans="1:19" ht="30" customHeight="1" x14ac:dyDescent="0.2">
      <c r="A739" s="277" t="str">
        <f t="shared" si="123"/>
        <v/>
      </c>
      <c r="B739" s="296" t="str">
        <f t="shared" si="128"/>
        <v/>
      </c>
      <c r="C739" s="296" t="str">
        <f t="shared" si="129"/>
        <v/>
      </c>
      <c r="D739" s="297" t="str">
        <f t="shared" si="130"/>
        <v/>
      </c>
      <c r="E739" s="298" t="str">
        <f t="shared" si="132"/>
        <v/>
      </c>
      <c r="F739" s="297"/>
      <c r="G739" s="297">
        <v>739</v>
      </c>
      <c r="H739" s="296" t="str">
        <f t="shared" si="131"/>
        <v/>
      </c>
      <c r="I739" s="299" t="str">
        <f t="shared" si="124"/>
        <v/>
      </c>
      <c r="J739" s="93"/>
      <c r="L739" s="278">
        <f t="shared" si="125"/>
        <v>0</v>
      </c>
      <c r="M739" s="278">
        <f t="shared" si="126"/>
        <v>0</v>
      </c>
      <c r="N739" s="319">
        <f t="shared" si="127"/>
        <v>0</v>
      </c>
      <c r="O739" s="300"/>
      <c r="P739" s="300"/>
      <c r="Q739" s="297"/>
      <c r="R739" s="297"/>
      <c r="S739" s="299" t="str">
        <f t="shared" si="133"/>
        <v/>
      </c>
    </row>
    <row r="740" spans="1:19" ht="30" customHeight="1" x14ac:dyDescent="0.2">
      <c r="A740" s="277" t="str">
        <f t="shared" si="123"/>
        <v/>
      </c>
      <c r="B740" s="296" t="str">
        <f t="shared" si="128"/>
        <v/>
      </c>
      <c r="C740" s="296" t="str">
        <f t="shared" si="129"/>
        <v/>
      </c>
      <c r="D740" s="297" t="str">
        <f t="shared" si="130"/>
        <v/>
      </c>
      <c r="E740" s="298" t="str">
        <f t="shared" si="132"/>
        <v/>
      </c>
      <c r="F740" s="297"/>
      <c r="G740" s="297">
        <v>740</v>
      </c>
      <c r="H740" s="296" t="str">
        <f t="shared" si="131"/>
        <v/>
      </c>
      <c r="I740" s="299" t="str">
        <f t="shared" si="124"/>
        <v/>
      </c>
      <c r="J740" s="93"/>
      <c r="L740" s="278">
        <f t="shared" si="125"/>
        <v>0</v>
      </c>
      <c r="M740" s="278">
        <f t="shared" si="126"/>
        <v>0</v>
      </c>
      <c r="N740" s="319">
        <f t="shared" si="127"/>
        <v>0</v>
      </c>
      <c r="O740" s="300"/>
      <c r="P740" s="300"/>
      <c r="Q740" s="297"/>
      <c r="R740" s="297"/>
      <c r="S740" s="299" t="str">
        <f t="shared" si="133"/>
        <v/>
      </c>
    </row>
    <row r="741" spans="1:19" ht="30" customHeight="1" x14ac:dyDescent="0.2">
      <c r="A741" s="277" t="str">
        <f t="shared" si="123"/>
        <v/>
      </c>
      <c r="B741" s="296" t="str">
        <f t="shared" si="128"/>
        <v/>
      </c>
      <c r="C741" s="296" t="str">
        <f t="shared" si="129"/>
        <v/>
      </c>
      <c r="D741" s="297" t="str">
        <f t="shared" si="130"/>
        <v/>
      </c>
      <c r="E741" s="298" t="str">
        <f t="shared" si="132"/>
        <v/>
      </c>
      <c r="F741" s="297"/>
      <c r="G741" s="297">
        <v>741</v>
      </c>
      <c r="H741" s="296" t="str">
        <f t="shared" si="131"/>
        <v/>
      </c>
      <c r="I741" s="299" t="str">
        <f t="shared" si="124"/>
        <v/>
      </c>
      <c r="J741" s="93"/>
      <c r="L741" s="278">
        <f t="shared" si="125"/>
        <v>0</v>
      </c>
      <c r="M741" s="278">
        <f t="shared" si="126"/>
        <v>0</v>
      </c>
      <c r="N741" s="319">
        <f t="shared" si="127"/>
        <v>0</v>
      </c>
      <c r="O741" s="300"/>
      <c r="P741" s="300"/>
      <c r="Q741" s="297"/>
      <c r="R741" s="297"/>
      <c r="S741" s="299" t="str">
        <f t="shared" si="133"/>
        <v/>
      </c>
    </row>
    <row r="742" spans="1:19" ht="30" customHeight="1" x14ac:dyDescent="0.2">
      <c r="A742" s="277" t="str">
        <f t="shared" si="123"/>
        <v/>
      </c>
      <c r="B742" s="296" t="str">
        <f t="shared" si="128"/>
        <v/>
      </c>
      <c r="C742" s="296" t="str">
        <f t="shared" si="129"/>
        <v/>
      </c>
      <c r="D742" s="297" t="str">
        <f t="shared" si="130"/>
        <v/>
      </c>
      <c r="E742" s="298" t="str">
        <f t="shared" si="132"/>
        <v/>
      </c>
      <c r="F742" s="297"/>
      <c r="G742" s="297">
        <v>742</v>
      </c>
      <c r="H742" s="296" t="str">
        <f t="shared" si="131"/>
        <v/>
      </c>
      <c r="I742" s="299" t="str">
        <f t="shared" si="124"/>
        <v/>
      </c>
      <c r="J742" s="93"/>
      <c r="L742" s="278">
        <f t="shared" si="125"/>
        <v>0</v>
      </c>
      <c r="M742" s="278">
        <f t="shared" si="126"/>
        <v>0</v>
      </c>
      <c r="N742" s="319">
        <f t="shared" si="127"/>
        <v>0</v>
      </c>
      <c r="O742" s="300"/>
      <c r="P742" s="300"/>
      <c r="Q742" s="297"/>
      <c r="R742" s="297"/>
      <c r="S742" s="299" t="str">
        <f t="shared" si="133"/>
        <v/>
      </c>
    </row>
    <row r="743" spans="1:19" ht="30" customHeight="1" x14ac:dyDescent="0.2">
      <c r="A743" s="277" t="str">
        <f t="shared" si="123"/>
        <v/>
      </c>
      <c r="B743" s="296" t="str">
        <f t="shared" si="128"/>
        <v/>
      </c>
      <c r="C743" s="296" t="str">
        <f t="shared" si="129"/>
        <v/>
      </c>
      <c r="D743" s="297" t="str">
        <f t="shared" si="130"/>
        <v/>
      </c>
      <c r="E743" s="298" t="str">
        <f t="shared" si="132"/>
        <v/>
      </c>
      <c r="F743" s="297"/>
      <c r="G743" s="297">
        <v>743</v>
      </c>
      <c r="H743" s="296" t="str">
        <f t="shared" si="131"/>
        <v/>
      </c>
      <c r="I743" s="299" t="str">
        <f t="shared" si="124"/>
        <v/>
      </c>
      <c r="J743" s="93"/>
      <c r="L743" s="278">
        <f t="shared" si="125"/>
        <v>0</v>
      </c>
      <c r="M743" s="278">
        <f t="shared" si="126"/>
        <v>0</v>
      </c>
      <c r="N743" s="319">
        <f t="shared" si="127"/>
        <v>0</v>
      </c>
      <c r="O743" s="300"/>
      <c r="P743" s="300"/>
      <c r="Q743" s="297"/>
      <c r="R743" s="297"/>
      <c r="S743" s="299" t="str">
        <f t="shared" si="133"/>
        <v/>
      </c>
    </row>
    <row r="744" spans="1:19" ht="30" customHeight="1" x14ac:dyDescent="0.2">
      <c r="A744" s="277" t="str">
        <f t="shared" si="123"/>
        <v/>
      </c>
      <c r="B744" s="296" t="str">
        <f t="shared" si="128"/>
        <v/>
      </c>
      <c r="C744" s="296" t="str">
        <f t="shared" si="129"/>
        <v/>
      </c>
      <c r="D744" s="297" t="str">
        <f t="shared" si="130"/>
        <v/>
      </c>
      <c r="E744" s="298" t="str">
        <f t="shared" si="132"/>
        <v/>
      </c>
      <c r="F744" s="297"/>
      <c r="G744" s="297">
        <v>744</v>
      </c>
      <c r="H744" s="296" t="str">
        <f t="shared" si="131"/>
        <v/>
      </c>
      <c r="I744" s="299" t="str">
        <f t="shared" si="124"/>
        <v/>
      </c>
      <c r="J744" s="93"/>
      <c r="L744" s="278">
        <f t="shared" si="125"/>
        <v>0</v>
      </c>
      <c r="M744" s="278">
        <f t="shared" si="126"/>
        <v>0</v>
      </c>
      <c r="N744" s="319">
        <f t="shared" si="127"/>
        <v>0</v>
      </c>
      <c r="O744" s="300"/>
      <c r="P744" s="300"/>
      <c r="Q744" s="297"/>
      <c r="R744" s="297"/>
      <c r="S744" s="299" t="str">
        <f t="shared" si="133"/>
        <v/>
      </c>
    </row>
    <row r="745" spans="1:19" ht="30" customHeight="1" x14ac:dyDescent="0.2">
      <c r="A745" s="277" t="str">
        <f t="shared" si="123"/>
        <v/>
      </c>
      <c r="B745" s="296" t="str">
        <f t="shared" si="128"/>
        <v/>
      </c>
      <c r="C745" s="296" t="str">
        <f t="shared" si="129"/>
        <v/>
      </c>
      <c r="D745" s="297" t="str">
        <f t="shared" si="130"/>
        <v/>
      </c>
      <c r="E745" s="298" t="str">
        <f t="shared" si="132"/>
        <v/>
      </c>
      <c r="F745" s="297"/>
      <c r="G745" s="297">
        <v>745</v>
      </c>
      <c r="H745" s="296" t="str">
        <f t="shared" si="131"/>
        <v/>
      </c>
      <c r="I745" s="299" t="str">
        <f t="shared" si="124"/>
        <v/>
      </c>
      <c r="J745" s="93"/>
      <c r="L745" s="278">
        <f t="shared" si="125"/>
        <v>0</v>
      </c>
      <c r="M745" s="278">
        <f t="shared" si="126"/>
        <v>0</v>
      </c>
      <c r="N745" s="319">
        <f t="shared" si="127"/>
        <v>0</v>
      </c>
      <c r="O745" s="300"/>
      <c r="P745" s="300"/>
      <c r="Q745" s="297"/>
      <c r="R745" s="297"/>
      <c r="S745" s="299" t="str">
        <f t="shared" si="133"/>
        <v/>
      </c>
    </row>
    <row r="746" spans="1:19" ht="30" customHeight="1" x14ac:dyDescent="0.2">
      <c r="A746" s="277" t="str">
        <f t="shared" si="123"/>
        <v/>
      </c>
      <c r="B746" s="296" t="str">
        <f t="shared" si="128"/>
        <v/>
      </c>
      <c r="C746" s="296" t="str">
        <f t="shared" si="129"/>
        <v/>
      </c>
      <c r="D746" s="297" t="str">
        <f t="shared" si="130"/>
        <v/>
      </c>
      <c r="E746" s="298" t="str">
        <f t="shared" si="132"/>
        <v/>
      </c>
      <c r="F746" s="297"/>
      <c r="G746" s="297">
        <v>746</v>
      </c>
      <c r="H746" s="296" t="str">
        <f t="shared" si="131"/>
        <v/>
      </c>
      <c r="I746" s="299" t="str">
        <f t="shared" si="124"/>
        <v/>
      </c>
      <c r="J746" s="93"/>
      <c r="L746" s="278">
        <f t="shared" si="125"/>
        <v>0</v>
      </c>
      <c r="M746" s="278">
        <f t="shared" si="126"/>
        <v>0</v>
      </c>
      <c r="N746" s="319">
        <f t="shared" si="127"/>
        <v>0</v>
      </c>
      <c r="O746" s="300"/>
      <c r="P746" s="300"/>
      <c r="Q746" s="297"/>
      <c r="R746" s="297"/>
      <c r="S746" s="299" t="str">
        <f t="shared" si="133"/>
        <v/>
      </c>
    </row>
    <row r="747" spans="1:19" ht="30" customHeight="1" x14ac:dyDescent="0.2">
      <c r="A747" s="277" t="str">
        <f t="shared" si="123"/>
        <v/>
      </c>
      <c r="B747" s="296" t="str">
        <f t="shared" si="128"/>
        <v/>
      </c>
      <c r="C747" s="296" t="str">
        <f t="shared" si="129"/>
        <v/>
      </c>
      <c r="D747" s="297" t="str">
        <f t="shared" si="130"/>
        <v/>
      </c>
      <c r="E747" s="298" t="str">
        <f t="shared" si="132"/>
        <v/>
      </c>
      <c r="F747" s="297"/>
      <c r="G747" s="297">
        <v>747</v>
      </c>
      <c r="H747" s="296" t="str">
        <f t="shared" si="131"/>
        <v/>
      </c>
      <c r="I747" s="299" t="str">
        <f t="shared" si="124"/>
        <v/>
      </c>
      <c r="J747" s="93"/>
      <c r="L747" s="278">
        <f t="shared" si="125"/>
        <v>0</v>
      </c>
      <c r="M747" s="278">
        <f t="shared" si="126"/>
        <v>0</v>
      </c>
      <c r="N747" s="319">
        <f t="shared" si="127"/>
        <v>0</v>
      </c>
      <c r="O747" s="300"/>
      <c r="P747" s="300"/>
      <c r="Q747" s="297"/>
      <c r="R747" s="297"/>
      <c r="S747" s="299" t="str">
        <f t="shared" si="133"/>
        <v/>
      </c>
    </row>
    <row r="748" spans="1:19" ht="30" customHeight="1" x14ac:dyDescent="0.2">
      <c r="A748" s="277" t="str">
        <f t="shared" si="123"/>
        <v/>
      </c>
      <c r="B748" s="296" t="str">
        <f t="shared" si="128"/>
        <v/>
      </c>
      <c r="C748" s="296" t="str">
        <f t="shared" si="129"/>
        <v/>
      </c>
      <c r="D748" s="297" t="str">
        <f t="shared" si="130"/>
        <v/>
      </c>
      <c r="E748" s="298" t="str">
        <f t="shared" si="132"/>
        <v/>
      </c>
      <c r="F748" s="297"/>
      <c r="G748" s="297">
        <v>748</v>
      </c>
      <c r="H748" s="296" t="str">
        <f t="shared" si="131"/>
        <v/>
      </c>
      <c r="I748" s="299" t="str">
        <f t="shared" si="124"/>
        <v/>
      </c>
      <c r="J748" s="93"/>
      <c r="L748" s="278">
        <f t="shared" si="125"/>
        <v>0</v>
      </c>
      <c r="M748" s="278">
        <f t="shared" si="126"/>
        <v>0</v>
      </c>
      <c r="N748" s="319">
        <f t="shared" si="127"/>
        <v>0</v>
      </c>
      <c r="O748" s="300"/>
      <c r="P748" s="300"/>
      <c r="Q748" s="297"/>
      <c r="R748" s="297"/>
      <c r="S748" s="299" t="str">
        <f t="shared" si="133"/>
        <v/>
      </c>
    </row>
    <row r="749" spans="1:19" ht="30" customHeight="1" x14ac:dyDescent="0.2">
      <c r="A749" s="277" t="str">
        <f t="shared" si="123"/>
        <v/>
      </c>
      <c r="B749" s="296" t="str">
        <f t="shared" si="128"/>
        <v/>
      </c>
      <c r="C749" s="296" t="str">
        <f t="shared" si="129"/>
        <v/>
      </c>
      <c r="D749" s="297" t="str">
        <f t="shared" si="130"/>
        <v/>
      </c>
      <c r="E749" s="298" t="str">
        <f t="shared" si="132"/>
        <v/>
      </c>
      <c r="F749" s="297"/>
      <c r="G749" s="297">
        <v>749</v>
      </c>
      <c r="H749" s="296" t="str">
        <f t="shared" si="131"/>
        <v/>
      </c>
      <c r="I749" s="299" t="str">
        <f t="shared" si="124"/>
        <v/>
      </c>
      <c r="J749" s="93"/>
      <c r="L749" s="278">
        <f t="shared" si="125"/>
        <v>0</v>
      </c>
      <c r="M749" s="278">
        <f t="shared" si="126"/>
        <v>0</v>
      </c>
      <c r="N749" s="319">
        <f t="shared" si="127"/>
        <v>0</v>
      </c>
      <c r="O749" s="300"/>
      <c r="P749" s="300"/>
      <c r="Q749" s="297"/>
      <c r="R749" s="297"/>
      <c r="S749" s="299" t="str">
        <f t="shared" si="133"/>
        <v/>
      </c>
    </row>
    <row r="750" spans="1:19" ht="30" customHeight="1" x14ac:dyDescent="0.2">
      <c r="A750" s="277" t="str">
        <f t="shared" si="123"/>
        <v/>
      </c>
      <c r="B750" s="296" t="str">
        <f t="shared" si="128"/>
        <v/>
      </c>
      <c r="C750" s="296" t="str">
        <f t="shared" si="129"/>
        <v/>
      </c>
      <c r="D750" s="297" t="str">
        <f t="shared" si="130"/>
        <v/>
      </c>
      <c r="E750" s="298" t="str">
        <f t="shared" si="132"/>
        <v/>
      </c>
      <c r="F750" s="297"/>
      <c r="G750" s="297">
        <v>750</v>
      </c>
      <c r="H750" s="296" t="str">
        <f t="shared" si="131"/>
        <v/>
      </c>
      <c r="I750" s="299" t="str">
        <f t="shared" si="124"/>
        <v/>
      </c>
      <c r="J750" s="93"/>
      <c r="L750" s="278">
        <f t="shared" si="125"/>
        <v>0</v>
      </c>
      <c r="M750" s="278">
        <f t="shared" si="126"/>
        <v>0</v>
      </c>
      <c r="N750" s="319">
        <f t="shared" si="127"/>
        <v>0</v>
      </c>
      <c r="O750" s="300"/>
      <c r="P750" s="300"/>
      <c r="Q750" s="297"/>
      <c r="R750" s="297"/>
      <c r="S750" s="299" t="str">
        <f t="shared" si="133"/>
        <v/>
      </c>
    </row>
    <row r="751" spans="1:19" ht="30" customHeight="1" x14ac:dyDescent="0.2">
      <c r="A751" s="277" t="str">
        <f t="shared" si="123"/>
        <v/>
      </c>
      <c r="B751" s="296" t="str">
        <f t="shared" si="128"/>
        <v/>
      </c>
      <c r="C751" s="296" t="str">
        <f t="shared" si="129"/>
        <v/>
      </c>
      <c r="D751" s="297" t="str">
        <f t="shared" si="130"/>
        <v/>
      </c>
      <c r="E751" s="298" t="str">
        <f t="shared" si="132"/>
        <v/>
      </c>
      <c r="F751" s="297"/>
      <c r="G751" s="297">
        <v>751</v>
      </c>
      <c r="H751" s="296" t="str">
        <f t="shared" si="131"/>
        <v/>
      </c>
      <c r="I751" s="299" t="str">
        <f t="shared" si="124"/>
        <v/>
      </c>
      <c r="J751" s="93"/>
      <c r="L751" s="278">
        <f t="shared" si="125"/>
        <v>0</v>
      </c>
      <c r="M751" s="278">
        <f t="shared" si="126"/>
        <v>0</v>
      </c>
      <c r="N751" s="319">
        <f t="shared" si="127"/>
        <v>0</v>
      </c>
      <c r="O751" s="300"/>
      <c r="P751" s="300"/>
      <c r="Q751" s="297"/>
      <c r="R751" s="297"/>
      <c r="S751" s="299" t="str">
        <f t="shared" si="133"/>
        <v/>
      </c>
    </row>
    <row r="752" spans="1:19" ht="30" customHeight="1" x14ac:dyDescent="0.2">
      <c r="A752" s="277" t="str">
        <f t="shared" si="123"/>
        <v/>
      </c>
      <c r="B752" s="296" t="str">
        <f t="shared" si="128"/>
        <v/>
      </c>
      <c r="C752" s="296" t="str">
        <f t="shared" si="129"/>
        <v/>
      </c>
      <c r="D752" s="297" t="str">
        <f t="shared" si="130"/>
        <v/>
      </c>
      <c r="E752" s="298" t="str">
        <f t="shared" si="132"/>
        <v/>
      </c>
      <c r="F752" s="297"/>
      <c r="G752" s="297">
        <v>752</v>
      </c>
      <c r="H752" s="296" t="str">
        <f t="shared" si="131"/>
        <v/>
      </c>
      <c r="I752" s="299" t="str">
        <f t="shared" si="124"/>
        <v/>
      </c>
      <c r="J752" s="93"/>
      <c r="L752" s="278">
        <f t="shared" si="125"/>
        <v>0</v>
      </c>
      <c r="M752" s="278">
        <f t="shared" si="126"/>
        <v>0</v>
      </c>
      <c r="N752" s="319">
        <f t="shared" si="127"/>
        <v>0</v>
      </c>
      <c r="O752" s="300"/>
      <c r="P752" s="300"/>
      <c r="Q752" s="297"/>
      <c r="R752" s="297"/>
      <c r="S752" s="299" t="str">
        <f t="shared" si="133"/>
        <v/>
      </c>
    </row>
    <row r="753" spans="1:19" ht="30" customHeight="1" x14ac:dyDescent="0.2">
      <c r="A753" s="277" t="str">
        <f t="shared" si="123"/>
        <v/>
      </c>
      <c r="B753" s="296" t="str">
        <f t="shared" si="128"/>
        <v/>
      </c>
      <c r="C753" s="296" t="str">
        <f t="shared" si="129"/>
        <v/>
      </c>
      <c r="D753" s="297" t="str">
        <f t="shared" si="130"/>
        <v/>
      </c>
      <c r="E753" s="298" t="str">
        <f t="shared" si="132"/>
        <v/>
      </c>
      <c r="F753" s="297"/>
      <c r="G753" s="297">
        <v>753</v>
      </c>
      <c r="H753" s="296" t="str">
        <f t="shared" si="131"/>
        <v/>
      </c>
      <c r="I753" s="299" t="str">
        <f t="shared" si="124"/>
        <v/>
      </c>
      <c r="J753" s="93"/>
      <c r="L753" s="278">
        <f t="shared" si="125"/>
        <v>0</v>
      </c>
      <c r="M753" s="278">
        <f t="shared" si="126"/>
        <v>0</v>
      </c>
      <c r="N753" s="319">
        <f t="shared" si="127"/>
        <v>0</v>
      </c>
      <c r="O753" s="300"/>
      <c r="P753" s="300"/>
      <c r="Q753" s="297"/>
      <c r="R753" s="297"/>
      <c r="S753" s="299" t="str">
        <f t="shared" si="133"/>
        <v/>
      </c>
    </row>
    <row r="754" spans="1:19" ht="30" customHeight="1" x14ac:dyDescent="0.2">
      <c r="A754" s="277" t="str">
        <f t="shared" si="123"/>
        <v/>
      </c>
      <c r="B754" s="296" t="str">
        <f t="shared" si="128"/>
        <v/>
      </c>
      <c r="C754" s="296" t="str">
        <f t="shared" si="129"/>
        <v/>
      </c>
      <c r="D754" s="297" t="str">
        <f t="shared" si="130"/>
        <v/>
      </c>
      <c r="E754" s="298" t="str">
        <f t="shared" si="132"/>
        <v/>
      </c>
      <c r="F754" s="297"/>
      <c r="G754" s="297">
        <v>754</v>
      </c>
      <c r="H754" s="296" t="str">
        <f t="shared" si="131"/>
        <v/>
      </c>
      <c r="I754" s="299" t="str">
        <f t="shared" si="124"/>
        <v/>
      </c>
      <c r="J754" s="93"/>
      <c r="L754" s="278">
        <f t="shared" si="125"/>
        <v>0</v>
      </c>
      <c r="M754" s="278">
        <f t="shared" si="126"/>
        <v>0</v>
      </c>
      <c r="N754" s="319">
        <f t="shared" si="127"/>
        <v>0</v>
      </c>
      <c r="O754" s="300"/>
      <c r="P754" s="300"/>
      <c r="Q754" s="297"/>
      <c r="R754" s="297"/>
      <c r="S754" s="299" t="str">
        <f t="shared" si="133"/>
        <v/>
      </c>
    </row>
    <row r="755" spans="1:19" ht="30" customHeight="1" x14ac:dyDescent="0.2">
      <c r="A755" s="277" t="str">
        <f t="shared" si="123"/>
        <v/>
      </c>
      <c r="B755" s="296" t="str">
        <f t="shared" si="128"/>
        <v/>
      </c>
      <c r="C755" s="296" t="str">
        <f t="shared" si="129"/>
        <v/>
      </c>
      <c r="D755" s="297" t="str">
        <f t="shared" si="130"/>
        <v/>
      </c>
      <c r="E755" s="298" t="str">
        <f t="shared" si="132"/>
        <v/>
      </c>
      <c r="F755" s="297"/>
      <c r="G755" s="297">
        <v>755</v>
      </c>
      <c r="H755" s="296" t="str">
        <f t="shared" si="131"/>
        <v/>
      </c>
      <c r="I755" s="299" t="str">
        <f t="shared" si="124"/>
        <v/>
      </c>
      <c r="J755" s="93"/>
      <c r="L755" s="278">
        <f t="shared" si="125"/>
        <v>0</v>
      </c>
      <c r="M755" s="278">
        <f t="shared" si="126"/>
        <v>0</v>
      </c>
      <c r="N755" s="319">
        <f t="shared" si="127"/>
        <v>0</v>
      </c>
      <c r="O755" s="300"/>
      <c r="P755" s="300"/>
      <c r="Q755" s="297"/>
      <c r="R755" s="297"/>
      <c r="S755" s="299" t="str">
        <f t="shared" si="133"/>
        <v/>
      </c>
    </row>
    <row r="756" spans="1:19" ht="30" customHeight="1" x14ac:dyDescent="0.2">
      <c r="A756" s="277" t="str">
        <f t="shared" si="123"/>
        <v/>
      </c>
      <c r="B756" s="296" t="str">
        <f t="shared" si="128"/>
        <v/>
      </c>
      <c r="C756" s="296" t="str">
        <f t="shared" si="129"/>
        <v/>
      </c>
      <c r="D756" s="297" t="str">
        <f t="shared" si="130"/>
        <v/>
      </c>
      <c r="E756" s="298" t="str">
        <f t="shared" si="132"/>
        <v/>
      </c>
      <c r="F756" s="297"/>
      <c r="G756" s="297">
        <v>756</v>
      </c>
      <c r="H756" s="296" t="str">
        <f t="shared" si="131"/>
        <v/>
      </c>
      <c r="I756" s="299" t="str">
        <f t="shared" si="124"/>
        <v/>
      </c>
      <c r="J756" s="93"/>
      <c r="L756" s="278">
        <f t="shared" si="125"/>
        <v>0</v>
      </c>
      <c r="M756" s="278">
        <f t="shared" si="126"/>
        <v>0</v>
      </c>
      <c r="N756" s="319">
        <f t="shared" si="127"/>
        <v>0</v>
      </c>
      <c r="O756" s="300"/>
      <c r="P756" s="300"/>
      <c r="Q756" s="297"/>
      <c r="R756" s="297"/>
      <c r="S756" s="299" t="str">
        <f t="shared" si="133"/>
        <v/>
      </c>
    </row>
    <row r="757" spans="1:19" ht="30" customHeight="1" x14ac:dyDescent="0.2">
      <c r="A757" s="277" t="str">
        <f t="shared" si="123"/>
        <v/>
      </c>
      <c r="B757" s="296" t="str">
        <f t="shared" si="128"/>
        <v/>
      </c>
      <c r="C757" s="296" t="str">
        <f t="shared" si="129"/>
        <v/>
      </c>
      <c r="D757" s="297" t="str">
        <f t="shared" si="130"/>
        <v/>
      </c>
      <c r="E757" s="298" t="str">
        <f t="shared" si="132"/>
        <v/>
      </c>
      <c r="F757" s="297"/>
      <c r="G757" s="297">
        <v>757</v>
      </c>
      <c r="H757" s="296" t="str">
        <f t="shared" si="131"/>
        <v/>
      </c>
      <c r="I757" s="299" t="str">
        <f t="shared" si="124"/>
        <v/>
      </c>
      <c r="J757" s="93"/>
      <c r="L757" s="278">
        <f t="shared" si="125"/>
        <v>0</v>
      </c>
      <c r="M757" s="278">
        <f t="shared" si="126"/>
        <v>0</v>
      </c>
      <c r="N757" s="319">
        <f t="shared" si="127"/>
        <v>0</v>
      </c>
      <c r="O757" s="300"/>
      <c r="P757" s="300"/>
      <c r="Q757" s="297"/>
      <c r="R757" s="297"/>
      <c r="S757" s="299" t="str">
        <f t="shared" si="133"/>
        <v/>
      </c>
    </row>
    <row r="758" spans="1:19" ht="30" customHeight="1" x14ac:dyDescent="0.2">
      <c r="A758" s="277" t="str">
        <f t="shared" si="123"/>
        <v/>
      </c>
      <c r="B758" s="296" t="str">
        <f t="shared" si="128"/>
        <v/>
      </c>
      <c r="C758" s="296" t="str">
        <f t="shared" si="129"/>
        <v/>
      </c>
      <c r="D758" s="297" t="str">
        <f t="shared" si="130"/>
        <v/>
      </c>
      <c r="E758" s="298" t="str">
        <f t="shared" si="132"/>
        <v/>
      </c>
      <c r="F758" s="297"/>
      <c r="G758" s="297">
        <v>758</v>
      </c>
      <c r="H758" s="296" t="str">
        <f t="shared" si="131"/>
        <v/>
      </c>
      <c r="I758" s="299" t="str">
        <f t="shared" si="124"/>
        <v/>
      </c>
      <c r="J758" s="93"/>
      <c r="L758" s="278">
        <f t="shared" si="125"/>
        <v>0</v>
      </c>
      <c r="M758" s="278">
        <f t="shared" si="126"/>
        <v>0</v>
      </c>
      <c r="N758" s="319">
        <f t="shared" si="127"/>
        <v>0</v>
      </c>
      <c r="O758" s="300"/>
      <c r="P758" s="300"/>
      <c r="Q758" s="297"/>
      <c r="R758" s="297"/>
      <c r="S758" s="299" t="str">
        <f t="shared" si="133"/>
        <v/>
      </c>
    </row>
    <row r="759" spans="1:19" ht="30" customHeight="1" x14ac:dyDescent="0.2">
      <c r="A759" s="277" t="str">
        <f t="shared" si="123"/>
        <v/>
      </c>
      <c r="B759" s="296" t="str">
        <f t="shared" si="128"/>
        <v/>
      </c>
      <c r="C759" s="296" t="str">
        <f t="shared" si="129"/>
        <v/>
      </c>
      <c r="D759" s="297" t="str">
        <f t="shared" si="130"/>
        <v/>
      </c>
      <c r="E759" s="298" t="str">
        <f t="shared" si="132"/>
        <v/>
      </c>
      <c r="F759" s="297"/>
      <c r="G759" s="297">
        <v>759</v>
      </c>
      <c r="H759" s="296" t="str">
        <f t="shared" si="131"/>
        <v/>
      </c>
      <c r="I759" s="299" t="str">
        <f t="shared" si="124"/>
        <v/>
      </c>
      <c r="J759" s="93"/>
      <c r="L759" s="278">
        <f t="shared" si="125"/>
        <v>0</v>
      </c>
      <c r="M759" s="278">
        <f t="shared" si="126"/>
        <v>0</v>
      </c>
      <c r="N759" s="319">
        <f t="shared" si="127"/>
        <v>0</v>
      </c>
      <c r="O759" s="300"/>
      <c r="P759" s="300"/>
      <c r="Q759" s="297"/>
      <c r="R759" s="297"/>
      <c r="S759" s="299" t="str">
        <f t="shared" si="133"/>
        <v/>
      </c>
    </row>
    <row r="760" spans="1:19" ht="30" customHeight="1" x14ac:dyDescent="0.2">
      <c r="A760" s="277" t="str">
        <f t="shared" si="123"/>
        <v/>
      </c>
      <c r="B760" s="296" t="str">
        <f t="shared" si="128"/>
        <v/>
      </c>
      <c r="C760" s="296" t="str">
        <f t="shared" si="129"/>
        <v/>
      </c>
      <c r="D760" s="297" t="str">
        <f t="shared" si="130"/>
        <v/>
      </c>
      <c r="E760" s="298" t="str">
        <f t="shared" si="132"/>
        <v/>
      </c>
      <c r="F760" s="297"/>
      <c r="G760" s="297">
        <v>760</v>
      </c>
      <c r="H760" s="296" t="str">
        <f t="shared" si="131"/>
        <v/>
      </c>
      <c r="I760" s="299" t="str">
        <f t="shared" si="124"/>
        <v/>
      </c>
      <c r="J760" s="93"/>
      <c r="L760" s="278">
        <f t="shared" si="125"/>
        <v>0</v>
      </c>
      <c r="M760" s="278">
        <f t="shared" si="126"/>
        <v>0</v>
      </c>
      <c r="N760" s="319">
        <f t="shared" si="127"/>
        <v>0</v>
      </c>
      <c r="O760" s="300"/>
      <c r="P760" s="300"/>
      <c r="Q760" s="297"/>
      <c r="R760" s="297"/>
      <c r="S760" s="299" t="str">
        <f t="shared" si="133"/>
        <v/>
      </c>
    </row>
    <row r="761" spans="1:19" ht="30" customHeight="1" x14ac:dyDescent="0.2">
      <c r="A761" s="277" t="str">
        <f t="shared" si="123"/>
        <v/>
      </c>
      <c r="B761" s="296" t="str">
        <f t="shared" si="128"/>
        <v/>
      </c>
      <c r="C761" s="296" t="str">
        <f t="shared" si="129"/>
        <v/>
      </c>
      <c r="D761" s="297" t="str">
        <f t="shared" si="130"/>
        <v/>
      </c>
      <c r="E761" s="298" t="str">
        <f t="shared" si="132"/>
        <v/>
      </c>
      <c r="F761" s="297"/>
      <c r="G761" s="297">
        <v>761</v>
      </c>
      <c r="H761" s="296" t="str">
        <f t="shared" si="131"/>
        <v/>
      </c>
      <c r="I761" s="299" t="str">
        <f t="shared" si="124"/>
        <v/>
      </c>
      <c r="J761" s="93"/>
      <c r="L761" s="278">
        <f t="shared" si="125"/>
        <v>0</v>
      </c>
      <c r="M761" s="278">
        <f t="shared" si="126"/>
        <v>0</v>
      </c>
      <c r="N761" s="319">
        <f t="shared" si="127"/>
        <v>0</v>
      </c>
      <c r="O761" s="300"/>
      <c r="P761" s="300"/>
      <c r="Q761" s="297"/>
      <c r="R761" s="297"/>
      <c r="S761" s="299" t="str">
        <f t="shared" si="133"/>
        <v/>
      </c>
    </row>
    <row r="762" spans="1:19" ht="30" customHeight="1" x14ac:dyDescent="0.2">
      <c r="A762" s="277" t="str">
        <f t="shared" si="123"/>
        <v/>
      </c>
      <c r="B762" s="296" t="str">
        <f t="shared" si="128"/>
        <v/>
      </c>
      <c r="C762" s="296" t="str">
        <f t="shared" si="129"/>
        <v/>
      </c>
      <c r="D762" s="297" t="str">
        <f t="shared" si="130"/>
        <v/>
      </c>
      <c r="E762" s="298" t="str">
        <f t="shared" si="132"/>
        <v/>
      </c>
      <c r="F762" s="297"/>
      <c r="G762" s="297">
        <v>762</v>
      </c>
      <c r="H762" s="296" t="str">
        <f t="shared" si="131"/>
        <v/>
      </c>
      <c r="I762" s="299" t="str">
        <f t="shared" si="124"/>
        <v/>
      </c>
      <c r="J762" s="93"/>
      <c r="L762" s="278">
        <f t="shared" si="125"/>
        <v>0</v>
      </c>
      <c r="M762" s="278">
        <f t="shared" si="126"/>
        <v>0</v>
      </c>
      <c r="N762" s="319">
        <f t="shared" si="127"/>
        <v>0</v>
      </c>
      <c r="O762" s="300"/>
      <c r="P762" s="300"/>
      <c r="Q762" s="297"/>
      <c r="R762" s="297"/>
      <c r="S762" s="299" t="str">
        <f t="shared" si="133"/>
        <v/>
      </c>
    </row>
    <row r="763" spans="1:19" ht="30" customHeight="1" x14ac:dyDescent="0.2">
      <c r="A763" s="277" t="str">
        <f t="shared" si="123"/>
        <v/>
      </c>
      <c r="B763" s="296" t="str">
        <f t="shared" si="128"/>
        <v/>
      </c>
      <c r="C763" s="296" t="str">
        <f t="shared" si="129"/>
        <v/>
      </c>
      <c r="D763" s="297" t="str">
        <f t="shared" si="130"/>
        <v/>
      </c>
      <c r="E763" s="298" t="str">
        <f t="shared" si="132"/>
        <v/>
      </c>
      <c r="F763" s="297"/>
      <c r="G763" s="297">
        <v>763</v>
      </c>
      <c r="H763" s="296" t="str">
        <f t="shared" si="131"/>
        <v/>
      </c>
      <c r="I763" s="299" t="str">
        <f t="shared" si="124"/>
        <v/>
      </c>
      <c r="J763" s="93"/>
      <c r="L763" s="278">
        <f t="shared" si="125"/>
        <v>0</v>
      </c>
      <c r="M763" s="278">
        <f t="shared" si="126"/>
        <v>0</v>
      </c>
      <c r="N763" s="319">
        <f t="shared" si="127"/>
        <v>0</v>
      </c>
      <c r="O763" s="300"/>
      <c r="P763" s="300"/>
      <c r="Q763" s="297"/>
      <c r="R763" s="297"/>
      <c r="S763" s="299" t="str">
        <f t="shared" si="133"/>
        <v/>
      </c>
    </row>
    <row r="764" spans="1:19" ht="30" customHeight="1" x14ac:dyDescent="0.2">
      <c r="A764" s="277" t="str">
        <f t="shared" si="123"/>
        <v/>
      </c>
      <c r="B764" s="296" t="str">
        <f t="shared" si="128"/>
        <v/>
      </c>
      <c r="C764" s="296" t="str">
        <f t="shared" si="129"/>
        <v/>
      </c>
      <c r="D764" s="297" t="str">
        <f t="shared" si="130"/>
        <v/>
      </c>
      <c r="E764" s="298" t="str">
        <f t="shared" si="132"/>
        <v/>
      </c>
      <c r="F764" s="297"/>
      <c r="G764" s="297">
        <v>764</v>
      </c>
      <c r="H764" s="296" t="str">
        <f t="shared" si="131"/>
        <v/>
      </c>
      <c r="I764" s="299" t="str">
        <f t="shared" si="124"/>
        <v/>
      </c>
      <c r="J764" s="93"/>
      <c r="L764" s="278">
        <f t="shared" si="125"/>
        <v>0</v>
      </c>
      <c r="M764" s="278">
        <f t="shared" si="126"/>
        <v>0</v>
      </c>
      <c r="N764" s="319">
        <f t="shared" si="127"/>
        <v>0</v>
      </c>
      <c r="O764" s="300"/>
      <c r="P764" s="300"/>
      <c r="Q764" s="297"/>
      <c r="R764" s="297"/>
      <c r="S764" s="299" t="str">
        <f t="shared" si="133"/>
        <v/>
      </c>
    </row>
    <row r="765" spans="1:19" ht="30" customHeight="1" x14ac:dyDescent="0.2">
      <c r="A765" s="277" t="str">
        <f t="shared" si="123"/>
        <v/>
      </c>
      <c r="B765" s="296" t="str">
        <f t="shared" si="128"/>
        <v/>
      </c>
      <c r="C765" s="296" t="str">
        <f t="shared" si="129"/>
        <v/>
      </c>
      <c r="D765" s="297" t="str">
        <f t="shared" si="130"/>
        <v/>
      </c>
      <c r="E765" s="298" t="str">
        <f t="shared" si="132"/>
        <v/>
      </c>
      <c r="F765" s="297"/>
      <c r="G765" s="297">
        <v>765</v>
      </c>
      <c r="H765" s="296" t="str">
        <f t="shared" si="131"/>
        <v/>
      </c>
      <c r="I765" s="299" t="str">
        <f t="shared" si="124"/>
        <v/>
      </c>
      <c r="J765" s="93"/>
      <c r="L765" s="278">
        <f t="shared" si="125"/>
        <v>0</v>
      </c>
      <c r="M765" s="278">
        <f t="shared" si="126"/>
        <v>0</v>
      </c>
      <c r="N765" s="319">
        <f t="shared" si="127"/>
        <v>0</v>
      </c>
      <c r="O765" s="300"/>
      <c r="P765" s="300"/>
      <c r="Q765" s="297"/>
      <c r="R765" s="297"/>
      <c r="S765" s="299" t="str">
        <f t="shared" si="133"/>
        <v/>
      </c>
    </row>
    <row r="766" spans="1:19" ht="30" customHeight="1" x14ac:dyDescent="0.2">
      <c r="A766" s="277" t="str">
        <f t="shared" si="123"/>
        <v/>
      </c>
      <c r="B766" s="296" t="str">
        <f t="shared" si="128"/>
        <v/>
      </c>
      <c r="C766" s="296" t="str">
        <f t="shared" si="129"/>
        <v/>
      </c>
      <c r="D766" s="297" t="str">
        <f t="shared" si="130"/>
        <v/>
      </c>
      <c r="E766" s="298" t="str">
        <f t="shared" si="132"/>
        <v/>
      </c>
      <c r="F766" s="297"/>
      <c r="G766" s="297">
        <v>766</v>
      </c>
      <c r="H766" s="296" t="str">
        <f t="shared" si="131"/>
        <v/>
      </c>
      <c r="I766" s="299" t="str">
        <f t="shared" si="124"/>
        <v/>
      </c>
      <c r="J766" s="93"/>
      <c r="L766" s="278">
        <f t="shared" si="125"/>
        <v>0</v>
      </c>
      <c r="M766" s="278">
        <f t="shared" si="126"/>
        <v>0</v>
      </c>
      <c r="N766" s="319">
        <f t="shared" si="127"/>
        <v>0</v>
      </c>
      <c r="O766" s="300"/>
      <c r="P766" s="300"/>
      <c r="Q766" s="297"/>
      <c r="R766" s="297"/>
      <c r="S766" s="299" t="str">
        <f t="shared" si="133"/>
        <v/>
      </c>
    </row>
    <row r="767" spans="1:19" ht="30" customHeight="1" x14ac:dyDescent="0.2">
      <c r="A767" s="277" t="str">
        <f t="shared" si="123"/>
        <v/>
      </c>
      <c r="B767" s="296" t="str">
        <f t="shared" si="128"/>
        <v/>
      </c>
      <c r="C767" s="296" t="str">
        <f t="shared" si="129"/>
        <v/>
      </c>
      <c r="D767" s="297" t="str">
        <f t="shared" si="130"/>
        <v/>
      </c>
      <c r="E767" s="298" t="str">
        <f t="shared" si="132"/>
        <v/>
      </c>
      <c r="F767" s="297"/>
      <c r="G767" s="297">
        <v>767</v>
      </c>
      <c r="H767" s="296" t="str">
        <f t="shared" si="131"/>
        <v/>
      </c>
      <c r="I767" s="299" t="str">
        <f t="shared" si="124"/>
        <v/>
      </c>
      <c r="J767" s="93"/>
      <c r="L767" s="278">
        <f t="shared" si="125"/>
        <v>0</v>
      </c>
      <c r="M767" s="278">
        <f t="shared" si="126"/>
        <v>0</v>
      </c>
      <c r="N767" s="319">
        <f t="shared" si="127"/>
        <v>0</v>
      </c>
      <c r="O767" s="300"/>
      <c r="P767" s="300"/>
      <c r="Q767" s="297"/>
      <c r="R767" s="297"/>
      <c r="S767" s="299" t="str">
        <f t="shared" si="133"/>
        <v/>
      </c>
    </row>
    <row r="768" spans="1:19" ht="30" customHeight="1" x14ac:dyDescent="0.2">
      <c r="A768" s="277" t="str">
        <f t="shared" si="123"/>
        <v/>
      </c>
      <c r="B768" s="296" t="str">
        <f t="shared" si="128"/>
        <v/>
      </c>
      <c r="C768" s="296" t="str">
        <f t="shared" si="129"/>
        <v/>
      </c>
      <c r="D768" s="297" t="str">
        <f t="shared" si="130"/>
        <v/>
      </c>
      <c r="E768" s="298" t="str">
        <f t="shared" si="132"/>
        <v/>
      </c>
      <c r="F768" s="297"/>
      <c r="G768" s="297">
        <v>768</v>
      </c>
      <c r="H768" s="296" t="str">
        <f t="shared" si="131"/>
        <v/>
      </c>
      <c r="I768" s="299" t="str">
        <f t="shared" si="124"/>
        <v/>
      </c>
      <c r="J768" s="93"/>
      <c r="L768" s="278">
        <f t="shared" si="125"/>
        <v>0</v>
      </c>
      <c r="M768" s="278">
        <f t="shared" si="126"/>
        <v>0</v>
      </c>
      <c r="N768" s="319">
        <f t="shared" si="127"/>
        <v>0</v>
      </c>
      <c r="O768" s="300"/>
      <c r="P768" s="300"/>
      <c r="Q768" s="297"/>
      <c r="R768" s="297"/>
      <c r="S768" s="299" t="str">
        <f t="shared" si="133"/>
        <v/>
      </c>
    </row>
    <row r="769" spans="1:19" ht="30" customHeight="1" x14ac:dyDescent="0.2">
      <c r="A769" s="277" t="str">
        <f t="shared" si="123"/>
        <v/>
      </c>
      <c r="B769" s="296" t="str">
        <f t="shared" si="128"/>
        <v/>
      </c>
      <c r="C769" s="296" t="str">
        <f t="shared" si="129"/>
        <v/>
      </c>
      <c r="D769" s="297" t="str">
        <f t="shared" si="130"/>
        <v/>
      </c>
      <c r="E769" s="298" t="str">
        <f t="shared" si="132"/>
        <v/>
      </c>
      <c r="F769" s="297"/>
      <c r="G769" s="297">
        <v>769</v>
      </c>
      <c r="H769" s="296" t="str">
        <f t="shared" si="131"/>
        <v/>
      </c>
      <c r="I769" s="299" t="str">
        <f t="shared" si="124"/>
        <v/>
      </c>
      <c r="J769" s="93"/>
      <c r="L769" s="278">
        <f t="shared" si="125"/>
        <v>0</v>
      </c>
      <c r="M769" s="278">
        <f t="shared" si="126"/>
        <v>0</v>
      </c>
      <c r="N769" s="319">
        <f t="shared" si="127"/>
        <v>0</v>
      </c>
      <c r="O769" s="300"/>
      <c r="P769" s="300"/>
      <c r="Q769" s="297"/>
      <c r="R769" s="297"/>
      <c r="S769" s="299" t="str">
        <f t="shared" si="133"/>
        <v/>
      </c>
    </row>
    <row r="770" spans="1:19" ht="30" customHeight="1" x14ac:dyDescent="0.2">
      <c r="A770" s="277" t="str">
        <f t="shared" ref="A770:A833" si="134">IF(B770="","",$W$3)</f>
        <v/>
      </c>
      <c r="B770" s="296" t="str">
        <f t="shared" si="128"/>
        <v/>
      </c>
      <c r="C770" s="296" t="str">
        <f t="shared" si="129"/>
        <v/>
      </c>
      <c r="D770" s="297" t="str">
        <f t="shared" si="130"/>
        <v/>
      </c>
      <c r="E770" s="298" t="str">
        <f t="shared" si="132"/>
        <v/>
      </c>
      <c r="F770" s="297"/>
      <c r="G770" s="297">
        <v>770</v>
      </c>
      <c r="H770" s="296" t="str">
        <f t="shared" si="131"/>
        <v/>
      </c>
      <c r="I770" s="299" t="str">
        <f t="shared" ref="I770:I833" si="135">IF(H770="","",CONCATENATE("C",IF(H770&gt;$X$1-25,0,INT(($X$1-H770-20)/5))))</f>
        <v/>
      </c>
      <c r="J770" s="93"/>
      <c r="L770" s="278">
        <f t="shared" ref="L770:L833" si="136">IF(D770="M",1,0)</f>
        <v>0</v>
      </c>
      <c r="M770" s="278">
        <f t="shared" ref="M770:M833" si="137">IF(D770="F",1,0)</f>
        <v>0</v>
      </c>
      <c r="N770" s="319">
        <f t="shared" ref="N770:N833" si="138">IF(COUNTBLANK(O770:R770)=0,1,0)</f>
        <v>0</v>
      </c>
      <c r="O770" s="300"/>
      <c r="P770" s="300"/>
      <c r="Q770" s="297"/>
      <c r="R770" s="297"/>
      <c r="S770" s="299" t="str">
        <f t="shared" si="133"/>
        <v/>
      </c>
    </row>
    <row r="771" spans="1:19" ht="30" customHeight="1" x14ac:dyDescent="0.2">
      <c r="A771" s="277" t="str">
        <f t="shared" si="134"/>
        <v/>
      </c>
      <c r="B771" s="296" t="str">
        <f t="shared" ref="B771:B834" si="139">IF(O771="","",O771)</f>
        <v/>
      </c>
      <c r="C771" s="296" t="str">
        <f t="shared" ref="C771:C834" si="140">IF(P771="","",P771)</f>
        <v/>
      </c>
      <c r="D771" s="297" t="str">
        <f t="shared" ref="D771:D834" si="141">IF(Q771="","",Q771)</f>
        <v/>
      </c>
      <c r="E771" s="298" t="str">
        <f t="shared" si="132"/>
        <v/>
      </c>
      <c r="F771" s="297"/>
      <c r="G771" s="297">
        <v>771</v>
      </c>
      <c r="H771" s="296" t="str">
        <f t="shared" ref="H771:H834" si="142">IF(R771="","",R771)</f>
        <v/>
      </c>
      <c r="I771" s="299" t="str">
        <f t="shared" si="135"/>
        <v/>
      </c>
      <c r="J771" s="93"/>
      <c r="L771" s="278">
        <f t="shared" si="136"/>
        <v>0</v>
      </c>
      <c r="M771" s="278">
        <f t="shared" si="137"/>
        <v>0</v>
      </c>
      <c r="N771" s="319">
        <f t="shared" si="138"/>
        <v>0</v>
      </c>
      <c r="O771" s="300"/>
      <c r="P771" s="300"/>
      <c r="Q771" s="297"/>
      <c r="R771" s="297"/>
      <c r="S771" s="299" t="str">
        <f t="shared" si="133"/>
        <v/>
      </c>
    </row>
    <row r="772" spans="1:19" ht="30" customHeight="1" x14ac:dyDescent="0.2">
      <c r="A772" s="277" t="str">
        <f t="shared" si="134"/>
        <v/>
      </c>
      <c r="B772" s="296" t="str">
        <f t="shared" si="139"/>
        <v/>
      </c>
      <c r="C772" s="296" t="str">
        <f t="shared" si="140"/>
        <v/>
      </c>
      <c r="D772" s="297" t="str">
        <f t="shared" si="141"/>
        <v/>
      </c>
      <c r="E772" s="298" t="str">
        <f t="shared" ref="E772:E835" si="143">IF(H772="","",VALUE(CONCATENATE("01/01/",H772)))</f>
        <v/>
      </c>
      <c r="F772" s="297"/>
      <c r="G772" s="297">
        <v>772</v>
      </c>
      <c r="H772" s="296" t="str">
        <f t="shared" si="142"/>
        <v/>
      </c>
      <c r="I772" s="299" t="str">
        <f t="shared" si="135"/>
        <v/>
      </c>
      <c r="J772" s="93"/>
      <c r="L772" s="278">
        <f t="shared" si="136"/>
        <v>0</v>
      </c>
      <c r="M772" s="278">
        <f t="shared" si="137"/>
        <v>0</v>
      </c>
      <c r="N772" s="319">
        <f t="shared" si="138"/>
        <v>0</v>
      </c>
      <c r="O772" s="300"/>
      <c r="P772" s="300"/>
      <c r="Q772" s="297"/>
      <c r="R772" s="297"/>
      <c r="S772" s="299" t="str">
        <f t="shared" si="133"/>
        <v/>
      </c>
    </row>
    <row r="773" spans="1:19" ht="30" customHeight="1" x14ac:dyDescent="0.2">
      <c r="A773" s="277" t="str">
        <f t="shared" si="134"/>
        <v/>
      </c>
      <c r="B773" s="296" t="str">
        <f t="shared" si="139"/>
        <v/>
      </c>
      <c r="C773" s="296" t="str">
        <f t="shared" si="140"/>
        <v/>
      </c>
      <c r="D773" s="297" t="str">
        <f t="shared" si="141"/>
        <v/>
      </c>
      <c r="E773" s="298" t="str">
        <f t="shared" si="143"/>
        <v/>
      </c>
      <c r="F773" s="297"/>
      <c r="G773" s="297">
        <v>773</v>
      </c>
      <c r="H773" s="296" t="str">
        <f t="shared" si="142"/>
        <v/>
      </c>
      <c r="I773" s="299" t="str">
        <f t="shared" si="135"/>
        <v/>
      </c>
      <c r="J773" s="93"/>
      <c r="L773" s="278">
        <f t="shared" si="136"/>
        <v>0</v>
      </c>
      <c r="M773" s="278">
        <f t="shared" si="137"/>
        <v>0</v>
      </c>
      <c r="N773" s="319">
        <f t="shared" si="138"/>
        <v>0</v>
      </c>
      <c r="O773" s="300"/>
      <c r="P773" s="300"/>
      <c r="Q773" s="297"/>
      <c r="R773" s="297"/>
      <c r="S773" s="299" t="str">
        <f t="shared" si="133"/>
        <v/>
      </c>
    </row>
    <row r="774" spans="1:19" ht="30" customHeight="1" x14ac:dyDescent="0.2">
      <c r="A774" s="277" t="str">
        <f t="shared" si="134"/>
        <v/>
      </c>
      <c r="B774" s="296" t="str">
        <f t="shared" si="139"/>
        <v/>
      </c>
      <c r="C774" s="296" t="str">
        <f t="shared" si="140"/>
        <v/>
      </c>
      <c r="D774" s="297" t="str">
        <f t="shared" si="141"/>
        <v/>
      </c>
      <c r="E774" s="298" t="str">
        <f t="shared" si="143"/>
        <v/>
      </c>
      <c r="F774" s="297"/>
      <c r="G774" s="297">
        <v>774</v>
      </c>
      <c r="H774" s="296" t="str">
        <f t="shared" si="142"/>
        <v/>
      </c>
      <c r="I774" s="299" t="str">
        <f t="shared" si="135"/>
        <v/>
      </c>
      <c r="J774" s="93"/>
      <c r="L774" s="278">
        <f t="shared" si="136"/>
        <v>0</v>
      </c>
      <c r="M774" s="278">
        <f t="shared" si="137"/>
        <v>0</v>
      </c>
      <c r="N774" s="319">
        <f t="shared" si="138"/>
        <v>0</v>
      </c>
      <c r="O774" s="300"/>
      <c r="P774" s="300"/>
      <c r="Q774" s="297"/>
      <c r="R774" s="297"/>
      <c r="S774" s="299" t="str">
        <f t="shared" si="133"/>
        <v/>
      </c>
    </row>
    <row r="775" spans="1:19" ht="30" customHeight="1" x14ac:dyDescent="0.2">
      <c r="A775" s="277" t="str">
        <f t="shared" si="134"/>
        <v/>
      </c>
      <c r="B775" s="296" t="str">
        <f t="shared" si="139"/>
        <v/>
      </c>
      <c r="C775" s="296" t="str">
        <f t="shared" si="140"/>
        <v/>
      </c>
      <c r="D775" s="297" t="str">
        <f t="shared" si="141"/>
        <v/>
      </c>
      <c r="E775" s="298" t="str">
        <f t="shared" si="143"/>
        <v/>
      </c>
      <c r="F775" s="297"/>
      <c r="G775" s="297">
        <v>775</v>
      </c>
      <c r="H775" s="296" t="str">
        <f t="shared" si="142"/>
        <v/>
      </c>
      <c r="I775" s="299" t="str">
        <f t="shared" si="135"/>
        <v/>
      </c>
      <c r="J775" s="93"/>
      <c r="L775" s="278">
        <f t="shared" si="136"/>
        <v>0</v>
      </c>
      <c r="M775" s="278">
        <f t="shared" si="137"/>
        <v>0</v>
      </c>
      <c r="N775" s="319">
        <f t="shared" si="138"/>
        <v>0</v>
      </c>
      <c r="O775" s="300"/>
      <c r="P775" s="300"/>
      <c r="Q775" s="297"/>
      <c r="R775" s="297"/>
      <c r="S775" s="299" t="str">
        <f t="shared" si="133"/>
        <v/>
      </c>
    </row>
    <row r="776" spans="1:19" ht="30" customHeight="1" x14ac:dyDescent="0.2">
      <c r="A776" s="277" t="str">
        <f t="shared" si="134"/>
        <v/>
      </c>
      <c r="B776" s="296" t="str">
        <f t="shared" si="139"/>
        <v/>
      </c>
      <c r="C776" s="296" t="str">
        <f t="shared" si="140"/>
        <v/>
      </c>
      <c r="D776" s="297" t="str">
        <f t="shared" si="141"/>
        <v/>
      </c>
      <c r="E776" s="298" t="str">
        <f t="shared" si="143"/>
        <v/>
      </c>
      <c r="F776" s="297"/>
      <c r="G776" s="297">
        <v>776</v>
      </c>
      <c r="H776" s="296" t="str">
        <f t="shared" si="142"/>
        <v/>
      </c>
      <c r="I776" s="299" t="str">
        <f t="shared" si="135"/>
        <v/>
      </c>
      <c r="J776" s="93"/>
      <c r="L776" s="278">
        <f t="shared" si="136"/>
        <v>0</v>
      </c>
      <c r="M776" s="278">
        <f t="shared" si="137"/>
        <v>0</v>
      </c>
      <c r="N776" s="319">
        <f t="shared" si="138"/>
        <v>0</v>
      </c>
      <c r="O776" s="300"/>
      <c r="P776" s="300"/>
      <c r="Q776" s="297"/>
      <c r="R776" s="297"/>
      <c r="S776" s="299" t="str">
        <f t="shared" si="133"/>
        <v/>
      </c>
    </row>
    <row r="777" spans="1:19" ht="30" customHeight="1" x14ac:dyDescent="0.2">
      <c r="A777" s="277" t="str">
        <f t="shared" si="134"/>
        <v/>
      </c>
      <c r="B777" s="296" t="str">
        <f t="shared" si="139"/>
        <v/>
      </c>
      <c r="C777" s="296" t="str">
        <f t="shared" si="140"/>
        <v/>
      </c>
      <c r="D777" s="297" t="str">
        <f t="shared" si="141"/>
        <v/>
      </c>
      <c r="E777" s="298" t="str">
        <f t="shared" si="143"/>
        <v/>
      </c>
      <c r="F777" s="297"/>
      <c r="G777" s="297">
        <v>777</v>
      </c>
      <c r="H777" s="296" t="str">
        <f t="shared" si="142"/>
        <v/>
      </c>
      <c r="I777" s="299" t="str">
        <f t="shared" si="135"/>
        <v/>
      </c>
      <c r="J777" s="93"/>
      <c r="L777" s="278">
        <f t="shared" si="136"/>
        <v>0</v>
      </c>
      <c r="M777" s="278">
        <f t="shared" si="137"/>
        <v>0</v>
      </c>
      <c r="N777" s="319">
        <f t="shared" si="138"/>
        <v>0</v>
      </c>
      <c r="O777" s="300"/>
      <c r="P777" s="300"/>
      <c r="Q777" s="297"/>
      <c r="R777" s="297"/>
      <c r="S777" s="299" t="str">
        <f t="shared" si="133"/>
        <v/>
      </c>
    </row>
    <row r="778" spans="1:19" ht="30" customHeight="1" x14ac:dyDescent="0.2">
      <c r="A778" s="277" t="str">
        <f t="shared" si="134"/>
        <v/>
      </c>
      <c r="B778" s="296" t="str">
        <f t="shared" si="139"/>
        <v/>
      </c>
      <c r="C778" s="296" t="str">
        <f t="shared" si="140"/>
        <v/>
      </c>
      <c r="D778" s="297" t="str">
        <f t="shared" si="141"/>
        <v/>
      </c>
      <c r="E778" s="298" t="str">
        <f t="shared" si="143"/>
        <v/>
      </c>
      <c r="F778" s="297"/>
      <c r="G778" s="297">
        <v>778</v>
      </c>
      <c r="H778" s="296" t="str">
        <f t="shared" si="142"/>
        <v/>
      </c>
      <c r="I778" s="299" t="str">
        <f t="shared" si="135"/>
        <v/>
      </c>
      <c r="J778" s="93"/>
      <c r="L778" s="278">
        <f t="shared" si="136"/>
        <v>0</v>
      </c>
      <c r="M778" s="278">
        <f t="shared" si="137"/>
        <v>0</v>
      </c>
      <c r="N778" s="319">
        <f t="shared" si="138"/>
        <v>0</v>
      </c>
      <c r="O778" s="300"/>
      <c r="P778" s="300"/>
      <c r="Q778" s="297"/>
      <c r="R778" s="297"/>
      <c r="S778" s="299" t="str">
        <f t="shared" si="133"/>
        <v/>
      </c>
    </row>
    <row r="779" spans="1:19" ht="30" customHeight="1" x14ac:dyDescent="0.2">
      <c r="A779" s="277" t="str">
        <f t="shared" si="134"/>
        <v/>
      </c>
      <c r="B779" s="296" t="str">
        <f t="shared" si="139"/>
        <v/>
      </c>
      <c r="C779" s="296" t="str">
        <f t="shared" si="140"/>
        <v/>
      </c>
      <c r="D779" s="297" t="str">
        <f t="shared" si="141"/>
        <v/>
      </c>
      <c r="E779" s="298" t="str">
        <f t="shared" si="143"/>
        <v/>
      </c>
      <c r="F779" s="297"/>
      <c r="G779" s="297">
        <v>779</v>
      </c>
      <c r="H779" s="296" t="str">
        <f t="shared" si="142"/>
        <v/>
      </c>
      <c r="I779" s="299" t="str">
        <f t="shared" si="135"/>
        <v/>
      </c>
      <c r="J779" s="93"/>
      <c r="L779" s="278">
        <f t="shared" si="136"/>
        <v>0</v>
      </c>
      <c r="M779" s="278">
        <f t="shared" si="137"/>
        <v>0</v>
      </c>
      <c r="N779" s="319">
        <f t="shared" si="138"/>
        <v>0</v>
      </c>
      <c r="O779" s="300"/>
      <c r="P779" s="300"/>
      <c r="Q779" s="297"/>
      <c r="R779" s="297"/>
      <c r="S779" s="299" t="str">
        <f t="shared" si="133"/>
        <v/>
      </c>
    </row>
    <row r="780" spans="1:19" ht="30" customHeight="1" x14ac:dyDescent="0.2">
      <c r="A780" s="277" t="str">
        <f t="shared" si="134"/>
        <v/>
      </c>
      <c r="B780" s="296" t="str">
        <f t="shared" si="139"/>
        <v/>
      </c>
      <c r="C780" s="296" t="str">
        <f t="shared" si="140"/>
        <v/>
      </c>
      <c r="D780" s="297" t="str">
        <f t="shared" si="141"/>
        <v/>
      </c>
      <c r="E780" s="298" t="str">
        <f t="shared" si="143"/>
        <v/>
      </c>
      <c r="F780" s="297"/>
      <c r="G780" s="297">
        <v>780</v>
      </c>
      <c r="H780" s="296" t="str">
        <f t="shared" si="142"/>
        <v/>
      </c>
      <c r="I780" s="299" t="str">
        <f t="shared" si="135"/>
        <v/>
      </c>
      <c r="J780" s="93"/>
      <c r="L780" s="278">
        <f t="shared" si="136"/>
        <v>0</v>
      </c>
      <c r="M780" s="278">
        <f t="shared" si="137"/>
        <v>0</v>
      </c>
      <c r="N780" s="319">
        <f t="shared" si="138"/>
        <v>0</v>
      </c>
      <c r="O780" s="300"/>
      <c r="P780" s="300"/>
      <c r="Q780" s="297"/>
      <c r="R780" s="297"/>
      <c r="S780" s="299" t="str">
        <f t="shared" si="133"/>
        <v/>
      </c>
    </row>
    <row r="781" spans="1:19" ht="30" customHeight="1" x14ac:dyDescent="0.2">
      <c r="A781" s="277" t="str">
        <f t="shared" si="134"/>
        <v/>
      </c>
      <c r="B781" s="296" t="str">
        <f t="shared" si="139"/>
        <v/>
      </c>
      <c r="C781" s="296" t="str">
        <f t="shared" si="140"/>
        <v/>
      </c>
      <c r="D781" s="297" t="str">
        <f t="shared" si="141"/>
        <v/>
      </c>
      <c r="E781" s="298" t="str">
        <f t="shared" si="143"/>
        <v/>
      </c>
      <c r="F781" s="297"/>
      <c r="G781" s="297">
        <v>781</v>
      </c>
      <c r="H781" s="296" t="str">
        <f t="shared" si="142"/>
        <v/>
      </c>
      <c r="I781" s="299" t="str">
        <f t="shared" si="135"/>
        <v/>
      </c>
      <c r="J781" s="93"/>
      <c r="L781" s="278">
        <f t="shared" si="136"/>
        <v>0</v>
      </c>
      <c r="M781" s="278">
        <f t="shared" si="137"/>
        <v>0</v>
      </c>
      <c r="N781" s="319">
        <f t="shared" si="138"/>
        <v>0</v>
      </c>
      <c r="O781" s="300"/>
      <c r="P781" s="300"/>
      <c r="Q781" s="297"/>
      <c r="R781" s="297"/>
      <c r="S781" s="299" t="str">
        <f t="shared" si="133"/>
        <v/>
      </c>
    </row>
    <row r="782" spans="1:19" ht="30" customHeight="1" x14ac:dyDescent="0.2">
      <c r="A782" s="277" t="str">
        <f t="shared" si="134"/>
        <v/>
      </c>
      <c r="B782" s="296" t="str">
        <f t="shared" si="139"/>
        <v/>
      </c>
      <c r="C782" s="296" t="str">
        <f t="shared" si="140"/>
        <v/>
      </c>
      <c r="D782" s="297" t="str">
        <f t="shared" si="141"/>
        <v/>
      </c>
      <c r="E782" s="298" t="str">
        <f t="shared" si="143"/>
        <v/>
      </c>
      <c r="F782" s="297"/>
      <c r="G782" s="297">
        <v>782</v>
      </c>
      <c r="H782" s="296" t="str">
        <f t="shared" si="142"/>
        <v/>
      </c>
      <c r="I782" s="299" t="str">
        <f t="shared" si="135"/>
        <v/>
      </c>
      <c r="J782" s="93"/>
      <c r="L782" s="278">
        <f t="shared" si="136"/>
        <v>0</v>
      </c>
      <c r="M782" s="278">
        <f t="shared" si="137"/>
        <v>0</v>
      </c>
      <c r="N782" s="319">
        <f t="shared" si="138"/>
        <v>0</v>
      </c>
      <c r="O782" s="300"/>
      <c r="P782" s="300"/>
      <c r="Q782" s="297"/>
      <c r="R782" s="297"/>
      <c r="S782" s="299" t="str">
        <f t="shared" si="133"/>
        <v/>
      </c>
    </row>
    <row r="783" spans="1:19" ht="30" customHeight="1" x14ac:dyDescent="0.2">
      <c r="A783" s="277" t="str">
        <f t="shared" si="134"/>
        <v/>
      </c>
      <c r="B783" s="296" t="str">
        <f t="shared" si="139"/>
        <v/>
      </c>
      <c r="C783" s="296" t="str">
        <f t="shared" si="140"/>
        <v/>
      </c>
      <c r="D783" s="297" t="str">
        <f t="shared" si="141"/>
        <v/>
      </c>
      <c r="E783" s="298" t="str">
        <f t="shared" si="143"/>
        <v/>
      </c>
      <c r="F783" s="297"/>
      <c r="G783" s="297">
        <v>783</v>
      </c>
      <c r="H783" s="296" t="str">
        <f t="shared" si="142"/>
        <v/>
      </c>
      <c r="I783" s="299" t="str">
        <f t="shared" si="135"/>
        <v/>
      </c>
      <c r="J783" s="93"/>
      <c r="L783" s="278">
        <f t="shared" si="136"/>
        <v>0</v>
      </c>
      <c r="M783" s="278">
        <f t="shared" si="137"/>
        <v>0</v>
      </c>
      <c r="N783" s="319">
        <f t="shared" si="138"/>
        <v>0</v>
      </c>
      <c r="O783" s="300"/>
      <c r="P783" s="300"/>
      <c r="Q783" s="297"/>
      <c r="R783" s="297"/>
      <c r="S783" s="299" t="str">
        <f t="shared" si="133"/>
        <v/>
      </c>
    </row>
    <row r="784" spans="1:19" ht="30" customHeight="1" x14ac:dyDescent="0.2">
      <c r="A784" s="277" t="str">
        <f t="shared" si="134"/>
        <v/>
      </c>
      <c r="B784" s="296" t="str">
        <f t="shared" si="139"/>
        <v/>
      </c>
      <c r="C784" s="296" t="str">
        <f t="shared" si="140"/>
        <v/>
      </c>
      <c r="D784" s="297" t="str">
        <f t="shared" si="141"/>
        <v/>
      </c>
      <c r="E784" s="298" t="str">
        <f t="shared" si="143"/>
        <v/>
      </c>
      <c r="F784" s="297"/>
      <c r="G784" s="297">
        <v>784</v>
      </c>
      <c r="H784" s="296" t="str">
        <f t="shared" si="142"/>
        <v/>
      </c>
      <c r="I784" s="299" t="str">
        <f t="shared" si="135"/>
        <v/>
      </c>
      <c r="J784" s="93"/>
      <c r="L784" s="278">
        <f t="shared" si="136"/>
        <v>0</v>
      </c>
      <c r="M784" s="278">
        <f t="shared" si="137"/>
        <v>0</v>
      </c>
      <c r="N784" s="319">
        <f t="shared" si="138"/>
        <v>0</v>
      </c>
      <c r="O784" s="300"/>
      <c r="P784" s="300"/>
      <c r="Q784" s="297"/>
      <c r="R784" s="297"/>
      <c r="S784" s="299" t="str">
        <f t="shared" si="133"/>
        <v/>
      </c>
    </row>
    <row r="785" spans="1:19" ht="30" customHeight="1" x14ac:dyDescent="0.2">
      <c r="A785" s="277" t="str">
        <f t="shared" si="134"/>
        <v/>
      </c>
      <c r="B785" s="296" t="str">
        <f t="shared" si="139"/>
        <v/>
      </c>
      <c r="C785" s="296" t="str">
        <f t="shared" si="140"/>
        <v/>
      </c>
      <c r="D785" s="297" t="str">
        <f t="shared" si="141"/>
        <v/>
      </c>
      <c r="E785" s="298" t="str">
        <f t="shared" si="143"/>
        <v/>
      </c>
      <c r="F785" s="297"/>
      <c r="G785" s="297">
        <v>785</v>
      </c>
      <c r="H785" s="296" t="str">
        <f t="shared" si="142"/>
        <v/>
      </c>
      <c r="I785" s="299" t="str">
        <f t="shared" si="135"/>
        <v/>
      </c>
      <c r="J785" s="93"/>
      <c r="L785" s="278">
        <f t="shared" si="136"/>
        <v>0</v>
      </c>
      <c r="M785" s="278">
        <f t="shared" si="137"/>
        <v>0</v>
      </c>
      <c r="N785" s="319">
        <f t="shared" si="138"/>
        <v>0</v>
      </c>
      <c r="O785" s="300"/>
      <c r="P785" s="300"/>
      <c r="Q785" s="297"/>
      <c r="R785" s="297"/>
      <c r="S785" s="299" t="str">
        <f t="shared" ref="S785:S848" si="144">IF(R785="","",CONCATENATE("C",IF(R785&gt;$X$1-25,0,INT(($X$1-R785-20)/5))))</f>
        <v/>
      </c>
    </row>
    <row r="786" spans="1:19" ht="30" customHeight="1" x14ac:dyDescent="0.2">
      <c r="A786" s="277" t="str">
        <f t="shared" si="134"/>
        <v/>
      </c>
      <c r="B786" s="296" t="str">
        <f t="shared" si="139"/>
        <v/>
      </c>
      <c r="C786" s="296" t="str">
        <f t="shared" si="140"/>
        <v/>
      </c>
      <c r="D786" s="297" t="str">
        <f t="shared" si="141"/>
        <v/>
      </c>
      <c r="E786" s="298" t="str">
        <f t="shared" si="143"/>
        <v/>
      </c>
      <c r="F786" s="297"/>
      <c r="G786" s="297">
        <v>786</v>
      </c>
      <c r="H786" s="296" t="str">
        <f t="shared" si="142"/>
        <v/>
      </c>
      <c r="I786" s="299" t="str">
        <f t="shared" si="135"/>
        <v/>
      </c>
      <c r="J786" s="93"/>
      <c r="L786" s="278">
        <f t="shared" si="136"/>
        <v>0</v>
      </c>
      <c r="M786" s="278">
        <f t="shared" si="137"/>
        <v>0</v>
      </c>
      <c r="N786" s="319">
        <f t="shared" si="138"/>
        <v>0</v>
      </c>
      <c r="O786" s="300"/>
      <c r="P786" s="300"/>
      <c r="Q786" s="297"/>
      <c r="R786" s="297"/>
      <c r="S786" s="299" t="str">
        <f t="shared" si="144"/>
        <v/>
      </c>
    </row>
    <row r="787" spans="1:19" ht="30" customHeight="1" x14ac:dyDescent="0.2">
      <c r="A787" s="277" t="str">
        <f t="shared" si="134"/>
        <v/>
      </c>
      <c r="B787" s="296" t="str">
        <f t="shared" si="139"/>
        <v/>
      </c>
      <c r="C787" s="296" t="str">
        <f t="shared" si="140"/>
        <v/>
      </c>
      <c r="D787" s="297" t="str">
        <f t="shared" si="141"/>
        <v/>
      </c>
      <c r="E787" s="298" t="str">
        <f t="shared" si="143"/>
        <v/>
      </c>
      <c r="F787" s="297"/>
      <c r="G787" s="297">
        <v>787</v>
      </c>
      <c r="H787" s="296" t="str">
        <f t="shared" si="142"/>
        <v/>
      </c>
      <c r="I787" s="299" t="str">
        <f t="shared" si="135"/>
        <v/>
      </c>
      <c r="J787" s="93"/>
      <c r="L787" s="278">
        <f t="shared" si="136"/>
        <v>0</v>
      </c>
      <c r="M787" s="278">
        <f t="shared" si="137"/>
        <v>0</v>
      </c>
      <c r="N787" s="319">
        <f t="shared" si="138"/>
        <v>0</v>
      </c>
      <c r="O787" s="300"/>
      <c r="P787" s="300"/>
      <c r="Q787" s="297"/>
      <c r="R787" s="297"/>
      <c r="S787" s="299" t="str">
        <f t="shared" si="144"/>
        <v/>
      </c>
    </row>
    <row r="788" spans="1:19" ht="30" customHeight="1" x14ac:dyDescent="0.2">
      <c r="A788" s="277" t="str">
        <f t="shared" si="134"/>
        <v/>
      </c>
      <c r="B788" s="296" t="str">
        <f t="shared" si="139"/>
        <v/>
      </c>
      <c r="C788" s="296" t="str">
        <f t="shared" si="140"/>
        <v/>
      </c>
      <c r="D788" s="297" t="str">
        <f t="shared" si="141"/>
        <v/>
      </c>
      <c r="E788" s="298" t="str">
        <f t="shared" si="143"/>
        <v/>
      </c>
      <c r="F788" s="297"/>
      <c r="G788" s="297">
        <v>788</v>
      </c>
      <c r="H788" s="296" t="str">
        <f t="shared" si="142"/>
        <v/>
      </c>
      <c r="I788" s="299" t="str">
        <f t="shared" si="135"/>
        <v/>
      </c>
      <c r="J788" s="93"/>
      <c r="L788" s="278">
        <f t="shared" si="136"/>
        <v>0</v>
      </c>
      <c r="M788" s="278">
        <f t="shared" si="137"/>
        <v>0</v>
      </c>
      <c r="N788" s="319">
        <f t="shared" si="138"/>
        <v>0</v>
      </c>
      <c r="O788" s="300"/>
      <c r="P788" s="300"/>
      <c r="Q788" s="297"/>
      <c r="R788" s="297"/>
      <c r="S788" s="299" t="str">
        <f t="shared" si="144"/>
        <v/>
      </c>
    </row>
    <row r="789" spans="1:19" ht="30" customHeight="1" x14ac:dyDescent="0.2">
      <c r="A789" s="277" t="str">
        <f t="shared" si="134"/>
        <v/>
      </c>
      <c r="B789" s="296" t="str">
        <f t="shared" si="139"/>
        <v/>
      </c>
      <c r="C789" s="296" t="str">
        <f t="shared" si="140"/>
        <v/>
      </c>
      <c r="D789" s="297" t="str">
        <f t="shared" si="141"/>
        <v/>
      </c>
      <c r="E789" s="298" t="str">
        <f t="shared" si="143"/>
        <v/>
      </c>
      <c r="F789" s="297"/>
      <c r="G789" s="297">
        <v>789</v>
      </c>
      <c r="H789" s="296" t="str">
        <f t="shared" si="142"/>
        <v/>
      </c>
      <c r="I789" s="299" t="str">
        <f t="shared" si="135"/>
        <v/>
      </c>
      <c r="J789" s="93"/>
      <c r="L789" s="278">
        <f t="shared" si="136"/>
        <v>0</v>
      </c>
      <c r="M789" s="278">
        <f t="shared" si="137"/>
        <v>0</v>
      </c>
      <c r="N789" s="319">
        <f t="shared" si="138"/>
        <v>0</v>
      </c>
      <c r="O789" s="300"/>
      <c r="P789" s="300"/>
      <c r="Q789" s="297"/>
      <c r="R789" s="297"/>
      <c r="S789" s="299" t="str">
        <f t="shared" si="144"/>
        <v/>
      </c>
    </row>
    <row r="790" spans="1:19" ht="30" customHeight="1" x14ac:dyDescent="0.2">
      <c r="A790" s="277" t="str">
        <f t="shared" si="134"/>
        <v/>
      </c>
      <c r="B790" s="296" t="str">
        <f t="shared" si="139"/>
        <v/>
      </c>
      <c r="C790" s="296" t="str">
        <f t="shared" si="140"/>
        <v/>
      </c>
      <c r="D790" s="297" t="str">
        <f t="shared" si="141"/>
        <v/>
      </c>
      <c r="E790" s="298" t="str">
        <f t="shared" si="143"/>
        <v/>
      </c>
      <c r="F790" s="297"/>
      <c r="G790" s="297">
        <v>790</v>
      </c>
      <c r="H790" s="296" t="str">
        <f t="shared" si="142"/>
        <v/>
      </c>
      <c r="I790" s="299" t="str">
        <f t="shared" si="135"/>
        <v/>
      </c>
      <c r="J790" s="93"/>
      <c r="L790" s="278">
        <f t="shared" si="136"/>
        <v>0</v>
      </c>
      <c r="M790" s="278">
        <f t="shared" si="137"/>
        <v>0</v>
      </c>
      <c r="N790" s="319">
        <f t="shared" si="138"/>
        <v>0</v>
      </c>
      <c r="O790" s="300"/>
      <c r="P790" s="300"/>
      <c r="Q790" s="297"/>
      <c r="R790" s="297"/>
      <c r="S790" s="299" t="str">
        <f t="shared" si="144"/>
        <v/>
      </c>
    </row>
    <row r="791" spans="1:19" ht="30" customHeight="1" x14ac:dyDescent="0.2">
      <c r="A791" s="277" t="str">
        <f t="shared" si="134"/>
        <v/>
      </c>
      <c r="B791" s="296" t="str">
        <f t="shared" si="139"/>
        <v/>
      </c>
      <c r="C791" s="296" t="str">
        <f t="shared" si="140"/>
        <v/>
      </c>
      <c r="D791" s="297" t="str">
        <f t="shared" si="141"/>
        <v/>
      </c>
      <c r="E791" s="298" t="str">
        <f t="shared" si="143"/>
        <v/>
      </c>
      <c r="F791" s="297"/>
      <c r="G791" s="297">
        <v>791</v>
      </c>
      <c r="H791" s="296" t="str">
        <f t="shared" si="142"/>
        <v/>
      </c>
      <c r="I791" s="299" t="str">
        <f t="shared" si="135"/>
        <v/>
      </c>
      <c r="J791" s="93"/>
      <c r="L791" s="278">
        <f t="shared" si="136"/>
        <v>0</v>
      </c>
      <c r="M791" s="278">
        <f t="shared" si="137"/>
        <v>0</v>
      </c>
      <c r="N791" s="319">
        <f t="shared" si="138"/>
        <v>0</v>
      </c>
      <c r="O791" s="300"/>
      <c r="P791" s="300"/>
      <c r="Q791" s="297"/>
      <c r="R791" s="297"/>
      <c r="S791" s="299" t="str">
        <f t="shared" si="144"/>
        <v/>
      </c>
    </row>
    <row r="792" spans="1:19" ht="30" customHeight="1" x14ac:dyDescent="0.2">
      <c r="A792" s="277" t="str">
        <f t="shared" si="134"/>
        <v/>
      </c>
      <c r="B792" s="296" t="str">
        <f t="shared" si="139"/>
        <v/>
      </c>
      <c r="C792" s="296" t="str">
        <f t="shared" si="140"/>
        <v/>
      </c>
      <c r="D792" s="297" t="str">
        <f t="shared" si="141"/>
        <v/>
      </c>
      <c r="E792" s="298" t="str">
        <f t="shared" si="143"/>
        <v/>
      </c>
      <c r="F792" s="297"/>
      <c r="G792" s="297">
        <v>792</v>
      </c>
      <c r="H792" s="296" t="str">
        <f t="shared" si="142"/>
        <v/>
      </c>
      <c r="I792" s="299" t="str">
        <f t="shared" si="135"/>
        <v/>
      </c>
      <c r="J792" s="93"/>
      <c r="L792" s="278">
        <f t="shared" si="136"/>
        <v>0</v>
      </c>
      <c r="M792" s="278">
        <f t="shared" si="137"/>
        <v>0</v>
      </c>
      <c r="N792" s="319">
        <f t="shared" si="138"/>
        <v>0</v>
      </c>
      <c r="O792" s="300"/>
      <c r="P792" s="300"/>
      <c r="Q792" s="297"/>
      <c r="R792" s="297"/>
      <c r="S792" s="299" t="str">
        <f t="shared" si="144"/>
        <v/>
      </c>
    </row>
    <row r="793" spans="1:19" ht="30" customHeight="1" x14ac:dyDescent="0.2">
      <c r="A793" s="277" t="str">
        <f t="shared" si="134"/>
        <v/>
      </c>
      <c r="B793" s="296" t="str">
        <f t="shared" si="139"/>
        <v/>
      </c>
      <c r="C793" s="296" t="str">
        <f t="shared" si="140"/>
        <v/>
      </c>
      <c r="D793" s="297" t="str">
        <f t="shared" si="141"/>
        <v/>
      </c>
      <c r="E793" s="298" t="str">
        <f t="shared" si="143"/>
        <v/>
      </c>
      <c r="F793" s="297"/>
      <c r="G793" s="297">
        <v>793</v>
      </c>
      <c r="H793" s="296" t="str">
        <f t="shared" si="142"/>
        <v/>
      </c>
      <c r="I793" s="299" t="str">
        <f t="shared" si="135"/>
        <v/>
      </c>
      <c r="J793" s="93"/>
      <c r="L793" s="278">
        <f t="shared" si="136"/>
        <v>0</v>
      </c>
      <c r="M793" s="278">
        <f t="shared" si="137"/>
        <v>0</v>
      </c>
      <c r="N793" s="319">
        <f t="shared" si="138"/>
        <v>0</v>
      </c>
      <c r="O793" s="300"/>
      <c r="P793" s="300"/>
      <c r="Q793" s="297"/>
      <c r="R793" s="297"/>
      <c r="S793" s="299" t="str">
        <f t="shared" si="144"/>
        <v/>
      </c>
    </row>
    <row r="794" spans="1:19" ht="30" customHeight="1" x14ac:dyDescent="0.2">
      <c r="A794" s="277" t="str">
        <f t="shared" si="134"/>
        <v/>
      </c>
      <c r="B794" s="296" t="str">
        <f t="shared" si="139"/>
        <v/>
      </c>
      <c r="C794" s="296" t="str">
        <f t="shared" si="140"/>
        <v/>
      </c>
      <c r="D794" s="297" t="str">
        <f t="shared" si="141"/>
        <v/>
      </c>
      <c r="E794" s="298" t="str">
        <f t="shared" si="143"/>
        <v/>
      </c>
      <c r="F794" s="297"/>
      <c r="G794" s="297">
        <v>794</v>
      </c>
      <c r="H794" s="296" t="str">
        <f t="shared" si="142"/>
        <v/>
      </c>
      <c r="I794" s="299" t="str">
        <f t="shared" si="135"/>
        <v/>
      </c>
      <c r="J794" s="93"/>
      <c r="L794" s="278">
        <f t="shared" si="136"/>
        <v>0</v>
      </c>
      <c r="M794" s="278">
        <f t="shared" si="137"/>
        <v>0</v>
      </c>
      <c r="N794" s="319">
        <f t="shared" si="138"/>
        <v>0</v>
      </c>
      <c r="O794" s="300"/>
      <c r="P794" s="300"/>
      <c r="Q794" s="297"/>
      <c r="R794" s="297"/>
      <c r="S794" s="299" t="str">
        <f t="shared" si="144"/>
        <v/>
      </c>
    </row>
    <row r="795" spans="1:19" ht="30" customHeight="1" x14ac:dyDescent="0.2">
      <c r="A795" s="277" t="str">
        <f t="shared" si="134"/>
        <v/>
      </c>
      <c r="B795" s="296" t="str">
        <f t="shared" si="139"/>
        <v/>
      </c>
      <c r="C795" s="296" t="str">
        <f t="shared" si="140"/>
        <v/>
      </c>
      <c r="D795" s="297" t="str">
        <f t="shared" si="141"/>
        <v/>
      </c>
      <c r="E795" s="298" t="str">
        <f t="shared" si="143"/>
        <v/>
      </c>
      <c r="F795" s="297"/>
      <c r="G795" s="297">
        <v>795</v>
      </c>
      <c r="H795" s="296" t="str">
        <f t="shared" si="142"/>
        <v/>
      </c>
      <c r="I795" s="299" t="str">
        <f t="shared" si="135"/>
        <v/>
      </c>
      <c r="J795" s="93"/>
      <c r="L795" s="278">
        <f t="shared" si="136"/>
        <v>0</v>
      </c>
      <c r="M795" s="278">
        <f t="shared" si="137"/>
        <v>0</v>
      </c>
      <c r="N795" s="319">
        <f t="shared" si="138"/>
        <v>0</v>
      </c>
      <c r="O795" s="300"/>
      <c r="P795" s="300"/>
      <c r="Q795" s="297"/>
      <c r="R795" s="297"/>
      <c r="S795" s="299" t="str">
        <f t="shared" si="144"/>
        <v/>
      </c>
    </row>
    <row r="796" spans="1:19" ht="30" customHeight="1" x14ac:dyDescent="0.2">
      <c r="A796" s="277" t="str">
        <f t="shared" si="134"/>
        <v/>
      </c>
      <c r="B796" s="296" t="str">
        <f t="shared" si="139"/>
        <v/>
      </c>
      <c r="C796" s="296" t="str">
        <f t="shared" si="140"/>
        <v/>
      </c>
      <c r="D796" s="297" t="str">
        <f t="shared" si="141"/>
        <v/>
      </c>
      <c r="E796" s="298" t="str">
        <f t="shared" si="143"/>
        <v/>
      </c>
      <c r="F796" s="297"/>
      <c r="G796" s="297">
        <v>796</v>
      </c>
      <c r="H796" s="296" t="str">
        <f t="shared" si="142"/>
        <v/>
      </c>
      <c r="I796" s="299" t="str">
        <f t="shared" si="135"/>
        <v/>
      </c>
      <c r="J796" s="93"/>
      <c r="L796" s="278">
        <f t="shared" si="136"/>
        <v>0</v>
      </c>
      <c r="M796" s="278">
        <f t="shared" si="137"/>
        <v>0</v>
      </c>
      <c r="N796" s="319">
        <f t="shared" si="138"/>
        <v>0</v>
      </c>
      <c r="O796" s="300"/>
      <c r="P796" s="300"/>
      <c r="Q796" s="297"/>
      <c r="R796" s="297"/>
      <c r="S796" s="299" t="str">
        <f t="shared" si="144"/>
        <v/>
      </c>
    </row>
    <row r="797" spans="1:19" ht="30" customHeight="1" x14ac:dyDescent="0.2">
      <c r="A797" s="277" t="str">
        <f t="shared" si="134"/>
        <v/>
      </c>
      <c r="B797" s="296" t="str">
        <f t="shared" si="139"/>
        <v/>
      </c>
      <c r="C797" s="296" t="str">
        <f t="shared" si="140"/>
        <v/>
      </c>
      <c r="D797" s="297" t="str">
        <f t="shared" si="141"/>
        <v/>
      </c>
      <c r="E797" s="298" t="str">
        <f t="shared" si="143"/>
        <v/>
      </c>
      <c r="F797" s="297"/>
      <c r="G797" s="297">
        <v>797</v>
      </c>
      <c r="H797" s="296" t="str">
        <f t="shared" si="142"/>
        <v/>
      </c>
      <c r="I797" s="299" t="str">
        <f t="shared" si="135"/>
        <v/>
      </c>
      <c r="J797" s="93"/>
      <c r="L797" s="278">
        <f t="shared" si="136"/>
        <v>0</v>
      </c>
      <c r="M797" s="278">
        <f t="shared" si="137"/>
        <v>0</v>
      </c>
      <c r="N797" s="319">
        <f t="shared" si="138"/>
        <v>0</v>
      </c>
      <c r="O797" s="300"/>
      <c r="P797" s="300"/>
      <c r="Q797" s="297"/>
      <c r="R797" s="297"/>
      <c r="S797" s="299" t="str">
        <f t="shared" si="144"/>
        <v/>
      </c>
    </row>
    <row r="798" spans="1:19" ht="30" customHeight="1" x14ac:dyDescent="0.2">
      <c r="A798" s="277" t="str">
        <f t="shared" si="134"/>
        <v/>
      </c>
      <c r="B798" s="296" t="str">
        <f t="shared" si="139"/>
        <v/>
      </c>
      <c r="C798" s="296" t="str">
        <f t="shared" si="140"/>
        <v/>
      </c>
      <c r="D798" s="297" t="str">
        <f t="shared" si="141"/>
        <v/>
      </c>
      <c r="E798" s="298" t="str">
        <f t="shared" si="143"/>
        <v/>
      </c>
      <c r="F798" s="297"/>
      <c r="G798" s="297">
        <v>798</v>
      </c>
      <c r="H798" s="296" t="str">
        <f t="shared" si="142"/>
        <v/>
      </c>
      <c r="I798" s="299" t="str">
        <f t="shared" si="135"/>
        <v/>
      </c>
      <c r="J798" s="93"/>
      <c r="L798" s="278">
        <f t="shared" si="136"/>
        <v>0</v>
      </c>
      <c r="M798" s="278">
        <f t="shared" si="137"/>
        <v>0</v>
      </c>
      <c r="N798" s="319">
        <f t="shared" si="138"/>
        <v>0</v>
      </c>
      <c r="O798" s="300"/>
      <c r="P798" s="300"/>
      <c r="Q798" s="297"/>
      <c r="R798" s="297"/>
      <c r="S798" s="299" t="str">
        <f t="shared" si="144"/>
        <v/>
      </c>
    </row>
    <row r="799" spans="1:19" ht="30" customHeight="1" x14ac:dyDescent="0.2">
      <c r="A799" s="277" t="str">
        <f t="shared" si="134"/>
        <v/>
      </c>
      <c r="B799" s="296" t="str">
        <f t="shared" si="139"/>
        <v/>
      </c>
      <c r="C799" s="296" t="str">
        <f t="shared" si="140"/>
        <v/>
      </c>
      <c r="D799" s="297" t="str">
        <f t="shared" si="141"/>
        <v/>
      </c>
      <c r="E799" s="298" t="str">
        <f t="shared" si="143"/>
        <v/>
      </c>
      <c r="F799" s="297"/>
      <c r="G799" s="297">
        <v>799</v>
      </c>
      <c r="H799" s="296" t="str">
        <f t="shared" si="142"/>
        <v/>
      </c>
      <c r="I799" s="299" t="str">
        <f t="shared" si="135"/>
        <v/>
      </c>
      <c r="J799" s="93"/>
      <c r="L799" s="278">
        <f t="shared" si="136"/>
        <v>0</v>
      </c>
      <c r="M799" s="278">
        <f t="shared" si="137"/>
        <v>0</v>
      </c>
      <c r="N799" s="319">
        <f t="shared" si="138"/>
        <v>0</v>
      </c>
      <c r="O799" s="300"/>
      <c r="P799" s="300"/>
      <c r="Q799" s="297"/>
      <c r="R799" s="297"/>
      <c r="S799" s="299" t="str">
        <f t="shared" si="144"/>
        <v/>
      </c>
    </row>
    <row r="800" spans="1:19" ht="30" customHeight="1" x14ac:dyDescent="0.2">
      <c r="A800" s="277" t="str">
        <f t="shared" si="134"/>
        <v/>
      </c>
      <c r="B800" s="296" t="str">
        <f t="shared" si="139"/>
        <v/>
      </c>
      <c r="C800" s="296" t="str">
        <f t="shared" si="140"/>
        <v/>
      </c>
      <c r="D800" s="297" t="str">
        <f t="shared" si="141"/>
        <v/>
      </c>
      <c r="E800" s="298" t="str">
        <f t="shared" si="143"/>
        <v/>
      </c>
      <c r="F800" s="297"/>
      <c r="G800" s="297">
        <v>800</v>
      </c>
      <c r="H800" s="296" t="str">
        <f t="shared" si="142"/>
        <v/>
      </c>
      <c r="I800" s="299" t="str">
        <f t="shared" si="135"/>
        <v/>
      </c>
      <c r="J800" s="93"/>
      <c r="L800" s="278">
        <f t="shared" si="136"/>
        <v>0</v>
      </c>
      <c r="M800" s="278">
        <f t="shared" si="137"/>
        <v>0</v>
      </c>
      <c r="N800" s="319">
        <f t="shared" si="138"/>
        <v>0</v>
      </c>
      <c r="O800" s="300"/>
      <c r="P800" s="300"/>
      <c r="Q800" s="297"/>
      <c r="R800" s="297"/>
      <c r="S800" s="299" t="str">
        <f t="shared" si="144"/>
        <v/>
      </c>
    </row>
    <row r="801" spans="1:19" ht="30" customHeight="1" x14ac:dyDescent="0.2">
      <c r="A801" s="277" t="str">
        <f t="shared" si="134"/>
        <v/>
      </c>
      <c r="B801" s="296" t="str">
        <f t="shared" si="139"/>
        <v/>
      </c>
      <c r="C801" s="296" t="str">
        <f t="shared" si="140"/>
        <v/>
      </c>
      <c r="D801" s="297" t="str">
        <f t="shared" si="141"/>
        <v/>
      </c>
      <c r="E801" s="298" t="str">
        <f t="shared" si="143"/>
        <v/>
      </c>
      <c r="F801" s="297"/>
      <c r="G801" s="297">
        <v>801</v>
      </c>
      <c r="H801" s="296" t="str">
        <f t="shared" si="142"/>
        <v/>
      </c>
      <c r="I801" s="299" t="str">
        <f t="shared" si="135"/>
        <v/>
      </c>
      <c r="J801" s="93"/>
      <c r="L801" s="278">
        <f t="shared" si="136"/>
        <v>0</v>
      </c>
      <c r="M801" s="278">
        <f t="shared" si="137"/>
        <v>0</v>
      </c>
      <c r="N801" s="319">
        <f t="shared" si="138"/>
        <v>0</v>
      </c>
      <c r="O801" s="300"/>
      <c r="P801" s="300"/>
      <c r="Q801" s="297"/>
      <c r="R801" s="297"/>
      <c r="S801" s="299" t="str">
        <f t="shared" si="144"/>
        <v/>
      </c>
    </row>
    <row r="802" spans="1:19" ht="30" customHeight="1" x14ac:dyDescent="0.2">
      <c r="A802" s="277" t="str">
        <f t="shared" si="134"/>
        <v/>
      </c>
      <c r="B802" s="296" t="str">
        <f t="shared" si="139"/>
        <v/>
      </c>
      <c r="C802" s="296" t="str">
        <f t="shared" si="140"/>
        <v/>
      </c>
      <c r="D802" s="297" t="str">
        <f t="shared" si="141"/>
        <v/>
      </c>
      <c r="E802" s="298" t="str">
        <f t="shared" si="143"/>
        <v/>
      </c>
      <c r="F802" s="297"/>
      <c r="G802" s="297">
        <v>802</v>
      </c>
      <c r="H802" s="296" t="str">
        <f t="shared" si="142"/>
        <v/>
      </c>
      <c r="I802" s="299" t="str">
        <f t="shared" si="135"/>
        <v/>
      </c>
      <c r="J802" s="93"/>
      <c r="L802" s="278">
        <f t="shared" si="136"/>
        <v>0</v>
      </c>
      <c r="M802" s="278">
        <f t="shared" si="137"/>
        <v>0</v>
      </c>
      <c r="N802" s="319">
        <f t="shared" si="138"/>
        <v>0</v>
      </c>
      <c r="O802" s="300"/>
      <c r="P802" s="300"/>
      <c r="Q802" s="297"/>
      <c r="R802" s="297"/>
      <c r="S802" s="299" t="str">
        <f t="shared" si="144"/>
        <v/>
      </c>
    </row>
    <row r="803" spans="1:19" ht="30" customHeight="1" x14ac:dyDescent="0.2">
      <c r="A803" s="277" t="str">
        <f t="shared" si="134"/>
        <v/>
      </c>
      <c r="B803" s="296" t="str">
        <f t="shared" si="139"/>
        <v/>
      </c>
      <c r="C803" s="296" t="str">
        <f t="shared" si="140"/>
        <v/>
      </c>
      <c r="D803" s="297" t="str">
        <f t="shared" si="141"/>
        <v/>
      </c>
      <c r="E803" s="298" t="str">
        <f t="shared" si="143"/>
        <v/>
      </c>
      <c r="F803" s="297"/>
      <c r="G803" s="297">
        <v>803</v>
      </c>
      <c r="H803" s="296" t="str">
        <f t="shared" si="142"/>
        <v/>
      </c>
      <c r="I803" s="299" t="str">
        <f t="shared" si="135"/>
        <v/>
      </c>
      <c r="J803" s="93"/>
      <c r="L803" s="278">
        <f t="shared" si="136"/>
        <v>0</v>
      </c>
      <c r="M803" s="278">
        <f t="shared" si="137"/>
        <v>0</v>
      </c>
      <c r="N803" s="319">
        <f t="shared" si="138"/>
        <v>0</v>
      </c>
      <c r="O803" s="300"/>
      <c r="P803" s="300"/>
      <c r="Q803" s="297"/>
      <c r="R803" s="297"/>
      <c r="S803" s="299" t="str">
        <f t="shared" si="144"/>
        <v/>
      </c>
    </row>
    <row r="804" spans="1:19" ht="30" customHeight="1" x14ac:dyDescent="0.2">
      <c r="A804" s="277" t="str">
        <f t="shared" si="134"/>
        <v/>
      </c>
      <c r="B804" s="296" t="str">
        <f t="shared" si="139"/>
        <v/>
      </c>
      <c r="C804" s="296" t="str">
        <f t="shared" si="140"/>
        <v/>
      </c>
      <c r="D804" s="297" t="str">
        <f t="shared" si="141"/>
        <v/>
      </c>
      <c r="E804" s="298" t="str">
        <f t="shared" si="143"/>
        <v/>
      </c>
      <c r="F804" s="297"/>
      <c r="G804" s="297">
        <v>804</v>
      </c>
      <c r="H804" s="296" t="str">
        <f t="shared" si="142"/>
        <v/>
      </c>
      <c r="I804" s="299" t="str">
        <f t="shared" si="135"/>
        <v/>
      </c>
      <c r="J804" s="93"/>
      <c r="L804" s="278">
        <f t="shared" si="136"/>
        <v>0</v>
      </c>
      <c r="M804" s="278">
        <f t="shared" si="137"/>
        <v>0</v>
      </c>
      <c r="N804" s="319">
        <f t="shared" si="138"/>
        <v>0</v>
      </c>
      <c r="O804" s="300"/>
      <c r="P804" s="300"/>
      <c r="Q804" s="297"/>
      <c r="R804" s="297"/>
      <c r="S804" s="299" t="str">
        <f t="shared" si="144"/>
        <v/>
      </c>
    </row>
    <row r="805" spans="1:19" ht="30" customHeight="1" x14ac:dyDescent="0.2">
      <c r="A805" s="277" t="str">
        <f t="shared" si="134"/>
        <v/>
      </c>
      <c r="B805" s="296" t="str">
        <f t="shared" si="139"/>
        <v/>
      </c>
      <c r="C805" s="296" t="str">
        <f t="shared" si="140"/>
        <v/>
      </c>
      <c r="D805" s="297" t="str">
        <f t="shared" si="141"/>
        <v/>
      </c>
      <c r="E805" s="298" t="str">
        <f t="shared" si="143"/>
        <v/>
      </c>
      <c r="F805" s="297"/>
      <c r="G805" s="297">
        <v>805</v>
      </c>
      <c r="H805" s="296" t="str">
        <f t="shared" si="142"/>
        <v/>
      </c>
      <c r="I805" s="299" t="str">
        <f t="shared" si="135"/>
        <v/>
      </c>
      <c r="J805" s="93"/>
      <c r="L805" s="278">
        <f t="shared" si="136"/>
        <v>0</v>
      </c>
      <c r="M805" s="278">
        <f t="shared" si="137"/>
        <v>0</v>
      </c>
      <c r="N805" s="319">
        <f t="shared" si="138"/>
        <v>0</v>
      </c>
      <c r="O805" s="300"/>
      <c r="P805" s="300"/>
      <c r="Q805" s="297"/>
      <c r="R805" s="297"/>
      <c r="S805" s="299" t="str">
        <f t="shared" si="144"/>
        <v/>
      </c>
    </row>
    <row r="806" spans="1:19" ht="30" customHeight="1" x14ac:dyDescent="0.2">
      <c r="A806" s="277" t="str">
        <f t="shared" si="134"/>
        <v/>
      </c>
      <c r="B806" s="296" t="str">
        <f t="shared" si="139"/>
        <v/>
      </c>
      <c r="C806" s="296" t="str">
        <f t="shared" si="140"/>
        <v/>
      </c>
      <c r="D806" s="297" t="str">
        <f t="shared" si="141"/>
        <v/>
      </c>
      <c r="E806" s="298" t="str">
        <f t="shared" si="143"/>
        <v/>
      </c>
      <c r="F806" s="297"/>
      <c r="G806" s="297">
        <v>806</v>
      </c>
      <c r="H806" s="296" t="str">
        <f t="shared" si="142"/>
        <v/>
      </c>
      <c r="I806" s="299" t="str">
        <f t="shared" si="135"/>
        <v/>
      </c>
      <c r="J806" s="93"/>
      <c r="L806" s="278">
        <f t="shared" si="136"/>
        <v>0</v>
      </c>
      <c r="M806" s="278">
        <f t="shared" si="137"/>
        <v>0</v>
      </c>
      <c r="N806" s="319">
        <f t="shared" si="138"/>
        <v>0</v>
      </c>
      <c r="O806" s="300"/>
      <c r="P806" s="300"/>
      <c r="Q806" s="297"/>
      <c r="R806" s="297"/>
      <c r="S806" s="299" t="str">
        <f t="shared" si="144"/>
        <v/>
      </c>
    </row>
    <row r="807" spans="1:19" ht="30" customHeight="1" x14ac:dyDescent="0.2">
      <c r="A807" s="277" t="str">
        <f t="shared" si="134"/>
        <v/>
      </c>
      <c r="B807" s="296" t="str">
        <f t="shared" si="139"/>
        <v/>
      </c>
      <c r="C807" s="296" t="str">
        <f t="shared" si="140"/>
        <v/>
      </c>
      <c r="D807" s="297" t="str">
        <f t="shared" si="141"/>
        <v/>
      </c>
      <c r="E807" s="298" t="str">
        <f t="shared" si="143"/>
        <v/>
      </c>
      <c r="F807" s="297"/>
      <c r="G807" s="297">
        <v>807</v>
      </c>
      <c r="H807" s="296" t="str">
        <f t="shared" si="142"/>
        <v/>
      </c>
      <c r="I807" s="299" t="str">
        <f t="shared" si="135"/>
        <v/>
      </c>
      <c r="J807" s="93"/>
      <c r="L807" s="278">
        <f t="shared" si="136"/>
        <v>0</v>
      </c>
      <c r="M807" s="278">
        <f t="shared" si="137"/>
        <v>0</v>
      </c>
      <c r="N807" s="319">
        <f t="shared" si="138"/>
        <v>0</v>
      </c>
      <c r="O807" s="300"/>
      <c r="P807" s="300"/>
      <c r="Q807" s="297"/>
      <c r="R807" s="297"/>
      <c r="S807" s="299" t="str">
        <f t="shared" si="144"/>
        <v/>
      </c>
    </row>
    <row r="808" spans="1:19" ht="30" customHeight="1" x14ac:dyDescent="0.2">
      <c r="A808" s="277" t="str">
        <f t="shared" si="134"/>
        <v/>
      </c>
      <c r="B808" s="296" t="str">
        <f t="shared" si="139"/>
        <v/>
      </c>
      <c r="C808" s="296" t="str">
        <f t="shared" si="140"/>
        <v/>
      </c>
      <c r="D808" s="297" t="str">
        <f t="shared" si="141"/>
        <v/>
      </c>
      <c r="E808" s="298" t="str">
        <f t="shared" si="143"/>
        <v/>
      </c>
      <c r="F808" s="297"/>
      <c r="G808" s="297">
        <v>808</v>
      </c>
      <c r="H808" s="296" t="str">
        <f t="shared" si="142"/>
        <v/>
      </c>
      <c r="I808" s="299" t="str">
        <f t="shared" si="135"/>
        <v/>
      </c>
      <c r="J808" s="93"/>
      <c r="L808" s="278">
        <f t="shared" si="136"/>
        <v>0</v>
      </c>
      <c r="M808" s="278">
        <f t="shared" si="137"/>
        <v>0</v>
      </c>
      <c r="N808" s="319">
        <f t="shared" si="138"/>
        <v>0</v>
      </c>
      <c r="O808" s="300"/>
      <c r="P808" s="300"/>
      <c r="Q808" s="297"/>
      <c r="R808" s="297"/>
      <c r="S808" s="299" t="str">
        <f t="shared" si="144"/>
        <v/>
      </c>
    </row>
    <row r="809" spans="1:19" ht="30" customHeight="1" x14ac:dyDescent="0.2">
      <c r="A809" s="277" t="str">
        <f t="shared" si="134"/>
        <v/>
      </c>
      <c r="B809" s="296" t="str">
        <f t="shared" si="139"/>
        <v/>
      </c>
      <c r="C809" s="296" t="str">
        <f t="shared" si="140"/>
        <v/>
      </c>
      <c r="D809" s="297" t="str">
        <f t="shared" si="141"/>
        <v/>
      </c>
      <c r="E809" s="298" t="str">
        <f t="shared" si="143"/>
        <v/>
      </c>
      <c r="F809" s="297"/>
      <c r="G809" s="297">
        <v>809</v>
      </c>
      <c r="H809" s="296" t="str">
        <f t="shared" si="142"/>
        <v/>
      </c>
      <c r="I809" s="299" t="str">
        <f t="shared" si="135"/>
        <v/>
      </c>
      <c r="J809" s="93"/>
      <c r="L809" s="278">
        <f t="shared" si="136"/>
        <v>0</v>
      </c>
      <c r="M809" s="278">
        <f t="shared" si="137"/>
        <v>0</v>
      </c>
      <c r="N809" s="319">
        <f t="shared" si="138"/>
        <v>0</v>
      </c>
      <c r="O809" s="300"/>
      <c r="P809" s="300"/>
      <c r="Q809" s="297"/>
      <c r="R809" s="297"/>
      <c r="S809" s="299" t="str">
        <f t="shared" si="144"/>
        <v/>
      </c>
    </row>
    <row r="810" spans="1:19" ht="30" customHeight="1" x14ac:dyDescent="0.2">
      <c r="A810" s="277" t="str">
        <f t="shared" si="134"/>
        <v/>
      </c>
      <c r="B810" s="296" t="str">
        <f t="shared" si="139"/>
        <v/>
      </c>
      <c r="C810" s="296" t="str">
        <f t="shared" si="140"/>
        <v/>
      </c>
      <c r="D810" s="297" t="str">
        <f t="shared" si="141"/>
        <v/>
      </c>
      <c r="E810" s="298" t="str">
        <f t="shared" si="143"/>
        <v/>
      </c>
      <c r="F810" s="297"/>
      <c r="G810" s="297">
        <v>810</v>
      </c>
      <c r="H810" s="296" t="str">
        <f t="shared" si="142"/>
        <v/>
      </c>
      <c r="I810" s="299" t="str">
        <f t="shared" si="135"/>
        <v/>
      </c>
      <c r="J810" s="93"/>
      <c r="L810" s="278">
        <f t="shared" si="136"/>
        <v>0</v>
      </c>
      <c r="M810" s="278">
        <f t="shared" si="137"/>
        <v>0</v>
      </c>
      <c r="N810" s="319">
        <f t="shared" si="138"/>
        <v>0</v>
      </c>
      <c r="O810" s="300"/>
      <c r="P810" s="300"/>
      <c r="Q810" s="297"/>
      <c r="R810" s="297"/>
      <c r="S810" s="299" t="str">
        <f t="shared" si="144"/>
        <v/>
      </c>
    </row>
    <row r="811" spans="1:19" ht="30" customHeight="1" x14ac:dyDescent="0.2">
      <c r="A811" s="277" t="str">
        <f t="shared" si="134"/>
        <v/>
      </c>
      <c r="B811" s="296" t="str">
        <f t="shared" si="139"/>
        <v/>
      </c>
      <c r="C811" s="296" t="str">
        <f t="shared" si="140"/>
        <v/>
      </c>
      <c r="D811" s="297" t="str">
        <f t="shared" si="141"/>
        <v/>
      </c>
      <c r="E811" s="298" t="str">
        <f t="shared" si="143"/>
        <v/>
      </c>
      <c r="F811" s="297"/>
      <c r="G811" s="297">
        <v>811</v>
      </c>
      <c r="H811" s="296" t="str">
        <f t="shared" si="142"/>
        <v/>
      </c>
      <c r="I811" s="299" t="str">
        <f t="shared" si="135"/>
        <v/>
      </c>
      <c r="J811" s="93"/>
      <c r="L811" s="278">
        <f t="shared" si="136"/>
        <v>0</v>
      </c>
      <c r="M811" s="278">
        <f t="shared" si="137"/>
        <v>0</v>
      </c>
      <c r="N811" s="319">
        <f t="shared" si="138"/>
        <v>0</v>
      </c>
      <c r="O811" s="300"/>
      <c r="P811" s="300"/>
      <c r="Q811" s="297"/>
      <c r="R811" s="297"/>
      <c r="S811" s="299" t="str">
        <f t="shared" si="144"/>
        <v/>
      </c>
    </row>
    <row r="812" spans="1:19" ht="30" customHeight="1" x14ac:dyDescent="0.2">
      <c r="A812" s="277" t="str">
        <f t="shared" si="134"/>
        <v/>
      </c>
      <c r="B812" s="296" t="str">
        <f t="shared" si="139"/>
        <v/>
      </c>
      <c r="C812" s="296" t="str">
        <f t="shared" si="140"/>
        <v/>
      </c>
      <c r="D812" s="297" t="str">
        <f t="shared" si="141"/>
        <v/>
      </c>
      <c r="E812" s="298" t="str">
        <f t="shared" si="143"/>
        <v/>
      </c>
      <c r="F812" s="297"/>
      <c r="G812" s="297">
        <v>812</v>
      </c>
      <c r="H812" s="296" t="str">
        <f t="shared" si="142"/>
        <v/>
      </c>
      <c r="I812" s="299" t="str">
        <f t="shared" si="135"/>
        <v/>
      </c>
      <c r="J812" s="93"/>
      <c r="L812" s="278">
        <f t="shared" si="136"/>
        <v>0</v>
      </c>
      <c r="M812" s="278">
        <f t="shared" si="137"/>
        <v>0</v>
      </c>
      <c r="N812" s="319">
        <f t="shared" si="138"/>
        <v>0</v>
      </c>
      <c r="O812" s="300"/>
      <c r="P812" s="300"/>
      <c r="Q812" s="297"/>
      <c r="R812" s="297"/>
      <c r="S812" s="299" t="str">
        <f t="shared" si="144"/>
        <v/>
      </c>
    </row>
    <row r="813" spans="1:19" ht="30" customHeight="1" x14ac:dyDescent="0.2">
      <c r="A813" s="277" t="str">
        <f t="shared" si="134"/>
        <v/>
      </c>
      <c r="B813" s="296" t="str">
        <f t="shared" si="139"/>
        <v/>
      </c>
      <c r="C813" s="296" t="str">
        <f t="shared" si="140"/>
        <v/>
      </c>
      <c r="D813" s="297" t="str">
        <f t="shared" si="141"/>
        <v/>
      </c>
      <c r="E813" s="298" t="str">
        <f t="shared" si="143"/>
        <v/>
      </c>
      <c r="F813" s="297"/>
      <c r="G813" s="297">
        <v>813</v>
      </c>
      <c r="H813" s="296" t="str">
        <f t="shared" si="142"/>
        <v/>
      </c>
      <c r="I813" s="299" t="str">
        <f t="shared" si="135"/>
        <v/>
      </c>
      <c r="J813" s="93"/>
      <c r="L813" s="278">
        <f t="shared" si="136"/>
        <v>0</v>
      </c>
      <c r="M813" s="278">
        <f t="shared" si="137"/>
        <v>0</v>
      </c>
      <c r="N813" s="319">
        <f t="shared" si="138"/>
        <v>0</v>
      </c>
      <c r="O813" s="300"/>
      <c r="P813" s="300"/>
      <c r="Q813" s="297"/>
      <c r="R813" s="297"/>
      <c r="S813" s="299" t="str">
        <f t="shared" si="144"/>
        <v/>
      </c>
    </row>
    <row r="814" spans="1:19" ht="30" customHeight="1" x14ac:dyDescent="0.2">
      <c r="A814" s="277" t="str">
        <f t="shared" si="134"/>
        <v/>
      </c>
      <c r="B814" s="296" t="str">
        <f t="shared" si="139"/>
        <v/>
      </c>
      <c r="C814" s="296" t="str">
        <f t="shared" si="140"/>
        <v/>
      </c>
      <c r="D814" s="297" t="str">
        <f t="shared" si="141"/>
        <v/>
      </c>
      <c r="E814" s="298" t="str">
        <f t="shared" si="143"/>
        <v/>
      </c>
      <c r="F814" s="297"/>
      <c r="G814" s="297">
        <v>814</v>
      </c>
      <c r="H814" s="296" t="str">
        <f t="shared" si="142"/>
        <v/>
      </c>
      <c r="I814" s="299" t="str">
        <f t="shared" si="135"/>
        <v/>
      </c>
      <c r="J814" s="93"/>
      <c r="L814" s="278">
        <f t="shared" si="136"/>
        <v>0</v>
      </c>
      <c r="M814" s="278">
        <f t="shared" si="137"/>
        <v>0</v>
      </c>
      <c r="N814" s="319">
        <f t="shared" si="138"/>
        <v>0</v>
      </c>
      <c r="O814" s="300"/>
      <c r="P814" s="300"/>
      <c r="Q814" s="297"/>
      <c r="R814" s="297"/>
      <c r="S814" s="299" t="str">
        <f t="shared" si="144"/>
        <v/>
      </c>
    </row>
    <row r="815" spans="1:19" ht="30" customHeight="1" x14ac:dyDescent="0.2">
      <c r="A815" s="277" t="str">
        <f t="shared" si="134"/>
        <v/>
      </c>
      <c r="B815" s="296" t="str">
        <f t="shared" si="139"/>
        <v/>
      </c>
      <c r="C815" s="296" t="str">
        <f t="shared" si="140"/>
        <v/>
      </c>
      <c r="D815" s="297" t="str">
        <f t="shared" si="141"/>
        <v/>
      </c>
      <c r="E815" s="298" t="str">
        <f t="shared" si="143"/>
        <v/>
      </c>
      <c r="F815" s="297"/>
      <c r="G815" s="297">
        <v>815</v>
      </c>
      <c r="H815" s="296" t="str">
        <f t="shared" si="142"/>
        <v/>
      </c>
      <c r="I815" s="299" t="str">
        <f t="shared" si="135"/>
        <v/>
      </c>
      <c r="J815" s="93"/>
      <c r="L815" s="278">
        <f t="shared" si="136"/>
        <v>0</v>
      </c>
      <c r="M815" s="278">
        <f t="shared" si="137"/>
        <v>0</v>
      </c>
      <c r="N815" s="319">
        <f t="shared" si="138"/>
        <v>0</v>
      </c>
      <c r="O815" s="300"/>
      <c r="P815" s="300"/>
      <c r="Q815" s="297"/>
      <c r="R815" s="297"/>
      <c r="S815" s="299" t="str">
        <f t="shared" si="144"/>
        <v/>
      </c>
    </row>
    <row r="816" spans="1:19" ht="30" customHeight="1" x14ac:dyDescent="0.2">
      <c r="A816" s="277" t="str">
        <f t="shared" si="134"/>
        <v/>
      </c>
      <c r="B816" s="296" t="str">
        <f t="shared" si="139"/>
        <v/>
      </c>
      <c r="C816" s="296" t="str">
        <f t="shared" si="140"/>
        <v/>
      </c>
      <c r="D816" s="297" t="str">
        <f t="shared" si="141"/>
        <v/>
      </c>
      <c r="E816" s="298" t="str">
        <f t="shared" si="143"/>
        <v/>
      </c>
      <c r="F816" s="297"/>
      <c r="G816" s="297">
        <v>816</v>
      </c>
      <c r="H816" s="296" t="str">
        <f t="shared" si="142"/>
        <v/>
      </c>
      <c r="I816" s="299" t="str">
        <f t="shared" si="135"/>
        <v/>
      </c>
      <c r="J816" s="93"/>
      <c r="L816" s="278">
        <f t="shared" si="136"/>
        <v>0</v>
      </c>
      <c r="M816" s="278">
        <f t="shared" si="137"/>
        <v>0</v>
      </c>
      <c r="N816" s="319">
        <f t="shared" si="138"/>
        <v>0</v>
      </c>
      <c r="O816" s="300"/>
      <c r="P816" s="300"/>
      <c r="Q816" s="297"/>
      <c r="R816" s="297"/>
      <c r="S816" s="299" t="str">
        <f t="shared" si="144"/>
        <v/>
      </c>
    </row>
    <row r="817" spans="1:19" ht="30" customHeight="1" x14ac:dyDescent="0.2">
      <c r="A817" s="277" t="str">
        <f t="shared" si="134"/>
        <v/>
      </c>
      <c r="B817" s="296" t="str">
        <f t="shared" si="139"/>
        <v/>
      </c>
      <c r="C817" s="296" t="str">
        <f t="shared" si="140"/>
        <v/>
      </c>
      <c r="D817" s="297" t="str">
        <f t="shared" si="141"/>
        <v/>
      </c>
      <c r="E817" s="298" t="str">
        <f t="shared" si="143"/>
        <v/>
      </c>
      <c r="F817" s="297"/>
      <c r="G817" s="297">
        <v>817</v>
      </c>
      <c r="H817" s="296" t="str">
        <f t="shared" si="142"/>
        <v/>
      </c>
      <c r="I817" s="299" t="str">
        <f t="shared" si="135"/>
        <v/>
      </c>
      <c r="J817" s="93"/>
      <c r="L817" s="278">
        <f t="shared" si="136"/>
        <v>0</v>
      </c>
      <c r="M817" s="278">
        <f t="shared" si="137"/>
        <v>0</v>
      </c>
      <c r="N817" s="319">
        <f t="shared" si="138"/>
        <v>0</v>
      </c>
      <c r="O817" s="300"/>
      <c r="P817" s="300"/>
      <c r="Q817" s="297"/>
      <c r="R817" s="297"/>
      <c r="S817" s="299" t="str">
        <f t="shared" si="144"/>
        <v/>
      </c>
    </row>
    <row r="818" spans="1:19" ht="30" customHeight="1" x14ac:dyDescent="0.2">
      <c r="A818" s="277" t="str">
        <f t="shared" si="134"/>
        <v/>
      </c>
      <c r="B818" s="296" t="str">
        <f t="shared" si="139"/>
        <v/>
      </c>
      <c r="C818" s="296" t="str">
        <f t="shared" si="140"/>
        <v/>
      </c>
      <c r="D818" s="297" t="str">
        <f t="shared" si="141"/>
        <v/>
      </c>
      <c r="E818" s="298" t="str">
        <f t="shared" si="143"/>
        <v/>
      </c>
      <c r="F818" s="297"/>
      <c r="G818" s="297">
        <v>818</v>
      </c>
      <c r="H818" s="296" t="str">
        <f t="shared" si="142"/>
        <v/>
      </c>
      <c r="I818" s="299" t="str">
        <f t="shared" si="135"/>
        <v/>
      </c>
      <c r="J818" s="93"/>
      <c r="L818" s="278">
        <f t="shared" si="136"/>
        <v>0</v>
      </c>
      <c r="M818" s="278">
        <f t="shared" si="137"/>
        <v>0</v>
      </c>
      <c r="N818" s="319">
        <f t="shared" si="138"/>
        <v>0</v>
      </c>
      <c r="O818" s="300"/>
      <c r="P818" s="300"/>
      <c r="Q818" s="297"/>
      <c r="R818" s="297"/>
      <c r="S818" s="299" t="str">
        <f t="shared" si="144"/>
        <v/>
      </c>
    </row>
    <row r="819" spans="1:19" ht="30" customHeight="1" x14ac:dyDescent="0.2">
      <c r="A819" s="277" t="str">
        <f t="shared" si="134"/>
        <v/>
      </c>
      <c r="B819" s="296" t="str">
        <f t="shared" si="139"/>
        <v/>
      </c>
      <c r="C819" s="296" t="str">
        <f t="shared" si="140"/>
        <v/>
      </c>
      <c r="D819" s="297" t="str">
        <f t="shared" si="141"/>
        <v/>
      </c>
      <c r="E819" s="298" t="str">
        <f t="shared" si="143"/>
        <v/>
      </c>
      <c r="F819" s="297"/>
      <c r="G819" s="297">
        <v>819</v>
      </c>
      <c r="H819" s="296" t="str">
        <f t="shared" si="142"/>
        <v/>
      </c>
      <c r="I819" s="299" t="str">
        <f t="shared" si="135"/>
        <v/>
      </c>
      <c r="J819" s="93"/>
      <c r="L819" s="278">
        <f t="shared" si="136"/>
        <v>0</v>
      </c>
      <c r="M819" s="278">
        <f t="shared" si="137"/>
        <v>0</v>
      </c>
      <c r="N819" s="319">
        <f t="shared" si="138"/>
        <v>0</v>
      </c>
      <c r="O819" s="300"/>
      <c r="P819" s="300"/>
      <c r="Q819" s="297"/>
      <c r="R819" s="297"/>
      <c r="S819" s="299" t="str">
        <f t="shared" si="144"/>
        <v/>
      </c>
    </row>
    <row r="820" spans="1:19" ht="30" customHeight="1" x14ac:dyDescent="0.2">
      <c r="A820" s="277" t="str">
        <f t="shared" si="134"/>
        <v/>
      </c>
      <c r="B820" s="296" t="str">
        <f t="shared" si="139"/>
        <v/>
      </c>
      <c r="C820" s="296" t="str">
        <f t="shared" si="140"/>
        <v/>
      </c>
      <c r="D820" s="297" t="str">
        <f t="shared" si="141"/>
        <v/>
      </c>
      <c r="E820" s="298" t="str">
        <f t="shared" si="143"/>
        <v/>
      </c>
      <c r="F820" s="297"/>
      <c r="G820" s="297">
        <v>820</v>
      </c>
      <c r="H820" s="296" t="str">
        <f t="shared" si="142"/>
        <v/>
      </c>
      <c r="I820" s="299" t="str">
        <f t="shared" si="135"/>
        <v/>
      </c>
      <c r="J820" s="93"/>
      <c r="L820" s="278">
        <f t="shared" si="136"/>
        <v>0</v>
      </c>
      <c r="M820" s="278">
        <f t="shared" si="137"/>
        <v>0</v>
      </c>
      <c r="N820" s="319">
        <f t="shared" si="138"/>
        <v>0</v>
      </c>
      <c r="O820" s="300"/>
      <c r="P820" s="300"/>
      <c r="Q820" s="297"/>
      <c r="R820" s="297"/>
      <c r="S820" s="299" t="str">
        <f t="shared" si="144"/>
        <v/>
      </c>
    </row>
    <row r="821" spans="1:19" ht="30" customHeight="1" x14ac:dyDescent="0.2">
      <c r="A821" s="277" t="str">
        <f t="shared" si="134"/>
        <v/>
      </c>
      <c r="B821" s="296" t="str">
        <f t="shared" si="139"/>
        <v/>
      </c>
      <c r="C821" s="296" t="str">
        <f t="shared" si="140"/>
        <v/>
      </c>
      <c r="D821" s="297" t="str">
        <f t="shared" si="141"/>
        <v/>
      </c>
      <c r="E821" s="298" t="str">
        <f t="shared" si="143"/>
        <v/>
      </c>
      <c r="F821" s="297"/>
      <c r="G821" s="297">
        <v>821</v>
      </c>
      <c r="H821" s="296" t="str">
        <f t="shared" si="142"/>
        <v/>
      </c>
      <c r="I821" s="299" t="str">
        <f t="shared" si="135"/>
        <v/>
      </c>
      <c r="J821" s="93"/>
      <c r="L821" s="278">
        <f t="shared" si="136"/>
        <v>0</v>
      </c>
      <c r="M821" s="278">
        <f t="shared" si="137"/>
        <v>0</v>
      </c>
      <c r="N821" s="319">
        <f t="shared" si="138"/>
        <v>0</v>
      </c>
      <c r="O821" s="300"/>
      <c r="P821" s="300"/>
      <c r="Q821" s="297"/>
      <c r="R821" s="297"/>
      <c r="S821" s="299" t="str">
        <f t="shared" si="144"/>
        <v/>
      </c>
    </row>
    <row r="822" spans="1:19" ht="30" customHeight="1" x14ac:dyDescent="0.2">
      <c r="A822" s="277" t="str">
        <f t="shared" si="134"/>
        <v/>
      </c>
      <c r="B822" s="296" t="str">
        <f t="shared" si="139"/>
        <v/>
      </c>
      <c r="C822" s="296" t="str">
        <f t="shared" si="140"/>
        <v/>
      </c>
      <c r="D822" s="297" t="str">
        <f t="shared" si="141"/>
        <v/>
      </c>
      <c r="E822" s="298" t="str">
        <f t="shared" si="143"/>
        <v/>
      </c>
      <c r="F822" s="297"/>
      <c r="G822" s="297">
        <v>822</v>
      </c>
      <c r="H822" s="296" t="str">
        <f t="shared" si="142"/>
        <v/>
      </c>
      <c r="I822" s="299" t="str">
        <f t="shared" si="135"/>
        <v/>
      </c>
      <c r="J822" s="93"/>
      <c r="L822" s="278">
        <f t="shared" si="136"/>
        <v>0</v>
      </c>
      <c r="M822" s="278">
        <f t="shared" si="137"/>
        <v>0</v>
      </c>
      <c r="N822" s="319">
        <f t="shared" si="138"/>
        <v>0</v>
      </c>
      <c r="O822" s="300"/>
      <c r="P822" s="300"/>
      <c r="Q822" s="297"/>
      <c r="R822" s="297"/>
      <c r="S822" s="299" t="str">
        <f t="shared" si="144"/>
        <v/>
      </c>
    </row>
    <row r="823" spans="1:19" ht="30" customHeight="1" x14ac:dyDescent="0.2">
      <c r="A823" s="277" t="str">
        <f t="shared" si="134"/>
        <v/>
      </c>
      <c r="B823" s="296" t="str">
        <f t="shared" si="139"/>
        <v/>
      </c>
      <c r="C823" s="296" t="str">
        <f t="shared" si="140"/>
        <v/>
      </c>
      <c r="D823" s="297" t="str">
        <f t="shared" si="141"/>
        <v/>
      </c>
      <c r="E823" s="298" t="str">
        <f t="shared" si="143"/>
        <v/>
      </c>
      <c r="F823" s="297"/>
      <c r="G823" s="297">
        <v>823</v>
      </c>
      <c r="H823" s="296" t="str">
        <f t="shared" si="142"/>
        <v/>
      </c>
      <c r="I823" s="299" t="str">
        <f t="shared" si="135"/>
        <v/>
      </c>
      <c r="J823" s="93"/>
      <c r="L823" s="278">
        <f t="shared" si="136"/>
        <v>0</v>
      </c>
      <c r="M823" s="278">
        <f t="shared" si="137"/>
        <v>0</v>
      </c>
      <c r="N823" s="319">
        <f t="shared" si="138"/>
        <v>0</v>
      </c>
      <c r="O823" s="300"/>
      <c r="P823" s="300"/>
      <c r="Q823" s="297"/>
      <c r="R823" s="297"/>
      <c r="S823" s="299" t="str">
        <f t="shared" si="144"/>
        <v/>
      </c>
    </row>
    <row r="824" spans="1:19" ht="30" customHeight="1" x14ac:dyDescent="0.2">
      <c r="A824" s="277" t="str">
        <f t="shared" si="134"/>
        <v/>
      </c>
      <c r="B824" s="296" t="str">
        <f t="shared" si="139"/>
        <v/>
      </c>
      <c r="C824" s="296" t="str">
        <f t="shared" si="140"/>
        <v/>
      </c>
      <c r="D824" s="297" t="str">
        <f t="shared" si="141"/>
        <v/>
      </c>
      <c r="E824" s="298" t="str">
        <f t="shared" si="143"/>
        <v/>
      </c>
      <c r="F824" s="297"/>
      <c r="G824" s="297">
        <v>824</v>
      </c>
      <c r="H824" s="296" t="str">
        <f t="shared" si="142"/>
        <v/>
      </c>
      <c r="I824" s="299" t="str">
        <f t="shared" si="135"/>
        <v/>
      </c>
      <c r="J824" s="93"/>
      <c r="L824" s="278">
        <f t="shared" si="136"/>
        <v>0</v>
      </c>
      <c r="M824" s="278">
        <f t="shared" si="137"/>
        <v>0</v>
      </c>
      <c r="N824" s="319">
        <f t="shared" si="138"/>
        <v>0</v>
      </c>
      <c r="O824" s="300"/>
      <c r="P824" s="300"/>
      <c r="Q824" s="297"/>
      <c r="R824" s="297"/>
      <c r="S824" s="299" t="str">
        <f t="shared" si="144"/>
        <v/>
      </c>
    </row>
    <row r="825" spans="1:19" ht="30" customHeight="1" x14ac:dyDescent="0.2">
      <c r="A825" s="277" t="str">
        <f t="shared" si="134"/>
        <v/>
      </c>
      <c r="B825" s="296" t="str">
        <f t="shared" si="139"/>
        <v/>
      </c>
      <c r="C825" s="296" t="str">
        <f t="shared" si="140"/>
        <v/>
      </c>
      <c r="D825" s="297" t="str">
        <f t="shared" si="141"/>
        <v/>
      </c>
      <c r="E825" s="298" t="str">
        <f t="shared" si="143"/>
        <v/>
      </c>
      <c r="F825" s="297"/>
      <c r="G825" s="297">
        <v>825</v>
      </c>
      <c r="H825" s="296" t="str">
        <f t="shared" si="142"/>
        <v/>
      </c>
      <c r="I825" s="299" t="str">
        <f t="shared" si="135"/>
        <v/>
      </c>
      <c r="J825" s="93"/>
      <c r="L825" s="278">
        <f t="shared" si="136"/>
        <v>0</v>
      </c>
      <c r="M825" s="278">
        <f t="shared" si="137"/>
        <v>0</v>
      </c>
      <c r="N825" s="319">
        <f t="shared" si="138"/>
        <v>0</v>
      </c>
      <c r="O825" s="300"/>
      <c r="P825" s="300"/>
      <c r="Q825" s="297"/>
      <c r="R825" s="297"/>
      <c r="S825" s="299" t="str">
        <f t="shared" si="144"/>
        <v/>
      </c>
    </row>
    <row r="826" spans="1:19" ht="30" customHeight="1" x14ac:dyDescent="0.2">
      <c r="A826" s="277" t="str">
        <f t="shared" si="134"/>
        <v/>
      </c>
      <c r="B826" s="296" t="str">
        <f t="shared" si="139"/>
        <v/>
      </c>
      <c r="C826" s="296" t="str">
        <f t="shared" si="140"/>
        <v/>
      </c>
      <c r="D826" s="297" t="str">
        <f t="shared" si="141"/>
        <v/>
      </c>
      <c r="E826" s="298" t="str">
        <f t="shared" si="143"/>
        <v/>
      </c>
      <c r="F826" s="297"/>
      <c r="G826" s="297">
        <v>826</v>
      </c>
      <c r="H826" s="296" t="str">
        <f t="shared" si="142"/>
        <v/>
      </c>
      <c r="I826" s="299" t="str">
        <f t="shared" si="135"/>
        <v/>
      </c>
      <c r="J826" s="93"/>
      <c r="L826" s="278">
        <f t="shared" si="136"/>
        <v>0</v>
      </c>
      <c r="M826" s="278">
        <f t="shared" si="137"/>
        <v>0</v>
      </c>
      <c r="N826" s="319">
        <f t="shared" si="138"/>
        <v>0</v>
      </c>
      <c r="O826" s="300"/>
      <c r="P826" s="300"/>
      <c r="Q826" s="297"/>
      <c r="R826" s="297"/>
      <c r="S826" s="299" t="str">
        <f t="shared" si="144"/>
        <v/>
      </c>
    </row>
    <row r="827" spans="1:19" ht="30" customHeight="1" x14ac:dyDescent="0.2">
      <c r="A827" s="277" t="str">
        <f t="shared" si="134"/>
        <v/>
      </c>
      <c r="B827" s="296" t="str">
        <f t="shared" si="139"/>
        <v/>
      </c>
      <c r="C827" s="296" t="str">
        <f t="shared" si="140"/>
        <v/>
      </c>
      <c r="D827" s="297" t="str">
        <f t="shared" si="141"/>
        <v/>
      </c>
      <c r="E827" s="298" t="str">
        <f t="shared" si="143"/>
        <v/>
      </c>
      <c r="F827" s="297"/>
      <c r="G827" s="297">
        <v>827</v>
      </c>
      <c r="H827" s="296" t="str">
        <f t="shared" si="142"/>
        <v/>
      </c>
      <c r="I827" s="299" t="str">
        <f t="shared" si="135"/>
        <v/>
      </c>
      <c r="J827" s="93"/>
      <c r="L827" s="278">
        <f t="shared" si="136"/>
        <v>0</v>
      </c>
      <c r="M827" s="278">
        <f t="shared" si="137"/>
        <v>0</v>
      </c>
      <c r="N827" s="319">
        <f t="shared" si="138"/>
        <v>0</v>
      </c>
      <c r="O827" s="300"/>
      <c r="P827" s="300"/>
      <c r="Q827" s="297"/>
      <c r="R827" s="297"/>
      <c r="S827" s="299" t="str">
        <f t="shared" si="144"/>
        <v/>
      </c>
    </row>
    <row r="828" spans="1:19" ht="30" customHeight="1" x14ac:dyDescent="0.2">
      <c r="A828" s="277" t="str">
        <f t="shared" si="134"/>
        <v/>
      </c>
      <c r="B828" s="296" t="str">
        <f t="shared" si="139"/>
        <v/>
      </c>
      <c r="C828" s="296" t="str">
        <f t="shared" si="140"/>
        <v/>
      </c>
      <c r="D828" s="297" t="str">
        <f t="shared" si="141"/>
        <v/>
      </c>
      <c r="E828" s="298" t="str">
        <f t="shared" si="143"/>
        <v/>
      </c>
      <c r="F828" s="297"/>
      <c r="G828" s="297">
        <v>828</v>
      </c>
      <c r="H828" s="296" t="str">
        <f t="shared" si="142"/>
        <v/>
      </c>
      <c r="I828" s="299" t="str">
        <f t="shared" si="135"/>
        <v/>
      </c>
      <c r="J828" s="93"/>
      <c r="L828" s="278">
        <f t="shared" si="136"/>
        <v>0</v>
      </c>
      <c r="M828" s="278">
        <f t="shared" si="137"/>
        <v>0</v>
      </c>
      <c r="N828" s="319">
        <f t="shared" si="138"/>
        <v>0</v>
      </c>
      <c r="O828" s="300"/>
      <c r="P828" s="300"/>
      <c r="Q828" s="297"/>
      <c r="R828" s="297"/>
      <c r="S828" s="299" t="str">
        <f t="shared" si="144"/>
        <v/>
      </c>
    </row>
    <row r="829" spans="1:19" ht="30" customHeight="1" x14ac:dyDescent="0.2">
      <c r="A829" s="277" t="str">
        <f t="shared" si="134"/>
        <v/>
      </c>
      <c r="B829" s="296" t="str">
        <f t="shared" si="139"/>
        <v/>
      </c>
      <c r="C829" s="296" t="str">
        <f t="shared" si="140"/>
        <v/>
      </c>
      <c r="D829" s="297" t="str">
        <f t="shared" si="141"/>
        <v/>
      </c>
      <c r="E829" s="298" t="str">
        <f t="shared" si="143"/>
        <v/>
      </c>
      <c r="F829" s="297"/>
      <c r="G829" s="297">
        <v>829</v>
      </c>
      <c r="H829" s="296" t="str">
        <f t="shared" si="142"/>
        <v/>
      </c>
      <c r="I829" s="299" t="str">
        <f t="shared" si="135"/>
        <v/>
      </c>
      <c r="J829" s="93"/>
      <c r="L829" s="278">
        <f t="shared" si="136"/>
        <v>0</v>
      </c>
      <c r="M829" s="278">
        <f t="shared" si="137"/>
        <v>0</v>
      </c>
      <c r="N829" s="319">
        <f t="shared" si="138"/>
        <v>0</v>
      </c>
      <c r="O829" s="300"/>
      <c r="P829" s="300"/>
      <c r="Q829" s="297"/>
      <c r="R829" s="297"/>
      <c r="S829" s="299" t="str">
        <f t="shared" si="144"/>
        <v/>
      </c>
    </row>
    <row r="830" spans="1:19" ht="30" customHeight="1" x14ac:dyDescent="0.2">
      <c r="A830" s="277" t="str">
        <f t="shared" si="134"/>
        <v/>
      </c>
      <c r="B830" s="296" t="str">
        <f t="shared" si="139"/>
        <v/>
      </c>
      <c r="C830" s="296" t="str">
        <f t="shared" si="140"/>
        <v/>
      </c>
      <c r="D830" s="297" t="str">
        <f t="shared" si="141"/>
        <v/>
      </c>
      <c r="E830" s="298" t="str">
        <f t="shared" si="143"/>
        <v/>
      </c>
      <c r="F830" s="297"/>
      <c r="G830" s="297">
        <v>830</v>
      </c>
      <c r="H830" s="296" t="str">
        <f t="shared" si="142"/>
        <v/>
      </c>
      <c r="I830" s="299" t="str">
        <f t="shared" si="135"/>
        <v/>
      </c>
      <c r="J830" s="93"/>
      <c r="L830" s="278">
        <f t="shared" si="136"/>
        <v>0</v>
      </c>
      <c r="M830" s="278">
        <f t="shared" si="137"/>
        <v>0</v>
      </c>
      <c r="N830" s="319">
        <f t="shared" si="138"/>
        <v>0</v>
      </c>
      <c r="O830" s="300"/>
      <c r="P830" s="300"/>
      <c r="Q830" s="297"/>
      <c r="R830" s="297"/>
      <c r="S830" s="299" t="str">
        <f t="shared" si="144"/>
        <v/>
      </c>
    </row>
    <row r="831" spans="1:19" ht="30" customHeight="1" x14ac:dyDescent="0.2">
      <c r="A831" s="277" t="str">
        <f t="shared" si="134"/>
        <v/>
      </c>
      <c r="B831" s="296" t="str">
        <f t="shared" si="139"/>
        <v/>
      </c>
      <c r="C831" s="296" t="str">
        <f t="shared" si="140"/>
        <v/>
      </c>
      <c r="D831" s="297" t="str">
        <f t="shared" si="141"/>
        <v/>
      </c>
      <c r="E831" s="298" t="str">
        <f t="shared" si="143"/>
        <v/>
      </c>
      <c r="F831" s="297"/>
      <c r="G831" s="297">
        <v>831</v>
      </c>
      <c r="H831" s="296" t="str">
        <f t="shared" si="142"/>
        <v/>
      </c>
      <c r="I831" s="299" t="str">
        <f t="shared" si="135"/>
        <v/>
      </c>
      <c r="J831" s="93"/>
      <c r="L831" s="278">
        <f t="shared" si="136"/>
        <v>0</v>
      </c>
      <c r="M831" s="278">
        <f t="shared" si="137"/>
        <v>0</v>
      </c>
      <c r="N831" s="319">
        <f t="shared" si="138"/>
        <v>0</v>
      </c>
      <c r="O831" s="300"/>
      <c r="P831" s="300"/>
      <c r="Q831" s="297"/>
      <c r="R831" s="297"/>
      <c r="S831" s="299" t="str">
        <f t="shared" si="144"/>
        <v/>
      </c>
    </row>
    <row r="832" spans="1:19" ht="30" customHeight="1" x14ac:dyDescent="0.2">
      <c r="A832" s="277" t="str">
        <f t="shared" si="134"/>
        <v/>
      </c>
      <c r="B832" s="296" t="str">
        <f t="shared" si="139"/>
        <v/>
      </c>
      <c r="C832" s="296" t="str">
        <f t="shared" si="140"/>
        <v/>
      </c>
      <c r="D832" s="297" t="str">
        <f t="shared" si="141"/>
        <v/>
      </c>
      <c r="E832" s="298" t="str">
        <f t="shared" si="143"/>
        <v/>
      </c>
      <c r="F832" s="297"/>
      <c r="G832" s="297">
        <v>832</v>
      </c>
      <c r="H832" s="296" t="str">
        <f t="shared" si="142"/>
        <v/>
      </c>
      <c r="I832" s="299" t="str">
        <f t="shared" si="135"/>
        <v/>
      </c>
      <c r="J832" s="93"/>
      <c r="L832" s="278">
        <f t="shared" si="136"/>
        <v>0</v>
      </c>
      <c r="M832" s="278">
        <f t="shared" si="137"/>
        <v>0</v>
      </c>
      <c r="N832" s="319">
        <f t="shared" si="138"/>
        <v>0</v>
      </c>
      <c r="O832" s="300"/>
      <c r="P832" s="300"/>
      <c r="Q832" s="297"/>
      <c r="R832" s="297"/>
      <c r="S832" s="299" t="str">
        <f t="shared" si="144"/>
        <v/>
      </c>
    </row>
    <row r="833" spans="1:19" ht="30" customHeight="1" x14ac:dyDescent="0.2">
      <c r="A833" s="277" t="str">
        <f t="shared" si="134"/>
        <v/>
      </c>
      <c r="B833" s="296" t="str">
        <f t="shared" si="139"/>
        <v/>
      </c>
      <c r="C833" s="296" t="str">
        <f t="shared" si="140"/>
        <v/>
      </c>
      <c r="D833" s="297" t="str">
        <f t="shared" si="141"/>
        <v/>
      </c>
      <c r="E833" s="298" t="str">
        <f t="shared" si="143"/>
        <v/>
      </c>
      <c r="F833" s="297"/>
      <c r="G833" s="297">
        <v>833</v>
      </c>
      <c r="H833" s="296" t="str">
        <f t="shared" si="142"/>
        <v/>
      </c>
      <c r="I833" s="299" t="str">
        <f t="shared" si="135"/>
        <v/>
      </c>
      <c r="J833" s="93"/>
      <c r="L833" s="278">
        <f t="shared" si="136"/>
        <v>0</v>
      </c>
      <c r="M833" s="278">
        <f t="shared" si="137"/>
        <v>0</v>
      </c>
      <c r="N833" s="319">
        <f t="shared" si="138"/>
        <v>0</v>
      </c>
      <c r="O833" s="300"/>
      <c r="P833" s="300"/>
      <c r="Q833" s="297"/>
      <c r="R833" s="297"/>
      <c r="S833" s="299" t="str">
        <f t="shared" si="144"/>
        <v/>
      </c>
    </row>
    <row r="834" spans="1:19" ht="30" customHeight="1" x14ac:dyDescent="0.2">
      <c r="A834" s="277" t="str">
        <f t="shared" ref="A834:A897" si="145">IF(B834="","",$W$3)</f>
        <v/>
      </c>
      <c r="B834" s="296" t="str">
        <f t="shared" si="139"/>
        <v/>
      </c>
      <c r="C834" s="296" t="str">
        <f t="shared" si="140"/>
        <v/>
      </c>
      <c r="D834" s="297" t="str">
        <f t="shared" si="141"/>
        <v/>
      </c>
      <c r="E834" s="298" t="str">
        <f t="shared" si="143"/>
        <v/>
      </c>
      <c r="F834" s="297"/>
      <c r="G834" s="297">
        <v>834</v>
      </c>
      <c r="H834" s="296" t="str">
        <f t="shared" si="142"/>
        <v/>
      </c>
      <c r="I834" s="299" t="str">
        <f t="shared" ref="I834:I897" si="146">IF(H834="","",CONCATENATE("C",IF(H834&gt;$X$1-25,0,INT(($X$1-H834-20)/5))))</f>
        <v/>
      </c>
      <c r="J834" s="93"/>
      <c r="L834" s="278">
        <f t="shared" ref="L834:L897" si="147">IF(D834="M",1,0)</f>
        <v>0</v>
      </c>
      <c r="M834" s="278">
        <f t="shared" ref="M834:M897" si="148">IF(D834="F",1,0)</f>
        <v>0</v>
      </c>
      <c r="N834" s="319">
        <f t="shared" ref="N834:N897" si="149">IF(COUNTBLANK(O834:R834)=0,1,0)</f>
        <v>0</v>
      </c>
      <c r="O834" s="300"/>
      <c r="P834" s="300"/>
      <c r="Q834" s="297"/>
      <c r="R834" s="297"/>
      <c r="S834" s="299" t="str">
        <f t="shared" si="144"/>
        <v/>
      </c>
    </row>
    <row r="835" spans="1:19" ht="30" customHeight="1" x14ac:dyDescent="0.2">
      <c r="A835" s="277" t="str">
        <f t="shared" si="145"/>
        <v/>
      </c>
      <c r="B835" s="296" t="str">
        <f t="shared" ref="B835:B898" si="150">IF(O835="","",O835)</f>
        <v/>
      </c>
      <c r="C835" s="296" t="str">
        <f t="shared" ref="C835:C898" si="151">IF(P835="","",P835)</f>
        <v/>
      </c>
      <c r="D835" s="297" t="str">
        <f t="shared" ref="D835:D898" si="152">IF(Q835="","",Q835)</f>
        <v/>
      </c>
      <c r="E835" s="298" t="str">
        <f t="shared" si="143"/>
        <v/>
      </c>
      <c r="F835" s="297"/>
      <c r="G835" s="297">
        <v>835</v>
      </c>
      <c r="H835" s="296" t="str">
        <f t="shared" ref="H835:H898" si="153">IF(R835="","",R835)</f>
        <v/>
      </c>
      <c r="I835" s="299" t="str">
        <f t="shared" si="146"/>
        <v/>
      </c>
      <c r="J835" s="93"/>
      <c r="L835" s="278">
        <f t="shared" si="147"/>
        <v>0</v>
      </c>
      <c r="M835" s="278">
        <f t="shared" si="148"/>
        <v>0</v>
      </c>
      <c r="N835" s="319">
        <f t="shared" si="149"/>
        <v>0</v>
      </c>
      <c r="O835" s="300"/>
      <c r="P835" s="300"/>
      <c r="Q835" s="297"/>
      <c r="R835" s="297"/>
      <c r="S835" s="299" t="str">
        <f t="shared" si="144"/>
        <v/>
      </c>
    </row>
    <row r="836" spans="1:19" ht="30" customHeight="1" x14ac:dyDescent="0.2">
      <c r="A836" s="277" t="str">
        <f t="shared" si="145"/>
        <v/>
      </c>
      <c r="B836" s="296" t="str">
        <f t="shared" si="150"/>
        <v/>
      </c>
      <c r="C836" s="296" t="str">
        <f t="shared" si="151"/>
        <v/>
      </c>
      <c r="D836" s="297" t="str">
        <f t="shared" si="152"/>
        <v/>
      </c>
      <c r="E836" s="298" t="str">
        <f t="shared" ref="E836:E899" si="154">IF(H836="","",VALUE(CONCATENATE("01/01/",H836)))</f>
        <v/>
      </c>
      <c r="F836" s="297"/>
      <c r="G836" s="297">
        <v>836</v>
      </c>
      <c r="H836" s="296" t="str">
        <f t="shared" si="153"/>
        <v/>
      </c>
      <c r="I836" s="299" t="str">
        <f t="shared" si="146"/>
        <v/>
      </c>
      <c r="J836" s="93"/>
      <c r="L836" s="278">
        <f t="shared" si="147"/>
        <v>0</v>
      </c>
      <c r="M836" s="278">
        <f t="shared" si="148"/>
        <v>0</v>
      </c>
      <c r="N836" s="319">
        <f t="shared" si="149"/>
        <v>0</v>
      </c>
      <c r="O836" s="300"/>
      <c r="P836" s="300"/>
      <c r="Q836" s="297"/>
      <c r="R836" s="297"/>
      <c r="S836" s="299" t="str">
        <f t="shared" si="144"/>
        <v/>
      </c>
    </row>
    <row r="837" spans="1:19" ht="30" customHeight="1" x14ac:dyDescent="0.2">
      <c r="A837" s="277" t="str">
        <f t="shared" si="145"/>
        <v/>
      </c>
      <c r="B837" s="296" t="str">
        <f t="shared" si="150"/>
        <v/>
      </c>
      <c r="C837" s="296" t="str">
        <f t="shared" si="151"/>
        <v/>
      </c>
      <c r="D837" s="297" t="str">
        <f t="shared" si="152"/>
        <v/>
      </c>
      <c r="E837" s="298" t="str">
        <f t="shared" si="154"/>
        <v/>
      </c>
      <c r="F837" s="297"/>
      <c r="G837" s="297">
        <v>837</v>
      </c>
      <c r="H837" s="296" t="str">
        <f t="shared" si="153"/>
        <v/>
      </c>
      <c r="I837" s="299" t="str">
        <f t="shared" si="146"/>
        <v/>
      </c>
      <c r="J837" s="93"/>
      <c r="L837" s="278">
        <f t="shared" si="147"/>
        <v>0</v>
      </c>
      <c r="M837" s="278">
        <f t="shared" si="148"/>
        <v>0</v>
      </c>
      <c r="N837" s="319">
        <f t="shared" si="149"/>
        <v>0</v>
      </c>
      <c r="O837" s="300"/>
      <c r="P837" s="300"/>
      <c r="Q837" s="297"/>
      <c r="R837" s="297"/>
      <c r="S837" s="299" t="str">
        <f t="shared" si="144"/>
        <v/>
      </c>
    </row>
    <row r="838" spans="1:19" ht="30" customHeight="1" x14ac:dyDescent="0.2">
      <c r="A838" s="277" t="str">
        <f t="shared" si="145"/>
        <v/>
      </c>
      <c r="B838" s="296" t="str">
        <f t="shared" si="150"/>
        <v/>
      </c>
      <c r="C838" s="296" t="str">
        <f t="shared" si="151"/>
        <v/>
      </c>
      <c r="D838" s="297" t="str">
        <f t="shared" si="152"/>
        <v/>
      </c>
      <c r="E838" s="298" t="str">
        <f t="shared" si="154"/>
        <v/>
      </c>
      <c r="F838" s="297"/>
      <c r="G838" s="297">
        <v>838</v>
      </c>
      <c r="H838" s="296" t="str">
        <f t="shared" si="153"/>
        <v/>
      </c>
      <c r="I838" s="299" t="str">
        <f t="shared" si="146"/>
        <v/>
      </c>
      <c r="J838" s="93"/>
      <c r="L838" s="278">
        <f t="shared" si="147"/>
        <v>0</v>
      </c>
      <c r="M838" s="278">
        <f t="shared" si="148"/>
        <v>0</v>
      </c>
      <c r="N838" s="319">
        <f t="shared" si="149"/>
        <v>0</v>
      </c>
      <c r="O838" s="300"/>
      <c r="P838" s="300"/>
      <c r="Q838" s="297"/>
      <c r="R838" s="297"/>
      <c r="S838" s="299" t="str">
        <f t="shared" si="144"/>
        <v/>
      </c>
    </row>
    <row r="839" spans="1:19" ht="30" customHeight="1" x14ac:dyDescent="0.2">
      <c r="A839" s="277" t="str">
        <f t="shared" si="145"/>
        <v/>
      </c>
      <c r="B839" s="296" t="str">
        <f t="shared" si="150"/>
        <v/>
      </c>
      <c r="C839" s="296" t="str">
        <f t="shared" si="151"/>
        <v/>
      </c>
      <c r="D839" s="297" t="str">
        <f t="shared" si="152"/>
        <v/>
      </c>
      <c r="E839" s="298" t="str">
        <f t="shared" si="154"/>
        <v/>
      </c>
      <c r="F839" s="297"/>
      <c r="G839" s="297">
        <v>839</v>
      </c>
      <c r="H839" s="296" t="str">
        <f t="shared" si="153"/>
        <v/>
      </c>
      <c r="I839" s="299" t="str">
        <f t="shared" si="146"/>
        <v/>
      </c>
      <c r="J839" s="93"/>
      <c r="L839" s="278">
        <f t="shared" si="147"/>
        <v>0</v>
      </c>
      <c r="M839" s="278">
        <f t="shared" si="148"/>
        <v>0</v>
      </c>
      <c r="N839" s="319">
        <f t="shared" si="149"/>
        <v>0</v>
      </c>
      <c r="O839" s="300"/>
      <c r="P839" s="300"/>
      <c r="Q839" s="297"/>
      <c r="R839" s="297"/>
      <c r="S839" s="299" t="str">
        <f t="shared" si="144"/>
        <v/>
      </c>
    </row>
    <row r="840" spans="1:19" ht="30" customHeight="1" x14ac:dyDescent="0.2">
      <c r="A840" s="277" t="str">
        <f t="shared" si="145"/>
        <v/>
      </c>
      <c r="B840" s="296" t="str">
        <f t="shared" si="150"/>
        <v/>
      </c>
      <c r="C840" s="296" t="str">
        <f t="shared" si="151"/>
        <v/>
      </c>
      <c r="D840" s="297" t="str">
        <f t="shared" si="152"/>
        <v/>
      </c>
      <c r="E840" s="298" t="str">
        <f t="shared" si="154"/>
        <v/>
      </c>
      <c r="F840" s="297"/>
      <c r="G840" s="297">
        <v>840</v>
      </c>
      <c r="H840" s="296" t="str">
        <f t="shared" si="153"/>
        <v/>
      </c>
      <c r="I840" s="299" t="str">
        <f t="shared" si="146"/>
        <v/>
      </c>
      <c r="J840" s="93"/>
      <c r="L840" s="278">
        <f t="shared" si="147"/>
        <v>0</v>
      </c>
      <c r="M840" s="278">
        <f t="shared" si="148"/>
        <v>0</v>
      </c>
      <c r="N840" s="319">
        <f t="shared" si="149"/>
        <v>0</v>
      </c>
      <c r="O840" s="300"/>
      <c r="P840" s="300"/>
      <c r="Q840" s="297"/>
      <c r="R840" s="297"/>
      <c r="S840" s="299" t="str">
        <f t="shared" si="144"/>
        <v/>
      </c>
    </row>
    <row r="841" spans="1:19" ht="30" customHeight="1" x14ac:dyDescent="0.2">
      <c r="A841" s="277" t="str">
        <f t="shared" si="145"/>
        <v/>
      </c>
      <c r="B841" s="296" t="str">
        <f t="shared" si="150"/>
        <v/>
      </c>
      <c r="C841" s="296" t="str">
        <f t="shared" si="151"/>
        <v/>
      </c>
      <c r="D841" s="297" t="str">
        <f t="shared" si="152"/>
        <v/>
      </c>
      <c r="E841" s="298" t="str">
        <f t="shared" si="154"/>
        <v/>
      </c>
      <c r="F841" s="297"/>
      <c r="G841" s="297">
        <v>841</v>
      </c>
      <c r="H841" s="296" t="str">
        <f t="shared" si="153"/>
        <v/>
      </c>
      <c r="I841" s="299" t="str">
        <f t="shared" si="146"/>
        <v/>
      </c>
      <c r="J841" s="93"/>
      <c r="L841" s="278">
        <f t="shared" si="147"/>
        <v>0</v>
      </c>
      <c r="M841" s="278">
        <f t="shared" si="148"/>
        <v>0</v>
      </c>
      <c r="N841" s="319">
        <f t="shared" si="149"/>
        <v>0</v>
      </c>
      <c r="O841" s="300"/>
      <c r="P841" s="300"/>
      <c r="Q841" s="297"/>
      <c r="R841" s="297"/>
      <c r="S841" s="299" t="str">
        <f t="shared" si="144"/>
        <v/>
      </c>
    </row>
    <row r="842" spans="1:19" ht="30" customHeight="1" x14ac:dyDescent="0.2">
      <c r="A842" s="277" t="str">
        <f t="shared" si="145"/>
        <v/>
      </c>
      <c r="B842" s="296" t="str">
        <f t="shared" si="150"/>
        <v/>
      </c>
      <c r="C842" s="296" t="str">
        <f t="shared" si="151"/>
        <v/>
      </c>
      <c r="D842" s="297" t="str">
        <f t="shared" si="152"/>
        <v/>
      </c>
      <c r="E842" s="298" t="str">
        <f t="shared" si="154"/>
        <v/>
      </c>
      <c r="F842" s="297"/>
      <c r="G842" s="297">
        <v>842</v>
      </c>
      <c r="H842" s="296" t="str">
        <f t="shared" si="153"/>
        <v/>
      </c>
      <c r="I842" s="299" t="str">
        <f t="shared" si="146"/>
        <v/>
      </c>
      <c r="J842" s="93"/>
      <c r="L842" s="278">
        <f t="shared" si="147"/>
        <v>0</v>
      </c>
      <c r="M842" s="278">
        <f t="shared" si="148"/>
        <v>0</v>
      </c>
      <c r="N842" s="319">
        <f t="shared" si="149"/>
        <v>0</v>
      </c>
      <c r="O842" s="300"/>
      <c r="P842" s="300"/>
      <c r="Q842" s="297"/>
      <c r="R842" s="297"/>
      <c r="S842" s="299" t="str">
        <f t="shared" si="144"/>
        <v/>
      </c>
    </row>
    <row r="843" spans="1:19" ht="30" customHeight="1" x14ac:dyDescent="0.2">
      <c r="A843" s="277" t="str">
        <f t="shared" si="145"/>
        <v/>
      </c>
      <c r="B843" s="296" t="str">
        <f t="shared" si="150"/>
        <v/>
      </c>
      <c r="C843" s="296" t="str">
        <f t="shared" si="151"/>
        <v/>
      </c>
      <c r="D843" s="297" t="str">
        <f t="shared" si="152"/>
        <v/>
      </c>
      <c r="E843" s="298" t="str">
        <f t="shared" si="154"/>
        <v/>
      </c>
      <c r="F843" s="297"/>
      <c r="G843" s="297">
        <v>843</v>
      </c>
      <c r="H843" s="296" t="str">
        <f t="shared" si="153"/>
        <v/>
      </c>
      <c r="I843" s="299" t="str">
        <f t="shared" si="146"/>
        <v/>
      </c>
      <c r="J843" s="93"/>
      <c r="L843" s="278">
        <f t="shared" si="147"/>
        <v>0</v>
      </c>
      <c r="M843" s="278">
        <f t="shared" si="148"/>
        <v>0</v>
      </c>
      <c r="N843" s="319">
        <f t="shared" si="149"/>
        <v>0</v>
      </c>
      <c r="O843" s="300"/>
      <c r="P843" s="300"/>
      <c r="Q843" s="297"/>
      <c r="R843" s="297"/>
      <c r="S843" s="299" t="str">
        <f t="shared" si="144"/>
        <v/>
      </c>
    </row>
    <row r="844" spans="1:19" ht="30" customHeight="1" x14ac:dyDescent="0.2">
      <c r="A844" s="277" t="str">
        <f t="shared" si="145"/>
        <v/>
      </c>
      <c r="B844" s="296" t="str">
        <f t="shared" si="150"/>
        <v/>
      </c>
      <c r="C844" s="296" t="str">
        <f t="shared" si="151"/>
        <v/>
      </c>
      <c r="D844" s="297" t="str">
        <f t="shared" si="152"/>
        <v/>
      </c>
      <c r="E844" s="298" t="str">
        <f t="shared" si="154"/>
        <v/>
      </c>
      <c r="F844" s="297"/>
      <c r="G844" s="297">
        <v>844</v>
      </c>
      <c r="H844" s="296" t="str">
        <f t="shared" si="153"/>
        <v/>
      </c>
      <c r="I844" s="299" t="str">
        <f t="shared" si="146"/>
        <v/>
      </c>
      <c r="J844" s="93"/>
      <c r="L844" s="278">
        <f t="shared" si="147"/>
        <v>0</v>
      </c>
      <c r="M844" s="278">
        <f t="shared" si="148"/>
        <v>0</v>
      </c>
      <c r="N844" s="319">
        <f t="shared" si="149"/>
        <v>0</v>
      </c>
      <c r="O844" s="300"/>
      <c r="P844" s="300"/>
      <c r="Q844" s="297"/>
      <c r="R844" s="297"/>
      <c r="S844" s="299" t="str">
        <f t="shared" si="144"/>
        <v/>
      </c>
    </row>
    <row r="845" spans="1:19" ht="30" customHeight="1" x14ac:dyDescent="0.2">
      <c r="A845" s="277" t="str">
        <f t="shared" si="145"/>
        <v/>
      </c>
      <c r="B845" s="296" t="str">
        <f t="shared" si="150"/>
        <v/>
      </c>
      <c r="C845" s="296" t="str">
        <f t="shared" si="151"/>
        <v/>
      </c>
      <c r="D845" s="297" t="str">
        <f t="shared" si="152"/>
        <v/>
      </c>
      <c r="E845" s="298" t="str">
        <f t="shared" si="154"/>
        <v/>
      </c>
      <c r="F845" s="297"/>
      <c r="G845" s="297">
        <v>845</v>
      </c>
      <c r="H845" s="296" t="str">
        <f t="shared" si="153"/>
        <v/>
      </c>
      <c r="I845" s="299" t="str">
        <f t="shared" si="146"/>
        <v/>
      </c>
      <c r="J845" s="93"/>
      <c r="L845" s="278">
        <f t="shared" si="147"/>
        <v>0</v>
      </c>
      <c r="M845" s="278">
        <f t="shared" si="148"/>
        <v>0</v>
      </c>
      <c r="N845" s="319">
        <f t="shared" si="149"/>
        <v>0</v>
      </c>
      <c r="O845" s="300"/>
      <c r="P845" s="300"/>
      <c r="Q845" s="297"/>
      <c r="R845" s="297"/>
      <c r="S845" s="299" t="str">
        <f t="shared" si="144"/>
        <v/>
      </c>
    </row>
    <row r="846" spans="1:19" ht="30" customHeight="1" x14ac:dyDescent="0.2">
      <c r="A846" s="277" t="str">
        <f t="shared" si="145"/>
        <v/>
      </c>
      <c r="B846" s="296" t="str">
        <f t="shared" si="150"/>
        <v/>
      </c>
      <c r="C846" s="296" t="str">
        <f t="shared" si="151"/>
        <v/>
      </c>
      <c r="D846" s="297" t="str">
        <f t="shared" si="152"/>
        <v/>
      </c>
      <c r="E846" s="298" t="str">
        <f t="shared" si="154"/>
        <v/>
      </c>
      <c r="F846" s="297"/>
      <c r="G846" s="297">
        <v>846</v>
      </c>
      <c r="H846" s="296" t="str">
        <f t="shared" si="153"/>
        <v/>
      </c>
      <c r="I846" s="299" t="str">
        <f t="shared" si="146"/>
        <v/>
      </c>
      <c r="J846" s="93"/>
      <c r="L846" s="278">
        <f t="shared" si="147"/>
        <v>0</v>
      </c>
      <c r="M846" s="278">
        <f t="shared" si="148"/>
        <v>0</v>
      </c>
      <c r="N846" s="319">
        <f t="shared" si="149"/>
        <v>0</v>
      </c>
      <c r="O846" s="300"/>
      <c r="P846" s="300"/>
      <c r="Q846" s="297"/>
      <c r="R846" s="297"/>
      <c r="S846" s="299" t="str">
        <f t="shared" si="144"/>
        <v/>
      </c>
    </row>
    <row r="847" spans="1:19" ht="30" customHeight="1" x14ac:dyDescent="0.2">
      <c r="A847" s="277" t="str">
        <f t="shared" si="145"/>
        <v/>
      </c>
      <c r="B847" s="296" t="str">
        <f t="shared" si="150"/>
        <v/>
      </c>
      <c r="C847" s="296" t="str">
        <f t="shared" si="151"/>
        <v/>
      </c>
      <c r="D847" s="297" t="str">
        <f t="shared" si="152"/>
        <v/>
      </c>
      <c r="E847" s="298" t="str">
        <f t="shared" si="154"/>
        <v/>
      </c>
      <c r="F847" s="297"/>
      <c r="G847" s="297">
        <v>847</v>
      </c>
      <c r="H847" s="296" t="str">
        <f t="shared" si="153"/>
        <v/>
      </c>
      <c r="I847" s="299" t="str">
        <f t="shared" si="146"/>
        <v/>
      </c>
      <c r="J847" s="93"/>
      <c r="L847" s="278">
        <f t="shared" si="147"/>
        <v>0</v>
      </c>
      <c r="M847" s="278">
        <f t="shared" si="148"/>
        <v>0</v>
      </c>
      <c r="N847" s="319">
        <f t="shared" si="149"/>
        <v>0</v>
      </c>
      <c r="O847" s="300"/>
      <c r="P847" s="300"/>
      <c r="Q847" s="297"/>
      <c r="R847" s="297"/>
      <c r="S847" s="299" t="str">
        <f t="shared" si="144"/>
        <v/>
      </c>
    </row>
    <row r="848" spans="1:19" ht="30" customHeight="1" x14ac:dyDescent="0.2">
      <c r="A848" s="277" t="str">
        <f t="shared" si="145"/>
        <v/>
      </c>
      <c r="B848" s="296" t="str">
        <f t="shared" si="150"/>
        <v/>
      </c>
      <c r="C848" s="296" t="str">
        <f t="shared" si="151"/>
        <v/>
      </c>
      <c r="D848" s="297" t="str">
        <f t="shared" si="152"/>
        <v/>
      </c>
      <c r="E848" s="298" t="str">
        <f t="shared" si="154"/>
        <v/>
      </c>
      <c r="F848" s="297"/>
      <c r="G848" s="297">
        <v>848</v>
      </c>
      <c r="H848" s="296" t="str">
        <f t="shared" si="153"/>
        <v/>
      </c>
      <c r="I848" s="299" t="str">
        <f t="shared" si="146"/>
        <v/>
      </c>
      <c r="J848" s="93"/>
      <c r="L848" s="278">
        <f t="shared" si="147"/>
        <v>0</v>
      </c>
      <c r="M848" s="278">
        <f t="shared" si="148"/>
        <v>0</v>
      </c>
      <c r="N848" s="319">
        <f t="shared" si="149"/>
        <v>0</v>
      </c>
      <c r="O848" s="300"/>
      <c r="P848" s="300"/>
      <c r="Q848" s="297"/>
      <c r="R848" s="297"/>
      <c r="S848" s="299" t="str">
        <f t="shared" si="144"/>
        <v/>
      </c>
    </row>
    <row r="849" spans="1:19" ht="30" customHeight="1" x14ac:dyDescent="0.2">
      <c r="A849" s="277" t="str">
        <f t="shared" si="145"/>
        <v/>
      </c>
      <c r="B849" s="296" t="str">
        <f t="shared" si="150"/>
        <v/>
      </c>
      <c r="C849" s="296" t="str">
        <f t="shared" si="151"/>
        <v/>
      </c>
      <c r="D849" s="297" t="str">
        <f t="shared" si="152"/>
        <v/>
      </c>
      <c r="E849" s="298" t="str">
        <f t="shared" si="154"/>
        <v/>
      </c>
      <c r="F849" s="297"/>
      <c r="G849" s="297">
        <v>849</v>
      </c>
      <c r="H849" s="296" t="str">
        <f t="shared" si="153"/>
        <v/>
      </c>
      <c r="I849" s="299" t="str">
        <f t="shared" si="146"/>
        <v/>
      </c>
      <c r="J849" s="93"/>
      <c r="L849" s="278">
        <f t="shared" si="147"/>
        <v>0</v>
      </c>
      <c r="M849" s="278">
        <f t="shared" si="148"/>
        <v>0</v>
      </c>
      <c r="N849" s="319">
        <f t="shared" si="149"/>
        <v>0</v>
      </c>
      <c r="O849" s="300"/>
      <c r="P849" s="300"/>
      <c r="Q849" s="297"/>
      <c r="R849" s="297"/>
      <c r="S849" s="299" t="str">
        <f t="shared" ref="S849:S912" si="155">IF(R849="","",CONCATENATE("C",IF(R849&gt;$X$1-25,0,INT(($X$1-R849-20)/5))))</f>
        <v/>
      </c>
    </row>
    <row r="850" spans="1:19" ht="30" customHeight="1" x14ac:dyDescent="0.2">
      <c r="A850" s="277" t="str">
        <f t="shared" si="145"/>
        <v/>
      </c>
      <c r="B850" s="296" t="str">
        <f t="shared" si="150"/>
        <v/>
      </c>
      <c r="C850" s="296" t="str">
        <f t="shared" si="151"/>
        <v/>
      </c>
      <c r="D850" s="297" t="str">
        <f t="shared" si="152"/>
        <v/>
      </c>
      <c r="E850" s="298" t="str">
        <f t="shared" si="154"/>
        <v/>
      </c>
      <c r="F850" s="297"/>
      <c r="G850" s="297">
        <v>850</v>
      </c>
      <c r="H850" s="296" t="str">
        <f t="shared" si="153"/>
        <v/>
      </c>
      <c r="I850" s="299" t="str">
        <f t="shared" si="146"/>
        <v/>
      </c>
      <c r="J850" s="93"/>
      <c r="L850" s="278">
        <f t="shared" si="147"/>
        <v>0</v>
      </c>
      <c r="M850" s="278">
        <f t="shared" si="148"/>
        <v>0</v>
      </c>
      <c r="N850" s="319">
        <f t="shared" si="149"/>
        <v>0</v>
      </c>
      <c r="O850" s="300"/>
      <c r="P850" s="300"/>
      <c r="Q850" s="297"/>
      <c r="R850" s="297"/>
      <c r="S850" s="299" t="str">
        <f t="shared" si="155"/>
        <v/>
      </c>
    </row>
    <row r="851" spans="1:19" ht="30" customHeight="1" x14ac:dyDescent="0.2">
      <c r="A851" s="277" t="str">
        <f t="shared" si="145"/>
        <v/>
      </c>
      <c r="B851" s="296" t="str">
        <f t="shared" si="150"/>
        <v/>
      </c>
      <c r="C851" s="296" t="str">
        <f t="shared" si="151"/>
        <v/>
      </c>
      <c r="D851" s="297" t="str">
        <f t="shared" si="152"/>
        <v/>
      </c>
      <c r="E851" s="298" t="str">
        <f t="shared" si="154"/>
        <v/>
      </c>
      <c r="F851" s="297"/>
      <c r="G851" s="297">
        <v>851</v>
      </c>
      <c r="H851" s="296" t="str">
        <f t="shared" si="153"/>
        <v/>
      </c>
      <c r="I851" s="299" t="str">
        <f t="shared" si="146"/>
        <v/>
      </c>
      <c r="J851" s="93"/>
      <c r="L851" s="278">
        <f t="shared" si="147"/>
        <v>0</v>
      </c>
      <c r="M851" s="278">
        <f t="shared" si="148"/>
        <v>0</v>
      </c>
      <c r="N851" s="319">
        <f t="shared" si="149"/>
        <v>0</v>
      </c>
      <c r="O851" s="300"/>
      <c r="P851" s="300"/>
      <c r="Q851" s="297"/>
      <c r="R851" s="297"/>
      <c r="S851" s="299" t="str">
        <f t="shared" si="155"/>
        <v/>
      </c>
    </row>
    <row r="852" spans="1:19" ht="30" customHeight="1" x14ac:dyDescent="0.2">
      <c r="A852" s="277" t="str">
        <f t="shared" si="145"/>
        <v/>
      </c>
      <c r="B852" s="296" t="str">
        <f t="shared" si="150"/>
        <v/>
      </c>
      <c r="C852" s="296" t="str">
        <f t="shared" si="151"/>
        <v/>
      </c>
      <c r="D852" s="297" t="str">
        <f t="shared" si="152"/>
        <v/>
      </c>
      <c r="E852" s="298" t="str">
        <f t="shared" si="154"/>
        <v/>
      </c>
      <c r="F852" s="297"/>
      <c r="G852" s="297">
        <v>852</v>
      </c>
      <c r="H852" s="296" t="str">
        <f t="shared" si="153"/>
        <v/>
      </c>
      <c r="I852" s="299" t="str">
        <f t="shared" si="146"/>
        <v/>
      </c>
      <c r="J852" s="93"/>
      <c r="L852" s="278">
        <f t="shared" si="147"/>
        <v>0</v>
      </c>
      <c r="M852" s="278">
        <f t="shared" si="148"/>
        <v>0</v>
      </c>
      <c r="N852" s="319">
        <f t="shared" si="149"/>
        <v>0</v>
      </c>
      <c r="O852" s="300"/>
      <c r="P852" s="300"/>
      <c r="Q852" s="297"/>
      <c r="R852" s="297"/>
      <c r="S852" s="299" t="str">
        <f t="shared" si="155"/>
        <v/>
      </c>
    </row>
    <row r="853" spans="1:19" ht="30" customHeight="1" x14ac:dyDescent="0.2">
      <c r="A853" s="277" t="str">
        <f t="shared" si="145"/>
        <v/>
      </c>
      <c r="B853" s="296" t="str">
        <f t="shared" si="150"/>
        <v/>
      </c>
      <c r="C853" s="296" t="str">
        <f t="shared" si="151"/>
        <v/>
      </c>
      <c r="D853" s="297" t="str">
        <f t="shared" si="152"/>
        <v/>
      </c>
      <c r="E853" s="298" t="str">
        <f t="shared" si="154"/>
        <v/>
      </c>
      <c r="F853" s="297"/>
      <c r="G853" s="297">
        <v>853</v>
      </c>
      <c r="H853" s="296" t="str">
        <f t="shared" si="153"/>
        <v/>
      </c>
      <c r="I853" s="299" t="str">
        <f t="shared" si="146"/>
        <v/>
      </c>
      <c r="J853" s="93"/>
      <c r="L853" s="278">
        <f t="shared" si="147"/>
        <v>0</v>
      </c>
      <c r="M853" s="278">
        <f t="shared" si="148"/>
        <v>0</v>
      </c>
      <c r="N853" s="319">
        <f t="shared" si="149"/>
        <v>0</v>
      </c>
      <c r="O853" s="300"/>
      <c r="P853" s="300"/>
      <c r="Q853" s="297"/>
      <c r="R853" s="297"/>
      <c r="S853" s="299" t="str">
        <f t="shared" si="155"/>
        <v/>
      </c>
    </row>
    <row r="854" spans="1:19" ht="30" customHeight="1" x14ac:dyDescent="0.2">
      <c r="A854" s="277" t="str">
        <f t="shared" si="145"/>
        <v/>
      </c>
      <c r="B854" s="296" t="str">
        <f t="shared" si="150"/>
        <v/>
      </c>
      <c r="C854" s="296" t="str">
        <f t="shared" si="151"/>
        <v/>
      </c>
      <c r="D854" s="297" t="str">
        <f t="shared" si="152"/>
        <v/>
      </c>
      <c r="E854" s="298" t="str">
        <f t="shared" si="154"/>
        <v/>
      </c>
      <c r="F854" s="297"/>
      <c r="G854" s="297">
        <v>854</v>
      </c>
      <c r="H854" s="296" t="str">
        <f t="shared" si="153"/>
        <v/>
      </c>
      <c r="I854" s="299" t="str">
        <f t="shared" si="146"/>
        <v/>
      </c>
      <c r="J854" s="93"/>
      <c r="L854" s="278">
        <f t="shared" si="147"/>
        <v>0</v>
      </c>
      <c r="M854" s="278">
        <f t="shared" si="148"/>
        <v>0</v>
      </c>
      <c r="N854" s="319">
        <f t="shared" si="149"/>
        <v>0</v>
      </c>
      <c r="O854" s="300"/>
      <c r="P854" s="300"/>
      <c r="Q854" s="297"/>
      <c r="R854" s="297"/>
      <c r="S854" s="299" t="str">
        <f t="shared" si="155"/>
        <v/>
      </c>
    </row>
    <row r="855" spans="1:19" ht="30" customHeight="1" x14ac:dyDescent="0.2">
      <c r="A855" s="277" t="str">
        <f t="shared" si="145"/>
        <v/>
      </c>
      <c r="B855" s="296" t="str">
        <f t="shared" si="150"/>
        <v/>
      </c>
      <c r="C855" s="296" t="str">
        <f t="shared" si="151"/>
        <v/>
      </c>
      <c r="D855" s="297" t="str">
        <f t="shared" si="152"/>
        <v/>
      </c>
      <c r="E855" s="298" t="str">
        <f t="shared" si="154"/>
        <v/>
      </c>
      <c r="F855" s="297"/>
      <c r="G855" s="297">
        <v>855</v>
      </c>
      <c r="H855" s="296" t="str">
        <f t="shared" si="153"/>
        <v/>
      </c>
      <c r="I855" s="299" t="str">
        <f t="shared" si="146"/>
        <v/>
      </c>
      <c r="J855" s="93"/>
      <c r="L855" s="278">
        <f t="shared" si="147"/>
        <v>0</v>
      </c>
      <c r="M855" s="278">
        <f t="shared" si="148"/>
        <v>0</v>
      </c>
      <c r="N855" s="319">
        <f t="shared" si="149"/>
        <v>0</v>
      </c>
      <c r="O855" s="300"/>
      <c r="P855" s="300"/>
      <c r="Q855" s="297"/>
      <c r="R855" s="297"/>
      <c r="S855" s="299" t="str">
        <f t="shared" si="155"/>
        <v/>
      </c>
    </row>
    <row r="856" spans="1:19" ht="30" customHeight="1" x14ac:dyDescent="0.2">
      <c r="A856" s="277" t="str">
        <f t="shared" si="145"/>
        <v/>
      </c>
      <c r="B856" s="296" t="str">
        <f t="shared" si="150"/>
        <v/>
      </c>
      <c r="C856" s="296" t="str">
        <f t="shared" si="151"/>
        <v/>
      </c>
      <c r="D856" s="297" t="str">
        <f t="shared" si="152"/>
        <v/>
      </c>
      <c r="E856" s="298" t="str">
        <f t="shared" si="154"/>
        <v/>
      </c>
      <c r="F856" s="297"/>
      <c r="G856" s="297">
        <v>856</v>
      </c>
      <c r="H856" s="296" t="str">
        <f t="shared" si="153"/>
        <v/>
      </c>
      <c r="I856" s="299" t="str">
        <f t="shared" si="146"/>
        <v/>
      </c>
      <c r="J856" s="93"/>
      <c r="L856" s="278">
        <f t="shared" si="147"/>
        <v>0</v>
      </c>
      <c r="M856" s="278">
        <f t="shared" si="148"/>
        <v>0</v>
      </c>
      <c r="N856" s="319">
        <f t="shared" si="149"/>
        <v>0</v>
      </c>
      <c r="O856" s="300"/>
      <c r="P856" s="300"/>
      <c r="Q856" s="297"/>
      <c r="R856" s="297"/>
      <c r="S856" s="299" t="str">
        <f t="shared" si="155"/>
        <v/>
      </c>
    </row>
    <row r="857" spans="1:19" ht="30" customHeight="1" x14ac:dyDescent="0.2">
      <c r="A857" s="277" t="str">
        <f t="shared" si="145"/>
        <v/>
      </c>
      <c r="B857" s="296" t="str">
        <f t="shared" si="150"/>
        <v/>
      </c>
      <c r="C857" s="296" t="str">
        <f t="shared" si="151"/>
        <v/>
      </c>
      <c r="D857" s="297" t="str">
        <f t="shared" si="152"/>
        <v/>
      </c>
      <c r="E857" s="298" t="str">
        <f t="shared" si="154"/>
        <v/>
      </c>
      <c r="F857" s="297"/>
      <c r="G857" s="297">
        <v>857</v>
      </c>
      <c r="H857" s="296" t="str">
        <f t="shared" si="153"/>
        <v/>
      </c>
      <c r="I857" s="299" t="str">
        <f t="shared" si="146"/>
        <v/>
      </c>
      <c r="J857" s="93"/>
      <c r="L857" s="278">
        <f t="shared" si="147"/>
        <v>0</v>
      </c>
      <c r="M857" s="278">
        <f t="shared" si="148"/>
        <v>0</v>
      </c>
      <c r="N857" s="319">
        <f t="shared" si="149"/>
        <v>0</v>
      </c>
      <c r="O857" s="300"/>
      <c r="P857" s="300"/>
      <c r="Q857" s="297"/>
      <c r="R857" s="297"/>
      <c r="S857" s="299" t="str">
        <f t="shared" si="155"/>
        <v/>
      </c>
    </row>
    <row r="858" spans="1:19" ht="30" customHeight="1" x14ac:dyDescent="0.2">
      <c r="A858" s="277" t="str">
        <f t="shared" si="145"/>
        <v/>
      </c>
      <c r="B858" s="296" t="str">
        <f t="shared" si="150"/>
        <v/>
      </c>
      <c r="C858" s="296" t="str">
        <f t="shared" si="151"/>
        <v/>
      </c>
      <c r="D858" s="297" t="str">
        <f t="shared" si="152"/>
        <v/>
      </c>
      <c r="E858" s="298" t="str">
        <f t="shared" si="154"/>
        <v/>
      </c>
      <c r="F858" s="297"/>
      <c r="G858" s="297">
        <v>858</v>
      </c>
      <c r="H858" s="296" t="str">
        <f t="shared" si="153"/>
        <v/>
      </c>
      <c r="I858" s="299" t="str">
        <f t="shared" si="146"/>
        <v/>
      </c>
      <c r="J858" s="93"/>
      <c r="L858" s="278">
        <f t="shared" si="147"/>
        <v>0</v>
      </c>
      <c r="M858" s="278">
        <f t="shared" si="148"/>
        <v>0</v>
      </c>
      <c r="N858" s="319">
        <f t="shared" si="149"/>
        <v>0</v>
      </c>
      <c r="O858" s="300"/>
      <c r="P858" s="300"/>
      <c r="Q858" s="297"/>
      <c r="R858" s="297"/>
      <c r="S858" s="299" t="str">
        <f t="shared" si="155"/>
        <v/>
      </c>
    </row>
    <row r="859" spans="1:19" ht="30" customHeight="1" x14ac:dyDescent="0.2">
      <c r="A859" s="277" t="str">
        <f t="shared" si="145"/>
        <v/>
      </c>
      <c r="B859" s="296" t="str">
        <f t="shared" si="150"/>
        <v/>
      </c>
      <c r="C859" s="296" t="str">
        <f t="shared" si="151"/>
        <v/>
      </c>
      <c r="D859" s="297" t="str">
        <f t="shared" si="152"/>
        <v/>
      </c>
      <c r="E859" s="298" t="str">
        <f t="shared" si="154"/>
        <v/>
      </c>
      <c r="F859" s="297"/>
      <c r="G859" s="297">
        <v>859</v>
      </c>
      <c r="H859" s="296" t="str">
        <f t="shared" si="153"/>
        <v/>
      </c>
      <c r="I859" s="299" t="str">
        <f t="shared" si="146"/>
        <v/>
      </c>
      <c r="J859" s="93"/>
      <c r="L859" s="278">
        <f t="shared" si="147"/>
        <v>0</v>
      </c>
      <c r="M859" s="278">
        <f t="shared" si="148"/>
        <v>0</v>
      </c>
      <c r="N859" s="319">
        <f t="shared" si="149"/>
        <v>0</v>
      </c>
      <c r="O859" s="300"/>
      <c r="P859" s="300"/>
      <c r="Q859" s="297"/>
      <c r="R859" s="297"/>
      <c r="S859" s="299" t="str">
        <f t="shared" si="155"/>
        <v/>
      </c>
    </row>
    <row r="860" spans="1:19" ht="30" customHeight="1" x14ac:dyDescent="0.2">
      <c r="A860" s="277" t="str">
        <f t="shared" si="145"/>
        <v/>
      </c>
      <c r="B860" s="296" t="str">
        <f t="shared" si="150"/>
        <v/>
      </c>
      <c r="C860" s="296" t="str">
        <f t="shared" si="151"/>
        <v/>
      </c>
      <c r="D860" s="297" t="str">
        <f t="shared" si="152"/>
        <v/>
      </c>
      <c r="E860" s="298" t="str">
        <f t="shared" si="154"/>
        <v/>
      </c>
      <c r="F860" s="297"/>
      <c r="G860" s="297">
        <v>860</v>
      </c>
      <c r="H860" s="296" t="str">
        <f t="shared" si="153"/>
        <v/>
      </c>
      <c r="I860" s="299" t="str">
        <f t="shared" si="146"/>
        <v/>
      </c>
      <c r="J860" s="93"/>
      <c r="L860" s="278">
        <f t="shared" si="147"/>
        <v>0</v>
      </c>
      <c r="M860" s="278">
        <f t="shared" si="148"/>
        <v>0</v>
      </c>
      <c r="N860" s="319">
        <f t="shared" si="149"/>
        <v>0</v>
      </c>
      <c r="O860" s="300"/>
      <c r="P860" s="300"/>
      <c r="Q860" s="297"/>
      <c r="R860" s="297"/>
      <c r="S860" s="299" t="str">
        <f t="shared" si="155"/>
        <v/>
      </c>
    </row>
    <row r="861" spans="1:19" ht="30" customHeight="1" x14ac:dyDescent="0.2">
      <c r="A861" s="277" t="str">
        <f t="shared" si="145"/>
        <v/>
      </c>
      <c r="B861" s="296" t="str">
        <f t="shared" si="150"/>
        <v/>
      </c>
      <c r="C861" s="296" t="str">
        <f t="shared" si="151"/>
        <v/>
      </c>
      <c r="D861" s="297" t="str">
        <f t="shared" si="152"/>
        <v/>
      </c>
      <c r="E861" s="298" t="str">
        <f t="shared" si="154"/>
        <v/>
      </c>
      <c r="F861" s="297"/>
      <c r="G861" s="297">
        <v>861</v>
      </c>
      <c r="H861" s="296" t="str">
        <f t="shared" si="153"/>
        <v/>
      </c>
      <c r="I861" s="299" t="str">
        <f t="shared" si="146"/>
        <v/>
      </c>
      <c r="J861" s="93"/>
      <c r="L861" s="278">
        <f t="shared" si="147"/>
        <v>0</v>
      </c>
      <c r="M861" s="278">
        <f t="shared" si="148"/>
        <v>0</v>
      </c>
      <c r="N861" s="319">
        <f t="shared" si="149"/>
        <v>0</v>
      </c>
      <c r="O861" s="300"/>
      <c r="P861" s="300"/>
      <c r="Q861" s="297"/>
      <c r="R861" s="297"/>
      <c r="S861" s="299" t="str">
        <f t="shared" si="155"/>
        <v/>
      </c>
    </row>
    <row r="862" spans="1:19" ht="30" customHeight="1" x14ac:dyDescent="0.2">
      <c r="A862" s="277" t="str">
        <f t="shared" si="145"/>
        <v/>
      </c>
      <c r="B862" s="296" t="str">
        <f t="shared" si="150"/>
        <v/>
      </c>
      <c r="C862" s="296" t="str">
        <f t="shared" si="151"/>
        <v/>
      </c>
      <c r="D862" s="297" t="str">
        <f t="shared" si="152"/>
        <v/>
      </c>
      <c r="E862" s="298" t="str">
        <f t="shared" si="154"/>
        <v/>
      </c>
      <c r="F862" s="297"/>
      <c r="G862" s="297">
        <v>862</v>
      </c>
      <c r="H862" s="296" t="str">
        <f t="shared" si="153"/>
        <v/>
      </c>
      <c r="I862" s="299" t="str">
        <f t="shared" si="146"/>
        <v/>
      </c>
      <c r="J862" s="93"/>
      <c r="L862" s="278">
        <f t="shared" si="147"/>
        <v>0</v>
      </c>
      <c r="M862" s="278">
        <f t="shared" si="148"/>
        <v>0</v>
      </c>
      <c r="N862" s="319">
        <f t="shared" si="149"/>
        <v>0</v>
      </c>
      <c r="O862" s="300"/>
      <c r="P862" s="300"/>
      <c r="Q862" s="297"/>
      <c r="R862" s="297"/>
      <c r="S862" s="299" t="str">
        <f t="shared" si="155"/>
        <v/>
      </c>
    </row>
    <row r="863" spans="1:19" ht="30" customHeight="1" x14ac:dyDescent="0.2">
      <c r="A863" s="277" t="str">
        <f t="shared" si="145"/>
        <v/>
      </c>
      <c r="B863" s="296" t="str">
        <f t="shared" si="150"/>
        <v/>
      </c>
      <c r="C863" s="296" t="str">
        <f t="shared" si="151"/>
        <v/>
      </c>
      <c r="D863" s="297" t="str">
        <f t="shared" si="152"/>
        <v/>
      </c>
      <c r="E863" s="298" t="str">
        <f t="shared" si="154"/>
        <v/>
      </c>
      <c r="F863" s="297"/>
      <c r="G863" s="297">
        <v>863</v>
      </c>
      <c r="H863" s="296" t="str">
        <f t="shared" si="153"/>
        <v/>
      </c>
      <c r="I863" s="299" t="str">
        <f t="shared" si="146"/>
        <v/>
      </c>
      <c r="J863" s="93"/>
      <c r="L863" s="278">
        <f t="shared" si="147"/>
        <v>0</v>
      </c>
      <c r="M863" s="278">
        <f t="shared" si="148"/>
        <v>0</v>
      </c>
      <c r="N863" s="319">
        <f t="shared" si="149"/>
        <v>0</v>
      </c>
      <c r="O863" s="300"/>
      <c r="P863" s="300"/>
      <c r="Q863" s="297"/>
      <c r="R863" s="297"/>
      <c r="S863" s="299" t="str">
        <f t="shared" si="155"/>
        <v/>
      </c>
    </row>
    <row r="864" spans="1:19" ht="30" customHeight="1" x14ac:dyDescent="0.2">
      <c r="A864" s="277" t="str">
        <f t="shared" si="145"/>
        <v/>
      </c>
      <c r="B864" s="296" t="str">
        <f t="shared" si="150"/>
        <v/>
      </c>
      <c r="C864" s="296" t="str">
        <f t="shared" si="151"/>
        <v/>
      </c>
      <c r="D864" s="297" t="str">
        <f t="shared" si="152"/>
        <v/>
      </c>
      <c r="E864" s="298" t="str">
        <f t="shared" si="154"/>
        <v/>
      </c>
      <c r="F864" s="297"/>
      <c r="G864" s="297">
        <v>864</v>
      </c>
      <c r="H864" s="296" t="str">
        <f t="shared" si="153"/>
        <v/>
      </c>
      <c r="I864" s="299" t="str">
        <f t="shared" si="146"/>
        <v/>
      </c>
      <c r="J864" s="93"/>
      <c r="L864" s="278">
        <f t="shared" si="147"/>
        <v>0</v>
      </c>
      <c r="M864" s="278">
        <f t="shared" si="148"/>
        <v>0</v>
      </c>
      <c r="N864" s="319">
        <f t="shared" si="149"/>
        <v>0</v>
      </c>
      <c r="O864" s="300"/>
      <c r="P864" s="300"/>
      <c r="Q864" s="297"/>
      <c r="R864" s="297"/>
      <c r="S864" s="299" t="str">
        <f t="shared" si="155"/>
        <v/>
      </c>
    </row>
    <row r="865" spans="1:19" ht="30" customHeight="1" x14ac:dyDescent="0.2">
      <c r="A865" s="277" t="str">
        <f t="shared" si="145"/>
        <v/>
      </c>
      <c r="B865" s="296" t="str">
        <f t="shared" si="150"/>
        <v/>
      </c>
      <c r="C865" s="296" t="str">
        <f t="shared" si="151"/>
        <v/>
      </c>
      <c r="D865" s="297" t="str">
        <f t="shared" si="152"/>
        <v/>
      </c>
      <c r="E865" s="298" t="str">
        <f t="shared" si="154"/>
        <v/>
      </c>
      <c r="F865" s="297"/>
      <c r="G865" s="297">
        <v>865</v>
      </c>
      <c r="H865" s="296" t="str">
        <f t="shared" si="153"/>
        <v/>
      </c>
      <c r="I865" s="299" t="str">
        <f t="shared" si="146"/>
        <v/>
      </c>
      <c r="J865" s="93"/>
      <c r="L865" s="278">
        <f t="shared" si="147"/>
        <v>0</v>
      </c>
      <c r="M865" s="278">
        <f t="shared" si="148"/>
        <v>0</v>
      </c>
      <c r="N865" s="319">
        <f t="shared" si="149"/>
        <v>0</v>
      </c>
      <c r="O865" s="300"/>
      <c r="P865" s="300"/>
      <c r="Q865" s="297"/>
      <c r="R865" s="297"/>
      <c r="S865" s="299" t="str">
        <f t="shared" si="155"/>
        <v/>
      </c>
    </row>
    <row r="866" spans="1:19" ht="30" customHeight="1" x14ac:dyDescent="0.2">
      <c r="A866" s="277" t="str">
        <f t="shared" si="145"/>
        <v/>
      </c>
      <c r="B866" s="296" t="str">
        <f t="shared" si="150"/>
        <v/>
      </c>
      <c r="C866" s="296" t="str">
        <f t="shared" si="151"/>
        <v/>
      </c>
      <c r="D866" s="297" t="str">
        <f t="shared" si="152"/>
        <v/>
      </c>
      <c r="E866" s="298" t="str">
        <f t="shared" si="154"/>
        <v/>
      </c>
      <c r="F866" s="297"/>
      <c r="G866" s="297">
        <v>866</v>
      </c>
      <c r="H866" s="296" t="str">
        <f t="shared" si="153"/>
        <v/>
      </c>
      <c r="I866" s="299" t="str">
        <f t="shared" si="146"/>
        <v/>
      </c>
      <c r="J866" s="93"/>
      <c r="L866" s="278">
        <f t="shared" si="147"/>
        <v>0</v>
      </c>
      <c r="M866" s="278">
        <f t="shared" si="148"/>
        <v>0</v>
      </c>
      <c r="N866" s="319">
        <f t="shared" si="149"/>
        <v>0</v>
      </c>
      <c r="O866" s="300"/>
      <c r="P866" s="300"/>
      <c r="Q866" s="297"/>
      <c r="R866" s="297"/>
      <c r="S866" s="299" t="str">
        <f t="shared" si="155"/>
        <v/>
      </c>
    </row>
    <row r="867" spans="1:19" ht="30" customHeight="1" x14ac:dyDescent="0.2">
      <c r="A867" s="277" t="str">
        <f t="shared" si="145"/>
        <v/>
      </c>
      <c r="B867" s="296" t="str">
        <f t="shared" si="150"/>
        <v/>
      </c>
      <c r="C867" s="296" t="str">
        <f t="shared" si="151"/>
        <v/>
      </c>
      <c r="D867" s="297" t="str">
        <f t="shared" si="152"/>
        <v/>
      </c>
      <c r="E867" s="298" t="str">
        <f t="shared" si="154"/>
        <v/>
      </c>
      <c r="F867" s="297"/>
      <c r="G867" s="297">
        <v>867</v>
      </c>
      <c r="H867" s="296" t="str">
        <f t="shared" si="153"/>
        <v/>
      </c>
      <c r="I867" s="299" t="str">
        <f t="shared" si="146"/>
        <v/>
      </c>
      <c r="J867" s="93"/>
      <c r="L867" s="278">
        <f t="shared" si="147"/>
        <v>0</v>
      </c>
      <c r="M867" s="278">
        <f t="shared" si="148"/>
        <v>0</v>
      </c>
      <c r="N867" s="319">
        <f t="shared" si="149"/>
        <v>0</v>
      </c>
      <c r="O867" s="300"/>
      <c r="P867" s="300"/>
      <c r="Q867" s="297"/>
      <c r="R867" s="297"/>
      <c r="S867" s="299" t="str">
        <f t="shared" si="155"/>
        <v/>
      </c>
    </row>
    <row r="868" spans="1:19" ht="30" customHeight="1" x14ac:dyDescent="0.2">
      <c r="A868" s="277" t="str">
        <f t="shared" si="145"/>
        <v/>
      </c>
      <c r="B868" s="296" t="str">
        <f t="shared" si="150"/>
        <v/>
      </c>
      <c r="C868" s="296" t="str">
        <f t="shared" si="151"/>
        <v/>
      </c>
      <c r="D868" s="297" t="str">
        <f t="shared" si="152"/>
        <v/>
      </c>
      <c r="E868" s="298" t="str">
        <f t="shared" si="154"/>
        <v/>
      </c>
      <c r="F868" s="297"/>
      <c r="G868" s="297">
        <v>868</v>
      </c>
      <c r="H868" s="296" t="str">
        <f t="shared" si="153"/>
        <v/>
      </c>
      <c r="I868" s="299" t="str">
        <f t="shared" si="146"/>
        <v/>
      </c>
      <c r="J868" s="93"/>
      <c r="L868" s="278">
        <f t="shared" si="147"/>
        <v>0</v>
      </c>
      <c r="M868" s="278">
        <f t="shared" si="148"/>
        <v>0</v>
      </c>
      <c r="N868" s="319">
        <f t="shared" si="149"/>
        <v>0</v>
      </c>
      <c r="O868" s="300"/>
      <c r="P868" s="300"/>
      <c r="Q868" s="297"/>
      <c r="R868" s="297"/>
      <c r="S868" s="299" t="str">
        <f t="shared" si="155"/>
        <v/>
      </c>
    </row>
    <row r="869" spans="1:19" ht="30" customHeight="1" x14ac:dyDescent="0.2">
      <c r="A869" s="277" t="str">
        <f t="shared" si="145"/>
        <v/>
      </c>
      <c r="B869" s="296" t="str">
        <f t="shared" si="150"/>
        <v/>
      </c>
      <c r="C869" s="296" t="str">
        <f t="shared" si="151"/>
        <v/>
      </c>
      <c r="D869" s="297" t="str">
        <f t="shared" si="152"/>
        <v/>
      </c>
      <c r="E869" s="298" t="str">
        <f t="shared" si="154"/>
        <v/>
      </c>
      <c r="F869" s="297"/>
      <c r="G869" s="297">
        <v>869</v>
      </c>
      <c r="H869" s="296" t="str">
        <f t="shared" si="153"/>
        <v/>
      </c>
      <c r="I869" s="299" t="str">
        <f t="shared" si="146"/>
        <v/>
      </c>
      <c r="J869" s="93"/>
      <c r="L869" s="278">
        <f t="shared" si="147"/>
        <v>0</v>
      </c>
      <c r="M869" s="278">
        <f t="shared" si="148"/>
        <v>0</v>
      </c>
      <c r="N869" s="319">
        <f t="shared" si="149"/>
        <v>0</v>
      </c>
      <c r="O869" s="300"/>
      <c r="P869" s="300"/>
      <c r="Q869" s="297"/>
      <c r="R869" s="297"/>
      <c r="S869" s="299" t="str">
        <f t="shared" si="155"/>
        <v/>
      </c>
    </row>
    <row r="870" spans="1:19" ht="30" customHeight="1" x14ac:dyDescent="0.2">
      <c r="A870" s="277" t="str">
        <f t="shared" si="145"/>
        <v/>
      </c>
      <c r="B870" s="296" t="str">
        <f t="shared" si="150"/>
        <v/>
      </c>
      <c r="C870" s="296" t="str">
        <f t="shared" si="151"/>
        <v/>
      </c>
      <c r="D870" s="297" t="str">
        <f t="shared" si="152"/>
        <v/>
      </c>
      <c r="E870" s="298" t="str">
        <f t="shared" si="154"/>
        <v/>
      </c>
      <c r="F870" s="297"/>
      <c r="G870" s="297">
        <v>870</v>
      </c>
      <c r="H870" s="296" t="str">
        <f t="shared" si="153"/>
        <v/>
      </c>
      <c r="I870" s="299" t="str">
        <f t="shared" si="146"/>
        <v/>
      </c>
      <c r="J870" s="93"/>
      <c r="L870" s="278">
        <f t="shared" si="147"/>
        <v>0</v>
      </c>
      <c r="M870" s="278">
        <f t="shared" si="148"/>
        <v>0</v>
      </c>
      <c r="N870" s="319">
        <f t="shared" si="149"/>
        <v>0</v>
      </c>
      <c r="O870" s="300"/>
      <c r="P870" s="300"/>
      <c r="Q870" s="297"/>
      <c r="R870" s="297"/>
      <c r="S870" s="299" t="str">
        <f t="shared" si="155"/>
        <v/>
      </c>
    </row>
    <row r="871" spans="1:19" ht="30" customHeight="1" x14ac:dyDescent="0.2">
      <c r="A871" s="277" t="str">
        <f t="shared" si="145"/>
        <v/>
      </c>
      <c r="B871" s="296" t="str">
        <f t="shared" si="150"/>
        <v/>
      </c>
      <c r="C871" s="296" t="str">
        <f t="shared" si="151"/>
        <v/>
      </c>
      <c r="D871" s="297" t="str">
        <f t="shared" si="152"/>
        <v/>
      </c>
      <c r="E871" s="298" t="str">
        <f t="shared" si="154"/>
        <v/>
      </c>
      <c r="F871" s="297"/>
      <c r="G871" s="297">
        <v>871</v>
      </c>
      <c r="H871" s="296" t="str">
        <f t="shared" si="153"/>
        <v/>
      </c>
      <c r="I871" s="299" t="str">
        <f t="shared" si="146"/>
        <v/>
      </c>
      <c r="J871" s="93"/>
      <c r="L871" s="278">
        <f t="shared" si="147"/>
        <v>0</v>
      </c>
      <c r="M871" s="278">
        <f t="shared" si="148"/>
        <v>0</v>
      </c>
      <c r="N871" s="319">
        <f t="shared" si="149"/>
        <v>0</v>
      </c>
      <c r="O871" s="300"/>
      <c r="P871" s="300"/>
      <c r="Q871" s="297"/>
      <c r="R871" s="297"/>
      <c r="S871" s="299" t="str">
        <f t="shared" si="155"/>
        <v/>
      </c>
    </row>
    <row r="872" spans="1:19" ht="30" customHeight="1" x14ac:dyDescent="0.2">
      <c r="A872" s="277" t="str">
        <f t="shared" si="145"/>
        <v/>
      </c>
      <c r="B872" s="296" t="str">
        <f t="shared" si="150"/>
        <v/>
      </c>
      <c r="C872" s="296" t="str">
        <f t="shared" si="151"/>
        <v/>
      </c>
      <c r="D872" s="297" t="str">
        <f t="shared" si="152"/>
        <v/>
      </c>
      <c r="E872" s="298" t="str">
        <f t="shared" si="154"/>
        <v/>
      </c>
      <c r="F872" s="297"/>
      <c r="G872" s="297">
        <v>872</v>
      </c>
      <c r="H872" s="296" t="str">
        <f t="shared" si="153"/>
        <v/>
      </c>
      <c r="I872" s="299" t="str">
        <f t="shared" si="146"/>
        <v/>
      </c>
      <c r="J872" s="93"/>
      <c r="L872" s="278">
        <f t="shared" si="147"/>
        <v>0</v>
      </c>
      <c r="M872" s="278">
        <f t="shared" si="148"/>
        <v>0</v>
      </c>
      <c r="N872" s="319">
        <f t="shared" si="149"/>
        <v>0</v>
      </c>
      <c r="O872" s="300"/>
      <c r="P872" s="300"/>
      <c r="Q872" s="297"/>
      <c r="R872" s="297"/>
      <c r="S872" s="299" t="str">
        <f t="shared" si="155"/>
        <v/>
      </c>
    </row>
    <row r="873" spans="1:19" ht="30" customHeight="1" x14ac:dyDescent="0.2">
      <c r="A873" s="277" t="str">
        <f t="shared" si="145"/>
        <v/>
      </c>
      <c r="B873" s="296" t="str">
        <f t="shared" si="150"/>
        <v/>
      </c>
      <c r="C873" s="296" t="str">
        <f t="shared" si="151"/>
        <v/>
      </c>
      <c r="D873" s="297" t="str">
        <f t="shared" si="152"/>
        <v/>
      </c>
      <c r="E873" s="298" t="str">
        <f t="shared" si="154"/>
        <v/>
      </c>
      <c r="F873" s="297"/>
      <c r="G873" s="297">
        <v>873</v>
      </c>
      <c r="H873" s="296" t="str">
        <f t="shared" si="153"/>
        <v/>
      </c>
      <c r="I873" s="299" t="str">
        <f t="shared" si="146"/>
        <v/>
      </c>
      <c r="J873" s="93"/>
      <c r="L873" s="278">
        <f t="shared" si="147"/>
        <v>0</v>
      </c>
      <c r="M873" s="278">
        <f t="shared" si="148"/>
        <v>0</v>
      </c>
      <c r="N873" s="319">
        <f t="shared" si="149"/>
        <v>0</v>
      </c>
      <c r="O873" s="300"/>
      <c r="P873" s="300"/>
      <c r="Q873" s="297"/>
      <c r="R873" s="297"/>
      <c r="S873" s="299" t="str">
        <f t="shared" si="155"/>
        <v/>
      </c>
    </row>
    <row r="874" spans="1:19" ht="30" customHeight="1" x14ac:dyDescent="0.2">
      <c r="A874" s="277" t="str">
        <f t="shared" si="145"/>
        <v/>
      </c>
      <c r="B874" s="296" t="str">
        <f t="shared" si="150"/>
        <v/>
      </c>
      <c r="C874" s="296" t="str">
        <f t="shared" si="151"/>
        <v/>
      </c>
      <c r="D874" s="297" t="str">
        <f t="shared" si="152"/>
        <v/>
      </c>
      <c r="E874" s="298" t="str">
        <f t="shared" si="154"/>
        <v/>
      </c>
      <c r="F874" s="297"/>
      <c r="G874" s="297">
        <v>874</v>
      </c>
      <c r="H874" s="296" t="str">
        <f t="shared" si="153"/>
        <v/>
      </c>
      <c r="I874" s="299" t="str">
        <f t="shared" si="146"/>
        <v/>
      </c>
      <c r="J874" s="93"/>
      <c r="L874" s="278">
        <f t="shared" si="147"/>
        <v>0</v>
      </c>
      <c r="M874" s="278">
        <f t="shared" si="148"/>
        <v>0</v>
      </c>
      <c r="N874" s="319">
        <f t="shared" si="149"/>
        <v>0</v>
      </c>
      <c r="O874" s="300"/>
      <c r="P874" s="300"/>
      <c r="Q874" s="297"/>
      <c r="R874" s="297"/>
      <c r="S874" s="299" t="str">
        <f t="shared" si="155"/>
        <v/>
      </c>
    </row>
    <row r="875" spans="1:19" ht="30" customHeight="1" x14ac:dyDescent="0.2">
      <c r="A875" s="277" t="str">
        <f t="shared" si="145"/>
        <v/>
      </c>
      <c r="B875" s="296" t="str">
        <f t="shared" si="150"/>
        <v/>
      </c>
      <c r="C875" s="296" t="str">
        <f t="shared" si="151"/>
        <v/>
      </c>
      <c r="D875" s="297" t="str">
        <f t="shared" si="152"/>
        <v/>
      </c>
      <c r="E875" s="298" t="str">
        <f t="shared" si="154"/>
        <v/>
      </c>
      <c r="F875" s="297"/>
      <c r="G875" s="297">
        <v>875</v>
      </c>
      <c r="H875" s="296" t="str">
        <f t="shared" si="153"/>
        <v/>
      </c>
      <c r="I875" s="299" t="str">
        <f t="shared" si="146"/>
        <v/>
      </c>
      <c r="J875" s="93"/>
      <c r="L875" s="278">
        <f t="shared" si="147"/>
        <v>0</v>
      </c>
      <c r="M875" s="278">
        <f t="shared" si="148"/>
        <v>0</v>
      </c>
      <c r="N875" s="319">
        <f t="shared" si="149"/>
        <v>0</v>
      </c>
      <c r="O875" s="300"/>
      <c r="P875" s="300"/>
      <c r="Q875" s="297"/>
      <c r="R875" s="297"/>
      <c r="S875" s="299" t="str">
        <f t="shared" si="155"/>
        <v/>
      </c>
    </row>
    <row r="876" spans="1:19" ht="30" customHeight="1" x14ac:dyDescent="0.2">
      <c r="A876" s="277" t="str">
        <f t="shared" si="145"/>
        <v/>
      </c>
      <c r="B876" s="296" t="str">
        <f t="shared" si="150"/>
        <v/>
      </c>
      <c r="C876" s="296" t="str">
        <f t="shared" si="151"/>
        <v/>
      </c>
      <c r="D876" s="297" t="str">
        <f t="shared" si="152"/>
        <v/>
      </c>
      <c r="E876" s="298" t="str">
        <f t="shared" si="154"/>
        <v/>
      </c>
      <c r="F876" s="297"/>
      <c r="G876" s="297">
        <v>876</v>
      </c>
      <c r="H876" s="296" t="str">
        <f t="shared" si="153"/>
        <v/>
      </c>
      <c r="I876" s="299" t="str">
        <f t="shared" si="146"/>
        <v/>
      </c>
      <c r="J876" s="93"/>
      <c r="L876" s="278">
        <f t="shared" si="147"/>
        <v>0</v>
      </c>
      <c r="M876" s="278">
        <f t="shared" si="148"/>
        <v>0</v>
      </c>
      <c r="N876" s="319">
        <f t="shared" si="149"/>
        <v>0</v>
      </c>
      <c r="O876" s="300"/>
      <c r="P876" s="300"/>
      <c r="Q876" s="297"/>
      <c r="R876" s="297"/>
      <c r="S876" s="299" t="str">
        <f t="shared" si="155"/>
        <v/>
      </c>
    </row>
    <row r="877" spans="1:19" ht="30" customHeight="1" x14ac:dyDescent="0.2">
      <c r="A877" s="277" t="str">
        <f t="shared" si="145"/>
        <v/>
      </c>
      <c r="B877" s="296" t="str">
        <f t="shared" si="150"/>
        <v/>
      </c>
      <c r="C877" s="296" t="str">
        <f t="shared" si="151"/>
        <v/>
      </c>
      <c r="D877" s="297" t="str">
        <f t="shared" si="152"/>
        <v/>
      </c>
      <c r="E877" s="298" t="str">
        <f t="shared" si="154"/>
        <v/>
      </c>
      <c r="F877" s="297"/>
      <c r="G877" s="297">
        <v>877</v>
      </c>
      <c r="H877" s="296" t="str">
        <f t="shared" si="153"/>
        <v/>
      </c>
      <c r="I877" s="299" t="str">
        <f t="shared" si="146"/>
        <v/>
      </c>
      <c r="J877" s="93"/>
      <c r="L877" s="278">
        <f t="shared" si="147"/>
        <v>0</v>
      </c>
      <c r="M877" s="278">
        <f t="shared" si="148"/>
        <v>0</v>
      </c>
      <c r="N877" s="319">
        <f t="shared" si="149"/>
        <v>0</v>
      </c>
      <c r="O877" s="300"/>
      <c r="P877" s="300"/>
      <c r="Q877" s="297"/>
      <c r="R877" s="297"/>
      <c r="S877" s="299" t="str">
        <f t="shared" si="155"/>
        <v/>
      </c>
    </row>
    <row r="878" spans="1:19" ht="30" customHeight="1" x14ac:dyDescent="0.2">
      <c r="A878" s="277" t="str">
        <f t="shared" si="145"/>
        <v/>
      </c>
      <c r="B878" s="296" t="str">
        <f t="shared" si="150"/>
        <v/>
      </c>
      <c r="C878" s="296" t="str">
        <f t="shared" si="151"/>
        <v/>
      </c>
      <c r="D878" s="297" t="str">
        <f t="shared" si="152"/>
        <v/>
      </c>
      <c r="E878" s="298" t="str">
        <f t="shared" si="154"/>
        <v/>
      </c>
      <c r="F878" s="297"/>
      <c r="G878" s="297">
        <v>878</v>
      </c>
      <c r="H878" s="296" t="str">
        <f t="shared" si="153"/>
        <v/>
      </c>
      <c r="I878" s="299" t="str">
        <f t="shared" si="146"/>
        <v/>
      </c>
      <c r="J878" s="93"/>
      <c r="L878" s="278">
        <f t="shared" si="147"/>
        <v>0</v>
      </c>
      <c r="M878" s="278">
        <f t="shared" si="148"/>
        <v>0</v>
      </c>
      <c r="N878" s="319">
        <f t="shared" si="149"/>
        <v>0</v>
      </c>
      <c r="O878" s="300"/>
      <c r="P878" s="300"/>
      <c r="Q878" s="297"/>
      <c r="R878" s="297"/>
      <c r="S878" s="299" t="str">
        <f t="shared" si="155"/>
        <v/>
      </c>
    </row>
    <row r="879" spans="1:19" ht="30" customHeight="1" x14ac:dyDescent="0.2">
      <c r="A879" s="277" t="str">
        <f t="shared" si="145"/>
        <v/>
      </c>
      <c r="B879" s="296" t="str">
        <f t="shared" si="150"/>
        <v/>
      </c>
      <c r="C879" s="296" t="str">
        <f t="shared" si="151"/>
        <v/>
      </c>
      <c r="D879" s="297" t="str">
        <f t="shared" si="152"/>
        <v/>
      </c>
      <c r="E879" s="298" t="str">
        <f t="shared" si="154"/>
        <v/>
      </c>
      <c r="F879" s="297"/>
      <c r="G879" s="297">
        <v>879</v>
      </c>
      <c r="H879" s="296" t="str">
        <f t="shared" si="153"/>
        <v/>
      </c>
      <c r="I879" s="299" t="str">
        <f t="shared" si="146"/>
        <v/>
      </c>
      <c r="J879" s="93"/>
      <c r="L879" s="278">
        <f t="shared" si="147"/>
        <v>0</v>
      </c>
      <c r="M879" s="278">
        <f t="shared" si="148"/>
        <v>0</v>
      </c>
      <c r="N879" s="319">
        <f t="shared" si="149"/>
        <v>0</v>
      </c>
      <c r="O879" s="300"/>
      <c r="P879" s="300"/>
      <c r="Q879" s="297"/>
      <c r="R879" s="297"/>
      <c r="S879" s="299" t="str">
        <f t="shared" si="155"/>
        <v/>
      </c>
    </row>
    <row r="880" spans="1:19" ht="30" customHeight="1" x14ac:dyDescent="0.2">
      <c r="A880" s="277" t="str">
        <f t="shared" si="145"/>
        <v/>
      </c>
      <c r="B880" s="296" t="str">
        <f t="shared" si="150"/>
        <v/>
      </c>
      <c r="C880" s="296" t="str">
        <f t="shared" si="151"/>
        <v/>
      </c>
      <c r="D880" s="297" t="str">
        <f t="shared" si="152"/>
        <v/>
      </c>
      <c r="E880" s="298" t="str">
        <f t="shared" si="154"/>
        <v/>
      </c>
      <c r="F880" s="297"/>
      <c r="G880" s="297">
        <v>880</v>
      </c>
      <c r="H880" s="296" t="str">
        <f t="shared" si="153"/>
        <v/>
      </c>
      <c r="I880" s="299" t="str">
        <f t="shared" si="146"/>
        <v/>
      </c>
      <c r="J880" s="93"/>
      <c r="L880" s="278">
        <f t="shared" si="147"/>
        <v>0</v>
      </c>
      <c r="M880" s="278">
        <f t="shared" si="148"/>
        <v>0</v>
      </c>
      <c r="N880" s="319">
        <f t="shared" si="149"/>
        <v>0</v>
      </c>
      <c r="O880" s="300"/>
      <c r="P880" s="300"/>
      <c r="Q880" s="297"/>
      <c r="R880" s="297"/>
      <c r="S880" s="299" t="str">
        <f t="shared" si="155"/>
        <v/>
      </c>
    </row>
    <row r="881" spans="1:19" ht="30" customHeight="1" x14ac:dyDescent="0.2">
      <c r="A881" s="277" t="str">
        <f t="shared" si="145"/>
        <v/>
      </c>
      <c r="B881" s="296" t="str">
        <f t="shared" si="150"/>
        <v/>
      </c>
      <c r="C881" s="296" t="str">
        <f t="shared" si="151"/>
        <v/>
      </c>
      <c r="D881" s="297" t="str">
        <f t="shared" si="152"/>
        <v/>
      </c>
      <c r="E881" s="298" t="str">
        <f t="shared" si="154"/>
        <v/>
      </c>
      <c r="F881" s="297"/>
      <c r="G881" s="297">
        <v>881</v>
      </c>
      <c r="H881" s="296" t="str">
        <f t="shared" si="153"/>
        <v/>
      </c>
      <c r="I881" s="299" t="str">
        <f t="shared" si="146"/>
        <v/>
      </c>
      <c r="J881" s="93"/>
      <c r="L881" s="278">
        <f t="shared" si="147"/>
        <v>0</v>
      </c>
      <c r="M881" s="278">
        <f t="shared" si="148"/>
        <v>0</v>
      </c>
      <c r="N881" s="319">
        <f t="shared" si="149"/>
        <v>0</v>
      </c>
      <c r="O881" s="300"/>
      <c r="P881" s="300"/>
      <c r="Q881" s="297"/>
      <c r="R881" s="297"/>
      <c r="S881" s="299" t="str">
        <f t="shared" si="155"/>
        <v/>
      </c>
    </row>
    <row r="882" spans="1:19" ht="30" customHeight="1" x14ac:dyDescent="0.2">
      <c r="A882" s="277" t="str">
        <f t="shared" si="145"/>
        <v/>
      </c>
      <c r="B882" s="296" t="str">
        <f t="shared" si="150"/>
        <v/>
      </c>
      <c r="C882" s="296" t="str">
        <f t="shared" si="151"/>
        <v/>
      </c>
      <c r="D882" s="297" t="str">
        <f t="shared" si="152"/>
        <v/>
      </c>
      <c r="E882" s="298" t="str">
        <f t="shared" si="154"/>
        <v/>
      </c>
      <c r="F882" s="297"/>
      <c r="G882" s="297">
        <v>882</v>
      </c>
      <c r="H882" s="296" t="str">
        <f t="shared" si="153"/>
        <v/>
      </c>
      <c r="I882" s="299" t="str">
        <f t="shared" si="146"/>
        <v/>
      </c>
      <c r="J882" s="93"/>
      <c r="L882" s="278">
        <f t="shared" si="147"/>
        <v>0</v>
      </c>
      <c r="M882" s="278">
        <f t="shared" si="148"/>
        <v>0</v>
      </c>
      <c r="N882" s="319">
        <f t="shared" si="149"/>
        <v>0</v>
      </c>
      <c r="O882" s="300"/>
      <c r="P882" s="300"/>
      <c r="Q882" s="297"/>
      <c r="R882" s="297"/>
      <c r="S882" s="299" t="str">
        <f t="shared" si="155"/>
        <v/>
      </c>
    </row>
    <row r="883" spans="1:19" ht="30" customHeight="1" x14ac:dyDescent="0.2">
      <c r="A883" s="277" t="str">
        <f t="shared" si="145"/>
        <v/>
      </c>
      <c r="B883" s="296" t="str">
        <f t="shared" si="150"/>
        <v/>
      </c>
      <c r="C883" s="296" t="str">
        <f t="shared" si="151"/>
        <v/>
      </c>
      <c r="D883" s="297" t="str">
        <f t="shared" si="152"/>
        <v/>
      </c>
      <c r="E883" s="298" t="str">
        <f t="shared" si="154"/>
        <v/>
      </c>
      <c r="F883" s="297"/>
      <c r="G883" s="297">
        <v>883</v>
      </c>
      <c r="H883" s="296" t="str">
        <f t="shared" si="153"/>
        <v/>
      </c>
      <c r="I883" s="299" t="str">
        <f t="shared" si="146"/>
        <v/>
      </c>
      <c r="J883" s="93"/>
      <c r="L883" s="278">
        <f t="shared" si="147"/>
        <v>0</v>
      </c>
      <c r="M883" s="278">
        <f t="shared" si="148"/>
        <v>0</v>
      </c>
      <c r="N883" s="319">
        <f t="shared" si="149"/>
        <v>0</v>
      </c>
      <c r="O883" s="300"/>
      <c r="P883" s="300"/>
      <c r="Q883" s="297"/>
      <c r="R883" s="297"/>
      <c r="S883" s="299" t="str">
        <f t="shared" si="155"/>
        <v/>
      </c>
    </row>
    <row r="884" spans="1:19" ht="30" customHeight="1" x14ac:dyDescent="0.2">
      <c r="A884" s="277" t="str">
        <f t="shared" si="145"/>
        <v/>
      </c>
      <c r="B884" s="296" t="str">
        <f t="shared" si="150"/>
        <v/>
      </c>
      <c r="C884" s="296" t="str">
        <f t="shared" si="151"/>
        <v/>
      </c>
      <c r="D884" s="297" t="str">
        <f t="shared" si="152"/>
        <v/>
      </c>
      <c r="E884" s="298" t="str">
        <f t="shared" si="154"/>
        <v/>
      </c>
      <c r="F884" s="297"/>
      <c r="G884" s="297">
        <v>884</v>
      </c>
      <c r="H884" s="296" t="str">
        <f t="shared" si="153"/>
        <v/>
      </c>
      <c r="I884" s="299" t="str">
        <f t="shared" si="146"/>
        <v/>
      </c>
      <c r="J884" s="93"/>
      <c r="L884" s="278">
        <f t="shared" si="147"/>
        <v>0</v>
      </c>
      <c r="M884" s="278">
        <f t="shared" si="148"/>
        <v>0</v>
      </c>
      <c r="N884" s="319">
        <f t="shared" si="149"/>
        <v>0</v>
      </c>
      <c r="O884" s="300"/>
      <c r="P884" s="300"/>
      <c r="Q884" s="297"/>
      <c r="R884" s="297"/>
      <c r="S884" s="299" t="str">
        <f t="shared" si="155"/>
        <v/>
      </c>
    </row>
    <row r="885" spans="1:19" ht="30" customHeight="1" x14ac:dyDescent="0.2">
      <c r="A885" s="277" t="str">
        <f t="shared" si="145"/>
        <v/>
      </c>
      <c r="B885" s="296" t="str">
        <f t="shared" si="150"/>
        <v/>
      </c>
      <c r="C885" s="296" t="str">
        <f t="shared" si="151"/>
        <v/>
      </c>
      <c r="D885" s="297" t="str">
        <f t="shared" si="152"/>
        <v/>
      </c>
      <c r="E885" s="298" t="str">
        <f t="shared" si="154"/>
        <v/>
      </c>
      <c r="F885" s="297"/>
      <c r="G885" s="297">
        <v>885</v>
      </c>
      <c r="H885" s="296" t="str">
        <f t="shared" si="153"/>
        <v/>
      </c>
      <c r="I885" s="299" t="str">
        <f t="shared" si="146"/>
        <v/>
      </c>
      <c r="J885" s="93"/>
      <c r="L885" s="278">
        <f t="shared" si="147"/>
        <v>0</v>
      </c>
      <c r="M885" s="278">
        <f t="shared" si="148"/>
        <v>0</v>
      </c>
      <c r="N885" s="319">
        <f t="shared" si="149"/>
        <v>0</v>
      </c>
      <c r="O885" s="300"/>
      <c r="P885" s="300"/>
      <c r="Q885" s="297"/>
      <c r="R885" s="297"/>
      <c r="S885" s="299" t="str">
        <f t="shared" si="155"/>
        <v/>
      </c>
    </row>
    <row r="886" spans="1:19" ht="30" customHeight="1" x14ac:dyDescent="0.2">
      <c r="A886" s="277" t="str">
        <f t="shared" si="145"/>
        <v/>
      </c>
      <c r="B886" s="296" t="str">
        <f t="shared" si="150"/>
        <v/>
      </c>
      <c r="C886" s="296" t="str">
        <f t="shared" si="151"/>
        <v/>
      </c>
      <c r="D886" s="297" t="str">
        <f t="shared" si="152"/>
        <v/>
      </c>
      <c r="E886" s="298" t="str">
        <f t="shared" si="154"/>
        <v/>
      </c>
      <c r="F886" s="297"/>
      <c r="G886" s="297">
        <v>886</v>
      </c>
      <c r="H886" s="296" t="str">
        <f t="shared" si="153"/>
        <v/>
      </c>
      <c r="I886" s="299" t="str">
        <f t="shared" si="146"/>
        <v/>
      </c>
      <c r="J886" s="93"/>
      <c r="L886" s="278">
        <f t="shared" si="147"/>
        <v>0</v>
      </c>
      <c r="M886" s="278">
        <f t="shared" si="148"/>
        <v>0</v>
      </c>
      <c r="N886" s="319">
        <f t="shared" si="149"/>
        <v>0</v>
      </c>
      <c r="O886" s="300"/>
      <c r="P886" s="300"/>
      <c r="Q886" s="297"/>
      <c r="R886" s="297"/>
      <c r="S886" s="299" t="str">
        <f t="shared" si="155"/>
        <v/>
      </c>
    </row>
    <row r="887" spans="1:19" ht="30" customHeight="1" x14ac:dyDescent="0.2">
      <c r="A887" s="277" t="str">
        <f t="shared" si="145"/>
        <v/>
      </c>
      <c r="B887" s="296" t="str">
        <f t="shared" si="150"/>
        <v/>
      </c>
      <c r="C887" s="296" t="str">
        <f t="shared" si="151"/>
        <v/>
      </c>
      <c r="D887" s="297" t="str">
        <f t="shared" si="152"/>
        <v/>
      </c>
      <c r="E887" s="298" t="str">
        <f t="shared" si="154"/>
        <v/>
      </c>
      <c r="F887" s="297"/>
      <c r="G887" s="297">
        <v>887</v>
      </c>
      <c r="H887" s="296" t="str">
        <f t="shared" si="153"/>
        <v/>
      </c>
      <c r="I887" s="299" t="str">
        <f t="shared" si="146"/>
        <v/>
      </c>
      <c r="J887" s="93"/>
      <c r="L887" s="278">
        <f t="shared" si="147"/>
        <v>0</v>
      </c>
      <c r="M887" s="278">
        <f t="shared" si="148"/>
        <v>0</v>
      </c>
      <c r="N887" s="319">
        <f t="shared" si="149"/>
        <v>0</v>
      </c>
      <c r="O887" s="300"/>
      <c r="P887" s="300"/>
      <c r="Q887" s="297"/>
      <c r="R887" s="297"/>
      <c r="S887" s="299" t="str">
        <f t="shared" si="155"/>
        <v/>
      </c>
    </row>
    <row r="888" spans="1:19" ht="30" customHeight="1" x14ac:dyDescent="0.2">
      <c r="A888" s="277" t="str">
        <f t="shared" si="145"/>
        <v/>
      </c>
      <c r="B888" s="296" t="str">
        <f t="shared" si="150"/>
        <v/>
      </c>
      <c r="C888" s="296" t="str">
        <f t="shared" si="151"/>
        <v/>
      </c>
      <c r="D888" s="297" t="str">
        <f t="shared" si="152"/>
        <v/>
      </c>
      <c r="E888" s="298" t="str">
        <f t="shared" si="154"/>
        <v/>
      </c>
      <c r="F888" s="297"/>
      <c r="G888" s="297">
        <v>888</v>
      </c>
      <c r="H888" s="296" t="str">
        <f t="shared" si="153"/>
        <v/>
      </c>
      <c r="I888" s="299" t="str">
        <f t="shared" si="146"/>
        <v/>
      </c>
      <c r="J888" s="93"/>
      <c r="L888" s="278">
        <f t="shared" si="147"/>
        <v>0</v>
      </c>
      <c r="M888" s="278">
        <f t="shared" si="148"/>
        <v>0</v>
      </c>
      <c r="N888" s="319">
        <f t="shared" si="149"/>
        <v>0</v>
      </c>
      <c r="O888" s="300"/>
      <c r="P888" s="300"/>
      <c r="Q888" s="297"/>
      <c r="R888" s="297"/>
      <c r="S888" s="299" t="str">
        <f t="shared" si="155"/>
        <v/>
      </c>
    </row>
    <row r="889" spans="1:19" ht="30" customHeight="1" x14ac:dyDescent="0.2">
      <c r="A889" s="277" t="str">
        <f t="shared" si="145"/>
        <v/>
      </c>
      <c r="B889" s="296" t="str">
        <f t="shared" si="150"/>
        <v/>
      </c>
      <c r="C889" s="296" t="str">
        <f t="shared" si="151"/>
        <v/>
      </c>
      <c r="D889" s="297" t="str">
        <f t="shared" si="152"/>
        <v/>
      </c>
      <c r="E889" s="298" t="str">
        <f t="shared" si="154"/>
        <v/>
      </c>
      <c r="F889" s="297"/>
      <c r="G889" s="297">
        <v>889</v>
      </c>
      <c r="H889" s="296" t="str">
        <f t="shared" si="153"/>
        <v/>
      </c>
      <c r="I889" s="299" t="str">
        <f t="shared" si="146"/>
        <v/>
      </c>
      <c r="J889" s="93"/>
      <c r="L889" s="278">
        <f t="shared" si="147"/>
        <v>0</v>
      </c>
      <c r="M889" s="278">
        <f t="shared" si="148"/>
        <v>0</v>
      </c>
      <c r="N889" s="319">
        <f t="shared" si="149"/>
        <v>0</v>
      </c>
      <c r="O889" s="300"/>
      <c r="P889" s="300"/>
      <c r="Q889" s="297"/>
      <c r="R889" s="297"/>
      <c r="S889" s="299" t="str">
        <f t="shared" si="155"/>
        <v/>
      </c>
    </row>
    <row r="890" spans="1:19" ht="30" customHeight="1" x14ac:dyDescent="0.2">
      <c r="A890" s="277" t="str">
        <f t="shared" si="145"/>
        <v/>
      </c>
      <c r="B890" s="296" t="str">
        <f t="shared" si="150"/>
        <v/>
      </c>
      <c r="C890" s="296" t="str">
        <f t="shared" si="151"/>
        <v/>
      </c>
      <c r="D890" s="297" t="str">
        <f t="shared" si="152"/>
        <v/>
      </c>
      <c r="E890" s="298" t="str">
        <f t="shared" si="154"/>
        <v/>
      </c>
      <c r="F890" s="297"/>
      <c r="G890" s="297">
        <v>890</v>
      </c>
      <c r="H890" s="296" t="str">
        <f t="shared" si="153"/>
        <v/>
      </c>
      <c r="I890" s="299" t="str">
        <f t="shared" si="146"/>
        <v/>
      </c>
      <c r="J890" s="93"/>
      <c r="L890" s="278">
        <f t="shared" si="147"/>
        <v>0</v>
      </c>
      <c r="M890" s="278">
        <f t="shared" si="148"/>
        <v>0</v>
      </c>
      <c r="N890" s="319">
        <f t="shared" si="149"/>
        <v>0</v>
      </c>
      <c r="O890" s="300"/>
      <c r="P890" s="300"/>
      <c r="Q890" s="297"/>
      <c r="R890" s="297"/>
      <c r="S890" s="299" t="str">
        <f t="shared" si="155"/>
        <v/>
      </c>
    </row>
    <row r="891" spans="1:19" ht="30" customHeight="1" x14ac:dyDescent="0.2">
      <c r="A891" s="277" t="str">
        <f t="shared" si="145"/>
        <v/>
      </c>
      <c r="B891" s="296" t="str">
        <f t="shared" si="150"/>
        <v/>
      </c>
      <c r="C891" s="296" t="str">
        <f t="shared" si="151"/>
        <v/>
      </c>
      <c r="D891" s="297" t="str">
        <f t="shared" si="152"/>
        <v/>
      </c>
      <c r="E891" s="298" t="str">
        <f t="shared" si="154"/>
        <v/>
      </c>
      <c r="F891" s="297"/>
      <c r="G891" s="297">
        <v>891</v>
      </c>
      <c r="H891" s="296" t="str">
        <f t="shared" si="153"/>
        <v/>
      </c>
      <c r="I891" s="299" t="str">
        <f t="shared" si="146"/>
        <v/>
      </c>
      <c r="J891" s="93"/>
      <c r="L891" s="278">
        <f t="shared" si="147"/>
        <v>0</v>
      </c>
      <c r="M891" s="278">
        <f t="shared" si="148"/>
        <v>0</v>
      </c>
      <c r="N891" s="319">
        <f t="shared" si="149"/>
        <v>0</v>
      </c>
      <c r="O891" s="300"/>
      <c r="P891" s="300"/>
      <c r="Q891" s="297"/>
      <c r="R891" s="297"/>
      <c r="S891" s="299" t="str">
        <f t="shared" si="155"/>
        <v/>
      </c>
    </row>
    <row r="892" spans="1:19" ht="30" customHeight="1" x14ac:dyDescent="0.2">
      <c r="A892" s="277" t="str">
        <f t="shared" si="145"/>
        <v/>
      </c>
      <c r="B892" s="296" t="str">
        <f t="shared" si="150"/>
        <v/>
      </c>
      <c r="C892" s="296" t="str">
        <f t="shared" si="151"/>
        <v/>
      </c>
      <c r="D892" s="297" t="str">
        <f t="shared" si="152"/>
        <v/>
      </c>
      <c r="E892" s="298" t="str">
        <f t="shared" si="154"/>
        <v/>
      </c>
      <c r="F892" s="297"/>
      <c r="G892" s="297">
        <v>892</v>
      </c>
      <c r="H892" s="296" t="str">
        <f t="shared" si="153"/>
        <v/>
      </c>
      <c r="I892" s="299" t="str">
        <f t="shared" si="146"/>
        <v/>
      </c>
      <c r="J892" s="93"/>
      <c r="L892" s="278">
        <f t="shared" si="147"/>
        <v>0</v>
      </c>
      <c r="M892" s="278">
        <f t="shared" si="148"/>
        <v>0</v>
      </c>
      <c r="N892" s="319">
        <f t="shared" si="149"/>
        <v>0</v>
      </c>
      <c r="O892" s="300"/>
      <c r="P892" s="300"/>
      <c r="Q892" s="297"/>
      <c r="R892" s="297"/>
      <c r="S892" s="299" t="str">
        <f t="shared" si="155"/>
        <v/>
      </c>
    </row>
    <row r="893" spans="1:19" ht="30" customHeight="1" x14ac:dyDescent="0.2">
      <c r="A893" s="277" t="str">
        <f t="shared" si="145"/>
        <v/>
      </c>
      <c r="B893" s="296" t="str">
        <f t="shared" si="150"/>
        <v/>
      </c>
      <c r="C893" s="296" t="str">
        <f t="shared" si="151"/>
        <v/>
      </c>
      <c r="D893" s="297" t="str">
        <f t="shared" si="152"/>
        <v/>
      </c>
      <c r="E893" s="298" t="str">
        <f t="shared" si="154"/>
        <v/>
      </c>
      <c r="F893" s="297"/>
      <c r="G893" s="297">
        <v>893</v>
      </c>
      <c r="H893" s="296" t="str">
        <f t="shared" si="153"/>
        <v/>
      </c>
      <c r="I893" s="299" t="str">
        <f t="shared" si="146"/>
        <v/>
      </c>
      <c r="J893" s="93"/>
      <c r="L893" s="278">
        <f t="shared" si="147"/>
        <v>0</v>
      </c>
      <c r="M893" s="278">
        <f t="shared" si="148"/>
        <v>0</v>
      </c>
      <c r="N893" s="319">
        <f t="shared" si="149"/>
        <v>0</v>
      </c>
      <c r="O893" s="300"/>
      <c r="P893" s="300"/>
      <c r="Q893" s="297"/>
      <c r="R893" s="297"/>
      <c r="S893" s="299" t="str">
        <f t="shared" si="155"/>
        <v/>
      </c>
    </row>
    <row r="894" spans="1:19" ht="30" customHeight="1" x14ac:dyDescent="0.2">
      <c r="A894" s="277" t="str">
        <f t="shared" si="145"/>
        <v/>
      </c>
      <c r="B894" s="296" t="str">
        <f t="shared" si="150"/>
        <v/>
      </c>
      <c r="C894" s="296" t="str">
        <f t="shared" si="151"/>
        <v/>
      </c>
      <c r="D894" s="297" t="str">
        <f t="shared" si="152"/>
        <v/>
      </c>
      <c r="E894" s="298" t="str">
        <f t="shared" si="154"/>
        <v/>
      </c>
      <c r="F894" s="297"/>
      <c r="G894" s="297">
        <v>894</v>
      </c>
      <c r="H894" s="296" t="str">
        <f t="shared" si="153"/>
        <v/>
      </c>
      <c r="I894" s="299" t="str">
        <f t="shared" si="146"/>
        <v/>
      </c>
      <c r="J894" s="93"/>
      <c r="L894" s="278">
        <f t="shared" si="147"/>
        <v>0</v>
      </c>
      <c r="M894" s="278">
        <f t="shared" si="148"/>
        <v>0</v>
      </c>
      <c r="N894" s="319">
        <f t="shared" si="149"/>
        <v>0</v>
      </c>
      <c r="O894" s="300"/>
      <c r="P894" s="300"/>
      <c r="Q894" s="297"/>
      <c r="R894" s="297"/>
      <c r="S894" s="299" t="str">
        <f t="shared" si="155"/>
        <v/>
      </c>
    </row>
    <row r="895" spans="1:19" ht="30" customHeight="1" x14ac:dyDescent="0.2">
      <c r="A895" s="277" t="str">
        <f t="shared" si="145"/>
        <v/>
      </c>
      <c r="B895" s="296" t="str">
        <f t="shared" si="150"/>
        <v/>
      </c>
      <c r="C895" s="296" t="str">
        <f t="shared" si="151"/>
        <v/>
      </c>
      <c r="D895" s="297" t="str">
        <f t="shared" si="152"/>
        <v/>
      </c>
      <c r="E895" s="298" t="str">
        <f t="shared" si="154"/>
        <v/>
      </c>
      <c r="F895" s="297"/>
      <c r="G895" s="297">
        <v>895</v>
      </c>
      <c r="H895" s="296" t="str">
        <f t="shared" si="153"/>
        <v/>
      </c>
      <c r="I895" s="299" t="str">
        <f t="shared" si="146"/>
        <v/>
      </c>
      <c r="J895" s="93"/>
      <c r="L895" s="278">
        <f t="shared" si="147"/>
        <v>0</v>
      </c>
      <c r="M895" s="278">
        <f t="shared" si="148"/>
        <v>0</v>
      </c>
      <c r="N895" s="319">
        <f t="shared" si="149"/>
        <v>0</v>
      </c>
      <c r="O895" s="300"/>
      <c r="P895" s="300"/>
      <c r="Q895" s="297"/>
      <c r="R895" s="297"/>
      <c r="S895" s="299" t="str">
        <f t="shared" si="155"/>
        <v/>
      </c>
    </row>
    <row r="896" spans="1:19" ht="30" customHeight="1" x14ac:dyDescent="0.2">
      <c r="A896" s="277" t="str">
        <f t="shared" si="145"/>
        <v/>
      </c>
      <c r="B896" s="296" t="str">
        <f t="shared" si="150"/>
        <v/>
      </c>
      <c r="C896" s="296" t="str">
        <f t="shared" si="151"/>
        <v/>
      </c>
      <c r="D896" s="297" t="str">
        <f t="shared" si="152"/>
        <v/>
      </c>
      <c r="E896" s="298" t="str">
        <f t="shared" si="154"/>
        <v/>
      </c>
      <c r="F896" s="297"/>
      <c r="G896" s="297">
        <v>896</v>
      </c>
      <c r="H896" s="296" t="str">
        <f t="shared" si="153"/>
        <v/>
      </c>
      <c r="I896" s="299" t="str">
        <f t="shared" si="146"/>
        <v/>
      </c>
      <c r="J896" s="93"/>
      <c r="L896" s="278">
        <f t="shared" si="147"/>
        <v>0</v>
      </c>
      <c r="M896" s="278">
        <f t="shared" si="148"/>
        <v>0</v>
      </c>
      <c r="N896" s="319">
        <f t="shared" si="149"/>
        <v>0</v>
      </c>
      <c r="O896" s="300"/>
      <c r="P896" s="300"/>
      <c r="Q896" s="297"/>
      <c r="R896" s="297"/>
      <c r="S896" s="299" t="str">
        <f t="shared" si="155"/>
        <v/>
      </c>
    </row>
    <row r="897" spans="1:19" ht="30" customHeight="1" x14ac:dyDescent="0.2">
      <c r="A897" s="277" t="str">
        <f t="shared" si="145"/>
        <v/>
      </c>
      <c r="B897" s="296" t="str">
        <f t="shared" si="150"/>
        <v/>
      </c>
      <c r="C897" s="296" t="str">
        <f t="shared" si="151"/>
        <v/>
      </c>
      <c r="D897" s="297" t="str">
        <f t="shared" si="152"/>
        <v/>
      </c>
      <c r="E897" s="298" t="str">
        <f t="shared" si="154"/>
        <v/>
      </c>
      <c r="F897" s="297"/>
      <c r="G897" s="297">
        <v>897</v>
      </c>
      <c r="H897" s="296" t="str">
        <f t="shared" si="153"/>
        <v/>
      </c>
      <c r="I897" s="299" t="str">
        <f t="shared" si="146"/>
        <v/>
      </c>
      <c r="J897" s="93"/>
      <c r="L897" s="278">
        <f t="shared" si="147"/>
        <v>0</v>
      </c>
      <c r="M897" s="278">
        <f t="shared" si="148"/>
        <v>0</v>
      </c>
      <c r="N897" s="319">
        <f t="shared" si="149"/>
        <v>0</v>
      </c>
      <c r="O897" s="300"/>
      <c r="P897" s="300"/>
      <c r="Q897" s="297"/>
      <c r="R897" s="297"/>
      <c r="S897" s="299" t="str">
        <f t="shared" si="155"/>
        <v/>
      </c>
    </row>
    <row r="898" spans="1:19" ht="30" customHeight="1" x14ac:dyDescent="0.2">
      <c r="A898" s="277" t="str">
        <f t="shared" ref="A898:A961" si="156">IF(B898="","",$W$3)</f>
        <v/>
      </c>
      <c r="B898" s="296" t="str">
        <f t="shared" si="150"/>
        <v/>
      </c>
      <c r="C898" s="296" t="str">
        <f t="shared" si="151"/>
        <v/>
      </c>
      <c r="D898" s="297" t="str">
        <f t="shared" si="152"/>
        <v/>
      </c>
      <c r="E898" s="298" t="str">
        <f t="shared" si="154"/>
        <v/>
      </c>
      <c r="F898" s="297"/>
      <c r="G898" s="297">
        <v>898</v>
      </c>
      <c r="H898" s="296" t="str">
        <f t="shared" si="153"/>
        <v/>
      </c>
      <c r="I898" s="299" t="str">
        <f t="shared" ref="I898:I961" si="157">IF(H898="","",CONCATENATE("C",IF(H898&gt;$X$1-25,0,INT(($X$1-H898-20)/5))))</f>
        <v/>
      </c>
      <c r="J898" s="93"/>
      <c r="L898" s="278">
        <f t="shared" ref="L898:L961" si="158">IF(D898="M",1,0)</f>
        <v>0</v>
      </c>
      <c r="M898" s="278">
        <f t="shared" ref="M898:M961" si="159">IF(D898="F",1,0)</f>
        <v>0</v>
      </c>
      <c r="N898" s="319">
        <f t="shared" ref="N898:N961" si="160">IF(COUNTBLANK(O898:R898)=0,1,0)</f>
        <v>0</v>
      </c>
      <c r="O898" s="300"/>
      <c r="P898" s="300"/>
      <c r="Q898" s="297"/>
      <c r="R898" s="297"/>
      <c r="S898" s="299" t="str">
        <f t="shared" si="155"/>
        <v/>
      </c>
    </row>
    <row r="899" spans="1:19" ht="30" customHeight="1" x14ac:dyDescent="0.2">
      <c r="A899" s="277" t="str">
        <f t="shared" si="156"/>
        <v/>
      </c>
      <c r="B899" s="296" t="str">
        <f t="shared" ref="B899:B962" si="161">IF(O899="","",O899)</f>
        <v/>
      </c>
      <c r="C899" s="296" t="str">
        <f t="shared" ref="C899:C962" si="162">IF(P899="","",P899)</f>
        <v/>
      </c>
      <c r="D899" s="297" t="str">
        <f t="shared" ref="D899:D962" si="163">IF(Q899="","",Q899)</f>
        <v/>
      </c>
      <c r="E899" s="298" t="str">
        <f t="shared" si="154"/>
        <v/>
      </c>
      <c r="F899" s="297"/>
      <c r="G899" s="297">
        <v>899</v>
      </c>
      <c r="H899" s="296" t="str">
        <f t="shared" ref="H899:H962" si="164">IF(R899="","",R899)</f>
        <v/>
      </c>
      <c r="I899" s="299" t="str">
        <f t="shared" si="157"/>
        <v/>
      </c>
      <c r="J899" s="93"/>
      <c r="L899" s="278">
        <f t="shared" si="158"/>
        <v>0</v>
      </c>
      <c r="M899" s="278">
        <f t="shared" si="159"/>
        <v>0</v>
      </c>
      <c r="N899" s="319">
        <f t="shared" si="160"/>
        <v>0</v>
      </c>
      <c r="O899" s="300"/>
      <c r="P899" s="300"/>
      <c r="Q899" s="297"/>
      <c r="R899" s="297"/>
      <c r="S899" s="299" t="str">
        <f t="shared" si="155"/>
        <v/>
      </c>
    </row>
    <row r="900" spans="1:19" ht="30" customHeight="1" x14ac:dyDescent="0.2">
      <c r="A900" s="277" t="str">
        <f t="shared" si="156"/>
        <v/>
      </c>
      <c r="B900" s="296" t="str">
        <f t="shared" si="161"/>
        <v/>
      </c>
      <c r="C900" s="296" t="str">
        <f t="shared" si="162"/>
        <v/>
      </c>
      <c r="D900" s="297" t="str">
        <f t="shared" si="163"/>
        <v/>
      </c>
      <c r="E900" s="298" t="str">
        <f t="shared" ref="E900:E963" si="165">IF(H900="","",VALUE(CONCATENATE("01/01/",H900)))</f>
        <v/>
      </c>
      <c r="F900" s="297"/>
      <c r="G900" s="297">
        <v>900</v>
      </c>
      <c r="H900" s="296" t="str">
        <f t="shared" si="164"/>
        <v/>
      </c>
      <c r="I900" s="299" t="str">
        <f t="shared" si="157"/>
        <v/>
      </c>
      <c r="J900" s="93"/>
      <c r="L900" s="278">
        <f t="shared" si="158"/>
        <v>0</v>
      </c>
      <c r="M900" s="278">
        <f t="shared" si="159"/>
        <v>0</v>
      </c>
      <c r="N900" s="319">
        <f t="shared" si="160"/>
        <v>0</v>
      </c>
      <c r="O900" s="300"/>
      <c r="P900" s="300"/>
      <c r="Q900" s="297"/>
      <c r="R900" s="297"/>
      <c r="S900" s="299" t="str">
        <f t="shared" si="155"/>
        <v/>
      </c>
    </row>
    <row r="901" spans="1:19" ht="30" customHeight="1" x14ac:dyDescent="0.2">
      <c r="A901" s="277" t="str">
        <f t="shared" si="156"/>
        <v/>
      </c>
      <c r="B901" s="296" t="str">
        <f t="shared" si="161"/>
        <v/>
      </c>
      <c r="C901" s="296" t="str">
        <f t="shared" si="162"/>
        <v/>
      </c>
      <c r="D901" s="297" t="str">
        <f t="shared" si="163"/>
        <v/>
      </c>
      <c r="E901" s="298" t="str">
        <f t="shared" si="165"/>
        <v/>
      </c>
      <c r="F901" s="297"/>
      <c r="G901" s="297">
        <v>901</v>
      </c>
      <c r="H901" s="296" t="str">
        <f t="shared" si="164"/>
        <v/>
      </c>
      <c r="I901" s="299" t="str">
        <f t="shared" si="157"/>
        <v/>
      </c>
      <c r="J901" s="93"/>
      <c r="L901" s="278">
        <f t="shared" si="158"/>
        <v>0</v>
      </c>
      <c r="M901" s="278">
        <f t="shared" si="159"/>
        <v>0</v>
      </c>
      <c r="N901" s="319">
        <f t="shared" si="160"/>
        <v>0</v>
      </c>
      <c r="O901" s="300"/>
      <c r="P901" s="300"/>
      <c r="Q901" s="297"/>
      <c r="R901" s="297"/>
      <c r="S901" s="299" t="str">
        <f t="shared" si="155"/>
        <v/>
      </c>
    </row>
    <row r="902" spans="1:19" ht="30" customHeight="1" x14ac:dyDescent="0.2">
      <c r="A902" s="277" t="str">
        <f t="shared" si="156"/>
        <v/>
      </c>
      <c r="B902" s="296" t="str">
        <f t="shared" si="161"/>
        <v/>
      </c>
      <c r="C902" s="296" t="str">
        <f t="shared" si="162"/>
        <v/>
      </c>
      <c r="D902" s="297" t="str">
        <f t="shared" si="163"/>
        <v/>
      </c>
      <c r="E902" s="298" t="str">
        <f t="shared" si="165"/>
        <v/>
      </c>
      <c r="F902" s="297"/>
      <c r="G902" s="297">
        <v>902</v>
      </c>
      <c r="H902" s="296" t="str">
        <f t="shared" si="164"/>
        <v/>
      </c>
      <c r="I902" s="299" t="str">
        <f t="shared" si="157"/>
        <v/>
      </c>
      <c r="J902" s="93"/>
      <c r="L902" s="278">
        <f t="shared" si="158"/>
        <v>0</v>
      </c>
      <c r="M902" s="278">
        <f t="shared" si="159"/>
        <v>0</v>
      </c>
      <c r="N902" s="319">
        <f t="shared" si="160"/>
        <v>0</v>
      </c>
      <c r="O902" s="300"/>
      <c r="P902" s="300"/>
      <c r="Q902" s="297"/>
      <c r="R902" s="297"/>
      <c r="S902" s="299" t="str">
        <f t="shared" si="155"/>
        <v/>
      </c>
    </row>
    <row r="903" spans="1:19" ht="30" customHeight="1" x14ac:dyDescent="0.2">
      <c r="A903" s="277" t="str">
        <f t="shared" si="156"/>
        <v/>
      </c>
      <c r="B903" s="296" t="str">
        <f t="shared" si="161"/>
        <v/>
      </c>
      <c r="C903" s="296" t="str">
        <f t="shared" si="162"/>
        <v/>
      </c>
      <c r="D903" s="297" t="str">
        <f t="shared" si="163"/>
        <v/>
      </c>
      <c r="E903" s="298" t="str">
        <f t="shared" si="165"/>
        <v/>
      </c>
      <c r="F903" s="297"/>
      <c r="G903" s="297">
        <v>903</v>
      </c>
      <c r="H903" s="296" t="str">
        <f t="shared" si="164"/>
        <v/>
      </c>
      <c r="I903" s="299" t="str">
        <f t="shared" si="157"/>
        <v/>
      </c>
      <c r="J903" s="93"/>
      <c r="L903" s="278">
        <f t="shared" si="158"/>
        <v>0</v>
      </c>
      <c r="M903" s="278">
        <f t="shared" si="159"/>
        <v>0</v>
      </c>
      <c r="N903" s="319">
        <f t="shared" si="160"/>
        <v>0</v>
      </c>
      <c r="O903" s="300"/>
      <c r="P903" s="300"/>
      <c r="Q903" s="297"/>
      <c r="R903" s="297"/>
      <c r="S903" s="299" t="str">
        <f t="shared" si="155"/>
        <v/>
      </c>
    </row>
    <row r="904" spans="1:19" ht="30" customHeight="1" x14ac:dyDescent="0.2">
      <c r="A904" s="277" t="str">
        <f t="shared" si="156"/>
        <v/>
      </c>
      <c r="B904" s="296" t="str">
        <f t="shared" si="161"/>
        <v/>
      </c>
      <c r="C904" s="296" t="str">
        <f t="shared" si="162"/>
        <v/>
      </c>
      <c r="D904" s="297" t="str">
        <f t="shared" si="163"/>
        <v/>
      </c>
      <c r="E904" s="298" t="str">
        <f t="shared" si="165"/>
        <v/>
      </c>
      <c r="F904" s="297"/>
      <c r="G904" s="297">
        <v>904</v>
      </c>
      <c r="H904" s="296" t="str">
        <f t="shared" si="164"/>
        <v/>
      </c>
      <c r="I904" s="299" t="str">
        <f t="shared" si="157"/>
        <v/>
      </c>
      <c r="J904" s="93"/>
      <c r="L904" s="278">
        <f t="shared" si="158"/>
        <v>0</v>
      </c>
      <c r="M904" s="278">
        <f t="shared" si="159"/>
        <v>0</v>
      </c>
      <c r="N904" s="319">
        <f t="shared" si="160"/>
        <v>0</v>
      </c>
      <c r="O904" s="300"/>
      <c r="P904" s="300"/>
      <c r="Q904" s="297"/>
      <c r="R904" s="297"/>
      <c r="S904" s="299" t="str">
        <f t="shared" si="155"/>
        <v/>
      </c>
    </row>
    <row r="905" spans="1:19" ht="30" customHeight="1" x14ac:dyDescent="0.2">
      <c r="A905" s="277" t="str">
        <f t="shared" si="156"/>
        <v/>
      </c>
      <c r="B905" s="296" t="str">
        <f t="shared" si="161"/>
        <v/>
      </c>
      <c r="C905" s="296" t="str">
        <f t="shared" si="162"/>
        <v/>
      </c>
      <c r="D905" s="297" t="str">
        <f t="shared" si="163"/>
        <v/>
      </c>
      <c r="E905" s="298" t="str">
        <f t="shared" si="165"/>
        <v/>
      </c>
      <c r="F905" s="297"/>
      <c r="G905" s="297">
        <v>905</v>
      </c>
      <c r="H905" s="296" t="str">
        <f t="shared" si="164"/>
        <v/>
      </c>
      <c r="I905" s="299" t="str">
        <f t="shared" si="157"/>
        <v/>
      </c>
      <c r="J905" s="93"/>
      <c r="L905" s="278">
        <f t="shared" si="158"/>
        <v>0</v>
      </c>
      <c r="M905" s="278">
        <f t="shared" si="159"/>
        <v>0</v>
      </c>
      <c r="N905" s="319">
        <f t="shared" si="160"/>
        <v>0</v>
      </c>
      <c r="O905" s="300"/>
      <c r="P905" s="300"/>
      <c r="Q905" s="297"/>
      <c r="R905" s="297"/>
      <c r="S905" s="299" t="str">
        <f t="shared" si="155"/>
        <v/>
      </c>
    </row>
    <row r="906" spans="1:19" ht="30" customHeight="1" x14ac:dyDescent="0.2">
      <c r="A906" s="277" t="str">
        <f t="shared" si="156"/>
        <v/>
      </c>
      <c r="B906" s="296" t="str">
        <f t="shared" si="161"/>
        <v/>
      </c>
      <c r="C906" s="296" t="str">
        <f t="shared" si="162"/>
        <v/>
      </c>
      <c r="D906" s="297" t="str">
        <f t="shared" si="163"/>
        <v/>
      </c>
      <c r="E906" s="298" t="str">
        <f t="shared" si="165"/>
        <v/>
      </c>
      <c r="F906" s="297"/>
      <c r="G906" s="297">
        <v>906</v>
      </c>
      <c r="H906" s="296" t="str">
        <f t="shared" si="164"/>
        <v/>
      </c>
      <c r="I906" s="299" t="str">
        <f t="shared" si="157"/>
        <v/>
      </c>
      <c r="J906" s="93"/>
      <c r="L906" s="278">
        <f t="shared" si="158"/>
        <v>0</v>
      </c>
      <c r="M906" s="278">
        <f t="shared" si="159"/>
        <v>0</v>
      </c>
      <c r="N906" s="319">
        <f t="shared" si="160"/>
        <v>0</v>
      </c>
      <c r="O906" s="300"/>
      <c r="P906" s="300"/>
      <c r="Q906" s="297"/>
      <c r="R906" s="297"/>
      <c r="S906" s="299" t="str">
        <f t="shared" si="155"/>
        <v/>
      </c>
    </row>
    <row r="907" spans="1:19" ht="30" customHeight="1" x14ac:dyDescent="0.2">
      <c r="A907" s="277" t="str">
        <f t="shared" si="156"/>
        <v/>
      </c>
      <c r="B907" s="296" t="str">
        <f t="shared" si="161"/>
        <v/>
      </c>
      <c r="C907" s="296" t="str">
        <f t="shared" si="162"/>
        <v/>
      </c>
      <c r="D907" s="297" t="str">
        <f t="shared" si="163"/>
        <v/>
      </c>
      <c r="E907" s="298" t="str">
        <f t="shared" si="165"/>
        <v/>
      </c>
      <c r="F907" s="297"/>
      <c r="G907" s="297">
        <v>907</v>
      </c>
      <c r="H907" s="296" t="str">
        <f t="shared" si="164"/>
        <v/>
      </c>
      <c r="I907" s="299" t="str">
        <f t="shared" si="157"/>
        <v/>
      </c>
      <c r="J907" s="93"/>
      <c r="L907" s="278">
        <f t="shared" si="158"/>
        <v>0</v>
      </c>
      <c r="M907" s="278">
        <f t="shared" si="159"/>
        <v>0</v>
      </c>
      <c r="N907" s="319">
        <f t="shared" si="160"/>
        <v>0</v>
      </c>
      <c r="O907" s="300"/>
      <c r="P907" s="300"/>
      <c r="Q907" s="297"/>
      <c r="R907" s="297"/>
      <c r="S907" s="299" t="str">
        <f t="shared" si="155"/>
        <v/>
      </c>
    </row>
    <row r="908" spans="1:19" ht="30" customHeight="1" x14ac:dyDescent="0.2">
      <c r="A908" s="277" t="str">
        <f t="shared" si="156"/>
        <v/>
      </c>
      <c r="B908" s="296" t="str">
        <f t="shared" si="161"/>
        <v/>
      </c>
      <c r="C908" s="296" t="str">
        <f t="shared" si="162"/>
        <v/>
      </c>
      <c r="D908" s="297" t="str">
        <f t="shared" si="163"/>
        <v/>
      </c>
      <c r="E908" s="298" t="str">
        <f t="shared" si="165"/>
        <v/>
      </c>
      <c r="F908" s="297"/>
      <c r="G908" s="297">
        <v>908</v>
      </c>
      <c r="H908" s="296" t="str">
        <f t="shared" si="164"/>
        <v/>
      </c>
      <c r="I908" s="299" t="str">
        <f t="shared" si="157"/>
        <v/>
      </c>
      <c r="J908" s="93"/>
      <c r="L908" s="278">
        <f t="shared" si="158"/>
        <v>0</v>
      </c>
      <c r="M908" s="278">
        <f t="shared" si="159"/>
        <v>0</v>
      </c>
      <c r="N908" s="319">
        <f t="shared" si="160"/>
        <v>0</v>
      </c>
      <c r="O908" s="300"/>
      <c r="P908" s="300"/>
      <c r="Q908" s="297"/>
      <c r="R908" s="297"/>
      <c r="S908" s="299" t="str">
        <f t="shared" si="155"/>
        <v/>
      </c>
    </row>
    <row r="909" spans="1:19" ht="30" customHeight="1" x14ac:dyDescent="0.2">
      <c r="A909" s="277" t="str">
        <f t="shared" si="156"/>
        <v/>
      </c>
      <c r="B909" s="296" t="str">
        <f t="shared" si="161"/>
        <v/>
      </c>
      <c r="C909" s="296" t="str">
        <f t="shared" si="162"/>
        <v/>
      </c>
      <c r="D909" s="297" t="str">
        <f t="shared" si="163"/>
        <v/>
      </c>
      <c r="E909" s="298" t="str">
        <f t="shared" si="165"/>
        <v/>
      </c>
      <c r="F909" s="297"/>
      <c r="G909" s="297">
        <v>909</v>
      </c>
      <c r="H909" s="296" t="str">
        <f t="shared" si="164"/>
        <v/>
      </c>
      <c r="I909" s="299" t="str">
        <f t="shared" si="157"/>
        <v/>
      </c>
      <c r="J909" s="93"/>
      <c r="L909" s="278">
        <f t="shared" si="158"/>
        <v>0</v>
      </c>
      <c r="M909" s="278">
        <f t="shared" si="159"/>
        <v>0</v>
      </c>
      <c r="N909" s="319">
        <f t="shared" si="160"/>
        <v>0</v>
      </c>
      <c r="O909" s="300"/>
      <c r="P909" s="300"/>
      <c r="Q909" s="297"/>
      <c r="R909" s="297"/>
      <c r="S909" s="299" t="str">
        <f t="shared" si="155"/>
        <v/>
      </c>
    </row>
    <row r="910" spans="1:19" ht="30" customHeight="1" x14ac:dyDescent="0.2">
      <c r="A910" s="277" t="str">
        <f t="shared" si="156"/>
        <v/>
      </c>
      <c r="B910" s="296" t="str">
        <f t="shared" si="161"/>
        <v/>
      </c>
      <c r="C910" s="296" t="str">
        <f t="shared" si="162"/>
        <v/>
      </c>
      <c r="D910" s="297" t="str">
        <f t="shared" si="163"/>
        <v/>
      </c>
      <c r="E910" s="298" t="str">
        <f t="shared" si="165"/>
        <v/>
      </c>
      <c r="F910" s="297"/>
      <c r="G910" s="297">
        <v>910</v>
      </c>
      <c r="H910" s="296" t="str">
        <f t="shared" si="164"/>
        <v/>
      </c>
      <c r="I910" s="299" t="str">
        <f t="shared" si="157"/>
        <v/>
      </c>
      <c r="J910" s="93"/>
      <c r="L910" s="278">
        <f t="shared" si="158"/>
        <v>0</v>
      </c>
      <c r="M910" s="278">
        <f t="shared" si="159"/>
        <v>0</v>
      </c>
      <c r="N910" s="319">
        <f t="shared" si="160"/>
        <v>0</v>
      </c>
      <c r="O910" s="300"/>
      <c r="P910" s="300"/>
      <c r="Q910" s="297"/>
      <c r="R910" s="297"/>
      <c r="S910" s="299" t="str">
        <f t="shared" si="155"/>
        <v/>
      </c>
    </row>
    <row r="911" spans="1:19" ht="30" customHeight="1" x14ac:dyDescent="0.2">
      <c r="A911" s="277" t="str">
        <f t="shared" si="156"/>
        <v/>
      </c>
      <c r="B911" s="296" t="str">
        <f t="shared" si="161"/>
        <v/>
      </c>
      <c r="C911" s="296" t="str">
        <f t="shared" si="162"/>
        <v/>
      </c>
      <c r="D911" s="297" t="str">
        <f t="shared" si="163"/>
        <v/>
      </c>
      <c r="E911" s="298" t="str">
        <f t="shared" si="165"/>
        <v/>
      </c>
      <c r="F911" s="297"/>
      <c r="G911" s="297">
        <v>911</v>
      </c>
      <c r="H911" s="296" t="str">
        <f t="shared" si="164"/>
        <v/>
      </c>
      <c r="I911" s="299" t="str">
        <f t="shared" si="157"/>
        <v/>
      </c>
      <c r="J911" s="93"/>
      <c r="L911" s="278">
        <f t="shared" si="158"/>
        <v>0</v>
      </c>
      <c r="M911" s="278">
        <f t="shared" si="159"/>
        <v>0</v>
      </c>
      <c r="N911" s="319">
        <f t="shared" si="160"/>
        <v>0</v>
      </c>
      <c r="O911" s="300"/>
      <c r="P911" s="300"/>
      <c r="Q911" s="297"/>
      <c r="R911" s="297"/>
      <c r="S911" s="299" t="str">
        <f t="shared" si="155"/>
        <v/>
      </c>
    </row>
    <row r="912" spans="1:19" ht="30" customHeight="1" x14ac:dyDescent="0.2">
      <c r="A912" s="277" t="str">
        <f t="shared" si="156"/>
        <v/>
      </c>
      <c r="B912" s="296" t="str">
        <f t="shared" si="161"/>
        <v/>
      </c>
      <c r="C912" s="296" t="str">
        <f t="shared" si="162"/>
        <v/>
      </c>
      <c r="D912" s="297" t="str">
        <f t="shared" si="163"/>
        <v/>
      </c>
      <c r="E912" s="298" t="str">
        <f t="shared" si="165"/>
        <v/>
      </c>
      <c r="F912" s="297"/>
      <c r="G912" s="297">
        <v>912</v>
      </c>
      <c r="H912" s="296" t="str">
        <f t="shared" si="164"/>
        <v/>
      </c>
      <c r="I912" s="299" t="str">
        <f t="shared" si="157"/>
        <v/>
      </c>
      <c r="J912" s="93"/>
      <c r="L912" s="278">
        <f t="shared" si="158"/>
        <v>0</v>
      </c>
      <c r="M912" s="278">
        <f t="shared" si="159"/>
        <v>0</v>
      </c>
      <c r="N912" s="319">
        <f t="shared" si="160"/>
        <v>0</v>
      </c>
      <c r="O912" s="300"/>
      <c r="P912" s="300"/>
      <c r="Q912" s="297"/>
      <c r="R912" s="297"/>
      <c r="S912" s="299" t="str">
        <f t="shared" si="155"/>
        <v/>
      </c>
    </row>
    <row r="913" spans="1:19" ht="30" customHeight="1" x14ac:dyDescent="0.2">
      <c r="A913" s="277" t="str">
        <f t="shared" si="156"/>
        <v/>
      </c>
      <c r="B913" s="296" t="str">
        <f t="shared" si="161"/>
        <v/>
      </c>
      <c r="C913" s="296" t="str">
        <f t="shared" si="162"/>
        <v/>
      </c>
      <c r="D913" s="297" t="str">
        <f t="shared" si="163"/>
        <v/>
      </c>
      <c r="E913" s="298" t="str">
        <f t="shared" si="165"/>
        <v/>
      </c>
      <c r="F913" s="297"/>
      <c r="G913" s="297">
        <v>913</v>
      </c>
      <c r="H913" s="296" t="str">
        <f t="shared" si="164"/>
        <v/>
      </c>
      <c r="I913" s="299" t="str">
        <f t="shared" si="157"/>
        <v/>
      </c>
      <c r="J913" s="93"/>
      <c r="L913" s="278">
        <f t="shared" si="158"/>
        <v>0</v>
      </c>
      <c r="M913" s="278">
        <f t="shared" si="159"/>
        <v>0</v>
      </c>
      <c r="N913" s="319">
        <f t="shared" si="160"/>
        <v>0</v>
      </c>
      <c r="O913" s="300"/>
      <c r="P913" s="300"/>
      <c r="Q913" s="297"/>
      <c r="R913" s="297"/>
      <c r="S913" s="299" t="str">
        <f t="shared" ref="S913:S976" si="166">IF(R913="","",CONCATENATE("C",IF(R913&gt;$X$1-25,0,INT(($X$1-R913-20)/5))))</f>
        <v/>
      </c>
    </row>
    <row r="914" spans="1:19" ht="30" customHeight="1" x14ac:dyDescent="0.2">
      <c r="A914" s="277" t="str">
        <f t="shared" si="156"/>
        <v/>
      </c>
      <c r="B914" s="296" t="str">
        <f t="shared" si="161"/>
        <v/>
      </c>
      <c r="C914" s="296" t="str">
        <f t="shared" si="162"/>
        <v/>
      </c>
      <c r="D914" s="297" t="str">
        <f t="shared" si="163"/>
        <v/>
      </c>
      <c r="E914" s="298" t="str">
        <f t="shared" si="165"/>
        <v/>
      </c>
      <c r="F914" s="297"/>
      <c r="G914" s="297">
        <v>914</v>
      </c>
      <c r="H914" s="296" t="str">
        <f t="shared" si="164"/>
        <v/>
      </c>
      <c r="I914" s="299" t="str">
        <f t="shared" si="157"/>
        <v/>
      </c>
      <c r="J914" s="93"/>
      <c r="L914" s="278">
        <f t="shared" si="158"/>
        <v>0</v>
      </c>
      <c r="M914" s="278">
        <f t="shared" si="159"/>
        <v>0</v>
      </c>
      <c r="N914" s="319">
        <f t="shared" si="160"/>
        <v>0</v>
      </c>
      <c r="O914" s="300"/>
      <c r="P914" s="300"/>
      <c r="Q914" s="297"/>
      <c r="R914" s="297"/>
      <c r="S914" s="299" t="str">
        <f t="shared" si="166"/>
        <v/>
      </c>
    </row>
    <row r="915" spans="1:19" ht="30" customHeight="1" x14ac:dyDescent="0.2">
      <c r="A915" s="277" t="str">
        <f t="shared" si="156"/>
        <v/>
      </c>
      <c r="B915" s="296" t="str">
        <f t="shared" si="161"/>
        <v/>
      </c>
      <c r="C915" s="296" t="str">
        <f t="shared" si="162"/>
        <v/>
      </c>
      <c r="D915" s="297" t="str">
        <f t="shared" si="163"/>
        <v/>
      </c>
      <c r="E915" s="298" t="str">
        <f t="shared" si="165"/>
        <v/>
      </c>
      <c r="F915" s="297"/>
      <c r="G915" s="297">
        <v>915</v>
      </c>
      <c r="H915" s="296" t="str">
        <f t="shared" si="164"/>
        <v/>
      </c>
      <c r="I915" s="299" t="str">
        <f t="shared" si="157"/>
        <v/>
      </c>
      <c r="J915" s="93"/>
      <c r="L915" s="278">
        <f t="shared" si="158"/>
        <v>0</v>
      </c>
      <c r="M915" s="278">
        <f t="shared" si="159"/>
        <v>0</v>
      </c>
      <c r="N915" s="319">
        <f t="shared" si="160"/>
        <v>0</v>
      </c>
      <c r="O915" s="300"/>
      <c r="P915" s="300"/>
      <c r="Q915" s="297"/>
      <c r="R915" s="297"/>
      <c r="S915" s="299" t="str">
        <f t="shared" si="166"/>
        <v/>
      </c>
    </row>
    <row r="916" spans="1:19" ht="30" customHeight="1" x14ac:dyDescent="0.2">
      <c r="A916" s="277" t="str">
        <f t="shared" si="156"/>
        <v/>
      </c>
      <c r="B916" s="296" t="str">
        <f t="shared" si="161"/>
        <v/>
      </c>
      <c r="C916" s="296" t="str">
        <f t="shared" si="162"/>
        <v/>
      </c>
      <c r="D916" s="297" t="str">
        <f t="shared" si="163"/>
        <v/>
      </c>
      <c r="E916" s="298" t="str">
        <f t="shared" si="165"/>
        <v/>
      </c>
      <c r="F916" s="297"/>
      <c r="G916" s="297">
        <v>916</v>
      </c>
      <c r="H916" s="296" t="str">
        <f t="shared" si="164"/>
        <v/>
      </c>
      <c r="I916" s="299" t="str">
        <f t="shared" si="157"/>
        <v/>
      </c>
      <c r="J916" s="93"/>
      <c r="L916" s="278">
        <f t="shared" si="158"/>
        <v>0</v>
      </c>
      <c r="M916" s="278">
        <f t="shared" si="159"/>
        <v>0</v>
      </c>
      <c r="N916" s="319">
        <f t="shared" si="160"/>
        <v>0</v>
      </c>
      <c r="O916" s="300"/>
      <c r="P916" s="300"/>
      <c r="Q916" s="297"/>
      <c r="R916" s="297"/>
      <c r="S916" s="299" t="str">
        <f t="shared" si="166"/>
        <v/>
      </c>
    </row>
    <row r="917" spans="1:19" ht="30" customHeight="1" x14ac:dyDescent="0.2">
      <c r="A917" s="277" t="str">
        <f t="shared" si="156"/>
        <v/>
      </c>
      <c r="B917" s="296" t="str">
        <f t="shared" si="161"/>
        <v/>
      </c>
      <c r="C917" s="296" t="str">
        <f t="shared" si="162"/>
        <v/>
      </c>
      <c r="D917" s="297" t="str">
        <f t="shared" si="163"/>
        <v/>
      </c>
      <c r="E917" s="298" t="str">
        <f t="shared" si="165"/>
        <v/>
      </c>
      <c r="F917" s="297"/>
      <c r="G917" s="297">
        <v>917</v>
      </c>
      <c r="H917" s="296" t="str">
        <f t="shared" si="164"/>
        <v/>
      </c>
      <c r="I917" s="299" t="str">
        <f t="shared" si="157"/>
        <v/>
      </c>
      <c r="J917" s="93"/>
      <c r="L917" s="278">
        <f t="shared" si="158"/>
        <v>0</v>
      </c>
      <c r="M917" s="278">
        <f t="shared" si="159"/>
        <v>0</v>
      </c>
      <c r="N917" s="319">
        <f t="shared" si="160"/>
        <v>0</v>
      </c>
      <c r="O917" s="300"/>
      <c r="P917" s="300"/>
      <c r="Q917" s="297"/>
      <c r="R917" s="297"/>
      <c r="S917" s="299" t="str">
        <f t="shared" si="166"/>
        <v/>
      </c>
    </row>
    <row r="918" spans="1:19" ht="30" customHeight="1" x14ac:dyDescent="0.2">
      <c r="A918" s="277" t="str">
        <f t="shared" si="156"/>
        <v/>
      </c>
      <c r="B918" s="296" t="str">
        <f t="shared" si="161"/>
        <v/>
      </c>
      <c r="C918" s="296" t="str">
        <f t="shared" si="162"/>
        <v/>
      </c>
      <c r="D918" s="297" t="str">
        <f t="shared" si="163"/>
        <v/>
      </c>
      <c r="E918" s="298" t="str">
        <f t="shared" si="165"/>
        <v/>
      </c>
      <c r="F918" s="297"/>
      <c r="G918" s="297">
        <v>918</v>
      </c>
      <c r="H918" s="296" t="str">
        <f t="shared" si="164"/>
        <v/>
      </c>
      <c r="I918" s="299" t="str">
        <f t="shared" si="157"/>
        <v/>
      </c>
      <c r="J918" s="93"/>
      <c r="L918" s="278">
        <f t="shared" si="158"/>
        <v>0</v>
      </c>
      <c r="M918" s="278">
        <f t="shared" si="159"/>
        <v>0</v>
      </c>
      <c r="N918" s="319">
        <f t="shared" si="160"/>
        <v>0</v>
      </c>
      <c r="O918" s="300"/>
      <c r="P918" s="300"/>
      <c r="Q918" s="297"/>
      <c r="R918" s="297"/>
      <c r="S918" s="299" t="str">
        <f t="shared" si="166"/>
        <v/>
      </c>
    </row>
    <row r="919" spans="1:19" ht="30" customHeight="1" x14ac:dyDescent="0.2">
      <c r="A919" s="277" t="str">
        <f t="shared" si="156"/>
        <v/>
      </c>
      <c r="B919" s="296" t="str">
        <f t="shared" si="161"/>
        <v/>
      </c>
      <c r="C919" s="296" t="str">
        <f t="shared" si="162"/>
        <v/>
      </c>
      <c r="D919" s="297" t="str">
        <f t="shared" si="163"/>
        <v/>
      </c>
      <c r="E919" s="298" t="str">
        <f t="shared" si="165"/>
        <v/>
      </c>
      <c r="F919" s="297"/>
      <c r="G919" s="297">
        <v>919</v>
      </c>
      <c r="H919" s="296" t="str">
        <f t="shared" si="164"/>
        <v/>
      </c>
      <c r="I919" s="299" t="str">
        <f t="shared" si="157"/>
        <v/>
      </c>
      <c r="J919" s="93"/>
      <c r="L919" s="278">
        <f t="shared" si="158"/>
        <v>0</v>
      </c>
      <c r="M919" s="278">
        <f t="shared" si="159"/>
        <v>0</v>
      </c>
      <c r="N919" s="319">
        <f t="shared" si="160"/>
        <v>0</v>
      </c>
      <c r="O919" s="300"/>
      <c r="P919" s="300"/>
      <c r="Q919" s="297"/>
      <c r="R919" s="297"/>
      <c r="S919" s="299" t="str">
        <f t="shared" si="166"/>
        <v/>
      </c>
    </row>
    <row r="920" spans="1:19" ht="30" customHeight="1" x14ac:dyDescent="0.2">
      <c r="A920" s="277" t="str">
        <f t="shared" si="156"/>
        <v/>
      </c>
      <c r="B920" s="296" t="str">
        <f t="shared" si="161"/>
        <v/>
      </c>
      <c r="C920" s="296" t="str">
        <f t="shared" si="162"/>
        <v/>
      </c>
      <c r="D920" s="297" t="str">
        <f t="shared" si="163"/>
        <v/>
      </c>
      <c r="E920" s="298" t="str">
        <f t="shared" si="165"/>
        <v/>
      </c>
      <c r="F920" s="297"/>
      <c r="G920" s="297">
        <v>920</v>
      </c>
      <c r="H920" s="296" t="str">
        <f t="shared" si="164"/>
        <v/>
      </c>
      <c r="I920" s="299" t="str">
        <f t="shared" si="157"/>
        <v/>
      </c>
      <c r="J920" s="93"/>
      <c r="L920" s="278">
        <f t="shared" si="158"/>
        <v>0</v>
      </c>
      <c r="M920" s="278">
        <f t="shared" si="159"/>
        <v>0</v>
      </c>
      <c r="N920" s="319">
        <f t="shared" si="160"/>
        <v>0</v>
      </c>
      <c r="O920" s="300"/>
      <c r="P920" s="300"/>
      <c r="Q920" s="297"/>
      <c r="R920" s="297"/>
      <c r="S920" s="299" t="str">
        <f t="shared" si="166"/>
        <v/>
      </c>
    </row>
    <row r="921" spans="1:19" ht="30" customHeight="1" x14ac:dyDescent="0.2">
      <c r="A921" s="277" t="str">
        <f t="shared" si="156"/>
        <v/>
      </c>
      <c r="B921" s="296" t="str">
        <f t="shared" si="161"/>
        <v/>
      </c>
      <c r="C921" s="296" t="str">
        <f t="shared" si="162"/>
        <v/>
      </c>
      <c r="D921" s="297" t="str">
        <f t="shared" si="163"/>
        <v/>
      </c>
      <c r="E921" s="298" t="str">
        <f t="shared" si="165"/>
        <v/>
      </c>
      <c r="F921" s="297"/>
      <c r="G921" s="297">
        <v>921</v>
      </c>
      <c r="H921" s="296" t="str">
        <f t="shared" si="164"/>
        <v/>
      </c>
      <c r="I921" s="299" t="str">
        <f t="shared" si="157"/>
        <v/>
      </c>
      <c r="J921" s="93"/>
      <c r="L921" s="278">
        <f t="shared" si="158"/>
        <v>0</v>
      </c>
      <c r="M921" s="278">
        <f t="shared" si="159"/>
        <v>0</v>
      </c>
      <c r="N921" s="319">
        <f t="shared" si="160"/>
        <v>0</v>
      </c>
      <c r="O921" s="300"/>
      <c r="P921" s="300"/>
      <c r="Q921" s="297"/>
      <c r="R921" s="297"/>
      <c r="S921" s="299" t="str">
        <f t="shared" si="166"/>
        <v/>
      </c>
    </row>
    <row r="922" spans="1:19" ht="30" customHeight="1" x14ac:dyDescent="0.2">
      <c r="A922" s="277" t="str">
        <f t="shared" si="156"/>
        <v/>
      </c>
      <c r="B922" s="296" t="str">
        <f t="shared" si="161"/>
        <v/>
      </c>
      <c r="C922" s="296" t="str">
        <f t="shared" si="162"/>
        <v/>
      </c>
      <c r="D922" s="297" t="str">
        <f t="shared" si="163"/>
        <v/>
      </c>
      <c r="E922" s="298" t="str">
        <f t="shared" si="165"/>
        <v/>
      </c>
      <c r="F922" s="297"/>
      <c r="G922" s="297">
        <v>922</v>
      </c>
      <c r="H922" s="296" t="str">
        <f t="shared" si="164"/>
        <v/>
      </c>
      <c r="I922" s="299" t="str">
        <f t="shared" si="157"/>
        <v/>
      </c>
      <c r="J922" s="93"/>
      <c r="L922" s="278">
        <f t="shared" si="158"/>
        <v>0</v>
      </c>
      <c r="M922" s="278">
        <f t="shared" si="159"/>
        <v>0</v>
      </c>
      <c r="N922" s="319">
        <f t="shared" si="160"/>
        <v>0</v>
      </c>
      <c r="O922" s="300"/>
      <c r="P922" s="300"/>
      <c r="Q922" s="297"/>
      <c r="R922" s="297"/>
      <c r="S922" s="299" t="str">
        <f t="shared" si="166"/>
        <v/>
      </c>
    </row>
    <row r="923" spans="1:19" ht="30" customHeight="1" x14ac:dyDescent="0.2">
      <c r="A923" s="277" t="str">
        <f t="shared" si="156"/>
        <v/>
      </c>
      <c r="B923" s="296" t="str">
        <f t="shared" si="161"/>
        <v/>
      </c>
      <c r="C923" s="296" t="str">
        <f t="shared" si="162"/>
        <v/>
      </c>
      <c r="D923" s="297" t="str">
        <f t="shared" si="163"/>
        <v/>
      </c>
      <c r="E923" s="298" t="str">
        <f t="shared" si="165"/>
        <v/>
      </c>
      <c r="F923" s="297"/>
      <c r="G923" s="297">
        <v>923</v>
      </c>
      <c r="H923" s="296" t="str">
        <f t="shared" si="164"/>
        <v/>
      </c>
      <c r="I923" s="299" t="str">
        <f t="shared" si="157"/>
        <v/>
      </c>
      <c r="J923" s="93"/>
      <c r="L923" s="278">
        <f t="shared" si="158"/>
        <v>0</v>
      </c>
      <c r="M923" s="278">
        <f t="shared" si="159"/>
        <v>0</v>
      </c>
      <c r="N923" s="319">
        <f t="shared" si="160"/>
        <v>0</v>
      </c>
      <c r="O923" s="300"/>
      <c r="P923" s="300"/>
      <c r="Q923" s="297"/>
      <c r="R923" s="297"/>
      <c r="S923" s="299" t="str">
        <f t="shared" si="166"/>
        <v/>
      </c>
    </row>
    <row r="924" spans="1:19" ht="30" customHeight="1" x14ac:dyDescent="0.2">
      <c r="A924" s="277" t="str">
        <f t="shared" si="156"/>
        <v/>
      </c>
      <c r="B924" s="296" t="str">
        <f t="shared" si="161"/>
        <v/>
      </c>
      <c r="C924" s="296" t="str">
        <f t="shared" si="162"/>
        <v/>
      </c>
      <c r="D924" s="297" t="str">
        <f t="shared" si="163"/>
        <v/>
      </c>
      <c r="E924" s="298" t="str">
        <f t="shared" si="165"/>
        <v/>
      </c>
      <c r="F924" s="297"/>
      <c r="G924" s="297">
        <v>924</v>
      </c>
      <c r="H924" s="296" t="str">
        <f t="shared" si="164"/>
        <v/>
      </c>
      <c r="I924" s="299" t="str">
        <f t="shared" si="157"/>
        <v/>
      </c>
      <c r="J924" s="93"/>
      <c r="L924" s="278">
        <f t="shared" si="158"/>
        <v>0</v>
      </c>
      <c r="M924" s="278">
        <f t="shared" si="159"/>
        <v>0</v>
      </c>
      <c r="N924" s="319">
        <f t="shared" si="160"/>
        <v>0</v>
      </c>
      <c r="O924" s="300"/>
      <c r="P924" s="300"/>
      <c r="Q924" s="297"/>
      <c r="R924" s="297"/>
      <c r="S924" s="299" t="str">
        <f t="shared" si="166"/>
        <v/>
      </c>
    </row>
    <row r="925" spans="1:19" ht="30" customHeight="1" x14ac:dyDescent="0.2">
      <c r="A925" s="277" t="str">
        <f t="shared" si="156"/>
        <v/>
      </c>
      <c r="B925" s="296" t="str">
        <f t="shared" si="161"/>
        <v/>
      </c>
      <c r="C925" s="296" t="str">
        <f t="shared" si="162"/>
        <v/>
      </c>
      <c r="D925" s="297" t="str">
        <f t="shared" si="163"/>
        <v/>
      </c>
      <c r="E925" s="298" t="str">
        <f t="shared" si="165"/>
        <v/>
      </c>
      <c r="F925" s="297"/>
      <c r="G925" s="297">
        <v>925</v>
      </c>
      <c r="H925" s="296" t="str">
        <f t="shared" si="164"/>
        <v/>
      </c>
      <c r="I925" s="299" t="str">
        <f t="shared" si="157"/>
        <v/>
      </c>
      <c r="J925" s="93"/>
      <c r="L925" s="278">
        <f t="shared" si="158"/>
        <v>0</v>
      </c>
      <c r="M925" s="278">
        <f t="shared" si="159"/>
        <v>0</v>
      </c>
      <c r="N925" s="319">
        <f t="shared" si="160"/>
        <v>0</v>
      </c>
      <c r="O925" s="300"/>
      <c r="P925" s="300"/>
      <c r="Q925" s="297"/>
      <c r="R925" s="297"/>
      <c r="S925" s="299" t="str">
        <f t="shared" si="166"/>
        <v/>
      </c>
    </row>
    <row r="926" spans="1:19" ht="30" customHeight="1" x14ac:dyDescent="0.2">
      <c r="A926" s="277" t="str">
        <f t="shared" si="156"/>
        <v/>
      </c>
      <c r="B926" s="296" t="str">
        <f t="shared" si="161"/>
        <v/>
      </c>
      <c r="C926" s="296" t="str">
        <f t="shared" si="162"/>
        <v/>
      </c>
      <c r="D926" s="297" t="str">
        <f t="shared" si="163"/>
        <v/>
      </c>
      <c r="E926" s="298" t="str">
        <f t="shared" si="165"/>
        <v/>
      </c>
      <c r="F926" s="297"/>
      <c r="G926" s="297">
        <v>926</v>
      </c>
      <c r="H926" s="296" t="str">
        <f t="shared" si="164"/>
        <v/>
      </c>
      <c r="I926" s="299" t="str">
        <f t="shared" si="157"/>
        <v/>
      </c>
      <c r="J926" s="93"/>
      <c r="L926" s="278">
        <f t="shared" si="158"/>
        <v>0</v>
      </c>
      <c r="M926" s="278">
        <f t="shared" si="159"/>
        <v>0</v>
      </c>
      <c r="N926" s="319">
        <f t="shared" si="160"/>
        <v>0</v>
      </c>
      <c r="O926" s="300"/>
      <c r="P926" s="300"/>
      <c r="Q926" s="297"/>
      <c r="R926" s="297"/>
      <c r="S926" s="299" t="str">
        <f t="shared" si="166"/>
        <v/>
      </c>
    </row>
    <row r="927" spans="1:19" ht="30" customHeight="1" x14ac:dyDescent="0.2">
      <c r="A927" s="277" t="str">
        <f t="shared" si="156"/>
        <v/>
      </c>
      <c r="B927" s="296" t="str">
        <f t="shared" si="161"/>
        <v/>
      </c>
      <c r="C927" s="296" t="str">
        <f t="shared" si="162"/>
        <v/>
      </c>
      <c r="D927" s="297" t="str">
        <f t="shared" si="163"/>
        <v/>
      </c>
      <c r="E927" s="298" t="str">
        <f t="shared" si="165"/>
        <v/>
      </c>
      <c r="F927" s="297"/>
      <c r="G927" s="297">
        <v>927</v>
      </c>
      <c r="H927" s="296" t="str">
        <f t="shared" si="164"/>
        <v/>
      </c>
      <c r="I927" s="299" t="str">
        <f t="shared" si="157"/>
        <v/>
      </c>
      <c r="J927" s="93"/>
      <c r="L927" s="278">
        <f t="shared" si="158"/>
        <v>0</v>
      </c>
      <c r="M927" s="278">
        <f t="shared" si="159"/>
        <v>0</v>
      </c>
      <c r="N927" s="319">
        <f t="shared" si="160"/>
        <v>0</v>
      </c>
      <c r="O927" s="300"/>
      <c r="P927" s="300"/>
      <c r="Q927" s="297"/>
      <c r="R927" s="297"/>
      <c r="S927" s="299" t="str">
        <f t="shared" si="166"/>
        <v/>
      </c>
    </row>
    <row r="928" spans="1:19" ht="30" customHeight="1" x14ac:dyDescent="0.2">
      <c r="A928" s="277" t="str">
        <f t="shared" si="156"/>
        <v/>
      </c>
      <c r="B928" s="296" t="str">
        <f t="shared" si="161"/>
        <v/>
      </c>
      <c r="C928" s="296" t="str">
        <f t="shared" si="162"/>
        <v/>
      </c>
      <c r="D928" s="297" t="str">
        <f t="shared" si="163"/>
        <v/>
      </c>
      <c r="E928" s="298" t="str">
        <f t="shared" si="165"/>
        <v/>
      </c>
      <c r="F928" s="297"/>
      <c r="G928" s="297">
        <v>928</v>
      </c>
      <c r="H928" s="296" t="str">
        <f t="shared" si="164"/>
        <v/>
      </c>
      <c r="I928" s="299" t="str">
        <f t="shared" si="157"/>
        <v/>
      </c>
      <c r="J928" s="93"/>
      <c r="L928" s="278">
        <f t="shared" si="158"/>
        <v>0</v>
      </c>
      <c r="M928" s="278">
        <f t="shared" si="159"/>
        <v>0</v>
      </c>
      <c r="N928" s="319">
        <f t="shared" si="160"/>
        <v>0</v>
      </c>
      <c r="O928" s="300"/>
      <c r="P928" s="300"/>
      <c r="Q928" s="297"/>
      <c r="R928" s="297"/>
      <c r="S928" s="299" t="str">
        <f t="shared" si="166"/>
        <v/>
      </c>
    </row>
    <row r="929" spans="1:19" ht="30" customHeight="1" x14ac:dyDescent="0.2">
      <c r="A929" s="277" t="str">
        <f t="shared" si="156"/>
        <v/>
      </c>
      <c r="B929" s="296" t="str">
        <f t="shared" si="161"/>
        <v/>
      </c>
      <c r="C929" s="296" t="str">
        <f t="shared" si="162"/>
        <v/>
      </c>
      <c r="D929" s="297" t="str">
        <f t="shared" si="163"/>
        <v/>
      </c>
      <c r="E929" s="298" t="str">
        <f t="shared" si="165"/>
        <v/>
      </c>
      <c r="F929" s="297"/>
      <c r="G929" s="297">
        <v>929</v>
      </c>
      <c r="H929" s="296" t="str">
        <f t="shared" si="164"/>
        <v/>
      </c>
      <c r="I929" s="299" t="str">
        <f t="shared" si="157"/>
        <v/>
      </c>
      <c r="J929" s="93"/>
      <c r="L929" s="278">
        <f t="shared" si="158"/>
        <v>0</v>
      </c>
      <c r="M929" s="278">
        <f t="shared" si="159"/>
        <v>0</v>
      </c>
      <c r="N929" s="319">
        <f t="shared" si="160"/>
        <v>0</v>
      </c>
      <c r="O929" s="300"/>
      <c r="P929" s="300"/>
      <c r="Q929" s="297"/>
      <c r="R929" s="297"/>
      <c r="S929" s="299" t="str">
        <f t="shared" si="166"/>
        <v/>
      </c>
    </row>
    <row r="930" spans="1:19" ht="30" customHeight="1" x14ac:dyDescent="0.2">
      <c r="A930" s="277" t="str">
        <f t="shared" si="156"/>
        <v/>
      </c>
      <c r="B930" s="296" t="str">
        <f t="shared" si="161"/>
        <v/>
      </c>
      <c r="C930" s="296" t="str">
        <f t="shared" si="162"/>
        <v/>
      </c>
      <c r="D930" s="297" t="str">
        <f t="shared" si="163"/>
        <v/>
      </c>
      <c r="E930" s="298" t="str">
        <f t="shared" si="165"/>
        <v/>
      </c>
      <c r="F930" s="297"/>
      <c r="G930" s="297">
        <v>930</v>
      </c>
      <c r="H930" s="296" t="str">
        <f t="shared" si="164"/>
        <v/>
      </c>
      <c r="I930" s="299" t="str">
        <f t="shared" si="157"/>
        <v/>
      </c>
      <c r="J930" s="93"/>
      <c r="L930" s="278">
        <f t="shared" si="158"/>
        <v>0</v>
      </c>
      <c r="M930" s="278">
        <f t="shared" si="159"/>
        <v>0</v>
      </c>
      <c r="N930" s="319">
        <f t="shared" si="160"/>
        <v>0</v>
      </c>
      <c r="O930" s="300"/>
      <c r="P930" s="300"/>
      <c r="Q930" s="297"/>
      <c r="R930" s="297"/>
      <c r="S930" s="299" t="str">
        <f t="shared" si="166"/>
        <v/>
      </c>
    </row>
    <row r="931" spans="1:19" ht="30" customHeight="1" x14ac:dyDescent="0.2">
      <c r="A931" s="277" t="str">
        <f t="shared" si="156"/>
        <v/>
      </c>
      <c r="B931" s="296" t="str">
        <f t="shared" si="161"/>
        <v/>
      </c>
      <c r="C931" s="296" t="str">
        <f t="shared" si="162"/>
        <v/>
      </c>
      <c r="D931" s="297" t="str">
        <f t="shared" si="163"/>
        <v/>
      </c>
      <c r="E931" s="298" t="str">
        <f t="shared" si="165"/>
        <v/>
      </c>
      <c r="F931" s="297"/>
      <c r="G931" s="297">
        <v>931</v>
      </c>
      <c r="H931" s="296" t="str">
        <f t="shared" si="164"/>
        <v/>
      </c>
      <c r="I931" s="299" t="str">
        <f t="shared" si="157"/>
        <v/>
      </c>
      <c r="J931" s="93"/>
      <c r="L931" s="278">
        <f t="shared" si="158"/>
        <v>0</v>
      </c>
      <c r="M931" s="278">
        <f t="shared" si="159"/>
        <v>0</v>
      </c>
      <c r="N931" s="319">
        <f t="shared" si="160"/>
        <v>0</v>
      </c>
      <c r="O931" s="300"/>
      <c r="P931" s="300"/>
      <c r="Q931" s="297"/>
      <c r="R931" s="297"/>
      <c r="S931" s="299" t="str">
        <f t="shared" si="166"/>
        <v/>
      </c>
    </row>
    <row r="932" spans="1:19" ht="30" customHeight="1" x14ac:dyDescent="0.2">
      <c r="A932" s="277" t="str">
        <f t="shared" si="156"/>
        <v/>
      </c>
      <c r="B932" s="296" t="str">
        <f t="shared" si="161"/>
        <v/>
      </c>
      <c r="C932" s="296" t="str">
        <f t="shared" si="162"/>
        <v/>
      </c>
      <c r="D932" s="297" t="str">
        <f t="shared" si="163"/>
        <v/>
      </c>
      <c r="E932" s="298" t="str">
        <f t="shared" si="165"/>
        <v/>
      </c>
      <c r="F932" s="297"/>
      <c r="G932" s="297">
        <v>932</v>
      </c>
      <c r="H932" s="296" t="str">
        <f t="shared" si="164"/>
        <v/>
      </c>
      <c r="I932" s="299" t="str">
        <f t="shared" si="157"/>
        <v/>
      </c>
      <c r="J932" s="93"/>
      <c r="L932" s="278">
        <f t="shared" si="158"/>
        <v>0</v>
      </c>
      <c r="M932" s="278">
        <f t="shared" si="159"/>
        <v>0</v>
      </c>
      <c r="N932" s="319">
        <f t="shared" si="160"/>
        <v>0</v>
      </c>
      <c r="O932" s="300"/>
      <c r="P932" s="300"/>
      <c r="Q932" s="297"/>
      <c r="R932" s="297"/>
      <c r="S932" s="299" t="str">
        <f t="shared" si="166"/>
        <v/>
      </c>
    </row>
    <row r="933" spans="1:19" ht="30" customHeight="1" x14ac:dyDescent="0.2">
      <c r="A933" s="277" t="str">
        <f t="shared" si="156"/>
        <v/>
      </c>
      <c r="B933" s="296" t="str">
        <f t="shared" si="161"/>
        <v/>
      </c>
      <c r="C933" s="296" t="str">
        <f t="shared" si="162"/>
        <v/>
      </c>
      <c r="D933" s="297" t="str">
        <f t="shared" si="163"/>
        <v/>
      </c>
      <c r="E933" s="298" t="str">
        <f t="shared" si="165"/>
        <v/>
      </c>
      <c r="F933" s="297"/>
      <c r="G933" s="297">
        <v>933</v>
      </c>
      <c r="H933" s="296" t="str">
        <f t="shared" si="164"/>
        <v/>
      </c>
      <c r="I933" s="299" t="str">
        <f t="shared" si="157"/>
        <v/>
      </c>
      <c r="J933" s="93"/>
      <c r="L933" s="278">
        <f t="shared" si="158"/>
        <v>0</v>
      </c>
      <c r="M933" s="278">
        <f t="shared" si="159"/>
        <v>0</v>
      </c>
      <c r="N933" s="319">
        <f t="shared" si="160"/>
        <v>0</v>
      </c>
      <c r="O933" s="300"/>
      <c r="P933" s="300"/>
      <c r="Q933" s="297"/>
      <c r="R933" s="297"/>
      <c r="S933" s="299" t="str">
        <f t="shared" si="166"/>
        <v/>
      </c>
    </row>
    <row r="934" spans="1:19" ht="30" customHeight="1" x14ac:dyDescent="0.2">
      <c r="A934" s="277" t="str">
        <f t="shared" si="156"/>
        <v/>
      </c>
      <c r="B934" s="296" t="str">
        <f t="shared" si="161"/>
        <v/>
      </c>
      <c r="C934" s="296" t="str">
        <f t="shared" si="162"/>
        <v/>
      </c>
      <c r="D934" s="297" t="str">
        <f t="shared" si="163"/>
        <v/>
      </c>
      <c r="E934" s="298" t="str">
        <f t="shared" si="165"/>
        <v/>
      </c>
      <c r="F934" s="297"/>
      <c r="G934" s="297">
        <v>934</v>
      </c>
      <c r="H934" s="296" t="str">
        <f t="shared" si="164"/>
        <v/>
      </c>
      <c r="I934" s="299" t="str">
        <f t="shared" si="157"/>
        <v/>
      </c>
      <c r="J934" s="93"/>
      <c r="L934" s="278">
        <f t="shared" si="158"/>
        <v>0</v>
      </c>
      <c r="M934" s="278">
        <f t="shared" si="159"/>
        <v>0</v>
      </c>
      <c r="N934" s="319">
        <f t="shared" si="160"/>
        <v>0</v>
      </c>
      <c r="O934" s="300"/>
      <c r="P934" s="300"/>
      <c r="Q934" s="297"/>
      <c r="R934" s="297"/>
      <c r="S934" s="299" t="str">
        <f t="shared" si="166"/>
        <v/>
      </c>
    </row>
    <row r="935" spans="1:19" ht="30" customHeight="1" x14ac:dyDescent="0.2">
      <c r="A935" s="277" t="str">
        <f t="shared" si="156"/>
        <v/>
      </c>
      <c r="B935" s="296" t="str">
        <f t="shared" si="161"/>
        <v/>
      </c>
      <c r="C935" s="296" t="str">
        <f t="shared" si="162"/>
        <v/>
      </c>
      <c r="D935" s="297" t="str">
        <f t="shared" si="163"/>
        <v/>
      </c>
      <c r="E935" s="298" t="str">
        <f t="shared" si="165"/>
        <v/>
      </c>
      <c r="F935" s="297"/>
      <c r="G935" s="297">
        <v>935</v>
      </c>
      <c r="H935" s="296" t="str">
        <f t="shared" si="164"/>
        <v/>
      </c>
      <c r="I935" s="299" t="str">
        <f t="shared" si="157"/>
        <v/>
      </c>
      <c r="J935" s="93"/>
      <c r="L935" s="278">
        <f t="shared" si="158"/>
        <v>0</v>
      </c>
      <c r="M935" s="278">
        <f t="shared" si="159"/>
        <v>0</v>
      </c>
      <c r="N935" s="319">
        <f t="shared" si="160"/>
        <v>0</v>
      </c>
      <c r="O935" s="300"/>
      <c r="P935" s="300"/>
      <c r="Q935" s="297"/>
      <c r="R935" s="297"/>
      <c r="S935" s="299" t="str">
        <f t="shared" si="166"/>
        <v/>
      </c>
    </row>
    <row r="936" spans="1:19" ht="30" customHeight="1" x14ac:dyDescent="0.2">
      <c r="A936" s="277" t="str">
        <f t="shared" si="156"/>
        <v/>
      </c>
      <c r="B936" s="296" t="str">
        <f t="shared" si="161"/>
        <v/>
      </c>
      <c r="C936" s="296" t="str">
        <f t="shared" si="162"/>
        <v/>
      </c>
      <c r="D936" s="297" t="str">
        <f t="shared" si="163"/>
        <v/>
      </c>
      <c r="E936" s="298" t="str">
        <f t="shared" si="165"/>
        <v/>
      </c>
      <c r="F936" s="297"/>
      <c r="G936" s="297">
        <v>936</v>
      </c>
      <c r="H936" s="296" t="str">
        <f t="shared" si="164"/>
        <v/>
      </c>
      <c r="I936" s="299" t="str">
        <f t="shared" si="157"/>
        <v/>
      </c>
      <c r="J936" s="93"/>
      <c r="L936" s="278">
        <f t="shared" si="158"/>
        <v>0</v>
      </c>
      <c r="M936" s="278">
        <f t="shared" si="159"/>
        <v>0</v>
      </c>
      <c r="N936" s="319">
        <f t="shared" si="160"/>
        <v>0</v>
      </c>
      <c r="O936" s="300"/>
      <c r="P936" s="300"/>
      <c r="Q936" s="297"/>
      <c r="R936" s="297"/>
      <c r="S936" s="299" t="str">
        <f t="shared" si="166"/>
        <v/>
      </c>
    </row>
    <row r="937" spans="1:19" ht="30" customHeight="1" x14ac:dyDescent="0.2">
      <c r="A937" s="277" t="str">
        <f t="shared" si="156"/>
        <v/>
      </c>
      <c r="B937" s="296" t="str">
        <f t="shared" si="161"/>
        <v/>
      </c>
      <c r="C937" s="296" t="str">
        <f t="shared" si="162"/>
        <v/>
      </c>
      <c r="D937" s="297" t="str">
        <f t="shared" si="163"/>
        <v/>
      </c>
      <c r="E937" s="298" t="str">
        <f t="shared" si="165"/>
        <v/>
      </c>
      <c r="F937" s="297"/>
      <c r="G937" s="297">
        <v>937</v>
      </c>
      <c r="H937" s="296" t="str">
        <f t="shared" si="164"/>
        <v/>
      </c>
      <c r="I937" s="299" t="str">
        <f t="shared" si="157"/>
        <v/>
      </c>
      <c r="J937" s="93"/>
      <c r="L937" s="278">
        <f t="shared" si="158"/>
        <v>0</v>
      </c>
      <c r="M937" s="278">
        <f t="shared" si="159"/>
        <v>0</v>
      </c>
      <c r="N937" s="319">
        <f t="shared" si="160"/>
        <v>0</v>
      </c>
      <c r="O937" s="300"/>
      <c r="P937" s="300"/>
      <c r="Q937" s="297"/>
      <c r="R937" s="297"/>
      <c r="S937" s="299" t="str">
        <f t="shared" si="166"/>
        <v/>
      </c>
    </row>
    <row r="938" spans="1:19" ht="30" customHeight="1" x14ac:dyDescent="0.2">
      <c r="A938" s="277" t="str">
        <f t="shared" si="156"/>
        <v/>
      </c>
      <c r="B938" s="296" t="str">
        <f t="shared" si="161"/>
        <v/>
      </c>
      <c r="C938" s="296" t="str">
        <f t="shared" si="162"/>
        <v/>
      </c>
      <c r="D938" s="297" t="str">
        <f t="shared" si="163"/>
        <v/>
      </c>
      <c r="E938" s="298" t="str">
        <f t="shared" si="165"/>
        <v/>
      </c>
      <c r="F938" s="297"/>
      <c r="G938" s="297">
        <v>938</v>
      </c>
      <c r="H938" s="296" t="str">
        <f t="shared" si="164"/>
        <v/>
      </c>
      <c r="I938" s="299" t="str">
        <f t="shared" si="157"/>
        <v/>
      </c>
      <c r="J938" s="93"/>
      <c r="L938" s="278">
        <f t="shared" si="158"/>
        <v>0</v>
      </c>
      <c r="M938" s="278">
        <f t="shared" si="159"/>
        <v>0</v>
      </c>
      <c r="N938" s="319">
        <f t="shared" si="160"/>
        <v>0</v>
      </c>
      <c r="O938" s="300"/>
      <c r="P938" s="300"/>
      <c r="Q938" s="297"/>
      <c r="R938" s="297"/>
      <c r="S938" s="299" t="str">
        <f t="shared" si="166"/>
        <v/>
      </c>
    </row>
    <row r="939" spans="1:19" ht="30" customHeight="1" x14ac:dyDescent="0.2">
      <c r="A939" s="277" t="str">
        <f t="shared" si="156"/>
        <v/>
      </c>
      <c r="B939" s="296" t="str">
        <f t="shared" si="161"/>
        <v/>
      </c>
      <c r="C939" s="296" t="str">
        <f t="shared" si="162"/>
        <v/>
      </c>
      <c r="D939" s="297" t="str">
        <f t="shared" si="163"/>
        <v/>
      </c>
      <c r="E939" s="298" t="str">
        <f t="shared" si="165"/>
        <v/>
      </c>
      <c r="F939" s="297"/>
      <c r="G939" s="297">
        <v>939</v>
      </c>
      <c r="H939" s="296" t="str">
        <f t="shared" si="164"/>
        <v/>
      </c>
      <c r="I939" s="299" t="str">
        <f t="shared" si="157"/>
        <v/>
      </c>
      <c r="J939" s="93"/>
      <c r="L939" s="278">
        <f t="shared" si="158"/>
        <v>0</v>
      </c>
      <c r="M939" s="278">
        <f t="shared" si="159"/>
        <v>0</v>
      </c>
      <c r="N939" s="319">
        <f t="shared" si="160"/>
        <v>0</v>
      </c>
      <c r="O939" s="300"/>
      <c r="P939" s="300"/>
      <c r="Q939" s="297"/>
      <c r="R939" s="297"/>
      <c r="S939" s="299" t="str">
        <f t="shared" si="166"/>
        <v/>
      </c>
    </row>
    <row r="940" spans="1:19" ht="30" customHeight="1" x14ac:dyDescent="0.2">
      <c r="A940" s="277" t="str">
        <f t="shared" si="156"/>
        <v/>
      </c>
      <c r="B940" s="296" t="str">
        <f t="shared" si="161"/>
        <v/>
      </c>
      <c r="C940" s="296" t="str">
        <f t="shared" si="162"/>
        <v/>
      </c>
      <c r="D940" s="297" t="str">
        <f t="shared" si="163"/>
        <v/>
      </c>
      <c r="E940" s="298" t="str">
        <f t="shared" si="165"/>
        <v/>
      </c>
      <c r="F940" s="297"/>
      <c r="G940" s="297">
        <v>940</v>
      </c>
      <c r="H940" s="296" t="str">
        <f t="shared" si="164"/>
        <v/>
      </c>
      <c r="I940" s="299" t="str">
        <f t="shared" si="157"/>
        <v/>
      </c>
      <c r="J940" s="93"/>
      <c r="L940" s="278">
        <f t="shared" si="158"/>
        <v>0</v>
      </c>
      <c r="M940" s="278">
        <f t="shared" si="159"/>
        <v>0</v>
      </c>
      <c r="N940" s="319">
        <f t="shared" si="160"/>
        <v>0</v>
      </c>
      <c r="O940" s="300"/>
      <c r="P940" s="300"/>
      <c r="Q940" s="297"/>
      <c r="R940" s="297"/>
      <c r="S940" s="299" t="str">
        <f t="shared" si="166"/>
        <v/>
      </c>
    </row>
    <row r="941" spans="1:19" ht="30" customHeight="1" x14ac:dyDescent="0.2">
      <c r="A941" s="277" t="str">
        <f t="shared" si="156"/>
        <v/>
      </c>
      <c r="B941" s="296" t="str">
        <f t="shared" si="161"/>
        <v/>
      </c>
      <c r="C941" s="296" t="str">
        <f t="shared" si="162"/>
        <v/>
      </c>
      <c r="D941" s="297" t="str">
        <f t="shared" si="163"/>
        <v/>
      </c>
      <c r="E941" s="298" t="str">
        <f t="shared" si="165"/>
        <v/>
      </c>
      <c r="F941" s="297"/>
      <c r="G941" s="297">
        <v>941</v>
      </c>
      <c r="H941" s="296" t="str">
        <f t="shared" si="164"/>
        <v/>
      </c>
      <c r="I941" s="299" t="str">
        <f t="shared" si="157"/>
        <v/>
      </c>
      <c r="J941" s="93"/>
      <c r="L941" s="278">
        <f t="shared" si="158"/>
        <v>0</v>
      </c>
      <c r="M941" s="278">
        <f t="shared" si="159"/>
        <v>0</v>
      </c>
      <c r="N941" s="319">
        <f t="shared" si="160"/>
        <v>0</v>
      </c>
      <c r="O941" s="300"/>
      <c r="P941" s="300"/>
      <c r="Q941" s="297"/>
      <c r="R941" s="297"/>
      <c r="S941" s="299" t="str">
        <f t="shared" si="166"/>
        <v/>
      </c>
    </row>
    <row r="942" spans="1:19" ht="30" customHeight="1" x14ac:dyDescent="0.2">
      <c r="A942" s="277" t="str">
        <f t="shared" si="156"/>
        <v/>
      </c>
      <c r="B942" s="296" t="str">
        <f t="shared" si="161"/>
        <v/>
      </c>
      <c r="C942" s="296" t="str">
        <f t="shared" si="162"/>
        <v/>
      </c>
      <c r="D942" s="297" t="str">
        <f t="shared" si="163"/>
        <v/>
      </c>
      <c r="E942" s="298" t="str">
        <f t="shared" si="165"/>
        <v/>
      </c>
      <c r="F942" s="297"/>
      <c r="G942" s="297">
        <v>942</v>
      </c>
      <c r="H942" s="296" t="str">
        <f t="shared" si="164"/>
        <v/>
      </c>
      <c r="I942" s="299" t="str">
        <f t="shared" si="157"/>
        <v/>
      </c>
      <c r="J942" s="93"/>
      <c r="L942" s="278">
        <f t="shared" si="158"/>
        <v>0</v>
      </c>
      <c r="M942" s="278">
        <f t="shared" si="159"/>
        <v>0</v>
      </c>
      <c r="N942" s="319">
        <f t="shared" si="160"/>
        <v>0</v>
      </c>
      <c r="O942" s="300"/>
      <c r="P942" s="300"/>
      <c r="Q942" s="297"/>
      <c r="R942" s="297"/>
      <c r="S942" s="299" t="str">
        <f t="shared" si="166"/>
        <v/>
      </c>
    </row>
    <row r="943" spans="1:19" ht="30" customHeight="1" x14ac:dyDescent="0.2">
      <c r="A943" s="277" t="str">
        <f t="shared" si="156"/>
        <v/>
      </c>
      <c r="B943" s="296" t="str">
        <f t="shared" si="161"/>
        <v/>
      </c>
      <c r="C943" s="296" t="str">
        <f t="shared" si="162"/>
        <v/>
      </c>
      <c r="D943" s="297" t="str">
        <f t="shared" si="163"/>
        <v/>
      </c>
      <c r="E943" s="298" t="str">
        <f t="shared" si="165"/>
        <v/>
      </c>
      <c r="F943" s="297"/>
      <c r="G943" s="297">
        <v>943</v>
      </c>
      <c r="H943" s="296" t="str">
        <f t="shared" si="164"/>
        <v/>
      </c>
      <c r="I943" s="299" t="str">
        <f t="shared" si="157"/>
        <v/>
      </c>
      <c r="J943" s="93"/>
      <c r="L943" s="278">
        <f t="shared" si="158"/>
        <v>0</v>
      </c>
      <c r="M943" s="278">
        <f t="shared" si="159"/>
        <v>0</v>
      </c>
      <c r="N943" s="319">
        <f t="shared" si="160"/>
        <v>0</v>
      </c>
      <c r="O943" s="300"/>
      <c r="P943" s="300"/>
      <c r="Q943" s="297"/>
      <c r="R943" s="297"/>
      <c r="S943" s="299" t="str">
        <f t="shared" si="166"/>
        <v/>
      </c>
    </row>
    <row r="944" spans="1:19" ht="30" customHeight="1" x14ac:dyDescent="0.2">
      <c r="A944" s="277" t="str">
        <f t="shared" si="156"/>
        <v/>
      </c>
      <c r="B944" s="296" t="str">
        <f t="shared" si="161"/>
        <v/>
      </c>
      <c r="C944" s="296" t="str">
        <f t="shared" si="162"/>
        <v/>
      </c>
      <c r="D944" s="297" t="str">
        <f t="shared" si="163"/>
        <v/>
      </c>
      <c r="E944" s="298" t="str">
        <f t="shared" si="165"/>
        <v/>
      </c>
      <c r="F944" s="297"/>
      <c r="G944" s="297">
        <v>944</v>
      </c>
      <c r="H944" s="296" t="str">
        <f t="shared" si="164"/>
        <v/>
      </c>
      <c r="I944" s="299" t="str">
        <f t="shared" si="157"/>
        <v/>
      </c>
      <c r="J944" s="93"/>
      <c r="L944" s="278">
        <f t="shared" si="158"/>
        <v>0</v>
      </c>
      <c r="M944" s="278">
        <f t="shared" si="159"/>
        <v>0</v>
      </c>
      <c r="N944" s="319">
        <f t="shared" si="160"/>
        <v>0</v>
      </c>
      <c r="O944" s="300"/>
      <c r="P944" s="300"/>
      <c r="Q944" s="297"/>
      <c r="R944" s="297"/>
      <c r="S944" s="299" t="str">
        <f t="shared" si="166"/>
        <v/>
      </c>
    </row>
    <row r="945" spans="1:19" ht="30" customHeight="1" x14ac:dyDescent="0.2">
      <c r="A945" s="277" t="str">
        <f t="shared" si="156"/>
        <v/>
      </c>
      <c r="B945" s="296" t="str">
        <f t="shared" si="161"/>
        <v/>
      </c>
      <c r="C945" s="296" t="str">
        <f t="shared" si="162"/>
        <v/>
      </c>
      <c r="D945" s="297" t="str">
        <f t="shared" si="163"/>
        <v/>
      </c>
      <c r="E945" s="298" t="str">
        <f t="shared" si="165"/>
        <v/>
      </c>
      <c r="F945" s="297"/>
      <c r="G945" s="297">
        <v>945</v>
      </c>
      <c r="H945" s="296" t="str">
        <f t="shared" si="164"/>
        <v/>
      </c>
      <c r="I945" s="299" t="str">
        <f t="shared" si="157"/>
        <v/>
      </c>
      <c r="J945" s="93"/>
      <c r="L945" s="278">
        <f t="shared" si="158"/>
        <v>0</v>
      </c>
      <c r="M945" s="278">
        <f t="shared" si="159"/>
        <v>0</v>
      </c>
      <c r="N945" s="319">
        <f t="shared" si="160"/>
        <v>0</v>
      </c>
      <c r="O945" s="300"/>
      <c r="P945" s="300"/>
      <c r="Q945" s="297"/>
      <c r="R945" s="297"/>
      <c r="S945" s="299" t="str">
        <f t="shared" si="166"/>
        <v/>
      </c>
    </row>
    <row r="946" spans="1:19" ht="30" customHeight="1" x14ac:dyDescent="0.2">
      <c r="A946" s="277" t="str">
        <f t="shared" si="156"/>
        <v/>
      </c>
      <c r="B946" s="296" t="str">
        <f t="shared" si="161"/>
        <v/>
      </c>
      <c r="C946" s="296" t="str">
        <f t="shared" si="162"/>
        <v/>
      </c>
      <c r="D946" s="297" t="str">
        <f t="shared" si="163"/>
        <v/>
      </c>
      <c r="E946" s="298" t="str">
        <f t="shared" si="165"/>
        <v/>
      </c>
      <c r="F946" s="297"/>
      <c r="G946" s="297">
        <v>946</v>
      </c>
      <c r="H946" s="296" t="str">
        <f t="shared" si="164"/>
        <v/>
      </c>
      <c r="I946" s="299" t="str">
        <f t="shared" si="157"/>
        <v/>
      </c>
      <c r="J946" s="93"/>
      <c r="L946" s="278">
        <f t="shared" si="158"/>
        <v>0</v>
      </c>
      <c r="M946" s="278">
        <f t="shared" si="159"/>
        <v>0</v>
      </c>
      <c r="N946" s="319">
        <f t="shared" si="160"/>
        <v>0</v>
      </c>
      <c r="O946" s="300"/>
      <c r="P946" s="300"/>
      <c r="Q946" s="297"/>
      <c r="R946" s="297"/>
      <c r="S946" s="299" t="str">
        <f t="shared" si="166"/>
        <v/>
      </c>
    </row>
    <row r="947" spans="1:19" ht="30" customHeight="1" x14ac:dyDescent="0.2">
      <c r="A947" s="277" t="str">
        <f t="shared" si="156"/>
        <v/>
      </c>
      <c r="B947" s="296" t="str">
        <f t="shared" si="161"/>
        <v/>
      </c>
      <c r="C947" s="296" t="str">
        <f t="shared" si="162"/>
        <v/>
      </c>
      <c r="D947" s="297" t="str">
        <f t="shared" si="163"/>
        <v/>
      </c>
      <c r="E947" s="298" t="str">
        <f t="shared" si="165"/>
        <v/>
      </c>
      <c r="F947" s="297"/>
      <c r="G947" s="297">
        <v>947</v>
      </c>
      <c r="H947" s="296" t="str">
        <f t="shared" si="164"/>
        <v/>
      </c>
      <c r="I947" s="299" t="str">
        <f t="shared" si="157"/>
        <v/>
      </c>
      <c r="J947" s="93"/>
      <c r="L947" s="278">
        <f t="shared" si="158"/>
        <v>0</v>
      </c>
      <c r="M947" s="278">
        <f t="shared" si="159"/>
        <v>0</v>
      </c>
      <c r="N947" s="319">
        <f t="shared" si="160"/>
        <v>0</v>
      </c>
      <c r="O947" s="300"/>
      <c r="P947" s="300"/>
      <c r="Q947" s="297"/>
      <c r="R947" s="297"/>
      <c r="S947" s="299" t="str">
        <f t="shared" si="166"/>
        <v/>
      </c>
    </row>
    <row r="948" spans="1:19" ht="30" customHeight="1" x14ac:dyDescent="0.2">
      <c r="A948" s="277" t="str">
        <f t="shared" si="156"/>
        <v/>
      </c>
      <c r="B948" s="296" t="str">
        <f t="shared" si="161"/>
        <v/>
      </c>
      <c r="C948" s="296" t="str">
        <f t="shared" si="162"/>
        <v/>
      </c>
      <c r="D948" s="297" t="str">
        <f t="shared" si="163"/>
        <v/>
      </c>
      <c r="E948" s="298" t="str">
        <f t="shared" si="165"/>
        <v/>
      </c>
      <c r="F948" s="297"/>
      <c r="G948" s="297">
        <v>948</v>
      </c>
      <c r="H948" s="296" t="str">
        <f t="shared" si="164"/>
        <v/>
      </c>
      <c r="I948" s="299" t="str">
        <f t="shared" si="157"/>
        <v/>
      </c>
      <c r="J948" s="93"/>
      <c r="L948" s="278">
        <f t="shared" si="158"/>
        <v>0</v>
      </c>
      <c r="M948" s="278">
        <f t="shared" si="159"/>
        <v>0</v>
      </c>
      <c r="N948" s="319">
        <f t="shared" si="160"/>
        <v>0</v>
      </c>
      <c r="O948" s="300"/>
      <c r="P948" s="300"/>
      <c r="Q948" s="297"/>
      <c r="R948" s="297"/>
      <c r="S948" s="299" t="str">
        <f t="shared" si="166"/>
        <v/>
      </c>
    </row>
    <row r="949" spans="1:19" ht="30" customHeight="1" x14ac:dyDescent="0.2">
      <c r="A949" s="277" t="str">
        <f t="shared" si="156"/>
        <v/>
      </c>
      <c r="B949" s="296" t="str">
        <f t="shared" si="161"/>
        <v/>
      </c>
      <c r="C949" s="296" t="str">
        <f t="shared" si="162"/>
        <v/>
      </c>
      <c r="D949" s="297" t="str">
        <f t="shared" si="163"/>
        <v/>
      </c>
      <c r="E949" s="298" t="str">
        <f t="shared" si="165"/>
        <v/>
      </c>
      <c r="F949" s="297"/>
      <c r="G949" s="297">
        <v>949</v>
      </c>
      <c r="H949" s="296" t="str">
        <f t="shared" si="164"/>
        <v/>
      </c>
      <c r="I949" s="299" t="str">
        <f t="shared" si="157"/>
        <v/>
      </c>
      <c r="J949" s="93"/>
      <c r="L949" s="278">
        <f t="shared" si="158"/>
        <v>0</v>
      </c>
      <c r="M949" s="278">
        <f t="shared" si="159"/>
        <v>0</v>
      </c>
      <c r="N949" s="319">
        <f t="shared" si="160"/>
        <v>0</v>
      </c>
      <c r="O949" s="300"/>
      <c r="P949" s="300"/>
      <c r="Q949" s="297"/>
      <c r="R949" s="297"/>
      <c r="S949" s="299" t="str">
        <f t="shared" si="166"/>
        <v/>
      </c>
    </row>
    <row r="950" spans="1:19" ht="30" customHeight="1" x14ac:dyDescent="0.2">
      <c r="A950" s="277" t="str">
        <f t="shared" si="156"/>
        <v/>
      </c>
      <c r="B950" s="296" t="str">
        <f t="shared" si="161"/>
        <v/>
      </c>
      <c r="C950" s="296" t="str">
        <f t="shared" si="162"/>
        <v/>
      </c>
      <c r="D950" s="297" t="str">
        <f t="shared" si="163"/>
        <v/>
      </c>
      <c r="E950" s="298" t="str">
        <f t="shared" si="165"/>
        <v/>
      </c>
      <c r="F950" s="297"/>
      <c r="G950" s="297">
        <v>950</v>
      </c>
      <c r="H950" s="296" t="str">
        <f t="shared" si="164"/>
        <v/>
      </c>
      <c r="I950" s="299" t="str">
        <f t="shared" si="157"/>
        <v/>
      </c>
      <c r="J950" s="93"/>
      <c r="L950" s="278">
        <f t="shared" si="158"/>
        <v>0</v>
      </c>
      <c r="M950" s="278">
        <f t="shared" si="159"/>
        <v>0</v>
      </c>
      <c r="N950" s="319">
        <f t="shared" si="160"/>
        <v>0</v>
      </c>
      <c r="O950" s="300"/>
      <c r="P950" s="300"/>
      <c r="Q950" s="297"/>
      <c r="R950" s="297"/>
      <c r="S950" s="299" t="str">
        <f t="shared" si="166"/>
        <v/>
      </c>
    </row>
    <row r="951" spans="1:19" ht="30" customHeight="1" x14ac:dyDescent="0.2">
      <c r="A951" s="277" t="str">
        <f t="shared" si="156"/>
        <v/>
      </c>
      <c r="B951" s="296" t="str">
        <f t="shared" si="161"/>
        <v/>
      </c>
      <c r="C951" s="296" t="str">
        <f t="shared" si="162"/>
        <v/>
      </c>
      <c r="D951" s="297" t="str">
        <f t="shared" si="163"/>
        <v/>
      </c>
      <c r="E951" s="298" t="str">
        <f t="shared" si="165"/>
        <v/>
      </c>
      <c r="F951" s="297"/>
      <c r="G951" s="297">
        <v>951</v>
      </c>
      <c r="H951" s="296" t="str">
        <f t="shared" si="164"/>
        <v/>
      </c>
      <c r="I951" s="299" t="str">
        <f t="shared" si="157"/>
        <v/>
      </c>
      <c r="J951" s="93"/>
      <c r="L951" s="278">
        <f t="shared" si="158"/>
        <v>0</v>
      </c>
      <c r="M951" s="278">
        <f t="shared" si="159"/>
        <v>0</v>
      </c>
      <c r="N951" s="319">
        <f t="shared" si="160"/>
        <v>0</v>
      </c>
      <c r="O951" s="300"/>
      <c r="P951" s="300"/>
      <c r="Q951" s="297"/>
      <c r="R951" s="297"/>
      <c r="S951" s="299" t="str">
        <f t="shared" si="166"/>
        <v/>
      </c>
    </row>
    <row r="952" spans="1:19" ht="30" customHeight="1" x14ac:dyDescent="0.2">
      <c r="A952" s="277" t="str">
        <f t="shared" si="156"/>
        <v/>
      </c>
      <c r="B952" s="296" t="str">
        <f t="shared" si="161"/>
        <v/>
      </c>
      <c r="C952" s="296" t="str">
        <f t="shared" si="162"/>
        <v/>
      </c>
      <c r="D952" s="297" t="str">
        <f t="shared" si="163"/>
        <v/>
      </c>
      <c r="E952" s="298" t="str">
        <f t="shared" si="165"/>
        <v/>
      </c>
      <c r="F952" s="297"/>
      <c r="G952" s="297">
        <v>952</v>
      </c>
      <c r="H952" s="296" t="str">
        <f t="shared" si="164"/>
        <v/>
      </c>
      <c r="I952" s="299" t="str">
        <f t="shared" si="157"/>
        <v/>
      </c>
      <c r="J952" s="93"/>
      <c r="L952" s="278">
        <f t="shared" si="158"/>
        <v>0</v>
      </c>
      <c r="M952" s="278">
        <f t="shared" si="159"/>
        <v>0</v>
      </c>
      <c r="N952" s="319">
        <f t="shared" si="160"/>
        <v>0</v>
      </c>
      <c r="O952" s="300"/>
      <c r="P952" s="300"/>
      <c r="Q952" s="297"/>
      <c r="R952" s="297"/>
      <c r="S952" s="299" t="str">
        <f t="shared" si="166"/>
        <v/>
      </c>
    </row>
    <row r="953" spans="1:19" ht="30" customHeight="1" x14ac:dyDescent="0.2">
      <c r="A953" s="277" t="str">
        <f t="shared" si="156"/>
        <v/>
      </c>
      <c r="B953" s="296" t="str">
        <f t="shared" si="161"/>
        <v/>
      </c>
      <c r="C953" s="296" t="str">
        <f t="shared" si="162"/>
        <v/>
      </c>
      <c r="D953" s="297" t="str">
        <f t="shared" si="163"/>
        <v/>
      </c>
      <c r="E953" s="298" t="str">
        <f t="shared" si="165"/>
        <v/>
      </c>
      <c r="F953" s="297"/>
      <c r="G953" s="297">
        <v>953</v>
      </c>
      <c r="H953" s="296" t="str">
        <f t="shared" si="164"/>
        <v/>
      </c>
      <c r="I953" s="299" t="str">
        <f t="shared" si="157"/>
        <v/>
      </c>
      <c r="J953" s="93"/>
      <c r="L953" s="278">
        <f t="shared" si="158"/>
        <v>0</v>
      </c>
      <c r="M953" s="278">
        <f t="shared" si="159"/>
        <v>0</v>
      </c>
      <c r="N953" s="319">
        <f t="shared" si="160"/>
        <v>0</v>
      </c>
      <c r="O953" s="300"/>
      <c r="P953" s="300"/>
      <c r="Q953" s="297"/>
      <c r="R953" s="297"/>
      <c r="S953" s="299" t="str">
        <f t="shared" si="166"/>
        <v/>
      </c>
    </row>
    <row r="954" spans="1:19" ht="30" customHeight="1" x14ac:dyDescent="0.2">
      <c r="A954" s="277" t="str">
        <f t="shared" si="156"/>
        <v/>
      </c>
      <c r="B954" s="296" t="str">
        <f t="shared" si="161"/>
        <v/>
      </c>
      <c r="C954" s="296" t="str">
        <f t="shared" si="162"/>
        <v/>
      </c>
      <c r="D954" s="297" t="str">
        <f t="shared" si="163"/>
        <v/>
      </c>
      <c r="E954" s="298" t="str">
        <f t="shared" si="165"/>
        <v/>
      </c>
      <c r="F954" s="297"/>
      <c r="G954" s="297">
        <v>954</v>
      </c>
      <c r="H954" s="296" t="str">
        <f t="shared" si="164"/>
        <v/>
      </c>
      <c r="I954" s="299" t="str">
        <f t="shared" si="157"/>
        <v/>
      </c>
      <c r="J954" s="93"/>
      <c r="L954" s="278">
        <f t="shared" si="158"/>
        <v>0</v>
      </c>
      <c r="M954" s="278">
        <f t="shared" si="159"/>
        <v>0</v>
      </c>
      <c r="N954" s="319">
        <f t="shared" si="160"/>
        <v>0</v>
      </c>
      <c r="O954" s="300"/>
      <c r="P954" s="300"/>
      <c r="Q954" s="297"/>
      <c r="R954" s="297"/>
      <c r="S954" s="299" t="str">
        <f t="shared" si="166"/>
        <v/>
      </c>
    </row>
    <row r="955" spans="1:19" ht="30" customHeight="1" x14ac:dyDescent="0.2">
      <c r="A955" s="277" t="str">
        <f t="shared" si="156"/>
        <v/>
      </c>
      <c r="B955" s="296" t="str">
        <f t="shared" si="161"/>
        <v/>
      </c>
      <c r="C955" s="296" t="str">
        <f t="shared" si="162"/>
        <v/>
      </c>
      <c r="D955" s="297" t="str">
        <f t="shared" si="163"/>
        <v/>
      </c>
      <c r="E955" s="298" t="str">
        <f t="shared" si="165"/>
        <v/>
      </c>
      <c r="F955" s="297"/>
      <c r="G955" s="297">
        <v>955</v>
      </c>
      <c r="H955" s="296" t="str">
        <f t="shared" si="164"/>
        <v/>
      </c>
      <c r="I955" s="299" t="str">
        <f t="shared" si="157"/>
        <v/>
      </c>
      <c r="J955" s="93"/>
      <c r="L955" s="278">
        <f t="shared" si="158"/>
        <v>0</v>
      </c>
      <c r="M955" s="278">
        <f t="shared" si="159"/>
        <v>0</v>
      </c>
      <c r="N955" s="319">
        <f t="shared" si="160"/>
        <v>0</v>
      </c>
      <c r="O955" s="300"/>
      <c r="P955" s="300"/>
      <c r="Q955" s="297"/>
      <c r="R955" s="297"/>
      <c r="S955" s="299" t="str">
        <f t="shared" si="166"/>
        <v/>
      </c>
    </row>
    <row r="956" spans="1:19" ht="30" customHeight="1" x14ac:dyDescent="0.2">
      <c r="A956" s="277" t="str">
        <f t="shared" si="156"/>
        <v/>
      </c>
      <c r="B956" s="296" t="str">
        <f t="shared" si="161"/>
        <v/>
      </c>
      <c r="C956" s="296" t="str">
        <f t="shared" si="162"/>
        <v/>
      </c>
      <c r="D956" s="297" t="str">
        <f t="shared" si="163"/>
        <v/>
      </c>
      <c r="E956" s="298" t="str">
        <f t="shared" si="165"/>
        <v/>
      </c>
      <c r="F956" s="297"/>
      <c r="G956" s="297">
        <v>956</v>
      </c>
      <c r="H956" s="296" t="str">
        <f t="shared" si="164"/>
        <v/>
      </c>
      <c r="I956" s="299" t="str">
        <f t="shared" si="157"/>
        <v/>
      </c>
      <c r="J956" s="93"/>
      <c r="L956" s="278">
        <f t="shared" si="158"/>
        <v>0</v>
      </c>
      <c r="M956" s="278">
        <f t="shared" si="159"/>
        <v>0</v>
      </c>
      <c r="N956" s="319">
        <f t="shared" si="160"/>
        <v>0</v>
      </c>
      <c r="O956" s="300"/>
      <c r="P956" s="300"/>
      <c r="Q956" s="297"/>
      <c r="R956" s="297"/>
      <c r="S956" s="299" t="str">
        <f t="shared" si="166"/>
        <v/>
      </c>
    </row>
    <row r="957" spans="1:19" ht="30" customHeight="1" x14ac:dyDescent="0.2">
      <c r="A957" s="277" t="str">
        <f t="shared" si="156"/>
        <v/>
      </c>
      <c r="B957" s="296" t="str">
        <f t="shared" si="161"/>
        <v/>
      </c>
      <c r="C957" s="296" t="str">
        <f t="shared" si="162"/>
        <v/>
      </c>
      <c r="D957" s="297" t="str">
        <f t="shared" si="163"/>
        <v/>
      </c>
      <c r="E957" s="298" t="str">
        <f t="shared" si="165"/>
        <v/>
      </c>
      <c r="F957" s="297"/>
      <c r="G957" s="297">
        <v>957</v>
      </c>
      <c r="H957" s="296" t="str">
        <f t="shared" si="164"/>
        <v/>
      </c>
      <c r="I957" s="299" t="str">
        <f t="shared" si="157"/>
        <v/>
      </c>
      <c r="J957" s="93"/>
      <c r="L957" s="278">
        <f t="shared" si="158"/>
        <v>0</v>
      </c>
      <c r="M957" s="278">
        <f t="shared" si="159"/>
        <v>0</v>
      </c>
      <c r="N957" s="319">
        <f t="shared" si="160"/>
        <v>0</v>
      </c>
      <c r="O957" s="300"/>
      <c r="P957" s="300"/>
      <c r="Q957" s="297"/>
      <c r="R957" s="297"/>
      <c r="S957" s="299" t="str">
        <f t="shared" si="166"/>
        <v/>
      </c>
    </row>
    <row r="958" spans="1:19" ht="30" customHeight="1" x14ac:dyDescent="0.2">
      <c r="A958" s="277" t="str">
        <f t="shared" si="156"/>
        <v/>
      </c>
      <c r="B958" s="296" t="str">
        <f t="shared" si="161"/>
        <v/>
      </c>
      <c r="C958" s="296" t="str">
        <f t="shared" si="162"/>
        <v/>
      </c>
      <c r="D958" s="297" t="str">
        <f t="shared" si="163"/>
        <v/>
      </c>
      <c r="E958" s="298" t="str">
        <f t="shared" si="165"/>
        <v/>
      </c>
      <c r="F958" s="297"/>
      <c r="G958" s="297">
        <v>958</v>
      </c>
      <c r="H958" s="296" t="str">
        <f t="shared" si="164"/>
        <v/>
      </c>
      <c r="I958" s="299" t="str">
        <f t="shared" si="157"/>
        <v/>
      </c>
      <c r="J958" s="93"/>
      <c r="L958" s="278">
        <f t="shared" si="158"/>
        <v>0</v>
      </c>
      <c r="M958" s="278">
        <f t="shared" si="159"/>
        <v>0</v>
      </c>
      <c r="N958" s="319">
        <f t="shared" si="160"/>
        <v>0</v>
      </c>
      <c r="O958" s="300"/>
      <c r="P958" s="300"/>
      <c r="Q958" s="297"/>
      <c r="R958" s="297"/>
      <c r="S958" s="299" t="str">
        <f t="shared" si="166"/>
        <v/>
      </c>
    </row>
    <row r="959" spans="1:19" ht="30" customHeight="1" x14ac:dyDescent="0.2">
      <c r="A959" s="277" t="str">
        <f t="shared" si="156"/>
        <v/>
      </c>
      <c r="B959" s="296" t="str">
        <f t="shared" si="161"/>
        <v/>
      </c>
      <c r="C959" s="296" t="str">
        <f t="shared" si="162"/>
        <v/>
      </c>
      <c r="D959" s="297" t="str">
        <f t="shared" si="163"/>
        <v/>
      </c>
      <c r="E959" s="298" t="str">
        <f t="shared" si="165"/>
        <v/>
      </c>
      <c r="F959" s="297"/>
      <c r="G959" s="297">
        <v>959</v>
      </c>
      <c r="H959" s="296" t="str">
        <f t="shared" si="164"/>
        <v/>
      </c>
      <c r="I959" s="299" t="str">
        <f t="shared" si="157"/>
        <v/>
      </c>
      <c r="J959" s="93"/>
      <c r="L959" s="278">
        <f t="shared" si="158"/>
        <v>0</v>
      </c>
      <c r="M959" s="278">
        <f t="shared" si="159"/>
        <v>0</v>
      </c>
      <c r="N959" s="319">
        <f t="shared" si="160"/>
        <v>0</v>
      </c>
      <c r="O959" s="300"/>
      <c r="P959" s="300"/>
      <c r="Q959" s="297"/>
      <c r="R959" s="297"/>
      <c r="S959" s="299" t="str">
        <f t="shared" si="166"/>
        <v/>
      </c>
    </row>
    <row r="960" spans="1:19" ht="30" customHeight="1" x14ac:dyDescent="0.2">
      <c r="A960" s="277" t="str">
        <f t="shared" si="156"/>
        <v/>
      </c>
      <c r="B960" s="296" t="str">
        <f t="shared" si="161"/>
        <v/>
      </c>
      <c r="C960" s="296" t="str">
        <f t="shared" si="162"/>
        <v/>
      </c>
      <c r="D960" s="297" t="str">
        <f t="shared" si="163"/>
        <v/>
      </c>
      <c r="E960" s="298" t="str">
        <f t="shared" si="165"/>
        <v/>
      </c>
      <c r="F960" s="297"/>
      <c r="G960" s="297">
        <v>960</v>
      </c>
      <c r="H960" s="296" t="str">
        <f t="shared" si="164"/>
        <v/>
      </c>
      <c r="I960" s="299" t="str">
        <f t="shared" si="157"/>
        <v/>
      </c>
      <c r="J960" s="93"/>
      <c r="L960" s="278">
        <f t="shared" si="158"/>
        <v>0</v>
      </c>
      <c r="M960" s="278">
        <f t="shared" si="159"/>
        <v>0</v>
      </c>
      <c r="N960" s="319">
        <f t="shared" si="160"/>
        <v>0</v>
      </c>
      <c r="O960" s="300"/>
      <c r="P960" s="300"/>
      <c r="Q960" s="297"/>
      <c r="R960" s="297"/>
      <c r="S960" s="299" t="str">
        <f t="shared" si="166"/>
        <v/>
      </c>
    </row>
    <row r="961" spans="1:19" ht="30" customHeight="1" x14ac:dyDescent="0.2">
      <c r="A961" s="277" t="str">
        <f t="shared" si="156"/>
        <v/>
      </c>
      <c r="B961" s="296" t="str">
        <f t="shared" si="161"/>
        <v/>
      </c>
      <c r="C961" s="296" t="str">
        <f t="shared" si="162"/>
        <v/>
      </c>
      <c r="D961" s="297" t="str">
        <f t="shared" si="163"/>
        <v/>
      </c>
      <c r="E961" s="298" t="str">
        <f t="shared" si="165"/>
        <v/>
      </c>
      <c r="F961" s="297"/>
      <c r="G961" s="297">
        <v>961</v>
      </c>
      <c r="H961" s="296" t="str">
        <f t="shared" si="164"/>
        <v/>
      </c>
      <c r="I961" s="299" t="str">
        <f t="shared" si="157"/>
        <v/>
      </c>
      <c r="J961" s="93"/>
      <c r="L961" s="278">
        <f t="shared" si="158"/>
        <v>0</v>
      </c>
      <c r="M961" s="278">
        <f t="shared" si="159"/>
        <v>0</v>
      </c>
      <c r="N961" s="319">
        <f t="shared" si="160"/>
        <v>0</v>
      </c>
      <c r="O961" s="300"/>
      <c r="P961" s="300"/>
      <c r="Q961" s="297"/>
      <c r="R961" s="297"/>
      <c r="S961" s="299" t="str">
        <f t="shared" si="166"/>
        <v/>
      </c>
    </row>
    <row r="962" spans="1:19" ht="30" customHeight="1" x14ac:dyDescent="0.2">
      <c r="A962" s="277" t="str">
        <f t="shared" ref="A962:A1025" si="167">IF(B962="","",$W$3)</f>
        <v/>
      </c>
      <c r="B962" s="296" t="str">
        <f t="shared" si="161"/>
        <v/>
      </c>
      <c r="C962" s="296" t="str">
        <f t="shared" si="162"/>
        <v/>
      </c>
      <c r="D962" s="297" t="str">
        <f t="shared" si="163"/>
        <v/>
      </c>
      <c r="E962" s="298" t="str">
        <f t="shared" si="165"/>
        <v/>
      </c>
      <c r="F962" s="297"/>
      <c r="G962" s="297">
        <v>962</v>
      </c>
      <c r="H962" s="296" t="str">
        <f t="shared" si="164"/>
        <v/>
      </c>
      <c r="I962" s="299" t="str">
        <f t="shared" ref="I962:I1025" si="168">IF(H962="","",CONCATENATE("C",IF(H962&gt;$X$1-25,0,INT(($X$1-H962-20)/5))))</f>
        <v/>
      </c>
      <c r="J962" s="93"/>
      <c r="L962" s="278">
        <f t="shared" ref="L962:L1025" si="169">IF(D962="M",1,0)</f>
        <v>0</v>
      </c>
      <c r="M962" s="278">
        <f t="shared" ref="M962:M1025" si="170">IF(D962="F",1,0)</f>
        <v>0</v>
      </c>
      <c r="N962" s="319">
        <f t="shared" ref="N962:N1025" si="171">IF(COUNTBLANK(O962:R962)=0,1,0)</f>
        <v>0</v>
      </c>
      <c r="O962" s="300"/>
      <c r="P962" s="300"/>
      <c r="Q962" s="297"/>
      <c r="R962" s="297"/>
      <c r="S962" s="299" t="str">
        <f t="shared" si="166"/>
        <v/>
      </c>
    </row>
    <row r="963" spans="1:19" ht="30" customHeight="1" x14ac:dyDescent="0.2">
      <c r="A963" s="277" t="str">
        <f t="shared" si="167"/>
        <v/>
      </c>
      <c r="B963" s="296" t="str">
        <f t="shared" ref="B963:B1026" si="172">IF(O963="","",O963)</f>
        <v/>
      </c>
      <c r="C963" s="296" t="str">
        <f t="shared" ref="C963:C1026" si="173">IF(P963="","",P963)</f>
        <v/>
      </c>
      <c r="D963" s="297" t="str">
        <f t="shared" ref="D963:D1026" si="174">IF(Q963="","",Q963)</f>
        <v/>
      </c>
      <c r="E963" s="298" t="str">
        <f t="shared" si="165"/>
        <v/>
      </c>
      <c r="F963" s="297"/>
      <c r="G963" s="297">
        <v>963</v>
      </c>
      <c r="H963" s="296" t="str">
        <f t="shared" ref="H963:H1026" si="175">IF(R963="","",R963)</f>
        <v/>
      </c>
      <c r="I963" s="299" t="str">
        <f t="shared" si="168"/>
        <v/>
      </c>
      <c r="J963" s="93"/>
      <c r="L963" s="278">
        <f t="shared" si="169"/>
        <v>0</v>
      </c>
      <c r="M963" s="278">
        <f t="shared" si="170"/>
        <v>0</v>
      </c>
      <c r="N963" s="319">
        <f t="shared" si="171"/>
        <v>0</v>
      </c>
      <c r="O963" s="300"/>
      <c r="P963" s="300"/>
      <c r="Q963" s="297"/>
      <c r="R963" s="297"/>
      <c r="S963" s="299" t="str">
        <f t="shared" si="166"/>
        <v/>
      </c>
    </row>
    <row r="964" spans="1:19" ht="30" customHeight="1" x14ac:dyDescent="0.2">
      <c r="A964" s="277" t="str">
        <f t="shared" si="167"/>
        <v/>
      </c>
      <c r="B964" s="296" t="str">
        <f t="shared" si="172"/>
        <v/>
      </c>
      <c r="C964" s="296" t="str">
        <f t="shared" si="173"/>
        <v/>
      </c>
      <c r="D964" s="297" t="str">
        <f t="shared" si="174"/>
        <v/>
      </c>
      <c r="E964" s="298" t="str">
        <f t="shared" ref="E964:E1027" si="176">IF(H964="","",VALUE(CONCATENATE("01/01/",H964)))</f>
        <v/>
      </c>
      <c r="F964" s="297"/>
      <c r="G964" s="297">
        <v>964</v>
      </c>
      <c r="H964" s="296" t="str">
        <f t="shared" si="175"/>
        <v/>
      </c>
      <c r="I964" s="299" t="str">
        <f t="shared" si="168"/>
        <v/>
      </c>
      <c r="J964" s="93"/>
      <c r="L964" s="278">
        <f t="shared" si="169"/>
        <v>0</v>
      </c>
      <c r="M964" s="278">
        <f t="shared" si="170"/>
        <v>0</v>
      </c>
      <c r="N964" s="319">
        <f t="shared" si="171"/>
        <v>0</v>
      </c>
      <c r="O964" s="300"/>
      <c r="P964" s="300"/>
      <c r="Q964" s="297"/>
      <c r="R964" s="297"/>
      <c r="S964" s="299" t="str">
        <f t="shared" si="166"/>
        <v/>
      </c>
    </row>
    <row r="965" spans="1:19" ht="30" customHeight="1" x14ac:dyDescent="0.2">
      <c r="A965" s="277" t="str">
        <f t="shared" si="167"/>
        <v/>
      </c>
      <c r="B965" s="296" t="str">
        <f t="shared" si="172"/>
        <v/>
      </c>
      <c r="C965" s="296" t="str">
        <f t="shared" si="173"/>
        <v/>
      </c>
      <c r="D965" s="297" t="str">
        <f t="shared" si="174"/>
        <v/>
      </c>
      <c r="E965" s="298" t="str">
        <f t="shared" si="176"/>
        <v/>
      </c>
      <c r="F965" s="297"/>
      <c r="G965" s="297">
        <v>965</v>
      </c>
      <c r="H965" s="296" t="str">
        <f t="shared" si="175"/>
        <v/>
      </c>
      <c r="I965" s="299" t="str">
        <f t="shared" si="168"/>
        <v/>
      </c>
      <c r="J965" s="93"/>
      <c r="L965" s="278">
        <f t="shared" si="169"/>
        <v>0</v>
      </c>
      <c r="M965" s="278">
        <f t="shared" si="170"/>
        <v>0</v>
      </c>
      <c r="N965" s="319">
        <f t="shared" si="171"/>
        <v>0</v>
      </c>
      <c r="O965" s="300"/>
      <c r="P965" s="300"/>
      <c r="Q965" s="297"/>
      <c r="R965" s="297"/>
      <c r="S965" s="299" t="str">
        <f t="shared" si="166"/>
        <v/>
      </c>
    </row>
    <row r="966" spans="1:19" ht="30" customHeight="1" x14ac:dyDescent="0.2">
      <c r="A966" s="277" t="str">
        <f t="shared" si="167"/>
        <v/>
      </c>
      <c r="B966" s="296" t="str">
        <f t="shared" si="172"/>
        <v/>
      </c>
      <c r="C966" s="296" t="str">
        <f t="shared" si="173"/>
        <v/>
      </c>
      <c r="D966" s="297" t="str">
        <f t="shared" si="174"/>
        <v/>
      </c>
      <c r="E966" s="298" t="str">
        <f t="shared" si="176"/>
        <v/>
      </c>
      <c r="F966" s="297"/>
      <c r="G966" s="297">
        <v>966</v>
      </c>
      <c r="H966" s="296" t="str">
        <f t="shared" si="175"/>
        <v/>
      </c>
      <c r="I966" s="299" t="str">
        <f t="shared" si="168"/>
        <v/>
      </c>
      <c r="J966" s="93"/>
      <c r="L966" s="278">
        <f t="shared" si="169"/>
        <v>0</v>
      </c>
      <c r="M966" s="278">
        <f t="shared" si="170"/>
        <v>0</v>
      </c>
      <c r="N966" s="319">
        <f t="shared" si="171"/>
        <v>0</v>
      </c>
      <c r="O966" s="300"/>
      <c r="P966" s="300"/>
      <c r="Q966" s="297"/>
      <c r="R966" s="297"/>
      <c r="S966" s="299" t="str">
        <f t="shared" si="166"/>
        <v/>
      </c>
    </row>
    <row r="967" spans="1:19" ht="30" customHeight="1" x14ac:dyDescent="0.2">
      <c r="A967" s="277" t="str">
        <f t="shared" si="167"/>
        <v/>
      </c>
      <c r="B967" s="296" t="str">
        <f t="shared" si="172"/>
        <v/>
      </c>
      <c r="C967" s="296" t="str">
        <f t="shared" si="173"/>
        <v/>
      </c>
      <c r="D967" s="297" t="str">
        <f t="shared" si="174"/>
        <v/>
      </c>
      <c r="E967" s="298" t="str">
        <f t="shared" si="176"/>
        <v/>
      </c>
      <c r="F967" s="297"/>
      <c r="G967" s="297">
        <v>967</v>
      </c>
      <c r="H967" s="296" t="str">
        <f t="shared" si="175"/>
        <v/>
      </c>
      <c r="I967" s="299" t="str">
        <f t="shared" si="168"/>
        <v/>
      </c>
      <c r="J967" s="93"/>
      <c r="L967" s="278">
        <f t="shared" si="169"/>
        <v>0</v>
      </c>
      <c r="M967" s="278">
        <f t="shared" si="170"/>
        <v>0</v>
      </c>
      <c r="N967" s="319">
        <f t="shared" si="171"/>
        <v>0</v>
      </c>
      <c r="O967" s="300"/>
      <c r="P967" s="300"/>
      <c r="Q967" s="297"/>
      <c r="R967" s="297"/>
      <c r="S967" s="299" t="str">
        <f t="shared" si="166"/>
        <v/>
      </c>
    </row>
    <row r="968" spans="1:19" ht="30" customHeight="1" x14ac:dyDescent="0.2">
      <c r="A968" s="277" t="str">
        <f t="shared" si="167"/>
        <v/>
      </c>
      <c r="B968" s="296" t="str">
        <f t="shared" si="172"/>
        <v/>
      </c>
      <c r="C968" s="296" t="str">
        <f t="shared" si="173"/>
        <v/>
      </c>
      <c r="D968" s="297" t="str">
        <f t="shared" si="174"/>
        <v/>
      </c>
      <c r="E968" s="298" t="str">
        <f t="shared" si="176"/>
        <v/>
      </c>
      <c r="F968" s="297"/>
      <c r="G968" s="297">
        <v>968</v>
      </c>
      <c r="H968" s="296" t="str">
        <f t="shared" si="175"/>
        <v/>
      </c>
      <c r="I968" s="299" t="str">
        <f t="shared" si="168"/>
        <v/>
      </c>
      <c r="J968" s="93"/>
      <c r="L968" s="278">
        <f t="shared" si="169"/>
        <v>0</v>
      </c>
      <c r="M968" s="278">
        <f t="shared" si="170"/>
        <v>0</v>
      </c>
      <c r="N968" s="319">
        <f t="shared" si="171"/>
        <v>0</v>
      </c>
      <c r="O968" s="300"/>
      <c r="P968" s="300"/>
      <c r="Q968" s="297"/>
      <c r="R968" s="297"/>
      <c r="S968" s="299" t="str">
        <f t="shared" si="166"/>
        <v/>
      </c>
    </row>
    <row r="969" spans="1:19" ht="30" customHeight="1" x14ac:dyDescent="0.2">
      <c r="A969" s="277" t="str">
        <f t="shared" si="167"/>
        <v/>
      </c>
      <c r="B969" s="296" t="str">
        <f t="shared" si="172"/>
        <v/>
      </c>
      <c r="C969" s="296" t="str">
        <f t="shared" si="173"/>
        <v/>
      </c>
      <c r="D969" s="297" t="str">
        <f t="shared" si="174"/>
        <v/>
      </c>
      <c r="E969" s="298" t="str">
        <f t="shared" si="176"/>
        <v/>
      </c>
      <c r="F969" s="297"/>
      <c r="G969" s="297">
        <v>969</v>
      </c>
      <c r="H969" s="296" t="str">
        <f t="shared" si="175"/>
        <v/>
      </c>
      <c r="I969" s="299" t="str">
        <f t="shared" si="168"/>
        <v/>
      </c>
      <c r="J969" s="93"/>
      <c r="L969" s="278">
        <f t="shared" si="169"/>
        <v>0</v>
      </c>
      <c r="M969" s="278">
        <f t="shared" si="170"/>
        <v>0</v>
      </c>
      <c r="N969" s="319">
        <f t="shared" si="171"/>
        <v>0</v>
      </c>
      <c r="O969" s="300"/>
      <c r="P969" s="300"/>
      <c r="Q969" s="297"/>
      <c r="R969" s="297"/>
      <c r="S969" s="299" t="str">
        <f t="shared" si="166"/>
        <v/>
      </c>
    </row>
    <row r="970" spans="1:19" ht="30" customHeight="1" x14ac:dyDescent="0.2">
      <c r="A970" s="277" t="str">
        <f t="shared" si="167"/>
        <v/>
      </c>
      <c r="B970" s="296" t="str">
        <f t="shared" si="172"/>
        <v/>
      </c>
      <c r="C970" s="296" t="str">
        <f t="shared" si="173"/>
        <v/>
      </c>
      <c r="D970" s="297" t="str">
        <f t="shared" si="174"/>
        <v/>
      </c>
      <c r="E970" s="298" t="str">
        <f t="shared" si="176"/>
        <v/>
      </c>
      <c r="F970" s="297"/>
      <c r="G970" s="297">
        <v>970</v>
      </c>
      <c r="H970" s="296" t="str">
        <f t="shared" si="175"/>
        <v/>
      </c>
      <c r="I970" s="299" t="str">
        <f t="shared" si="168"/>
        <v/>
      </c>
      <c r="J970" s="93"/>
      <c r="L970" s="278">
        <f t="shared" si="169"/>
        <v>0</v>
      </c>
      <c r="M970" s="278">
        <f t="shared" si="170"/>
        <v>0</v>
      </c>
      <c r="N970" s="319">
        <f t="shared" si="171"/>
        <v>0</v>
      </c>
      <c r="O970" s="300"/>
      <c r="P970" s="300"/>
      <c r="Q970" s="297"/>
      <c r="R970" s="297"/>
      <c r="S970" s="299" t="str">
        <f t="shared" si="166"/>
        <v/>
      </c>
    </row>
    <row r="971" spans="1:19" ht="30" customHeight="1" x14ac:dyDescent="0.2">
      <c r="A971" s="277" t="str">
        <f t="shared" si="167"/>
        <v/>
      </c>
      <c r="B971" s="296" t="str">
        <f t="shared" si="172"/>
        <v/>
      </c>
      <c r="C971" s="296" t="str">
        <f t="shared" si="173"/>
        <v/>
      </c>
      <c r="D971" s="297" t="str">
        <f t="shared" si="174"/>
        <v/>
      </c>
      <c r="E971" s="298" t="str">
        <f t="shared" si="176"/>
        <v/>
      </c>
      <c r="F971" s="297"/>
      <c r="G971" s="297">
        <v>971</v>
      </c>
      <c r="H971" s="296" t="str">
        <f t="shared" si="175"/>
        <v/>
      </c>
      <c r="I971" s="299" t="str">
        <f t="shared" si="168"/>
        <v/>
      </c>
      <c r="J971" s="93"/>
      <c r="L971" s="278">
        <f t="shared" si="169"/>
        <v>0</v>
      </c>
      <c r="M971" s="278">
        <f t="shared" si="170"/>
        <v>0</v>
      </c>
      <c r="N971" s="319">
        <f t="shared" si="171"/>
        <v>0</v>
      </c>
      <c r="O971" s="300"/>
      <c r="P971" s="300"/>
      <c r="Q971" s="297"/>
      <c r="R971" s="297"/>
      <c r="S971" s="299" t="str">
        <f t="shared" si="166"/>
        <v/>
      </c>
    </row>
    <row r="972" spans="1:19" ht="30" customHeight="1" x14ac:dyDescent="0.2">
      <c r="A972" s="277" t="str">
        <f t="shared" si="167"/>
        <v/>
      </c>
      <c r="B972" s="296" t="str">
        <f t="shared" si="172"/>
        <v/>
      </c>
      <c r="C972" s="296" t="str">
        <f t="shared" si="173"/>
        <v/>
      </c>
      <c r="D972" s="297" t="str">
        <f t="shared" si="174"/>
        <v/>
      </c>
      <c r="E972" s="298" t="str">
        <f t="shared" si="176"/>
        <v/>
      </c>
      <c r="F972" s="297"/>
      <c r="G972" s="297">
        <v>972</v>
      </c>
      <c r="H972" s="296" t="str">
        <f t="shared" si="175"/>
        <v/>
      </c>
      <c r="I972" s="299" t="str">
        <f t="shared" si="168"/>
        <v/>
      </c>
      <c r="J972" s="93"/>
      <c r="L972" s="278">
        <f t="shared" si="169"/>
        <v>0</v>
      </c>
      <c r="M972" s="278">
        <f t="shared" si="170"/>
        <v>0</v>
      </c>
      <c r="N972" s="319">
        <f t="shared" si="171"/>
        <v>0</v>
      </c>
      <c r="O972" s="300"/>
      <c r="P972" s="300"/>
      <c r="Q972" s="297"/>
      <c r="R972" s="297"/>
      <c r="S972" s="299" t="str">
        <f t="shared" si="166"/>
        <v/>
      </c>
    </row>
    <row r="973" spans="1:19" ht="30" customHeight="1" x14ac:dyDescent="0.2">
      <c r="A973" s="277" t="str">
        <f t="shared" si="167"/>
        <v/>
      </c>
      <c r="B973" s="296" t="str">
        <f t="shared" si="172"/>
        <v/>
      </c>
      <c r="C973" s="296" t="str">
        <f t="shared" si="173"/>
        <v/>
      </c>
      <c r="D973" s="297" t="str">
        <f t="shared" si="174"/>
        <v/>
      </c>
      <c r="E973" s="298" t="str">
        <f t="shared" si="176"/>
        <v/>
      </c>
      <c r="F973" s="297"/>
      <c r="G973" s="297">
        <v>973</v>
      </c>
      <c r="H973" s="296" t="str">
        <f t="shared" si="175"/>
        <v/>
      </c>
      <c r="I973" s="299" t="str">
        <f t="shared" si="168"/>
        <v/>
      </c>
      <c r="J973" s="93"/>
      <c r="L973" s="278">
        <f t="shared" si="169"/>
        <v>0</v>
      </c>
      <c r="M973" s="278">
        <f t="shared" si="170"/>
        <v>0</v>
      </c>
      <c r="N973" s="319">
        <f t="shared" si="171"/>
        <v>0</v>
      </c>
      <c r="O973" s="300"/>
      <c r="P973" s="300"/>
      <c r="Q973" s="297"/>
      <c r="R973" s="297"/>
      <c r="S973" s="299" t="str">
        <f t="shared" si="166"/>
        <v/>
      </c>
    </row>
    <row r="974" spans="1:19" ht="30" customHeight="1" x14ac:dyDescent="0.2">
      <c r="A974" s="277" t="str">
        <f t="shared" si="167"/>
        <v/>
      </c>
      <c r="B974" s="296" t="str">
        <f t="shared" si="172"/>
        <v/>
      </c>
      <c r="C974" s="296" t="str">
        <f t="shared" si="173"/>
        <v/>
      </c>
      <c r="D974" s="297" t="str">
        <f t="shared" si="174"/>
        <v/>
      </c>
      <c r="E974" s="298" t="str">
        <f t="shared" si="176"/>
        <v/>
      </c>
      <c r="F974" s="297"/>
      <c r="G974" s="297">
        <v>974</v>
      </c>
      <c r="H974" s="296" t="str">
        <f t="shared" si="175"/>
        <v/>
      </c>
      <c r="I974" s="299" t="str">
        <f t="shared" si="168"/>
        <v/>
      </c>
      <c r="J974" s="93"/>
      <c r="L974" s="278">
        <f t="shared" si="169"/>
        <v>0</v>
      </c>
      <c r="M974" s="278">
        <f t="shared" si="170"/>
        <v>0</v>
      </c>
      <c r="N974" s="319">
        <f t="shared" si="171"/>
        <v>0</v>
      </c>
      <c r="O974" s="300"/>
      <c r="P974" s="300"/>
      <c r="Q974" s="297"/>
      <c r="R974" s="297"/>
      <c r="S974" s="299" t="str">
        <f t="shared" si="166"/>
        <v/>
      </c>
    </row>
    <row r="975" spans="1:19" ht="30" customHeight="1" x14ac:dyDescent="0.2">
      <c r="A975" s="277" t="str">
        <f t="shared" si="167"/>
        <v/>
      </c>
      <c r="B975" s="296" t="str">
        <f t="shared" si="172"/>
        <v/>
      </c>
      <c r="C975" s="296" t="str">
        <f t="shared" si="173"/>
        <v/>
      </c>
      <c r="D975" s="297" t="str">
        <f t="shared" si="174"/>
        <v/>
      </c>
      <c r="E975" s="298" t="str">
        <f t="shared" si="176"/>
        <v/>
      </c>
      <c r="F975" s="297"/>
      <c r="G975" s="297">
        <v>975</v>
      </c>
      <c r="H975" s="296" t="str">
        <f t="shared" si="175"/>
        <v/>
      </c>
      <c r="I975" s="299" t="str">
        <f t="shared" si="168"/>
        <v/>
      </c>
      <c r="J975" s="93"/>
      <c r="L975" s="278">
        <f t="shared" si="169"/>
        <v>0</v>
      </c>
      <c r="M975" s="278">
        <f t="shared" si="170"/>
        <v>0</v>
      </c>
      <c r="N975" s="319">
        <f t="shared" si="171"/>
        <v>0</v>
      </c>
      <c r="O975" s="300"/>
      <c r="P975" s="300"/>
      <c r="Q975" s="297"/>
      <c r="R975" s="297"/>
      <c r="S975" s="299" t="str">
        <f t="shared" si="166"/>
        <v/>
      </c>
    </row>
    <row r="976" spans="1:19" ht="30" customHeight="1" x14ac:dyDescent="0.2">
      <c r="A976" s="277" t="str">
        <f t="shared" si="167"/>
        <v/>
      </c>
      <c r="B976" s="296" t="str">
        <f t="shared" si="172"/>
        <v/>
      </c>
      <c r="C976" s="296" t="str">
        <f t="shared" si="173"/>
        <v/>
      </c>
      <c r="D976" s="297" t="str">
        <f t="shared" si="174"/>
        <v/>
      </c>
      <c r="E976" s="298" t="str">
        <f t="shared" si="176"/>
        <v/>
      </c>
      <c r="F976" s="297"/>
      <c r="G976" s="297">
        <v>976</v>
      </c>
      <c r="H976" s="296" t="str">
        <f t="shared" si="175"/>
        <v/>
      </c>
      <c r="I976" s="299" t="str">
        <f t="shared" si="168"/>
        <v/>
      </c>
      <c r="J976" s="93"/>
      <c r="L976" s="278">
        <f t="shared" si="169"/>
        <v>0</v>
      </c>
      <c r="M976" s="278">
        <f t="shared" si="170"/>
        <v>0</v>
      </c>
      <c r="N976" s="319">
        <f t="shared" si="171"/>
        <v>0</v>
      </c>
      <c r="O976" s="300"/>
      <c r="P976" s="300"/>
      <c r="Q976" s="297"/>
      <c r="R976" s="297"/>
      <c r="S976" s="299" t="str">
        <f t="shared" si="166"/>
        <v/>
      </c>
    </row>
    <row r="977" spans="1:19" ht="30" customHeight="1" x14ac:dyDescent="0.2">
      <c r="A977" s="277" t="str">
        <f t="shared" si="167"/>
        <v/>
      </c>
      <c r="B977" s="296" t="str">
        <f t="shared" si="172"/>
        <v/>
      </c>
      <c r="C977" s="296" t="str">
        <f t="shared" si="173"/>
        <v/>
      </c>
      <c r="D977" s="297" t="str">
        <f t="shared" si="174"/>
        <v/>
      </c>
      <c r="E977" s="298" t="str">
        <f t="shared" si="176"/>
        <v/>
      </c>
      <c r="F977" s="297"/>
      <c r="G977" s="297">
        <v>977</v>
      </c>
      <c r="H977" s="296" t="str">
        <f t="shared" si="175"/>
        <v/>
      </c>
      <c r="I977" s="299" t="str">
        <f t="shared" si="168"/>
        <v/>
      </c>
      <c r="J977" s="93"/>
      <c r="L977" s="278">
        <f t="shared" si="169"/>
        <v>0</v>
      </c>
      <c r="M977" s="278">
        <f t="shared" si="170"/>
        <v>0</v>
      </c>
      <c r="N977" s="319">
        <f t="shared" si="171"/>
        <v>0</v>
      </c>
      <c r="O977" s="300"/>
      <c r="P977" s="300"/>
      <c r="Q977" s="297"/>
      <c r="R977" s="297"/>
      <c r="S977" s="299" t="str">
        <f t="shared" ref="S977:S1040" si="177">IF(R977="","",CONCATENATE("C",IF(R977&gt;$X$1-25,0,INT(($X$1-R977-20)/5))))</f>
        <v/>
      </c>
    </row>
    <row r="978" spans="1:19" ht="30" customHeight="1" x14ac:dyDescent="0.2">
      <c r="A978" s="277" t="str">
        <f t="shared" si="167"/>
        <v/>
      </c>
      <c r="B978" s="296" t="str">
        <f t="shared" si="172"/>
        <v/>
      </c>
      <c r="C978" s="296" t="str">
        <f t="shared" si="173"/>
        <v/>
      </c>
      <c r="D978" s="297" t="str">
        <f t="shared" si="174"/>
        <v/>
      </c>
      <c r="E978" s="298" t="str">
        <f t="shared" si="176"/>
        <v/>
      </c>
      <c r="F978" s="297"/>
      <c r="G978" s="297">
        <v>978</v>
      </c>
      <c r="H978" s="296" t="str">
        <f t="shared" si="175"/>
        <v/>
      </c>
      <c r="I978" s="299" t="str">
        <f t="shared" si="168"/>
        <v/>
      </c>
      <c r="J978" s="93"/>
      <c r="L978" s="278">
        <f t="shared" si="169"/>
        <v>0</v>
      </c>
      <c r="M978" s="278">
        <f t="shared" si="170"/>
        <v>0</v>
      </c>
      <c r="N978" s="319">
        <f t="shared" si="171"/>
        <v>0</v>
      </c>
      <c r="O978" s="300"/>
      <c r="P978" s="300"/>
      <c r="Q978" s="297"/>
      <c r="R978" s="297"/>
      <c r="S978" s="299" t="str">
        <f t="shared" si="177"/>
        <v/>
      </c>
    </row>
    <row r="979" spans="1:19" ht="30" customHeight="1" x14ac:dyDescent="0.2">
      <c r="A979" s="277" t="str">
        <f t="shared" si="167"/>
        <v/>
      </c>
      <c r="B979" s="296" t="str">
        <f t="shared" si="172"/>
        <v/>
      </c>
      <c r="C979" s="296" t="str">
        <f t="shared" si="173"/>
        <v/>
      </c>
      <c r="D979" s="297" t="str">
        <f t="shared" si="174"/>
        <v/>
      </c>
      <c r="E979" s="298" t="str">
        <f t="shared" si="176"/>
        <v/>
      </c>
      <c r="F979" s="297"/>
      <c r="G979" s="297">
        <v>979</v>
      </c>
      <c r="H979" s="296" t="str">
        <f t="shared" si="175"/>
        <v/>
      </c>
      <c r="I979" s="299" t="str">
        <f t="shared" si="168"/>
        <v/>
      </c>
      <c r="J979" s="93"/>
      <c r="L979" s="278">
        <f t="shared" si="169"/>
        <v>0</v>
      </c>
      <c r="M979" s="278">
        <f t="shared" si="170"/>
        <v>0</v>
      </c>
      <c r="N979" s="319">
        <f t="shared" si="171"/>
        <v>0</v>
      </c>
      <c r="O979" s="300"/>
      <c r="P979" s="300"/>
      <c r="Q979" s="297"/>
      <c r="R979" s="297"/>
      <c r="S979" s="299" t="str">
        <f t="shared" si="177"/>
        <v/>
      </c>
    </row>
    <row r="980" spans="1:19" ht="30" customHeight="1" x14ac:dyDescent="0.2">
      <c r="A980" s="277" t="str">
        <f t="shared" si="167"/>
        <v/>
      </c>
      <c r="B980" s="296" t="str">
        <f t="shared" si="172"/>
        <v/>
      </c>
      <c r="C980" s="296" t="str">
        <f t="shared" si="173"/>
        <v/>
      </c>
      <c r="D980" s="297" t="str">
        <f t="shared" si="174"/>
        <v/>
      </c>
      <c r="E980" s="298" t="str">
        <f t="shared" si="176"/>
        <v/>
      </c>
      <c r="F980" s="297"/>
      <c r="G980" s="297">
        <v>980</v>
      </c>
      <c r="H980" s="296" t="str">
        <f t="shared" si="175"/>
        <v/>
      </c>
      <c r="I980" s="299" t="str">
        <f t="shared" si="168"/>
        <v/>
      </c>
      <c r="J980" s="93"/>
      <c r="L980" s="278">
        <f t="shared" si="169"/>
        <v>0</v>
      </c>
      <c r="M980" s="278">
        <f t="shared" si="170"/>
        <v>0</v>
      </c>
      <c r="N980" s="319">
        <f t="shared" si="171"/>
        <v>0</v>
      </c>
      <c r="O980" s="300"/>
      <c r="P980" s="300"/>
      <c r="Q980" s="297"/>
      <c r="R980" s="297"/>
      <c r="S980" s="299" t="str">
        <f t="shared" si="177"/>
        <v/>
      </c>
    </row>
    <row r="981" spans="1:19" ht="30" customHeight="1" x14ac:dyDescent="0.2">
      <c r="A981" s="277" t="str">
        <f t="shared" si="167"/>
        <v/>
      </c>
      <c r="B981" s="296" t="str">
        <f t="shared" si="172"/>
        <v/>
      </c>
      <c r="C981" s="296" t="str">
        <f t="shared" si="173"/>
        <v/>
      </c>
      <c r="D981" s="297" t="str">
        <f t="shared" si="174"/>
        <v/>
      </c>
      <c r="E981" s="298" t="str">
        <f t="shared" si="176"/>
        <v/>
      </c>
      <c r="F981" s="297"/>
      <c r="G981" s="297">
        <v>981</v>
      </c>
      <c r="H981" s="296" t="str">
        <f t="shared" si="175"/>
        <v/>
      </c>
      <c r="I981" s="299" t="str">
        <f t="shared" si="168"/>
        <v/>
      </c>
      <c r="J981" s="93"/>
      <c r="L981" s="278">
        <f t="shared" si="169"/>
        <v>0</v>
      </c>
      <c r="M981" s="278">
        <f t="shared" si="170"/>
        <v>0</v>
      </c>
      <c r="N981" s="319">
        <f t="shared" si="171"/>
        <v>0</v>
      </c>
      <c r="O981" s="300"/>
      <c r="P981" s="300"/>
      <c r="Q981" s="297"/>
      <c r="R981" s="297"/>
      <c r="S981" s="299" t="str">
        <f t="shared" si="177"/>
        <v/>
      </c>
    </row>
    <row r="982" spans="1:19" ht="30" customHeight="1" x14ac:dyDescent="0.2">
      <c r="A982" s="277" t="str">
        <f t="shared" si="167"/>
        <v/>
      </c>
      <c r="B982" s="296" t="str">
        <f t="shared" si="172"/>
        <v/>
      </c>
      <c r="C982" s="296" t="str">
        <f t="shared" si="173"/>
        <v/>
      </c>
      <c r="D982" s="297" t="str">
        <f t="shared" si="174"/>
        <v/>
      </c>
      <c r="E982" s="298" t="str">
        <f t="shared" si="176"/>
        <v/>
      </c>
      <c r="F982" s="297"/>
      <c r="G982" s="297">
        <v>982</v>
      </c>
      <c r="H982" s="296" t="str">
        <f t="shared" si="175"/>
        <v/>
      </c>
      <c r="I982" s="299" t="str">
        <f t="shared" si="168"/>
        <v/>
      </c>
      <c r="J982" s="93"/>
      <c r="L982" s="278">
        <f t="shared" si="169"/>
        <v>0</v>
      </c>
      <c r="M982" s="278">
        <f t="shared" si="170"/>
        <v>0</v>
      </c>
      <c r="N982" s="319">
        <f t="shared" si="171"/>
        <v>0</v>
      </c>
      <c r="O982" s="300"/>
      <c r="P982" s="300"/>
      <c r="Q982" s="297"/>
      <c r="R982" s="297"/>
      <c r="S982" s="299" t="str">
        <f t="shared" si="177"/>
        <v/>
      </c>
    </row>
    <row r="983" spans="1:19" ht="30" customHeight="1" x14ac:dyDescent="0.2">
      <c r="A983" s="277" t="str">
        <f t="shared" si="167"/>
        <v/>
      </c>
      <c r="B983" s="296" t="str">
        <f t="shared" si="172"/>
        <v/>
      </c>
      <c r="C983" s="296" t="str">
        <f t="shared" si="173"/>
        <v/>
      </c>
      <c r="D983" s="297" t="str">
        <f t="shared" si="174"/>
        <v/>
      </c>
      <c r="E983" s="298" t="str">
        <f t="shared" si="176"/>
        <v/>
      </c>
      <c r="F983" s="297"/>
      <c r="G983" s="297">
        <v>983</v>
      </c>
      <c r="H983" s="296" t="str">
        <f t="shared" si="175"/>
        <v/>
      </c>
      <c r="I983" s="299" t="str">
        <f t="shared" si="168"/>
        <v/>
      </c>
      <c r="J983" s="93"/>
      <c r="L983" s="278">
        <f t="shared" si="169"/>
        <v>0</v>
      </c>
      <c r="M983" s="278">
        <f t="shared" si="170"/>
        <v>0</v>
      </c>
      <c r="N983" s="319">
        <f t="shared" si="171"/>
        <v>0</v>
      </c>
      <c r="O983" s="300"/>
      <c r="P983" s="300"/>
      <c r="Q983" s="297"/>
      <c r="R983" s="297"/>
      <c r="S983" s="299" t="str">
        <f t="shared" si="177"/>
        <v/>
      </c>
    </row>
    <row r="984" spans="1:19" ht="30" customHeight="1" x14ac:dyDescent="0.2">
      <c r="A984" s="277" t="str">
        <f t="shared" si="167"/>
        <v/>
      </c>
      <c r="B984" s="296" t="str">
        <f t="shared" si="172"/>
        <v/>
      </c>
      <c r="C984" s="296" t="str">
        <f t="shared" si="173"/>
        <v/>
      </c>
      <c r="D984" s="297" t="str">
        <f t="shared" si="174"/>
        <v/>
      </c>
      <c r="E984" s="298" t="str">
        <f t="shared" si="176"/>
        <v/>
      </c>
      <c r="F984" s="297"/>
      <c r="G984" s="297">
        <v>984</v>
      </c>
      <c r="H984" s="296" t="str">
        <f t="shared" si="175"/>
        <v/>
      </c>
      <c r="I984" s="299" t="str">
        <f t="shared" si="168"/>
        <v/>
      </c>
      <c r="J984" s="93"/>
      <c r="L984" s="278">
        <f t="shared" si="169"/>
        <v>0</v>
      </c>
      <c r="M984" s="278">
        <f t="shared" si="170"/>
        <v>0</v>
      </c>
      <c r="N984" s="319">
        <f t="shared" si="171"/>
        <v>0</v>
      </c>
      <c r="O984" s="300"/>
      <c r="P984" s="300"/>
      <c r="Q984" s="297"/>
      <c r="R984" s="297"/>
      <c r="S984" s="299" t="str">
        <f t="shared" si="177"/>
        <v/>
      </c>
    </row>
    <row r="985" spans="1:19" ht="30" customHeight="1" x14ac:dyDescent="0.2">
      <c r="A985" s="277" t="str">
        <f t="shared" si="167"/>
        <v/>
      </c>
      <c r="B985" s="296" t="str">
        <f t="shared" si="172"/>
        <v/>
      </c>
      <c r="C985" s="296" t="str">
        <f t="shared" si="173"/>
        <v/>
      </c>
      <c r="D985" s="297" t="str">
        <f t="shared" si="174"/>
        <v/>
      </c>
      <c r="E985" s="298" t="str">
        <f t="shared" si="176"/>
        <v/>
      </c>
      <c r="F985" s="297"/>
      <c r="G985" s="297">
        <v>985</v>
      </c>
      <c r="H985" s="296" t="str">
        <f t="shared" si="175"/>
        <v/>
      </c>
      <c r="I985" s="299" t="str">
        <f t="shared" si="168"/>
        <v/>
      </c>
      <c r="J985" s="93"/>
      <c r="L985" s="278">
        <f t="shared" si="169"/>
        <v>0</v>
      </c>
      <c r="M985" s="278">
        <f t="shared" si="170"/>
        <v>0</v>
      </c>
      <c r="N985" s="319">
        <f t="shared" si="171"/>
        <v>0</v>
      </c>
      <c r="O985" s="300"/>
      <c r="P985" s="300"/>
      <c r="Q985" s="297"/>
      <c r="R985" s="297"/>
      <c r="S985" s="299" t="str">
        <f t="shared" si="177"/>
        <v/>
      </c>
    </row>
    <row r="986" spans="1:19" ht="30" customHeight="1" x14ac:dyDescent="0.2">
      <c r="A986" s="277" t="str">
        <f t="shared" si="167"/>
        <v/>
      </c>
      <c r="B986" s="296" t="str">
        <f t="shared" si="172"/>
        <v/>
      </c>
      <c r="C986" s="296" t="str">
        <f t="shared" si="173"/>
        <v/>
      </c>
      <c r="D986" s="297" t="str">
        <f t="shared" si="174"/>
        <v/>
      </c>
      <c r="E986" s="298" t="str">
        <f t="shared" si="176"/>
        <v/>
      </c>
      <c r="F986" s="297"/>
      <c r="G986" s="297">
        <v>986</v>
      </c>
      <c r="H986" s="296" t="str">
        <f t="shared" si="175"/>
        <v/>
      </c>
      <c r="I986" s="299" t="str">
        <f t="shared" si="168"/>
        <v/>
      </c>
      <c r="J986" s="93"/>
      <c r="L986" s="278">
        <f t="shared" si="169"/>
        <v>0</v>
      </c>
      <c r="M986" s="278">
        <f t="shared" si="170"/>
        <v>0</v>
      </c>
      <c r="N986" s="319">
        <f t="shared" si="171"/>
        <v>0</v>
      </c>
      <c r="O986" s="300"/>
      <c r="P986" s="300"/>
      <c r="Q986" s="297"/>
      <c r="R986" s="297"/>
      <c r="S986" s="299" t="str">
        <f t="shared" si="177"/>
        <v/>
      </c>
    </row>
    <row r="987" spans="1:19" ht="30" customHeight="1" x14ac:dyDescent="0.2">
      <c r="A987" s="277" t="str">
        <f t="shared" si="167"/>
        <v/>
      </c>
      <c r="B987" s="296" t="str">
        <f t="shared" si="172"/>
        <v/>
      </c>
      <c r="C987" s="296" t="str">
        <f t="shared" si="173"/>
        <v/>
      </c>
      <c r="D987" s="297" t="str">
        <f t="shared" si="174"/>
        <v/>
      </c>
      <c r="E987" s="298" t="str">
        <f t="shared" si="176"/>
        <v/>
      </c>
      <c r="F987" s="297"/>
      <c r="G987" s="297">
        <v>987</v>
      </c>
      <c r="H987" s="296" t="str">
        <f t="shared" si="175"/>
        <v/>
      </c>
      <c r="I987" s="299" t="str">
        <f t="shared" si="168"/>
        <v/>
      </c>
      <c r="J987" s="93"/>
      <c r="L987" s="278">
        <f t="shared" si="169"/>
        <v>0</v>
      </c>
      <c r="M987" s="278">
        <f t="shared" si="170"/>
        <v>0</v>
      </c>
      <c r="N987" s="319">
        <f t="shared" si="171"/>
        <v>0</v>
      </c>
      <c r="O987" s="300"/>
      <c r="P987" s="300"/>
      <c r="Q987" s="297"/>
      <c r="R987" s="297"/>
      <c r="S987" s="299" t="str">
        <f t="shared" si="177"/>
        <v/>
      </c>
    </row>
    <row r="988" spans="1:19" ht="30" customHeight="1" x14ac:dyDescent="0.2">
      <c r="A988" s="277" t="str">
        <f t="shared" si="167"/>
        <v/>
      </c>
      <c r="B988" s="296" t="str">
        <f t="shared" si="172"/>
        <v/>
      </c>
      <c r="C988" s="296" t="str">
        <f t="shared" si="173"/>
        <v/>
      </c>
      <c r="D988" s="297" t="str">
        <f t="shared" si="174"/>
        <v/>
      </c>
      <c r="E988" s="298" t="str">
        <f t="shared" si="176"/>
        <v/>
      </c>
      <c r="F988" s="297"/>
      <c r="G988" s="297">
        <v>988</v>
      </c>
      <c r="H988" s="296" t="str">
        <f t="shared" si="175"/>
        <v/>
      </c>
      <c r="I988" s="299" t="str">
        <f t="shared" si="168"/>
        <v/>
      </c>
      <c r="J988" s="93"/>
      <c r="L988" s="278">
        <f t="shared" si="169"/>
        <v>0</v>
      </c>
      <c r="M988" s="278">
        <f t="shared" si="170"/>
        <v>0</v>
      </c>
      <c r="N988" s="319">
        <f t="shared" si="171"/>
        <v>0</v>
      </c>
      <c r="O988" s="300"/>
      <c r="P988" s="300"/>
      <c r="Q988" s="297"/>
      <c r="R988" s="297"/>
      <c r="S988" s="299" t="str">
        <f t="shared" si="177"/>
        <v/>
      </c>
    </row>
    <row r="989" spans="1:19" ht="30" customHeight="1" x14ac:dyDescent="0.2">
      <c r="A989" s="277" t="str">
        <f t="shared" si="167"/>
        <v/>
      </c>
      <c r="B989" s="296" t="str">
        <f t="shared" si="172"/>
        <v/>
      </c>
      <c r="C989" s="296" t="str">
        <f t="shared" si="173"/>
        <v/>
      </c>
      <c r="D989" s="297" t="str">
        <f t="shared" si="174"/>
        <v/>
      </c>
      <c r="E989" s="298" t="str">
        <f t="shared" si="176"/>
        <v/>
      </c>
      <c r="F989" s="297"/>
      <c r="G989" s="297">
        <v>989</v>
      </c>
      <c r="H989" s="296" t="str">
        <f t="shared" si="175"/>
        <v/>
      </c>
      <c r="I989" s="299" t="str">
        <f t="shared" si="168"/>
        <v/>
      </c>
      <c r="J989" s="93"/>
      <c r="L989" s="278">
        <f t="shared" si="169"/>
        <v>0</v>
      </c>
      <c r="M989" s="278">
        <f t="shared" si="170"/>
        <v>0</v>
      </c>
      <c r="N989" s="319">
        <f t="shared" si="171"/>
        <v>0</v>
      </c>
      <c r="O989" s="300"/>
      <c r="P989" s="300"/>
      <c r="Q989" s="297"/>
      <c r="R989" s="297"/>
      <c r="S989" s="299" t="str">
        <f t="shared" si="177"/>
        <v/>
      </c>
    </row>
    <row r="990" spans="1:19" ht="30" customHeight="1" x14ac:dyDescent="0.2">
      <c r="A990" s="277" t="str">
        <f t="shared" si="167"/>
        <v/>
      </c>
      <c r="B990" s="296" t="str">
        <f t="shared" si="172"/>
        <v/>
      </c>
      <c r="C990" s="296" t="str">
        <f t="shared" si="173"/>
        <v/>
      </c>
      <c r="D990" s="297" t="str">
        <f t="shared" si="174"/>
        <v/>
      </c>
      <c r="E990" s="298" t="str">
        <f t="shared" si="176"/>
        <v/>
      </c>
      <c r="F990" s="297"/>
      <c r="G990" s="297">
        <v>990</v>
      </c>
      <c r="H990" s="296" t="str">
        <f t="shared" si="175"/>
        <v/>
      </c>
      <c r="I990" s="299" t="str">
        <f t="shared" si="168"/>
        <v/>
      </c>
      <c r="J990" s="93"/>
      <c r="L990" s="278">
        <f t="shared" si="169"/>
        <v>0</v>
      </c>
      <c r="M990" s="278">
        <f t="shared" si="170"/>
        <v>0</v>
      </c>
      <c r="N990" s="319">
        <f t="shared" si="171"/>
        <v>0</v>
      </c>
      <c r="O990" s="300"/>
      <c r="P990" s="300"/>
      <c r="Q990" s="297"/>
      <c r="R990" s="297"/>
      <c r="S990" s="299" t="str">
        <f t="shared" si="177"/>
        <v/>
      </c>
    </row>
    <row r="991" spans="1:19" ht="30" customHeight="1" x14ac:dyDescent="0.2">
      <c r="A991" s="277" t="str">
        <f t="shared" si="167"/>
        <v/>
      </c>
      <c r="B991" s="296" t="str">
        <f t="shared" si="172"/>
        <v/>
      </c>
      <c r="C991" s="296" t="str">
        <f t="shared" si="173"/>
        <v/>
      </c>
      <c r="D991" s="297" t="str">
        <f t="shared" si="174"/>
        <v/>
      </c>
      <c r="E991" s="298" t="str">
        <f t="shared" si="176"/>
        <v/>
      </c>
      <c r="F991" s="297"/>
      <c r="G991" s="297">
        <v>991</v>
      </c>
      <c r="H991" s="296" t="str">
        <f t="shared" si="175"/>
        <v/>
      </c>
      <c r="I991" s="299" t="str">
        <f t="shared" si="168"/>
        <v/>
      </c>
      <c r="J991" s="93"/>
      <c r="L991" s="278">
        <f t="shared" si="169"/>
        <v>0</v>
      </c>
      <c r="M991" s="278">
        <f t="shared" si="170"/>
        <v>0</v>
      </c>
      <c r="N991" s="319">
        <f t="shared" si="171"/>
        <v>0</v>
      </c>
      <c r="O991" s="300"/>
      <c r="P991" s="300"/>
      <c r="Q991" s="297"/>
      <c r="R991" s="297"/>
      <c r="S991" s="299" t="str">
        <f t="shared" si="177"/>
        <v/>
      </c>
    </row>
    <row r="992" spans="1:19" ht="30" customHeight="1" x14ac:dyDescent="0.2">
      <c r="A992" s="277" t="str">
        <f t="shared" si="167"/>
        <v/>
      </c>
      <c r="B992" s="296" t="str">
        <f t="shared" si="172"/>
        <v/>
      </c>
      <c r="C992" s="296" t="str">
        <f t="shared" si="173"/>
        <v/>
      </c>
      <c r="D992" s="297" t="str">
        <f t="shared" si="174"/>
        <v/>
      </c>
      <c r="E992" s="298" t="str">
        <f t="shared" si="176"/>
        <v/>
      </c>
      <c r="F992" s="297"/>
      <c r="G992" s="297">
        <v>992</v>
      </c>
      <c r="H992" s="296" t="str">
        <f t="shared" si="175"/>
        <v/>
      </c>
      <c r="I992" s="299" t="str">
        <f t="shared" si="168"/>
        <v/>
      </c>
      <c r="J992" s="93"/>
      <c r="L992" s="278">
        <f t="shared" si="169"/>
        <v>0</v>
      </c>
      <c r="M992" s="278">
        <f t="shared" si="170"/>
        <v>0</v>
      </c>
      <c r="N992" s="319">
        <f t="shared" si="171"/>
        <v>0</v>
      </c>
      <c r="O992" s="300"/>
      <c r="P992" s="300"/>
      <c r="Q992" s="297"/>
      <c r="R992" s="297"/>
      <c r="S992" s="299" t="str">
        <f t="shared" si="177"/>
        <v/>
      </c>
    </row>
    <row r="993" spans="1:19" ht="30" customHeight="1" x14ac:dyDescent="0.2">
      <c r="A993" s="277" t="str">
        <f t="shared" si="167"/>
        <v/>
      </c>
      <c r="B993" s="296" t="str">
        <f t="shared" si="172"/>
        <v/>
      </c>
      <c r="C993" s="296" t="str">
        <f t="shared" si="173"/>
        <v/>
      </c>
      <c r="D993" s="297" t="str">
        <f t="shared" si="174"/>
        <v/>
      </c>
      <c r="E993" s="298" t="str">
        <f t="shared" si="176"/>
        <v/>
      </c>
      <c r="F993" s="297"/>
      <c r="G993" s="297">
        <v>993</v>
      </c>
      <c r="H993" s="296" t="str">
        <f t="shared" si="175"/>
        <v/>
      </c>
      <c r="I993" s="299" t="str">
        <f t="shared" si="168"/>
        <v/>
      </c>
      <c r="J993" s="93"/>
      <c r="L993" s="278">
        <f t="shared" si="169"/>
        <v>0</v>
      </c>
      <c r="M993" s="278">
        <f t="shared" si="170"/>
        <v>0</v>
      </c>
      <c r="N993" s="319">
        <f t="shared" si="171"/>
        <v>0</v>
      </c>
      <c r="O993" s="300"/>
      <c r="P993" s="300"/>
      <c r="Q993" s="297"/>
      <c r="R993" s="297"/>
      <c r="S993" s="299" t="str">
        <f t="shared" si="177"/>
        <v/>
      </c>
    </row>
    <row r="994" spans="1:19" ht="30" customHeight="1" x14ac:dyDescent="0.2">
      <c r="A994" s="277" t="str">
        <f t="shared" si="167"/>
        <v/>
      </c>
      <c r="B994" s="296" t="str">
        <f t="shared" si="172"/>
        <v/>
      </c>
      <c r="C994" s="296" t="str">
        <f t="shared" si="173"/>
        <v/>
      </c>
      <c r="D994" s="297" t="str">
        <f t="shared" si="174"/>
        <v/>
      </c>
      <c r="E994" s="298" t="str">
        <f t="shared" si="176"/>
        <v/>
      </c>
      <c r="F994" s="297"/>
      <c r="G994" s="297">
        <v>994</v>
      </c>
      <c r="H994" s="296" t="str">
        <f t="shared" si="175"/>
        <v/>
      </c>
      <c r="I994" s="299" t="str">
        <f t="shared" si="168"/>
        <v/>
      </c>
      <c r="J994" s="93"/>
      <c r="L994" s="278">
        <f t="shared" si="169"/>
        <v>0</v>
      </c>
      <c r="M994" s="278">
        <f t="shared" si="170"/>
        <v>0</v>
      </c>
      <c r="N994" s="319">
        <f t="shared" si="171"/>
        <v>0</v>
      </c>
      <c r="O994" s="300"/>
      <c r="P994" s="300"/>
      <c r="Q994" s="297"/>
      <c r="R994" s="297"/>
      <c r="S994" s="299" t="str">
        <f t="shared" si="177"/>
        <v/>
      </c>
    </row>
    <row r="995" spans="1:19" ht="30" customHeight="1" x14ac:dyDescent="0.2">
      <c r="A995" s="277" t="str">
        <f t="shared" si="167"/>
        <v/>
      </c>
      <c r="B995" s="296" t="str">
        <f t="shared" si="172"/>
        <v/>
      </c>
      <c r="C995" s="296" t="str">
        <f t="shared" si="173"/>
        <v/>
      </c>
      <c r="D995" s="297" t="str">
        <f t="shared" si="174"/>
        <v/>
      </c>
      <c r="E995" s="298" t="str">
        <f t="shared" si="176"/>
        <v/>
      </c>
      <c r="F995" s="297"/>
      <c r="G995" s="297">
        <v>995</v>
      </c>
      <c r="H995" s="296" t="str">
        <f t="shared" si="175"/>
        <v/>
      </c>
      <c r="I995" s="299" t="str">
        <f t="shared" si="168"/>
        <v/>
      </c>
      <c r="J995" s="93"/>
      <c r="L995" s="278">
        <f t="shared" si="169"/>
        <v>0</v>
      </c>
      <c r="M995" s="278">
        <f t="shared" si="170"/>
        <v>0</v>
      </c>
      <c r="N995" s="319">
        <f t="shared" si="171"/>
        <v>0</v>
      </c>
      <c r="O995" s="300"/>
      <c r="P995" s="300"/>
      <c r="Q995" s="297"/>
      <c r="R995" s="297"/>
      <c r="S995" s="299" t="str">
        <f t="shared" si="177"/>
        <v/>
      </c>
    </row>
    <row r="996" spans="1:19" ht="30" customHeight="1" x14ac:dyDescent="0.2">
      <c r="A996" s="277" t="str">
        <f t="shared" si="167"/>
        <v/>
      </c>
      <c r="B996" s="296" t="str">
        <f t="shared" si="172"/>
        <v/>
      </c>
      <c r="C996" s="296" t="str">
        <f t="shared" si="173"/>
        <v/>
      </c>
      <c r="D996" s="297" t="str">
        <f t="shared" si="174"/>
        <v/>
      </c>
      <c r="E996" s="298" t="str">
        <f t="shared" si="176"/>
        <v/>
      </c>
      <c r="F996" s="297"/>
      <c r="G996" s="297">
        <v>996</v>
      </c>
      <c r="H996" s="296" t="str">
        <f t="shared" si="175"/>
        <v/>
      </c>
      <c r="I996" s="299" t="str">
        <f t="shared" si="168"/>
        <v/>
      </c>
      <c r="J996" s="93"/>
      <c r="L996" s="278">
        <f t="shared" si="169"/>
        <v>0</v>
      </c>
      <c r="M996" s="278">
        <f t="shared" si="170"/>
        <v>0</v>
      </c>
      <c r="N996" s="319">
        <f t="shared" si="171"/>
        <v>0</v>
      </c>
      <c r="O996" s="300"/>
      <c r="P996" s="300"/>
      <c r="Q996" s="297"/>
      <c r="R996" s="297"/>
      <c r="S996" s="299" t="str">
        <f t="shared" si="177"/>
        <v/>
      </c>
    </row>
    <row r="997" spans="1:19" ht="30" customHeight="1" x14ac:dyDescent="0.2">
      <c r="A997" s="277" t="str">
        <f t="shared" si="167"/>
        <v/>
      </c>
      <c r="B997" s="296" t="str">
        <f t="shared" si="172"/>
        <v/>
      </c>
      <c r="C997" s="296" t="str">
        <f t="shared" si="173"/>
        <v/>
      </c>
      <c r="D997" s="297" t="str">
        <f t="shared" si="174"/>
        <v/>
      </c>
      <c r="E997" s="298" t="str">
        <f t="shared" si="176"/>
        <v/>
      </c>
      <c r="F997" s="297"/>
      <c r="G997" s="297">
        <v>997</v>
      </c>
      <c r="H997" s="296" t="str">
        <f t="shared" si="175"/>
        <v/>
      </c>
      <c r="I997" s="299" t="str">
        <f t="shared" si="168"/>
        <v/>
      </c>
      <c r="J997" s="93"/>
      <c r="L997" s="278">
        <f t="shared" si="169"/>
        <v>0</v>
      </c>
      <c r="M997" s="278">
        <f t="shared" si="170"/>
        <v>0</v>
      </c>
      <c r="N997" s="319">
        <f t="shared" si="171"/>
        <v>0</v>
      </c>
      <c r="O997" s="300"/>
      <c r="P997" s="300"/>
      <c r="Q997" s="297"/>
      <c r="R997" s="297"/>
      <c r="S997" s="299" t="str">
        <f t="shared" si="177"/>
        <v/>
      </c>
    </row>
    <row r="998" spans="1:19" ht="30" customHeight="1" x14ac:dyDescent="0.2">
      <c r="A998" s="277" t="str">
        <f t="shared" si="167"/>
        <v/>
      </c>
      <c r="B998" s="296" t="str">
        <f t="shared" si="172"/>
        <v/>
      </c>
      <c r="C998" s="296" t="str">
        <f t="shared" si="173"/>
        <v/>
      </c>
      <c r="D998" s="297" t="str">
        <f t="shared" si="174"/>
        <v/>
      </c>
      <c r="E998" s="298" t="str">
        <f t="shared" si="176"/>
        <v/>
      </c>
      <c r="F998" s="297"/>
      <c r="G998" s="297">
        <v>998</v>
      </c>
      <c r="H998" s="296" t="str">
        <f t="shared" si="175"/>
        <v/>
      </c>
      <c r="I998" s="299" t="str">
        <f t="shared" si="168"/>
        <v/>
      </c>
      <c r="J998" s="93"/>
      <c r="L998" s="278">
        <f t="shared" si="169"/>
        <v>0</v>
      </c>
      <c r="M998" s="278">
        <f t="shared" si="170"/>
        <v>0</v>
      </c>
      <c r="N998" s="319">
        <f t="shared" si="171"/>
        <v>0</v>
      </c>
      <c r="O998" s="300"/>
      <c r="P998" s="300"/>
      <c r="Q998" s="297"/>
      <c r="R998" s="297"/>
      <c r="S998" s="299" t="str">
        <f t="shared" si="177"/>
        <v/>
      </c>
    </row>
    <row r="999" spans="1:19" ht="30" customHeight="1" x14ac:dyDescent="0.2">
      <c r="A999" s="277" t="str">
        <f t="shared" si="167"/>
        <v/>
      </c>
      <c r="B999" s="296" t="str">
        <f t="shared" si="172"/>
        <v/>
      </c>
      <c r="C999" s="296" t="str">
        <f t="shared" si="173"/>
        <v/>
      </c>
      <c r="D999" s="297" t="str">
        <f t="shared" si="174"/>
        <v/>
      </c>
      <c r="E999" s="298" t="str">
        <f t="shared" si="176"/>
        <v/>
      </c>
      <c r="F999" s="297"/>
      <c r="G999" s="297">
        <v>999</v>
      </c>
      <c r="H999" s="296" t="str">
        <f t="shared" si="175"/>
        <v/>
      </c>
      <c r="I999" s="299" t="str">
        <f t="shared" si="168"/>
        <v/>
      </c>
      <c r="J999" s="93"/>
      <c r="L999" s="278">
        <f t="shared" si="169"/>
        <v>0</v>
      </c>
      <c r="M999" s="278">
        <f t="shared" si="170"/>
        <v>0</v>
      </c>
      <c r="N999" s="319">
        <f t="shared" si="171"/>
        <v>0</v>
      </c>
      <c r="O999" s="300"/>
      <c r="P999" s="300"/>
      <c r="Q999" s="297"/>
      <c r="R999" s="297"/>
      <c r="S999" s="299" t="str">
        <f t="shared" si="177"/>
        <v/>
      </c>
    </row>
    <row r="1000" spans="1:19" ht="30" customHeight="1" x14ac:dyDescent="0.2">
      <c r="A1000" s="277" t="str">
        <f t="shared" si="167"/>
        <v/>
      </c>
      <c r="B1000" s="296" t="str">
        <f t="shared" si="172"/>
        <v/>
      </c>
      <c r="C1000" s="296" t="str">
        <f t="shared" si="173"/>
        <v/>
      </c>
      <c r="D1000" s="297" t="str">
        <f t="shared" si="174"/>
        <v/>
      </c>
      <c r="E1000" s="298" t="str">
        <f t="shared" si="176"/>
        <v/>
      </c>
      <c r="F1000" s="297"/>
      <c r="G1000" s="297">
        <v>1000</v>
      </c>
      <c r="H1000" s="296" t="str">
        <f t="shared" si="175"/>
        <v/>
      </c>
      <c r="I1000" s="299" t="str">
        <f t="shared" si="168"/>
        <v/>
      </c>
      <c r="J1000" s="93"/>
      <c r="L1000" s="278">
        <f t="shared" si="169"/>
        <v>0</v>
      </c>
      <c r="M1000" s="278">
        <f t="shared" si="170"/>
        <v>0</v>
      </c>
      <c r="N1000" s="319">
        <f t="shared" si="171"/>
        <v>0</v>
      </c>
      <c r="O1000" s="300"/>
      <c r="P1000" s="300"/>
      <c r="Q1000" s="297"/>
      <c r="R1000" s="297"/>
      <c r="S1000" s="299" t="str">
        <f t="shared" si="177"/>
        <v/>
      </c>
    </row>
    <row r="1001" spans="1:19" ht="30" customHeight="1" x14ac:dyDescent="0.2">
      <c r="A1001" s="277" t="str">
        <f t="shared" si="167"/>
        <v/>
      </c>
      <c r="B1001" s="296" t="str">
        <f t="shared" si="172"/>
        <v/>
      </c>
      <c r="C1001" s="296" t="str">
        <f t="shared" si="173"/>
        <v/>
      </c>
      <c r="D1001" s="297" t="str">
        <f t="shared" si="174"/>
        <v/>
      </c>
      <c r="E1001" s="298" t="str">
        <f t="shared" si="176"/>
        <v/>
      </c>
      <c r="F1001" s="297"/>
      <c r="G1001" s="297">
        <v>1001</v>
      </c>
      <c r="H1001" s="296" t="str">
        <f t="shared" si="175"/>
        <v/>
      </c>
      <c r="I1001" s="299" t="str">
        <f t="shared" si="168"/>
        <v/>
      </c>
      <c r="J1001" s="93"/>
      <c r="L1001" s="278">
        <f t="shared" si="169"/>
        <v>0</v>
      </c>
      <c r="M1001" s="278">
        <f t="shared" si="170"/>
        <v>0</v>
      </c>
      <c r="N1001" s="319">
        <f t="shared" si="171"/>
        <v>0</v>
      </c>
      <c r="O1001" s="300"/>
      <c r="P1001" s="300"/>
      <c r="Q1001" s="297"/>
      <c r="R1001" s="297"/>
      <c r="S1001" s="299" t="str">
        <f t="shared" si="177"/>
        <v/>
      </c>
    </row>
    <row r="1002" spans="1:19" ht="30" customHeight="1" x14ac:dyDescent="0.2">
      <c r="A1002" s="277" t="str">
        <f t="shared" si="167"/>
        <v/>
      </c>
      <c r="B1002" s="296" t="str">
        <f t="shared" si="172"/>
        <v/>
      </c>
      <c r="C1002" s="296" t="str">
        <f t="shared" si="173"/>
        <v/>
      </c>
      <c r="D1002" s="297" t="str">
        <f t="shared" si="174"/>
        <v/>
      </c>
      <c r="E1002" s="298" t="str">
        <f t="shared" si="176"/>
        <v/>
      </c>
      <c r="F1002" s="297"/>
      <c r="G1002" s="297">
        <v>1002</v>
      </c>
      <c r="H1002" s="296" t="str">
        <f t="shared" si="175"/>
        <v/>
      </c>
      <c r="I1002" s="299" t="str">
        <f t="shared" si="168"/>
        <v/>
      </c>
      <c r="J1002" s="93"/>
      <c r="L1002" s="278">
        <f t="shared" si="169"/>
        <v>0</v>
      </c>
      <c r="M1002" s="278">
        <f t="shared" si="170"/>
        <v>0</v>
      </c>
      <c r="N1002" s="319">
        <f t="shared" si="171"/>
        <v>0</v>
      </c>
      <c r="O1002" s="300"/>
      <c r="P1002" s="300"/>
      <c r="Q1002" s="297"/>
      <c r="R1002" s="297"/>
      <c r="S1002" s="299" t="str">
        <f t="shared" si="177"/>
        <v/>
      </c>
    </row>
    <row r="1003" spans="1:19" ht="30" customHeight="1" x14ac:dyDescent="0.2">
      <c r="A1003" s="277" t="str">
        <f t="shared" si="167"/>
        <v/>
      </c>
      <c r="B1003" s="296" t="str">
        <f t="shared" si="172"/>
        <v/>
      </c>
      <c r="C1003" s="296" t="str">
        <f t="shared" si="173"/>
        <v/>
      </c>
      <c r="D1003" s="297" t="str">
        <f t="shared" si="174"/>
        <v/>
      </c>
      <c r="E1003" s="298" t="str">
        <f t="shared" si="176"/>
        <v/>
      </c>
      <c r="F1003" s="297"/>
      <c r="G1003" s="297">
        <v>1003</v>
      </c>
      <c r="H1003" s="296" t="str">
        <f t="shared" si="175"/>
        <v/>
      </c>
      <c r="I1003" s="299" t="str">
        <f t="shared" si="168"/>
        <v/>
      </c>
      <c r="J1003" s="93"/>
      <c r="L1003" s="278">
        <f t="shared" si="169"/>
        <v>0</v>
      </c>
      <c r="M1003" s="278">
        <f t="shared" si="170"/>
        <v>0</v>
      </c>
      <c r="N1003" s="319">
        <f t="shared" si="171"/>
        <v>0</v>
      </c>
      <c r="O1003" s="300"/>
      <c r="P1003" s="300"/>
      <c r="Q1003" s="297"/>
      <c r="R1003" s="297"/>
      <c r="S1003" s="299" t="str">
        <f t="shared" si="177"/>
        <v/>
      </c>
    </row>
    <row r="1004" spans="1:19" ht="30" customHeight="1" x14ac:dyDescent="0.2">
      <c r="A1004" s="277" t="str">
        <f t="shared" si="167"/>
        <v/>
      </c>
      <c r="B1004" s="296" t="str">
        <f t="shared" si="172"/>
        <v/>
      </c>
      <c r="C1004" s="296" t="str">
        <f t="shared" si="173"/>
        <v/>
      </c>
      <c r="D1004" s="297" t="str">
        <f t="shared" si="174"/>
        <v/>
      </c>
      <c r="E1004" s="298" t="str">
        <f t="shared" si="176"/>
        <v/>
      </c>
      <c r="F1004" s="297"/>
      <c r="G1004" s="297">
        <v>1004</v>
      </c>
      <c r="H1004" s="296" t="str">
        <f t="shared" si="175"/>
        <v/>
      </c>
      <c r="I1004" s="299" t="str">
        <f t="shared" si="168"/>
        <v/>
      </c>
      <c r="J1004" s="93"/>
      <c r="L1004" s="278">
        <f t="shared" si="169"/>
        <v>0</v>
      </c>
      <c r="M1004" s="278">
        <f t="shared" si="170"/>
        <v>0</v>
      </c>
      <c r="N1004" s="319">
        <f t="shared" si="171"/>
        <v>0</v>
      </c>
      <c r="O1004" s="300"/>
      <c r="P1004" s="300"/>
      <c r="Q1004" s="297"/>
      <c r="R1004" s="297"/>
      <c r="S1004" s="299" t="str">
        <f t="shared" si="177"/>
        <v/>
      </c>
    </row>
    <row r="1005" spans="1:19" ht="30" customHeight="1" x14ac:dyDescent="0.2">
      <c r="A1005" s="277" t="str">
        <f t="shared" si="167"/>
        <v/>
      </c>
      <c r="B1005" s="296" t="str">
        <f t="shared" si="172"/>
        <v/>
      </c>
      <c r="C1005" s="296" t="str">
        <f t="shared" si="173"/>
        <v/>
      </c>
      <c r="D1005" s="297" t="str">
        <f t="shared" si="174"/>
        <v/>
      </c>
      <c r="E1005" s="298" t="str">
        <f t="shared" si="176"/>
        <v/>
      </c>
      <c r="F1005" s="297"/>
      <c r="G1005" s="297">
        <v>1005</v>
      </c>
      <c r="H1005" s="296" t="str">
        <f t="shared" si="175"/>
        <v/>
      </c>
      <c r="I1005" s="299" t="str">
        <f t="shared" si="168"/>
        <v/>
      </c>
      <c r="J1005" s="93"/>
      <c r="L1005" s="278">
        <f t="shared" si="169"/>
        <v>0</v>
      </c>
      <c r="M1005" s="278">
        <f t="shared" si="170"/>
        <v>0</v>
      </c>
      <c r="N1005" s="319">
        <f t="shared" si="171"/>
        <v>0</v>
      </c>
      <c r="O1005" s="300"/>
      <c r="P1005" s="300"/>
      <c r="Q1005" s="297"/>
      <c r="R1005" s="297"/>
      <c r="S1005" s="299" t="str">
        <f t="shared" si="177"/>
        <v/>
      </c>
    </row>
    <row r="1006" spans="1:19" ht="30" customHeight="1" x14ac:dyDescent="0.2">
      <c r="A1006" s="277" t="str">
        <f t="shared" si="167"/>
        <v/>
      </c>
      <c r="B1006" s="296" t="str">
        <f t="shared" si="172"/>
        <v/>
      </c>
      <c r="C1006" s="296" t="str">
        <f t="shared" si="173"/>
        <v/>
      </c>
      <c r="D1006" s="297" t="str">
        <f t="shared" si="174"/>
        <v/>
      </c>
      <c r="E1006" s="298" t="str">
        <f t="shared" si="176"/>
        <v/>
      </c>
      <c r="F1006" s="297"/>
      <c r="G1006" s="297">
        <v>1006</v>
      </c>
      <c r="H1006" s="296" t="str">
        <f t="shared" si="175"/>
        <v/>
      </c>
      <c r="I1006" s="299" t="str">
        <f t="shared" si="168"/>
        <v/>
      </c>
      <c r="J1006" s="93"/>
      <c r="L1006" s="278">
        <f t="shared" si="169"/>
        <v>0</v>
      </c>
      <c r="M1006" s="278">
        <f t="shared" si="170"/>
        <v>0</v>
      </c>
      <c r="N1006" s="319">
        <f t="shared" si="171"/>
        <v>0</v>
      </c>
      <c r="O1006" s="300"/>
      <c r="P1006" s="300"/>
      <c r="Q1006" s="297"/>
      <c r="R1006" s="297"/>
      <c r="S1006" s="299" t="str">
        <f t="shared" si="177"/>
        <v/>
      </c>
    </row>
    <row r="1007" spans="1:19" ht="30" customHeight="1" x14ac:dyDescent="0.2">
      <c r="A1007" s="277" t="str">
        <f t="shared" si="167"/>
        <v/>
      </c>
      <c r="B1007" s="296" t="str">
        <f t="shared" si="172"/>
        <v/>
      </c>
      <c r="C1007" s="296" t="str">
        <f t="shared" si="173"/>
        <v/>
      </c>
      <c r="D1007" s="297" t="str">
        <f t="shared" si="174"/>
        <v/>
      </c>
      <c r="E1007" s="298" t="str">
        <f t="shared" si="176"/>
        <v/>
      </c>
      <c r="F1007" s="297"/>
      <c r="G1007" s="297">
        <v>1007</v>
      </c>
      <c r="H1007" s="296" t="str">
        <f t="shared" si="175"/>
        <v/>
      </c>
      <c r="I1007" s="299" t="str">
        <f t="shared" si="168"/>
        <v/>
      </c>
      <c r="J1007" s="93"/>
      <c r="L1007" s="278">
        <f t="shared" si="169"/>
        <v>0</v>
      </c>
      <c r="M1007" s="278">
        <f t="shared" si="170"/>
        <v>0</v>
      </c>
      <c r="N1007" s="319">
        <f t="shared" si="171"/>
        <v>0</v>
      </c>
      <c r="O1007" s="300"/>
      <c r="P1007" s="300"/>
      <c r="Q1007" s="297"/>
      <c r="R1007" s="297"/>
      <c r="S1007" s="299" t="str">
        <f t="shared" si="177"/>
        <v/>
      </c>
    </row>
    <row r="1008" spans="1:19" ht="30" customHeight="1" x14ac:dyDescent="0.2">
      <c r="A1008" s="277" t="str">
        <f t="shared" si="167"/>
        <v/>
      </c>
      <c r="B1008" s="296" t="str">
        <f t="shared" si="172"/>
        <v/>
      </c>
      <c r="C1008" s="296" t="str">
        <f t="shared" si="173"/>
        <v/>
      </c>
      <c r="D1008" s="297" t="str">
        <f t="shared" si="174"/>
        <v/>
      </c>
      <c r="E1008" s="298" t="str">
        <f t="shared" si="176"/>
        <v/>
      </c>
      <c r="F1008" s="297"/>
      <c r="G1008" s="297">
        <v>1008</v>
      </c>
      <c r="H1008" s="296" t="str">
        <f t="shared" si="175"/>
        <v/>
      </c>
      <c r="I1008" s="299" t="str">
        <f t="shared" si="168"/>
        <v/>
      </c>
      <c r="J1008" s="93"/>
      <c r="L1008" s="278">
        <f t="shared" si="169"/>
        <v>0</v>
      </c>
      <c r="M1008" s="278">
        <f t="shared" si="170"/>
        <v>0</v>
      </c>
      <c r="N1008" s="319">
        <f t="shared" si="171"/>
        <v>0</v>
      </c>
      <c r="O1008" s="300"/>
      <c r="P1008" s="300"/>
      <c r="Q1008" s="297"/>
      <c r="R1008" s="297"/>
      <c r="S1008" s="299" t="str">
        <f t="shared" si="177"/>
        <v/>
      </c>
    </row>
    <row r="1009" spans="1:19" ht="30" customHeight="1" x14ac:dyDescent="0.2">
      <c r="A1009" s="277" t="str">
        <f t="shared" si="167"/>
        <v/>
      </c>
      <c r="B1009" s="296" t="str">
        <f t="shared" si="172"/>
        <v/>
      </c>
      <c r="C1009" s="296" t="str">
        <f t="shared" si="173"/>
        <v/>
      </c>
      <c r="D1009" s="297" t="str">
        <f t="shared" si="174"/>
        <v/>
      </c>
      <c r="E1009" s="298" t="str">
        <f t="shared" si="176"/>
        <v/>
      </c>
      <c r="F1009" s="297"/>
      <c r="G1009" s="297">
        <v>1009</v>
      </c>
      <c r="H1009" s="296" t="str">
        <f t="shared" si="175"/>
        <v/>
      </c>
      <c r="I1009" s="299" t="str">
        <f t="shared" si="168"/>
        <v/>
      </c>
      <c r="J1009" s="93"/>
      <c r="L1009" s="278">
        <f t="shared" si="169"/>
        <v>0</v>
      </c>
      <c r="M1009" s="278">
        <f t="shared" si="170"/>
        <v>0</v>
      </c>
      <c r="N1009" s="319">
        <f t="shared" si="171"/>
        <v>0</v>
      </c>
      <c r="O1009" s="300"/>
      <c r="P1009" s="300"/>
      <c r="Q1009" s="297"/>
      <c r="R1009" s="297"/>
      <c r="S1009" s="299" t="str">
        <f t="shared" si="177"/>
        <v/>
      </c>
    </row>
    <row r="1010" spans="1:19" ht="30" customHeight="1" x14ac:dyDescent="0.2">
      <c r="A1010" s="277" t="str">
        <f t="shared" si="167"/>
        <v/>
      </c>
      <c r="B1010" s="296" t="str">
        <f t="shared" si="172"/>
        <v/>
      </c>
      <c r="C1010" s="296" t="str">
        <f t="shared" si="173"/>
        <v/>
      </c>
      <c r="D1010" s="297" t="str">
        <f t="shared" si="174"/>
        <v/>
      </c>
      <c r="E1010" s="298" t="str">
        <f t="shared" si="176"/>
        <v/>
      </c>
      <c r="F1010" s="297"/>
      <c r="G1010" s="297">
        <v>1010</v>
      </c>
      <c r="H1010" s="296" t="str">
        <f t="shared" si="175"/>
        <v/>
      </c>
      <c r="I1010" s="299" t="str">
        <f t="shared" si="168"/>
        <v/>
      </c>
      <c r="J1010" s="93"/>
      <c r="L1010" s="278">
        <f t="shared" si="169"/>
        <v>0</v>
      </c>
      <c r="M1010" s="278">
        <f t="shared" si="170"/>
        <v>0</v>
      </c>
      <c r="N1010" s="319">
        <f t="shared" si="171"/>
        <v>0</v>
      </c>
      <c r="O1010" s="300"/>
      <c r="P1010" s="300"/>
      <c r="Q1010" s="297"/>
      <c r="R1010" s="297"/>
      <c r="S1010" s="299" t="str">
        <f t="shared" si="177"/>
        <v/>
      </c>
    </row>
    <row r="1011" spans="1:19" ht="30" customHeight="1" x14ac:dyDescent="0.2">
      <c r="A1011" s="277" t="str">
        <f t="shared" si="167"/>
        <v/>
      </c>
      <c r="B1011" s="296" t="str">
        <f t="shared" si="172"/>
        <v/>
      </c>
      <c r="C1011" s="296" t="str">
        <f t="shared" si="173"/>
        <v/>
      </c>
      <c r="D1011" s="297" t="str">
        <f t="shared" si="174"/>
        <v/>
      </c>
      <c r="E1011" s="298" t="str">
        <f t="shared" si="176"/>
        <v/>
      </c>
      <c r="F1011" s="297"/>
      <c r="G1011" s="297">
        <v>1011</v>
      </c>
      <c r="H1011" s="296" t="str">
        <f t="shared" si="175"/>
        <v/>
      </c>
      <c r="I1011" s="299" t="str">
        <f t="shared" si="168"/>
        <v/>
      </c>
      <c r="J1011" s="93"/>
      <c r="L1011" s="278">
        <f t="shared" si="169"/>
        <v>0</v>
      </c>
      <c r="M1011" s="278">
        <f t="shared" si="170"/>
        <v>0</v>
      </c>
      <c r="N1011" s="319">
        <f t="shared" si="171"/>
        <v>0</v>
      </c>
      <c r="O1011" s="300"/>
      <c r="P1011" s="300"/>
      <c r="Q1011" s="297"/>
      <c r="R1011" s="297"/>
      <c r="S1011" s="299" t="str">
        <f t="shared" si="177"/>
        <v/>
      </c>
    </row>
    <row r="1012" spans="1:19" ht="30" customHeight="1" x14ac:dyDescent="0.2">
      <c r="A1012" s="277" t="str">
        <f t="shared" si="167"/>
        <v/>
      </c>
      <c r="B1012" s="296" t="str">
        <f t="shared" si="172"/>
        <v/>
      </c>
      <c r="C1012" s="296" t="str">
        <f t="shared" si="173"/>
        <v/>
      </c>
      <c r="D1012" s="297" t="str">
        <f t="shared" si="174"/>
        <v/>
      </c>
      <c r="E1012" s="298" t="str">
        <f t="shared" si="176"/>
        <v/>
      </c>
      <c r="F1012" s="297"/>
      <c r="G1012" s="297">
        <v>1012</v>
      </c>
      <c r="H1012" s="296" t="str">
        <f t="shared" si="175"/>
        <v/>
      </c>
      <c r="I1012" s="299" t="str">
        <f t="shared" si="168"/>
        <v/>
      </c>
      <c r="J1012" s="93"/>
      <c r="L1012" s="278">
        <f t="shared" si="169"/>
        <v>0</v>
      </c>
      <c r="M1012" s="278">
        <f t="shared" si="170"/>
        <v>0</v>
      </c>
      <c r="N1012" s="319">
        <f t="shared" si="171"/>
        <v>0</v>
      </c>
      <c r="O1012" s="300"/>
      <c r="P1012" s="300"/>
      <c r="Q1012" s="297"/>
      <c r="R1012" s="297"/>
      <c r="S1012" s="299" t="str">
        <f t="shared" si="177"/>
        <v/>
      </c>
    </row>
    <row r="1013" spans="1:19" ht="30" customHeight="1" x14ac:dyDescent="0.2">
      <c r="A1013" s="277" t="str">
        <f t="shared" si="167"/>
        <v/>
      </c>
      <c r="B1013" s="296" t="str">
        <f t="shared" si="172"/>
        <v/>
      </c>
      <c r="C1013" s="296" t="str">
        <f t="shared" si="173"/>
        <v/>
      </c>
      <c r="D1013" s="297" t="str">
        <f t="shared" si="174"/>
        <v/>
      </c>
      <c r="E1013" s="298" t="str">
        <f t="shared" si="176"/>
        <v/>
      </c>
      <c r="F1013" s="297"/>
      <c r="G1013" s="297">
        <v>1013</v>
      </c>
      <c r="H1013" s="296" t="str">
        <f t="shared" si="175"/>
        <v/>
      </c>
      <c r="I1013" s="299" t="str">
        <f t="shared" si="168"/>
        <v/>
      </c>
      <c r="J1013" s="93"/>
      <c r="L1013" s="278">
        <f t="shared" si="169"/>
        <v>0</v>
      </c>
      <c r="M1013" s="278">
        <f t="shared" si="170"/>
        <v>0</v>
      </c>
      <c r="N1013" s="319">
        <f t="shared" si="171"/>
        <v>0</v>
      </c>
      <c r="O1013" s="300"/>
      <c r="P1013" s="300"/>
      <c r="Q1013" s="297"/>
      <c r="R1013" s="297"/>
      <c r="S1013" s="299" t="str">
        <f t="shared" si="177"/>
        <v/>
      </c>
    </row>
    <row r="1014" spans="1:19" ht="30" customHeight="1" x14ac:dyDescent="0.2">
      <c r="A1014" s="277" t="str">
        <f t="shared" si="167"/>
        <v/>
      </c>
      <c r="B1014" s="296" t="str">
        <f t="shared" si="172"/>
        <v/>
      </c>
      <c r="C1014" s="296" t="str">
        <f t="shared" si="173"/>
        <v/>
      </c>
      <c r="D1014" s="297" t="str">
        <f t="shared" si="174"/>
        <v/>
      </c>
      <c r="E1014" s="298" t="str">
        <f t="shared" si="176"/>
        <v/>
      </c>
      <c r="F1014" s="297"/>
      <c r="G1014" s="297">
        <v>1014</v>
      </c>
      <c r="H1014" s="296" t="str">
        <f t="shared" si="175"/>
        <v/>
      </c>
      <c r="I1014" s="299" t="str">
        <f t="shared" si="168"/>
        <v/>
      </c>
      <c r="J1014" s="93"/>
      <c r="L1014" s="278">
        <f t="shared" si="169"/>
        <v>0</v>
      </c>
      <c r="M1014" s="278">
        <f t="shared" si="170"/>
        <v>0</v>
      </c>
      <c r="N1014" s="319">
        <f t="shared" si="171"/>
        <v>0</v>
      </c>
      <c r="O1014" s="300"/>
      <c r="P1014" s="300"/>
      <c r="Q1014" s="297"/>
      <c r="R1014" s="297"/>
      <c r="S1014" s="299" t="str">
        <f t="shared" si="177"/>
        <v/>
      </c>
    </row>
    <row r="1015" spans="1:19" ht="30" customHeight="1" x14ac:dyDescent="0.2">
      <c r="A1015" s="277" t="str">
        <f t="shared" si="167"/>
        <v/>
      </c>
      <c r="B1015" s="296" t="str">
        <f t="shared" si="172"/>
        <v/>
      </c>
      <c r="C1015" s="296" t="str">
        <f t="shared" si="173"/>
        <v/>
      </c>
      <c r="D1015" s="297" t="str">
        <f t="shared" si="174"/>
        <v/>
      </c>
      <c r="E1015" s="298" t="str">
        <f t="shared" si="176"/>
        <v/>
      </c>
      <c r="F1015" s="297"/>
      <c r="G1015" s="297">
        <v>1015</v>
      </c>
      <c r="H1015" s="296" t="str">
        <f t="shared" si="175"/>
        <v/>
      </c>
      <c r="I1015" s="299" t="str">
        <f t="shared" si="168"/>
        <v/>
      </c>
      <c r="J1015" s="93"/>
      <c r="L1015" s="278">
        <f t="shared" si="169"/>
        <v>0</v>
      </c>
      <c r="M1015" s="278">
        <f t="shared" si="170"/>
        <v>0</v>
      </c>
      <c r="N1015" s="319">
        <f t="shared" si="171"/>
        <v>0</v>
      </c>
      <c r="O1015" s="300"/>
      <c r="P1015" s="300"/>
      <c r="Q1015" s="297"/>
      <c r="R1015" s="297"/>
      <c r="S1015" s="299" t="str">
        <f t="shared" si="177"/>
        <v/>
      </c>
    </row>
    <row r="1016" spans="1:19" ht="30" customHeight="1" x14ac:dyDescent="0.2">
      <c r="A1016" s="277" t="str">
        <f t="shared" si="167"/>
        <v/>
      </c>
      <c r="B1016" s="296" t="str">
        <f t="shared" si="172"/>
        <v/>
      </c>
      <c r="C1016" s="296" t="str">
        <f t="shared" si="173"/>
        <v/>
      </c>
      <c r="D1016" s="297" t="str">
        <f t="shared" si="174"/>
        <v/>
      </c>
      <c r="E1016" s="298" t="str">
        <f t="shared" si="176"/>
        <v/>
      </c>
      <c r="F1016" s="297"/>
      <c r="G1016" s="297">
        <v>1016</v>
      </c>
      <c r="H1016" s="296" t="str">
        <f t="shared" si="175"/>
        <v/>
      </c>
      <c r="I1016" s="299" t="str">
        <f t="shared" si="168"/>
        <v/>
      </c>
      <c r="J1016" s="93"/>
      <c r="L1016" s="278">
        <f t="shared" si="169"/>
        <v>0</v>
      </c>
      <c r="M1016" s="278">
        <f t="shared" si="170"/>
        <v>0</v>
      </c>
      <c r="N1016" s="319">
        <f t="shared" si="171"/>
        <v>0</v>
      </c>
      <c r="O1016" s="300"/>
      <c r="P1016" s="300"/>
      <c r="Q1016" s="297"/>
      <c r="R1016" s="297"/>
      <c r="S1016" s="299" t="str">
        <f t="shared" si="177"/>
        <v/>
      </c>
    </row>
    <row r="1017" spans="1:19" ht="30" customHeight="1" x14ac:dyDescent="0.2">
      <c r="A1017" s="277" t="str">
        <f t="shared" si="167"/>
        <v/>
      </c>
      <c r="B1017" s="296" t="str">
        <f t="shared" si="172"/>
        <v/>
      </c>
      <c r="C1017" s="296" t="str">
        <f t="shared" si="173"/>
        <v/>
      </c>
      <c r="D1017" s="297" t="str">
        <f t="shared" si="174"/>
        <v/>
      </c>
      <c r="E1017" s="298" t="str">
        <f t="shared" si="176"/>
        <v/>
      </c>
      <c r="F1017" s="297"/>
      <c r="G1017" s="297">
        <v>1017</v>
      </c>
      <c r="H1017" s="296" t="str">
        <f t="shared" si="175"/>
        <v/>
      </c>
      <c r="I1017" s="299" t="str">
        <f t="shared" si="168"/>
        <v/>
      </c>
      <c r="J1017" s="93"/>
      <c r="L1017" s="278">
        <f t="shared" si="169"/>
        <v>0</v>
      </c>
      <c r="M1017" s="278">
        <f t="shared" si="170"/>
        <v>0</v>
      </c>
      <c r="N1017" s="319">
        <f t="shared" si="171"/>
        <v>0</v>
      </c>
      <c r="O1017" s="300"/>
      <c r="P1017" s="300"/>
      <c r="Q1017" s="297"/>
      <c r="R1017" s="297"/>
      <c r="S1017" s="299" t="str">
        <f t="shared" si="177"/>
        <v/>
      </c>
    </row>
    <row r="1018" spans="1:19" ht="30" customHeight="1" x14ac:dyDescent="0.2">
      <c r="A1018" s="277" t="str">
        <f t="shared" si="167"/>
        <v/>
      </c>
      <c r="B1018" s="296" t="str">
        <f t="shared" si="172"/>
        <v/>
      </c>
      <c r="C1018" s="296" t="str">
        <f t="shared" si="173"/>
        <v/>
      </c>
      <c r="D1018" s="297" t="str">
        <f t="shared" si="174"/>
        <v/>
      </c>
      <c r="E1018" s="298" t="str">
        <f t="shared" si="176"/>
        <v/>
      </c>
      <c r="F1018" s="297"/>
      <c r="G1018" s="297">
        <v>1018</v>
      </c>
      <c r="H1018" s="296" t="str">
        <f t="shared" si="175"/>
        <v/>
      </c>
      <c r="I1018" s="299" t="str">
        <f t="shared" si="168"/>
        <v/>
      </c>
      <c r="J1018" s="93"/>
      <c r="L1018" s="278">
        <f t="shared" si="169"/>
        <v>0</v>
      </c>
      <c r="M1018" s="278">
        <f t="shared" si="170"/>
        <v>0</v>
      </c>
      <c r="N1018" s="319">
        <f t="shared" si="171"/>
        <v>0</v>
      </c>
      <c r="O1018" s="300"/>
      <c r="P1018" s="300"/>
      <c r="Q1018" s="297"/>
      <c r="R1018" s="297"/>
      <c r="S1018" s="299" t="str">
        <f t="shared" si="177"/>
        <v/>
      </c>
    </row>
    <row r="1019" spans="1:19" ht="30" customHeight="1" x14ac:dyDescent="0.2">
      <c r="A1019" s="277" t="str">
        <f t="shared" si="167"/>
        <v/>
      </c>
      <c r="B1019" s="296" t="str">
        <f t="shared" si="172"/>
        <v/>
      </c>
      <c r="C1019" s="296" t="str">
        <f t="shared" si="173"/>
        <v/>
      </c>
      <c r="D1019" s="297" t="str">
        <f t="shared" si="174"/>
        <v/>
      </c>
      <c r="E1019" s="298" t="str">
        <f t="shared" si="176"/>
        <v/>
      </c>
      <c r="F1019" s="297"/>
      <c r="G1019" s="297">
        <v>1019</v>
      </c>
      <c r="H1019" s="296" t="str">
        <f t="shared" si="175"/>
        <v/>
      </c>
      <c r="I1019" s="299" t="str">
        <f t="shared" si="168"/>
        <v/>
      </c>
      <c r="J1019" s="93"/>
      <c r="L1019" s="278">
        <f t="shared" si="169"/>
        <v>0</v>
      </c>
      <c r="M1019" s="278">
        <f t="shared" si="170"/>
        <v>0</v>
      </c>
      <c r="N1019" s="319">
        <f t="shared" si="171"/>
        <v>0</v>
      </c>
      <c r="O1019" s="300"/>
      <c r="P1019" s="300"/>
      <c r="Q1019" s="297"/>
      <c r="R1019" s="297"/>
      <c r="S1019" s="299" t="str">
        <f t="shared" si="177"/>
        <v/>
      </c>
    </row>
    <row r="1020" spans="1:19" ht="30" customHeight="1" x14ac:dyDescent="0.2">
      <c r="A1020" s="277" t="str">
        <f t="shared" si="167"/>
        <v/>
      </c>
      <c r="B1020" s="296" t="str">
        <f t="shared" si="172"/>
        <v/>
      </c>
      <c r="C1020" s="296" t="str">
        <f t="shared" si="173"/>
        <v/>
      </c>
      <c r="D1020" s="297" t="str">
        <f t="shared" si="174"/>
        <v/>
      </c>
      <c r="E1020" s="298" t="str">
        <f t="shared" si="176"/>
        <v/>
      </c>
      <c r="F1020" s="297"/>
      <c r="G1020" s="297">
        <v>1020</v>
      </c>
      <c r="H1020" s="296" t="str">
        <f t="shared" si="175"/>
        <v/>
      </c>
      <c r="I1020" s="299" t="str">
        <f t="shared" si="168"/>
        <v/>
      </c>
      <c r="J1020" s="93"/>
      <c r="L1020" s="278">
        <f t="shared" si="169"/>
        <v>0</v>
      </c>
      <c r="M1020" s="278">
        <f t="shared" si="170"/>
        <v>0</v>
      </c>
      <c r="N1020" s="319">
        <f t="shared" si="171"/>
        <v>0</v>
      </c>
      <c r="O1020" s="300"/>
      <c r="P1020" s="300"/>
      <c r="Q1020" s="297"/>
      <c r="R1020" s="297"/>
      <c r="S1020" s="299" t="str">
        <f t="shared" si="177"/>
        <v/>
      </c>
    </row>
    <row r="1021" spans="1:19" ht="30" customHeight="1" x14ac:dyDescent="0.2">
      <c r="A1021" s="277" t="str">
        <f t="shared" si="167"/>
        <v/>
      </c>
      <c r="B1021" s="296" t="str">
        <f t="shared" si="172"/>
        <v/>
      </c>
      <c r="C1021" s="296" t="str">
        <f t="shared" si="173"/>
        <v/>
      </c>
      <c r="D1021" s="297" t="str">
        <f t="shared" si="174"/>
        <v/>
      </c>
      <c r="E1021" s="298" t="str">
        <f t="shared" si="176"/>
        <v/>
      </c>
      <c r="F1021" s="297"/>
      <c r="G1021" s="297">
        <v>1021</v>
      </c>
      <c r="H1021" s="296" t="str">
        <f t="shared" si="175"/>
        <v/>
      </c>
      <c r="I1021" s="299" t="str">
        <f t="shared" si="168"/>
        <v/>
      </c>
      <c r="J1021" s="93"/>
      <c r="L1021" s="278">
        <f t="shared" si="169"/>
        <v>0</v>
      </c>
      <c r="M1021" s="278">
        <f t="shared" si="170"/>
        <v>0</v>
      </c>
      <c r="N1021" s="319">
        <f t="shared" si="171"/>
        <v>0</v>
      </c>
      <c r="O1021" s="300"/>
      <c r="P1021" s="300"/>
      <c r="Q1021" s="297"/>
      <c r="R1021" s="297"/>
      <c r="S1021" s="299" t="str">
        <f t="shared" si="177"/>
        <v/>
      </c>
    </row>
    <row r="1022" spans="1:19" ht="30" customHeight="1" x14ac:dyDescent="0.2">
      <c r="A1022" s="277" t="str">
        <f t="shared" si="167"/>
        <v/>
      </c>
      <c r="B1022" s="296" t="str">
        <f t="shared" si="172"/>
        <v/>
      </c>
      <c r="C1022" s="296" t="str">
        <f t="shared" si="173"/>
        <v/>
      </c>
      <c r="D1022" s="297" t="str">
        <f t="shared" si="174"/>
        <v/>
      </c>
      <c r="E1022" s="298" t="str">
        <f t="shared" si="176"/>
        <v/>
      </c>
      <c r="F1022" s="297"/>
      <c r="G1022" s="297">
        <v>1022</v>
      </c>
      <c r="H1022" s="296" t="str">
        <f t="shared" si="175"/>
        <v/>
      </c>
      <c r="I1022" s="299" t="str">
        <f t="shared" si="168"/>
        <v/>
      </c>
      <c r="J1022" s="93"/>
      <c r="L1022" s="278">
        <f t="shared" si="169"/>
        <v>0</v>
      </c>
      <c r="M1022" s="278">
        <f t="shared" si="170"/>
        <v>0</v>
      </c>
      <c r="N1022" s="319">
        <f t="shared" si="171"/>
        <v>0</v>
      </c>
      <c r="O1022" s="300"/>
      <c r="P1022" s="300"/>
      <c r="Q1022" s="297"/>
      <c r="R1022" s="297"/>
      <c r="S1022" s="299" t="str">
        <f t="shared" si="177"/>
        <v/>
      </c>
    </row>
    <row r="1023" spans="1:19" ht="30" customHeight="1" x14ac:dyDescent="0.2">
      <c r="A1023" s="277" t="str">
        <f t="shared" si="167"/>
        <v/>
      </c>
      <c r="B1023" s="296" t="str">
        <f t="shared" si="172"/>
        <v/>
      </c>
      <c r="C1023" s="296" t="str">
        <f t="shared" si="173"/>
        <v/>
      </c>
      <c r="D1023" s="297" t="str">
        <f t="shared" si="174"/>
        <v/>
      </c>
      <c r="E1023" s="298" t="str">
        <f t="shared" si="176"/>
        <v/>
      </c>
      <c r="F1023" s="297"/>
      <c r="G1023" s="297">
        <v>1023</v>
      </c>
      <c r="H1023" s="296" t="str">
        <f t="shared" si="175"/>
        <v/>
      </c>
      <c r="I1023" s="299" t="str">
        <f t="shared" si="168"/>
        <v/>
      </c>
      <c r="J1023" s="93"/>
      <c r="L1023" s="278">
        <f t="shared" si="169"/>
        <v>0</v>
      </c>
      <c r="M1023" s="278">
        <f t="shared" si="170"/>
        <v>0</v>
      </c>
      <c r="N1023" s="319">
        <f t="shared" si="171"/>
        <v>0</v>
      </c>
      <c r="O1023" s="300"/>
      <c r="P1023" s="300"/>
      <c r="Q1023" s="297"/>
      <c r="R1023" s="297"/>
      <c r="S1023" s="299" t="str">
        <f t="shared" si="177"/>
        <v/>
      </c>
    </row>
    <row r="1024" spans="1:19" ht="30" customHeight="1" x14ac:dyDescent="0.2">
      <c r="A1024" s="277" t="str">
        <f t="shared" si="167"/>
        <v/>
      </c>
      <c r="B1024" s="296" t="str">
        <f t="shared" si="172"/>
        <v/>
      </c>
      <c r="C1024" s="296" t="str">
        <f t="shared" si="173"/>
        <v/>
      </c>
      <c r="D1024" s="297" t="str">
        <f t="shared" si="174"/>
        <v/>
      </c>
      <c r="E1024" s="298" t="str">
        <f t="shared" si="176"/>
        <v/>
      </c>
      <c r="F1024" s="297"/>
      <c r="G1024" s="297">
        <v>1024</v>
      </c>
      <c r="H1024" s="296" t="str">
        <f t="shared" si="175"/>
        <v/>
      </c>
      <c r="I1024" s="299" t="str">
        <f t="shared" si="168"/>
        <v/>
      </c>
      <c r="J1024" s="93"/>
      <c r="L1024" s="278">
        <f t="shared" si="169"/>
        <v>0</v>
      </c>
      <c r="M1024" s="278">
        <f t="shared" si="170"/>
        <v>0</v>
      </c>
      <c r="N1024" s="319">
        <f t="shared" si="171"/>
        <v>0</v>
      </c>
      <c r="O1024" s="300"/>
      <c r="P1024" s="300"/>
      <c r="Q1024" s="297"/>
      <c r="R1024" s="297"/>
      <c r="S1024" s="299" t="str">
        <f t="shared" si="177"/>
        <v/>
      </c>
    </row>
    <row r="1025" spans="1:19" ht="30" customHeight="1" x14ac:dyDescent="0.2">
      <c r="A1025" s="277" t="str">
        <f t="shared" si="167"/>
        <v/>
      </c>
      <c r="B1025" s="296" t="str">
        <f t="shared" si="172"/>
        <v/>
      </c>
      <c r="C1025" s="296" t="str">
        <f t="shared" si="173"/>
        <v/>
      </c>
      <c r="D1025" s="297" t="str">
        <f t="shared" si="174"/>
        <v/>
      </c>
      <c r="E1025" s="298" t="str">
        <f t="shared" si="176"/>
        <v/>
      </c>
      <c r="F1025" s="297"/>
      <c r="G1025" s="297">
        <v>1025</v>
      </c>
      <c r="H1025" s="296" t="str">
        <f t="shared" si="175"/>
        <v/>
      </c>
      <c r="I1025" s="299" t="str">
        <f t="shared" si="168"/>
        <v/>
      </c>
      <c r="J1025" s="93"/>
      <c r="L1025" s="278">
        <f t="shared" si="169"/>
        <v>0</v>
      </c>
      <c r="M1025" s="278">
        <f t="shared" si="170"/>
        <v>0</v>
      </c>
      <c r="N1025" s="319">
        <f t="shared" si="171"/>
        <v>0</v>
      </c>
      <c r="O1025" s="300"/>
      <c r="P1025" s="300"/>
      <c r="Q1025" s="297"/>
      <c r="R1025" s="297"/>
      <c r="S1025" s="299" t="str">
        <f t="shared" si="177"/>
        <v/>
      </c>
    </row>
    <row r="1026" spans="1:19" ht="30" customHeight="1" x14ac:dyDescent="0.2">
      <c r="A1026" s="277" t="str">
        <f t="shared" ref="A1026:A1089" si="178">IF(B1026="","",$W$3)</f>
        <v/>
      </c>
      <c r="B1026" s="296" t="str">
        <f t="shared" si="172"/>
        <v/>
      </c>
      <c r="C1026" s="296" t="str">
        <f t="shared" si="173"/>
        <v/>
      </c>
      <c r="D1026" s="297" t="str">
        <f t="shared" si="174"/>
        <v/>
      </c>
      <c r="E1026" s="298" t="str">
        <f t="shared" si="176"/>
        <v/>
      </c>
      <c r="F1026" s="297"/>
      <c r="G1026" s="297">
        <v>1026</v>
      </c>
      <c r="H1026" s="296" t="str">
        <f t="shared" si="175"/>
        <v/>
      </c>
      <c r="I1026" s="299" t="str">
        <f t="shared" ref="I1026:I1089" si="179">IF(H1026="","",CONCATENATE("C",IF(H1026&gt;$X$1-25,0,INT(($X$1-H1026-20)/5))))</f>
        <v/>
      </c>
      <c r="J1026" s="93"/>
      <c r="L1026" s="278">
        <f t="shared" ref="L1026:L1089" si="180">IF(D1026="M",1,0)</f>
        <v>0</v>
      </c>
      <c r="M1026" s="278">
        <f t="shared" ref="M1026:M1089" si="181">IF(D1026="F",1,0)</f>
        <v>0</v>
      </c>
      <c r="N1026" s="319">
        <f t="shared" ref="N1026:N1089" si="182">IF(COUNTBLANK(O1026:R1026)=0,1,0)</f>
        <v>0</v>
      </c>
      <c r="O1026" s="300"/>
      <c r="P1026" s="300"/>
      <c r="Q1026" s="297"/>
      <c r="R1026" s="297"/>
      <c r="S1026" s="299" t="str">
        <f t="shared" si="177"/>
        <v/>
      </c>
    </row>
    <row r="1027" spans="1:19" ht="30" customHeight="1" x14ac:dyDescent="0.2">
      <c r="A1027" s="277" t="str">
        <f t="shared" si="178"/>
        <v/>
      </c>
      <c r="B1027" s="296" t="str">
        <f t="shared" ref="B1027:B1090" si="183">IF(O1027="","",O1027)</f>
        <v/>
      </c>
      <c r="C1027" s="296" t="str">
        <f t="shared" ref="C1027:C1090" si="184">IF(P1027="","",P1027)</f>
        <v/>
      </c>
      <c r="D1027" s="297" t="str">
        <f t="shared" ref="D1027:D1090" si="185">IF(Q1027="","",Q1027)</f>
        <v/>
      </c>
      <c r="E1027" s="298" t="str">
        <f t="shared" si="176"/>
        <v/>
      </c>
      <c r="F1027" s="297"/>
      <c r="G1027" s="297">
        <v>1027</v>
      </c>
      <c r="H1027" s="296" t="str">
        <f t="shared" ref="H1027:H1090" si="186">IF(R1027="","",R1027)</f>
        <v/>
      </c>
      <c r="I1027" s="299" t="str">
        <f t="shared" si="179"/>
        <v/>
      </c>
      <c r="J1027" s="93"/>
      <c r="L1027" s="278">
        <f t="shared" si="180"/>
        <v>0</v>
      </c>
      <c r="M1027" s="278">
        <f t="shared" si="181"/>
        <v>0</v>
      </c>
      <c r="N1027" s="319">
        <f t="shared" si="182"/>
        <v>0</v>
      </c>
      <c r="O1027" s="300"/>
      <c r="P1027" s="300"/>
      <c r="Q1027" s="297"/>
      <c r="R1027" s="297"/>
      <c r="S1027" s="299" t="str">
        <f t="shared" si="177"/>
        <v/>
      </c>
    </row>
    <row r="1028" spans="1:19" ht="30" customHeight="1" x14ac:dyDescent="0.2">
      <c r="A1028" s="277" t="str">
        <f t="shared" si="178"/>
        <v/>
      </c>
      <c r="B1028" s="296" t="str">
        <f t="shared" si="183"/>
        <v/>
      </c>
      <c r="C1028" s="296" t="str">
        <f t="shared" si="184"/>
        <v/>
      </c>
      <c r="D1028" s="297" t="str">
        <f t="shared" si="185"/>
        <v/>
      </c>
      <c r="E1028" s="298" t="str">
        <f t="shared" ref="E1028:E1091" si="187">IF(H1028="","",VALUE(CONCATENATE("01/01/",H1028)))</f>
        <v/>
      </c>
      <c r="F1028" s="297"/>
      <c r="G1028" s="297">
        <v>1028</v>
      </c>
      <c r="H1028" s="296" t="str">
        <f t="shared" si="186"/>
        <v/>
      </c>
      <c r="I1028" s="299" t="str">
        <f t="shared" si="179"/>
        <v/>
      </c>
      <c r="J1028" s="93"/>
      <c r="L1028" s="278">
        <f t="shared" si="180"/>
        <v>0</v>
      </c>
      <c r="M1028" s="278">
        <f t="shared" si="181"/>
        <v>0</v>
      </c>
      <c r="N1028" s="319">
        <f t="shared" si="182"/>
        <v>0</v>
      </c>
      <c r="O1028" s="300"/>
      <c r="P1028" s="300"/>
      <c r="Q1028" s="297"/>
      <c r="R1028" s="297"/>
      <c r="S1028" s="299" t="str">
        <f t="shared" si="177"/>
        <v/>
      </c>
    </row>
    <row r="1029" spans="1:19" ht="30" customHeight="1" x14ac:dyDescent="0.2">
      <c r="A1029" s="277" t="str">
        <f t="shared" si="178"/>
        <v/>
      </c>
      <c r="B1029" s="296" t="str">
        <f t="shared" si="183"/>
        <v/>
      </c>
      <c r="C1029" s="296" t="str">
        <f t="shared" si="184"/>
        <v/>
      </c>
      <c r="D1029" s="297" t="str">
        <f t="shared" si="185"/>
        <v/>
      </c>
      <c r="E1029" s="298" t="str">
        <f t="shared" si="187"/>
        <v/>
      </c>
      <c r="F1029" s="297"/>
      <c r="G1029" s="297">
        <v>1029</v>
      </c>
      <c r="H1029" s="296" t="str">
        <f t="shared" si="186"/>
        <v/>
      </c>
      <c r="I1029" s="299" t="str">
        <f t="shared" si="179"/>
        <v/>
      </c>
      <c r="J1029" s="93"/>
      <c r="L1029" s="278">
        <f t="shared" si="180"/>
        <v>0</v>
      </c>
      <c r="M1029" s="278">
        <f t="shared" si="181"/>
        <v>0</v>
      </c>
      <c r="N1029" s="319">
        <f t="shared" si="182"/>
        <v>0</v>
      </c>
      <c r="O1029" s="300"/>
      <c r="P1029" s="300"/>
      <c r="Q1029" s="297"/>
      <c r="R1029" s="297"/>
      <c r="S1029" s="299" t="str">
        <f t="shared" si="177"/>
        <v/>
      </c>
    </row>
    <row r="1030" spans="1:19" ht="30" customHeight="1" x14ac:dyDescent="0.2">
      <c r="A1030" s="277" t="str">
        <f t="shared" si="178"/>
        <v/>
      </c>
      <c r="B1030" s="296" t="str">
        <f t="shared" si="183"/>
        <v/>
      </c>
      <c r="C1030" s="296" t="str">
        <f t="shared" si="184"/>
        <v/>
      </c>
      <c r="D1030" s="297" t="str">
        <f t="shared" si="185"/>
        <v/>
      </c>
      <c r="E1030" s="298" t="str">
        <f t="shared" si="187"/>
        <v/>
      </c>
      <c r="F1030" s="297"/>
      <c r="G1030" s="297">
        <v>1030</v>
      </c>
      <c r="H1030" s="296" t="str">
        <f t="shared" si="186"/>
        <v/>
      </c>
      <c r="I1030" s="299" t="str">
        <f t="shared" si="179"/>
        <v/>
      </c>
      <c r="J1030" s="93"/>
      <c r="L1030" s="278">
        <f t="shared" si="180"/>
        <v>0</v>
      </c>
      <c r="M1030" s="278">
        <f t="shared" si="181"/>
        <v>0</v>
      </c>
      <c r="N1030" s="319">
        <f t="shared" si="182"/>
        <v>0</v>
      </c>
      <c r="O1030" s="300"/>
      <c r="P1030" s="300"/>
      <c r="Q1030" s="297"/>
      <c r="R1030" s="297"/>
      <c r="S1030" s="299" t="str">
        <f t="shared" si="177"/>
        <v/>
      </c>
    </row>
    <row r="1031" spans="1:19" ht="30" customHeight="1" x14ac:dyDescent="0.2">
      <c r="A1031" s="277" t="str">
        <f t="shared" si="178"/>
        <v/>
      </c>
      <c r="B1031" s="296" t="str">
        <f t="shared" si="183"/>
        <v/>
      </c>
      <c r="C1031" s="296" t="str">
        <f t="shared" si="184"/>
        <v/>
      </c>
      <c r="D1031" s="297" t="str">
        <f t="shared" si="185"/>
        <v/>
      </c>
      <c r="E1031" s="298" t="str">
        <f t="shared" si="187"/>
        <v/>
      </c>
      <c r="F1031" s="297"/>
      <c r="G1031" s="297">
        <v>1031</v>
      </c>
      <c r="H1031" s="296" t="str">
        <f t="shared" si="186"/>
        <v/>
      </c>
      <c r="I1031" s="299" t="str">
        <f t="shared" si="179"/>
        <v/>
      </c>
      <c r="J1031" s="93"/>
      <c r="L1031" s="278">
        <f t="shared" si="180"/>
        <v>0</v>
      </c>
      <c r="M1031" s="278">
        <f t="shared" si="181"/>
        <v>0</v>
      </c>
      <c r="N1031" s="319">
        <f t="shared" si="182"/>
        <v>0</v>
      </c>
      <c r="O1031" s="300"/>
      <c r="P1031" s="300"/>
      <c r="Q1031" s="297"/>
      <c r="R1031" s="297"/>
      <c r="S1031" s="299" t="str">
        <f t="shared" si="177"/>
        <v/>
      </c>
    </row>
    <row r="1032" spans="1:19" ht="30" customHeight="1" x14ac:dyDescent="0.2">
      <c r="A1032" s="277" t="str">
        <f t="shared" si="178"/>
        <v/>
      </c>
      <c r="B1032" s="296" t="str">
        <f t="shared" si="183"/>
        <v/>
      </c>
      <c r="C1032" s="296" t="str">
        <f t="shared" si="184"/>
        <v/>
      </c>
      <c r="D1032" s="297" t="str">
        <f t="shared" si="185"/>
        <v/>
      </c>
      <c r="E1032" s="298" t="str">
        <f t="shared" si="187"/>
        <v/>
      </c>
      <c r="F1032" s="297"/>
      <c r="G1032" s="297">
        <v>1032</v>
      </c>
      <c r="H1032" s="296" t="str">
        <f t="shared" si="186"/>
        <v/>
      </c>
      <c r="I1032" s="299" t="str">
        <f t="shared" si="179"/>
        <v/>
      </c>
      <c r="J1032" s="93"/>
      <c r="L1032" s="278">
        <f t="shared" si="180"/>
        <v>0</v>
      </c>
      <c r="M1032" s="278">
        <f t="shared" si="181"/>
        <v>0</v>
      </c>
      <c r="N1032" s="319">
        <f t="shared" si="182"/>
        <v>0</v>
      </c>
      <c r="O1032" s="300"/>
      <c r="P1032" s="300"/>
      <c r="Q1032" s="297"/>
      <c r="R1032" s="297"/>
      <c r="S1032" s="299" t="str">
        <f t="shared" si="177"/>
        <v/>
      </c>
    </row>
    <row r="1033" spans="1:19" ht="30" customHeight="1" x14ac:dyDescent="0.2">
      <c r="A1033" s="277" t="str">
        <f t="shared" si="178"/>
        <v/>
      </c>
      <c r="B1033" s="296" t="str">
        <f t="shared" si="183"/>
        <v/>
      </c>
      <c r="C1033" s="296" t="str">
        <f t="shared" si="184"/>
        <v/>
      </c>
      <c r="D1033" s="297" t="str">
        <f t="shared" si="185"/>
        <v/>
      </c>
      <c r="E1033" s="298" t="str">
        <f t="shared" si="187"/>
        <v/>
      </c>
      <c r="F1033" s="297"/>
      <c r="G1033" s="297">
        <v>1033</v>
      </c>
      <c r="H1033" s="296" t="str">
        <f t="shared" si="186"/>
        <v/>
      </c>
      <c r="I1033" s="299" t="str">
        <f t="shared" si="179"/>
        <v/>
      </c>
      <c r="J1033" s="93"/>
      <c r="L1033" s="278">
        <f t="shared" si="180"/>
        <v>0</v>
      </c>
      <c r="M1033" s="278">
        <f t="shared" si="181"/>
        <v>0</v>
      </c>
      <c r="N1033" s="319">
        <f t="shared" si="182"/>
        <v>0</v>
      </c>
      <c r="O1033" s="300"/>
      <c r="P1033" s="300"/>
      <c r="Q1033" s="297"/>
      <c r="R1033" s="297"/>
      <c r="S1033" s="299" t="str">
        <f t="shared" si="177"/>
        <v/>
      </c>
    </row>
    <row r="1034" spans="1:19" ht="30" customHeight="1" x14ac:dyDescent="0.2">
      <c r="A1034" s="277" t="str">
        <f t="shared" si="178"/>
        <v/>
      </c>
      <c r="B1034" s="296" t="str">
        <f t="shared" si="183"/>
        <v/>
      </c>
      <c r="C1034" s="296" t="str">
        <f t="shared" si="184"/>
        <v/>
      </c>
      <c r="D1034" s="297" t="str">
        <f t="shared" si="185"/>
        <v/>
      </c>
      <c r="E1034" s="298" t="str">
        <f t="shared" si="187"/>
        <v/>
      </c>
      <c r="F1034" s="297"/>
      <c r="G1034" s="297">
        <v>1034</v>
      </c>
      <c r="H1034" s="296" t="str">
        <f t="shared" si="186"/>
        <v/>
      </c>
      <c r="I1034" s="299" t="str">
        <f t="shared" si="179"/>
        <v/>
      </c>
      <c r="J1034" s="93"/>
      <c r="L1034" s="278">
        <f t="shared" si="180"/>
        <v>0</v>
      </c>
      <c r="M1034" s="278">
        <f t="shared" si="181"/>
        <v>0</v>
      </c>
      <c r="N1034" s="319">
        <f t="shared" si="182"/>
        <v>0</v>
      </c>
      <c r="O1034" s="300"/>
      <c r="P1034" s="300"/>
      <c r="Q1034" s="297"/>
      <c r="R1034" s="297"/>
      <c r="S1034" s="299" t="str">
        <f t="shared" si="177"/>
        <v/>
      </c>
    </row>
    <row r="1035" spans="1:19" ht="30" customHeight="1" x14ac:dyDescent="0.2">
      <c r="A1035" s="277" t="str">
        <f t="shared" si="178"/>
        <v/>
      </c>
      <c r="B1035" s="296" t="str">
        <f t="shared" si="183"/>
        <v/>
      </c>
      <c r="C1035" s="296" t="str">
        <f t="shared" si="184"/>
        <v/>
      </c>
      <c r="D1035" s="297" t="str">
        <f t="shared" si="185"/>
        <v/>
      </c>
      <c r="E1035" s="298" t="str">
        <f t="shared" si="187"/>
        <v/>
      </c>
      <c r="F1035" s="297"/>
      <c r="G1035" s="297">
        <v>1035</v>
      </c>
      <c r="H1035" s="296" t="str">
        <f t="shared" si="186"/>
        <v/>
      </c>
      <c r="I1035" s="299" t="str">
        <f t="shared" si="179"/>
        <v/>
      </c>
      <c r="J1035" s="93"/>
      <c r="L1035" s="278">
        <f t="shared" si="180"/>
        <v>0</v>
      </c>
      <c r="M1035" s="278">
        <f t="shared" si="181"/>
        <v>0</v>
      </c>
      <c r="N1035" s="319">
        <f t="shared" si="182"/>
        <v>0</v>
      </c>
      <c r="O1035" s="300"/>
      <c r="P1035" s="300"/>
      <c r="Q1035" s="297"/>
      <c r="R1035" s="297"/>
      <c r="S1035" s="299" t="str">
        <f t="shared" si="177"/>
        <v/>
      </c>
    </row>
    <row r="1036" spans="1:19" ht="30" customHeight="1" x14ac:dyDescent="0.2">
      <c r="A1036" s="277" t="str">
        <f t="shared" si="178"/>
        <v/>
      </c>
      <c r="B1036" s="296" t="str">
        <f t="shared" si="183"/>
        <v/>
      </c>
      <c r="C1036" s="296" t="str">
        <f t="shared" si="184"/>
        <v/>
      </c>
      <c r="D1036" s="297" t="str">
        <f t="shared" si="185"/>
        <v/>
      </c>
      <c r="E1036" s="298" t="str">
        <f t="shared" si="187"/>
        <v/>
      </c>
      <c r="F1036" s="297"/>
      <c r="G1036" s="297">
        <v>1036</v>
      </c>
      <c r="H1036" s="296" t="str">
        <f t="shared" si="186"/>
        <v/>
      </c>
      <c r="I1036" s="299" t="str">
        <f t="shared" si="179"/>
        <v/>
      </c>
      <c r="J1036" s="93"/>
      <c r="L1036" s="278">
        <f t="shared" si="180"/>
        <v>0</v>
      </c>
      <c r="M1036" s="278">
        <f t="shared" si="181"/>
        <v>0</v>
      </c>
      <c r="N1036" s="319">
        <f t="shared" si="182"/>
        <v>0</v>
      </c>
      <c r="O1036" s="300"/>
      <c r="P1036" s="300"/>
      <c r="Q1036" s="297"/>
      <c r="R1036" s="297"/>
      <c r="S1036" s="299" t="str">
        <f t="shared" si="177"/>
        <v/>
      </c>
    </row>
    <row r="1037" spans="1:19" ht="30" customHeight="1" x14ac:dyDescent="0.2">
      <c r="A1037" s="277" t="str">
        <f t="shared" si="178"/>
        <v/>
      </c>
      <c r="B1037" s="296" t="str">
        <f t="shared" si="183"/>
        <v/>
      </c>
      <c r="C1037" s="296" t="str">
        <f t="shared" si="184"/>
        <v/>
      </c>
      <c r="D1037" s="297" t="str">
        <f t="shared" si="185"/>
        <v/>
      </c>
      <c r="E1037" s="298" t="str">
        <f t="shared" si="187"/>
        <v/>
      </c>
      <c r="F1037" s="297"/>
      <c r="G1037" s="297">
        <v>1037</v>
      </c>
      <c r="H1037" s="296" t="str">
        <f t="shared" si="186"/>
        <v/>
      </c>
      <c r="I1037" s="299" t="str">
        <f t="shared" si="179"/>
        <v/>
      </c>
      <c r="J1037" s="93"/>
      <c r="L1037" s="278">
        <f t="shared" si="180"/>
        <v>0</v>
      </c>
      <c r="M1037" s="278">
        <f t="shared" si="181"/>
        <v>0</v>
      </c>
      <c r="N1037" s="319">
        <f t="shared" si="182"/>
        <v>0</v>
      </c>
      <c r="O1037" s="300"/>
      <c r="P1037" s="300"/>
      <c r="Q1037" s="297"/>
      <c r="R1037" s="297"/>
      <c r="S1037" s="299" t="str">
        <f t="shared" si="177"/>
        <v/>
      </c>
    </row>
    <row r="1038" spans="1:19" ht="30" customHeight="1" x14ac:dyDescent="0.2">
      <c r="A1038" s="277" t="str">
        <f t="shared" si="178"/>
        <v/>
      </c>
      <c r="B1038" s="296" t="str">
        <f t="shared" si="183"/>
        <v/>
      </c>
      <c r="C1038" s="296" t="str">
        <f t="shared" si="184"/>
        <v/>
      </c>
      <c r="D1038" s="297" t="str">
        <f t="shared" si="185"/>
        <v/>
      </c>
      <c r="E1038" s="298" t="str">
        <f t="shared" si="187"/>
        <v/>
      </c>
      <c r="F1038" s="297"/>
      <c r="G1038" s="297">
        <v>1038</v>
      </c>
      <c r="H1038" s="296" t="str">
        <f t="shared" si="186"/>
        <v/>
      </c>
      <c r="I1038" s="299" t="str">
        <f t="shared" si="179"/>
        <v/>
      </c>
      <c r="J1038" s="93"/>
      <c r="L1038" s="278">
        <f t="shared" si="180"/>
        <v>0</v>
      </c>
      <c r="M1038" s="278">
        <f t="shared" si="181"/>
        <v>0</v>
      </c>
      <c r="N1038" s="319">
        <f t="shared" si="182"/>
        <v>0</v>
      </c>
      <c r="O1038" s="300"/>
      <c r="P1038" s="300"/>
      <c r="Q1038" s="297"/>
      <c r="R1038" s="297"/>
      <c r="S1038" s="299" t="str">
        <f t="shared" si="177"/>
        <v/>
      </c>
    </row>
    <row r="1039" spans="1:19" ht="30" customHeight="1" x14ac:dyDescent="0.2">
      <c r="A1039" s="277" t="str">
        <f t="shared" si="178"/>
        <v/>
      </c>
      <c r="B1039" s="296" t="str">
        <f t="shared" si="183"/>
        <v/>
      </c>
      <c r="C1039" s="296" t="str">
        <f t="shared" si="184"/>
        <v/>
      </c>
      <c r="D1039" s="297" t="str">
        <f t="shared" si="185"/>
        <v/>
      </c>
      <c r="E1039" s="298" t="str">
        <f t="shared" si="187"/>
        <v/>
      </c>
      <c r="F1039" s="297"/>
      <c r="G1039" s="297">
        <v>1039</v>
      </c>
      <c r="H1039" s="296" t="str">
        <f t="shared" si="186"/>
        <v/>
      </c>
      <c r="I1039" s="299" t="str">
        <f t="shared" si="179"/>
        <v/>
      </c>
      <c r="J1039" s="93"/>
      <c r="L1039" s="278">
        <f t="shared" si="180"/>
        <v>0</v>
      </c>
      <c r="M1039" s="278">
        <f t="shared" si="181"/>
        <v>0</v>
      </c>
      <c r="N1039" s="319">
        <f t="shared" si="182"/>
        <v>0</v>
      </c>
      <c r="O1039" s="300"/>
      <c r="P1039" s="300"/>
      <c r="Q1039" s="297"/>
      <c r="R1039" s="297"/>
      <c r="S1039" s="299" t="str">
        <f t="shared" si="177"/>
        <v/>
      </c>
    </row>
    <row r="1040" spans="1:19" ht="30" customHeight="1" x14ac:dyDescent="0.2">
      <c r="A1040" s="277" t="str">
        <f t="shared" si="178"/>
        <v/>
      </c>
      <c r="B1040" s="296" t="str">
        <f t="shared" si="183"/>
        <v/>
      </c>
      <c r="C1040" s="296" t="str">
        <f t="shared" si="184"/>
        <v/>
      </c>
      <c r="D1040" s="297" t="str">
        <f t="shared" si="185"/>
        <v/>
      </c>
      <c r="E1040" s="298" t="str">
        <f t="shared" si="187"/>
        <v/>
      </c>
      <c r="F1040" s="297"/>
      <c r="G1040" s="297">
        <v>1040</v>
      </c>
      <c r="H1040" s="296" t="str">
        <f t="shared" si="186"/>
        <v/>
      </c>
      <c r="I1040" s="299" t="str">
        <f t="shared" si="179"/>
        <v/>
      </c>
      <c r="J1040" s="93"/>
      <c r="L1040" s="278">
        <f t="shared" si="180"/>
        <v>0</v>
      </c>
      <c r="M1040" s="278">
        <f t="shared" si="181"/>
        <v>0</v>
      </c>
      <c r="N1040" s="319">
        <f t="shared" si="182"/>
        <v>0</v>
      </c>
      <c r="O1040" s="300"/>
      <c r="P1040" s="300"/>
      <c r="Q1040" s="297"/>
      <c r="R1040" s="297"/>
      <c r="S1040" s="299" t="str">
        <f t="shared" si="177"/>
        <v/>
      </c>
    </row>
    <row r="1041" spans="1:19" ht="30" customHeight="1" x14ac:dyDescent="0.2">
      <c r="A1041" s="277" t="str">
        <f t="shared" si="178"/>
        <v/>
      </c>
      <c r="B1041" s="296" t="str">
        <f t="shared" si="183"/>
        <v/>
      </c>
      <c r="C1041" s="296" t="str">
        <f t="shared" si="184"/>
        <v/>
      </c>
      <c r="D1041" s="297" t="str">
        <f t="shared" si="185"/>
        <v/>
      </c>
      <c r="E1041" s="298" t="str">
        <f t="shared" si="187"/>
        <v/>
      </c>
      <c r="F1041" s="297"/>
      <c r="G1041" s="297">
        <v>1041</v>
      </c>
      <c r="H1041" s="296" t="str">
        <f t="shared" si="186"/>
        <v/>
      </c>
      <c r="I1041" s="299" t="str">
        <f t="shared" si="179"/>
        <v/>
      </c>
      <c r="J1041" s="93"/>
      <c r="L1041" s="278">
        <f t="shared" si="180"/>
        <v>0</v>
      </c>
      <c r="M1041" s="278">
        <f t="shared" si="181"/>
        <v>0</v>
      </c>
      <c r="N1041" s="319">
        <f t="shared" si="182"/>
        <v>0</v>
      </c>
      <c r="O1041" s="300"/>
      <c r="P1041" s="300"/>
      <c r="Q1041" s="297"/>
      <c r="R1041" s="297"/>
      <c r="S1041" s="299" t="str">
        <f t="shared" ref="S1041:S1104" si="188">IF(R1041="","",CONCATENATE("C",IF(R1041&gt;$X$1-25,0,INT(($X$1-R1041-20)/5))))</f>
        <v/>
      </c>
    </row>
    <row r="1042" spans="1:19" ht="30" customHeight="1" x14ac:dyDescent="0.2">
      <c r="A1042" s="277" t="str">
        <f t="shared" si="178"/>
        <v/>
      </c>
      <c r="B1042" s="296" t="str">
        <f t="shared" si="183"/>
        <v/>
      </c>
      <c r="C1042" s="296" t="str">
        <f t="shared" si="184"/>
        <v/>
      </c>
      <c r="D1042" s="297" t="str">
        <f t="shared" si="185"/>
        <v/>
      </c>
      <c r="E1042" s="298" t="str">
        <f t="shared" si="187"/>
        <v/>
      </c>
      <c r="F1042" s="297"/>
      <c r="G1042" s="297">
        <v>1042</v>
      </c>
      <c r="H1042" s="296" t="str">
        <f t="shared" si="186"/>
        <v/>
      </c>
      <c r="I1042" s="299" t="str">
        <f t="shared" si="179"/>
        <v/>
      </c>
      <c r="J1042" s="93"/>
      <c r="L1042" s="278">
        <f t="shared" si="180"/>
        <v>0</v>
      </c>
      <c r="M1042" s="278">
        <f t="shared" si="181"/>
        <v>0</v>
      </c>
      <c r="N1042" s="319">
        <f t="shared" si="182"/>
        <v>0</v>
      </c>
      <c r="O1042" s="300"/>
      <c r="P1042" s="300"/>
      <c r="Q1042" s="297"/>
      <c r="R1042" s="297"/>
      <c r="S1042" s="299" t="str">
        <f t="shared" si="188"/>
        <v/>
      </c>
    </row>
    <row r="1043" spans="1:19" ht="30" customHeight="1" x14ac:dyDescent="0.2">
      <c r="A1043" s="277" t="str">
        <f t="shared" si="178"/>
        <v/>
      </c>
      <c r="B1043" s="296" t="str">
        <f t="shared" si="183"/>
        <v/>
      </c>
      <c r="C1043" s="296" t="str">
        <f t="shared" si="184"/>
        <v/>
      </c>
      <c r="D1043" s="297" t="str">
        <f t="shared" si="185"/>
        <v/>
      </c>
      <c r="E1043" s="298" t="str">
        <f t="shared" si="187"/>
        <v/>
      </c>
      <c r="F1043" s="297"/>
      <c r="G1043" s="297">
        <v>1043</v>
      </c>
      <c r="H1043" s="296" t="str">
        <f t="shared" si="186"/>
        <v/>
      </c>
      <c r="I1043" s="299" t="str">
        <f t="shared" si="179"/>
        <v/>
      </c>
      <c r="J1043" s="93"/>
      <c r="L1043" s="278">
        <f t="shared" si="180"/>
        <v>0</v>
      </c>
      <c r="M1043" s="278">
        <f t="shared" si="181"/>
        <v>0</v>
      </c>
      <c r="N1043" s="319">
        <f t="shared" si="182"/>
        <v>0</v>
      </c>
      <c r="O1043" s="300"/>
      <c r="P1043" s="300"/>
      <c r="Q1043" s="297"/>
      <c r="R1043" s="297"/>
      <c r="S1043" s="299" t="str">
        <f t="shared" si="188"/>
        <v/>
      </c>
    </row>
    <row r="1044" spans="1:19" ht="30" customHeight="1" x14ac:dyDescent="0.2">
      <c r="A1044" s="277" t="str">
        <f t="shared" si="178"/>
        <v/>
      </c>
      <c r="B1044" s="296" t="str">
        <f t="shared" si="183"/>
        <v/>
      </c>
      <c r="C1044" s="296" t="str">
        <f t="shared" si="184"/>
        <v/>
      </c>
      <c r="D1044" s="297" t="str">
        <f t="shared" si="185"/>
        <v/>
      </c>
      <c r="E1044" s="298" t="str">
        <f t="shared" si="187"/>
        <v/>
      </c>
      <c r="F1044" s="297"/>
      <c r="G1044" s="297">
        <v>1044</v>
      </c>
      <c r="H1044" s="296" t="str">
        <f t="shared" si="186"/>
        <v/>
      </c>
      <c r="I1044" s="299" t="str">
        <f t="shared" si="179"/>
        <v/>
      </c>
      <c r="J1044" s="93"/>
      <c r="L1044" s="278">
        <f t="shared" si="180"/>
        <v>0</v>
      </c>
      <c r="M1044" s="278">
        <f t="shared" si="181"/>
        <v>0</v>
      </c>
      <c r="N1044" s="319">
        <f t="shared" si="182"/>
        <v>0</v>
      </c>
      <c r="O1044" s="300"/>
      <c r="P1044" s="300"/>
      <c r="Q1044" s="297"/>
      <c r="R1044" s="297"/>
      <c r="S1044" s="299" t="str">
        <f t="shared" si="188"/>
        <v/>
      </c>
    </row>
    <row r="1045" spans="1:19" ht="30" customHeight="1" x14ac:dyDescent="0.2">
      <c r="A1045" s="277" t="str">
        <f t="shared" si="178"/>
        <v/>
      </c>
      <c r="B1045" s="296" t="str">
        <f t="shared" si="183"/>
        <v/>
      </c>
      <c r="C1045" s="296" t="str">
        <f t="shared" si="184"/>
        <v/>
      </c>
      <c r="D1045" s="297" t="str">
        <f t="shared" si="185"/>
        <v/>
      </c>
      <c r="E1045" s="298" t="str">
        <f t="shared" si="187"/>
        <v/>
      </c>
      <c r="F1045" s="297"/>
      <c r="G1045" s="297">
        <v>1045</v>
      </c>
      <c r="H1045" s="296" t="str">
        <f t="shared" si="186"/>
        <v/>
      </c>
      <c r="I1045" s="299" t="str">
        <f t="shared" si="179"/>
        <v/>
      </c>
      <c r="J1045" s="93"/>
      <c r="L1045" s="278">
        <f t="shared" si="180"/>
        <v>0</v>
      </c>
      <c r="M1045" s="278">
        <f t="shared" si="181"/>
        <v>0</v>
      </c>
      <c r="N1045" s="319">
        <f t="shared" si="182"/>
        <v>0</v>
      </c>
      <c r="O1045" s="300"/>
      <c r="P1045" s="300"/>
      <c r="Q1045" s="297"/>
      <c r="R1045" s="297"/>
      <c r="S1045" s="299" t="str">
        <f t="shared" si="188"/>
        <v/>
      </c>
    </row>
    <row r="1046" spans="1:19" ht="30" customHeight="1" x14ac:dyDescent="0.2">
      <c r="A1046" s="277" t="str">
        <f t="shared" si="178"/>
        <v/>
      </c>
      <c r="B1046" s="296" t="str">
        <f t="shared" si="183"/>
        <v/>
      </c>
      <c r="C1046" s="296" t="str">
        <f t="shared" si="184"/>
        <v/>
      </c>
      <c r="D1046" s="297" t="str">
        <f t="shared" si="185"/>
        <v/>
      </c>
      <c r="E1046" s="298" t="str">
        <f t="shared" si="187"/>
        <v/>
      </c>
      <c r="F1046" s="297"/>
      <c r="G1046" s="297">
        <v>1046</v>
      </c>
      <c r="H1046" s="296" t="str">
        <f t="shared" si="186"/>
        <v/>
      </c>
      <c r="I1046" s="299" t="str">
        <f t="shared" si="179"/>
        <v/>
      </c>
      <c r="J1046" s="93"/>
      <c r="L1046" s="278">
        <f t="shared" si="180"/>
        <v>0</v>
      </c>
      <c r="M1046" s="278">
        <f t="shared" si="181"/>
        <v>0</v>
      </c>
      <c r="N1046" s="319">
        <f t="shared" si="182"/>
        <v>0</v>
      </c>
      <c r="O1046" s="300"/>
      <c r="P1046" s="300"/>
      <c r="Q1046" s="297"/>
      <c r="R1046" s="297"/>
      <c r="S1046" s="299" t="str">
        <f t="shared" si="188"/>
        <v/>
      </c>
    </row>
    <row r="1047" spans="1:19" ht="30" customHeight="1" x14ac:dyDescent="0.2">
      <c r="A1047" s="277" t="str">
        <f t="shared" si="178"/>
        <v/>
      </c>
      <c r="B1047" s="296" t="str">
        <f t="shared" si="183"/>
        <v/>
      </c>
      <c r="C1047" s="296" t="str">
        <f t="shared" si="184"/>
        <v/>
      </c>
      <c r="D1047" s="297" t="str">
        <f t="shared" si="185"/>
        <v/>
      </c>
      <c r="E1047" s="298" t="str">
        <f t="shared" si="187"/>
        <v/>
      </c>
      <c r="F1047" s="297"/>
      <c r="G1047" s="297">
        <v>1047</v>
      </c>
      <c r="H1047" s="296" t="str">
        <f t="shared" si="186"/>
        <v/>
      </c>
      <c r="I1047" s="299" t="str">
        <f t="shared" si="179"/>
        <v/>
      </c>
      <c r="J1047" s="93"/>
      <c r="L1047" s="278">
        <f t="shared" si="180"/>
        <v>0</v>
      </c>
      <c r="M1047" s="278">
        <f t="shared" si="181"/>
        <v>0</v>
      </c>
      <c r="N1047" s="319">
        <f t="shared" si="182"/>
        <v>0</v>
      </c>
      <c r="O1047" s="300"/>
      <c r="P1047" s="300"/>
      <c r="Q1047" s="297"/>
      <c r="R1047" s="297"/>
      <c r="S1047" s="299" t="str">
        <f t="shared" si="188"/>
        <v/>
      </c>
    </row>
    <row r="1048" spans="1:19" ht="30" customHeight="1" x14ac:dyDescent="0.2">
      <c r="A1048" s="277" t="str">
        <f t="shared" si="178"/>
        <v/>
      </c>
      <c r="B1048" s="296" t="str">
        <f t="shared" si="183"/>
        <v/>
      </c>
      <c r="C1048" s="296" t="str">
        <f t="shared" si="184"/>
        <v/>
      </c>
      <c r="D1048" s="297" t="str">
        <f t="shared" si="185"/>
        <v/>
      </c>
      <c r="E1048" s="298" t="str">
        <f t="shared" si="187"/>
        <v/>
      </c>
      <c r="F1048" s="297"/>
      <c r="G1048" s="297">
        <v>1048</v>
      </c>
      <c r="H1048" s="296" t="str">
        <f t="shared" si="186"/>
        <v/>
      </c>
      <c r="I1048" s="299" t="str">
        <f t="shared" si="179"/>
        <v/>
      </c>
      <c r="J1048" s="93"/>
      <c r="L1048" s="278">
        <f t="shared" si="180"/>
        <v>0</v>
      </c>
      <c r="M1048" s="278">
        <f t="shared" si="181"/>
        <v>0</v>
      </c>
      <c r="N1048" s="319">
        <f t="shared" si="182"/>
        <v>0</v>
      </c>
      <c r="O1048" s="300"/>
      <c r="P1048" s="300"/>
      <c r="Q1048" s="297"/>
      <c r="R1048" s="297"/>
      <c r="S1048" s="299" t="str">
        <f t="shared" si="188"/>
        <v/>
      </c>
    </row>
    <row r="1049" spans="1:19" ht="30" customHeight="1" x14ac:dyDescent="0.2">
      <c r="A1049" s="277" t="str">
        <f t="shared" si="178"/>
        <v/>
      </c>
      <c r="B1049" s="296" t="str">
        <f t="shared" si="183"/>
        <v/>
      </c>
      <c r="C1049" s="296" t="str">
        <f t="shared" si="184"/>
        <v/>
      </c>
      <c r="D1049" s="297" t="str">
        <f t="shared" si="185"/>
        <v/>
      </c>
      <c r="E1049" s="298" t="str">
        <f t="shared" si="187"/>
        <v/>
      </c>
      <c r="F1049" s="297"/>
      <c r="G1049" s="297">
        <v>1049</v>
      </c>
      <c r="H1049" s="296" t="str">
        <f t="shared" si="186"/>
        <v/>
      </c>
      <c r="I1049" s="299" t="str">
        <f t="shared" si="179"/>
        <v/>
      </c>
      <c r="J1049" s="93"/>
      <c r="L1049" s="278">
        <f t="shared" si="180"/>
        <v>0</v>
      </c>
      <c r="M1049" s="278">
        <f t="shared" si="181"/>
        <v>0</v>
      </c>
      <c r="N1049" s="319">
        <f t="shared" si="182"/>
        <v>0</v>
      </c>
      <c r="O1049" s="300"/>
      <c r="P1049" s="300"/>
      <c r="Q1049" s="297"/>
      <c r="R1049" s="297"/>
      <c r="S1049" s="299" t="str">
        <f t="shared" si="188"/>
        <v/>
      </c>
    </row>
    <row r="1050" spans="1:19" ht="30" customHeight="1" x14ac:dyDescent="0.2">
      <c r="A1050" s="277" t="str">
        <f t="shared" si="178"/>
        <v/>
      </c>
      <c r="B1050" s="296" t="str">
        <f t="shared" si="183"/>
        <v/>
      </c>
      <c r="C1050" s="296" t="str">
        <f t="shared" si="184"/>
        <v/>
      </c>
      <c r="D1050" s="297" t="str">
        <f t="shared" si="185"/>
        <v/>
      </c>
      <c r="E1050" s="298" t="str">
        <f t="shared" si="187"/>
        <v/>
      </c>
      <c r="F1050" s="297"/>
      <c r="G1050" s="297">
        <v>1050</v>
      </c>
      <c r="H1050" s="296" t="str">
        <f t="shared" si="186"/>
        <v/>
      </c>
      <c r="I1050" s="299" t="str">
        <f t="shared" si="179"/>
        <v/>
      </c>
      <c r="J1050" s="93"/>
      <c r="L1050" s="278">
        <f t="shared" si="180"/>
        <v>0</v>
      </c>
      <c r="M1050" s="278">
        <f t="shared" si="181"/>
        <v>0</v>
      </c>
      <c r="N1050" s="319">
        <f t="shared" si="182"/>
        <v>0</v>
      </c>
      <c r="O1050" s="300"/>
      <c r="P1050" s="300"/>
      <c r="Q1050" s="297"/>
      <c r="R1050" s="297"/>
      <c r="S1050" s="299" t="str">
        <f t="shared" si="188"/>
        <v/>
      </c>
    </row>
    <row r="1051" spans="1:19" ht="30" customHeight="1" x14ac:dyDescent="0.2">
      <c r="A1051" s="277" t="str">
        <f t="shared" si="178"/>
        <v/>
      </c>
      <c r="B1051" s="296" t="str">
        <f t="shared" si="183"/>
        <v/>
      </c>
      <c r="C1051" s="296" t="str">
        <f t="shared" si="184"/>
        <v/>
      </c>
      <c r="D1051" s="297" t="str">
        <f t="shared" si="185"/>
        <v/>
      </c>
      <c r="E1051" s="298" t="str">
        <f t="shared" si="187"/>
        <v/>
      </c>
      <c r="F1051" s="297"/>
      <c r="G1051" s="297">
        <v>1051</v>
      </c>
      <c r="H1051" s="296" t="str">
        <f t="shared" si="186"/>
        <v/>
      </c>
      <c r="I1051" s="299" t="str">
        <f t="shared" si="179"/>
        <v/>
      </c>
      <c r="J1051" s="93"/>
      <c r="L1051" s="278">
        <f t="shared" si="180"/>
        <v>0</v>
      </c>
      <c r="M1051" s="278">
        <f t="shared" si="181"/>
        <v>0</v>
      </c>
      <c r="N1051" s="319">
        <f t="shared" si="182"/>
        <v>0</v>
      </c>
      <c r="O1051" s="300"/>
      <c r="P1051" s="300"/>
      <c r="Q1051" s="297"/>
      <c r="R1051" s="297"/>
      <c r="S1051" s="299" t="str">
        <f t="shared" si="188"/>
        <v/>
      </c>
    </row>
    <row r="1052" spans="1:19" ht="30" customHeight="1" x14ac:dyDescent="0.2">
      <c r="A1052" s="277" t="str">
        <f t="shared" si="178"/>
        <v/>
      </c>
      <c r="B1052" s="296" t="str">
        <f t="shared" si="183"/>
        <v/>
      </c>
      <c r="C1052" s="296" t="str">
        <f t="shared" si="184"/>
        <v/>
      </c>
      <c r="D1052" s="297" t="str">
        <f t="shared" si="185"/>
        <v/>
      </c>
      <c r="E1052" s="298" t="str">
        <f t="shared" si="187"/>
        <v/>
      </c>
      <c r="F1052" s="297"/>
      <c r="G1052" s="297">
        <v>1052</v>
      </c>
      <c r="H1052" s="296" t="str">
        <f t="shared" si="186"/>
        <v/>
      </c>
      <c r="I1052" s="299" t="str">
        <f t="shared" si="179"/>
        <v/>
      </c>
      <c r="J1052" s="93"/>
      <c r="L1052" s="278">
        <f t="shared" si="180"/>
        <v>0</v>
      </c>
      <c r="M1052" s="278">
        <f t="shared" si="181"/>
        <v>0</v>
      </c>
      <c r="N1052" s="319">
        <f t="shared" si="182"/>
        <v>0</v>
      </c>
      <c r="O1052" s="300"/>
      <c r="P1052" s="300"/>
      <c r="Q1052" s="297"/>
      <c r="R1052" s="297"/>
      <c r="S1052" s="299" t="str">
        <f t="shared" si="188"/>
        <v/>
      </c>
    </row>
    <row r="1053" spans="1:19" ht="30" customHeight="1" x14ac:dyDescent="0.2">
      <c r="A1053" s="277" t="str">
        <f t="shared" si="178"/>
        <v/>
      </c>
      <c r="B1053" s="296" t="str">
        <f t="shared" si="183"/>
        <v/>
      </c>
      <c r="C1053" s="296" t="str">
        <f t="shared" si="184"/>
        <v/>
      </c>
      <c r="D1053" s="297" t="str">
        <f t="shared" si="185"/>
        <v/>
      </c>
      <c r="E1053" s="298" t="str">
        <f t="shared" si="187"/>
        <v/>
      </c>
      <c r="F1053" s="297"/>
      <c r="G1053" s="297">
        <v>1053</v>
      </c>
      <c r="H1053" s="296" t="str">
        <f t="shared" si="186"/>
        <v/>
      </c>
      <c r="I1053" s="299" t="str">
        <f t="shared" si="179"/>
        <v/>
      </c>
      <c r="J1053" s="93"/>
      <c r="L1053" s="278">
        <f t="shared" si="180"/>
        <v>0</v>
      </c>
      <c r="M1053" s="278">
        <f t="shared" si="181"/>
        <v>0</v>
      </c>
      <c r="N1053" s="319">
        <f t="shared" si="182"/>
        <v>0</v>
      </c>
      <c r="O1053" s="300"/>
      <c r="P1053" s="300"/>
      <c r="Q1053" s="297"/>
      <c r="R1053" s="297"/>
      <c r="S1053" s="299" t="str">
        <f t="shared" si="188"/>
        <v/>
      </c>
    </row>
    <row r="1054" spans="1:19" ht="30" customHeight="1" x14ac:dyDescent="0.2">
      <c r="A1054" s="277" t="str">
        <f t="shared" si="178"/>
        <v/>
      </c>
      <c r="B1054" s="296" t="str">
        <f t="shared" si="183"/>
        <v/>
      </c>
      <c r="C1054" s="296" t="str">
        <f t="shared" si="184"/>
        <v/>
      </c>
      <c r="D1054" s="297" t="str">
        <f t="shared" si="185"/>
        <v/>
      </c>
      <c r="E1054" s="298" t="str">
        <f t="shared" si="187"/>
        <v/>
      </c>
      <c r="F1054" s="297"/>
      <c r="G1054" s="297">
        <v>1054</v>
      </c>
      <c r="H1054" s="296" t="str">
        <f t="shared" si="186"/>
        <v/>
      </c>
      <c r="I1054" s="299" t="str">
        <f t="shared" si="179"/>
        <v/>
      </c>
      <c r="J1054" s="93"/>
      <c r="L1054" s="278">
        <f t="shared" si="180"/>
        <v>0</v>
      </c>
      <c r="M1054" s="278">
        <f t="shared" si="181"/>
        <v>0</v>
      </c>
      <c r="N1054" s="319">
        <f t="shared" si="182"/>
        <v>0</v>
      </c>
      <c r="O1054" s="300"/>
      <c r="P1054" s="300"/>
      <c r="Q1054" s="297"/>
      <c r="R1054" s="297"/>
      <c r="S1054" s="299" t="str">
        <f t="shared" si="188"/>
        <v/>
      </c>
    </row>
    <row r="1055" spans="1:19" ht="30" customHeight="1" x14ac:dyDescent="0.2">
      <c r="A1055" s="277" t="str">
        <f t="shared" si="178"/>
        <v/>
      </c>
      <c r="B1055" s="296" t="str">
        <f t="shared" si="183"/>
        <v/>
      </c>
      <c r="C1055" s="296" t="str">
        <f t="shared" si="184"/>
        <v/>
      </c>
      <c r="D1055" s="297" t="str">
        <f t="shared" si="185"/>
        <v/>
      </c>
      <c r="E1055" s="298" t="str">
        <f t="shared" si="187"/>
        <v/>
      </c>
      <c r="F1055" s="297"/>
      <c r="G1055" s="297">
        <v>1055</v>
      </c>
      <c r="H1055" s="296" t="str">
        <f t="shared" si="186"/>
        <v/>
      </c>
      <c r="I1055" s="299" t="str">
        <f t="shared" si="179"/>
        <v/>
      </c>
      <c r="J1055" s="93"/>
      <c r="L1055" s="278">
        <f t="shared" si="180"/>
        <v>0</v>
      </c>
      <c r="M1055" s="278">
        <f t="shared" si="181"/>
        <v>0</v>
      </c>
      <c r="N1055" s="319">
        <f t="shared" si="182"/>
        <v>0</v>
      </c>
      <c r="O1055" s="300"/>
      <c r="P1055" s="300"/>
      <c r="Q1055" s="297"/>
      <c r="R1055" s="297"/>
      <c r="S1055" s="299" t="str">
        <f t="shared" si="188"/>
        <v/>
      </c>
    </row>
    <row r="1056" spans="1:19" ht="30" customHeight="1" x14ac:dyDescent="0.2">
      <c r="A1056" s="277" t="str">
        <f t="shared" si="178"/>
        <v/>
      </c>
      <c r="B1056" s="296" t="str">
        <f t="shared" si="183"/>
        <v/>
      </c>
      <c r="C1056" s="296" t="str">
        <f t="shared" si="184"/>
        <v/>
      </c>
      <c r="D1056" s="297" t="str">
        <f t="shared" si="185"/>
        <v/>
      </c>
      <c r="E1056" s="298" t="str">
        <f t="shared" si="187"/>
        <v/>
      </c>
      <c r="F1056" s="297"/>
      <c r="G1056" s="297">
        <v>1056</v>
      </c>
      <c r="H1056" s="296" t="str">
        <f t="shared" si="186"/>
        <v/>
      </c>
      <c r="I1056" s="299" t="str">
        <f t="shared" si="179"/>
        <v/>
      </c>
      <c r="J1056" s="93"/>
      <c r="L1056" s="278">
        <f t="shared" si="180"/>
        <v>0</v>
      </c>
      <c r="M1056" s="278">
        <f t="shared" si="181"/>
        <v>0</v>
      </c>
      <c r="N1056" s="319">
        <f t="shared" si="182"/>
        <v>0</v>
      </c>
      <c r="O1056" s="300"/>
      <c r="P1056" s="300"/>
      <c r="Q1056" s="297"/>
      <c r="R1056" s="297"/>
      <c r="S1056" s="299" t="str">
        <f t="shared" si="188"/>
        <v/>
      </c>
    </row>
    <row r="1057" spans="1:19" ht="30" customHeight="1" x14ac:dyDescent="0.2">
      <c r="A1057" s="277" t="str">
        <f t="shared" si="178"/>
        <v/>
      </c>
      <c r="B1057" s="296" t="str">
        <f t="shared" si="183"/>
        <v/>
      </c>
      <c r="C1057" s="296" t="str">
        <f t="shared" si="184"/>
        <v/>
      </c>
      <c r="D1057" s="297" t="str">
        <f t="shared" si="185"/>
        <v/>
      </c>
      <c r="E1057" s="298" t="str">
        <f t="shared" si="187"/>
        <v/>
      </c>
      <c r="F1057" s="297"/>
      <c r="G1057" s="297">
        <v>1057</v>
      </c>
      <c r="H1057" s="296" t="str">
        <f t="shared" si="186"/>
        <v/>
      </c>
      <c r="I1057" s="299" t="str">
        <f t="shared" si="179"/>
        <v/>
      </c>
      <c r="J1057" s="93"/>
      <c r="L1057" s="278">
        <f t="shared" si="180"/>
        <v>0</v>
      </c>
      <c r="M1057" s="278">
        <f t="shared" si="181"/>
        <v>0</v>
      </c>
      <c r="N1057" s="319">
        <f t="shared" si="182"/>
        <v>0</v>
      </c>
      <c r="O1057" s="300"/>
      <c r="P1057" s="300"/>
      <c r="Q1057" s="297"/>
      <c r="R1057" s="297"/>
      <c r="S1057" s="299" t="str">
        <f t="shared" si="188"/>
        <v/>
      </c>
    </row>
    <row r="1058" spans="1:19" ht="30" customHeight="1" x14ac:dyDescent="0.2">
      <c r="A1058" s="277" t="str">
        <f t="shared" si="178"/>
        <v/>
      </c>
      <c r="B1058" s="296" t="str">
        <f t="shared" si="183"/>
        <v/>
      </c>
      <c r="C1058" s="296" t="str">
        <f t="shared" si="184"/>
        <v/>
      </c>
      <c r="D1058" s="297" t="str">
        <f t="shared" si="185"/>
        <v/>
      </c>
      <c r="E1058" s="298" t="str">
        <f t="shared" si="187"/>
        <v/>
      </c>
      <c r="F1058" s="297"/>
      <c r="G1058" s="297">
        <v>1058</v>
      </c>
      <c r="H1058" s="296" t="str">
        <f t="shared" si="186"/>
        <v/>
      </c>
      <c r="I1058" s="299" t="str">
        <f t="shared" si="179"/>
        <v/>
      </c>
      <c r="J1058" s="93"/>
      <c r="L1058" s="278">
        <f t="shared" si="180"/>
        <v>0</v>
      </c>
      <c r="M1058" s="278">
        <f t="shared" si="181"/>
        <v>0</v>
      </c>
      <c r="N1058" s="319">
        <f t="shared" si="182"/>
        <v>0</v>
      </c>
      <c r="O1058" s="300"/>
      <c r="P1058" s="300"/>
      <c r="Q1058" s="297"/>
      <c r="R1058" s="297"/>
      <c r="S1058" s="299" t="str">
        <f t="shared" si="188"/>
        <v/>
      </c>
    </row>
    <row r="1059" spans="1:19" ht="30" customHeight="1" x14ac:dyDescent="0.2">
      <c r="A1059" s="277" t="str">
        <f t="shared" si="178"/>
        <v/>
      </c>
      <c r="B1059" s="296" t="str">
        <f t="shared" si="183"/>
        <v/>
      </c>
      <c r="C1059" s="296" t="str">
        <f t="shared" si="184"/>
        <v/>
      </c>
      <c r="D1059" s="297" t="str">
        <f t="shared" si="185"/>
        <v/>
      </c>
      <c r="E1059" s="298" t="str">
        <f t="shared" si="187"/>
        <v/>
      </c>
      <c r="F1059" s="297"/>
      <c r="G1059" s="297">
        <v>1059</v>
      </c>
      <c r="H1059" s="296" t="str">
        <f t="shared" si="186"/>
        <v/>
      </c>
      <c r="I1059" s="299" t="str">
        <f t="shared" si="179"/>
        <v/>
      </c>
      <c r="J1059" s="93"/>
      <c r="L1059" s="278">
        <f t="shared" si="180"/>
        <v>0</v>
      </c>
      <c r="M1059" s="278">
        <f t="shared" si="181"/>
        <v>0</v>
      </c>
      <c r="N1059" s="319">
        <f t="shared" si="182"/>
        <v>0</v>
      </c>
      <c r="O1059" s="300"/>
      <c r="P1059" s="300"/>
      <c r="Q1059" s="297"/>
      <c r="R1059" s="297"/>
      <c r="S1059" s="299" t="str">
        <f t="shared" si="188"/>
        <v/>
      </c>
    </row>
    <row r="1060" spans="1:19" ht="30" customHeight="1" x14ac:dyDescent="0.2">
      <c r="A1060" s="277" t="str">
        <f t="shared" si="178"/>
        <v/>
      </c>
      <c r="B1060" s="296" t="str">
        <f t="shared" si="183"/>
        <v/>
      </c>
      <c r="C1060" s="296" t="str">
        <f t="shared" si="184"/>
        <v/>
      </c>
      <c r="D1060" s="297" t="str">
        <f t="shared" si="185"/>
        <v/>
      </c>
      <c r="E1060" s="298" t="str">
        <f t="shared" si="187"/>
        <v/>
      </c>
      <c r="F1060" s="297"/>
      <c r="G1060" s="297">
        <v>1060</v>
      </c>
      <c r="H1060" s="296" t="str">
        <f t="shared" si="186"/>
        <v/>
      </c>
      <c r="I1060" s="299" t="str">
        <f t="shared" si="179"/>
        <v/>
      </c>
      <c r="J1060" s="93"/>
      <c r="L1060" s="278">
        <f t="shared" si="180"/>
        <v>0</v>
      </c>
      <c r="M1060" s="278">
        <f t="shared" si="181"/>
        <v>0</v>
      </c>
      <c r="N1060" s="319">
        <f t="shared" si="182"/>
        <v>0</v>
      </c>
      <c r="O1060" s="300"/>
      <c r="P1060" s="300"/>
      <c r="Q1060" s="297"/>
      <c r="R1060" s="297"/>
      <c r="S1060" s="299" t="str">
        <f t="shared" si="188"/>
        <v/>
      </c>
    </row>
    <row r="1061" spans="1:19" ht="30" customHeight="1" x14ac:dyDescent="0.2">
      <c r="A1061" s="277" t="str">
        <f t="shared" si="178"/>
        <v/>
      </c>
      <c r="B1061" s="296" t="str">
        <f t="shared" si="183"/>
        <v/>
      </c>
      <c r="C1061" s="296" t="str">
        <f t="shared" si="184"/>
        <v/>
      </c>
      <c r="D1061" s="297" t="str">
        <f t="shared" si="185"/>
        <v/>
      </c>
      <c r="E1061" s="298" t="str">
        <f t="shared" si="187"/>
        <v/>
      </c>
      <c r="F1061" s="297"/>
      <c r="G1061" s="297">
        <v>1061</v>
      </c>
      <c r="H1061" s="296" t="str">
        <f t="shared" si="186"/>
        <v/>
      </c>
      <c r="I1061" s="299" t="str">
        <f t="shared" si="179"/>
        <v/>
      </c>
      <c r="J1061" s="93"/>
      <c r="L1061" s="278">
        <f t="shared" si="180"/>
        <v>0</v>
      </c>
      <c r="M1061" s="278">
        <f t="shared" si="181"/>
        <v>0</v>
      </c>
      <c r="N1061" s="319">
        <f t="shared" si="182"/>
        <v>0</v>
      </c>
      <c r="O1061" s="300"/>
      <c r="P1061" s="300"/>
      <c r="Q1061" s="297"/>
      <c r="R1061" s="297"/>
      <c r="S1061" s="299" t="str">
        <f t="shared" si="188"/>
        <v/>
      </c>
    </row>
    <row r="1062" spans="1:19" ht="30" customHeight="1" x14ac:dyDescent="0.2">
      <c r="A1062" s="277" t="str">
        <f t="shared" si="178"/>
        <v/>
      </c>
      <c r="B1062" s="296" t="str">
        <f t="shared" si="183"/>
        <v/>
      </c>
      <c r="C1062" s="296" t="str">
        <f t="shared" si="184"/>
        <v/>
      </c>
      <c r="D1062" s="297" t="str">
        <f t="shared" si="185"/>
        <v/>
      </c>
      <c r="E1062" s="298" t="str">
        <f t="shared" si="187"/>
        <v/>
      </c>
      <c r="F1062" s="297"/>
      <c r="G1062" s="297">
        <v>1062</v>
      </c>
      <c r="H1062" s="296" t="str">
        <f t="shared" si="186"/>
        <v/>
      </c>
      <c r="I1062" s="299" t="str">
        <f t="shared" si="179"/>
        <v/>
      </c>
      <c r="J1062" s="93"/>
      <c r="L1062" s="278">
        <f t="shared" si="180"/>
        <v>0</v>
      </c>
      <c r="M1062" s="278">
        <f t="shared" si="181"/>
        <v>0</v>
      </c>
      <c r="N1062" s="319">
        <f t="shared" si="182"/>
        <v>0</v>
      </c>
      <c r="O1062" s="300"/>
      <c r="P1062" s="300"/>
      <c r="Q1062" s="297"/>
      <c r="R1062" s="297"/>
      <c r="S1062" s="299" t="str">
        <f t="shared" si="188"/>
        <v/>
      </c>
    </row>
    <row r="1063" spans="1:19" ht="30" customHeight="1" x14ac:dyDescent="0.2">
      <c r="A1063" s="277" t="str">
        <f t="shared" si="178"/>
        <v/>
      </c>
      <c r="B1063" s="296" t="str">
        <f t="shared" si="183"/>
        <v/>
      </c>
      <c r="C1063" s="296" t="str">
        <f t="shared" si="184"/>
        <v/>
      </c>
      <c r="D1063" s="297" t="str">
        <f t="shared" si="185"/>
        <v/>
      </c>
      <c r="E1063" s="298" t="str">
        <f t="shared" si="187"/>
        <v/>
      </c>
      <c r="F1063" s="297"/>
      <c r="G1063" s="297">
        <v>1063</v>
      </c>
      <c r="H1063" s="296" t="str">
        <f t="shared" si="186"/>
        <v/>
      </c>
      <c r="I1063" s="299" t="str">
        <f t="shared" si="179"/>
        <v/>
      </c>
      <c r="J1063" s="93"/>
      <c r="L1063" s="278">
        <f t="shared" si="180"/>
        <v>0</v>
      </c>
      <c r="M1063" s="278">
        <f t="shared" si="181"/>
        <v>0</v>
      </c>
      <c r="N1063" s="319">
        <f t="shared" si="182"/>
        <v>0</v>
      </c>
      <c r="O1063" s="300"/>
      <c r="P1063" s="300"/>
      <c r="Q1063" s="297"/>
      <c r="R1063" s="297"/>
      <c r="S1063" s="299" t="str">
        <f t="shared" si="188"/>
        <v/>
      </c>
    </row>
    <row r="1064" spans="1:19" ht="30" customHeight="1" x14ac:dyDescent="0.2">
      <c r="A1064" s="277" t="str">
        <f t="shared" si="178"/>
        <v/>
      </c>
      <c r="B1064" s="296" t="str">
        <f t="shared" si="183"/>
        <v/>
      </c>
      <c r="C1064" s="296" t="str">
        <f t="shared" si="184"/>
        <v/>
      </c>
      <c r="D1064" s="297" t="str">
        <f t="shared" si="185"/>
        <v/>
      </c>
      <c r="E1064" s="298" t="str">
        <f t="shared" si="187"/>
        <v/>
      </c>
      <c r="F1064" s="297"/>
      <c r="G1064" s="297">
        <v>1064</v>
      </c>
      <c r="H1064" s="296" t="str">
        <f t="shared" si="186"/>
        <v/>
      </c>
      <c r="I1064" s="299" t="str">
        <f t="shared" si="179"/>
        <v/>
      </c>
      <c r="J1064" s="93"/>
      <c r="L1064" s="278">
        <f t="shared" si="180"/>
        <v>0</v>
      </c>
      <c r="M1064" s="278">
        <f t="shared" si="181"/>
        <v>0</v>
      </c>
      <c r="N1064" s="319">
        <f t="shared" si="182"/>
        <v>0</v>
      </c>
      <c r="O1064" s="300"/>
      <c r="P1064" s="300"/>
      <c r="Q1064" s="297"/>
      <c r="R1064" s="297"/>
      <c r="S1064" s="299" t="str">
        <f t="shared" si="188"/>
        <v/>
      </c>
    </row>
    <row r="1065" spans="1:19" ht="30" customHeight="1" x14ac:dyDescent="0.2">
      <c r="A1065" s="277" t="str">
        <f t="shared" si="178"/>
        <v/>
      </c>
      <c r="B1065" s="296" t="str">
        <f t="shared" si="183"/>
        <v/>
      </c>
      <c r="C1065" s="296" t="str">
        <f t="shared" si="184"/>
        <v/>
      </c>
      <c r="D1065" s="297" t="str">
        <f t="shared" si="185"/>
        <v/>
      </c>
      <c r="E1065" s="298" t="str">
        <f t="shared" si="187"/>
        <v/>
      </c>
      <c r="F1065" s="297"/>
      <c r="G1065" s="297">
        <v>1065</v>
      </c>
      <c r="H1065" s="296" t="str">
        <f t="shared" si="186"/>
        <v/>
      </c>
      <c r="I1065" s="299" t="str">
        <f t="shared" si="179"/>
        <v/>
      </c>
      <c r="J1065" s="93"/>
      <c r="L1065" s="278">
        <f t="shared" si="180"/>
        <v>0</v>
      </c>
      <c r="M1065" s="278">
        <f t="shared" si="181"/>
        <v>0</v>
      </c>
      <c r="N1065" s="319">
        <f t="shared" si="182"/>
        <v>0</v>
      </c>
      <c r="O1065" s="300"/>
      <c r="P1065" s="300"/>
      <c r="Q1065" s="297"/>
      <c r="R1065" s="297"/>
      <c r="S1065" s="299" t="str">
        <f t="shared" si="188"/>
        <v/>
      </c>
    </row>
    <row r="1066" spans="1:19" ht="30" customHeight="1" x14ac:dyDescent="0.2">
      <c r="A1066" s="277" t="str">
        <f t="shared" si="178"/>
        <v/>
      </c>
      <c r="B1066" s="296" t="str">
        <f t="shared" si="183"/>
        <v/>
      </c>
      <c r="C1066" s="296" t="str">
        <f t="shared" si="184"/>
        <v/>
      </c>
      <c r="D1066" s="297" t="str">
        <f t="shared" si="185"/>
        <v/>
      </c>
      <c r="E1066" s="298" t="str">
        <f t="shared" si="187"/>
        <v/>
      </c>
      <c r="F1066" s="297"/>
      <c r="G1066" s="297">
        <v>1066</v>
      </c>
      <c r="H1066" s="296" t="str">
        <f t="shared" si="186"/>
        <v/>
      </c>
      <c r="I1066" s="299" t="str">
        <f t="shared" si="179"/>
        <v/>
      </c>
      <c r="J1066" s="93"/>
      <c r="L1066" s="278">
        <f t="shared" si="180"/>
        <v>0</v>
      </c>
      <c r="M1066" s="278">
        <f t="shared" si="181"/>
        <v>0</v>
      </c>
      <c r="N1066" s="319">
        <f t="shared" si="182"/>
        <v>0</v>
      </c>
      <c r="O1066" s="300"/>
      <c r="P1066" s="300"/>
      <c r="Q1066" s="297"/>
      <c r="R1066" s="297"/>
      <c r="S1066" s="299" t="str">
        <f t="shared" si="188"/>
        <v/>
      </c>
    </row>
    <row r="1067" spans="1:19" ht="30" customHeight="1" x14ac:dyDescent="0.2">
      <c r="A1067" s="277" t="str">
        <f t="shared" si="178"/>
        <v/>
      </c>
      <c r="B1067" s="296" t="str">
        <f t="shared" si="183"/>
        <v/>
      </c>
      <c r="C1067" s="296" t="str">
        <f t="shared" si="184"/>
        <v/>
      </c>
      <c r="D1067" s="297" t="str">
        <f t="shared" si="185"/>
        <v/>
      </c>
      <c r="E1067" s="298" t="str">
        <f t="shared" si="187"/>
        <v/>
      </c>
      <c r="F1067" s="297"/>
      <c r="G1067" s="297">
        <v>1067</v>
      </c>
      <c r="H1067" s="296" t="str">
        <f t="shared" si="186"/>
        <v/>
      </c>
      <c r="I1067" s="299" t="str">
        <f t="shared" si="179"/>
        <v/>
      </c>
      <c r="J1067" s="93"/>
      <c r="L1067" s="278">
        <f t="shared" si="180"/>
        <v>0</v>
      </c>
      <c r="M1067" s="278">
        <f t="shared" si="181"/>
        <v>0</v>
      </c>
      <c r="N1067" s="319">
        <f t="shared" si="182"/>
        <v>0</v>
      </c>
      <c r="O1067" s="300"/>
      <c r="P1067" s="300"/>
      <c r="Q1067" s="297"/>
      <c r="R1067" s="297"/>
      <c r="S1067" s="299" t="str">
        <f t="shared" si="188"/>
        <v/>
      </c>
    </row>
    <row r="1068" spans="1:19" ht="30" customHeight="1" x14ac:dyDescent="0.2">
      <c r="A1068" s="277" t="str">
        <f t="shared" si="178"/>
        <v/>
      </c>
      <c r="B1068" s="296" t="str">
        <f t="shared" si="183"/>
        <v/>
      </c>
      <c r="C1068" s="296" t="str">
        <f t="shared" si="184"/>
        <v/>
      </c>
      <c r="D1068" s="297" t="str">
        <f t="shared" si="185"/>
        <v/>
      </c>
      <c r="E1068" s="298" t="str">
        <f t="shared" si="187"/>
        <v/>
      </c>
      <c r="F1068" s="297"/>
      <c r="G1068" s="297">
        <v>1068</v>
      </c>
      <c r="H1068" s="296" t="str">
        <f t="shared" si="186"/>
        <v/>
      </c>
      <c r="I1068" s="299" t="str">
        <f t="shared" si="179"/>
        <v/>
      </c>
      <c r="J1068" s="93"/>
      <c r="L1068" s="278">
        <f t="shared" si="180"/>
        <v>0</v>
      </c>
      <c r="M1068" s="278">
        <f t="shared" si="181"/>
        <v>0</v>
      </c>
      <c r="N1068" s="319">
        <f t="shared" si="182"/>
        <v>0</v>
      </c>
      <c r="O1068" s="300"/>
      <c r="P1068" s="300"/>
      <c r="Q1068" s="297"/>
      <c r="R1068" s="297"/>
      <c r="S1068" s="299" t="str">
        <f t="shared" si="188"/>
        <v/>
      </c>
    </row>
    <row r="1069" spans="1:19" ht="30" customHeight="1" x14ac:dyDescent="0.2">
      <c r="A1069" s="277" t="str">
        <f t="shared" si="178"/>
        <v/>
      </c>
      <c r="B1069" s="296" t="str">
        <f t="shared" si="183"/>
        <v/>
      </c>
      <c r="C1069" s="296" t="str">
        <f t="shared" si="184"/>
        <v/>
      </c>
      <c r="D1069" s="297" t="str">
        <f t="shared" si="185"/>
        <v/>
      </c>
      <c r="E1069" s="298" t="str">
        <f t="shared" si="187"/>
        <v/>
      </c>
      <c r="F1069" s="297"/>
      <c r="G1069" s="297">
        <v>1069</v>
      </c>
      <c r="H1069" s="296" t="str">
        <f t="shared" si="186"/>
        <v/>
      </c>
      <c r="I1069" s="299" t="str">
        <f t="shared" si="179"/>
        <v/>
      </c>
      <c r="J1069" s="93"/>
      <c r="L1069" s="278">
        <f t="shared" si="180"/>
        <v>0</v>
      </c>
      <c r="M1069" s="278">
        <f t="shared" si="181"/>
        <v>0</v>
      </c>
      <c r="N1069" s="319">
        <f t="shared" si="182"/>
        <v>0</v>
      </c>
      <c r="O1069" s="300"/>
      <c r="P1069" s="300"/>
      <c r="Q1069" s="297"/>
      <c r="R1069" s="297"/>
      <c r="S1069" s="299" t="str">
        <f t="shared" si="188"/>
        <v/>
      </c>
    </row>
    <row r="1070" spans="1:19" ht="30" customHeight="1" x14ac:dyDescent="0.2">
      <c r="A1070" s="277" t="str">
        <f t="shared" si="178"/>
        <v/>
      </c>
      <c r="B1070" s="296" t="str">
        <f t="shared" si="183"/>
        <v/>
      </c>
      <c r="C1070" s="296" t="str">
        <f t="shared" si="184"/>
        <v/>
      </c>
      <c r="D1070" s="297" t="str">
        <f t="shared" si="185"/>
        <v/>
      </c>
      <c r="E1070" s="298" t="str">
        <f t="shared" si="187"/>
        <v/>
      </c>
      <c r="F1070" s="297"/>
      <c r="G1070" s="297">
        <v>1070</v>
      </c>
      <c r="H1070" s="296" t="str">
        <f t="shared" si="186"/>
        <v/>
      </c>
      <c r="I1070" s="299" t="str">
        <f t="shared" si="179"/>
        <v/>
      </c>
      <c r="J1070" s="93"/>
      <c r="L1070" s="278">
        <f t="shared" si="180"/>
        <v>0</v>
      </c>
      <c r="M1070" s="278">
        <f t="shared" si="181"/>
        <v>0</v>
      </c>
      <c r="N1070" s="319">
        <f t="shared" si="182"/>
        <v>0</v>
      </c>
      <c r="O1070" s="300"/>
      <c r="P1070" s="300"/>
      <c r="Q1070" s="297"/>
      <c r="R1070" s="297"/>
      <c r="S1070" s="299" t="str">
        <f t="shared" si="188"/>
        <v/>
      </c>
    </row>
    <row r="1071" spans="1:19" ht="30" customHeight="1" x14ac:dyDescent="0.2">
      <c r="A1071" s="277" t="str">
        <f t="shared" si="178"/>
        <v/>
      </c>
      <c r="B1071" s="296" t="str">
        <f t="shared" si="183"/>
        <v/>
      </c>
      <c r="C1071" s="296" t="str">
        <f t="shared" si="184"/>
        <v/>
      </c>
      <c r="D1071" s="297" t="str">
        <f t="shared" si="185"/>
        <v/>
      </c>
      <c r="E1071" s="298" t="str">
        <f t="shared" si="187"/>
        <v/>
      </c>
      <c r="F1071" s="297"/>
      <c r="G1071" s="297">
        <v>1071</v>
      </c>
      <c r="H1071" s="296" t="str">
        <f t="shared" si="186"/>
        <v/>
      </c>
      <c r="I1071" s="299" t="str">
        <f t="shared" si="179"/>
        <v/>
      </c>
      <c r="J1071" s="93"/>
      <c r="L1071" s="278">
        <f t="shared" si="180"/>
        <v>0</v>
      </c>
      <c r="M1071" s="278">
        <f t="shared" si="181"/>
        <v>0</v>
      </c>
      <c r="N1071" s="319">
        <f t="shared" si="182"/>
        <v>0</v>
      </c>
      <c r="O1071" s="300"/>
      <c r="P1071" s="300"/>
      <c r="Q1071" s="297"/>
      <c r="R1071" s="297"/>
      <c r="S1071" s="299" t="str">
        <f t="shared" si="188"/>
        <v/>
      </c>
    </row>
    <row r="1072" spans="1:19" ht="30" customHeight="1" x14ac:dyDescent="0.2">
      <c r="A1072" s="277" t="str">
        <f t="shared" si="178"/>
        <v/>
      </c>
      <c r="B1072" s="296" t="str">
        <f t="shared" si="183"/>
        <v/>
      </c>
      <c r="C1072" s="296" t="str">
        <f t="shared" si="184"/>
        <v/>
      </c>
      <c r="D1072" s="297" t="str">
        <f t="shared" si="185"/>
        <v/>
      </c>
      <c r="E1072" s="298" t="str">
        <f t="shared" si="187"/>
        <v/>
      </c>
      <c r="F1072" s="297"/>
      <c r="G1072" s="297">
        <v>1072</v>
      </c>
      <c r="H1072" s="296" t="str">
        <f t="shared" si="186"/>
        <v/>
      </c>
      <c r="I1072" s="299" t="str">
        <f t="shared" si="179"/>
        <v/>
      </c>
      <c r="J1072" s="93"/>
      <c r="L1072" s="278">
        <f t="shared" si="180"/>
        <v>0</v>
      </c>
      <c r="M1072" s="278">
        <f t="shared" si="181"/>
        <v>0</v>
      </c>
      <c r="N1072" s="319">
        <f t="shared" si="182"/>
        <v>0</v>
      </c>
      <c r="O1072" s="300"/>
      <c r="P1072" s="300"/>
      <c r="Q1072" s="297"/>
      <c r="R1072" s="297"/>
      <c r="S1072" s="299" t="str">
        <f t="shared" si="188"/>
        <v/>
      </c>
    </row>
    <row r="1073" spans="1:19" ht="30" customHeight="1" x14ac:dyDescent="0.2">
      <c r="A1073" s="277" t="str">
        <f t="shared" si="178"/>
        <v/>
      </c>
      <c r="B1073" s="296" t="str">
        <f t="shared" si="183"/>
        <v/>
      </c>
      <c r="C1073" s="296" t="str">
        <f t="shared" si="184"/>
        <v/>
      </c>
      <c r="D1073" s="297" t="str">
        <f t="shared" si="185"/>
        <v/>
      </c>
      <c r="E1073" s="298" t="str">
        <f t="shared" si="187"/>
        <v/>
      </c>
      <c r="F1073" s="297"/>
      <c r="G1073" s="297">
        <v>1073</v>
      </c>
      <c r="H1073" s="296" t="str">
        <f t="shared" si="186"/>
        <v/>
      </c>
      <c r="I1073" s="299" t="str">
        <f t="shared" si="179"/>
        <v/>
      </c>
      <c r="J1073" s="93"/>
      <c r="L1073" s="278">
        <f t="shared" si="180"/>
        <v>0</v>
      </c>
      <c r="M1073" s="278">
        <f t="shared" si="181"/>
        <v>0</v>
      </c>
      <c r="N1073" s="319">
        <f t="shared" si="182"/>
        <v>0</v>
      </c>
      <c r="O1073" s="300"/>
      <c r="P1073" s="300"/>
      <c r="Q1073" s="297"/>
      <c r="R1073" s="297"/>
      <c r="S1073" s="299" t="str">
        <f t="shared" si="188"/>
        <v/>
      </c>
    </row>
    <row r="1074" spans="1:19" ht="30" customHeight="1" x14ac:dyDescent="0.2">
      <c r="A1074" s="277" t="str">
        <f t="shared" si="178"/>
        <v/>
      </c>
      <c r="B1074" s="296" t="str">
        <f t="shared" si="183"/>
        <v/>
      </c>
      <c r="C1074" s="296" t="str">
        <f t="shared" si="184"/>
        <v/>
      </c>
      <c r="D1074" s="297" t="str">
        <f t="shared" si="185"/>
        <v/>
      </c>
      <c r="E1074" s="298" t="str">
        <f t="shared" si="187"/>
        <v/>
      </c>
      <c r="F1074" s="297"/>
      <c r="G1074" s="297">
        <v>1074</v>
      </c>
      <c r="H1074" s="296" t="str">
        <f t="shared" si="186"/>
        <v/>
      </c>
      <c r="I1074" s="299" t="str">
        <f t="shared" si="179"/>
        <v/>
      </c>
      <c r="J1074" s="93"/>
      <c r="L1074" s="278">
        <f t="shared" si="180"/>
        <v>0</v>
      </c>
      <c r="M1074" s="278">
        <f t="shared" si="181"/>
        <v>0</v>
      </c>
      <c r="N1074" s="319">
        <f t="shared" si="182"/>
        <v>0</v>
      </c>
      <c r="O1074" s="300"/>
      <c r="P1074" s="300"/>
      <c r="Q1074" s="297"/>
      <c r="R1074" s="297"/>
      <c r="S1074" s="299" t="str">
        <f t="shared" si="188"/>
        <v/>
      </c>
    </row>
    <row r="1075" spans="1:19" ht="30" customHeight="1" x14ac:dyDescent="0.2">
      <c r="A1075" s="277" t="str">
        <f t="shared" si="178"/>
        <v/>
      </c>
      <c r="B1075" s="296" t="str">
        <f t="shared" si="183"/>
        <v/>
      </c>
      <c r="C1075" s="296" t="str">
        <f t="shared" si="184"/>
        <v/>
      </c>
      <c r="D1075" s="297" t="str">
        <f t="shared" si="185"/>
        <v/>
      </c>
      <c r="E1075" s="298" t="str">
        <f t="shared" si="187"/>
        <v/>
      </c>
      <c r="F1075" s="297"/>
      <c r="G1075" s="297">
        <v>1075</v>
      </c>
      <c r="H1075" s="296" t="str">
        <f t="shared" si="186"/>
        <v/>
      </c>
      <c r="I1075" s="299" t="str">
        <f t="shared" si="179"/>
        <v/>
      </c>
      <c r="J1075" s="93"/>
      <c r="L1075" s="278">
        <f t="shared" si="180"/>
        <v>0</v>
      </c>
      <c r="M1075" s="278">
        <f t="shared" si="181"/>
        <v>0</v>
      </c>
      <c r="N1075" s="319">
        <f t="shared" si="182"/>
        <v>0</v>
      </c>
      <c r="O1075" s="300"/>
      <c r="P1075" s="300"/>
      <c r="Q1075" s="297"/>
      <c r="R1075" s="297"/>
      <c r="S1075" s="299" t="str">
        <f t="shared" si="188"/>
        <v/>
      </c>
    </row>
    <row r="1076" spans="1:19" ht="30" customHeight="1" x14ac:dyDescent="0.2">
      <c r="A1076" s="277" t="str">
        <f t="shared" si="178"/>
        <v/>
      </c>
      <c r="B1076" s="296" t="str">
        <f t="shared" si="183"/>
        <v/>
      </c>
      <c r="C1076" s="296" t="str">
        <f t="shared" si="184"/>
        <v/>
      </c>
      <c r="D1076" s="297" t="str">
        <f t="shared" si="185"/>
        <v/>
      </c>
      <c r="E1076" s="298" t="str">
        <f t="shared" si="187"/>
        <v/>
      </c>
      <c r="F1076" s="297"/>
      <c r="G1076" s="297">
        <v>1076</v>
      </c>
      <c r="H1076" s="296" t="str">
        <f t="shared" si="186"/>
        <v/>
      </c>
      <c r="I1076" s="299" t="str">
        <f t="shared" si="179"/>
        <v/>
      </c>
      <c r="J1076" s="93"/>
      <c r="L1076" s="278">
        <f t="shared" si="180"/>
        <v>0</v>
      </c>
      <c r="M1076" s="278">
        <f t="shared" si="181"/>
        <v>0</v>
      </c>
      <c r="N1076" s="319">
        <f t="shared" si="182"/>
        <v>0</v>
      </c>
      <c r="O1076" s="300"/>
      <c r="P1076" s="300"/>
      <c r="Q1076" s="297"/>
      <c r="R1076" s="297"/>
      <c r="S1076" s="299" t="str">
        <f t="shared" si="188"/>
        <v/>
      </c>
    </row>
    <row r="1077" spans="1:19" ht="30" customHeight="1" x14ac:dyDescent="0.2">
      <c r="A1077" s="277" t="str">
        <f t="shared" si="178"/>
        <v/>
      </c>
      <c r="B1077" s="296" t="str">
        <f t="shared" si="183"/>
        <v/>
      </c>
      <c r="C1077" s="296" t="str">
        <f t="shared" si="184"/>
        <v/>
      </c>
      <c r="D1077" s="297" t="str">
        <f t="shared" si="185"/>
        <v/>
      </c>
      <c r="E1077" s="298" t="str">
        <f t="shared" si="187"/>
        <v/>
      </c>
      <c r="F1077" s="297"/>
      <c r="G1077" s="297">
        <v>1077</v>
      </c>
      <c r="H1077" s="296" t="str">
        <f t="shared" si="186"/>
        <v/>
      </c>
      <c r="I1077" s="299" t="str">
        <f t="shared" si="179"/>
        <v/>
      </c>
      <c r="J1077" s="93"/>
      <c r="L1077" s="278">
        <f t="shared" si="180"/>
        <v>0</v>
      </c>
      <c r="M1077" s="278">
        <f t="shared" si="181"/>
        <v>0</v>
      </c>
      <c r="N1077" s="319">
        <f t="shared" si="182"/>
        <v>0</v>
      </c>
      <c r="O1077" s="300"/>
      <c r="P1077" s="300"/>
      <c r="Q1077" s="297"/>
      <c r="R1077" s="297"/>
      <c r="S1077" s="299" t="str">
        <f t="shared" si="188"/>
        <v/>
      </c>
    </row>
    <row r="1078" spans="1:19" ht="30" customHeight="1" x14ac:dyDescent="0.2">
      <c r="A1078" s="277" t="str">
        <f t="shared" si="178"/>
        <v/>
      </c>
      <c r="B1078" s="296" t="str">
        <f t="shared" si="183"/>
        <v/>
      </c>
      <c r="C1078" s="296" t="str">
        <f t="shared" si="184"/>
        <v/>
      </c>
      <c r="D1078" s="297" t="str">
        <f t="shared" si="185"/>
        <v/>
      </c>
      <c r="E1078" s="298" t="str">
        <f t="shared" si="187"/>
        <v/>
      </c>
      <c r="F1078" s="297"/>
      <c r="G1078" s="297">
        <v>1078</v>
      </c>
      <c r="H1078" s="296" t="str">
        <f t="shared" si="186"/>
        <v/>
      </c>
      <c r="I1078" s="299" t="str">
        <f t="shared" si="179"/>
        <v/>
      </c>
      <c r="J1078" s="93"/>
      <c r="L1078" s="278">
        <f t="shared" si="180"/>
        <v>0</v>
      </c>
      <c r="M1078" s="278">
        <f t="shared" si="181"/>
        <v>0</v>
      </c>
      <c r="N1078" s="319">
        <f t="shared" si="182"/>
        <v>0</v>
      </c>
      <c r="O1078" s="300"/>
      <c r="P1078" s="300"/>
      <c r="Q1078" s="297"/>
      <c r="R1078" s="297"/>
      <c r="S1078" s="299" t="str">
        <f t="shared" si="188"/>
        <v/>
      </c>
    </row>
    <row r="1079" spans="1:19" ht="30" customHeight="1" x14ac:dyDescent="0.2">
      <c r="A1079" s="277" t="str">
        <f t="shared" si="178"/>
        <v/>
      </c>
      <c r="B1079" s="296" t="str">
        <f t="shared" si="183"/>
        <v/>
      </c>
      <c r="C1079" s="296" t="str">
        <f t="shared" si="184"/>
        <v/>
      </c>
      <c r="D1079" s="297" t="str">
        <f t="shared" si="185"/>
        <v/>
      </c>
      <c r="E1079" s="298" t="str">
        <f t="shared" si="187"/>
        <v/>
      </c>
      <c r="F1079" s="297"/>
      <c r="G1079" s="297">
        <v>1079</v>
      </c>
      <c r="H1079" s="296" t="str">
        <f t="shared" si="186"/>
        <v/>
      </c>
      <c r="I1079" s="299" t="str">
        <f t="shared" si="179"/>
        <v/>
      </c>
      <c r="J1079" s="93"/>
      <c r="L1079" s="278">
        <f t="shared" si="180"/>
        <v>0</v>
      </c>
      <c r="M1079" s="278">
        <f t="shared" si="181"/>
        <v>0</v>
      </c>
      <c r="N1079" s="319">
        <f t="shared" si="182"/>
        <v>0</v>
      </c>
      <c r="O1079" s="300"/>
      <c r="P1079" s="300"/>
      <c r="Q1079" s="297"/>
      <c r="R1079" s="297"/>
      <c r="S1079" s="299" t="str">
        <f t="shared" si="188"/>
        <v/>
      </c>
    </row>
    <row r="1080" spans="1:19" ht="30" customHeight="1" x14ac:dyDescent="0.2">
      <c r="A1080" s="277" t="str">
        <f t="shared" si="178"/>
        <v/>
      </c>
      <c r="B1080" s="296" t="str">
        <f t="shared" si="183"/>
        <v/>
      </c>
      <c r="C1080" s="296" t="str">
        <f t="shared" si="184"/>
        <v/>
      </c>
      <c r="D1080" s="297" t="str">
        <f t="shared" si="185"/>
        <v/>
      </c>
      <c r="E1080" s="298" t="str">
        <f t="shared" si="187"/>
        <v/>
      </c>
      <c r="F1080" s="297"/>
      <c r="G1080" s="297">
        <v>1080</v>
      </c>
      <c r="H1080" s="296" t="str">
        <f t="shared" si="186"/>
        <v/>
      </c>
      <c r="I1080" s="299" t="str">
        <f t="shared" si="179"/>
        <v/>
      </c>
      <c r="J1080" s="93"/>
      <c r="L1080" s="278">
        <f t="shared" si="180"/>
        <v>0</v>
      </c>
      <c r="M1080" s="278">
        <f t="shared" si="181"/>
        <v>0</v>
      </c>
      <c r="N1080" s="319">
        <f t="shared" si="182"/>
        <v>0</v>
      </c>
      <c r="O1080" s="300"/>
      <c r="P1080" s="300"/>
      <c r="Q1080" s="297"/>
      <c r="R1080" s="297"/>
      <c r="S1080" s="299" t="str">
        <f t="shared" si="188"/>
        <v/>
      </c>
    </row>
    <row r="1081" spans="1:19" ht="30" customHeight="1" x14ac:dyDescent="0.2">
      <c r="A1081" s="277" t="str">
        <f t="shared" si="178"/>
        <v/>
      </c>
      <c r="B1081" s="296" t="str">
        <f t="shared" si="183"/>
        <v/>
      </c>
      <c r="C1081" s="296" t="str">
        <f t="shared" si="184"/>
        <v/>
      </c>
      <c r="D1081" s="297" t="str">
        <f t="shared" si="185"/>
        <v/>
      </c>
      <c r="E1081" s="298" t="str">
        <f t="shared" si="187"/>
        <v/>
      </c>
      <c r="F1081" s="297"/>
      <c r="G1081" s="297">
        <v>1081</v>
      </c>
      <c r="H1081" s="296" t="str">
        <f t="shared" si="186"/>
        <v/>
      </c>
      <c r="I1081" s="299" t="str">
        <f t="shared" si="179"/>
        <v/>
      </c>
      <c r="J1081" s="93"/>
      <c r="L1081" s="278">
        <f t="shared" si="180"/>
        <v>0</v>
      </c>
      <c r="M1081" s="278">
        <f t="shared" si="181"/>
        <v>0</v>
      </c>
      <c r="N1081" s="319">
        <f t="shared" si="182"/>
        <v>0</v>
      </c>
      <c r="O1081" s="300"/>
      <c r="P1081" s="300"/>
      <c r="Q1081" s="297"/>
      <c r="R1081" s="297"/>
      <c r="S1081" s="299" t="str">
        <f t="shared" si="188"/>
        <v/>
      </c>
    </row>
    <row r="1082" spans="1:19" ht="30" customHeight="1" x14ac:dyDescent="0.2">
      <c r="A1082" s="277" t="str">
        <f t="shared" si="178"/>
        <v/>
      </c>
      <c r="B1082" s="296" t="str">
        <f t="shared" si="183"/>
        <v/>
      </c>
      <c r="C1082" s="296" t="str">
        <f t="shared" si="184"/>
        <v/>
      </c>
      <c r="D1082" s="297" t="str">
        <f t="shared" si="185"/>
        <v/>
      </c>
      <c r="E1082" s="298" t="str">
        <f t="shared" si="187"/>
        <v/>
      </c>
      <c r="F1082" s="297"/>
      <c r="G1082" s="297">
        <v>1082</v>
      </c>
      <c r="H1082" s="296" t="str">
        <f t="shared" si="186"/>
        <v/>
      </c>
      <c r="I1082" s="299" t="str">
        <f t="shared" si="179"/>
        <v/>
      </c>
      <c r="J1082" s="93"/>
      <c r="L1082" s="278">
        <f t="shared" si="180"/>
        <v>0</v>
      </c>
      <c r="M1082" s="278">
        <f t="shared" si="181"/>
        <v>0</v>
      </c>
      <c r="N1082" s="319">
        <f t="shared" si="182"/>
        <v>0</v>
      </c>
      <c r="O1082" s="300"/>
      <c r="P1082" s="300"/>
      <c r="Q1082" s="297"/>
      <c r="R1082" s="297"/>
      <c r="S1082" s="299" t="str">
        <f t="shared" si="188"/>
        <v/>
      </c>
    </row>
    <row r="1083" spans="1:19" ht="30" customHeight="1" x14ac:dyDescent="0.2">
      <c r="A1083" s="277" t="str">
        <f t="shared" si="178"/>
        <v/>
      </c>
      <c r="B1083" s="296" t="str">
        <f t="shared" si="183"/>
        <v/>
      </c>
      <c r="C1083" s="296" t="str">
        <f t="shared" si="184"/>
        <v/>
      </c>
      <c r="D1083" s="297" t="str">
        <f t="shared" si="185"/>
        <v/>
      </c>
      <c r="E1083" s="298" t="str">
        <f t="shared" si="187"/>
        <v/>
      </c>
      <c r="F1083" s="297"/>
      <c r="G1083" s="297">
        <v>1083</v>
      </c>
      <c r="H1083" s="296" t="str">
        <f t="shared" si="186"/>
        <v/>
      </c>
      <c r="I1083" s="299" t="str">
        <f t="shared" si="179"/>
        <v/>
      </c>
      <c r="J1083" s="93"/>
      <c r="L1083" s="278">
        <f t="shared" si="180"/>
        <v>0</v>
      </c>
      <c r="M1083" s="278">
        <f t="shared" si="181"/>
        <v>0</v>
      </c>
      <c r="N1083" s="319">
        <f t="shared" si="182"/>
        <v>0</v>
      </c>
      <c r="O1083" s="300"/>
      <c r="P1083" s="300"/>
      <c r="Q1083" s="297"/>
      <c r="R1083" s="297"/>
      <c r="S1083" s="299" t="str">
        <f t="shared" si="188"/>
        <v/>
      </c>
    </row>
    <row r="1084" spans="1:19" ht="30" customHeight="1" x14ac:dyDescent="0.2">
      <c r="A1084" s="277" t="str">
        <f t="shared" si="178"/>
        <v/>
      </c>
      <c r="B1084" s="296" t="str">
        <f t="shared" si="183"/>
        <v/>
      </c>
      <c r="C1084" s="296" t="str">
        <f t="shared" si="184"/>
        <v/>
      </c>
      <c r="D1084" s="297" t="str">
        <f t="shared" si="185"/>
        <v/>
      </c>
      <c r="E1084" s="298" t="str">
        <f t="shared" si="187"/>
        <v/>
      </c>
      <c r="F1084" s="297"/>
      <c r="G1084" s="297">
        <v>1084</v>
      </c>
      <c r="H1084" s="296" t="str">
        <f t="shared" si="186"/>
        <v/>
      </c>
      <c r="I1084" s="299" t="str">
        <f t="shared" si="179"/>
        <v/>
      </c>
      <c r="J1084" s="93"/>
      <c r="L1084" s="278">
        <f t="shared" si="180"/>
        <v>0</v>
      </c>
      <c r="M1084" s="278">
        <f t="shared" si="181"/>
        <v>0</v>
      </c>
      <c r="N1084" s="319">
        <f t="shared" si="182"/>
        <v>0</v>
      </c>
      <c r="O1084" s="300"/>
      <c r="P1084" s="300"/>
      <c r="Q1084" s="297"/>
      <c r="R1084" s="297"/>
      <c r="S1084" s="299" t="str">
        <f t="shared" si="188"/>
        <v/>
      </c>
    </row>
    <row r="1085" spans="1:19" ht="30" customHeight="1" x14ac:dyDescent="0.2">
      <c r="A1085" s="277" t="str">
        <f t="shared" si="178"/>
        <v/>
      </c>
      <c r="B1085" s="296" t="str">
        <f t="shared" si="183"/>
        <v/>
      </c>
      <c r="C1085" s="296" t="str">
        <f t="shared" si="184"/>
        <v/>
      </c>
      <c r="D1085" s="297" t="str">
        <f t="shared" si="185"/>
        <v/>
      </c>
      <c r="E1085" s="298" t="str">
        <f t="shared" si="187"/>
        <v/>
      </c>
      <c r="F1085" s="297"/>
      <c r="G1085" s="297">
        <v>1085</v>
      </c>
      <c r="H1085" s="296" t="str">
        <f t="shared" si="186"/>
        <v/>
      </c>
      <c r="I1085" s="299" t="str">
        <f t="shared" si="179"/>
        <v/>
      </c>
      <c r="J1085" s="93"/>
      <c r="L1085" s="278">
        <f t="shared" si="180"/>
        <v>0</v>
      </c>
      <c r="M1085" s="278">
        <f t="shared" si="181"/>
        <v>0</v>
      </c>
      <c r="N1085" s="319">
        <f t="shared" si="182"/>
        <v>0</v>
      </c>
      <c r="O1085" s="300"/>
      <c r="P1085" s="300"/>
      <c r="Q1085" s="297"/>
      <c r="R1085" s="297"/>
      <c r="S1085" s="299" t="str">
        <f t="shared" si="188"/>
        <v/>
      </c>
    </row>
    <row r="1086" spans="1:19" ht="30" customHeight="1" x14ac:dyDescent="0.2">
      <c r="A1086" s="277" t="str">
        <f t="shared" si="178"/>
        <v/>
      </c>
      <c r="B1086" s="296" t="str">
        <f t="shared" si="183"/>
        <v/>
      </c>
      <c r="C1086" s="296" t="str">
        <f t="shared" si="184"/>
        <v/>
      </c>
      <c r="D1086" s="297" t="str">
        <f t="shared" si="185"/>
        <v/>
      </c>
      <c r="E1086" s="298" t="str">
        <f t="shared" si="187"/>
        <v/>
      </c>
      <c r="F1086" s="297"/>
      <c r="G1086" s="297">
        <v>1086</v>
      </c>
      <c r="H1086" s="296" t="str">
        <f t="shared" si="186"/>
        <v/>
      </c>
      <c r="I1086" s="299" t="str">
        <f t="shared" si="179"/>
        <v/>
      </c>
      <c r="J1086" s="93"/>
      <c r="L1086" s="278">
        <f t="shared" si="180"/>
        <v>0</v>
      </c>
      <c r="M1086" s="278">
        <f t="shared" si="181"/>
        <v>0</v>
      </c>
      <c r="N1086" s="319">
        <f t="shared" si="182"/>
        <v>0</v>
      </c>
      <c r="O1086" s="300"/>
      <c r="P1086" s="300"/>
      <c r="Q1086" s="297"/>
      <c r="R1086" s="297"/>
      <c r="S1086" s="299" t="str">
        <f t="shared" si="188"/>
        <v/>
      </c>
    </row>
    <row r="1087" spans="1:19" ht="30" customHeight="1" x14ac:dyDescent="0.2">
      <c r="A1087" s="277" t="str">
        <f t="shared" si="178"/>
        <v/>
      </c>
      <c r="B1087" s="296" t="str">
        <f t="shared" si="183"/>
        <v/>
      </c>
      <c r="C1087" s="296" t="str">
        <f t="shared" si="184"/>
        <v/>
      </c>
      <c r="D1087" s="297" t="str">
        <f t="shared" si="185"/>
        <v/>
      </c>
      <c r="E1087" s="298" t="str">
        <f t="shared" si="187"/>
        <v/>
      </c>
      <c r="F1087" s="297"/>
      <c r="G1087" s="297">
        <v>1087</v>
      </c>
      <c r="H1087" s="296" t="str">
        <f t="shared" si="186"/>
        <v/>
      </c>
      <c r="I1087" s="299" t="str">
        <f t="shared" si="179"/>
        <v/>
      </c>
      <c r="J1087" s="93"/>
      <c r="L1087" s="278">
        <f t="shared" si="180"/>
        <v>0</v>
      </c>
      <c r="M1087" s="278">
        <f t="shared" si="181"/>
        <v>0</v>
      </c>
      <c r="N1087" s="319">
        <f t="shared" si="182"/>
        <v>0</v>
      </c>
      <c r="O1087" s="300"/>
      <c r="P1087" s="300"/>
      <c r="Q1087" s="297"/>
      <c r="R1087" s="297"/>
      <c r="S1087" s="299" t="str">
        <f t="shared" si="188"/>
        <v/>
      </c>
    </row>
    <row r="1088" spans="1:19" ht="30" customHeight="1" x14ac:dyDescent="0.2">
      <c r="A1088" s="277" t="str">
        <f t="shared" si="178"/>
        <v/>
      </c>
      <c r="B1088" s="296" t="str">
        <f t="shared" si="183"/>
        <v/>
      </c>
      <c r="C1088" s="296" t="str">
        <f t="shared" si="184"/>
        <v/>
      </c>
      <c r="D1088" s="297" t="str">
        <f t="shared" si="185"/>
        <v/>
      </c>
      <c r="E1088" s="298" t="str">
        <f t="shared" si="187"/>
        <v/>
      </c>
      <c r="F1088" s="297"/>
      <c r="G1088" s="297">
        <v>1088</v>
      </c>
      <c r="H1088" s="296" t="str">
        <f t="shared" si="186"/>
        <v/>
      </c>
      <c r="I1088" s="299" t="str">
        <f t="shared" si="179"/>
        <v/>
      </c>
      <c r="J1088" s="93"/>
      <c r="L1088" s="278">
        <f t="shared" si="180"/>
        <v>0</v>
      </c>
      <c r="M1088" s="278">
        <f t="shared" si="181"/>
        <v>0</v>
      </c>
      <c r="N1088" s="319">
        <f t="shared" si="182"/>
        <v>0</v>
      </c>
      <c r="O1088" s="300"/>
      <c r="P1088" s="300"/>
      <c r="Q1088" s="297"/>
      <c r="R1088" s="297"/>
      <c r="S1088" s="299" t="str">
        <f t="shared" si="188"/>
        <v/>
      </c>
    </row>
    <row r="1089" spans="1:19" ht="30" customHeight="1" x14ac:dyDescent="0.2">
      <c r="A1089" s="277" t="str">
        <f t="shared" si="178"/>
        <v/>
      </c>
      <c r="B1089" s="296" t="str">
        <f t="shared" si="183"/>
        <v/>
      </c>
      <c r="C1089" s="296" t="str">
        <f t="shared" si="184"/>
        <v/>
      </c>
      <c r="D1089" s="297" t="str">
        <f t="shared" si="185"/>
        <v/>
      </c>
      <c r="E1089" s="298" t="str">
        <f t="shared" si="187"/>
        <v/>
      </c>
      <c r="F1089" s="297"/>
      <c r="G1089" s="297">
        <v>1089</v>
      </c>
      <c r="H1089" s="296" t="str">
        <f t="shared" si="186"/>
        <v/>
      </c>
      <c r="I1089" s="299" t="str">
        <f t="shared" si="179"/>
        <v/>
      </c>
      <c r="J1089" s="93"/>
      <c r="L1089" s="278">
        <f t="shared" si="180"/>
        <v>0</v>
      </c>
      <c r="M1089" s="278">
        <f t="shared" si="181"/>
        <v>0</v>
      </c>
      <c r="N1089" s="319">
        <f t="shared" si="182"/>
        <v>0</v>
      </c>
      <c r="O1089" s="300"/>
      <c r="P1089" s="300"/>
      <c r="Q1089" s="297"/>
      <c r="R1089" s="297"/>
      <c r="S1089" s="299" t="str">
        <f t="shared" si="188"/>
        <v/>
      </c>
    </row>
    <row r="1090" spans="1:19" ht="30" customHeight="1" x14ac:dyDescent="0.2">
      <c r="A1090" s="277" t="str">
        <f t="shared" ref="A1090:A1153" si="189">IF(B1090="","",$W$3)</f>
        <v/>
      </c>
      <c r="B1090" s="296" t="str">
        <f t="shared" si="183"/>
        <v/>
      </c>
      <c r="C1090" s="296" t="str">
        <f t="shared" si="184"/>
        <v/>
      </c>
      <c r="D1090" s="297" t="str">
        <f t="shared" si="185"/>
        <v/>
      </c>
      <c r="E1090" s="298" t="str">
        <f t="shared" si="187"/>
        <v/>
      </c>
      <c r="F1090" s="297"/>
      <c r="G1090" s="297">
        <v>1090</v>
      </c>
      <c r="H1090" s="296" t="str">
        <f t="shared" si="186"/>
        <v/>
      </c>
      <c r="I1090" s="299" t="str">
        <f t="shared" ref="I1090:I1153" si="190">IF(H1090="","",CONCATENATE("C",IF(H1090&gt;$X$1-25,0,INT(($X$1-H1090-20)/5))))</f>
        <v/>
      </c>
      <c r="J1090" s="93"/>
      <c r="L1090" s="278">
        <f t="shared" ref="L1090:L1153" si="191">IF(D1090="M",1,0)</f>
        <v>0</v>
      </c>
      <c r="M1090" s="278">
        <f t="shared" ref="M1090:M1153" si="192">IF(D1090="F",1,0)</f>
        <v>0</v>
      </c>
      <c r="N1090" s="319">
        <f t="shared" ref="N1090:N1153" si="193">IF(COUNTBLANK(O1090:R1090)=0,1,0)</f>
        <v>0</v>
      </c>
      <c r="O1090" s="300"/>
      <c r="P1090" s="300"/>
      <c r="Q1090" s="297"/>
      <c r="R1090" s="297"/>
      <c r="S1090" s="299" t="str">
        <f t="shared" si="188"/>
        <v/>
      </c>
    </row>
    <row r="1091" spans="1:19" ht="30" customHeight="1" x14ac:dyDescent="0.2">
      <c r="A1091" s="277" t="str">
        <f t="shared" si="189"/>
        <v/>
      </c>
      <c r="B1091" s="296" t="str">
        <f t="shared" ref="B1091:B1154" si="194">IF(O1091="","",O1091)</f>
        <v/>
      </c>
      <c r="C1091" s="296" t="str">
        <f t="shared" ref="C1091:C1154" si="195">IF(P1091="","",P1091)</f>
        <v/>
      </c>
      <c r="D1091" s="297" t="str">
        <f t="shared" ref="D1091:D1154" si="196">IF(Q1091="","",Q1091)</f>
        <v/>
      </c>
      <c r="E1091" s="298" t="str">
        <f t="shared" si="187"/>
        <v/>
      </c>
      <c r="F1091" s="297"/>
      <c r="G1091" s="297">
        <v>1091</v>
      </c>
      <c r="H1091" s="296" t="str">
        <f t="shared" ref="H1091:H1154" si="197">IF(R1091="","",R1091)</f>
        <v/>
      </c>
      <c r="I1091" s="299" t="str">
        <f t="shared" si="190"/>
        <v/>
      </c>
      <c r="J1091" s="93"/>
      <c r="L1091" s="278">
        <f t="shared" si="191"/>
        <v>0</v>
      </c>
      <c r="M1091" s="278">
        <f t="shared" si="192"/>
        <v>0</v>
      </c>
      <c r="N1091" s="319">
        <f t="shared" si="193"/>
        <v>0</v>
      </c>
      <c r="O1091" s="300"/>
      <c r="P1091" s="300"/>
      <c r="Q1091" s="297"/>
      <c r="R1091" s="297"/>
      <c r="S1091" s="299" t="str">
        <f t="shared" si="188"/>
        <v/>
      </c>
    </row>
    <row r="1092" spans="1:19" ht="30" customHeight="1" x14ac:dyDescent="0.2">
      <c r="A1092" s="277" t="str">
        <f t="shared" si="189"/>
        <v/>
      </c>
      <c r="B1092" s="296" t="str">
        <f t="shared" si="194"/>
        <v/>
      </c>
      <c r="C1092" s="296" t="str">
        <f t="shared" si="195"/>
        <v/>
      </c>
      <c r="D1092" s="297" t="str">
        <f t="shared" si="196"/>
        <v/>
      </c>
      <c r="E1092" s="298" t="str">
        <f t="shared" ref="E1092:E1155" si="198">IF(H1092="","",VALUE(CONCATENATE("01/01/",H1092)))</f>
        <v/>
      </c>
      <c r="F1092" s="297"/>
      <c r="G1092" s="297">
        <v>1092</v>
      </c>
      <c r="H1092" s="296" t="str">
        <f t="shared" si="197"/>
        <v/>
      </c>
      <c r="I1092" s="299" t="str">
        <f t="shared" si="190"/>
        <v/>
      </c>
      <c r="J1092" s="93"/>
      <c r="L1092" s="278">
        <f t="shared" si="191"/>
        <v>0</v>
      </c>
      <c r="M1092" s="278">
        <f t="shared" si="192"/>
        <v>0</v>
      </c>
      <c r="N1092" s="319">
        <f t="shared" si="193"/>
        <v>0</v>
      </c>
      <c r="O1092" s="300"/>
      <c r="P1092" s="300"/>
      <c r="Q1092" s="297"/>
      <c r="R1092" s="297"/>
      <c r="S1092" s="299" t="str">
        <f t="shared" si="188"/>
        <v/>
      </c>
    </row>
    <row r="1093" spans="1:19" ht="30" customHeight="1" x14ac:dyDescent="0.2">
      <c r="A1093" s="277" t="str">
        <f t="shared" si="189"/>
        <v/>
      </c>
      <c r="B1093" s="296" t="str">
        <f t="shared" si="194"/>
        <v/>
      </c>
      <c r="C1093" s="296" t="str">
        <f t="shared" si="195"/>
        <v/>
      </c>
      <c r="D1093" s="297" t="str">
        <f t="shared" si="196"/>
        <v/>
      </c>
      <c r="E1093" s="298" t="str">
        <f t="shared" si="198"/>
        <v/>
      </c>
      <c r="F1093" s="297"/>
      <c r="G1093" s="297">
        <v>1093</v>
      </c>
      <c r="H1093" s="296" t="str">
        <f t="shared" si="197"/>
        <v/>
      </c>
      <c r="I1093" s="299" t="str">
        <f t="shared" si="190"/>
        <v/>
      </c>
      <c r="J1093" s="93"/>
      <c r="L1093" s="278">
        <f t="shared" si="191"/>
        <v>0</v>
      </c>
      <c r="M1093" s="278">
        <f t="shared" si="192"/>
        <v>0</v>
      </c>
      <c r="N1093" s="319">
        <f t="shared" si="193"/>
        <v>0</v>
      </c>
      <c r="O1093" s="300"/>
      <c r="P1093" s="300"/>
      <c r="Q1093" s="297"/>
      <c r="R1093" s="297"/>
      <c r="S1093" s="299" t="str">
        <f t="shared" si="188"/>
        <v/>
      </c>
    </row>
    <row r="1094" spans="1:19" ht="30" customHeight="1" x14ac:dyDescent="0.2">
      <c r="A1094" s="277" t="str">
        <f t="shared" si="189"/>
        <v/>
      </c>
      <c r="B1094" s="296" t="str">
        <f t="shared" si="194"/>
        <v/>
      </c>
      <c r="C1094" s="296" t="str">
        <f t="shared" si="195"/>
        <v/>
      </c>
      <c r="D1094" s="297" t="str">
        <f t="shared" si="196"/>
        <v/>
      </c>
      <c r="E1094" s="298" t="str">
        <f t="shared" si="198"/>
        <v/>
      </c>
      <c r="F1094" s="297"/>
      <c r="G1094" s="297">
        <v>1094</v>
      </c>
      <c r="H1094" s="296" t="str">
        <f t="shared" si="197"/>
        <v/>
      </c>
      <c r="I1094" s="299" t="str">
        <f t="shared" si="190"/>
        <v/>
      </c>
      <c r="J1094" s="93"/>
      <c r="L1094" s="278">
        <f t="shared" si="191"/>
        <v>0</v>
      </c>
      <c r="M1094" s="278">
        <f t="shared" si="192"/>
        <v>0</v>
      </c>
      <c r="N1094" s="319">
        <f t="shared" si="193"/>
        <v>0</v>
      </c>
      <c r="O1094" s="300"/>
      <c r="P1094" s="300"/>
      <c r="Q1094" s="297"/>
      <c r="R1094" s="297"/>
      <c r="S1094" s="299" t="str">
        <f t="shared" si="188"/>
        <v/>
      </c>
    </row>
    <row r="1095" spans="1:19" ht="30" customHeight="1" x14ac:dyDescent="0.2">
      <c r="A1095" s="277" t="str">
        <f t="shared" si="189"/>
        <v/>
      </c>
      <c r="B1095" s="296" t="str">
        <f t="shared" si="194"/>
        <v/>
      </c>
      <c r="C1095" s="296" t="str">
        <f t="shared" si="195"/>
        <v/>
      </c>
      <c r="D1095" s="297" t="str">
        <f t="shared" si="196"/>
        <v/>
      </c>
      <c r="E1095" s="298" t="str">
        <f t="shared" si="198"/>
        <v/>
      </c>
      <c r="F1095" s="297"/>
      <c r="G1095" s="297">
        <v>1095</v>
      </c>
      <c r="H1095" s="296" t="str">
        <f t="shared" si="197"/>
        <v/>
      </c>
      <c r="I1095" s="299" t="str">
        <f t="shared" si="190"/>
        <v/>
      </c>
      <c r="J1095" s="93"/>
      <c r="L1095" s="278">
        <f t="shared" si="191"/>
        <v>0</v>
      </c>
      <c r="M1095" s="278">
        <f t="shared" si="192"/>
        <v>0</v>
      </c>
      <c r="N1095" s="319">
        <f t="shared" si="193"/>
        <v>0</v>
      </c>
      <c r="O1095" s="300"/>
      <c r="P1095" s="300"/>
      <c r="Q1095" s="297"/>
      <c r="R1095" s="297"/>
      <c r="S1095" s="299" t="str">
        <f t="shared" si="188"/>
        <v/>
      </c>
    </row>
    <row r="1096" spans="1:19" ht="30" customHeight="1" x14ac:dyDescent="0.2">
      <c r="A1096" s="277" t="str">
        <f t="shared" si="189"/>
        <v/>
      </c>
      <c r="B1096" s="296" t="str">
        <f t="shared" si="194"/>
        <v/>
      </c>
      <c r="C1096" s="296" t="str">
        <f t="shared" si="195"/>
        <v/>
      </c>
      <c r="D1096" s="297" t="str">
        <f t="shared" si="196"/>
        <v/>
      </c>
      <c r="E1096" s="298" t="str">
        <f t="shared" si="198"/>
        <v/>
      </c>
      <c r="F1096" s="297"/>
      <c r="G1096" s="297">
        <v>1096</v>
      </c>
      <c r="H1096" s="296" t="str">
        <f t="shared" si="197"/>
        <v/>
      </c>
      <c r="I1096" s="299" t="str">
        <f t="shared" si="190"/>
        <v/>
      </c>
      <c r="J1096" s="93"/>
      <c r="L1096" s="278">
        <f t="shared" si="191"/>
        <v>0</v>
      </c>
      <c r="M1096" s="278">
        <f t="shared" si="192"/>
        <v>0</v>
      </c>
      <c r="N1096" s="319">
        <f t="shared" si="193"/>
        <v>0</v>
      </c>
      <c r="O1096" s="300"/>
      <c r="P1096" s="300"/>
      <c r="Q1096" s="297"/>
      <c r="R1096" s="297"/>
      <c r="S1096" s="299" t="str">
        <f t="shared" si="188"/>
        <v/>
      </c>
    </row>
    <row r="1097" spans="1:19" ht="30" customHeight="1" x14ac:dyDescent="0.2">
      <c r="A1097" s="277" t="str">
        <f t="shared" si="189"/>
        <v/>
      </c>
      <c r="B1097" s="296" t="str">
        <f t="shared" si="194"/>
        <v/>
      </c>
      <c r="C1097" s="296" t="str">
        <f t="shared" si="195"/>
        <v/>
      </c>
      <c r="D1097" s="297" t="str">
        <f t="shared" si="196"/>
        <v/>
      </c>
      <c r="E1097" s="298" t="str">
        <f t="shared" si="198"/>
        <v/>
      </c>
      <c r="F1097" s="297"/>
      <c r="G1097" s="297">
        <v>1097</v>
      </c>
      <c r="H1097" s="296" t="str">
        <f t="shared" si="197"/>
        <v/>
      </c>
      <c r="I1097" s="299" t="str">
        <f t="shared" si="190"/>
        <v/>
      </c>
      <c r="J1097" s="93"/>
      <c r="L1097" s="278">
        <f t="shared" si="191"/>
        <v>0</v>
      </c>
      <c r="M1097" s="278">
        <f t="shared" si="192"/>
        <v>0</v>
      </c>
      <c r="N1097" s="319">
        <f t="shared" si="193"/>
        <v>0</v>
      </c>
      <c r="O1097" s="300"/>
      <c r="P1097" s="300"/>
      <c r="Q1097" s="297"/>
      <c r="R1097" s="297"/>
      <c r="S1097" s="299" t="str">
        <f t="shared" si="188"/>
        <v/>
      </c>
    </row>
    <row r="1098" spans="1:19" ht="30" customHeight="1" x14ac:dyDescent="0.2">
      <c r="A1098" s="277" t="str">
        <f t="shared" si="189"/>
        <v/>
      </c>
      <c r="B1098" s="296" t="str">
        <f t="shared" si="194"/>
        <v/>
      </c>
      <c r="C1098" s="296" t="str">
        <f t="shared" si="195"/>
        <v/>
      </c>
      <c r="D1098" s="297" t="str">
        <f t="shared" si="196"/>
        <v/>
      </c>
      <c r="E1098" s="298" t="str">
        <f t="shared" si="198"/>
        <v/>
      </c>
      <c r="F1098" s="297"/>
      <c r="G1098" s="297">
        <v>1098</v>
      </c>
      <c r="H1098" s="296" t="str">
        <f t="shared" si="197"/>
        <v/>
      </c>
      <c r="I1098" s="299" t="str">
        <f t="shared" si="190"/>
        <v/>
      </c>
      <c r="J1098" s="93"/>
      <c r="L1098" s="278">
        <f t="shared" si="191"/>
        <v>0</v>
      </c>
      <c r="M1098" s="278">
        <f t="shared" si="192"/>
        <v>0</v>
      </c>
      <c r="N1098" s="319">
        <f t="shared" si="193"/>
        <v>0</v>
      </c>
      <c r="O1098" s="300"/>
      <c r="P1098" s="300"/>
      <c r="Q1098" s="297"/>
      <c r="R1098" s="297"/>
      <c r="S1098" s="299" t="str">
        <f t="shared" si="188"/>
        <v/>
      </c>
    </row>
    <row r="1099" spans="1:19" ht="30" customHeight="1" x14ac:dyDescent="0.2">
      <c r="A1099" s="277" t="str">
        <f t="shared" si="189"/>
        <v/>
      </c>
      <c r="B1099" s="296" t="str">
        <f t="shared" si="194"/>
        <v/>
      </c>
      <c r="C1099" s="296" t="str">
        <f t="shared" si="195"/>
        <v/>
      </c>
      <c r="D1099" s="297" t="str">
        <f t="shared" si="196"/>
        <v/>
      </c>
      <c r="E1099" s="298" t="str">
        <f t="shared" si="198"/>
        <v/>
      </c>
      <c r="F1099" s="297"/>
      <c r="G1099" s="297">
        <v>1099</v>
      </c>
      <c r="H1099" s="296" t="str">
        <f t="shared" si="197"/>
        <v/>
      </c>
      <c r="I1099" s="299" t="str">
        <f t="shared" si="190"/>
        <v/>
      </c>
      <c r="J1099" s="93"/>
      <c r="L1099" s="278">
        <f t="shared" si="191"/>
        <v>0</v>
      </c>
      <c r="M1099" s="278">
        <f t="shared" si="192"/>
        <v>0</v>
      </c>
      <c r="N1099" s="319">
        <f t="shared" si="193"/>
        <v>0</v>
      </c>
      <c r="O1099" s="300"/>
      <c r="P1099" s="300"/>
      <c r="Q1099" s="297"/>
      <c r="R1099" s="297"/>
      <c r="S1099" s="299" t="str">
        <f t="shared" si="188"/>
        <v/>
      </c>
    </row>
    <row r="1100" spans="1:19" ht="30" customHeight="1" x14ac:dyDescent="0.2">
      <c r="A1100" s="277" t="str">
        <f t="shared" si="189"/>
        <v/>
      </c>
      <c r="B1100" s="296" t="str">
        <f t="shared" si="194"/>
        <v/>
      </c>
      <c r="C1100" s="296" t="str">
        <f t="shared" si="195"/>
        <v/>
      </c>
      <c r="D1100" s="297" t="str">
        <f t="shared" si="196"/>
        <v/>
      </c>
      <c r="E1100" s="298" t="str">
        <f t="shared" si="198"/>
        <v/>
      </c>
      <c r="F1100" s="297"/>
      <c r="G1100" s="297">
        <v>1100</v>
      </c>
      <c r="H1100" s="296" t="str">
        <f t="shared" si="197"/>
        <v/>
      </c>
      <c r="I1100" s="299" t="str">
        <f t="shared" si="190"/>
        <v/>
      </c>
      <c r="J1100" s="93"/>
      <c r="L1100" s="278">
        <f t="shared" si="191"/>
        <v>0</v>
      </c>
      <c r="M1100" s="278">
        <f t="shared" si="192"/>
        <v>0</v>
      </c>
      <c r="N1100" s="319">
        <f t="shared" si="193"/>
        <v>0</v>
      </c>
      <c r="O1100" s="300"/>
      <c r="P1100" s="300"/>
      <c r="Q1100" s="297"/>
      <c r="R1100" s="297"/>
      <c r="S1100" s="299" t="str">
        <f t="shared" si="188"/>
        <v/>
      </c>
    </row>
    <row r="1101" spans="1:19" ht="30" customHeight="1" x14ac:dyDescent="0.2">
      <c r="A1101" s="277" t="str">
        <f t="shared" si="189"/>
        <v/>
      </c>
      <c r="B1101" s="296" t="str">
        <f t="shared" si="194"/>
        <v/>
      </c>
      <c r="C1101" s="296" t="str">
        <f t="shared" si="195"/>
        <v/>
      </c>
      <c r="D1101" s="297" t="str">
        <f t="shared" si="196"/>
        <v/>
      </c>
      <c r="E1101" s="298" t="str">
        <f t="shared" si="198"/>
        <v/>
      </c>
      <c r="F1101" s="297"/>
      <c r="G1101" s="297">
        <v>1101</v>
      </c>
      <c r="H1101" s="296" t="str">
        <f t="shared" si="197"/>
        <v/>
      </c>
      <c r="I1101" s="299" t="str">
        <f t="shared" si="190"/>
        <v/>
      </c>
      <c r="J1101" s="93"/>
      <c r="L1101" s="278">
        <f t="shared" si="191"/>
        <v>0</v>
      </c>
      <c r="M1101" s="278">
        <f t="shared" si="192"/>
        <v>0</v>
      </c>
      <c r="N1101" s="319">
        <f t="shared" si="193"/>
        <v>0</v>
      </c>
      <c r="O1101" s="300"/>
      <c r="P1101" s="300"/>
      <c r="Q1101" s="297"/>
      <c r="R1101" s="297"/>
      <c r="S1101" s="299" t="str">
        <f t="shared" si="188"/>
        <v/>
      </c>
    </row>
    <row r="1102" spans="1:19" ht="30" customHeight="1" x14ac:dyDescent="0.2">
      <c r="A1102" s="277" t="str">
        <f t="shared" si="189"/>
        <v/>
      </c>
      <c r="B1102" s="296" t="str">
        <f t="shared" si="194"/>
        <v/>
      </c>
      <c r="C1102" s="296" t="str">
        <f t="shared" si="195"/>
        <v/>
      </c>
      <c r="D1102" s="297" t="str">
        <f t="shared" si="196"/>
        <v/>
      </c>
      <c r="E1102" s="298" t="str">
        <f t="shared" si="198"/>
        <v/>
      </c>
      <c r="F1102" s="297"/>
      <c r="G1102" s="297">
        <v>1102</v>
      </c>
      <c r="H1102" s="296" t="str">
        <f t="shared" si="197"/>
        <v/>
      </c>
      <c r="I1102" s="299" t="str">
        <f t="shared" si="190"/>
        <v/>
      </c>
      <c r="J1102" s="93"/>
      <c r="L1102" s="278">
        <f t="shared" si="191"/>
        <v>0</v>
      </c>
      <c r="M1102" s="278">
        <f t="shared" si="192"/>
        <v>0</v>
      </c>
      <c r="N1102" s="319">
        <f t="shared" si="193"/>
        <v>0</v>
      </c>
      <c r="O1102" s="300"/>
      <c r="P1102" s="300"/>
      <c r="Q1102" s="297"/>
      <c r="R1102" s="297"/>
      <c r="S1102" s="299" t="str">
        <f t="shared" si="188"/>
        <v/>
      </c>
    </row>
    <row r="1103" spans="1:19" ht="30" customHeight="1" x14ac:dyDescent="0.2">
      <c r="A1103" s="277" t="str">
        <f t="shared" si="189"/>
        <v/>
      </c>
      <c r="B1103" s="296" t="str">
        <f t="shared" si="194"/>
        <v/>
      </c>
      <c r="C1103" s="296" t="str">
        <f t="shared" si="195"/>
        <v/>
      </c>
      <c r="D1103" s="297" t="str">
        <f t="shared" si="196"/>
        <v/>
      </c>
      <c r="E1103" s="298" t="str">
        <f t="shared" si="198"/>
        <v/>
      </c>
      <c r="F1103" s="297"/>
      <c r="G1103" s="297">
        <v>1103</v>
      </c>
      <c r="H1103" s="296" t="str">
        <f t="shared" si="197"/>
        <v/>
      </c>
      <c r="I1103" s="299" t="str">
        <f t="shared" si="190"/>
        <v/>
      </c>
      <c r="J1103" s="93"/>
      <c r="L1103" s="278">
        <f t="shared" si="191"/>
        <v>0</v>
      </c>
      <c r="M1103" s="278">
        <f t="shared" si="192"/>
        <v>0</v>
      </c>
      <c r="N1103" s="319">
        <f t="shared" si="193"/>
        <v>0</v>
      </c>
      <c r="O1103" s="300"/>
      <c r="P1103" s="300"/>
      <c r="Q1103" s="297"/>
      <c r="R1103" s="297"/>
      <c r="S1103" s="299" t="str">
        <f t="shared" si="188"/>
        <v/>
      </c>
    </row>
    <row r="1104" spans="1:19" ht="30" customHeight="1" x14ac:dyDescent="0.2">
      <c r="A1104" s="277" t="str">
        <f t="shared" si="189"/>
        <v/>
      </c>
      <c r="B1104" s="296" t="str">
        <f t="shared" si="194"/>
        <v/>
      </c>
      <c r="C1104" s="296" t="str">
        <f t="shared" si="195"/>
        <v/>
      </c>
      <c r="D1104" s="297" t="str">
        <f t="shared" si="196"/>
        <v/>
      </c>
      <c r="E1104" s="298" t="str">
        <f t="shared" si="198"/>
        <v/>
      </c>
      <c r="F1104" s="297"/>
      <c r="G1104" s="297">
        <v>1104</v>
      </c>
      <c r="H1104" s="296" t="str">
        <f t="shared" si="197"/>
        <v/>
      </c>
      <c r="I1104" s="299" t="str">
        <f t="shared" si="190"/>
        <v/>
      </c>
      <c r="J1104" s="93"/>
      <c r="L1104" s="278">
        <f t="shared" si="191"/>
        <v>0</v>
      </c>
      <c r="M1104" s="278">
        <f t="shared" si="192"/>
        <v>0</v>
      </c>
      <c r="N1104" s="319">
        <f t="shared" si="193"/>
        <v>0</v>
      </c>
      <c r="O1104" s="300"/>
      <c r="P1104" s="300"/>
      <c r="Q1104" s="297"/>
      <c r="R1104" s="297"/>
      <c r="S1104" s="299" t="str">
        <f t="shared" si="188"/>
        <v/>
      </c>
    </row>
    <row r="1105" spans="1:19" ht="30" customHeight="1" x14ac:dyDescent="0.2">
      <c r="A1105" s="277" t="str">
        <f t="shared" si="189"/>
        <v/>
      </c>
      <c r="B1105" s="296" t="str">
        <f t="shared" si="194"/>
        <v/>
      </c>
      <c r="C1105" s="296" t="str">
        <f t="shared" si="195"/>
        <v/>
      </c>
      <c r="D1105" s="297" t="str">
        <f t="shared" si="196"/>
        <v/>
      </c>
      <c r="E1105" s="298" t="str">
        <f t="shared" si="198"/>
        <v/>
      </c>
      <c r="F1105" s="297"/>
      <c r="G1105" s="297">
        <v>1105</v>
      </c>
      <c r="H1105" s="296" t="str">
        <f t="shared" si="197"/>
        <v/>
      </c>
      <c r="I1105" s="299" t="str">
        <f t="shared" si="190"/>
        <v/>
      </c>
      <c r="J1105" s="93"/>
      <c r="L1105" s="278">
        <f t="shared" si="191"/>
        <v>0</v>
      </c>
      <c r="M1105" s="278">
        <f t="shared" si="192"/>
        <v>0</v>
      </c>
      <c r="N1105" s="319">
        <f t="shared" si="193"/>
        <v>0</v>
      </c>
      <c r="O1105" s="300"/>
      <c r="P1105" s="300"/>
      <c r="Q1105" s="297"/>
      <c r="R1105" s="297"/>
      <c r="S1105" s="299" t="str">
        <f t="shared" ref="S1105:S1168" si="199">IF(R1105="","",CONCATENATE("C",IF(R1105&gt;$X$1-25,0,INT(($X$1-R1105-20)/5))))</f>
        <v/>
      </c>
    </row>
    <row r="1106" spans="1:19" ht="30" customHeight="1" x14ac:dyDescent="0.2">
      <c r="A1106" s="277" t="str">
        <f t="shared" si="189"/>
        <v/>
      </c>
      <c r="B1106" s="296" t="str">
        <f t="shared" si="194"/>
        <v/>
      </c>
      <c r="C1106" s="296" t="str">
        <f t="shared" si="195"/>
        <v/>
      </c>
      <c r="D1106" s="297" t="str">
        <f t="shared" si="196"/>
        <v/>
      </c>
      <c r="E1106" s="298" t="str">
        <f t="shared" si="198"/>
        <v/>
      </c>
      <c r="F1106" s="297"/>
      <c r="G1106" s="297">
        <v>1106</v>
      </c>
      <c r="H1106" s="296" t="str">
        <f t="shared" si="197"/>
        <v/>
      </c>
      <c r="I1106" s="299" t="str">
        <f t="shared" si="190"/>
        <v/>
      </c>
      <c r="J1106" s="93"/>
      <c r="L1106" s="278">
        <f t="shared" si="191"/>
        <v>0</v>
      </c>
      <c r="M1106" s="278">
        <f t="shared" si="192"/>
        <v>0</v>
      </c>
      <c r="N1106" s="319">
        <f t="shared" si="193"/>
        <v>0</v>
      </c>
      <c r="O1106" s="300"/>
      <c r="P1106" s="300"/>
      <c r="Q1106" s="297"/>
      <c r="R1106" s="297"/>
      <c r="S1106" s="299" t="str">
        <f t="shared" si="199"/>
        <v/>
      </c>
    </row>
    <row r="1107" spans="1:19" ht="30" customHeight="1" x14ac:dyDescent="0.2">
      <c r="A1107" s="277" t="str">
        <f t="shared" si="189"/>
        <v/>
      </c>
      <c r="B1107" s="296" t="str">
        <f t="shared" si="194"/>
        <v/>
      </c>
      <c r="C1107" s="296" t="str">
        <f t="shared" si="195"/>
        <v/>
      </c>
      <c r="D1107" s="297" t="str">
        <f t="shared" si="196"/>
        <v/>
      </c>
      <c r="E1107" s="298" t="str">
        <f t="shared" si="198"/>
        <v/>
      </c>
      <c r="F1107" s="297"/>
      <c r="G1107" s="297">
        <v>1107</v>
      </c>
      <c r="H1107" s="296" t="str">
        <f t="shared" si="197"/>
        <v/>
      </c>
      <c r="I1107" s="299" t="str">
        <f t="shared" si="190"/>
        <v/>
      </c>
      <c r="J1107" s="93"/>
      <c r="L1107" s="278">
        <f t="shared" si="191"/>
        <v>0</v>
      </c>
      <c r="M1107" s="278">
        <f t="shared" si="192"/>
        <v>0</v>
      </c>
      <c r="N1107" s="319">
        <f t="shared" si="193"/>
        <v>0</v>
      </c>
      <c r="O1107" s="300"/>
      <c r="P1107" s="300"/>
      <c r="Q1107" s="297"/>
      <c r="R1107" s="297"/>
      <c r="S1107" s="299" t="str">
        <f t="shared" si="199"/>
        <v/>
      </c>
    </row>
    <row r="1108" spans="1:19" ht="30" customHeight="1" x14ac:dyDescent="0.2">
      <c r="A1108" s="277" t="str">
        <f t="shared" si="189"/>
        <v/>
      </c>
      <c r="B1108" s="296" t="str">
        <f t="shared" si="194"/>
        <v/>
      </c>
      <c r="C1108" s="296" t="str">
        <f t="shared" si="195"/>
        <v/>
      </c>
      <c r="D1108" s="297" t="str">
        <f t="shared" si="196"/>
        <v/>
      </c>
      <c r="E1108" s="298" t="str">
        <f t="shared" si="198"/>
        <v/>
      </c>
      <c r="F1108" s="297"/>
      <c r="G1108" s="297">
        <v>1108</v>
      </c>
      <c r="H1108" s="296" t="str">
        <f t="shared" si="197"/>
        <v/>
      </c>
      <c r="I1108" s="299" t="str">
        <f t="shared" si="190"/>
        <v/>
      </c>
      <c r="J1108" s="93"/>
      <c r="L1108" s="278">
        <f t="shared" si="191"/>
        <v>0</v>
      </c>
      <c r="M1108" s="278">
        <f t="shared" si="192"/>
        <v>0</v>
      </c>
      <c r="N1108" s="319">
        <f t="shared" si="193"/>
        <v>0</v>
      </c>
      <c r="O1108" s="300"/>
      <c r="P1108" s="300"/>
      <c r="Q1108" s="297"/>
      <c r="R1108" s="297"/>
      <c r="S1108" s="299" t="str">
        <f t="shared" si="199"/>
        <v/>
      </c>
    </row>
    <row r="1109" spans="1:19" ht="30" customHeight="1" x14ac:dyDescent="0.2">
      <c r="A1109" s="277" t="str">
        <f t="shared" si="189"/>
        <v/>
      </c>
      <c r="B1109" s="296" t="str">
        <f t="shared" si="194"/>
        <v/>
      </c>
      <c r="C1109" s="296" t="str">
        <f t="shared" si="195"/>
        <v/>
      </c>
      <c r="D1109" s="297" t="str">
        <f t="shared" si="196"/>
        <v/>
      </c>
      <c r="E1109" s="298" t="str">
        <f t="shared" si="198"/>
        <v/>
      </c>
      <c r="F1109" s="297"/>
      <c r="G1109" s="297">
        <v>1109</v>
      </c>
      <c r="H1109" s="296" t="str">
        <f t="shared" si="197"/>
        <v/>
      </c>
      <c r="I1109" s="299" t="str">
        <f t="shared" si="190"/>
        <v/>
      </c>
      <c r="J1109" s="93"/>
      <c r="L1109" s="278">
        <f t="shared" si="191"/>
        <v>0</v>
      </c>
      <c r="M1109" s="278">
        <f t="shared" si="192"/>
        <v>0</v>
      </c>
      <c r="N1109" s="319">
        <f t="shared" si="193"/>
        <v>0</v>
      </c>
      <c r="O1109" s="300"/>
      <c r="P1109" s="300"/>
      <c r="Q1109" s="297"/>
      <c r="R1109" s="297"/>
      <c r="S1109" s="299" t="str">
        <f t="shared" si="199"/>
        <v/>
      </c>
    </row>
    <row r="1110" spans="1:19" ht="30" customHeight="1" x14ac:dyDescent="0.2">
      <c r="A1110" s="277" t="str">
        <f t="shared" si="189"/>
        <v/>
      </c>
      <c r="B1110" s="296" t="str">
        <f t="shared" si="194"/>
        <v/>
      </c>
      <c r="C1110" s="296" t="str">
        <f t="shared" si="195"/>
        <v/>
      </c>
      <c r="D1110" s="297" t="str">
        <f t="shared" si="196"/>
        <v/>
      </c>
      <c r="E1110" s="298" t="str">
        <f t="shared" si="198"/>
        <v/>
      </c>
      <c r="F1110" s="297"/>
      <c r="G1110" s="297">
        <v>1110</v>
      </c>
      <c r="H1110" s="296" t="str">
        <f t="shared" si="197"/>
        <v/>
      </c>
      <c r="I1110" s="299" t="str">
        <f t="shared" si="190"/>
        <v/>
      </c>
      <c r="J1110" s="93"/>
      <c r="L1110" s="278">
        <f t="shared" si="191"/>
        <v>0</v>
      </c>
      <c r="M1110" s="278">
        <f t="shared" si="192"/>
        <v>0</v>
      </c>
      <c r="N1110" s="319">
        <f t="shared" si="193"/>
        <v>0</v>
      </c>
      <c r="O1110" s="300"/>
      <c r="P1110" s="300"/>
      <c r="Q1110" s="297"/>
      <c r="R1110" s="297"/>
      <c r="S1110" s="299" t="str">
        <f t="shared" si="199"/>
        <v/>
      </c>
    </row>
    <row r="1111" spans="1:19" ht="30" customHeight="1" x14ac:dyDescent="0.2">
      <c r="A1111" s="277" t="str">
        <f t="shared" si="189"/>
        <v/>
      </c>
      <c r="B1111" s="296" t="str">
        <f t="shared" si="194"/>
        <v/>
      </c>
      <c r="C1111" s="296" t="str">
        <f t="shared" si="195"/>
        <v/>
      </c>
      <c r="D1111" s="297" t="str">
        <f t="shared" si="196"/>
        <v/>
      </c>
      <c r="E1111" s="298" t="str">
        <f t="shared" si="198"/>
        <v/>
      </c>
      <c r="F1111" s="297"/>
      <c r="G1111" s="297">
        <v>1111</v>
      </c>
      <c r="H1111" s="296" t="str">
        <f t="shared" si="197"/>
        <v/>
      </c>
      <c r="I1111" s="299" t="str">
        <f t="shared" si="190"/>
        <v/>
      </c>
      <c r="J1111" s="93"/>
      <c r="L1111" s="278">
        <f t="shared" si="191"/>
        <v>0</v>
      </c>
      <c r="M1111" s="278">
        <f t="shared" si="192"/>
        <v>0</v>
      </c>
      <c r="N1111" s="319">
        <f t="shared" si="193"/>
        <v>0</v>
      </c>
      <c r="O1111" s="300"/>
      <c r="P1111" s="300"/>
      <c r="Q1111" s="297"/>
      <c r="R1111" s="297"/>
      <c r="S1111" s="299" t="str">
        <f t="shared" si="199"/>
        <v/>
      </c>
    </row>
    <row r="1112" spans="1:19" ht="30" customHeight="1" x14ac:dyDescent="0.2">
      <c r="A1112" s="277" t="str">
        <f t="shared" si="189"/>
        <v/>
      </c>
      <c r="B1112" s="296" t="str">
        <f t="shared" si="194"/>
        <v/>
      </c>
      <c r="C1112" s="296" t="str">
        <f t="shared" si="195"/>
        <v/>
      </c>
      <c r="D1112" s="297" t="str">
        <f t="shared" si="196"/>
        <v/>
      </c>
      <c r="E1112" s="298" t="str">
        <f t="shared" si="198"/>
        <v/>
      </c>
      <c r="F1112" s="297"/>
      <c r="G1112" s="297">
        <v>1112</v>
      </c>
      <c r="H1112" s="296" t="str">
        <f t="shared" si="197"/>
        <v/>
      </c>
      <c r="I1112" s="299" t="str">
        <f t="shared" si="190"/>
        <v/>
      </c>
      <c r="J1112" s="93"/>
      <c r="L1112" s="278">
        <f t="shared" si="191"/>
        <v>0</v>
      </c>
      <c r="M1112" s="278">
        <f t="shared" si="192"/>
        <v>0</v>
      </c>
      <c r="N1112" s="319">
        <f t="shared" si="193"/>
        <v>0</v>
      </c>
      <c r="O1112" s="300"/>
      <c r="P1112" s="300"/>
      <c r="Q1112" s="297"/>
      <c r="R1112" s="297"/>
      <c r="S1112" s="299" t="str">
        <f t="shared" si="199"/>
        <v/>
      </c>
    </row>
    <row r="1113" spans="1:19" ht="30" customHeight="1" x14ac:dyDescent="0.2">
      <c r="A1113" s="277" t="str">
        <f t="shared" si="189"/>
        <v/>
      </c>
      <c r="B1113" s="296" t="str">
        <f t="shared" si="194"/>
        <v/>
      </c>
      <c r="C1113" s="296" t="str">
        <f t="shared" si="195"/>
        <v/>
      </c>
      <c r="D1113" s="297" t="str">
        <f t="shared" si="196"/>
        <v/>
      </c>
      <c r="E1113" s="298" t="str">
        <f t="shared" si="198"/>
        <v/>
      </c>
      <c r="F1113" s="297"/>
      <c r="G1113" s="297">
        <v>1113</v>
      </c>
      <c r="H1113" s="296" t="str">
        <f t="shared" si="197"/>
        <v/>
      </c>
      <c r="I1113" s="299" t="str">
        <f t="shared" si="190"/>
        <v/>
      </c>
      <c r="J1113" s="93"/>
      <c r="L1113" s="278">
        <f t="shared" si="191"/>
        <v>0</v>
      </c>
      <c r="M1113" s="278">
        <f t="shared" si="192"/>
        <v>0</v>
      </c>
      <c r="N1113" s="319">
        <f t="shared" si="193"/>
        <v>0</v>
      </c>
      <c r="O1113" s="300"/>
      <c r="P1113" s="300"/>
      <c r="Q1113" s="297"/>
      <c r="R1113" s="297"/>
      <c r="S1113" s="299" t="str">
        <f t="shared" si="199"/>
        <v/>
      </c>
    </row>
    <row r="1114" spans="1:19" ht="30" customHeight="1" x14ac:dyDescent="0.2">
      <c r="A1114" s="277" t="str">
        <f t="shared" si="189"/>
        <v/>
      </c>
      <c r="B1114" s="296" t="str">
        <f t="shared" si="194"/>
        <v/>
      </c>
      <c r="C1114" s="296" t="str">
        <f t="shared" si="195"/>
        <v/>
      </c>
      <c r="D1114" s="297" t="str">
        <f t="shared" si="196"/>
        <v/>
      </c>
      <c r="E1114" s="298" t="str">
        <f t="shared" si="198"/>
        <v/>
      </c>
      <c r="F1114" s="297"/>
      <c r="G1114" s="297">
        <v>1114</v>
      </c>
      <c r="H1114" s="296" t="str">
        <f t="shared" si="197"/>
        <v/>
      </c>
      <c r="I1114" s="299" t="str">
        <f t="shared" si="190"/>
        <v/>
      </c>
      <c r="J1114" s="93"/>
      <c r="L1114" s="278">
        <f t="shared" si="191"/>
        <v>0</v>
      </c>
      <c r="M1114" s="278">
        <f t="shared" si="192"/>
        <v>0</v>
      </c>
      <c r="N1114" s="319">
        <f t="shared" si="193"/>
        <v>0</v>
      </c>
      <c r="O1114" s="300"/>
      <c r="P1114" s="300"/>
      <c r="Q1114" s="297"/>
      <c r="R1114" s="297"/>
      <c r="S1114" s="299" t="str">
        <f t="shared" si="199"/>
        <v/>
      </c>
    </row>
    <row r="1115" spans="1:19" ht="30" customHeight="1" x14ac:dyDescent="0.2">
      <c r="A1115" s="277" t="str">
        <f t="shared" si="189"/>
        <v/>
      </c>
      <c r="B1115" s="296" t="str">
        <f t="shared" si="194"/>
        <v/>
      </c>
      <c r="C1115" s="296" t="str">
        <f t="shared" si="195"/>
        <v/>
      </c>
      <c r="D1115" s="297" t="str">
        <f t="shared" si="196"/>
        <v/>
      </c>
      <c r="E1115" s="298" t="str">
        <f t="shared" si="198"/>
        <v/>
      </c>
      <c r="F1115" s="297"/>
      <c r="G1115" s="297">
        <v>1115</v>
      </c>
      <c r="H1115" s="296" t="str">
        <f t="shared" si="197"/>
        <v/>
      </c>
      <c r="I1115" s="299" t="str">
        <f t="shared" si="190"/>
        <v/>
      </c>
      <c r="J1115" s="93"/>
      <c r="L1115" s="278">
        <f t="shared" si="191"/>
        <v>0</v>
      </c>
      <c r="M1115" s="278">
        <f t="shared" si="192"/>
        <v>0</v>
      </c>
      <c r="N1115" s="319">
        <f t="shared" si="193"/>
        <v>0</v>
      </c>
      <c r="O1115" s="300"/>
      <c r="P1115" s="300"/>
      <c r="Q1115" s="297"/>
      <c r="R1115" s="297"/>
      <c r="S1115" s="299" t="str">
        <f t="shared" si="199"/>
        <v/>
      </c>
    </row>
    <row r="1116" spans="1:19" ht="30" customHeight="1" x14ac:dyDescent="0.2">
      <c r="A1116" s="277" t="str">
        <f t="shared" si="189"/>
        <v/>
      </c>
      <c r="B1116" s="296" t="str">
        <f t="shared" si="194"/>
        <v/>
      </c>
      <c r="C1116" s="296" t="str">
        <f t="shared" si="195"/>
        <v/>
      </c>
      <c r="D1116" s="297" t="str">
        <f t="shared" si="196"/>
        <v/>
      </c>
      <c r="E1116" s="298" t="str">
        <f t="shared" si="198"/>
        <v/>
      </c>
      <c r="F1116" s="297"/>
      <c r="G1116" s="297">
        <v>1116</v>
      </c>
      <c r="H1116" s="296" t="str">
        <f t="shared" si="197"/>
        <v/>
      </c>
      <c r="I1116" s="299" t="str">
        <f t="shared" si="190"/>
        <v/>
      </c>
      <c r="J1116" s="93"/>
      <c r="L1116" s="278">
        <f t="shared" si="191"/>
        <v>0</v>
      </c>
      <c r="M1116" s="278">
        <f t="shared" si="192"/>
        <v>0</v>
      </c>
      <c r="N1116" s="319">
        <f t="shared" si="193"/>
        <v>0</v>
      </c>
      <c r="O1116" s="300"/>
      <c r="P1116" s="300"/>
      <c r="Q1116" s="297"/>
      <c r="R1116" s="297"/>
      <c r="S1116" s="299" t="str">
        <f t="shared" si="199"/>
        <v/>
      </c>
    </row>
    <row r="1117" spans="1:19" ht="30" customHeight="1" x14ac:dyDescent="0.2">
      <c r="A1117" s="277" t="str">
        <f t="shared" si="189"/>
        <v/>
      </c>
      <c r="B1117" s="296" t="str">
        <f t="shared" si="194"/>
        <v/>
      </c>
      <c r="C1117" s="296" t="str">
        <f t="shared" si="195"/>
        <v/>
      </c>
      <c r="D1117" s="297" t="str">
        <f t="shared" si="196"/>
        <v/>
      </c>
      <c r="E1117" s="298" t="str">
        <f t="shared" si="198"/>
        <v/>
      </c>
      <c r="F1117" s="297"/>
      <c r="G1117" s="297">
        <v>1117</v>
      </c>
      <c r="H1117" s="296" t="str">
        <f t="shared" si="197"/>
        <v/>
      </c>
      <c r="I1117" s="299" t="str">
        <f t="shared" si="190"/>
        <v/>
      </c>
      <c r="J1117" s="93"/>
      <c r="L1117" s="278">
        <f t="shared" si="191"/>
        <v>0</v>
      </c>
      <c r="M1117" s="278">
        <f t="shared" si="192"/>
        <v>0</v>
      </c>
      <c r="N1117" s="319">
        <f t="shared" si="193"/>
        <v>0</v>
      </c>
      <c r="O1117" s="300"/>
      <c r="P1117" s="300"/>
      <c r="Q1117" s="297"/>
      <c r="R1117" s="297"/>
      <c r="S1117" s="299" t="str">
        <f t="shared" si="199"/>
        <v/>
      </c>
    </row>
    <row r="1118" spans="1:19" ht="30" customHeight="1" x14ac:dyDescent="0.2">
      <c r="A1118" s="277" t="str">
        <f t="shared" si="189"/>
        <v/>
      </c>
      <c r="B1118" s="296" t="str">
        <f t="shared" si="194"/>
        <v/>
      </c>
      <c r="C1118" s="296" t="str">
        <f t="shared" si="195"/>
        <v/>
      </c>
      <c r="D1118" s="297" t="str">
        <f t="shared" si="196"/>
        <v/>
      </c>
      <c r="E1118" s="298" t="str">
        <f t="shared" si="198"/>
        <v/>
      </c>
      <c r="F1118" s="297"/>
      <c r="G1118" s="297">
        <v>1118</v>
      </c>
      <c r="H1118" s="296" t="str">
        <f t="shared" si="197"/>
        <v/>
      </c>
      <c r="I1118" s="299" t="str">
        <f t="shared" si="190"/>
        <v/>
      </c>
      <c r="J1118" s="93"/>
      <c r="L1118" s="278">
        <f t="shared" si="191"/>
        <v>0</v>
      </c>
      <c r="M1118" s="278">
        <f t="shared" si="192"/>
        <v>0</v>
      </c>
      <c r="N1118" s="319">
        <f t="shared" si="193"/>
        <v>0</v>
      </c>
      <c r="O1118" s="300"/>
      <c r="P1118" s="300"/>
      <c r="Q1118" s="297"/>
      <c r="R1118" s="297"/>
      <c r="S1118" s="299" t="str">
        <f t="shared" si="199"/>
        <v/>
      </c>
    </row>
    <row r="1119" spans="1:19" ht="30" customHeight="1" x14ac:dyDescent="0.2">
      <c r="A1119" s="277" t="str">
        <f t="shared" si="189"/>
        <v/>
      </c>
      <c r="B1119" s="296" t="str">
        <f t="shared" si="194"/>
        <v/>
      </c>
      <c r="C1119" s="296" t="str">
        <f t="shared" si="195"/>
        <v/>
      </c>
      <c r="D1119" s="297" t="str">
        <f t="shared" si="196"/>
        <v/>
      </c>
      <c r="E1119" s="298" t="str">
        <f t="shared" si="198"/>
        <v/>
      </c>
      <c r="F1119" s="297"/>
      <c r="G1119" s="297">
        <v>1119</v>
      </c>
      <c r="H1119" s="296" t="str">
        <f t="shared" si="197"/>
        <v/>
      </c>
      <c r="I1119" s="299" t="str">
        <f t="shared" si="190"/>
        <v/>
      </c>
      <c r="J1119" s="93"/>
      <c r="L1119" s="278">
        <f t="shared" si="191"/>
        <v>0</v>
      </c>
      <c r="M1119" s="278">
        <f t="shared" si="192"/>
        <v>0</v>
      </c>
      <c r="N1119" s="319">
        <f t="shared" si="193"/>
        <v>0</v>
      </c>
      <c r="O1119" s="300"/>
      <c r="P1119" s="300"/>
      <c r="Q1119" s="297"/>
      <c r="R1119" s="297"/>
      <c r="S1119" s="299" t="str">
        <f t="shared" si="199"/>
        <v/>
      </c>
    </row>
    <row r="1120" spans="1:19" ht="30" customHeight="1" x14ac:dyDescent="0.2">
      <c r="A1120" s="277" t="str">
        <f t="shared" si="189"/>
        <v/>
      </c>
      <c r="B1120" s="296" t="str">
        <f t="shared" si="194"/>
        <v/>
      </c>
      <c r="C1120" s="296" t="str">
        <f t="shared" si="195"/>
        <v/>
      </c>
      <c r="D1120" s="297" t="str">
        <f t="shared" si="196"/>
        <v/>
      </c>
      <c r="E1120" s="298" t="str">
        <f t="shared" si="198"/>
        <v/>
      </c>
      <c r="F1120" s="297"/>
      <c r="G1120" s="297">
        <v>1120</v>
      </c>
      <c r="H1120" s="296" t="str">
        <f t="shared" si="197"/>
        <v/>
      </c>
      <c r="I1120" s="299" t="str">
        <f t="shared" si="190"/>
        <v/>
      </c>
      <c r="J1120" s="93"/>
      <c r="L1120" s="278">
        <f t="shared" si="191"/>
        <v>0</v>
      </c>
      <c r="M1120" s="278">
        <f t="shared" si="192"/>
        <v>0</v>
      </c>
      <c r="N1120" s="319">
        <f t="shared" si="193"/>
        <v>0</v>
      </c>
      <c r="O1120" s="300"/>
      <c r="P1120" s="300"/>
      <c r="Q1120" s="297"/>
      <c r="R1120" s="297"/>
      <c r="S1120" s="299" t="str">
        <f t="shared" si="199"/>
        <v/>
      </c>
    </row>
    <row r="1121" spans="1:19" ht="30" customHeight="1" x14ac:dyDescent="0.2">
      <c r="A1121" s="277" t="str">
        <f t="shared" si="189"/>
        <v/>
      </c>
      <c r="B1121" s="296" t="str">
        <f t="shared" si="194"/>
        <v/>
      </c>
      <c r="C1121" s="296" t="str">
        <f t="shared" si="195"/>
        <v/>
      </c>
      <c r="D1121" s="297" t="str">
        <f t="shared" si="196"/>
        <v/>
      </c>
      <c r="E1121" s="298" t="str">
        <f t="shared" si="198"/>
        <v/>
      </c>
      <c r="F1121" s="297"/>
      <c r="G1121" s="297">
        <v>1121</v>
      </c>
      <c r="H1121" s="296" t="str">
        <f t="shared" si="197"/>
        <v/>
      </c>
      <c r="I1121" s="299" t="str">
        <f t="shared" si="190"/>
        <v/>
      </c>
      <c r="J1121" s="93"/>
      <c r="L1121" s="278">
        <f t="shared" si="191"/>
        <v>0</v>
      </c>
      <c r="M1121" s="278">
        <f t="shared" si="192"/>
        <v>0</v>
      </c>
      <c r="N1121" s="319">
        <f t="shared" si="193"/>
        <v>0</v>
      </c>
      <c r="O1121" s="300"/>
      <c r="P1121" s="300"/>
      <c r="Q1121" s="297"/>
      <c r="R1121" s="297"/>
      <c r="S1121" s="299" t="str">
        <f t="shared" si="199"/>
        <v/>
      </c>
    </row>
    <row r="1122" spans="1:19" ht="30" customHeight="1" x14ac:dyDescent="0.2">
      <c r="A1122" s="277" t="str">
        <f t="shared" si="189"/>
        <v/>
      </c>
      <c r="B1122" s="296" t="str">
        <f t="shared" si="194"/>
        <v/>
      </c>
      <c r="C1122" s="296" t="str">
        <f t="shared" si="195"/>
        <v/>
      </c>
      <c r="D1122" s="297" t="str">
        <f t="shared" si="196"/>
        <v/>
      </c>
      <c r="E1122" s="298" t="str">
        <f t="shared" si="198"/>
        <v/>
      </c>
      <c r="F1122" s="297"/>
      <c r="G1122" s="297">
        <v>1122</v>
      </c>
      <c r="H1122" s="296" t="str">
        <f t="shared" si="197"/>
        <v/>
      </c>
      <c r="I1122" s="299" t="str">
        <f t="shared" si="190"/>
        <v/>
      </c>
      <c r="J1122" s="93"/>
      <c r="L1122" s="278">
        <f t="shared" si="191"/>
        <v>0</v>
      </c>
      <c r="M1122" s="278">
        <f t="shared" si="192"/>
        <v>0</v>
      </c>
      <c r="N1122" s="319">
        <f t="shared" si="193"/>
        <v>0</v>
      </c>
      <c r="O1122" s="300"/>
      <c r="P1122" s="300"/>
      <c r="Q1122" s="297"/>
      <c r="R1122" s="297"/>
      <c r="S1122" s="299" t="str">
        <f t="shared" si="199"/>
        <v/>
      </c>
    </row>
    <row r="1123" spans="1:19" ht="30" customHeight="1" x14ac:dyDescent="0.2">
      <c r="A1123" s="277" t="str">
        <f t="shared" si="189"/>
        <v/>
      </c>
      <c r="B1123" s="296" t="str">
        <f t="shared" si="194"/>
        <v/>
      </c>
      <c r="C1123" s="296" t="str">
        <f t="shared" si="195"/>
        <v/>
      </c>
      <c r="D1123" s="297" t="str">
        <f t="shared" si="196"/>
        <v/>
      </c>
      <c r="E1123" s="298" t="str">
        <f t="shared" si="198"/>
        <v/>
      </c>
      <c r="F1123" s="297"/>
      <c r="G1123" s="297">
        <v>1123</v>
      </c>
      <c r="H1123" s="296" t="str">
        <f t="shared" si="197"/>
        <v/>
      </c>
      <c r="I1123" s="299" t="str">
        <f t="shared" si="190"/>
        <v/>
      </c>
      <c r="J1123" s="93"/>
      <c r="L1123" s="278">
        <f t="shared" si="191"/>
        <v>0</v>
      </c>
      <c r="M1123" s="278">
        <f t="shared" si="192"/>
        <v>0</v>
      </c>
      <c r="N1123" s="319">
        <f t="shared" si="193"/>
        <v>0</v>
      </c>
      <c r="O1123" s="300"/>
      <c r="P1123" s="300"/>
      <c r="Q1123" s="297"/>
      <c r="R1123" s="297"/>
      <c r="S1123" s="299" t="str">
        <f t="shared" si="199"/>
        <v/>
      </c>
    </row>
    <row r="1124" spans="1:19" ht="30" customHeight="1" x14ac:dyDescent="0.2">
      <c r="A1124" s="277" t="str">
        <f t="shared" si="189"/>
        <v/>
      </c>
      <c r="B1124" s="296" t="str">
        <f t="shared" si="194"/>
        <v/>
      </c>
      <c r="C1124" s="296" t="str">
        <f t="shared" si="195"/>
        <v/>
      </c>
      <c r="D1124" s="297" t="str">
        <f t="shared" si="196"/>
        <v/>
      </c>
      <c r="E1124" s="298" t="str">
        <f t="shared" si="198"/>
        <v/>
      </c>
      <c r="F1124" s="297"/>
      <c r="G1124" s="297">
        <v>1124</v>
      </c>
      <c r="H1124" s="296" t="str">
        <f t="shared" si="197"/>
        <v/>
      </c>
      <c r="I1124" s="299" t="str">
        <f t="shared" si="190"/>
        <v/>
      </c>
      <c r="J1124" s="93"/>
      <c r="L1124" s="278">
        <f t="shared" si="191"/>
        <v>0</v>
      </c>
      <c r="M1124" s="278">
        <f t="shared" si="192"/>
        <v>0</v>
      </c>
      <c r="N1124" s="319">
        <f t="shared" si="193"/>
        <v>0</v>
      </c>
      <c r="O1124" s="300"/>
      <c r="P1124" s="300"/>
      <c r="Q1124" s="297"/>
      <c r="R1124" s="297"/>
      <c r="S1124" s="299" t="str">
        <f t="shared" si="199"/>
        <v/>
      </c>
    </row>
    <row r="1125" spans="1:19" ht="30" customHeight="1" x14ac:dyDescent="0.2">
      <c r="A1125" s="277" t="str">
        <f t="shared" si="189"/>
        <v/>
      </c>
      <c r="B1125" s="296" t="str">
        <f t="shared" si="194"/>
        <v/>
      </c>
      <c r="C1125" s="296" t="str">
        <f t="shared" si="195"/>
        <v/>
      </c>
      <c r="D1125" s="297" t="str">
        <f t="shared" si="196"/>
        <v/>
      </c>
      <c r="E1125" s="298" t="str">
        <f t="shared" si="198"/>
        <v/>
      </c>
      <c r="F1125" s="297"/>
      <c r="G1125" s="297">
        <v>1125</v>
      </c>
      <c r="H1125" s="296" t="str">
        <f t="shared" si="197"/>
        <v/>
      </c>
      <c r="I1125" s="299" t="str">
        <f t="shared" si="190"/>
        <v/>
      </c>
      <c r="J1125" s="93"/>
      <c r="L1125" s="278">
        <f t="shared" si="191"/>
        <v>0</v>
      </c>
      <c r="M1125" s="278">
        <f t="shared" si="192"/>
        <v>0</v>
      </c>
      <c r="N1125" s="319">
        <f t="shared" si="193"/>
        <v>0</v>
      </c>
      <c r="O1125" s="300"/>
      <c r="P1125" s="300"/>
      <c r="Q1125" s="297"/>
      <c r="R1125" s="297"/>
      <c r="S1125" s="299" t="str">
        <f t="shared" si="199"/>
        <v/>
      </c>
    </row>
    <row r="1126" spans="1:19" ht="30" customHeight="1" x14ac:dyDescent="0.2">
      <c r="A1126" s="277" t="str">
        <f t="shared" si="189"/>
        <v/>
      </c>
      <c r="B1126" s="296" t="str">
        <f t="shared" si="194"/>
        <v/>
      </c>
      <c r="C1126" s="296" t="str">
        <f t="shared" si="195"/>
        <v/>
      </c>
      <c r="D1126" s="297" t="str">
        <f t="shared" si="196"/>
        <v/>
      </c>
      <c r="E1126" s="298" t="str">
        <f t="shared" si="198"/>
        <v/>
      </c>
      <c r="F1126" s="297"/>
      <c r="G1126" s="297">
        <v>1126</v>
      </c>
      <c r="H1126" s="296" t="str">
        <f t="shared" si="197"/>
        <v/>
      </c>
      <c r="I1126" s="299" t="str">
        <f t="shared" si="190"/>
        <v/>
      </c>
      <c r="J1126" s="93"/>
      <c r="L1126" s="278">
        <f t="shared" si="191"/>
        <v>0</v>
      </c>
      <c r="M1126" s="278">
        <f t="shared" si="192"/>
        <v>0</v>
      </c>
      <c r="N1126" s="319">
        <f t="shared" si="193"/>
        <v>0</v>
      </c>
      <c r="O1126" s="300"/>
      <c r="P1126" s="300"/>
      <c r="Q1126" s="297"/>
      <c r="R1126" s="297"/>
      <c r="S1126" s="299" t="str">
        <f t="shared" si="199"/>
        <v/>
      </c>
    </row>
    <row r="1127" spans="1:19" ht="30" customHeight="1" x14ac:dyDescent="0.2">
      <c r="A1127" s="277" t="str">
        <f t="shared" si="189"/>
        <v/>
      </c>
      <c r="B1127" s="296" t="str">
        <f t="shared" si="194"/>
        <v/>
      </c>
      <c r="C1127" s="296" t="str">
        <f t="shared" si="195"/>
        <v/>
      </c>
      <c r="D1127" s="297" t="str">
        <f t="shared" si="196"/>
        <v/>
      </c>
      <c r="E1127" s="298" t="str">
        <f t="shared" si="198"/>
        <v/>
      </c>
      <c r="F1127" s="297"/>
      <c r="G1127" s="297">
        <v>1127</v>
      </c>
      <c r="H1127" s="296" t="str">
        <f t="shared" si="197"/>
        <v/>
      </c>
      <c r="I1127" s="299" t="str">
        <f t="shared" si="190"/>
        <v/>
      </c>
      <c r="J1127" s="93"/>
      <c r="L1127" s="278">
        <f t="shared" si="191"/>
        <v>0</v>
      </c>
      <c r="M1127" s="278">
        <f t="shared" si="192"/>
        <v>0</v>
      </c>
      <c r="N1127" s="319">
        <f t="shared" si="193"/>
        <v>0</v>
      </c>
      <c r="O1127" s="300"/>
      <c r="P1127" s="300"/>
      <c r="Q1127" s="297"/>
      <c r="R1127" s="297"/>
      <c r="S1127" s="299" t="str">
        <f t="shared" si="199"/>
        <v/>
      </c>
    </row>
    <row r="1128" spans="1:19" ht="30" customHeight="1" x14ac:dyDescent="0.2">
      <c r="A1128" s="277" t="str">
        <f t="shared" si="189"/>
        <v/>
      </c>
      <c r="B1128" s="296" t="str">
        <f t="shared" si="194"/>
        <v/>
      </c>
      <c r="C1128" s="296" t="str">
        <f t="shared" si="195"/>
        <v/>
      </c>
      <c r="D1128" s="297" t="str">
        <f t="shared" si="196"/>
        <v/>
      </c>
      <c r="E1128" s="298" t="str">
        <f t="shared" si="198"/>
        <v/>
      </c>
      <c r="F1128" s="297"/>
      <c r="G1128" s="297">
        <v>1128</v>
      </c>
      <c r="H1128" s="296" t="str">
        <f t="shared" si="197"/>
        <v/>
      </c>
      <c r="I1128" s="299" t="str">
        <f t="shared" si="190"/>
        <v/>
      </c>
      <c r="J1128" s="93"/>
      <c r="L1128" s="278">
        <f t="shared" si="191"/>
        <v>0</v>
      </c>
      <c r="M1128" s="278">
        <f t="shared" si="192"/>
        <v>0</v>
      </c>
      <c r="N1128" s="319">
        <f t="shared" si="193"/>
        <v>0</v>
      </c>
      <c r="O1128" s="300"/>
      <c r="P1128" s="300"/>
      <c r="Q1128" s="297"/>
      <c r="R1128" s="297"/>
      <c r="S1128" s="299" t="str">
        <f t="shared" si="199"/>
        <v/>
      </c>
    </row>
    <row r="1129" spans="1:19" ht="30" customHeight="1" x14ac:dyDescent="0.2">
      <c r="A1129" s="277" t="str">
        <f t="shared" si="189"/>
        <v/>
      </c>
      <c r="B1129" s="296" t="str">
        <f t="shared" si="194"/>
        <v/>
      </c>
      <c r="C1129" s="296" t="str">
        <f t="shared" si="195"/>
        <v/>
      </c>
      <c r="D1129" s="297" t="str">
        <f t="shared" si="196"/>
        <v/>
      </c>
      <c r="E1129" s="298" t="str">
        <f t="shared" si="198"/>
        <v/>
      </c>
      <c r="F1129" s="297"/>
      <c r="G1129" s="297">
        <v>1129</v>
      </c>
      <c r="H1129" s="296" t="str">
        <f t="shared" si="197"/>
        <v/>
      </c>
      <c r="I1129" s="299" t="str">
        <f t="shared" si="190"/>
        <v/>
      </c>
      <c r="J1129" s="93"/>
      <c r="L1129" s="278">
        <f t="shared" si="191"/>
        <v>0</v>
      </c>
      <c r="M1129" s="278">
        <f t="shared" si="192"/>
        <v>0</v>
      </c>
      <c r="N1129" s="319">
        <f t="shared" si="193"/>
        <v>0</v>
      </c>
      <c r="O1129" s="300"/>
      <c r="P1129" s="300"/>
      <c r="Q1129" s="297"/>
      <c r="R1129" s="297"/>
      <c r="S1129" s="299" t="str">
        <f t="shared" si="199"/>
        <v/>
      </c>
    </row>
    <row r="1130" spans="1:19" ht="30" customHeight="1" x14ac:dyDescent="0.2">
      <c r="A1130" s="277" t="str">
        <f t="shared" si="189"/>
        <v/>
      </c>
      <c r="B1130" s="296" t="str">
        <f t="shared" si="194"/>
        <v/>
      </c>
      <c r="C1130" s="296" t="str">
        <f t="shared" si="195"/>
        <v/>
      </c>
      <c r="D1130" s="297" t="str">
        <f t="shared" si="196"/>
        <v/>
      </c>
      <c r="E1130" s="298" t="str">
        <f t="shared" si="198"/>
        <v/>
      </c>
      <c r="F1130" s="297"/>
      <c r="G1130" s="297">
        <v>1130</v>
      </c>
      <c r="H1130" s="296" t="str">
        <f t="shared" si="197"/>
        <v/>
      </c>
      <c r="I1130" s="299" t="str">
        <f t="shared" si="190"/>
        <v/>
      </c>
      <c r="J1130" s="93"/>
      <c r="L1130" s="278">
        <f t="shared" si="191"/>
        <v>0</v>
      </c>
      <c r="M1130" s="278">
        <f t="shared" si="192"/>
        <v>0</v>
      </c>
      <c r="N1130" s="319">
        <f t="shared" si="193"/>
        <v>0</v>
      </c>
      <c r="O1130" s="300"/>
      <c r="P1130" s="300"/>
      <c r="Q1130" s="297"/>
      <c r="R1130" s="297"/>
      <c r="S1130" s="299" t="str">
        <f t="shared" si="199"/>
        <v/>
      </c>
    </row>
    <row r="1131" spans="1:19" ht="30" customHeight="1" x14ac:dyDescent="0.2">
      <c r="A1131" s="277" t="str">
        <f t="shared" si="189"/>
        <v/>
      </c>
      <c r="B1131" s="296" t="str">
        <f t="shared" si="194"/>
        <v/>
      </c>
      <c r="C1131" s="296" t="str">
        <f t="shared" si="195"/>
        <v/>
      </c>
      <c r="D1131" s="297" t="str">
        <f t="shared" si="196"/>
        <v/>
      </c>
      <c r="E1131" s="298" t="str">
        <f t="shared" si="198"/>
        <v/>
      </c>
      <c r="F1131" s="297"/>
      <c r="G1131" s="297">
        <v>1131</v>
      </c>
      <c r="H1131" s="296" t="str">
        <f t="shared" si="197"/>
        <v/>
      </c>
      <c r="I1131" s="299" t="str">
        <f t="shared" si="190"/>
        <v/>
      </c>
      <c r="J1131" s="93"/>
      <c r="L1131" s="278">
        <f t="shared" si="191"/>
        <v>0</v>
      </c>
      <c r="M1131" s="278">
        <f t="shared" si="192"/>
        <v>0</v>
      </c>
      <c r="N1131" s="319">
        <f t="shared" si="193"/>
        <v>0</v>
      </c>
      <c r="O1131" s="300"/>
      <c r="P1131" s="300"/>
      <c r="Q1131" s="297"/>
      <c r="R1131" s="297"/>
      <c r="S1131" s="299" t="str">
        <f t="shared" si="199"/>
        <v/>
      </c>
    </row>
    <row r="1132" spans="1:19" ht="30" customHeight="1" x14ac:dyDescent="0.2">
      <c r="A1132" s="277" t="str">
        <f t="shared" si="189"/>
        <v/>
      </c>
      <c r="B1132" s="296" t="str">
        <f t="shared" si="194"/>
        <v/>
      </c>
      <c r="C1132" s="296" t="str">
        <f t="shared" si="195"/>
        <v/>
      </c>
      <c r="D1132" s="297" t="str">
        <f t="shared" si="196"/>
        <v/>
      </c>
      <c r="E1132" s="298" t="str">
        <f t="shared" si="198"/>
        <v/>
      </c>
      <c r="F1132" s="297"/>
      <c r="G1132" s="297">
        <v>1132</v>
      </c>
      <c r="H1132" s="296" t="str">
        <f t="shared" si="197"/>
        <v/>
      </c>
      <c r="I1132" s="299" t="str">
        <f t="shared" si="190"/>
        <v/>
      </c>
      <c r="J1132" s="93"/>
      <c r="L1132" s="278">
        <f t="shared" si="191"/>
        <v>0</v>
      </c>
      <c r="M1132" s="278">
        <f t="shared" si="192"/>
        <v>0</v>
      </c>
      <c r="N1132" s="319">
        <f t="shared" si="193"/>
        <v>0</v>
      </c>
      <c r="O1132" s="300"/>
      <c r="P1132" s="300"/>
      <c r="Q1132" s="297"/>
      <c r="R1132" s="297"/>
      <c r="S1132" s="299" t="str">
        <f t="shared" si="199"/>
        <v/>
      </c>
    </row>
    <row r="1133" spans="1:19" ht="30" customHeight="1" x14ac:dyDescent="0.2">
      <c r="A1133" s="277" t="str">
        <f t="shared" si="189"/>
        <v/>
      </c>
      <c r="B1133" s="296" t="str">
        <f t="shared" si="194"/>
        <v/>
      </c>
      <c r="C1133" s="296" t="str">
        <f t="shared" si="195"/>
        <v/>
      </c>
      <c r="D1133" s="297" t="str">
        <f t="shared" si="196"/>
        <v/>
      </c>
      <c r="E1133" s="298" t="str">
        <f t="shared" si="198"/>
        <v/>
      </c>
      <c r="F1133" s="297"/>
      <c r="G1133" s="297">
        <v>1133</v>
      </c>
      <c r="H1133" s="296" t="str">
        <f t="shared" si="197"/>
        <v/>
      </c>
      <c r="I1133" s="299" t="str">
        <f t="shared" si="190"/>
        <v/>
      </c>
      <c r="J1133" s="93"/>
      <c r="L1133" s="278">
        <f t="shared" si="191"/>
        <v>0</v>
      </c>
      <c r="M1133" s="278">
        <f t="shared" si="192"/>
        <v>0</v>
      </c>
      <c r="N1133" s="319">
        <f t="shared" si="193"/>
        <v>0</v>
      </c>
      <c r="O1133" s="300"/>
      <c r="P1133" s="300"/>
      <c r="Q1133" s="297"/>
      <c r="R1133" s="297"/>
      <c r="S1133" s="299" t="str">
        <f t="shared" si="199"/>
        <v/>
      </c>
    </row>
    <row r="1134" spans="1:19" ht="30" customHeight="1" x14ac:dyDescent="0.2">
      <c r="A1134" s="277" t="str">
        <f t="shared" si="189"/>
        <v/>
      </c>
      <c r="B1134" s="296" t="str">
        <f t="shared" si="194"/>
        <v/>
      </c>
      <c r="C1134" s="296" t="str">
        <f t="shared" si="195"/>
        <v/>
      </c>
      <c r="D1134" s="297" t="str">
        <f t="shared" si="196"/>
        <v/>
      </c>
      <c r="E1134" s="298" t="str">
        <f t="shared" si="198"/>
        <v/>
      </c>
      <c r="F1134" s="297"/>
      <c r="G1134" s="297">
        <v>1134</v>
      </c>
      <c r="H1134" s="296" t="str">
        <f t="shared" si="197"/>
        <v/>
      </c>
      <c r="I1134" s="299" t="str">
        <f t="shared" si="190"/>
        <v/>
      </c>
      <c r="J1134" s="93"/>
      <c r="L1134" s="278">
        <f t="shared" si="191"/>
        <v>0</v>
      </c>
      <c r="M1134" s="278">
        <f t="shared" si="192"/>
        <v>0</v>
      </c>
      <c r="N1134" s="319">
        <f t="shared" si="193"/>
        <v>0</v>
      </c>
      <c r="O1134" s="300"/>
      <c r="P1134" s="300"/>
      <c r="Q1134" s="297"/>
      <c r="R1134" s="297"/>
      <c r="S1134" s="299" t="str">
        <f t="shared" si="199"/>
        <v/>
      </c>
    </row>
    <row r="1135" spans="1:19" ht="30" customHeight="1" x14ac:dyDescent="0.2">
      <c r="A1135" s="277" t="str">
        <f t="shared" si="189"/>
        <v/>
      </c>
      <c r="B1135" s="296" t="str">
        <f t="shared" si="194"/>
        <v/>
      </c>
      <c r="C1135" s="296" t="str">
        <f t="shared" si="195"/>
        <v/>
      </c>
      <c r="D1135" s="297" t="str">
        <f t="shared" si="196"/>
        <v/>
      </c>
      <c r="E1135" s="298" t="str">
        <f t="shared" si="198"/>
        <v/>
      </c>
      <c r="F1135" s="297"/>
      <c r="G1135" s="297">
        <v>1135</v>
      </c>
      <c r="H1135" s="296" t="str">
        <f t="shared" si="197"/>
        <v/>
      </c>
      <c r="I1135" s="299" t="str">
        <f t="shared" si="190"/>
        <v/>
      </c>
      <c r="J1135" s="93"/>
      <c r="L1135" s="278">
        <f t="shared" si="191"/>
        <v>0</v>
      </c>
      <c r="M1135" s="278">
        <f t="shared" si="192"/>
        <v>0</v>
      </c>
      <c r="N1135" s="319">
        <f t="shared" si="193"/>
        <v>0</v>
      </c>
      <c r="O1135" s="300"/>
      <c r="P1135" s="300"/>
      <c r="Q1135" s="297"/>
      <c r="R1135" s="297"/>
      <c r="S1135" s="299" t="str">
        <f t="shared" si="199"/>
        <v/>
      </c>
    </row>
    <row r="1136" spans="1:19" ht="30" customHeight="1" x14ac:dyDescent="0.2">
      <c r="A1136" s="277" t="str">
        <f t="shared" si="189"/>
        <v/>
      </c>
      <c r="B1136" s="296" t="str">
        <f t="shared" si="194"/>
        <v/>
      </c>
      <c r="C1136" s="296" t="str">
        <f t="shared" si="195"/>
        <v/>
      </c>
      <c r="D1136" s="297" t="str">
        <f t="shared" si="196"/>
        <v/>
      </c>
      <c r="E1136" s="298" t="str">
        <f t="shared" si="198"/>
        <v/>
      </c>
      <c r="F1136" s="297"/>
      <c r="G1136" s="297">
        <v>1136</v>
      </c>
      <c r="H1136" s="296" t="str">
        <f t="shared" si="197"/>
        <v/>
      </c>
      <c r="I1136" s="299" t="str">
        <f t="shared" si="190"/>
        <v/>
      </c>
      <c r="J1136" s="93"/>
      <c r="L1136" s="278">
        <f t="shared" si="191"/>
        <v>0</v>
      </c>
      <c r="M1136" s="278">
        <f t="shared" si="192"/>
        <v>0</v>
      </c>
      <c r="N1136" s="319">
        <f t="shared" si="193"/>
        <v>0</v>
      </c>
      <c r="O1136" s="300"/>
      <c r="P1136" s="300"/>
      <c r="Q1136" s="297"/>
      <c r="R1136" s="297"/>
      <c r="S1136" s="299" t="str">
        <f t="shared" si="199"/>
        <v/>
      </c>
    </row>
    <row r="1137" spans="1:19" ht="30" customHeight="1" x14ac:dyDescent="0.2">
      <c r="A1137" s="277" t="str">
        <f t="shared" si="189"/>
        <v/>
      </c>
      <c r="B1137" s="296" t="str">
        <f t="shared" si="194"/>
        <v/>
      </c>
      <c r="C1137" s="296" t="str">
        <f t="shared" si="195"/>
        <v/>
      </c>
      <c r="D1137" s="297" t="str">
        <f t="shared" si="196"/>
        <v/>
      </c>
      <c r="E1137" s="298" t="str">
        <f t="shared" si="198"/>
        <v/>
      </c>
      <c r="F1137" s="297"/>
      <c r="G1137" s="297">
        <v>1137</v>
      </c>
      <c r="H1137" s="296" t="str">
        <f t="shared" si="197"/>
        <v/>
      </c>
      <c r="I1137" s="299" t="str">
        <f t="shared" si="190"/>
        <v/>
      </c>
      <c r="J1137" s="93"/>
      <c r="L1137" s="278">
        <f t="shared" si="191"/>
        <v>0</v>
      </c>
      <c r="M1137" s="278">
        <f t="shared" si="192"/>
        <v>0</v>
      </c>
      <c r="N1137" s="319">
        <f t="shared" si="193"/>
        <v>0</v>
      </c>
      <c r="O1137" s="300"/>
      <c r="P1137" s="300"/>
      <c r="Q1137" s="297"/>
      <c r="R1137" s="297"/>
      <c r="S1137" s="299" t="str">
        <f t="shared" si="199"/>
        <v/>
      </c>
    </row>
    <row r="1138" spans="1:19" ht="30" customHeight="1" x14ac:dyDescent="0.2">
      <c r="A1138" s="277" t="str">
        <f t="shared" si="189"/>
        <v/>
      </c>
      <c r="B1138" s="296" t="str">
        <f t="shared" si="194"/>
        <v/>
      </c>
      <c r="C1138" s="296" t="str">
        <f t="shared" si="195"/>
        <v/>
      </c>
      <c r="D1138" s="297" t="str">
        <f t="shared" si="196"/>
        <v/>
      </c>
      <c r="E1138" s="298" t="str">
        <f t="shared" si="198"/>
        <v/>
      </c>
      <c r="F1138" s="297"/>
      <c r="G1138" s="297">
        <v>1138</v>
      </c>
      <c r="H1138" s="296" t="str">
        <f t="shared" si="197"/>
        <v/>
      </c>
      <c r="I1138" s="299" t="str">
        <f t="shared" si="190"/>
        <v/>
      </c>
      <c r="J1138" s="93"/>
      <c r="L1138" s="278">
        <f t="shared" si="191"/>
        <v>0</v>
      </c>
      <c r="M1138" s="278">
        <f t="shared" si="192"/>
        <v>0</v>
      </c>
      <c r="N1138" s="319">
        <f t="shared" si="193"/>
        <v>0</v>
      </c>
      <c r="O1138" s="300"/>
      <c r="P1138" s="300"/>
      <c r="Q1138" s="297"/>
      <c r="R1138" s="297"/>
      <c r="S1138" s="299" t="str">
        <f t="shared" si="199"/>
        <v/>
      </c>
    </row>
    <row r="1139" spans="1:19" ht="30" customHeight="1" x14ac:dyDescent="0.2">
      <c r="A1139" s="277" t="str">
        <f t="shared" si="189"/>
        <v/>
      </c>
      <c r="B1139" s="296" t="str">
        <f t="shared" si="194"/>
        <v/>
      </c>
      <c r="C1139" s="296" t="str">
        <f t="shared" si="195"/>
        <v/>
      </c>
      <c r="D1139" s="297" t="str">
        <f t="shared" si="196"/>
        <v/>
      </c>
      <c r="E1139" s="298" t="str">
        <f t="shared" si="198"/>
        <v/>
      </c>
      <c r="F1139" s="297"/>
      <c r="G1139" s="297">
        <v>1139</v>
      </c>
      <c r="H1139" s="296" t="str">
        <f t="shared" si="197"/>
        <v/>
      </c>
      <c r="I1139" s="299" t="str">
        <f t="shared" si="190"/>
        <v/>
      </c>
      <c r="J1139" s="93"/>
      <c r="L1139" s="278">
        <f t="shared" si="191"/>
        <v>0</v>
      </c>
      <c r="M1139" s="278">
        <f t="shared" si="192"/>
        <v>0</v>
      </c>
      <c r="N1139" s="319">
        <f t="shared" si="193"/>
        <v>0</v>
      </c>
      <c r="O1139" s="300"/>
      <c r="P1139" s="300"/>
      <c r="Q1139" s="297"/>
      <c r="R1139" s="297"/>
      <c r="S1139" s="299" t="str">
        <f t="shared" si="199"/>
        <v/>
      </c>
    </row>
    <row r="1140" spans="1:19" ht="30" customHeight="1" x14ac:dyDescent="0.2">
      <c r="A1140" s="277" t="str">
        <f t="shared" si="189"/>
        <v/>
      </c>
      <c r="B1140" s="296" t="str">
        <f t="shared" si="194"/>
        <v/>
      </c>
      <c r="C1140" s="296" t="str">
        <f t="shared" si="195"/>
        <v/>
      </c>
      <c r="D1140" s="297" t="str">
        <f t="shared" si="196"/>
        <v/>
      </c>
      <c r="E1140" s="298" t="str">
        <f t="shared" si="198"/>
        <v/>
      </c>
      <c r="F1140" s="297"/>
      <c r="G1140" s="297">
        <v>1140</v>
      </c>
      <c r="H1140" s="296" t="str">
        <f t="shared" si="197"/>
        <v/>
      </c>
      <c r="I1140" s="299" t="str">
        <f t="shared" si="190"/>
        <v/>
      </c>
      <c r="J1140" s="93"/>
      <c r="L1140" s="278">
        <f t="shared" si="191"/>
        <v>0</v>
      </c>
      <c r="M1140" s="278">
        <f t="shared" si="192"/>
        <v>0</v>
      </c>
      <c r="N1140" s="319">
        <f t="shared" si="193"/>
        <v>0</v>
      </c>
      <c r="O1140" s="300"/>
      <c r="P1140" s="300"/>
      <c r="Q1140" s="297"/>
      <c r="R1140" s="297"/>
      <c r="S1140" s="299" t="str">
        <f t="shared" si="199"/>
        <v/>
      </c>
    </row>
    <row r="1141" spans="1:19" ht="30" customHeight="1" x14ac:dyDescent="0.2">
      <c r="A1141" s="277" t="str">
        <f t="shared" si="189"/>
        <v/>
      </c>
      <c r="B1141" s="296" t="str">
        <f t="shared" si="194"/>
        <v/>
      </c>
      <c r="C1141" s="296" t="str">
        <f t="shared" si="195"/>
        <v/>
      </c>
      <c r="D1141" s="297" t="str">
        <f t="shared" si="196"/>
        <v/>
      </c>
      <c r="E1141" s="298" t="str">
        <f t="shared" si="198"/>
        <v/>
      </c>
      <c r="F1141" s="297"/>
      <c r="G1141" s="297">
        <v>1141</v>
      </c>
      <c r="H1141" s="296" t="str">
        <f t="shared" si="197"/>
        <v/>
      </c>
      <c r="I1141" s="299" t="str">
        <f t="shared" si="190"/>
        <v/>
      </c>
      <c r="J1141" s="93"/>
      <c r="L1141" s="278">
        <f t="shared" si="191"/>
        <v>0</v>
      </c>
      <c r="M1141" s="278">
        <f t="shared" si="192"/>
        <v>0</v>
      </c>
      <c r="N1141" s="319">
        <f t="shared" si="193"/>
        <v>0</v>
      </c>
      <c r="O1141" s="300"/>
      <c r="P1141" s="300"/>
      <c r="Q1141" s="297"/>
      <c r="R1141" s="297"/>
      <c r="S1141" s="299" t="str">
        <f t="shared" si="199"/>
        <v/>
      </c>
    </row>
    <row r="1142" spans="1:19" ht="30" customHeight="1" x14ac:dyDescent="0.2">
      <c r="A1142" s="277" t="str">
        <f t="shared" si="189"/>
        <v/>
      </c>
      <c r="B1142" s="296" t="str">
        <f t="shared" si="194"/>
        <v/>
      </c>
      <c r="C1142" s="296" t="str">
        <f t="shared" si="195"/>
        <v/>
      </c>
      <c r="D1142" s="297" t="str">
        <f t="shared" si="196"/>
        <v/>
      </c>
      <c r="E1142" s="298" t="str">
        <f t="shared" si="198"/>
        <v/>
      </c>
      <c r="F1142" s="297"/>
      <c r="G1142" s="297">
        <v>1142</v>
      </c>
      <c r="H1142" s="296" t="str">
        <f t="shared" si="197"/>
        <v/>
      </c>
      <c r="I1142" s="299" t="str">
        <f t="shared" si="190"/>
        <v/>
      </c>
      <c r="J1142" s="93"/>
      <c r="L1142" s="278">
        <f t="shared" si="191"/>
        <v>0</v>
      </c>
      <c r="M1142" s="278">
        <f t="shared" si="192"/>
        <v>0</v>
      </c>
      <c r="N1142" s="319">
        <f t="shared" si="193"/>
        <v>0</v>
      </c>
      <c r="O1142" s="300"/>
      <c r="P1142" s="300"/>
      <c r="Q1142" s="297"/>
      <c r="R1142" s="297"/>
      <c r="S1142" s="299" t="str">
        <f t="shared" si="199"/>
        <v/>
      </c>
    </row>
    <row r="1143" spans="1:19" ht="30" customHeight="1" x14ac:dyDescent="0.2">
      <c r="A1143" s="277" t="str">
        <f t="shared" si="189"/>
        <v/>
      </c>
      <c r="B1143" s="296" t="str">
        <f t="shared" si="194"/>
        <v/>
      </c>
      <c r="C1143" s="296" t="str">
        <f t="shared" si="195"/>
        <v/>
      </c>
      <c r="D1143" s="297" t="str">
        <f t="shared" si="196"/>
        <v/>
      </c>
      <c r="E1143" s="298" t="str">
        <f t="shared" si="198"/>
        <v/>
      </c>
      <c r="F1143" s="297"/>
      <c r="G1143" s="297">
        <v>1143</v>
      </c>
      <c r="H1143" s="296" t="str">
        <f t="shared" si="197"/>
        <v/>
      </c>
      <c r="I1143" s="299" t="str">
        <f t="shared" si="190"/>
        <v/>
      </c>
      <c r="J1143" s="93"/>
      <c r="L1143" s="278">
        <f t="shared" si="191"/>
        <v>0</v>
      </c>
      <c r="M1143" s="278">
        <f t="shared" si="192"/>
        <v>0</v>
      </c>
      <c r="N1143" s="319">
        <f t="shared" si="193"/>
        <v>0</v>
      </c>
      <c r="O1143" s="300"/>
      <c r="P1143" s="300"/>
      <c r="Q1143" s="297"/>
      <c r="R1143" s="297"/>
      <c r="S1143" s="299" t="str">
        <f t="shared" si="199"/>
        <v/>
      </c>
    </row>
    <row r="1144" spans="1:19" ht="30" customHeight="1" x14ac:dyDescent="0.2">
      <c r="A1144" s="277" t="str">
        <f t="shared" si="189"/>
        <v/>
      </c>
      <c r="B1144" s="296" t="str">
        <f t="shared" si="194"/>
        <v/>
      </c>
      <c r="C1144" s="296" t="str">
        <f t="shared" si="195"/>
        <v/>
      </c>
      <c r="D1144" s="297" t="str">
        <f t="shared" si="196"/>
        <v/>
      </c>
      <c r="E1144" s="298" t="str">
        <f t="shared" si="198"/>
        <v/>
      </c>
      <c r="F1144" s="297"/>
      <c r="G1144" s="297">
        <v>1144</v>
      </c>
      <c r="H1144" s="296" t="str">
        <f t="shared" si="197"/>
        <v/>
      </c>
      <c r="I1144" s="299" t="str">
        <f t="shared" si="190"/>
        <v/>
      </c>
      <c r="J1144" s="93"/>
      <c r="L1144" s="278">
        <f t="shared" si="191"/>
        <v>0</v>
      </c>
      <c r="M1144" s="278">
        <f t="shared" si="192"/>
        <v>0</v>
      </c>
      <c r="N1144" s="319">
        <f t="shared" si="193"/>
        <v>0</v>
      </c>
      <c r="O1144" s="300"/>
      <c r="P1144" s="300"/>
      <c r="Q1144" s="297"/>
      <c r="R1144" s="297"/>
      <c r="S1144" s="299" t="str">
        <f t="shared" si="199"/>
        <v/>
      </c>
    </row>
    <row r="1145" spans="1:19" ht="30" customHeight="1" x14ac:dyDescent="0.2">
      <c r="A1145" s="277" t="str">
        <f t="shared" si="189"/>
        <v/>
      </c>
      <c r="B1145" s="296" t="str">
        <f t="shared" si="194"/>
        <v/>
      </c>
      <c r="C1145" s="296" t="str">
        <f t="shared" si="195"/>
        <v/>
      </c>
      <c r="D1145" s="297" t="str">
        <f t="shared" si="196"/>
        <v/>
      </c>
      <c r="E1145" s="298" t="str">
        <f t="shared" si="198"/>
        <v/>
      </c>
      <c r="F1145" s="297"/>
      <c r="G1145" s="297">
        <v>1145</v>
      </c>
      <c r="H1145" s="296" t="str">
        <f t="shared" si="197"/>
        <v/>
      </c>
      <c r="I1145" s="299" t="str">
        <f t="shared" si="190"/>
        <v/>
      </c>
      <c r="J1145" s="93"/>
      <c r="L1145" s="278">
        <f t="shared" si="191"/>
        <v>0</v>
      </c>
      <c r="M1145" s="278">
        <f t="shared" si="192"/>
        <v>0</v>
      </c>
      <c r="N1145" s="319">
        <f t="shared" si="193"/>
        <v>0</v>
      </c>
      <c r="O1145" s="300"/>
      <c r="P1145" s="300"/>
      <c r="Q1145" s="297"/>
      <c r="R1145" s="297"/>
      <c r="S1145" s="299" t="str">
        <f t="shared" si="199"/>
        <v/>
      </c>
    </row>
    <row r="1146" spans="1:19" ht="30" customHeight="1" x14ac:dyDescent="0.2">
      <c r="A1146" s="277" t="str">
        <f t="shared" si="189"/>
        <v/>
      </c>
      <c r="B1146" s="296" t="str">
        <f t="shared" si="194"/>
        <v/>
      </c>
      <c r="C1146" s="296" t="str">
        <f t="shared" si="195"/>
        <v/>
      </c>
      <c r="D1146" s="297" t="str">
        <f t="shared" si="196"/>
        <v/>
      </c>
      <c r="E1146" s="298" t="str">
        <f t="shared" si="198"/>
        <v/>
      </c>
      <c r="F1146" s="297"/>
      <c r="G1146" s="297">
        <v>1146</v>
      </c>
      <c r="H1146" s="296" t="str">
        <f t="shared" si="197"/>
        <v/>
      </c>
      <c r="I1146" s="299" t="str">
        <f t="shared" si="190"/>
        <v/>
      </c>
      <c r="J1146" s="93"/>
      <c r="L1146" s="278">
        <f t="shared" si="191"/>
        <v>0</v>
      </c>
      <c r="M1146" s="278">
        <f t="shared" si="192"/>
        <v>0</v>
      </c>
      <c r="N1146" s="319">
        <f t="shared" si="193"/>
        <v>0</v>
      </c>
      <c r="O1146" s="300"/>
      <c r="P1146" s="300"/>
      <c r="Q1146" s="297"/>
      <c r="R1146" s="297"/>
      <c r="S1146" s="299" t="str">
        <f t="shared" si="199"/>
        <v/>
      </c>
    </row>
    <row r="1147" spans="1:19" ht="30" customHeight="1" x14ac:dyDescent="0.2">
      <c r="A1147" s="277" t="str">
        <f t="shared" si="189"/>
        <v/>
      </c>
      <c r="B1147" s="296" t="str">
        <f t="shared" si="194"/>
        <v/>
      </c>
      <c r="C1147" s="296" t="str">
        <f t="shared" si="195"/>
        <v/>
      </c>
      <c r="D1147" s="297" t="str">
        <f t="shared" si="196"/>
        <v/>
      </c>
      <c r="E1147" s="298" t="str">
        <f t="shared" si="198"/>
        <v/>
      </c>
      <c r="F1147" s="297"/>
      <c r="G1147" s="297">
        <v>1147</v>
      </c>
      <c r="H1147" s="296" t="str">
        <f t="shared" si="197"/>
        <v/>
      </c>
      <c r="I1147" s="299" t="str">
        <f t="shared" si="190"/>
        <v/>
      </c>
      <c r="J1147" s="93"/>
      <c r="L1147" s="278">
        <f t="shared" si="191"/>
        <v>0</v>
      </c>
      <c r="M1147" s="278">
        <f t="shared" si="192"/>
        <v>0</v>
      </c>
      <c r="N1147" s="319">
        <f t="shared" si="193"/>
        <v>0</v>
      </c>
      <c r="O1147" s="300"/>
      <c r="P1147" s="300"/>
      <c r="Q1147" s="297"/>
      <c r="R1147" s="297"/>
      <c r="S1147" s="299" t="str">
        <f t="shared" si="199"/>
        <v/>
      </c>
    </row>
    <row r="1148" spans="1:19" ht="30" customHeight="1" x14ac:dyDescent="0.2">
      <c r="A1148" s="277" t="str">
        <f t="shared" si="189"/>
        <v/>
      </c>
      <c r="B1148" s="296" t="str">
        <f t="shared" si="194"/>
        <v/>
      </c>
      <c r="C1148" s="296" t="str">
        <f t="shared" si="195"/>
        <v/>
      </c>
      <c r="D1148" s="297" t="str">
        <f t="shared" si="196"/>
        <v/>
      </c>
      <c r="E1148" s="298" t="str">
        <f t="shared" si="198"/>
        <v/>
      </c>
      <c r="F1148" s="297"/>
      <c r="G1148" s="297">
        <v>1148</v>
      </c>
      <c r="H1148" s="296" t="str">
        <f t="shared" si="197"/>
        <v/>
      </c>
      <c r="I1148" s="299" t="str">
        <f t="shared" si="190"/>
        <v/>
      </c>
      <c r="J1148" s="93"/>
      <c r="L1148" s="278">
        <f t="shared" si="191"/>
        <v>0</v>
      </c>
      <c r="M1148" s="278">
        <f t="shared" si="192"/>
        <v>0</v>
      </c>
      <c r="N1148" s="319">
        <f t="shared" si="193"/>
        <v>0</v>
      </c>
      <c r="O1148" s="300"/>
      <c r="P1148" s="300"/>
      <c r="Q1148" s="297"/>
      <c r="R1148" s="297"/>
      <c r="S1148" s="299" t="str">
        <f t="shared" si="199"/>
        <v/>
      </c>
    </row>
    <row r="1149" spans="1:19" ht="30" customHeight="1" x14ac:dyDescent="0.2">
      <c r="A1149" s="277" t="str">
        <f t="shared" si="189"/>
        <v/>
      </c>
      <c r="B1149" s="296" t="str">
        <f t="shared" si="194"/>
        <v/>
      </c>
      <c r="C1149" s="296" t="str">
        <f t="shared" si="195"/>
        <v/>
      </c>
      <c r="D1149" s="297" t="str">
        <f t="shared" si="196"/>
        <v/>
      </c>
      <c r="E1149" s="298" t="str">
        <f t="shared" si="198"/>
        <v/>
      </c>
      <c r="F1149" s="297"/>
      <c r="G1149" s="297">
        <v>1149</v>
      </c>
      <c r="H1149" s="296" t="str">
        <f t="shared" si="197"/>
        <v/>
      </c>
      <c r="I1149" s="299" t="str">
        <f t="shared" si="190"/>
        <v/>
      </c>
      <c r="J1149" s="93"/>
      <c r="L1149" s="278">
        <f t="shared" si="191"/>
        <v>0</v>
      </c>
      <c r="M1149" s="278">
        <f t="shared" si="192"/>
        <v>0</v>
      </c>
      <c r="N1149" s="319">
        <f t="shared" si="193"/>
        <v>0</v>
      </c>
      <c r="O1149" s="300"/>
      <c r="P1149" s="300"/>
      <c r="Q1149" s="297"/>
      <c r="R1149" s="297"/>
      <c r="S1149" s="299" t="str">
        <f t="shared" si="199"/>
        <v/>
      </c>
    </row>
    <row r="1150" spans="1:19" ht="30" customHeight="1" x14ac:dyDescent="0.2">
      <c r="A1150" s="277" t="str">
        <f t="shared" si="189"/>
        <v/>
      </c>
      <c r="B1150" s="296" t="str">
        <f t="shared" si="194"/>
        <v/>
      </c>
      <c r="C1150" s="296" t="str">
        <f t="shared" si="195"/>
        <v/>
      </c>
      <c r="D1150" s="297" t="str">
        <f t="shared" si="196"/>
        <v/>
      </c>
      <c r="E1150" s="298" t="str">
        <f t="shared" si="198"/>
        <v/>
      </c>
      <c r="F1150" s="297"/>
      <c r="G1150" s="297">
        <v>1150</v>
      </c>
      <c r="H1150" s="296" t="str">
        <f t="shared" si="197"/>
        <v/>
      </c>
      <c r="I1150" s="299" t="str">
        <f t="shared" si="190"/>
        <v/>
      </c>
      <c r="J1150" s="93"/>
      <c r="L1150" s="278">
        <f t="shared" si="191"/>
        <v>0</v>
      </c>
      <c r="M1150" s="278">
        <f t="shared" si="192"/>
        <v>0</v>
      </c>
      <c r="N1150" s="319">
        <f t="shared" si="193"/>
        <v>0</v>
      </c>
      <c r="O1150" s="300"/>
      <c r="P1150" s="300"/>
      <c r="Q1150" s="297"/>
      <c r="R1150" s="297"/>
      <c r="S1150" s="299" t="str">
        <f t="shared" si="199"/>
        <v/>
      </c>
    </row>
    <row r="1151" spans="1:19" ht="30" customHeight="1" x14ac:dyDescent="0.2">
      <c r="A1151" s="277" t="str">
        <f t="shared" si="189"/>
        <v/>
      </c>
      <c r="B1151" s="296" t="str">
        <f t="shared" si="194"/>
        <v/>
      </c>
      <c r="C1151" s="296" t="str">
        <f t="shared" si="195"/>
        <v/>
      </c>
      <c r="D1151" s="297" t="str">
        <f t="shared" si="196"/>
        <v/>
      </c>
      <c r="E1151" s="298" t="str">
        <f t="shared" si="198"/>
        <v/>
      </c>
      <c r="F1151" s="297"/>
      <c r="G1151" s="297">
        <v>1151</v>
      </c>
      <c r="H1151" s="296" t="str">
        <f t="shared" si="197"/>
        <v/>
      </c>
      <c r="I1151" s="299" t="str">
        <f t="shared" si="190"/>
        <v/>
      </c>
      <c r="J1151" s="93"/>
      <c r="L1151" s="278">
        <f t="shared" si="191"/>
        <v>0</v>
      </c>
      <c r="M1151" s="278">
        <f t="shared" si="192"/>
        <v>0</v>
      </c>
      <c r="N1151" s="319">
        <f t="shared" si="193"/>
        <v>0</v>
      </c>
      <c r="O1151" s="300"/>
      <c r="P1151" s="300"/>
      <c r="Q1151" s="297"/>
      <c r="R1151" s="297"/>
      <c r="S1151" s="299" t="str">
        <f t="shared" si="199"/>
        <v/>
      </c>
    </row>
    <row r="1152" spans="1:19" ht="30" customHeight="1" x14ac:dyDescent="0.2">
      <c r="A1152" s="277" t="str">
        <f t="shared" si="189"/>
        <v/>
      </c>
      <c r="B1152" s="296" t="str">
        <f t="shared" si="194"/>
        <v/>
      </c>
      <c r="C1152" s="296" t="str">
        <f t="shared" si="195"/>
        <v/>
      </c>
      <c r="D1152" s="297" t="str">
        <f t="shared" si="196"/>
        <v/>
      </c>
      <c r="E1152" s="298" t="str">
        <f t="shared" si="198"/>
        <v/>
      </c>
      <c r="F1152" s="297"/>
      <c r="G1152" s="297">
        <v>1152</v>
      </c>
      <c r="H1152" s="296" t="str">
        <f t="shared" si="197"/>
        <v/>
      </c>
      <c r="I1152" s="299" t="str">
        <f t="shared" si="190"/>
        <v/>
      </c>
      <c r="J1152" s="93"/>
      <c r="L1152" s="278">
        <f t="shared" si="191"/>
        <v>0</v>
      </c>
      <c r="M1152" s="278">
        <f t="shared" si="192"/>
        <v>0</v>
      </c>
      <c r="N1152" s="319">
        <f t="shared" si="193"/>
        <v>0</v>
      </c>
      <c r="O1152" s="300"/>
      <c r="P1152" s="300"/>
      <c r="Q1152" s="297"/>
      <c r="R1152" s="297"/>
      <c r="S1152" s="299" t="str">
        <f t="shared" si="199"/>
        <v/>
      </c>
    </row>
    <row r="1153" spans="1:19" ht="30" customHeight="1" x14ac:dyDescent="0.2">
      <c r="A1153" s="277" t="str">
        <f t="shared" si="189"/>
        <v/>
      </c>
      <c r="B1153" s="296" t="str">
        <f t="shared" si="194"/>
        <v/>
      </c>
      <c r="C1153" s="296" t="str">
        <f t="shared" si="195"/>
        <v/>
      </c>
      <c r="D1153" s="297" t="str">
        <f t="shared" si="196"/>
        <v/>
      </c>
      <c r="E1153" s="298" t="str">
        <f t="shared" si="198"/>
        <v/>
      </c>
      <c r="F1153" s="297"/>
      <c r="G1153" s="297">
        <v>1153</v>
      </c>
      <c r="H1153" s="296" t="str">
        <f t="shared" si="197"/>
        <v/>
      </c>
      <c r="I1153" s="299" t="str">
        <f t="shared" si="190"/>
        <v/>
      </c>
      <c r="J1153" s="93"/>
      <c r="L1153" s="278">
        <f t="shared" si="191"/>
        <v>0</v>
      </c>
      <c r="M1153" s="278">
        <f t="shared" si="192"/>
        <v>0</v>
      </c>
      <c r="N1153" s="319">
        <f t="shared" si="193"/>
        <v>0</v>
      </c>
      <c r="O1153" s="300"/>
      <c r="P1153" s="300"/>
      <c r="Q1153" s="297"/>
      <c r="R1153" s="297"/>
      <c r="S1153" s="299" t="str">
        <f t="shared" si="199"/>
        <v/>
      </c>
    </row>
    <row r="1154" spans="1:19" ht="30" customHeight="1" x14ac:dyDescent="0.2">
      <c r="A1154" s="277" t="str">
        <f t="shared" ref="A1154:A1217" si="200">IF(B1154="","",$W$3)</f>
        <v/>
      </c>
      <c r="B1154" s="296" t="str">
        <f t="shared" si="194"/>
        <v/>
      </c>
      <c r="C1154" s="296" t="str">
        <f t="shared" si="195"/>
        <v/>
      </c>
      <c r="D1154" s="297" t="str">
        <f t="shared" si="196"/>
        <v/>
      </c>
      <c r="E1154" s="298" t="str">
        <f t="shared" si="198"/>
        <v/>
      </c>
      <c r="F1154" s="297"/>
      <c r="G1154" s="297">
        <v>1154</v>
      </c>
      <c r="H1154" s="296" t="str">
        <f t="shared" si="197"/>
        <v/>
      </c>
      <c r="I1154" s="299" t="str">
        <f t="shared" ref="I1154:I1217" si="201">IF(H1154="","",CONCATENATE("C",IF(H1154&gt;$X$1-25,0,INT(($X$1-H1154-20)/5))))</f>
        <v/>
      </c>
      <c r="J1154" s="93"/>
      <c r="L1154" s="278">
        <f t="shared" ref="L1154:L1217" si="202">IF(D1154="M",1,0)</f>
        <v>0</v>
      </c>
      <c r="M1154" s="278">
        <f t="shared" ref="M1154:M1217" si="203">IF(D1154="F",1,0)</f>
        <v>0</v>
      </c>
      <c r="N1154" s="319">
        <f t="shared" ref="N1154:N1217" si="204">IF(COUNTBLANK(O1154:R1154)=0,1,0)</f>
        <v>0</v>
      </c>
      <c r="O1154" s="300"/>
      <c r="P1154" s="300"/>
      <c r="Q1154" s="297"/>
      <c r="R1154" s="297"/>
      <c r="S1154" s="299" t="str">
        <f t="shared" si="199"/>
        <v/>
      </c>
    </row>
    <row r="1155" spans="1:19" ht="30" customHeight="1" x14ac:dyDescent="0.2">
      <c r="A1155" s="277" t="str">
        <f t="shared" si="200"/>
        <v/>
      </c>
      <c r="B1155" s="296" t="str">
        <f t="shared" ref="B1155:B1218" si="205">IF(O1155="","",O1155)</f>
        <v/>
      </c>
      <c r="C1155" s="296" t="str">
        <f t="shared" ref="C1155:C1218" si="206">IF(P1155="","",P1155)</f>
        <v/>
      </c>
      <c r="D1155" s="297" t="str">
        <f t="shared" ref="D1155:D1218" si="207">IF(Q1155="","",Q1155)</f>
        <v/>
      </c>
      <c r="E1155" s="298" t="str">
        <f t="shared" si="198"/>
        <v/>
      </c>
      <c r="F1155" s="297"/>
      <c r="G1155" s="297">
        <v>1155</v>
      </c>
      <c r="H1155" s="296" t="str">
        <f t="shared" ref="H1155:H1218" si="208">IF(R1155="","",R1155)</f>
        <v/>
      </c>
      <c r="I1155" s="299" t="str">
        <f t="shared" si="201"/>
        <v/>
      </c>
      <c r="J1155" s="93"/>
      <c r="L1155" s="278">
        <f t="shared" si="202"/>
        <v>0</v>
      </c>
      <c r="M1155" s="278">
        <f t="shared" si="203"/>
        <v>0</v>
      </c>
      <c r="N1155" s="319">
        <f t="shared" si="204"/>
        <v>0</v>
      </c>
      <c r="O1155" s="300"/>
      <c r="P1155" s="300"/>
      <c r="Q1155" s="297"/>
      <c r="R1155" s="297"/>
      <c r="S1155" s="299" t="str">
        <f t="shared" si="199"/>
        <v/>
      </c>
    </row>
    <row r="1156" spans="1:19" ht="30" customHeight="1" x14ac:dyDescent="0.2">
      <c r="A1156" s="277" t="str">
        <f t="shared" si="200"/>
        <v/>
      </c>
      <c r="B1156" s="296" t="str">
        <f t="shared" si="205"/>
        <v/>
      </c>
      <c r="C1156" s="296" t="str">
        <f t="shared" si="206"/>
        <v/>
      </c>
      <c r="D1156" s="297" t="str">
        <f t="shared" si="207"/>
        <v/>
      </c>
      <c r="E1156" s="298" t="str">
        <f t="shared" ref="E1156:E1219" si="209">IF(H1156="","",VALUE(CONCATENATE("01/01/",H1156)))</f>
        <v/>
      </c>
      <c r="F1156" s="297"/>
      <c r="G1156" s="297">
        <v>1156</v>
      </c>
      <c r="H1156" s="296" t="str">
        <f t="shared" si="208"/>
        <v/>
      </c>
      <c r="I1156" s="299" t="str">
        <f t="shared" si="201"/>
        <v/>
      </c>
      <c r="J1156" s="93"/>
      <c r="L1156" s="278">
        <f t="shared" si="202"/>
        <v>0</v>
      </c>
      <c r="M1156" s="278">
        <f t="shared" si="203"/>
        <v>0</v>
      </c>
      <c r="N1156" s="319">
        <f t="shared" si="204"/>
        <v>0</v>
      </c>
      <c r="O1156" s="300"/>
      <c r="P1156" s="300"/>
      <c r="Q1156" s="297"/>
      <c r="R1156" s="297"/>
      <c r="S1156" s="299" t="str">
        <f t="shared" si="199"/>
        <v/>
      </c>
    </row>
    <row r="1157" spans="1:19" ht="30" customHeight="1" x14ac:dyDescent="0.2">
      <c r="A1157" s="277" t="str">
        <f t="shared" si="200"/>
        <v/>
      </c>
      <c r="B1157" s="296" t="str">
        <f t="shared" si="205"/>
        <v/>
      </c>
      <c r="C1157" s="296" t="str">
        <f t="shared" si="206"/>
        <v/>
      </c>
      <c r="D1157" s="297" t="str">
        <f t="shared" si="207"/>
        <v/>
      </c>
      <c r="E1157" s="298" t="str">
        <f t="shared" si="209"/>
        <v/>
      </c>
      <c r="F1157" s="297"/>
      <c r="G1157" s="297">
        <v>1157</v>
      </c>
      <c r="H1157" s="296" t="str">
        <f t="shared" si="208"/>
        <v/>
      </c>
      <c r="I1157" s="299" t="str">
        <f t="shared" si="201"/>
        <v/>
      </c>
      <c r="J1157" s="93"/>
      <c r="L1157" s="278">
        <f t="shared" si="202"/>
        <v>0</v>
      </c>
      <c r="M1157" s="278">
        <f t="shared" si="203"/>
        <v>0</v>
      </c>
      <c r="N1157" s="319">
        <f t="shared" si="204"/>
        <v>0</v>
      </c>
      <c r="O1157" s="300"/>
      <c r="P1157" s="300"/>
      <c r="Q1157" s="297"/>
      <c r="R1157" s="297"/>
      <c r="S1157" s="299" t="str">
        <f t="shared" si="199"/>
        <v/>
      </c>
    </row>
    <row r="1158" spans="1:19" ht="30" customHeight="1" x14ac:dyDescent="0.2">
      <c r="A1158" s="277" t="str">
        <f t="shared" si="200"/>
        <v/>
      </c>
      <c r="B1158" s="296" t="str">
        <f t="shared" si="205"/>
        <v/>
      </c>
      <c r="C1158" s="296" t="str">
        <f t="shared" si="206"/>
        <v/>
      </c>
      <c r="D1158" s="297" t="str">
        <f t="shared" si="207"/>
        <v/>
      </c>
      <c r="E1158" s="298" t="str">
        <f t="shared" si="209"/>
        <v/>
      </c>
      <c r="F1158" s="297"/>
      <c r="G1158" s="297">
        <v>1158</v>
      </c>
      <c r="H1158" s="296" t="str">
        <f t="shared" si="208"/>
        <v/>
      </c>
      <c r="I1158" s="299" t="str">
        <f t="shared" si="201"/>
        <v/>
      </c>
      <c r="J1158" s="93"/>
      <c r="L1158" s="278">
        <f t="shared" si="202"/>
        <v>0</v>
      </c>
      <c r="M1158" s="278">
        <f t="shared" si="203"/>
        <v>0</v>
      </c>
      <c r="N1158" s="319">
        <f t="shared" si="204"/>
        <v>0</v>
      </c>
      <c r="O1158" s="300"/>
      <c r="P1158" s="300"/>
      <c r="Q1158" s="297"/>
      <c r="R1158" s="297"/>
      <c r="S1158" s="299" t="str">
        <f t="shared" si="199"/>
        <v/>
      </c>
    </row>
    <row r="1159" spans="1:19" ht="30" customHeight="1" x14ac:dyDescent="0.2">
      <c r="A1159" s="277" t="str">
        <f t="shared" si="200"/>
        <v/>
      </c>
      <c r="B1159" s="296" t="str">
        <f t="shared" si="205"/>
        <v/>
      </c>
      <c r="C1159" s="296" t="str">
        <f t="shared" si="206"/>
        <v/>
      </c>
      <c r="D1159" s="297" t="str">
        <f t="shared" si="207"/>
        <v/>
      </c>
      <c r="E1159" s="298" t="str">
        <f t="shared" si="209"/>
        <v/>
      </c>
      <c r="F1159" s="297"/>
      <c r="G1159" s="297">
        <v>1159</v>
      </c>
      <c r="H1159" s="296" t="str">
        <f t="shared" si="208"/>
        <v/>
      </c>
      <c r="I1159" s="299" t="str">
        <f t="shared" si="201"/>
        <v/>
      </c>
      <c r="J1159" s="93"/>
      <c r="L1159" s="278">
        <f t="shared" si="202"/>
        <v>0</v>
      </c>
      <c r="M1159" s="278">
        <f t="shared" si="203"/>
        <v>0</v>
      </c>
      <c r="N1159" s="319">
        <f t="shared" si="204"/>
        <v>0</v>
      </c>
      <c r="O1159" s="300"/>
      <c r="P1159" s="300"/>
      <c r="Q1159" s="297"/>
      <c r="R1159" s="297"/>
      <c r="S1159" s="299" t="str">
        <f t="shared" si="199"/>
        <v/>
      </c>
    </row>
    <row r="1160" spans="1:19" ht="30" customHeight="1" x14ac:dyDescent="0.2">
      <c r="A1160" s="277" t="str">
        <f t="shared" si="200"/>
        <v/>
      </c>
      <c r="B1160" s="296" t="str">
        <f t="shared" si="205"/>
        <v/>
      </c>
      <c r="C1160" s="296" t="str">
        <f t="shared" si="206"/>
        <v/>
      </c>
      <c r="D1160" s="297" t="str">
        <f t="shared" si="207"/>
        <v/>
      </c>
      <c r="E1160" s="298" t="str">
        <f t="shared" si="209"/>
        <v/>
      </c>
      <c r="F1160" s="297"/>
      <c r="G1160" s="297">
        <v>1160</v>
      </c>
      <c r="H1160" s="296" t="str">
        <f t="shared" si="208"/>
        <v/>
      </c>
      <c r="I1160" s="299" t="str">
        <f t="shared" si="201"/>
        <v/>
      </c>
      <c r="J1160" s="93"/>
      <c r="L1160" s="278">
        <f t="shared" si="202"/>
        <v>0</v>
      </c>
      <c r="M1160" s="278">
        <f t="shared" si="203"/>
        <v>0</v>
      </c>
      <c r="N1160" s="319">
        <f t="shared" si="204"/>
        <v>0</v>
      </c>
      <c r="O1160" s="300"/>
      <c r="P1160" s="300"/>
      <c r="Q1160" s="297"/>
      <c r="R1160" s="297"/>
      <c r="S1160" s="299" t="str">
        <f t="shared" si="199"/>
        <v/>
      </c>
    </row>
    <row r="1161" spans="1:19" ht="30" customHeight="1" x14ac:dyDescent="0.2">
      <c r="A1161" s="277" t="str">
        <f t="shared" si="200"/>
        <v/>
      </c>
      <c r="B1161" s="296" t="str">
        <f t="shared" si="205"/>
        <v/>
      </c>
      <c r="C1161" s="296" t="str">
        <f t="shared" si="206"/>
        <v/>
      </c>
      <c r="D1161" s="297" t="str">
        <f t="shared" si="207"/>
        <v/>
      </c>
      <c r="E1161" s="298" t="str">
        <f t="shared" si="209"/>
        <v/>
      </c>
      <c r="F1161" s="297"/>
      <c r="G1161" s="297">
        <v>1161</v>
      </c>
      <c r="H1161" s="296" t="str">
        <f t="shared" si="208"/>
        <v/>
      </c>
      <c r="I1161" s="299" t="str">
        <f t="shared" si="201"/>
        <v/>
      </c>
      <c r="J1161" s="93"/>
      <c r="L1161" s="278">
        <f t="shared" si="202"/>
        <v>0</v>
      </c>
      <c r="M1161" s="278">
        <f t="shared" si="203"/>
        <v>0</v>
      </c>
      <c r="N1161" s="319">
        <f t="shared" si="204"/>
        <v>0</v>
      </c>
      <c r="O1161" s="300"/>
      <c r="P1161" s="300"/>
      <c r="Q1161" s="297"/>
      <c r="R1161" s="297"/>
      <c r="S1161" s="299" t="str">
        <f t="shared" si="199"/>
        <v/>
      </c>
    </row>
    <row r="1162" spans="1:19" ht="30" customHeight="1" x14ac:dyDescent="0.2">
      <c r="A1162" s="277" t="str">
        <f t="shared" si="200"/>
        <v/>
      </c>
      <c r="B1162" s="296" t="str">
        <f t="shared" si="205"/>
        <v/>
      </c>
      <c r="C1162" s="296" t="str">
        <f t="shared" si="206"/>
        <v/>
      </c>
      <c r="D1162" s="297" t="str">
        <f t="shared" si="207"/>
        <v/>
      </c>
      <c r="E1162" s="298" t="str">
        <f t="shared" si="209"/>
        <v/>
      </c>
      <c r="F1162" s="297"/>
      <c r="G1162" s="297">
        <v>1162</v>
      </c>
      <c r="H1162" s="296" t="str">
        <f t="shared" si="208"/>
        <v/>
      </c>
      <c r="I1162" s="299" t="str">
        <f t="shared" si="201"/>
        <v/>
      </c>
      <c r="J1162" s="93"/>
      <c r="L1162" s="278">
        <f t="shared" si="202"/>
        <v>0</v>
      </c>
      <c r="M1162" s="278">
        <f t="shared" si="203"/>
        <v>0</v>
      </c>
      <c r="N1162" s="319">
        <f t="shared" si="204"/>
        <v>0</v>
      </c>
      <c r="O1162" s="300"/>
      <c r="P1162" s="300"/>
      <c r="Q1162" s="297"/>
      <c r="R1162" s="297"/>
      <c r="S1162" s="299" t="str">
        <f t="shared" si="199"/>
        <v/>
      </c>
    </row>
    <row r="1163" spans="1:19" ht="30" customHeight="1" x14ac:dyDescent="0.2">
      <c r="A1163" s="277" t="str">
        <f t="shared" si="200"/>
        <v/>
      </c>
      <c r="B1163" s="296" t="str">
        <f t="shared" si="205"/>
        <v/>
      </c>
      <c r="C1163" s="296" t="str">
        <f t="shared" si="206"/>
        <v/>
      </c>
      <c r="D1163" s="297" t="str">
        <f t="shared" si="207"/>
        <v/>
      </c>
      <c r="E1163" s="298" t="str">
        <f t="shared" si="209"/>
        <v/>
      </c>
      <c r="F1163" s="297"/>
      <c r="G1163" s="297">
        <v>1163</v>
      </c>
      <c r="H1163" s="296" t="str">
        <f t="shared" si="208"/>
        <v/>
      </c>
      <c r="I1163" s="299" t="str">
        <f t="shared" si="201"/>
        <v/>
      </c>
      <c r="J1163" s="93"/>
      <c r="L1163" s="278">
        <f t="shared" si="202"/>
        <v>0</v>
      </c>
      <c r="M1163" s="278">
        <f t="shared" si="203"/>
        <v>0</v>
      </c>
      <c r="N1163" s="319">
        <f t="shared" si="204"/>
        <v>0</v>
      </c>
      <c r="O1163" s="300"/>
      <c r="P1163" s="300"/>
      <c r="Q1163" s="297"/>
      <c r="R1163" s="297"/>
      <c r="S1163" s="299" t="str">
        <f t="shared" si="199"/>
        <v/>
      </c>
    </row>
    <row r="1164" spans="1:19" ht="30" customHeight="1" x14ac:dyDescent="0.2">
      <c r="A1164" s="277" t="str">
        <f t="shared" si="200"/>
        <v/>
      </c>
      <c r="B1164" s="296" t="str">
        <f t="shared" si="205"/>
        <v/>
      </c>
      <c r="C1164" s="296" t="str">
        <f t="shared" si="206"/>
        <v/>
      </c>
      <c r="D1164" s="297" t="str">
        <f t="shared" si="207"/>
        <v/>
      </c>
      <c r="E1164" s="298" t="str">
        <f t="shared" si="209"/>
        <v/>
      </c>
      <c r="F1164" s="297"/>
      <c r="G1164" s="297">
        <v>1164</v>
      </c>
      <c r="H1164" s="296" t="str">
        <f t="shared" si="208"/>
        <v/>
      </c>
      <c r="I1164" s="299" t="str">
        <f t="shared" si="201"/>
        <v/>
      </c>
      <c r="J1164" s="93"/>
      <c r="L1164" s="278">
        <f t="shared" si="202"/>
        <v>0</v>
      </c>
      <c r="M1164" s="278">
        <f t="shared" si="203"/>
        <v>0</v>
      </c>
      <c r="N1164" s="319">
        <f t="shared" si="204"/>
        <v>0</v>
      </c>
      <c r="O1164" s="300"/>
      <c r="P1164" s="300"/>
      <c r="Q1164" s="297"/>
      <c r="R1164" s="297"/>
      <c r="S1164" s="299" t="str">
        <f t="shared" si="199"/>
        <v/>
      </c>
    </row>
    <row r="1165" spans="1:19" ht="30" customHeight="1" x14ac:dyDescent="0.2">
      <c r="A1165" s="277" t="str">
        <f t="shared" si="200"/>
        <v/>
      </c>
      <c r="B1165" s="296" t="str">
        <f t="shared" si="205"/>
        <v/>
      </c>
      <c r="C1165" s="296" t="str">
        <f t="shared" si="206"/>
        <v/>
      </c>
      <c r="D1165" s="297" t="str">
        <f t="shared" si="207"/>
        <v/>
      </c>
      <c r="E1165" s="298" t="str">
        <f t="shared" si="209"/>
        <v/>
      </c>
      <c r="F1165" s="297"/>
      <c r="G1165" s="297">
        <v>1165</v>
      </c>
      <c r="H1165" s="296" t="str">
        <f t="shared" si="208"/>
        <v/>
      </c>
      <c r="I1165" s="299" t="str">
        <f t="shared" si="201"/>
        <v/>
      </c>
      <c r="J1165" s="93"/>
      <c r="L1165" s="278">
        <f t="shared" si="202"/>
        <v>0</v>
      </c>
      <c r="M1165" s="278">
        <f t="shared" si="203"/>
        <v>0</v>
      </c>
      <c r="N1165" s="319">
        <f t="shared" si="204"/>
        <v>0</v>
      </c>
      <c r="O1165" s="300"/>
      <c r="P1165" s="300"/>
      <c r="Q1165" s="297"/>
      <c r="R1165" s="297"/>
      <c r="S1165" s="299" t="str">
        <f t="shared" si="199"/>
        <v/>
      </c>
    </row>
    <row r="1166" spans="1:19" ht="30" customHeight="1" x14ac:dyDescent="0.2">
      <c r="A1166" s="277" t="str">
        <f t="shared" si="200"/>
        <v/>
      </c>
      <c r="B1166" s="296" t="str">
        <f t="shared" si="205"/>
        <v/>
      </c>
      <c r="C1166" s="296" t="str">
        <f t="shared" si="206"/>
        <v/>
      </c>
      <c r="D1166" s="297" t="str">
        <f t="shared" si="207"/>
        <v/>
      </c>
      <c r="E1166" s="298" t="str">
        <f t="shared" si="209"/>
        <v/>
      </c>
      <c r="F1166" s="297"/>
      <c r="G1166" s="297">
        <v>1166</v>
      </c>
      <c r="H1166" s="296" t="str">
        <f t="shared" si="208"/>
        <v/>
      </c>
      <c r="I1166" s="299" t="str">
        <f t="shared" si="201"/>
        <v/>
      </c>
      <c r="J1166" s="93"/>
      <c r="L1166" s="278">
        <f t="shared" si="202"/>
        <v>0</v>
      </c>
      <c r="M1166" s="278">
        <f t="shared" si="203"/>
        <v>0</v>
      </c>
      <c r="N1166" s="319">
        <f t="shared" si="204"/>
        <v>0</v>
      </c>
      <c r="O1166" s="300"/>
      <c r="P1166" s="300"/>
      <c r="Q1166" s="297"/>
      <c r="R1166" s="297"/>
      <c r="S1166" s="299" t="str">
        <f t="shared" si="199"/>
        <v/>
      </c>
    </row>
    <row r="1167" spans="1:19" ht="30" customHeight="1" x14ac:dyDescent="0.2">
      <c r="A1167" s="277" t="str">
        <f t="shared" si="200"/>
        <v/>
      </c>
      <c r="B1167" s="296" t="str">
        <f t="shared" si="205"/>
        <v/>
      </c>
      <c r="C1167" s="296" t="str">
        <f t="shared" si="206"/>
        <v/>
      </c>
      <c r="D1167" s="297" t="str">
        <f t="shared" si="207"/>
        <v/>
      </c>
      <c r="E1167" s="298" t="str">
        <f t="shared" si="209"/>
        <v/>
      </c>
      <c r="F1167" s="297"/>
      <c r="G1167" s="297">
        <v>1167</v>
      </c>
      <c r="H1167" s="296" t="str">
        <f t="shared" si="208"/>
        <v/>
      </c>
      <c r="I1167" s="299" t="str">
        <f t="shared" si="201"/>
        <v/>
      </c>
      <c r="J1167" s="93"/>
      <c r="L1167" s="278">
        <f t="shared" si="202"/>
        <v>0</v>
      </c>
      <c r="M1167" s="278">
        <f t="shared" si="203"/>
        <v>0</v>
      </c>
      <c r="N1167" s="319">
        <f t="shared" si="204"/>
        <v>0</v>
      </c>
      <c r="O1167" s="300"/>
      <c r="P1167" s="300"/>
      <c r="Q1167" s="297"/>
      <c r="R1167" s="297"/>
      <c r="S1167" s="299" t="str">
        <f t="shared" si="199"/>
        <v/>
      </c>
    </row>
    <row r="1168" spans="1:19" ht="30" customHeight="1" x14ac:dyDescent="0.2">
      <c r="A1168" s="277" t="str">
        <f t="shared" si="200"/>
        <v/>
      </c>
      <c r="B1168" s="296" t="str">
        <f t="shared" si="205"/>
        <v/>
      </c>
      <c r="C1168" s="296" t="str">
        <f t="shared" si="206"/>
        <v/>
      </c>
      <c r="D1168" s="297" t="str">
        <f t="shared" si="207"/>
        <v/>
      </c>
      <c r="E1168" s="298" t="str">
        <f t="shared" si="209"/>
        <v/>
      </c>
      <c r="F1168" s="297"/>
      <c r="G1168" s="297">
        <v>1168</v>
      </c>
      <c r="H1168" s="296" t="str">
        <f t="shared" si="208"/>
        <v/>
      </c>
      <c r="I1168" s="299" t="str">
        <f t="shared" si="201"/>
        <v/>
      </c>
      <c r="J1168" s="93"/>
      <c r="L1168" s="278">
        <f t="shared" si="202"/>
        <v>0</v>
      </c>
      <c r="M1168" s="278">
        <f t="shared" si="203"/>
        <v>0</v>
      </c>
      <c r="N1168" s="319">
        <f t="shared" si="204"/>
        <v>0</v>
      </c>
      <c r="O1168" s="300"/>
      <c r="P1168" s="300"/>
      <c r="Q1168" s="297"/>
      <c r="R1168" s="297"/>
      <c r="S1168" s="299" t="str">
        <f t="shared" si="199"/>
        <v/>
      </c>
    </row>
    <row r="1169" spans="1:19" ht="30" customHeight="1" x14ac:dyDescent="0.2">
      <c r="A1169" s="277" t="str">
        <f t="shared" si="200"/>
        <v/>
      </c>
      <c r="B1169" s="296" t="str">
        <f t="shared" si="205"/>
        <v/>
      </c>
      <c r="C1169" s="296" t="str">
        <f t="shared" si="206"/>
        <v/>
      </c>
      <c r="D1169" s="297" t="str">
        <f t="shared" si="207"/>
        <v/>
      </c>
      <c r="E1169" s="298" t="str">
        <f t="shared" si="209"/>
        <v/>
      </c>
      <c r="F1169" s="297"/>
      <c r="G1169" s="297">
        <v>1169</v>
      </c>
      <c r="H1169" s="296" t="str">
        <f t="shared" si="208"/>
        <v/>
      </c>
      <c r="I1169" s="299" t="str">
        <f t="shared" si="201"/>
        <v/>
      </c>
      <c r="J1169" s="93"/>
      <c r="L1169" s="278">
        <f t="shared" si="202"/>
        <v>0</v>
      </c>
      <c r="M1169" s="278">
        <f t="shared" si="203"/>
        <v>0</v>
      </c>
      <c r="N1169" s="319">
        <f t="shared" si="204"/>
        <v>0</v>
      </c>
      <c r="O1169" s="300"/>
      <c r="P1169" s="300"/>
      <c r="Q1169" s="297"/>
      <c r="R1169" s="297"/>
      <c r="S1169" s="299" t="str">
        <f t="shared" ref="S1169:S1232" si="210">IF(R1169="","",CONCATENATE("C",IF(R1169&gt;$X$1-25,0,INT(($X$1-R1169-20)/5))))</f>
        <v/>
      </c>
    </row>
    <row r="1170" spans="1:19" ht="30" customHeight="1" x14ac:dyDescent="0.2">
      <c r="A1170" s="277" t="str">
        <f t="shared" si="200"/>
        <v/>
      </c>
      <c r="B1170" s="296" t="str">
        <f t="shared" si="205"/>
        <v/>
      </c>
      <c r="C1170" s="296" t="str">
        <f t="shared" si="206"/>
        <v/>
      </c>
      <c r="D1170" s="297" t="str">
        <f t="shared" si="207"/>
        <v/>
      </c>
      <c r="E1170" s="298" t="str">
        <f t="shared" si="209"/>
        <v/>
      </c>
      <c r="F1170" s="297"/>
      <c r="G1170" s="297">
        <v>1170</v>
      </c>
      <c r="H1170" s="296" t="str">
        <f t="shared" si="208"/>
        <v/>
      </c>
      <c r="I1170" s="299" t="str">
        <f t="shared" si="201"/>
        <v/>
      </c>
      <c r="J1170" s="93"/>
      <c r="L1170" s="278">
        <f t="shared" si="202"/>
        <v>0</v>
      </c>
      <c r="M1170" s="278">
        <f t="shared" si="203"/>
        <v>0</v>
      </c>
      <c r="N1170" s="319">
        <f t="shared" si="204"/>
        <v>0</v>
      </c>
      <c r="O1170" s="300"/>
      <c r="P1170" s="300"/>
      <c r="Q1170" s="297"/>
      <c r="R1170" s="297"/>
      <c r="S1170" s="299" t="str">
        <f t="shared" si="210"/>
        <v/>
      </c>
    </row>
    <row r="1171" spans="1:19" ht="30" customHeight="1" x14ac:dyDescent="0.2">
      <c r="A1171" s="277" t="str">
        <f t="shared" si="200"/>
        <v/>
      </c>
      <c r="B1171" s="296" t="str">
        <f t="shared" si="205"/>
        <v/>
      </c>
      <c r="C1171" s="296" t="str">
        <f t="shared" si="206"/>
        <v/>
      </c>
      <c r="D1171" s="297" t="str">
        <f t="shared" si="207"/>
        <v/>
      </c>
      <c r="E1171" s="298" t="str">
        <f t="shared" si="209"/>
        <v/>
      </c>
      <c r="F1171" s="297"/>
      <c r="G1171" s="297">
        <v>1171</v>
      </c>
      <c r="H1171" s="296" t="str">
        <f t="shared" si="208"/>
        <v/>
      </c>
      <c r="I1171" s="299" t="str">
        <f t="shared" si="201"/>
        <v/>
      </c>
      <c r="J1171" s="93"/>
      <c r="L1171" s="278">
        <f t="shared" si="202"/>
        <v>0</v>
      </c>
      <c r="M1171" s="278">
        <f t="shared" si="203"/>
        <v>0</v>
      </c>
      <c r="N1171" s="319">
        <f t="shared" si="204"/>
        <v>0</v>
      </c>
      <c r="O1171" s="300"/>
      <c r="P1171" s="300"/>
      <c r="Q1171" s="297"/>
      <c r="R1171" s="297"/>
      <c r="S1171" s="299" t="str">
        <f t="shared" si="210"/>
        <v/>
      </c>
    </row>
    <row r="1172" spans="1:19" ht="30" customHeight="1" x14ac:dyDescent="0.2">
      <c r="A1172" s="277" t="str">
        <f t="shared" si="200"/>
        <v/>
      </c>
      <c r="B1172" s="296" t="str">
        <f t="shared" si="205"/>
        <v/>
      </c>
      <c r="C1172" s="296" t="str">
        <f t="shared" si="206"/>
        <v/>
      </c>
      <c r="D1172" s="297" t="str">
        <f t="shared" si="207"/>
        <v/>
      </c>
      <c r="E1172" s="298" t="str">
        <f t="shared" si="209"/>
        <v/>
      </c>
      <c r="F1172" s="297"/>
      <c r="G1172" s="297">
        <v>1172</v>
      </c>
      <c r="H1172" s="296" t="str">
        <f t="shared" si="208"/>
        <v/>
      </c>
      <c r="I1172" s="299" t="str">
        <f t="shared" si="201"/>
        <v/>
      </c>
      <c r="J1172" s="93"/>
      <c r="L1172" s="278">
        <f t="shared" si="202"/>
        <v>0</v>
      </c>
      <c r="M1172" s="278">
        <f t="shared" si="203"/>
        <v>0</v>
      </c>
      <c r="N1172" s="319">
        <f t="shared" si="204"/>
        <v>0</v>
      </c>
      <c r="O1172" s="300"/>
      <c r="P1172" s="300"/>
      <c r="Q1172" s="297"/>
      <c r="R1172" s="297"/>
      <c r="S1172" s="299" t="str">
        <f t="shared" si="210"/>
        <v/>
      </c>
    </row>
    <row r="1173" spans="1:19" ht="30" customHeight="1" x14ac:dyDescent="0.2">
      <c r="A1173" s="277" t="str">
        <f t="shared" si="200"/>
        <v/>
      </c>
      <c r="B1173" s="296" t="str">
        <f t="shared" si="205"/>
        <v/>
      </c>
      <c r="C1173" s="296" t="str">
        <f t="shared" si="206"/>
        <v/>
      </c>
      <c r="D1173" s="297" t="str">
        <f t="shared" si="207"/>
        <v/>
      </c>
      <c r="E1173" s="298" t="str">
        <f t="shared" si="209"/>
        <v/>
      </c>
      <c r="F1173" s="297"/>
      <c r="G1173" s="297">
        <v>1173</v>
      </c>
      <c r="H1173" s="296" t="str">
        <f t="shared" si="208"/>
        <v/>
      </c>
      <c r="I1173" s="299" t="str">
        <f t="shared" si="201"/>
        <v/>
      </c>
      <c r="J1173" s="93"/>
      <c r="L1173" s="278">
        <f t="shared" si="202"/>
        <v>0</v>
      </c>
      <c r="M1173" s="278">
        <f t="shared" si="203"/>
        <v>0</v>
      </c>
      <c r="N1173" s="319">
        <f t="shared" si="204"/>
        <v>0</v>
      </c>
      <c r="O1173" s="300"/>
      <c r="P1173" s="300"/>
      <c r="Q1173" s="297"/>
      <c r="R1173" s="297"/>
      <c r="S1173" s="299" t="str">
        <f t="shared" si="210"/>
        <v/>
      </c>
    </row>
    <row r="1174" spans="1:19" ht="30" customHeight="1" x14ac:dyDescent="0.2">
      <c r="A1174" s="277" t="str">
        <f t="shared" si="200"/>
        <v/>
      </c>
      <c r="B1174" s="296" t="str">
        <f t="shared" si="205"/>
        <v/>
      </c>
      <c r="C1174" s="296" t="str">
        <f t="shared" si="206"/>
        <v/>
      </c>
      <c r="D1174" s="297" t="str">
        <f t="shared" si="207"/>
        <v/>
      </c>
      <c r="E1174" s="298" t="str">
        <f t="shared" si="209"/>
        <v/>
      </c>
      <c r="F1174" s="297"/>
      <c r="G1174" s="297">
        <v>1174</v>
      </c>
      <c r="H1174" s="296" t="str">
        <f t="shared" si="208"/>
        <v/>
      </c>
      <c r="I1174" s="299" t="str">
        <f t="shared" si="201"/>
        <v/>
      </c>
      <c r="J1174" s="93"/>
      <c r="L1174" s="278">
        <f t="shared" si="202"/>
        <v>0</v>
      </c>
      <c r="M1174" s="278">
        <f t="shared" si="203"/>
        <v>0</v>
      </c>
      <c r="N1174" s="319">
        <f t="shared" si="204"/>
        <v>0</v>
      </c>
      <c r="O1174" s="300"/>
      <c r="P1174" s="300"/>
      <c r="Q1174" s="297"/>
      <c r="R1174" s="297"/>
      <c r="S1174" s="299" t="str">
        <f t="shared" si="210"/>
        <v/>
      </c>
    </row>
    <row r="1175" spans="1:19" ht="30" customHeight="1" x14ac:dyDescent="0.2">
      <c r="A1175" s="277" t="str">
        <f t="shared" si="200"/>
        <v/>
      </c>
      <c r="B1175" s="296" t="str">
        <f t="shared" si="205"/>
        <v/>
      </c>
      <c r="C1175" s="296" t="str">
        <f t="shared" si="206"/>
        <v/>
      </c>
      <c r="D1175" s="297" t="str">
        <f t="shared" si="207"/>
        <v/>
      </c>
      <c r="E1175" s="298" t="str">
        <f t="shared" si="209"/>
        <v/>
      </c>
      <c r="F1175" s="297"/>
      <c r="G1175" s="297">
        <v>1175</v>
      </c>
      <c r="H1175" s="296" t="str">
        <f t="shared" si="208"/>
        <v/>
      </c>
      <c r="I1175" s="299" t="str">
        <f t="shared" si="201"/>
        <v/>
      </c>
      <c r="J1175" s="93"/>
      <c r="L1175" s="278">
        <f t="shared" si="202"/>
        <v>0</v>
      </c>
      <c r="M1175" s="278">
        <f t="shared" si="203"/>
        <v>0</v>
      </c>
      <c r="N1175" s="319">
        <f t="shared" si="204"/>
        <v>0</v>
      </c>
      <c r="O1175" s="300"/>
      <c r="P1175" s="300"/>
      <c r="Q1175" s="297"/>
      <c r="R1175" s="297"/>
      <c r="S1175" s="299" t="str">
        <f t="shared" si="210"/>
        <v/>
      </c>
    </row>
    <row r="1176" spans="1:19" ht="30" customHeight="1" x14ac:dyDescent="0.2">
      <c r="A1176" s="277" t="str">
        <f t="shared" si="200"/>
        <v/>
      </c>
      <c r="B1176" s="296" t="str">
        <f t="shared" si="205"/>
        <v/>
      </c>
      <c r="C1176" s="296" t="str">
        <f t="shared" si="206"/>
        <v/>
      </c>
      <c r="D1176" s="297" t="str">
        <f t="shared" si="207"/>
        <v/>
      </c>
      <c r="E1176" s="298" t="str">
        <f t="shared" si="209"/>
        <v/>
      </c>
      <c r="F1176" s="297"/>
      <c r="G1176" s="297">
        <v>1176</v>
      </c>
      <c r="H1176" s="296" t="str">
        <f t="shared" si="208"/>
        <v/>
      </c>
      <c r="I1176" s="299" t="str">
        <f t="shared" si="201"/>
        <v/>
      </c>
      <c r="J1176" s="93"/>
      <c r="L1176" s="278">
        <f t="shared" si="202"/>
        <v>0</v>
      </c>
      <c r="M1176" s="278">
        <f t="shared" si="203"/>
        <v>0</v>
      </c>
      <c r="N1176" s="319">
        <f t="shared" si="204"/>
        <v>0</v>
      </c>
      <c r="O1176" s="300"/>
      <c r="P1176" s="300"/>
      <c r="Q1176" s="297"/>
      <c r="R1176" s="297"/>
      <c r="S1176" s="299" t="str">
        <f t="shared" si="210"/>
        <v/>
      </c>
    </row>
    <row r="1177" spans="1:19" ht="30" customHeight="1" x14ac:dyDescent="0.2">
      <c r="A1177" s="277" t="str">
        <f t="shared" si="200"/>
        <v/>
      </c>
      <c r="B1177" s="296" t="str">
        <f t="shared" si="205"/>
        <v/>
      </c>
      <c r="C1177" s="296" t="str">
        <f t="shared" si="206"/>
        <v/>
      </c>
      <c r="D1177" s="297" t="str">
        <f t="shared" si="207"/>
        <v/>
      </c>
      <c r="E1177" s="298" t="str">
        <f t="shared" si="209"/>
        <v/>
      </c>
      <c r="F1177" s="297"/>
      <c r="G1177" s="297">
        <v>1177</v>
      </c>
      <c r="H1177" s="296" t="str">
        <f t="shared" si="208"/>
        <v/>
      </c>
      <c r="I1177" s="299" t="str">
        <f t="shared" si="201"/>
        <v/>
      </c>
      <c r="J1177" s="93"/>
      <c r="L1177" s="278">
        <f t="shared" si="202"/>
        <v>0</v>
      </c>
      <c r="M1177" s="278">
        <f t="shared" si="203"/>
        <v>0</v>
      </c>
      <c r="N1177" s="319">
        <f t="shared" si="204"/>
        <v>0</v>
      </c>
      <c r="O1177" s="300"/>
      <c r="P1177" s="300"/>
      <c r="Q1177" s="297"/>
      <c r="R1177" s="297"/>
      <c r="S1177" s="299" t="str">
        <f t="shared" si="210"/>
        <v/>
      </c>
    </row>
    <row r="1178" spans="1:19" ht="30" customHeight="1" x14ac:dyDescent="0.2">
      <c r="A1178" s="277" t="str">
        <f t="shared" si="200"/>
        <v/>
      </c>
      <c r="B1178" s="296" t="str">
        <f t="shared" si="205"/>
        <v/>
      </c>
      <c r="C1178" s="296" t="str">
        <f t="shared" si="206"/>
        <v/>
      </c>
      <c r="D1178" s="297" t="str">
        <f t="shared" si="207"/>
        <v/>
      </c>
      <c r="E1178" s="298" t="str">
        <f t="shared" si="209"/>
        <v/>
      </c>
      <c r="F1178" s="297"/>
      <c r="G1178" s="297">
        <v>1178</v>
      </c>
      <c r="H1178" s="296" t="str">
        <f t="shared" si="208"/>
        <v/>
      </c>
      <c r="I1178" s="299" t="str">
        <f t="shared" si="201"/>
        <v/>
      </c>
      <c r="J1178" s="93"/>
      <c r="L1178" s="278">
        <f t="shared" si="202"/>
        <v>0</v>
      </c>
      <c r="M1178" s="278">
        <f t="shared" si="203"/>
        <v>0</v>
      </c>
      <c r="N1178" s="319">
        <f t="shared" si="204"/>
        <v>0</v>
      </c>
      <c r="O1178" s="300"/>
      <c r="P1178" s="300"/>
      <c r="Q1178" s="297"/>
      <c r="R1178" s="297"/>
      <c r="S1178" s="299" t="str">
        <f t="shared" si="210"/>
        <v/>
      </c>
    </row>
    <row r="1179" spans="1:19" ht="30" customHeight="1" x14ac:dyDescent="0.2">
      <c r="A1179" s="277" t="str">
        <f t="shared" si="200"/>
        <v/>
      </c>
      <c r="B1179" s="296" t="str">
        <f t="shared" si="205"/>
        <v/>
      </c>
      <c r="C1179" s="296" t="str">
        <f t="shared" si="206"/>
        <v/>
      </c>
      <c r="D1179" s="297" t="str">
        <f t="shared" si="207"/>
        <v/>
      </c>
      <c r="E1179" s="298" t="str">
        <f t="shared" si="209"/>
        <v/>
      </c>
      <c r="F1179" s="297"/>
      <c r="G1179" s="297">
        <v>1179</v>
      </c>
      <c r="H1179" s="296" t="str">
        <f t="shared" si="208"/>
        <v/>
      </c>
      <c r="I1179" s="299" t="str">
        <f t="shared" si="201"/>
        <v/>
      </c>
      <c r="J1179" s="93"/>
      <c r="L1179" s="278">
        <f t="shared" si="202"/>
        <v>0</v>
      </c>
      <c r="M1179" s="278">
        <f t="shared" si="203"/>
        <v>0</v>
      </c>
      <c r="N1179" s="319">
        <f t="shared" si="204"/>
        <v>0</v>
      </c>
      <c r="O1179" s="300"/>
      <c r="P1179" s="300"/>
      <c r="Q1179" s="297"/>
      <c r="R1179" s="297"/>
      <c r="S1179" s="299" t="str">
        <f t="shared" si="210"/>
        <v/>
      </c>
    </row>
    <row r="1180" spans="1:19" ht="30" customHeight="1" x14ac:dyDescent="0.2">
      <c r="A1180" s="277" t="str">
        <f t="shared" si="200"/>
        <v/>
      </c>
      <c r="B1180" s="296" t="str">
        <f t="shared" si="205"/>
        <v/>
      </c>
      <c r="C1180" s="296" t="str">
        <f t="shared" si="206"/>
        <v/>
      </c>
      <c r="D1180" s="297" t="str">
        <f t="shared" si="207"/>
        <v/>
      </c>
      <c r="E1180" s="298" t="str">
        <f t="shared" si="209"/>
        <v/>
      </c>
      <c r="F1180" s="297"/>
      <c r="G1180" s="297">
        <v>1180</v>
      </c>
      <c r="H1180" s="296" t="str">
        <f t="shared" si="208"/>
        <v/>
      </c>
      <c r="I1180" s="299" t="str">
        <f t="shared" si="201"/>
        <v/>
      </c>
      <c r="J1180" s="93"/>
      <c r="L1180" s="278">
        <f t="shared" si="202"/>
        <v>0</v>
      </c>
      <c r="M1180" s="278">
        <f t="shared" si="203"/>
        <v>0</v>
      </c>
      <c r="N1180" s="319">
        <f t="shared" si="204"/>
        <v>0</v>
      </c>
      <c r="O1180" s="300"/>
      <c r="P1180" s="300"/>
      <c r="Q1180" s="297"/>
      <c r="R1180" s="297"/>
      <c r="S1180" s="299" t="str">
        <f t="shared" si="210"/>
        <v/>
      </c>
    </row>
    <row r="1181" spans="1:19" ht="30" customHeight="1" x14ac:dyDescent="0.2">
      <c r="A1181" s="277" t="str">
        <f t="shared" si="200"/>
        <v/>
      </c>
      <c r="B1181" s="296" t="str">
        <f t="shared" si="205"/>
        <v/>
      </c>
      <c r="C1181" s="296" t="str">
        <f t="shared" si="206"/>
        <v/>
      </c>
      <c r="D1181" s="297" t="str">
        <f t="shared" si="207"/>
        <v/>
      </c>
      <c r="E1181" s="298" t="str">
        <f t="shared" si="209"/>
        <v/>
      </c>
      <c r="F1181" s="297"/>
      <c r="G1181" s="297">
        <v>1181</v>
      </c>
      <c r="H1181" s="296" t="str">
        <f t="shared" si="208"/>
        <v/>
      </c>
      <c r="I1181" s="299" t="str">
        <f t="shared" si="201"/>
        <v/>
      </c>
      <c r="J1181" s="93"/>
      <c r="L1181" s="278">
        <f t="shared" si="202"/>
        <v>0</v>
      </c>
      <c r="M1181" s="278">
        <f t="shared" si="203"/>
        <v>0</v>
      </c>
      <c r="N1181" s="319">
        <f t="shared" si="204"/>
        <v>0</v>
      </c>
      <c r="O1181" s="300"/>
      <c r="P1181" s="300"/>
      <c r="Q1181" s="297"/>
      <c r="R1181" s="297"/>
      <c r="S1181" s="299" t="str">
        <f t="shared" si="210"/>
        <v/>
      </c>
    </row>
    <row r="1182" spans="1:19" ht="30" customHeight="1" x14ac:dyDescent="0.2">
      <c r="A1182" s="277" t="str">
        <f t="shared" si="200"/>
        <v/>
      </c>
      <c r="B1182" s="296" t="str">
        <f t="shared" si="205"/>
        <v/>
      </c>
      <c r="C1182" s="296" t="str">
        <f t="shared" si="206"/>
        <v/>
      </c>
      <c r="D1182" s="297" t="str">
        <f t="shared" si="207"/>
        <v/>
      </c>
      <c r="E1182" s="298" t="str">
        <f t="shared" si="209"/>
        <v/>
      </c>
      <c r="F1182" s="297"/>
      <c r="G1182" s="297">
        <v>1182</v>
      </c>
      <c r="H1182" s="296" t="str">
        <f t="shared" si="208"/>
        <v/>
      </c>
      <c r="I1182" s="299" t="str">
        <f t="shared" si="201"/>
        <v/>
      </c>
      <c r="J1182" s="93"/>
      <c r="L1182" s="278">
        <f t="shared" si="202"/>
        <v>0</v>
      </c>
      <c r="M1182" s="278">
        <f t="shared" si="203"/>
        <v>0</v>
      </c>
      <c r="N1182" s="319">
        <f t="shared" si="204"/>
        <v>0</v>
      </c>
      <c r="O1182" s="300"/>
      <c r="P1182" s="300"/>
      <c r="Q1182" s="297"/>
      <c r="R1182" s="297"/>
      <c r="S1182" s="299" t="str">
        <f t="shared" si="210"/>
        <v/>
      </c>
    </row>
    <row r="1183" spans="1:19" ht="30" customHeight="1" x14ac:dyDescent="0.2">
      <c r="A1183" s="277" t="str">
        <f t="shared" si="200"/>
        <v/>
      </c>
      <c r="B1183" s="296" t="str">
        <f t="shared" si="205"/>
        <v/>
      </c>
      <c r="C1183" s="296" t="str">
        <f t="shared" si="206"/>
        <v/>
      </c>
      <c r="D1183" s="297" t="str">
        <f t="shared" si="207"/>
        <v/>
      </c>
      <c r="E1183" s="298" t="str">
        <f t="shared" si="209"/>
        <v/>
      </c>
      <c r="F1183" s="297"/>
      <c r="G1183" s="297">
        <v>1183</v>
      </c>
      <c r="H1183" s="296" t="str">
        <f t="shared" si="208"/>
        <v/>
      </c>
      <c r="I1183" s="299" t="str">
        <f t="shared" si="201"/>
        <v/>
      </c>
      <c r="J1183" s="93"/>
      <c r="L1183" s="278">
        <f t="shared" si="202"/>
        <v>0</v>
      </c>
      <c r="M1183" s="278">
        <f t="shared" si="203"/>
        <v>0</v>
      </c>
      <c r="N1183" s="319">
        <f t="shared" si="204"/>
        <v>0</v>
      </c>
      <c r="O1183" s="300"/>
      <c r="P1183" s="300"/>
      <c r="Q1183" s="297"/>
      <c r="R1183" s="297"/>
      <c r="S1183" s="299" t="str">
        <f t="shared" si="210"/>
        <v/>
      </c>
    </row>
    <row r="1184" spans="1:19" ht="30" customHeight="1" x14ac:dyDescent="0.2">
      <c r="A1184" s="277" t="str">
        <f t="shared" si="200"/>
        <v/>
      </c>
      <c r="B1184" s="296" t="str">
        <f t="shared" si="205"/>
        <v/>
      </c>
      <c r="C1184" s="296" t="str">
        <f t="shared" si="206"/>
        <v/>
      </c>
      <c r="D1184" s="297" t="str">
        <f t="shared" si="207"/>
        <v/>
      </c>
      <c r="E1184" s="298" t="str">
        <f t="shared" si="209"/>
        <v/>
      </c>
      <c r="F1184" s="297"/>
      <c r="G1184" s="297">
        <v>1184</v>
      </c>
      <c r="H1184" s="296" t="str">
        <f t="shared" si="208"/>
        <v/>
      </c>
      <c r="I1184" s="299" t="str">
        <f t="shared" si="201"/>
        <v/>
      </c>
      <c r="J1184" s="93"/>
      <c r="L1184" s="278">
        <f t="shared" si="202"/>
        <v>0</v>
      </c>
      <c r="M1184" s="278">
        <f t="shared" si="203"/>
        <v>0</v>
      </c>
      <c r="N1184" s="319">
        <f t="shared" si="204"/>
        <v>0</v>
      </c>
      <c r="O1184" s="300"/>
      <c r="P1184" s="300"/>
      <c r="Q1184" s="297"/>
      <c r="R1184" s="297"/>
      <c r="S1184" s="299" t="str">
        <f t="shared" si="210"/>
        <v/>
      </c>
    </row>
    <row r="1185" spans="1:19" ht="30" customHeight="1" x14ac:dyDescent="0.2">
      <c r="A1185" s="277" t="str">
        <f t="shared" si="200"/>
        <v/>
      </c>
      <c r="B1185" s="296" t="str">
        <f t="shared" si="205"/>
        <v/>
      </c>
      <c r="C1185" s="296" t="str">
        <f t="shared" si="206"/>
        <v/>
      </c>
      <c r="D1185" s="297" t="str">
        <f t="shared" si="207"/>
        <v/>
      </c>
      <c r="E1185" s="298" t="str">
        <f t="shared" si="209"/>
        <v/>
      </c>
      <c r="F1185" s="297"/>
      <c r="G1185" s="297">
        <v>1185</v>
      </c>
      <c r="H1185" s="296" t="str">
        <f t="shared" si="208"/>
        <v/>
      </c>
      <c r="I1185" s="299" t="str">
        <f t="shared" si="201"/>
        <v/>
      </c>
      <c r="J1185" s="93"/>
      <c r="L1185" s="278">
        <f t="shared" si="202"/>
        <v>0</v>
      </c>
      <c r="M1185" s="278">
        <f t="shared" si="203"/>
        <v>0</v>
      </c>
      <c r="N1185" s="319">
        <f t="shared" si="204"/>
        <v>0</v>
      </c>
      <c r="O1185" s="300"/>
      <c r="P1185" s="300"/>
      <c r="Q1185" s="297"/>
      <c r="R1185" s="297"/>
      <c r="S1185" s="299" t="str">
        <f t="shared" si="210"/>
        <v/>
      </c>
    </row>
    <row r="1186" spans="1:19" ht="30" customHeight="1" x14ac:dyDescent="0.2">
      <c r="A1186" s="277" t="str">
        <f t="shared" si="200"/>
        <v/>
      </c>
      <c r="B1186" s="296" t="str">
        <f t="shared" si="205"/>
        <v/>
      </c>
      <c r="C1186" s="296" t="str">
        <f t="shared" si="206"/>
        <v/>
      </c>
      <c r="D1186" s="297" t="str">
        <f t="shared" si="207"/>
        <v/>
      </c>
      <c r="E1186" s="298" t="str">
        <f t="shared" si="209"/>
        <v/>
      </c>
      <c r="F1186" s="297"/>
      <c r="G1186" s="297">
        <v>1186</v>
      </c>
      <c r="H1186" s="296" t="str">
        <f t="shared" si="208"/>
        <v/>
      </c>
      <c r="I1186" s="299" t="str">
        <f t="shared" si="201"/>
        <v/>
      </c>
      <c r="J1186" s="93"/>
      <c r="L1186" s="278">
        <f t="shared" si="202"/>
        <v>0</v>
      </c>
      <c r="M1186" s="278">
        <f t="shared" si="203"/>
        <v>0</v>
      </c>
      <c r="N1186" s="319">
        <f t="shared" si="204"/>
        <v>0</v>
      </c>
      <c r="O1186" s="300"/>
      <c r="P1186" s="300"/>
      <c r="Q1186" s="297"/>
      <c r="R1186" s="297"/>
      <c r="S1186" s="299" t="str">
        <f t="shared" si="210"/>
        <v/>
      </c>
    </row>
    <row r="1187" spans="1:19" ht="30" customHeight="1" x14ac:dyDescent="0.2">
      <c r="A1187" s="277" t="str">
        <f t="shared" si="200"/>
        <v/>
      </c>
      <c r="B1187" s="296" t="str">
        <f t="shared" si="205"/>
        <v/>
      </c>
      <c r="C1187" s="296" t="str">
        <f t="shared" si="206"/>
        <v/>
      </c>
      <c r="D1187" s="297" t="str">
        <f t="shared" si="207"/>
        <v/>
      </c>
      <c r="E1187" s="298" t="str">
        <f t="shared" si="209"/>
        <v/>
      </c>
      <c r="F1187" s="297"/>
      <c r="G1187" s="297">
        <v>1187</v>
      </c>
      <c r="H1187" s="296" t="str">
        <f t="shared" si="208"/>
        <v/>
      </c>
      <c r="I1187" s="299" t="str">
        <f t="shared" si="201"/>
        <v/>
      </c>
      <c r="J1187" s="93"/>
      <c r="L1187" s="278">
        <f t="shared" si="202"/>
        <v>0</v>
      </c>
      <c r="M1187" s="278">
        <f t="shared" si="203"/>
        <v>0</v>
      </c>
      <c r="N1187" s="319">
        <f t="shared" si="204"/>
        <v>0</v>
      </c>
      <c r="O1187" s="300"/>
      <c r="P1187" s="300"/>
      <c r="Q1187" s="297"/>
      <c r="R1187" s="297"/>
      <c r="S1187" s="299" t="str">
        <f t="shared" si="210"/>
        <v/>
      </c>
    </row>
    <row r="1188" spans="1:19" ht="30" customHeight="1" x14ac:dyDescent="0.2">
      <c r="A1188" s="277" t="str">
        <f t="shared" si="200"/>
        <v/>
      </c>
      <c r="B1188" s="296" t="str">
        <f t="shared" si="205"/>
        <v/>
      </c>
      <c r="C1188" s="296" t="str">
        <f t="shared" si="206"/>
        <v/>
      </c>
      <c r="D1188" s="297" t="str">
        <f t="shared" si="207"/>
        <v/>
      </c>
      <c r="E1188" s="298" t="str">
        <f t="shared" si="209"/>
        <v/>
      </c>
      <c r="F1188" s="297"/>
      <c r="G1188" s="297">
        <v>1188</v>
      </c>
      <c r="H1188" s="296" t="str">
        <f t="shared" si="208"/>
        <v/>
      </c>
      <c r="I1188" s="299" t="str">
        <f t="shared" si="201"/>
        <v/>
      </c>
      <c r="J1188" s="93"/>
      <c r="L1188" s="278">
        <f t="shared" si="202"/>
        <v>0</v>
      </c>
      <c r="M1188" s="278">
        <f t="shared" si="203"/>
        <v>0</v>
      </c>
      <c r="N1188" s="319">
        <f t="shared" si="204"/>
        <v>0</v>
      </c>
      <c r="O1188" s="300"/>
      <c r="P1188" s="300"/>
      <c r="Q1188" s="297"/>
      <c r="R1188" s="297"/>
      <c r="S1188" s="299" t="str">
        <f t="shared" si="210"/>
        <v/>
      </c>
    </row>
    <row r="1189" spans="1:19" ht="30" customHeight="1" x14ac:dyDescent="0.2">
      <c r="A1189" s="277" t="str">
        <f t="shared" si="200"/>
        <v/>
      </c>
      <c r="B1189" s="296" t="str">
        <f t="shared" si="205"/>
        <v/>
      </c>
      <c r="C1189" s="296" t="str">
        <f t="shared" si="206"/>
        <v/>
      </c>
      <c r="D1189" s="297" t="str">
        <f t="shared" si="207"/>
        <v/>
      </c>
      <c r="E1189" s="298" t="str">
        <f t="shared" si="209"/>
        <v/>
      </c>
      <c r="F1189" s="297"/>
      <c r="G1189" s="297">
        <v>1189</v>
      </c>
      <c r="H1189" s="296" t="str">
        <f t="shared" si="208"/>
        <v/>
      </c>
      <c r="I1189" s="299" t="str">
        <f t="shared" si="201"/>
        <v/>
      </c>
      <c r="J1189" s="93"/>
      <c r="L1189" s="278">
        <f t="shared" si="202"/>
        <v>0</v>
      </c>
      <c r="M1189" s="278">
        <f t="shared" si="203"/>
        <v>0</v>
      </c>
      <c r="N1189" s="319">
        <f t="shared" si="204"/>
        <v>0</v>
      </c>
      <c r="O1189" s="300"/>
      <c r="P1189" s="300"/>
      <c r="Q1189" s="297"/>
      <c r="R1189" s="297"/>
      <c r="S1189" s="299" t="str">
        <f t="shared" si="210"/>
        <v/>
      </c>
    </row>
    <row r="1190" spans="1:19" ht="30" customHeight="1" x14ac:dyDescent="0.2">
      <c r="A1190" s="277" t="str">
        <f t="shared" si="200"/>
        <v/>
      </c>
      <c r="B1190" s="296" t="str">
        <f t="shared" si="205"/>
        <v/>
      </c>
      <c r="C1190" s="296" t="str">
        <f t="shared" si="206"/>
        <v/>
      </c>
      <c r="D1190" s="297" t="str">
        <f t="shared" si="207"/>
        <v/>
      </c>
      <c r="E1190" s="298" t="str">
        <f t="shared" si="209"/>
        <v/>
      </c>
      <c r="F1190" s="297"/>
      <c r="G1190" s="297">
        <v>1190</v>
      </c>
      <c r="H1190" s="296" t="str">
        <f t="shared" si="208"/>
        <v/>
      </c>
      <c r="I1190" s="299" t="str">
        <f t="shared" si="201"/>
        <v/>
      </c>
      <c r="J1190" s="93"/>
      <c r="L1190" s="278">
        <f t="shared" si="202"/>
        <v>0</v>
      </c>
      <c r="M1190" s="278">
        <f t="shared" si="203"/>
        <v>0</v>
      </c>
      <c r="N1190" s="319">
        <f t="shared" si="204"/>
        <v>0</v>
      </c>
      <c r="O1190" s="300"/>
      <c r="P1190" s="300"/>
      <c r="Q1190" s="297"/>
      <c r="R1190" s="297"/>
      <c r="S1190" s="299" t="str">
        <f t="shared" si="210"/>
        <v/>
      </c>
    </row>
    <row r="1191" spans="1:19" ht="30" customHeight="1" x14ac:dyDescent="0.2">
      <c r="A1191" s="277" t="str">
        <f t="shared" si="200"/>
        <v/>
      </c>
      <c r="B1191" s="296" t="str">
        <f t="shared" si="205"/>
        <v/>
      </c>
      <c r="C1191" s="296" t="str">
        <f t="shared" si="206"/>
        <v/>
      </c>
      <c r="D1191" s="297" t="str">
        <f t="shared" si="207"/>
        <v/>
      </c>
      <c r="E1191" s="298" t="str">
        <f t="shared" si="209"/>
        <v/>
      </c>
      <c r="F1191" s="297"/>
      <c r="G1191" s="297">
        <v>1191</v>
      </c>
      <c r="H1191" s="296" t="str">
        <f t="shared" si="208"/>
        <v/>
      </c>
      <c r="I1191" s="299" t="str">
        <f t="shared" si="201"/>
        <v/>
      </c>
      <c r="J1191" s="93"/>
      <c r="L1191" s="278">
        <f t="shared" si="202"/>
        <v>0</v>
      </c>
      <c r="M1191" s="278">
        <f t="shared" si="203"/>
        <v>0</v>
      </c>
      <c r="N1191" s="319">
        <f t="shared" si="204"/>
        <v>0</v>
      </c>
      <c r="O1191" s="300"/>
      <c r="P1191" s="300"/>
      <c r="Q1191" s="297"/>
      <c r="R1191" s="297"/>
      <c r="S1191" s="299" t="str">
        <f t="shared" si="210"/>
        <v/>
      </c>
    </row>
    <row r="1192" spans="1:19" ht="30" customHeight="1" x14ac:dyDescent="0.2">
      <c r="A1192" s="277" t="str">
        <f t="shared" si="200"/>
        <v/>
      </c>
      <c r="B1192" s="296" t="str">
        <f t="shared" si="205"/>
        <v/>
      </c>
      <c r="C1192" s="296" t="str">
        <f t="shared" si="206"/>
        <v/>
      </c>
      <c r="D1192" s="297" t="str">
        <f t="shared" si="207"/>
        <v/>
      </c>
      <c r="E1192" s="298" t="str">
        <f t="shared" si="209"/>
        <v/>
      </c>
      <c r="F1192" s="297"/>
      <c r="G1192" s="297">
        <v>1192</v>
      </c>
      <c r="H1192" s="296" t="str">
        <f t="shared" si="208"/>
        <v/>
      </c>
      <c r="I1192" s="299" t="str">
        <f t="shared" si="201"/>
        <v/>
      </c>
      <c r="J1192" s="93"/>
      <c r="L1192" s="278">
        <f t="shared" si="202"/>
        <v>0</v>
      </c>
      <c r="M1192" s="278">
        <f t="shared" si="203"/>
        <v>0</v>
      </c>
      <c r="N1192" s="319">
        <f t="shared" si="204"/>
        <v>0</v>
      </c>
      <c r="O1192" s="300"/>
      <c r="P1192" s="300"/>
      <c r="Q1192" s="297"/>
      <c r="R1192" s="297"/>
      <c r="S1192" s="299" t="str">
        <f t="shared" si="210"/>
        <v/>
      </c>
    </row>
    <row r="1193" spans="1:19" ht="30" customHeight="1" x14ac:dyDescent="0.2">
      <c r="A1193" s="277" t="str">
        <f t="shared" si="200"/>
        <v/>
      </c>
      <c r="B1193" s="296" t="str">
        <f t="shared" si="205"/>
        <v/>
      </c>
      <c r="C1193" s="296" t="str">
        <f t="shared" si="206"/>
        <v/>
      </c>
      <c r="D1193" s="297" t="str">
        <f t="shared" si="207"/>
        <v/>
      </c>
      <c r="E1193" s="298" t="str">
        <f t="shared" si="209"/>
        <v/>
      </c>
      <c r="F1193" s="297"/>
      <c r="G1193" s="297">
        <v>1193</v>
      </c>
      <c r="H1193" s="296" t="str">
        <f t="shared" si="208"/>
        <v/>
      </c>
      <c r="I1193" s="299" t="str">
        <f t="shared" si="201"/>
        <v/>
      </c>
      <c r="J1193" s="93"/>
      <c r="L1193" s="278">
        <f t="shared" si="202"/>
        <v>0</v>
      </c>
      <c r="M1193" s="278">
        <f t="shared" si="203"/>
        <v>0</v>
      </c>
      <c r="N1193" s="319">
        <f t="shared" si="204"/>
        <v>0</v>
      </c>
      <c r="O1193" s="300"/>
      <c r="P1193" s="300"/>
      <c r="Q1193" s="297"/>
      <c r="R1193" s="297"/>
      <c r="S1193" s="299" t="str">
        <f t="shared" si="210"/>
        <v/>
      </c>
    </row>
    <row r="1194" spans="1:19" ht="30" customHeight="1" x14ac:dyDescent="0.2">
      <c r="A1194" s="277" t="str">
        <f t="shared" si="200"/>
        <v/>
      </c>
      <c r="B1194" s="296" t="str">
        <f t="shared" si="205"/>
        <v/>
      </c>
      <c r="C1194" s="296" t="str">
        <f t="shared" si="206"/>
        <v/>
      </c>
      <c r="D1194" s="297" t="str">
        <f t="shared" si="207"/>
        <v/>
      </c>
      <c r="E1194" s="298" t="str">
        <f t="shared" si="209"/>
        <v/>
      </c>
      <c r="F1194" s="297"/>
      <c r="G1194" s="297">
        <v>1194</v>
      </c>
      <c r="H1194" s="296" t="str">
        <f t="shared" si="208"/>
        <v/>
      </c>
      <c r="I1194" s="299" t="str">
        <f t="shared" si="201"/>
        <v/>
      </c>
      <c r="J1194" s="93"/>
      <c r="L1194" s="278">
        <f t="shared" si="202"/>
        <v>0</v>
      </c>
      <c r="M1194" s="278">
        <f t="shared" si="203"/>
        <v>0</v>
      </c>
      <c r="N1194" s="319">
        <f t="shared" si="204"/>
        <v>0</v>
      </c>
      <c r="O1194" s="300"/>
      <c r="P1194" s="300"/>
      <c r="Q1194" s="297"/>
      <c r="R1194" s="297"/>
      <c r="S1194" s="299" t="str">
        <f t="shared" si="210"/>
        <v/>
      </c>
    </row>
    <row r="1195" spans="1:19" ht="30" customHeight="1" x14ac:dyDescent="0.2">
      <c r="A1195" s="277" t="str">
        <f t="shared" si="200"/>
        <v/>
      </c>
      <c r="B1195" s="296" t="str">
        <f t="shared" si="205"/>
        <v/>
      </c>
      <c r="C1195" s="296" t="str">
        <f t="shared" si="206"/>
        <v/>
      </c>
      <c r="D1195" s="297" t="str">
        <f t="shared" si="207"/>
        <v/>
      </c>
      <c r="E1195" s="298" t="str">
        <f t="shared" si="209"/>
        <v/>
      </c>
      <c r="F1195" s="297"/>
      <c r="G1195" s="297">
        <v>1195</v>
      </c>
      <c r="H1195" s="296" t="str">
        <f t="shared" si="208"/>
        <v/>
      </c>
      <c r="I1195" s="299" t="str">
        <f t="shared" si="201"/>
        <v/>
      </c>
      <c r="J1195" s="93"/>
      <c r="L1195" s="278">
        <f t="shared" si="202"/>
        <v>0</v>
      </c>
      <c r="M1195" s="278">
        <f t="shared" si="203"/>
        <v>0</v>
      </c>
      <c r="N1195" s="319">
        <f t="shared" si="204"/>
        <v>0</v>
      </c>
      <c r="O1195" s="300"/>
      <c r="P1195" s="300"/>
      <c r="Q1195" s="297"/>
      <c r="R1195" s="297"/>
      <c r="S1195" s="299" t="str">
        <f t="shared" si="210"/>
        <v/>
      </c>
    </row>
    <row r="1196" spans="1:19" ht="30" customHeight="1" x14ac:dyDescent="0.2">
      <c r="A1196" s="277" t="str">
        <f t="shared" si="200"/>
        <v/>
      </c>
      <c r="B1196" s="296" t="str">
        <f t="shared" si="205"/>
        <v/>
      </c>
      <c r="C1196" s="296" t="str">
        <f t="shared" si="206"/>
        <v/>
      </c>
      <c r="D1196" s="297" t="str">
        <f t="shared" si="207"/>
        <v/>
      </c>
      <c r="E1196" s="298" t="str">
        <f t="shared" si="209"/>
        <v/>
      </c>
      <c r="F1196" s="297"/>
      <c r="G1196" s="297">
        <v>1196</v>
      </c>
      <c r="H1196" s="296" t="str">
        <f t="shared" si="208"/>
        <v/>
      </c>
      <c r="I1196" s="299" t="str">
        <f t="shared" si="201"/>
        <v/>
      </c>
      <c r="J1196" s="93"/>
      <c r="L1196" s="278">
        <f t="shared" si="202"/>
        <v>0</v>
      </c>
      <c r="M1196" s="278">
        <f t="shared" si="203"/>
        <v>0</v>
      </c>
      <c r="N1196" s="319">
        <f t="shared" si="204"/>
        <v>0</v>
      </c>
      <c r="O1196" s="300"/>
      <c r="P1196" s="300"/>
      <c r="Q1196" s="297"/>
      <c r="R1196" s="297"/>
      <c r="S1196" s="299" t="str">
        <f t="shared" si="210"/>
        <v/>
      </c>
    </row>
    <row r="1197" spans="1:19" ht="30" customHeight="1" x14ac:dyDescent="0.2">
      <c r="A1197" s="277" t="str">
        <f t="shared" si="200"/>
        <v/>
      </c>
      <c r="B1197" s="296" t="str">
        <f t="shared" si="205"/>
        <v/>
      </c>
      <c r="C1197" s="296" t="str">
        <f t="shared" si="206"/>
        <v/>
      </c>
      <c r="D1197" s="297" t="str">
        <f t="shared" si="207"/>
        <v/>
      </c>
      <c r="E1197" s="298" t="str">
        <f t="shared" si="209"/>
        <v/>
      </c>
      <c r="F1197" s="297"/>
      <c r="G1197" s="297">
        <v>1197</v>
      </c>
      <c r="H1197" s="296" t="str">
        <f t="shared" si="208"/>
        <v/>
      </c>
      <c r="I1197" s="299" t="str">
        <f t="shared" si="201"/>
        <v/>
      </c>
      <c r="J1197" s="93"/>
      <c r="L1197" s="278">
        <f t="shared" si="202"/>
        <v>0</v>
      </c>
      <c r="M1197" s="278">
        <f t="shared" si="203"/>
        <v>0</v>
      </c>
      <c r="N1197" s="319">
        <f t="shared" si="204"/>
        <v>0</v>
      </c>
      <c r="O1197" s="300"/>
      <c r="P1197" s="300"/>
      <c r="Q1197" s="297"/>
      <c r="R1197" s="297"/>
      <c r="S1197" s="299" t="str">
        <f t="shared" si="210"/>
        <v/>
      </c>
    </row>
    <row r="1198" spans="1:19" ht="30" customHeight="1" x14ac:dyDescent="0.2">
      <c r="A1198" s="277" t="str">
        <f t="shared" si="200"/>
        <v/>
      </c>
      <c r="B1198" s="296" t="str">
        <f t="shared" si="205"/>
        <v/>
      </c>
      <c r="C1198" s="296" t="str">
        <f t="shared" si="206"/>
        <v/>
      </c>
      <c r="D1198" s="297" t="str">
        <f t="shared" si="207"/>
        <v/>
      </c>
      <c r="E1198" s="298" t="str">
        <f t="shared" si="209"/>
        <v/>
      </c>
      <c r="F1198" s="297"/>
      <c r="G1198" s="297">
        <v>1198</v>
      </c>
      <c r="H1198" s="296" t="str">
        <f t="shared" si="208"/>
        <v/>
      </c>
      <c r="I1198" s="299" t="str">
        <f t="shared" si="201"/>
        <v/>
      </c>
      <c r="J1198" s="93"/>
      <c r="L1198" s="278">
        <f t="shared" si="202"/>
        <v>0</v>
      </c>
      <c r="M1198" s="278">
        <f t="shared" si="203"/>
        <v>0</v>
      </c>
      <c r="N1198" s="319">
        <f t="shared" si="204"/>
        <v>0</v>
      </c>
      <c r="O1198" s="300"/>
      <c r="P1198" s="300"/>
      <c r="Q1198" s="297"/>
      <c r="R1198" s="297"/>
      <c r="S1198" s="299" t="str">
        <f t="shared" si="210"/>
        <v/>
      </c>
    </row>
    <row r="1199" spans="1:19" ht="30" customHeight="1" x14ac:dyDescent="0.2">
      <c r="A1199" s="277" t="str">
        <f t="shared" si="200"/>
        <v/>
      </c>
      <c r="B1199" s="296" t="str">
        <f t="shared" si="205"/>
        <v/>
      </c>
      <c r="C1199" s="296" t="str">
        <f t="shared" si="206"/>
        <v/>
      </c>
      <c r="D1199" s="297" t="str">
        <f t="shared" si="207"/>
        <v/>
      </c>
      <c r="E1199" s="298" t="str">
        <f t="shared" si="209"/>
        <v/>
      </c>
      <c r="F1199" s="297"/>
      <c r="G1199" s="297">
        <v>1199</v>
      </c>
      <c r="H1199" s="296" t="str">
        <f t="shared" si="208"/>
        <v/>
      </c>
      <c r="I1199" s="299" t="str">
        <f t="shared" si="201"/>
        <v/>
      </c>
      <c r="J1199" s="93"/>
      <c r="L1199" s="278">
        <f t="shared" si="202"/>
        <v>0</v>
      </c>
      <c r="M1199" s="278">
        <f t="shared" si="203"/>
        <v>0</v>
      </c>
      <c r="N1199" s="319">
        <f t="shared" si="204"/>
        <v>0</v>
      </c>
      <c r="O1199" s="300"/>
      <c r="P1199" s="300"/>
      <c r="Q1199" s="297"/>
      <c r="R1199" s="297"/>
      <c r="S1199" s="299" t="str">
        <f t="shared" si="210"/>
        <v/>
      </c>
    </row>
    <row r="1200" spans="1:19" ht="30" customHeight="1" x14ac:dyDescent="0.2">
      <c r="A1200" s="277" t="str">
        <f t="shared" si="200"/>
        <v/>
      </c>
      <c r="B1200" s="296" t="str">
        <f t="shared" si="205"/>
        <v/>
      </c>
      <c r="C1200" s="296" t="str">
        <f t="shared" si="206"/>
        <v/>
      </c>
      <c r="D1200" s="297" t="str">
        <f t="shared" si="207"/>
        <v/>
      </c>
      <c r="E1200" s="298" t="str">
        <f t="shared" si="209"/>
        <v/>
      </c>
      <c r="F1200" s="297"/>
      <c r="G1200" s="297">
        <v>1200</v>
      </c>
      <c r="H1200" s="296" t="str">
        <f t="shared" si="208"/>
        <v/>
      </c>
      <c r="I1200" s="299" t="str">
        <f t="shared" si="201"/>
        <v/>
      </c>
      <c r="J1200" s="93"/>
      <c r="L1200" s="278">
        <f t="shared" si="202"/>
        <v>0</v>
      </c>
      <c r="M1200" s="278">
        <f t="shared" si="203"/>
        <v>0</v>
      </c>
      <c r="N1200" s="319">
        <f t="shared" si="204"/>
        <v>0</v>
      </c>
      <c r="O1200" s="300"/>
      <c r="P1200" s="300"/>
      <c r="Q1200" s="297"/>
      <c r="R1200" s="297"/>
      <c r="S1200" s="299" t="str">
        <f t="shared" si="210"/>
        <v/>
      </c>
    </row>
    <row r="1201" spans="1:19" ht="30" customHeight="1" x14ac:dyDescent="0.2">
      <c r="A1201" s="277" t="str">
        <f t="shared" si="200"/>
        <v/>
      </c>
      <c r="B1201" s="296" t="str">
        <f t="shared" si="205"/>
        <v/>
      </c>
      <c r="C1201" s="296" t="str">
        <f t="shared" si="206"/>
        <v/>
      </c>
      <c r="D1201" s="297" t="str">
        <f t="shared" si="207"/>
        <v/>
      </c>
      <c r="E1201" s="298" t="str">
        <f t="shared" si="209"/>
        <v/>
      </c>
      <c r="F1201" s="297"/>
      <c r="G1201" s="297">
        <v>1201</v>
      </c>
      <c r="H1201" s="296" t="str">
        <f t="shared" si="208"/>
        <v/>
      </c>
      <c r="I1201" s="299" t="str">
        <f t="shared" si="201"/>
        <v/>
      </c>
      <c r="J1201" s="93"/>
      <c r="L1201" s="278">
        <f t="shared" si="202"/>
        <v>0</v>
      </c>
      <c r="M1201" s="278">
        <f t="shared" si="203"/>
        <v>0</v>
      </c>
      <c r="N1201" s="319">
        <f t="shared" si="204"/>
        <v>0</v>
      </c>
      <c r="O1201" s="300"/>
      <c r="P1201" s="300"/>
      <c r="Q1201" s="297"/>
      <c r="R1201" s="297"/>
      <c r="S1201" s="299" t="str">
        <f t="shared" si="210"/>
        <v/>
      </c>
    </row>
    <row r="1202" spans="1:19" ht="30" customHeight="1" x14ac:dyDescent="0.2">
      <c r="A1202" s="277" t="str">
        <f t="shared" si="200"/>
        <v/>
      </c>
      <c r="B1202" s="296" t="str">
        <f t="shared" si="205"/>
        <v/>
      </c>
      <c r="C1202" s="296" t="str">
        <f t="shared" si="206"/>
        <v/>
      </c>
      <c r="D1202" s="297" t="str">
        <f t="shared" si="207"/>
        <v/>
      </c>
      <c r="E1202" s="298" t="str">
        <f t="shared" si="209"/>
        <v/>
      </c>
      <c r="F1202" s="297"/>
      <c r="G1202" s="297">
        <v>1202</v>
      </c>
      <c r="H1202" s="296" t="str">
        <f t="shared" si="208"/>
        <v/>
      </c>
      <c r="I1202" s="299" t="str">
        <f t="shared" si="201"/>
        <v/>
      </c>
      <c r="J1202" s="93"/>
      <c r="L1202" s="278">
        <f t="shared" si="202"/>
        <v>0</v>
      </c>
      <c r="M1202" s="278">
        <f t="shared" si="203"/>
        <v>0</v>
      </c>
      <c r="N1202" s="319">
        <f t="shared" si="204"/>
        <v>0</v>
      </c>
      <c r="O1202" s="300"/>
      <c r="P1202" s="300"/>
      <c r="Q1202" s="297"/>
      <c r="R1202" s="297"/>
      <c r="S1202" s="299" t="str">
        <f t="shared" si="210"/>
        <v/>
      </c>
    </row>
    <row r="1203" spans="1:19" ht="30" customHeight="1" x14ac:dyDescent="0.2">
      <c r="A1203" s="277" t="str">
        <f t="shared" si="200"/>
        <v/>
      </c>
      <c r="B1203" s="296" t="str">
        <f t="shared" si="205"/>
        <v/>
      </c>
      <c r="C1203" s="296" t="str">
        <f t="shared" si="206"/>
        <v/>
      </c>
      <c r="D1203" s="297" t="str">
        <f t="shared" si="207"/>
        <v/>
      </c>
      <c r="E1203" s="298" t="str">
        <f t="shared" si="209"/>
        <v/>
      </c>
      <c r="F1203" s="297"/>
      <c r="G1203" s="297">
        <v>1203</v>
      </c>
      <c r="H1203" s="296" t="str">
        <f t="shared" si="208"/>
        <v/>
      </c>
      <c r="I1203" s="299" t="str">
        <f t="shared" si="201"/>
        <v/>
      </c>
      <c r="J1203" s="93"/>
      <c r="L1203" s="278">
        <f t="shared" si="202"/>
        <v>0</v>
      </c>
      <c r="M1203" s="278">
        <f t="shared" si="203"/>
        <v>0</v>
      </c>
      <c r="N1203" s="319">
        <f t="shared" si="204"/>
        <v>0</v>
      </c>
      <c r="O1203" s="300"/>
      <c r="P1203" s="300"/>
      <c r="Q1203" s="297"/>
      <c r="R1203" s="297"/>
      <c r="S1203" s="299" t="str">
        <f t="shared" si="210"/>
        <v/>
      </c>
    </row>
    <row r="1204" spans="1:19" ht="30" customHeight="1" x14ac:dyDescent="0.2">
      <c r="A1204" s="277" t="str">
        <f t="shared" si="200"/>
        <v/>
      </c>
      <c r="B1204" s="296" t="str">
        <f t="shared" si="205"/>
        <v/>
      </c>
      <c r="C1204" s="296" t="str">
        <f t="shared" si="206"/>
        <v/>
      </c>
      <c r="D1204" s="297" t="str">
        <f t="shared" si="207"/>
        <v/>
      </c>
      <c r="E1204" s="298" t="str">
        <f t="shared" si="209"/>
        <v/>
      </c>
      <c r="F1204" s="297"/>
      <c r="G1204" s="297">
        <v>1204</v>
      </c>
      <c r="H1204" s="296" t="str">
        <f t="shared" si="208"/>
        <v/>
      </c>
      <c r="I1204" s="299" t="str">
        <f t="shared" si="201"/>
        <v/>
      </c>
      <c r="J1204" s="93"/>
      <c r="L1204" s="278">
        <f t="shared" si="202"/>
        <v>0</v>
      </c>
      <c r="M1204" s="278">
        <f t="shared" si="203"/>
        <v>0</v>
      </c>
      <c r="N1204" s="319">
        <f t="shared" si="204"/>
        <v>0</v>
      </c>
      <c r="O1204" s="300"/>
      <c r="P1204" s="300"/>
      <c r="Q1204" s="297"/>
      <c r="R1204" s="297"/>
      <c r="S1204" s="299" t="str">
        <f t="shared" si="210"/>
        <v/>
      </c>
    </row>
    <row r="1205" spans="1:19" ht="30" customHeight="1" x14ac:dyDescent="0.2">
      <c r="A1205" s="277" t="str">
        <f t="shared" si="200"/>
        <v/>
      </c>
      <c r="B1205" s="296" t="str">
        <f t="shared" si="205"/>
        <v/>
      </c>
      <c r="C1205" s="296" t="str">
        <f t="shared" si="206"/>
        <v/>
      </c>
      <c r="D1205" s="297" t="str">
        <f t="shared" si="207"/>
        <v/>
      </c>
      <c r="E1205" s="298" t="str">
        <f t="shared" si="209"/>
        <v/>
      </c>
      <c r="F1205" s="297"/>
      <c r="G1205" s="297">
        <v>1205</v>
      </c>
      <c r="H1205" s="296" t="str">
        <f t="shared" si="208"/>
        <v/>
      </c>
      <c r="I1205" s="299" t="str">
        <f t="shared" si="201"/>
        <v/>
      </c>
      <c r="J1205" s="93"/>
      <c r="L1205" s="278">
        <f t="shared" si="202"/>
        <v>0</v>
      </c>
      <c r="M1205" s="278">
        <f t="shared" si="203"/>
        <v>0</v>
      </c>
      <c r="N1205" s="319">
        <f t="shared" si="204"/>
        <v>0</v>
      </c>
      <c r="O1205" s="300"/>
      <c r="P1205" s="300"/>
      <c r="Q1205" s="297"/>
      <c r="R1205" s="297"/>
      <c r="S1205" s="299" t="str">
        <f t="shared" si="210"/>
        <v/>
      </c>
    </row>
    <row r="1206" spans="1:19" ht="30" customHeight="1" x14ac:dyDescent="0.2">
      <c r="A1206" s="277" t="str">
        <f t="shared" si="200"/>
        <v/>
      </c>
      <c r="B1206" s="296" t="str">
        <f t="shared" si="205"/>
        <v/>
      </c>
      <c r="C1206" s="296" t="str">
        <f t="shared" si="206"/>
        <v/>
      </c>
      <c r="D1206" s="297" t="str">
        <f t="shared" si="207"/>
        <v/>
      </c>
      <c r="E1206" s="298" t="str">
        <f t="shared" si="209"/>
        <v/>
      </c>
      <c r="F1206" s="297"/>
      <c r="G1206" s="297">
        <v>1206</v>
      </c>
      <c r="H1206" s="296" t="str">
        <f t="shared" si="208"/>
        <v/>
      </c>
      <c r="I1206" s="299" t="str">
        <f t="shared" si="201"/>
        <v/>
      </c>
      <c r="J1206" s="93"/>
      <c r="L1206" s="278">
        <f t="shared" si="202"/>
        <v>0</v>
      </c>
      <c r="M1206" s="278">
        <f t="shared" si="203"/>
        <v>0</v>
      </c>
      <c r="N1206" s="319">
        <f t="shared" si="204"/>
        <v>0</v>
      </c>
      <c r="O1206" s="300"/>
      <c r="P1206" s="300"/>
      <c r="Q1206" s="297"/>
      <c r="R1206" s="297"/>
      <c r="S1206" s="299" t="str">
        <f t="shared" si="210"/>
        <v/>
      </c>
    </row>
    <row r="1207" spans="1:19" ht="30" customHeight="1" x14ac:dyDescent="0.2">
      <c r="A1207" s="277" t="str">
        <f t="shared" si="200"/>
        <v/>
      </c>
      <c r="B1207" s="296" t="str">
        <f t="shared" si="205"/>
        <v/>
      </c>
      <c r="C1207" s="296" t="str">
        <f t="shared" si="206"/>
        <v/>
      </c>
      <c r="D1207" s="297" t="str">
        <f t="shared" si="207"/>
        <v/>
      </c>
      <c r="E1207" s="298" t="str">
        <f t="shared" si="209"/>
        <v/>
      </c>
      <c r="F1207" s="297"/>
      <c r="G1207" s="297">
        <v>1207</v>
      </c>
      <c r="H1207" s="296" t="str">
        <f t="shared" si="208"/>
        <v/>
      </c>
      <c r="I1207" s="299" t="str">
        <f t="shared" si="201"/>
        <v/>
      </c>
      <c r="J1207" s="93"/>
      <c r="L1207" s="278">
        <f t="shared" si="202"/>
        <v>0</v>
      </c>
      <c r="M1207" s="278">
        <f t="shared" si="203"/>
        <v>0</v>
      </c>
      <c r="N1207" s="319">
        <f t="shared" si="204"/>
        <v>0</v>
      </c>
      <c r="O1207" s="300"/>
      <c r="P1207" s="300"/>
      <c r="Q1207" s="297"/>
      <c r="R1207" s="297"/>
      <c r="S1207" s="299" t="str">
        <f t="shared" si="210"/>
        <v/>
      </c>
    </row>
    <row r="1208" spans="1:19" ht="30" customHeight="1" x14ac:dyDescent="0.2">
      <c r="A1208" s="277" t="str">
        <f t="shared" si="200"/>
        <v/>
      </c>
      <c r="B1208" s="296" t="str">
        <f t="shared" si="205"/>
        <v/>
      </c>
      <c r="C1208" s="296" t="str">
        <f t="shared" si="206"/>
        <v/>
      </c>
      <c r="D1208" s="297" t="str">
        <f t="shared" si="207"/>
        <v/>
      </c>
      <c r="E1208" s="298" t="str">
        <f t="shared" si="209"/>
        <v/>
      </c>
      <c r="F1208" s="297"/>
      <c r="G1208" s="297">
        <v>1208</v>
      </c>
      <c r="H1208" s="296" t="str">
        <f t="shared" si="208"/>
        <v/>
      </c>
      <c r="I1208" s="299" t="str">
        <f t="shared" si="201"/>
        <v/>
      </c>
      <c r="J1208" s="93"/>
      <c r="L1208" s="278">
        <f t="shared" si="202"/>
        <v>0</v>
      </c>
      <c r="M1208" s="278">
        <f t="shared" si="203"/>
        <v>0</v>
      </c>
      <c r="N1208" s="319">
        <f t="shared" si="204"/>
        <v>0</v>
      </c>
      <c r="O1208" s="300"/>
      <c r="P1208" s="300"/>
      <c r="Q1208" s="297"/>
      <c r="R1208" s="297"/>
      <c r="S1208" s="299" t="str">
        <f t="shared" si="210"/>
        <v/>
      </c>
    </row>
    <row r="1209" spans="1:19" ht="30" customHeight="1" x14ac:dyDescent="0.2">
      <c r="A1209" s="277" t="str">
        <f t="shared" si="200"/>
        <v/>
      </c>
      <c r="B1209" s="296" t="str">
        <f t="shared" si="205"/>
        <v/>
      </c>
      <c r="C1209" s="296" t="str">
        <f t="shared" si="206"/>
        <v/>
      </c>
      <c r="D1209" s="297" t="str">
        <f t="shared" si="207"/>
        <v/>
      </c>
      <c r="E1209" s="298" t="str">
        <f t="shared" si="209"/>
        <v/>
      </c>
      <c r="F1209" s="297"/>
      <c r="G1209" s="297">
        <v>1209</v>
      </c>
      <c r="H1209" s="296" t="str">
        <f t="shared" si="208"/>
        <v/>
      </c>
      <c r="I1209" s="299" t="str">
        <f t="shared" si="201"/>
        <v/>
      </c>
      <c r="J1209" s="93"/>
      <c r="L1209" s="278">
        <f t="shared" si="202"/>
        <v>0</v>
      </c>
      <c r="M1209" s="278">
        <f t="shared" si="203"/>
        <v>0</v>
      </c>
      <c r="N1209" s="319">
        <f t="shared" si="204"/>
        <v>0</v>
      </c>
      <c r="O1209" s="300"/>
      <c r="P1209" s="300"/>
      <c r="Q1209" s="297"/>
      <c r="R1209" s="297"/>
      <c r="S1209" s="299" t="str">
        <f t="shared" si="210"/>
        <v/>
      </c>
    </row>
    <row r="1210" spans="1:19" ht="30" customHeight="1" x14ac:dyDescent="0.2">
      <c r="A1210" s="277" t="str">
        <f t="shared" si="200"/>
        <v/>
      </c>
      <c r="B1210" s="296" t="str">
        <f t="shared" si="205"/>
        <v/>
      </c>
      <c r="C1210" s="296" t="str">
        <f t="shared" si="206"/>
        <v/>
      </c>
      <c r="D1210" s="297" t="str">
        <f t="shared" si="207"/>
        <v/>
      </c>
      <c r="E1210" s="298" t="str">
        <f t="shared" si="209"/>
        <v/>
      </c>
      <c r="F1210" s="297"/>
      <c r="G1210" s="297">
        <v>1210</v>
      </c>
      <c r="H1210" s="296" t="str">
        <f t="shared" si="208"/>
        <v/>
      </c>
      <c r="I1210" s="299" t="str">
        <f t="shared" si="201"/>
        <v/>
      </c>
      <c r="J1210" s="93"/>
      <c r="L1210" s="278">
        <f t="shared" si="202"/>
        <v>0</v>
      </c>
      <c r="M1210" s="278">
        <f t="shared" si="203"/>
        <v>0</v>
      </c>
      <c r="N1210" s="319">
        <f t="shared" si="204"/>
        <v>0</v>
      </c>
      <c r="O1210" s="300"/>
      <c r="P1210" s="300"/>
      <c r="Q1210" s="297"/>
      <c r="R1210" s="297"/>
      <c r="S1210" s="299" t="str">
        <f t="shared" si="210"/>
        <v/>
      </c>
    </row>
    <row r="1211" spans="1:19" ht="30" customHeight="1" x14ac:dyDescent="0.2">
      <c r="A1211" s="277" t="str">
        <f t="shared" si="200"/>
        <v/>
      </c>
      <c r="B1211" s="296" t="str">
        <f t="shared" si="205"/>
        <v/>
      </c>
      <c r="C1211" s="296" t="str">
        <f t="shared" si="206"/>
        <v/>
      </c>
      <c r="D1211" s="297" t="str">
        <f t="shared" si="207"/>
        <v/>
      </c>
      <c r="E1211" s="298" t="str">
        <f t="shared" si="209"/>
        <v/>
      </c>
      <c r="F1211" s="297"/>
      <c r="G1211" s="297">
        <v>1211</v>
      </c>
      <c r="H1211" s="296" t="str">
        <f t="shared" si="208"/>
        <v/>
      </c>
      <c r="I1211" s="299" t="str">
        <f t="shared" si="201"/>
        <v/>
      </c>
      <c r="J1211" s="93"/>
      <c r="L1211" s="278">
        <f t="shared" si="202"/>
        <v>0</v>
      </c>
      <c r="M1211" s="278">
        <f t="shared" si="203"/>
        <v>0</v>
      </c>
      <c r="N1211" s="319">
        <f t="shared" si="204"/>
        <v>0</v>
      </c>
      <c r="O1211" s="300"/>
      <c r="P1211" s="300"/>
      <c r="Q1211" s="297"/>
      <c r="R1211" s="297"/>
      <c r="S1211" s="299" t="str">
        <f t="shared" si="210"/>
        <v/>
      </c>
    </row>
    <row r="1212" spans="1:19" ht="30" customHeight="1" x14ac:dyDescent="0.2">
      <c r="A1212" s="277" t="str">
        <f t="shared" si="200"/>
        <v/>
      </c>
      <c r="B1212" s="296" t="str">
        <f t="shared" si="205"/>
        <v/>
      </c>
      <c r="C1212" s="296" t="str">
        <f t="shared" si="206"/>
        <v/>
      </c>
      <c r="D1212" s="297" t="str">
        <f t="shared" si="207"/>
        <v/>
      </c>
      <c r="E1212" s="298" t="str">
        <f t="shared" si="209"/>
        <v/>
      </c>
      <c r="F1212" s="297"/>
      <c r="G1212" s="297">
        <v>1212</v>
      </c>
      <c r="H1212" s="296" t="str">
        <f t="shared" si="208"/>
        <v/>
      </c>
      <c r="I1212" s="299" t="str">
        <f t="shared" si="201"/>
        <v/>
      </c>
      <c r="J1212" s="93"/>
      <c r="L1212" s="278">
        <f t="shared" si="202"/>
        <v>0</v>
      </c>
      <c r="M1212" s="278">
        <f t="shared" si="203"/>
        <v>0</v>
      </c>
      <c r="N1212" s="319">
        <f t="shared" si="204"/>
        <v>0</v>
      </c>
      <c r="O1212" s="300"/>
      <c r="P1212" s="300"/>
      <c r="Q1212" s="297"/>
      <c r="R1212" s="297"/>
      <c r="S1212" s="299" t="str">
        <f t="shared" si="210"/>
        <v/>
      </c>
    </row>
    <row r="1213" spans="1:19" ht="30" customHeight="1" x14ac:dyDescent="0.2">
      <c r="A1213" s="277" t="str">
        <f t="shared" si="200"/>
        <v/>
      </c>
      <c r="B1213" s="296" t="str">
        <f t="shared" si="205"/>
        <v/>
      </c>
      <c r="C1213" s="296" t="str">
        <f t="shared" si="206"/>
        <v/>
      </c>
      <c r="D1213" s="297" t="str">
        <f t="shared" si="207"/>
        <v/>
      </c>
      <c r="E1213" s="298" t="str">
        <f t="shared" si="209"/>
        <v/>
      </c>
      <c r="F1213" s="297"/>
      <c r="G1213" s="297">
        <v>1213</v>
      </c>
      <c r="H1213" s="296" t="str">
        <f t="shared" si="208"/>
        <v/>
      </c>
      <c r="I1213" s="299" t="str">
        <f t="shared" si="201"/>
        <v/>
      </c>
      <c r="J1213" s="93"/>
      <c r="L1213" s="278">
        <f t="shared" si="202"/>
        <v>0</v>
      </c>
      <c r="M1213" s="278">
        <f t="shared" si="203"/>
        <v>0</v>
      </c>
      <c r="N1213" s="319">
        <f t="shared" si="204"/>
        <v>0</v>
      </c>
      <c r="O1213" s="300"/>
      <c r="P1213" s="300"/>
      <c r="Q1213" s="297"/>
      <c r="R1213" s="297"/>
      <c r="S1213" s="299" t="str">
        <f t="shared" si="210"/>
        <v/>
      </c>
    </row>
    <row r="1214" spans="1:19" ht="30" customHeight="1" x14ac:dyDescent="0.2">
      <c r="A1214" s="277" t="str">
        <f t="shared" si="200"/>
        <v/>
      </c>
      <c r="B1214" s="296" t="str">
        <f t="shared" si="205"/>
        <v/>
      </c>
      <c r="C1214" s="296" t="str">
        <f t="shared" si="206"/>
        <v/>
      </c>
      <c r="D1214" s="297" t="str">
        <f t="shared" si="207"/>
        <v/>
      </c>
      <c r="E1214" s="298" t="str">
        <f t="shared" si="209"/>
        <v/>
      </c>
      <c r="F1214" s="297"/>
      <c r="G1214" s="297">
        <v>1214</v>
      </c>
      <c r="H1214" s="296" t="str">
        <f t="shared" si="208"/>
        <v/>
      </c>
      <c r="I1214" s="299" t="str">
        <f t="shared" si="201"/>
        <v/>
      </c>
      <c r="J1214" s="93"/>
      <c r="L1214" s="278">
        <f t="shared" si="202"/>
        <v>0</v>
      </c>
      <c r="M1214" s="278">
        <f t="shared" si="203"/>
        <v>0</v>
      </c>
      <c r="N1214" s="319">
        <f t="shared" si="204"/>
        <v>0</v>
      </c>
      <c r="O1214" s="300"/>
      <c r="P1214" s="300"/>
      <c r="Q1214" s="297"/>
      <c r="R1214" s="297"/>
      <c r="S1214" s="299" t="str">
        <f t="shared" si="210"/>
        <v/>
      </c>
    </row>
    <row r="1215" spans="1:19" ht="30" customHeight="1" x14ac:dyDescent="0.2">
      <c r="A1215" s="277" t="str">
        <f t="shared" si="200"/>
        <v/>
      </c>
      <c r="B1215" s="296" t="str">
        <f t="shared" si="205"/>
        <v/>
      </c>
      <c r="C1215" s="296" t="str">
        <f t="shared" si="206"/>
        <v/>
      </c>
      <c r="D1215" s="297" t="str">
        <f t="shared" si="207"/>
        <v/>
      </c>
      <c r="E1215" s="298" t="str">
        <f t="shared" si="209"/>
        <v/>
      </c>
      <c r="F1215" s="297"/>
      <c r="G1215" s="297">
        <v>1215</v>
      </c>
      <c r="H1215" s="296" t="str">
        <f t="shared" si="208"/>
        <v/>
      </c>
      <c r="I1215" s="299" t="str">
        <f t="shared" si="201"/>
        <v/>
      </c>
      <c r="J1215" s="93"/>
      <c r="L1215" s="278">
        <f t="shared" si="202"/>
        <v>0</v>
      </c>
      <c r="M1215" s="278">
        <f t="shared" si="203"/>
        <v>0</v>
      </c>
      <c r="N1215" s="319">
        <f t="shared" si="204"/>
        <v>0</v>
      </c>
      <c r="O1215" s="300"/>
      <c r="P1215" s="300"/>
      <c r="Q1215" s="297"/>
      <c r="R1215" s="297"/>
      <c r="S1215" s="299" t="str">
        <f t="shared" si="210"/>
        <v/>
      </c>
    </row>
    <row r="1216" spans="1:19" ht="30" customHeight="1" x14ac:dyDescent="0.2">
      <c r="A1216" s="277" t="str">
        <f t="shared" si="200"/>
        <v/>
      </c>
      <c r="B1216" s="296" t="str">
        <f t="shared" si="205"/>
        <v/>
      </c>
      <c r="C1216" s="296" t="str">
        <f t="shared" si="206"/>
        <v/>
      </c>
      <c r="D1216" s="297" t="str">
        <f t="shared" si="207"/>
        <v/>
      </c>
      <c r="E1216" s="298" t="str">
        <f t="shared" si="209"/>
        <v/>
      </c>
      <c r="F1216" s="297"/>
      <c r="G1216" s="297">
        <v>1216</v>
      </c>
      <c r="H1216" s="296" t="str">
        <f t="shared" si="208"/>
        <v/>
      </c>
      <c r="I1216" s="299" t="str">
        <f t="shared" si="201"/>
        <v/>
      </c>
      <c r="J1216" s="93"/>
      <c r="L1216" s="278">
        <f t="shared" si="202"/>
        <v>0</v>
      </c>
      <c r="M1216" s="278">
        <f t="shared" si="203"/>
        <v>0</v>
      </c>
      <c r="N1216" s="319">
        <f t="shared" si="204"/>
        <v>0</v>
      </c>
      <c r="O1216" s="300"/>
      <c r="P1216" s="300"/>
      <c r="Q1216" s="297"/>
      <c r="R1216" s="297"/>
      <c r="S1216" s="299" t="str">
        <f t="shared" si="210"/>
        <v/>
      </c>
    </row>
    <row r="1217" spans="1:19" ht="30" customHeight="1" x14ac:dyDescent="0.2">
      <c r="A1217" s="277" t="str">
        <f t="shared" si="200"/>
        <v/>
      </c>
      <c r="B1217" s="296" t="str">
        <f t="shared" si="205"/>
        <v/>
      </c>
      <c r="C1217" s="296" t="str">
        <f t="shared" si="206"/>
        <v/>
      </c>
      <c r="D1217" s="297" t="str">
        <f t="shared" si="207"/>
        <v/>
      </c>
      <c r="E1217" s="298" t="str">
        <f t="shared" si="209"/>
        <v/>
      </c>
      <c r="F1217" s="297"/>
      <c r="G1217" s="297">
        <v>1217</v>
      </c>
      <c r="H1217" s="296" t="str">
        <f t="shared" si="208"/>
        <v/>
      </c>
      <c r="I1217" s="299" t="str">
        <f t="shared" si="201"/>
        <v/>
      </c>
      <c r="J1217" s="93"/>
      <c r="L1217" s="278">
        <f t="shared" si="202"/>
        <v>0</v>
      </c>
      <c r="M1217" s="278">
        <f t="shared" si="203"/>
        <v>0</v>
      </c>
      <c r="N1217" s="319">
        <f t="shared" si="204"/>
        <v>0</v>
      </c>
      <c r="O1217" s="300"/>
      <c r="P1217" s="300"/>
      <c r="Q1217" s="297"/>
      <c r="R1217" s="297"/>
      <c r="S1217" s="299" t="str">
        <f t="shared" si="210"/>
        <v/>
      </c>
    </row>
    <row r="1218" spans="1:19" ht="30" customHeight="1" x14ac:dyDescent="0.2">
      <c r="A1218" s="277" t="str">
        <f t="shared" ref="A1218:A1281" si="211">IF(B1218="","",$W$3)</f>
        <v/>
      </c>
      <c r="B1218" s="296" t="str">
        <f t="shared" si="205"/>
        <v/>
      </c>
      <c r="C1218" s="296" t="str">
        <f t="shared" si="206"/>
        <v/>
      </c>
      <c r="D1218" s="297" t="str">
        <f t="shared" si="207"/>
        <v/>
      </c>
      <c r="E1218" s="298" t="str">
        <f t="shared" si="209"/>
        <v/>
      </c>
      <c r="F1218" s="297"/>
      <c r="G1218" s="297">
        <v>1218</v>
      </c>
      <c r="H1218" s="296" t="str">
        <f t="shared" si="208"/>
        <v/>
      </c>
      <c r="I1218" s="299" t="str">
        <f t="shared" ref="I1218:I1281" si="212">IF(H1218="","",CONCATENATE("C",IF(H1218&gt;$X$1-25,0,INT(($X$1-H1218-20)/5))))</f>
        <v/>
      </c>
      <c r="J1218" s="93"/>
      <c r="L1218" s="278">
        <f t="shared" ref="L1218:L1281" si="213">IF(D1218="M",1,0)</f>
        <v>0</v>
      </c>
      <c r="M1218" s="278">
        <f t="shared" ref="M1218:M1281" si="214">IF(D1218="F",1,0)</f>
        <v>0</v>
      </c>
      <c r="N1218" s="319">
        <f t="shared" ref="N1218:N1281" si="215">IF(COUNTBLANK(O1218:R1218)=0,1,0)</f>
        <v>0</v>
      </c>
      <c r="O1218" s="300"/>
      <c r="P1218" s="300"/>
      <c r="Q1218" s="297"/>
      <c r="R1218" s="297"/>
      <c r="S1218" s="299" t="str">
        <f t="shared" si="210"/>
        <v/>
      </c>
    </row>
    <row r="1219" spans="1:19" ht="30" customHeight="1" x14ac:dyDescent="0.2">
      <c r="A1219" s="277" t="str">
        <f t="shared" si="211"/>
        <v/>
      </c>
      <c r="B1219" s="296" t="str">
        <f t="shared" ref="B1219:B1282" si="216">IF(O1219="","",O1219)</f>
        <v/>
      </c>
      <c r="C1219" s="296" t="str">
        <f t="shared" ref="C1219:C1282" si="217">IF(P1219="","",P1219)</f>
        <v/>
      </c>
      <c r="D1219" s="297" t="str">
        <f t="shared" ref="D1219:D1282" si="218">IF(Q1219="","",Q1219)</f>
        <v/>
      </c>
      <c r="E1219" s="298" t="str">
        <f t="shared" si="209"/>
        <v/>
      </c>
      <c r="F1219" s="297"/>
      <c r="G1219" s="297">
        <v>1219</v>
      </c>
      <c r="H1219" s="296" t="str">
        <f t="shared" ref="H1219:H1282" si="219">IF(R1219="","",R1219)</f>
        <v/>
      </c>
      <c r="I1219" s="299" t="str">
        <f t="shared" si="212"/>
        <v/>
      </c>
      <c r="J1219" s="93"/>
      <c r="L1219" s="278">
        <f t="shared" si="213"/>
        <v>0</v>
      </c>
      <c r="M1219" s="278">
        <f t="shared" si="214"/>
        <v>0</v>
      </c>
      <c r="N1219" s="319">
        <f t="shared" si="215"/>
        <v>0</v>
      </c>
      <c r="O1219" s="300"/>
      <c r="P1219" s="300"/>
      <c r="Q1219" s="297"/>
      <c r="R1219" s="297"/>
      <c r="S1219" s="299" t="str">
        <f t="shared" si="210"/>
        <v/>
      </c>
    </row>
    <row r="1220" spans="1:19" ht="30" customHeight="1" x14ac:dyDescent="0.2">
      <c r="A1220" s="277" t="str">
        <f t="shared" si="211"/>
        <v/>
      </c>
      <c r="B1220" s="296" t="str">
        <f t="shared" si="216"/>
        <v/>
      </c>
      <c r="C1220" s="296" t="str">
        <f t="shared" si="217"/>
        <v/>
      </c>
      <c r="D1220" s="297" t="str">
        <f t="shared" si="218"/>
        <v/>
      </c>
      <c r="E1220" s="298" t="str">
        <f t="shared" ref="E1220:E1283" si="220">IF(H1220="","",VALUE(CONCATENATE("01/01/",H1220)))</f>
        <v/>
      </c>
      <c r="F1220" s="297"/>
      <c r="G1220" s="297">
        <v>1220</v>
      </c>
      <c r="H1220" s="296" t="str">
        <f t="shared" si="219"/>
        <v/>
      </c>
      <c r="I1220" s="299" t="str">
        <f t="shared" si="212"/>
        <v/>
      </c>
      <c r="J1220" s="93"/>
      <c r="L1220" s="278">
        <f t="shared" si="213"/>
        <v>0</v>
      </c>
      <c r="M1220" s="278">
        <f t="shared" si="214"/>
        <v>0</v>
      </c>
      <c r="N1220" s="319">
        <f t="shared" si="215"/>
        <v>0</v>
      </c>
      <c r="O1220" s="300"/>
      <c r="P1220" s="300"/>
      <c r="Q1220" s="297"/>
      <c r="R1220" s="297"/>
      <c r="S1220" s="299" t="str">
        <f t="shared" si="210"/>
        <v/>
      </c>
    </row>
    <row r="1221" spans="1:19" ht="30" customHeight="1" x14ac:dyDescent="0.2">
      <c r="A1221" s="277" t="str">
        <f t="shared" si="211"/>
        <v/>
      </c>
      <c r="B1221" s="296" t="str">
        <f t="shared" si="216"/>
        <v/>
      </c>
      <c r="C1221" s="296" t="str">
        <f t="shared" si="217"/>
        <v/>
      </c>
      <c r="D1221" s="297" t="str">
        <f t="shared" si="218"/>
        <v/>
      </c>
      <c r="E1221" s="298" t="str">
        <f t="shared" si="220"/>
        <v/>
      </c>
      <c r="F1221" s="297"/>
      <c r="G1221" s="297">
        <v>1221</v>
      </c>
      <c r="H1221" s="296" t="str">
        <f t="shared" si="219"/>
        <v/>
      </c>
      <c r="I1221" s="299" t="str">
        <f t="shared" si="212"/>
        <v/>
      </c>
      <c r="J1221" s="93"/>
      <c r="L1221" s="278">
        <f t="shared" si="213"/>
        <v>0</v>
      </c>
      <c r="M1221" s="278">
        <f t="shared" si="214"/>
        <v>0</v>
      </c>
      <c r="N1221" s="319">
        <f t="shared" si="215"/>
        <v>0</v>
      </c>
      <c r="O1221" s="300"/>
      <c r="P1221" s="300"/>
      <c r="Q1221" s="297"/>
      <c r="R1221" s="297"/>
      <c r="S1221" s="299" t="str">
        <f t="shared" si="210"/>
        <v/>
      </c>
    </row>
    <row r="1222" spans="1:19" ht="30" customHeight="1" x14ac:dyDescent="0.2">
      <c r="A1222" s="277" t="str">
        <f t="shared" si="211"/>
        <v/>
      </c>
      <c r="B1222" s="296" t="str">
        <f t="shared" si="216"/>
        <v/>
      </c>
      <c r="C1222" s="296" t="str">
        <f t="shared" si="217"/>
        <v/>
      </c>
      <c r="D1222" s="297" t="str">
        <f t="shared" si="218"/>
        <v/>
      </c>
      <c r="E1222" s="298" t="str">
        <f t="shared" si="220"/>
        <v/>
      </c>
      <c r="F1222" s="297"/>
      <c r="G1222" s="297">
        <v>1222</v>
      </c>
      <c r="H1222" s="296" t="str">
        <f t="shared" si="219"/>
        <v/>
      </c>
      <c r="I1222" s="299" t="str">
        <f t="shared" si="212"/>
        <v/>
      </c>
      <c r="J1222" s="93"/>
      <c r="L1222" s="278">
        <f t="shared" si="213"/>
        <v>0</v>
      </c>
      <c r="M1222" s="278">
        <f t="shared" si="214"/>
        <v>0</v>
      </c>
      <c r="N1222" s="319">
        <f t="shared" si="215"/>
        <v>0</v>
      </c>
      <c r="O1222" s="300"/>
      <c r="P1222" s="300"/>
      <c r="Q1222" s="297"/>
      <c r="R1222" s="297"/>
      <c r="S1222" s="299" t="str">
        <f t="shared" si="210"/>
        <v/>
      </c>
    </row>
    <row r="1223" spans="1:19" ht="30" customHeight="1" x14ac:dyDescent="0.2">
      <c r="A1223" s="277" t="str">
        <f t="shared" si="211"/>
        <v/>
      </c>
      <c r="B1223" s="296" t="str">
        <f t="shared" si="216"/>
        <v/>
      </c>
      <c r="C1223" s="296" t="str">
        <f t="shared" si="217"/>
        <v/>
      </c>
      <c r="D1223" s="297" t="str">
        <f t="shared" si="218"/>
        <v/>
      </c>
      <c r="E1223" s="298" t="str">
        <f t="shared" si="220"/>
        <v/>
      </c>
      <c r="F1223" s="297"/>
      <c r="G1223" s="297">
        <v>1223</v>
      </c>
      <c r="H1223" s="296" t="str">
        <f t="shared" si="219"/>
        <v/>
      </c>
      <c r="I1223" s="299" t="str">
        <f t="shared" si="212"/>
        <v/>
      </c>
      <c r="J1223" s="93"/>
      <c r="L1223" s="278">
        <f t="shared" si="213"/>
        <v>0</v>
      </c>
      <c r="M1223" s="278">
        <f t="shared" si="214"/>
        <v>0</v>
      </c>
      <c r="N1223" s="319">
        <f t="shared" si="215"/>
        <v>0</v>
      </c>
      <c r="O1223" s="300"/>
      <c r="P1223" s="300"/>
      <c r="Q1223" s="297"/>
      <c r="R1223" s="297"/>
      <c r="S1223" s="299" t="str">
        <f t="shared" si="210"/>
        <v/>
      </c>
    </row>
    <row r="1224" spans="1:19" ht="30" customHeight="1" x14ac:dyDescent="0.2">
      <c r="A1224" s="277" t="str">
        <f t="shared" si="211"/>
        <v/>
      </c>
      <c r="B1224" s="296" t="str">
        <f t="shared" si="216"/>
        <v/>
      </c>
      <c r="C1224" s="296" t="str">
        <f t="shared" si="217"/>
        <v/>
      </c>
      <c r="D1224" s="297" t="str">
        <f t="shared" si="218"/>
        <v/>
      </c>
      <c r="E1224" s="298" t="str">
        <f t="shared" si="220"/>
        <v/>
      </c>
      <c r="F1224" s="297"/>
      <c r="G1224" s="297">
        <v>1224</v>
      </c>
      <c r="H1224" s="296" t="str">
        <f t="shared" si="219"/>
        <v/>
      </c>
      <c r="I1224" s="299" t="str">
        <f t="shared" si="212"/>
        <v/>
      </c>
      <c r="J1224" s="93"/>
      <c r="L1224" s="278">
        <f t="shared" si="213"/>
        <v>0</v>
      </c>
      <c r="M1224" s="278">
        <f t="shared" si="214"/>
        <v>0</v>
      </c>
      <c r="N1224" s="319">
        <f t="shared" si="215"/>
        <v>0</v>
      </c>
      <c r="O1224" s="300"/>
      <c r="P1224" s="300"/>
      <c r="Q1224" s="297"/>
      <c r="R1224" s="297"/>
      <c r="S1224" s="299" t="str">
        <f t="shared" si="210"/>
        <v/>
      </c>
    </row>
    <row r="1225" spans="1:19" ht="30" customHeight="1" x14ac:dyDescent="0.2">
      <c r="A1225" s="277" t="str">
        <f t="shared" si="211"/>
        <v/>
      </c>
      <c r="B1225" s="296" t="str">
        <f t="shared" si="216"/>
        <v/>
      </c>
      <c r="C1225" s="296" t="str">
        <f t="shared" si="217"/>
        <v/>
      </c>
      <c r="D1225" s="297" t="str">
        <f t="shared" si="218"/>
        <v/>
      </c>
      <c r="E1225" s="298" t="str">
        <f t="shared" si="220"/>
        <v/>
      </c>
      <c r="F1225" s="297"/>
      <c r="G1225" s="297">
        <v>1225</v>
      </c>
      <c r="H1225" s="296" t="str">
        <f t="shared" si="219"/>
        <v/>
      </c>
      <c r="I1225" s="299" t="str">
        <f t="shared" si="212"/>
        <v/>
      </c>
      <c r="J1225" s="93"/>
      <c r="L1225" s="278">
        <f t="shared" si="213"/>
        <v>0</v>
      </c>
      <c r="M1225" s="278">
        <f t="shared" si="214"/>
        <v>0</v>
      </c>
      <c r="N1225" s="319">
        <f t="shared" si="215"/>
        <v>0</v>
      </c>
      <c r="O1225" s="300"/>
      <c r="P1225" s="300"/>
      <c r="Q1225" s="297"/>
      <c r="R1225" s="297"/>
      <c r="S1225" s="299" t="str">
        <f t="shared" si="210"/>
        <v/>
      </c>
    </row>
    <row r="1226" spans="1:19" ht="30" customHeight="1" x14ac:dyDescent="0.2">
      <c r="A1226" s="277" t="str">
        <f t="shared" si="211"/>
        <v/>
      </c>
      <c r="B1226" s="296" t="str">
        <f t="shared" si="216"/>
        <v/>
      </c>
      <c r="C1226" s="296" t="str">
        <f t="shared" si="217"/>
        <v/>
      </c>
      <c r="D1226" s="297" t="str">
        <f t="shared" si="218"/>
        <v/>
      </c>
      <c r="E1226" s="298" t="str">
        <f t="shared" si="220"/>
        <v/>
      </c>
      <c r="F1226" s="297"/>
      <c r="G1226" s="297">
        <v>1226</v>
      </c>
      <c r="H1226" s="296" t="str">
        <f t="shared" si="219"/>
        <v/>
      </c>
      <c r="I1226" s="299" t="str">
        <f t="shared" si="212"/>
        <v/>
      </c>
      <c r="J1226" s="93"/>
      <c r="L1226" s="278">
        <f t="shared" si="213"/>
        <v>0</v>
      </c>
      <c r="M1226" s="278">
        <f t="shared" si="214"/>
        <v>0</v>
      </c>
      <c r="N1226" s="319">
        <f t="shared" si="215"/>
        <v>0</v>
      </c>
      <c r="O1226" s="300"/>
      <c r="P1226" s="300"/>
      <c r="Q1226" s="297"/>
      <c r="R1226" s="297"/>
      <c r="S1226" s="299" t="str">
        <f t="shared" si="210"/>
        <v/>
      </c>
    </row>
    <row r="1227" spans="1:19" ht="30" customHeight="1" x14ac:dyDescent="0.2">
      <c r="A1227" s="277" t="str">
        <f t="shared" si="211"/>
        <v/>
      </c>
      <c r="B1227" s="296" t="str">
        <f t="shared" si="216"/>
        <v/>
      </c>
      <c r="C1227" s="296" t="str">
        <f t="shared" si="217"/>
        <v/>
      </c>
      <c r="D1227" s="297" t="str">
        <f t="shared" si="218"/>
        <v/>
      </c>
      <c r="E1227" s="298" t="str">
        <f t="shared" si="220"/>
        <v/>
      </c>
      <c r="F1227" s="297"/>
      <c r="G1227" s="297">
        <v>1227</v>
      </c>
      <c r="H1227" s="296" t="str">
        <f t="shared" si="219"/>
        <v/>
      </c>
      <c r="I1227" s="299" t="str">
        <f t="shared" si="212"/>
        <v/>
      </c>
      <c r="J1227" s="93"/>
      <c r="L1227" s="278">
        <f t="shared" si="213"/>
        <v>0</v>
      </c>
      <c r="M1227" s="278">
        <f t="shared" si="214"/>
        <v>0</v>
      </c>
      <c r="N1227" s="319">
        <f t="shared" si="215"/>
        <v>0</v>
      </c>
      <c r="O1227" s="300"/>
      <c r="P1227" s="300"/>
      <c r="Q1227" s="297"/>
      <c r="R1227" s="297"/>
      <c r="S1227" s="299" t="str">
        <f t="shared" si="210"/>
        <v/>
      </c>
    </row>
    <row r="1228" spans="1:19" ht="30" customHeight="1" x14ac:dyDescent="0.2">
      <c r="A1228" s="277" t="str">
        <f t="shared" si="211"/>
        <v/>
      </c>
      <c r="B1228" s="296" t="str">
        <f t="shared" si="216"/>
        <v/>
      </c>
      <c r="C1228" s="296" t="str">
        <f t="shared" si="217"/>
        <v/>
      </c>
      <c r="D1228" s="297" t="str">
        <f t="shared" si="218"/>
        <v/>
      </c>
      <c r="E1228" s="298" t="str">
        <f t="shared" si="220"/>
        <v/>
      </c>
      <c r="F1228" s="297"/>
      <c r="G1228" s="297">
        <v>1228</v>
      </c>
      <c r="H1228" s="296" t="str">
        <f t="shared" si="219"/>
        <v/>
      </c>
      <c r="I1228" s="299" t="str">
        <f t="shared" si="212"/>
        <v/>
      </c>
      <c r="J1228" s="93"/>
      <c r="L1228" s="278">
        <f t="shared" si="213"/>
        <v>0</v>
      </c>
      <c r="M1228" s="278">
        <f t="shared" si="214"/>
        <v>0</v>
      </c>
      <c r="N1228" s="319">
        <f t="shared" si="215"/>
        <v>0</v>
      </c>
      <c r="O1228" s="300"/>
      <c r="P1228" s="300"/>
      <c r="Q1228" s="297"/>
      <c r="R1228" s="297"/>
      <c r="S1228" s="299" t="str">
        <f t="shared" si="210"/>
        <v/>
      </c>
    </row>
    <row r="1229" spans="1:19" ht="30" customHeight="1" x14ac:dyDescent="0.2">
      <c r="A1229" s="277" t="str">
        <f t="shared" si="211"/>
        <v/>
      </c>
      <c r="B1229" s="296" t="str">
        <f t="shared" si="216"/>
        <v/>
      </c>
      <c r="C1229" s="296" t="str">
        <f t="shared" si="217"/>
        <v/>
      </c>
      <c r="D1229" s="297" t="str">
        <f t="shared" si="218"/>
        <v/>
      </c>
      <c r="E1229" s="298" t="str">
        <f t="shared" si="220"/>
        <v/>
      </c>
      <c r="F1229" s="297"/>
      <c r="G1229" s="297">
        <v>1229</v>
      </c>
      <c r="H1229" s="296" t="str">
        <f t="shared" si="219"/>
        <v/>
      </c>
      <c r="I1229" s="299" t="str">
        <f t="shared" si="212"/>
        <v/>
      </c>
      <c r="J1229" s="93"/>
      <c r="L1229" s="278">
        <f t="shared" si="213"/>
        <v>0</v>
      </c>
      <c r="M1229" s="278">
        <f t="shared" si="214"/>
        <v>0</v>
      </c>
      <c r="N1229" s="319">
        <f t="shared" si="215"/>
        <v>0</v>
      </c>
      <c r="O1229" s="300"/>
      <c r="P1229" s="300"/>
      <c r="Q1229" s="297"/>
      <c r="R1229" s="297"/>
      <c r="S1229" s="299" t="str">
        <f t="shared" si="210"/>
        <v/>
      </c>
    </row>
    <row r="1230" spans="1:19" ht="30" customHeight="1" x14ac:dyDescent="0.2">
      <c r="A1230" s="277" t="str">
        <f t="shared" si="211"/>
        <v/>
      </c>
      <c r="B1230" s="296" t="str">
        <f t="shared" si="216"/>
        <v/>
      </c>
      <c r="C1230" s="296" t="str">
        <f t="shared" si="217"/>
        <v/>
      </c>
      <c r="D1230" s="297" t="str">
        <f t="shared" si="218"/>
        <v/>
      </c>
      <c r="E1230" s="298" t="str">
        <f t="shared" si="220"/>
        <v/>
      </c>
      <c r="F1230" s="297"/>
      <c r="G1230" s="297">
        <v>1230</v>
      </c>
      <c r="H1230" s="296" t="str">
        <f t="shared" si="219"/>
        <v/>
      </c>
      <c r="I1230" s="299" t="str">
        <f t="shared" si="212"/>
        <v/>
      </c>
      <c r="J1230" s="93"/>
      <c r="L1230" s="278">
        <f t="shared" si="213"/>
        <v>0</v>
      </c>
      <c r="M1230" s="278">
        <f t="shared" si="214"/>
        <v>0</v>
      </c>
      <c r="N1230" s="319">
        <f t="shared" si="215"/>
        <v>0</v>
      </c>
      <c r="O1230" s="300"/>
      <c r="P1230" s="300"/>
      <c r="Q1230" s="297"/>
      <c r="R1230" s="297"/>
      <c r="S1230" s="299" t="str">
        <f t="shared" si="210"/>
        <v/>
      </c>
    </row>
    <row r="1231" spans="1:19" ht="30" customHeight="1" x14ac:dyDescent="0.2">
      <c r="A1231" s="277" t="str">
        <f t="shared" si="211"/>
        <v/>
      </c>
      <c r="B1231" s="296" t="str">
        <f t="shared" si="216"/>
        <v/>
      </c>
      <c r="C1231" s="296" t="str">
        <f t="shared" si="217"/>
        <v/>
      </c>
      <c r="D1231" s="297" t="str">
        <f t="shared" si="218"/>
        <v/>
      </c>
      <c r="E1231" s="298" t="str">
        <f t="shared" si="220"/>
        <v/>
      </c>
      <c r="F1231" s="297"/>
      <c r="G1231" s="297">
        <v>1231</v>
      </c>
      <c r="H1231" s="296" t="str">
        <f t="shared" si="219"/>
        <v/>
      </c>
      <c r="I1231" s="299" t="str">
        <f t="shared" si="212"/>
        <v/>
      </c>
      <c r="J1231" s="93"/>
      <c r="L1231" s="278">
        <f t="shared" si="213"/>
        <v>0</v>
      </c>
      <c r="M1231" s="278">
        <f t="shared" si="214"/>
        <v>0</v>
      </c>
      <c r="N1231" s="319">
        <f t="shared" si="215"/>
        <v>0</v>
      </c>
      <c r="O1231" s="300"/>
      <c r="P1231" s="300"/>
      <c r="Q1231" s="297"/>
      <c r="R1231" s="297"/>
      <c r="S1231" s="299" t="str">
        <f t="shared" si="210"/>
        <v/>
      </c>
    </row>
    <row r="1232" spans="1:19" ht="30" customHeight="1" x14ac:dyDescent="0.2">
      <c r="A1232" s="277" t="str">
        <f t="shared" si="211"/>
        <v/>
      </c>
      <c r="B1232" s="296" t="str">
        <f t="shared" si="216"/>
        <v/>
      </c>
      <c r="C1232" s="296" t="str">
        <f t="shared" si="217"/>
        <v/>
      </c>
      <c r="D1232" s="297" t="str">
        <f t="shared" si="218"/>
        <v/>
      </c>
      <c r="E1232" s="298" t="str">
        <f t="shared" si="220"/>
        <v/>
      </c>
      <c r="F1232" s="297"/>
      <c r="G1232" s="297">
        <v>1232</v>
      </c>
      <c r="H1232" s="296" t="str">
        <f t="shared" si="219"/>
        <v/>
      </c>
      <c r="I1232" s="299" t="str">
        <f t="shared" si="212"/>
        <v/>
      </c>
      <c r="J1232" s="93"/>
      <c r="L1232" s="278">
        <f t="shared" si="213"/>
        <v>0</v>
      </c>
      <c r="M1232" s="278">
        <f t="shared" si="214"/>
        <v>0</v>
      </c>
      <c r="N1232" s="319">
        <f t="shared" si="215"/>
        <v>0</v>
      </c>
      <c r="O1232" s="300"/>
      <c r="P1232" s="300"/>
      <c r="Q1232" s="297"/>
      <c r="R1232" s="297"/>
      <c r="S1232" s="299" t="str">
        <f t="shared" si="210"/>
        <v/>
      </c>
    </row>
    <row r="1233" spans="1:19" ht="30" customHeight="1" x14ac:dyDescent="0.2">
      <c r="A1233" s="277" t="str">
        <f t="shared" si="211"/>
        <v/>
      </c>
      <c r="B1233" s="296" t="str">
        <f t="shared" si="216"/>
        <v/>
      </c>
      <c r="C1233" s="296" t="str">
        <f t="shared" si="217"/>
        <v/>
      </c>
      <c r="D1233" s="297" t="str">
        <f t="shared" si="218"/>
        <v/>
      </c>
      <c r="E1233" s="298" t="str">
        <f t="shared" si="220"/>
        <v/>
      </c>
      <c r="F1233" s="297"/>
      <c r="G1233" s="297">
        <v>1233</v>
      </c>
      <c r="H1233" s="296" t="str">
        <f t="shared" si="219"/>
        <v/>
      </c>
      <c r="I1233" s="299" t="str">
        <f t="shared" si="212"/>
        <v/>
      </c>
      <c r="J1233" s="93"/>
      <c r="L1233" s="278">
        <f t="shared" si="213"/>
        <v>0</v>
      </c>
      <c r="M1233" s="278">
        <f t="shared" si="214"/>
        <v>0</v>
      </c>
      <c r="N1233" s="319">
        <f t="shared" si="215"/>
        <v>0</v>
      </c>
      <c r="O1233" s="300"/>
      <c r="P1233" s="300"/>
      <c r="Q1233" s="297"/>
      <c r="R1233" s="297"/>
      <c r="S1233" s="299" t="str">
        <f t="shared" ref="S1233:S1296" si="221">IF(R1233="","",CONCATENATE("C",IF(R1233&gt;$X$1-25,0,INT(($X$1-R1233-20)/5))))</f>
        <v/>
      </c>
    </row>
    <row r="1234" spans="1:19" ht="30" customHeight="1" x14ac:dyDescent="0.2">
      <c r="A1234" s="277" t="str">
        <f t="shared" si="211"/>
        <v/>
      </c>
      <c r="B1234" s="296" t="str">
        <f t="shared" si="216"/>
        <v/>
      </c>
      <c r="C1234" s="296" t="str">
        <f t="shared" si="217"/>
        <v/>
      </c>
      <c r="D1234" s="297" t="str">
        <f t="shared" si="218"/>
        <v/>
      </c>
      <c r="E1234" s="298" t="str">
        <f t="shared" si="220"/>
        <v/>
      </c>
      <c r="F1234" s="297"/>
      <c r="G1234" s="297">
        <v>1234</v>
      </c>
      <c r="H1234" s="296" t="str">
        <f t="shared" si="219"/>
        <v/>
      </c>
      <c r="I1234" s="299" t="str">
        <f t="shared" si="212"/>
        <v/>
      </c>
      <c r="J1234" s="93"/>
      <c r="L1234" s="278">
        <f t="shared" si="213"/>
        <v>0</v>
      </c>
      <c r="M1234" s="278">
        <f t="shared" si="214"/>
        <v>0</v>
      </c>
      <c r="N1234" s="319">
        <f t="shared" si="215"/>
        <v>0</v>
      </c>
      <c r="O1234" s="300"/>
      <c r="P1234" s="300"/>
      <c r="Q1234" s="297"/>
      <c r="R1234" s="297"/>
      <c r="S1234" s="299" t="str">
        <f t="shared" si="221"/>
        <v/>
      </c>
    </row>
    <row r="1235" spans="1:19" ht="30" customHeight="1" x14ac:dyDescent="0.2">
      <c r="A1235" s="277" t="str">
        <f t="shared" si="211"/>
        <v/>
      </c>
      <c r="B1235" s="296" t="str">
        <f t="shared" si="216"/>
        <v/>
      </c>
      <c r="C1235" s="296" t="str">
        <f t="shared" si="217"/>
        <v/>
      </c>
      <c r="D1235" s="297" t="str">
        <f t="shared" si="218"/>
        <v/>
      </c>
      <c r="E1235" s="298" t="str">
        <f t="shared" si="220"/>
        <v/>
      </c>
      <c r="F1235" s="297"/>
      <c r="G1235" s="297">
        <v>1235</v>
      </c>
      <c r="H1235" s="296" t="str">
        <f t="shared" si="219"/>
        <v/>
      </c>
      <c r="I1235" s="299" t="str">
        <f t="shared" si="212"/>
        <v/>
      </c>
      <c r="J1235" s="93"/>
      <c r="L1235" s="278">
        <f t="shared" si="213"/>
        <v>0</v>
      </c>
      <c r="M1235" s="278">
        <f t="shared" si="214"/>
        <v>0</v>
      </c>
      <c r="N1235" s="319">
        <f t="shared" si="215"/>
        <v>0</v>
      </c>
      <c r="O1235" s="300"/>
      <c r="P1235" s="300"/>
      <c r="Q1235" s="297"/>
      <c r="R1235" s="297"/>
      <c r="S1235" s="299" t="str">
        <f t="shared" si="221"/>
        <v/>
      </c>
    </row>
    <row r="1236" spans="1:19" ht="30" customHeight="1" x14ac:dyDescent="0.2">
      <c r="A1236" s="277" t="str">
        <f t="shared" si="211"/>
        <v/>
      </c>
      <c r="B1236" s="296" t="str">
        <f t="shared" si="216"/>
        <v/>
      </c>
      <c r="C1236" s="296" t="str">
        <f t="shared" si="217"/>
        <v/>
      </c>
      <c r="D1236" s="297" t="str">
        <f t="shared" si="218"/>
        <v/>
      </c>
      <c r="E1236" s="298" t="str">
        <f t="shared" si="220"/>
        <v/>
      </c>
      <c r="F1236" s="297"/>
      <c r="G1236" s="297">
        <v>1236</v>
      </c>
      <c r="H1236" s="296" t="str">
        <f t="shared" si="219"/>
        <v/>
      </c>
      <c r="I1236" s="299" t="str">
        <f t="shared" si="212"/>
        <v/>
      </c>
      <c r="J1236" s="93"/>
      <c r="L1236" s="278">
        <f t="shared" si="213"/>
        <v>0</v>
      </c>
      <c r="M1236" s="278">
        <f t="shared" si="214"/>
        <v>0</v>
      </c>
      <c r="N1236" s="319">
        <f t="shared" si="215"/>
        <v>0</v>
      </c>
      <c r="O1236" s="300"/>
      <c r="P1236" s="300"/>
      <c r="Q1236" s="297"/>
      <c r="R1236" s="297"/>
      <c r="S1236" s="299" t="str">
        <f t="shared" si="221"/>
        <v/>
      </c>
    </row>
    <row r="1237" spans="1:19" ht="30" customHeight="1" x14ac:dyDescent="0.2">
      <c r="A1237" s="277" t="str">
        <f t="shared" si="211"/>
        <v/>
      </c>
      <c r="B1237" s="296" t="str">
        <f t="shared" si="216"/>
        <v/>
      </c>
      <c r="C1237" s="296" t="str">
        <f t="shared" si="217"/>
        <v/>
      </c>
      <c r="D1237" s="297" t="str">
        <f t="shared" si="218"/>
        <v/>
      </c>
      <c r="E1237" s="298" t="str">
        <f t="shared" si="220"/>
        <v/>
      </c>
      <c r="F1237" s="297"/>
      <c r="G1237" s="297">
        <v>1237</v>
      </c>
      <c r="H1237" s="296" t="str">
        <f t="shared" si="219"/>
        <v/>
      </c>
      <c r="I1237" s="299" t="str">
        <f t="shared" si="212"/>
        <v/>
      </c>
      <c r="J1237" s="93"/>
      <c r="L1237" s="278">
        <f t="shared" si="213"/>
        <v>0</v>
      </c>
      <c r="M1237" s="278">
        <f t="shared" si="214"/>
        <v>0</v>
      </c>
      <c r="N1237" s="319">
        <f t="shared" si="215"/>
        <v>0</v>
      </c>
      <c r="O1237" s="300"/>
      <c r="P1237" s="300"/>
      <c r="Q1237" s="297"/>
      <c r="R1237" s="297"/>
      <c r="S1237" s="299" t="str">
        <f t="shared" si="221"/>
        <v/>
      </c>
    </row>
    <row r="1238" spans="1:19" ht="30" customHeight="1" x14ac:dyDescent="0.2">
      <c r="A1238" s="277" t="str">
        <f t="shared" si="211"/>
        <v/>
      </c>
      <c r="B1238" s="296" t="str">
        <f t="shared" si="216"/>
        <v/>
      </c>
      <c r="C1238" s="296" t="str">
        <f t="shared" si="217"/>
        <v/>
      </c>
      <c r="D1238" s="297" t="str">
        <f t="shared" si="218"/>
        <v/>
      </c>
      <c r="E1238" s="298" t="str">
        <f t="shared" si="220"/>
        <v/>
      </c>
      <c r="F1238" s="297"/>
      <c r="G1238" s="297">
        <v>1238</v>
      </c>
      <c r="H1238" s="296" t="str">
        <f t="shared" si="219"/>
        <v/>
      </c>
      <c r="I1238" s="299" t="str">
        <f t="shared" si="212"/>
        <v/>
      </c>
      <c r="J1238" s="93"/>
      <c r="L1238" s="278">
        <f t="shared" si="213"/>
        <v>0</v>
      </c>
      <c r="M1238" s="278">
        <f t="shared" si="214"/>
        <v>0</v>
      </c>
      <c r="N1238" s="319">
        <f t="shared" si="215"/>
        <v>0</v>
      </c>
      <c r="O1238" s="300"/>
      <c r="P1238" s="300"/>
      <c r="Q1238" s="297"/>
      <c r="R1238" s="297"/>
      <c r="S1238" s="299" t="str">
        <f t="shared" si="221"/>
        <v/>
      </c>
    </row>
    <row r="1239" spans="1:19" ht="30" customHeight="1" x14ac:dyDescent="0.2">
      <c r="A1239" s="277" t="str">
        <f t="shared" si="211"/>
        <v/>
      </c>
      <c r="B1239" s="296" t="str">
        <f t="shared" si="216"/>
        <v/>
      </c>
      <c r="C1239" s="296" t="str">
        <f t="shared" si="217"/>
        <v/>
      </c>
      <c r="D1239" s="297" t="str">
        <f t="shared" si="218"/>
        <v/>
      </c>
      <c r="E1239" s="298" t="str">
        <f t="shared" si="220"/>
        <v/>
      </c>
      <c r="F1239" s="297"/>
      <c r="G1239" s="297">
        <v>1239</v>
      </c>
      <c r="H1239" s="296" t="str">
        <f t="shared" si="219"/>
        <v/>
      </c>
      <c r="I1239" s="299" t="str">
        <f t="shared" si="212"/>
        <v/>
      </c>
      <c r="J1239" s="93"/>
      <c r="L1239" s="278">
        <f t="shared" si="213"/>
        <v>0</v>
      </c>
      <c r="M1239" s="278">
        <f t="shared" si="214"/>
        <v>0</v>
      </c>
      <c r="N1239" s="319">
        <f t="shared" si="215"/>
        <v>0</v>
      </c>
      <c r="O1239" s="300"/>
      <c r="P1239" s="300"/>
      <c r="Q1239" s="297"/>
      <c r="R1239" s="297"/>
      <c r="S1239" s="299" t="str">
        <f t="shared" si="221"/>
        <v/>
      </c>
    </row>
    <row r="1240" spans="1:19" ht="30" customHeight="1" x14ac:dyDescent="0.2">
      <c r="A1240" s="277" t="str">
        <f t="shared" si="211"/>
        <v/>
      </c>
      <c r="B1240" s="296" t="str">
        <f t="shared" si="216"/>
        <v/>
      </c>
      <c r="C1240" s="296" t="str">
        <f t="shared" si="217"/>
        <v/>
      </c>
      <c r="D1240" s="297" t="str">
        <f t="shared" si="218"/>
        <v/>
      </c>
      <c r="E1240" s="298" t="str">
        <f t="shared" si="220"/>
        <v/>
      </c>
      <c r="F1240" s="297"/>
      <c r="G1240" s="297">
        <v>1240</v>
      </c>
      <c r="H1240" s="296" t="str">
        <f t="shared" si="219"/>
        <v/>
      </c>
      <c r="I1240" s="299" t="str">
        <f t="shared" si="212"/>
        <v/>
      </c>
      <c r="J1240" s="93"/>
      <c r="L1240" s="278">
        <f t="shared" si="213"/>
        <v>0</v>
      </c>
      <c r="M1240" s="278">
        <f t="shared" si="214"/>
        <v>0</v>
      </c>
      <c r="N1240" s="319">
        <f t="shared" si="215"/>
        <v>0</v>
      </c>
      <c r="O1240" s="300"/>
      <c r="P1240" s="300"/>
      <c r="Q1240" s="297"/>
      <c r="R1240" s="297"/>
      <c r="S1240" s="299" t="str">
        <f t="shared" si="221"/>
        <v/>
      </c>
    </row>
    <row r="1241" spans="1:19" ht="30" customHeight="1" x14ac:dyDescent="0.2">
      <c r="A1241" s="277" t="str">
        <f t="shared" si="211"/>
        <v/>
      </c>
      <c r="B1241" s="296" t="str">
        <f t="shared" si="216"/>
        <v/>
      </c>
      <c r="C1241" s="296" t="str">
        <f t="shared" si="217"/>
        <v/>
      </c>
      <c r="D1241" s="297" t="str">
        <f t="shared" si="218"/>
        <v/>
      </c>
      <c r="E1241" s="298" t="str">
        <f t="shared" si="220"/>
        <v/>
      </c>
      <c r="F1241" s="297"/>
      <c r="G1241" s="297">
        <v>1241</v>
      </c>
      <c r="H1241" s="296" t="str">
        <f t="shared" si="219"/>
        <v/>
      </c>
      <c r="I1241" s="299" t="str">
        <f t="shared" si="212"/>
        <v/>
      </c>
      <c r="J1241" s="93"/>
      <c r="L1241" s="278">
        <f t="shared" si="213"/>
        <v>0</v>
      </c>
      <c r="M1241" s="278">
        <f t="shared" si="214"/>
        <v>0</v>
      </c>
      <c r="N1241" s="319">
        <f t="shared" si="215"/>
        <v>0</v>
      </c>
      <c r="O1241" s="300"/>
      <c r="P1241" s="300"/>
      <c r="Q1241" s="297"/>
      <c r="R1241" s="297"/>
      <c r="S1241" s="299" t="str">
        <f t="shared" si="221"/>
        <v/>
      </c>
    </row>
    <row r="1242" spans="1:19" ht="30" customHeight="1" x14ac:dyDescent="0.2">
      <c r="A1242" s="277" t="str">
        <f t="shared" si="211"/>
        <v/>
      </c>
      <c r="B1242" s="296" t="str">
        <f t="shared" si="216"/>
        <v/>
      </c>
      <c r="C1242" s="296" t="str">
        <f t="shared" si="217"/>
        <v/>
      </c>
      <c r="D1242" s="297" t="str">
        <f t="shared" si="218"/>
        <v/>
      </c>
      <c r="E1242" s="298" t="str">
        <f t="shared" si="220"/>
        <v/>
      </c>
      <c r="F1242" s="297"/>
      <c r="G1242" s="297">
        <v>1242</v>
      </c>
      <c r="H1242" s="296" t="str">
        <f t="shared" si="219"/>
        <v/>
      </c>
      <c r="I1242" s="299" t="str">
        <f t="shared" si="212"/>
        <v/>
      </c>
      <c r="J1242" s="93"/>
      <c r="L1242" s="278">
        <f t="shared" si="213"/>
        <v>0</v>
      </c>
      <c r="M1242" s="278">
        <f t="shared" si="214"/>
        <v>0</v>
      </c>
      <c r="N1242" s="319">
        <f t="shared" si="215"/>
        <v>0</v>
      </c>
      <c r="O1242" s="300"/>
      <c r="P1242" s="300"/>
      <c r="Q1242" s="297"/>
      <c r="R1242" s="297"/>
      <c r="S1242" s="299" t="str">
        <f t="shared" si="221"/>
        <v/>
      </c>
    </row>
    <row r="1243" spans="1:19" ht="30" customHeight="1" x14ac:dyDescent="0.2">
      <c r="A1243" s="277" t="str">
        <f t="shared" si="211"/>
        <v/>
      </c>
      <c r="B1243" s="296" t="str">
        <f t="shared" si="216"/>
        <v/>
      </c>
      <c r="C1243" s="296" t="str">
        <f t="shared" si="217"/>
        <v/>
      </c>
      <c r="D1243" s="297" t="str">
        <f t="shared" si="218"/>
        <v/>
      </c>
      <c r="E1243" s="298" t="str">
        <f t="shared" si="220"/>
        <v/>
      </c>
      <c r="F1243" s="297"/>
      <c r="G1243" s="297">
        <v>1243</v>
      </c>
      <c r="H1243" s="296" t="str">
        <f t="shared" si="219"/>
        <v/>
      </c>
      <c r="I1243" s="299" t="str">
        <f t="shared" si="212"/>
        <v/>
      </c>
      <c r="J1243" s="93"/>
      <c r="L1243" s="278">
        <f t="shared" si="213"/>
        <v>0</v>
      </c>
      <c r="M1243" s="278">
        <f t="shared" si="214"/>
        <v>0</v>
      </c>
      <c r="N1243" s="319">
        <f t="shared" si="215"/>
        <v>0</v>
      </c>
      <c r="O1243" s="300"/>
      <c r="P1243" s="300"/>
      <c r="Q1243" s="297"/>
      <c r="R1243" s="297"/>
      <c r="S1243" s="299" t="str">
        <f t="shared" si="221"/>
        <v/>
      </c>
    </row>
    <row r="1244" spans="1:19" ht="30" customHeight="1" x14ac:dyDescent="0.2">
      <c r="A1244" s="277" t="str">
        <f t="shared" si="211"/>
        <v/>
      </c>
      <c r="B1244" s="296" t="str">
        <f t="shared" si="216"/>
        <v/>
      </c>
      <c r="C1244" s="296" t="str">
        <f t="shared" si="217"/>
        <v/>
      </c>
      <c r="D1244" s="297" t="str">
        <f t="shared" si="218"/>
        <v/>
      </c>
      <c r="E1244" s="298" t="str">
        <f t="shared" si="220"/>
        <v/>
      </c>
      <c r="F1244" s="297"/>
      <c r="G1244" s="297">
        <v>1244</v>
      </c>
      <c r="H1244" s="296" t="str">
        <f t="shared" si="219"/>
        <v/>
      </c>
      <c r="I1244" s="299" t="str">
        <f t="shared" si="212"/>
        <v/>
      </c>
      <c r="J1244" s="93"/>
      <c r="L1244" s="278">
        <f t="shared" si="213"/>
        <v>0</v>
      </c>
      <c r="M1244" s="278">
        <f t="shared" si="214"/>
        <v>0</v>
      </c>
      <c r="N1244" s="319">
        <f t="shared" si="215"/>
        <v>0</v>
      </c>
      <c r="O1244" s="300"/>
      <c r="P1244" s="300"/>
      <c r="Q1244" s="297"/>
      <c r="R1244" s="297"/>
      <c r="S1244" s="299" t="str">
        <f t="shared" si="221"/>
        <v/>
      </c>
    </row>
    <row r="1245" spans="1:19" ht="30" customHeight="1" x14ac:dyDescent="0.2">
      <c r="A1245" s="277" t="str">
        <f t="shared" si="211"/>
        <v/>
      </c>
      <c r="B1245" s="296" t="str">
        <f t="shared" si="216"/>
        <v/>
      </c>
      <c r="C1245" s="296" t="str">
        <f t="shared" si="217"/>
        <v/>
      </c>
      <c r="D1245" s="297" t="str">
        <f t="shared" si="218"/>
        <v/>
      </c>
      <c r="E1245" s="298" t="str">
        <f t="shared" si="220"/>
        <v/>
      </c>
      <c r="F1245" s="297"/>
      <c r="G1245" s="297">
        <v>1245</v>
      </c>
      <c r="H1245" s="296" t="str">
        <f t="shared" si="219"/>
        <v/>
      </c>
      <c r="I1245" s="299" t="str">
        <f t="shared" si="212"/>
        <v/>
      </c>
      <c r="J1245" s="93"/>
      <c r="L1245" s="278">
        <f t="shared" si="213"/>
        <v>0</v>
      </c>
      <c r="M1245" s="278">
        <f t="shared" si="214"/>
        <v>0</v>
      </c>
      <c r="N1245" s="319">
        <f t="shared" si="215"/>
        <v>0</v>
      </c>
      <c r="O1245" s="300"/>
      <c r="P1245" s="300"/>
      <c r="Q1245" s="297"/>
      <c r="R1245" s="297"/>
      <c r="S1245" s="299" t="str">
        <f t="shared" si="221"/>
        <v/>
      </c>
    </row>
    <row r="1246" spans="1:19" ht="30" customHeight="1" x14ac:dyDescent="0.2">
      <c r="A1246" s="277" t="str">
        <f t="shared" si="211"/>
        <v/>
      </c>
      <c r="B1246" s="296" t="str">
        <f t="shared" si="216"/>
        <v/>
      </c>
      <c r="C1246" s="296" t="str">
        <f t="shared" si="217"/>
        <v/>
      </c>
      <c r="D1246" s="297" t="str">
        <f t="shared" si="218"/>
        <v/>
      </c>
      <c r="E1246" s="298" t="str">
        <f t="shared" si="220"/>
        <v/>
      </c>
      <c r="F1246" s="297"/>
      <c r="G1246" s="297">
        <v>1246</v>
      </c>
      <c r="H1246" s="296" t="str">
        <f t="shared" si="219"/>
        <v/>
      </c>
      <c r="I1246" s="299" t="str">
        <f t="shared" si="212"/>
        <v/>
      </c>
      <c r="J1246" s="93"/>
      <c r="L1246" s="278">
        <f t="shared" si="213"/>
        <v>0</v>
      </c>
      <c r="M1246" s="278">
        <f t="shared" si="214"/>
        <v>0</v>
      </c>
      <c r="N1246" s="319">
        <f t="shared" si="215"/>
        <v>0</v>
      </c>
      <c r="O1246" s="300"/>
      <c r="P1246" s="300"/>
      <c r="Q1246" s="297"/>
      <c r="R1246" s="297"/>
      <c r="S1246" s="299" t="str">
        <f t="shared" si="221"/>
        <v/>
      </c>
    </row>
    <row r="1247" spans="1:19" ht="30" customHeight="1" x14ac:dyDescent="0.2">
      <c r="A1247" s="277" t="str">
        <f t="shared" si="211"/>
        <v/>
      </c>
      <c r="B1247" s="296" t="str">
        <f t="shared" si="216"/>
        <v/>
      </c>
      <c r="C1247" s="296" t="str">
        <f t="shared" si="217"/>
        <v/>
      </c>
      <c r="D1247" s="297" t="str">
        <f t="shared" si="218"/>
        <v/>
      </c>
      <c r="E1247" s="298" t="str">
        <f t="shared" si="220"/>
        <v/>
      </c>
      <c r="F1247" s="297"/>
      <c r="G1247" s="297">
        <v>1247</v>
      </c>
      <c r="H1247" s="296" t="str">
        <f t="shared" si="219"/>
        <v/>
      </c>
      <c r="I1247" s="299" t="str">
        <f t="shared" si="212"/>
        <v/>
      </c>
      <c r="J1247" s="93"/>
      <c r="L1247" s="278">
        <f t="shared" si="213"/>
        <v>0</v>
      </c>
      <c r="M1247" s="278">
        <f t="shared" si="214"/>
        <v>0</v>
      </c>
      <c r="N1247" s="319">
        <f t="shared" si="215"/>
        <v>0</v>
      </c>
      <c r="O1247" s="300"/>
      <c r="P1247" s="300"/>
      <c r="Q1247" s="297"/>
      <c r="R1247" s="297"/>
      <c r="S1247" s="299" t="str">
        <f t="shared" si="221"/>
        <v/>
      </c>
    </row>
    <row r="1248" spans="1:19" ht="30" customHeight="1" x14ac:dyDescent="0.2">
      <c r="A1248" s="277" t="str">
        <f t="shared" si="211"/>
        <v/>
      </c>
      <c r="B1248" s="296" t="str">
        <f t="shared" si="216"/>
        <v/>
      </c>
      <c r="C1248" s="296" t="str">
        <f t="shared" si="217"/>
        <v/>
      </c>
      <c r="D1248" s="297" t="str">
        <f t="shared" si="218"/>
        <v/>
      </c>
      <c r="E1248" s="298" t="str">
        <f t="shared" si="220"/>
        <v/>
      </c>
      <c r="F1248" s="297"/>
      <c r="G1248" s="297">
        <v>1248</v>
      </c>
      <c r="H1248" s="296" t="str">
        <f t="shared" si="219"/>
        <v/>
      </c>
      <c r="I1248" s="299" t="str">
        <f t="shared" si="212"/>
        <v/>
      </c>
      <c r="J1248" s="93"/>
      <c r="L1248" s="278">
        <f t="shared" si="213"/>
        <v>0</v>
      </c>
      <c r="M1248" s="278">
        <f t="shared" si="214"/>
        <v>0</v>
      </c>
      <c r="N1248" s="319">
        <f t="shared" si="215"/>
        <v>0</v>
      </c>
      <c r="O1248" s="300"/>
      <c r="P1248" s="300"/>
      <c r="Q1248" s="297"/>
      <c r="R1248" s="297"/>
      <c r="S1248" s="299" t="str">
        <f t="shared" si="221"/>
        <v/>
      </c>
    </row>
    <row r="1249" spans="1:19" ht="30" customHeight="1" x14ac:dyDescent="0.2">
      <c r="A1249" s="277" t="str">
        <f t="shared" si="211"/>
        <v/>
      </c>
      <c r="B1249" s="296" t="str">
        <f t="shared" si="216"/>
        <v/>
      </c>
      <c r="C1249" s="296" t="str">
        <f t="shared" si="217"/>
        <v/>
      </c>
      <c r="D1249" s="297" t="str">
        <f t="shared" si="218"/>
        <v/>
      </c>
      <c r="E1249" s="298" t="str">
        <f t="shared" si="220"/>
        <v/>
      </c>
      <c r="F1249" s="297"/>
      <c r="G1249" s="297">
        <v>1249</v>
      </c>
      <c r="H1249" s="296" t="str">
        <f t="shared" si="219"/>
        <v/>
      </c>
      <c r="I1249" s="299" t="str">
        <f t="shared" si="212"/>
        <v/>
      </c>
      <c r="J1249" s="93"/>
      <c r="L1249" s="278">
        <f t="shared" si="213"/>
        <v>0</v>
      </c>
      <c r="M1249" s="278">
        <f t="shared" si="214"/>
        <v>0</v>
      </c>
      <c r="N1249" s="319">
        <f t="shared" si="215"/>
        <v>0</v>
      </c>
      <c r="O1249" s="300"/>
      <c r="P1249" s="300"/>
      <c r="Q1249" s="297"/>
      <c r="R1249" s="297"/>
      <c r="S1249" s="299" t="str">
        <f t="shared" si="221"/>
        <v/>
      </c>
    </row>
    <row r="1250" spans="1:19" ht="30" customHeight="1" x14ac:dyDescent="0.2">
      <c r="A1250" s="277" t="str">
        <f t="shared" si="211"/>
        <v/>
      </c>
      <c r="B1250" s="296" t="str">
        <f t="shared" si="216"/>
        <v/>
      </c>
      <c r="C1250" s="296" t="str">
        <f t="shared" si="217"/>
        <v/>
      </c>
      <c r="D1250" s="297" t="str">
        <f t="shared" si="218"/>
        <v/>
      </c>
      <c r="E1250" s="298" t="str">
        <f t="shared" si="220"/>
        <v/>
      </c>
      <c r="F1250" s="297"/>
      <c r="G1250" s="297">
        <v>1250</v>
      </c>
      <c r="H1250" s="296" t="str">
        <f t="shared" si="219"/>
        <v/>
      </c>
      <c r="I1250" s="299" t="str">
        <f t="shared" si="212"/>
        <v/>
      </c>
      <c r="J1250" s="93"/>
      <c r="L1250" s="278">
        <f t="shared" si="213"/>
        <v>0</v>
      </c>
      <c r="M1250" s="278">
        <f t="shared" si="214"/>
        <v>0</v>
      </c>
      <c r="N1250" s="319">
        <f t="shared" si="215"/>
        <v>0</v>
      </c>
      <c r="O1250" s="300"/>
      <c r="P1250" s="300"/>
      <c r="Q1250" s="297"/>
      <c r="R1250" s="297"/>
      <c r="S1250" s="299" t="str">
        <f t="shared" si="221"/>
        <v/>
      </c>
    </row>
    <row r="1251" spans="1:19" ht="30" customHeight="1" x14ac:dyDescent="0.2">
      <c r="A1251" s="277" t="str">
        <f t="shared" si="211"/>
        <v/>
      </c>
      <c r="B1251" s="296" t="str">
        <f t="shared" si="216"/>
        <v/>
      </c>
      <c r="C1251" s="296" t="str">
        <f t="shared" si="217"/>
        <v/>
      </c>
      <c r="D1251" s="297" t="str">
        <f t="shared" si="218"/>
        <v/>
      </c>
      <c r="E1251" s="298" t="str">
        <f t="shared" si="220"/>
        <v/>
      </c>
      <c r="F1251" s="297"/>
      <c r="G1251" s="297">
        <v>1251</v>
      </c>
      <c r="H1251" s="296" t="str">
        <f t="shared" si="219"/>
        <v/>
      </c>
      <c r="I1251" s="299" t="str">
        <f t="shared" si="212"/>
        <v/>
      </c>
      <c r="J1251" s="93"/>
      <c r="L1251" s="278">
        <f t="shared" si="213"/>
        <v>0</v>
      </c>
      <c r="M1251" s="278">
        <f t="shared" si="214"/>
        <v>0</v>
      </c>
      <c r="N1251" s="319">
        <f t="shared" si="215"/>
        <v>0</v>
      </c>
      <c r="O1251" s="300"/>
      <c r="P1251" s="300"/>
      <c r="Q1251" s="297"/>
      <c r="R1251" s="297"/>
      <c r="S1251" s="299" t="str">
        <f t="shared" si="221"/>
        <v/>
      </c>
    </row>
    <row r="1252" spans="1:19" ht="30" customHeight="1" x14ac:dyDescent="0.2">
      <c r="A1252" s="277" t="str">
        <f t="shared" si="211"/>
        <v/>
      </c>
      <c r="B1252" s="296" t="str">
        <f t="shared" si="216"/>
        <v/>
      </c>
      <c r="C1252" s="296" t="str">
        <f t="shared" si="217"/>
        <v/>
      </c>
      <c r="D1252" s="297" t="str">
        <f t="shared" si="218"/>
        <v/>
      </c>
      <c r="E1252" s="298" t="str">
        <f t="shared" si="220"/>
        <v/>
      </c>
      <c r="F1252" s="297"/>
      <c r="G1252" s="297">
        <v>1252</v>
      </c>
      <c r="H1252" s="296" t="str">
        <f t="shared" si="219"/>
        <v/>
      </c>
      <c r="I1252" s="299" t="str">
        <f t="shared" si="212"/>
        <v/>
      </c>
      <c r="J1252" s="93"/>
      <c r="L1252" s="278">
        <f t="shared" si="213"/>
        <v>0</v>
      </c>
      <c r="M1252" s="278">
        <f t="shared" si="214"/>
        <v>0</v>
      </c>
      <c r="N1252" s="319">
        <f t="shared" si="215"/>
        <v>0</v>
      </c>
      <c r="O1252" s="300"/>
      <c r="P1252" s="300"/>
      <c r="Q1252" s="297"/>
      <c r="R1252" s="297"/>
      <c r="S1252" s="299" t="str">
        <f t="shared" si="221"/>
        <v/>
      </c>
    </row>
    <row r="1253" spans="1:19" ht="30" customHeight="1" x14ac:dyDescent="0.2">
      <c r="A1253" s="277" t="str">
        <f t="shared" si="211"/>
        <v/>
      </c>
      <c r="B1253" s="296" t="str">
        <f t="shared" si="216"/>
        <v/>
      </c>
      <c r="C1253" s="296" t="str">
        <f t="shared" si="217"/>
        <v/>
      </c>
      <c r="D1253" s="297" t="str">
        <f t="shared" si="218"/>
        <v/>
      </c>
      <c r="E1253" s="298" t="str">
        <f t="shared" si="220"/>
        <v/>
      </c>
      <c r="F1253" s="297"/>
      <c r="G1253" s="297">
        <v>1253</v>
      </c>
      <c r="H1253" s="296" t="str">
        <f t="shared" si="219"/>
        <v/>
      </c>
      <c r="I1253" s="299" t="str">
        <f t="shared" si="212"/>
        <v/>
      </c>
      <c r="J1253" s="93"/>
      <c r="L1253" s="278">
        <f t="shared" si="213"/>
        <v>0</v>
      </c>
      <c r="M1253" s="278">
        <f t="shared" si="214"/>
        <v>0</v>
      </c>
      <c r="N1253" s="319">
        <f t="shared" si="215"/>
        <v>0</v>
      </c>
      <c r="O1253" s="300"/>
      <c r="P1253" s="300"/>
      <c r="Q1253" s="297"/>
      <c r="R1253" s="297"/>
      <c r="S1253" s="299" t="str">
        <f t="shared" si="221"/>
        <v/>
      </c>
    </row>
    <row r="1254" spans="1:19" ht="30" customHeight="1" x14ac:dyDescent="0.2">
      <c r="A1254" s="277" t="str">
        <f t="shared" si="211"/>
        <v/>
      </c>
      <c r="B1254" s="296" t="str">
        <f t="shared" si="216"/>
        <v/>
      </c>
      <c r="C1254" s="296" t="str">
        <f t="shared" si="217"/>
        <v/>
      </c>
      <c r="D1254" s="297" t="str">
        <f t="shared" si="218"/>
        <v/>
      </c>
      <c r="E1254" s="298" t="str">
        <f t="shared" si="220"/>
        <v/>
      </c>
      <c r="F1254" s="297"/>
      <c r="G1254" s="297">
        <v>1254</v>
      </c>
      <c r="H1254" s="296" t="str">
        <f t="shared" si="219"/>
        <v/>
      </c>
      <c r="I1254" s="299" t="str">
        <f t="shared" si="212"/>
        <v/>
      </c>
      <c r="J1254" s="93"/>
      <c r="L1254" s="278">
        <f t="shared" si="213"/>
        <v>0</v>
      </c>
      <c r="M1254" s="278">
        <f t="shared" si="214"/>
        <v>0</v>
      </c>
      <c r="N1254" s="319">
        <f t="shared" si="215"/>
        <v>0</v>
      </c>
      <c r="O1254" s="300"/>
      <c r="P1254" s="300"/>
      <c r="Q1254" s="297"/>
      <c r="R1254" s="297"/>
      <c r="S1254" s="299" t="str">
        <f t="shared" si="221"/>
        <v/>
      </c>
    </row>
    <row r="1255" spans="1:19" ht="30" customHeight="1" x14ac:dyDescent="0.2">
      <c r="A1255" s="277" t="str">
        <f t="shared" si="211"/>
        <v/>
      </c>
      <c r="B1255" s="296" t="str">
        <f t="shared" si="216"/>
        <v/>
      </c>
      <c r="C1255" s="296" t="str">
        <f t="shared" si="217"/>
        <v/>
      </c>
      <c r="D1255" s="297" t="str">
        <f t="shared" si="218"/>
        <v/>
      </c>
      <c r="E1255" s="298" t="str">
        <f t="shared" si="220"/>
        <v/>
      </c>
      <c r="F1255" s="297"/>
      <c r="G1255" s="297">
        <v>1255</v>
      </c>
      <c r="H1255" s="296" t="str">
        <f t="shared" si="219"/>
        <v/>
      </c>
      <c r="I1255" s="299" t="str">
        <f t="shared" si="212"/>
        <v/>
      </c>
      <c r="J1255" s="93"/>
      <c r="L1255" s="278">
        <f t="shared" si="213"/>
        <v>0</v>
      </c>
      <c r="M1255" s="278">
        <f t="shared" si="214"/>
        <v>0</v>
      </c>
      <c r="N1255" s="319">
        <f t="shared" si="215"/>
        <v>0</v>
      </c>
      <c r="O1255" s="300"/>
      <c r="P1255" s="300"/>
      <c r="Q1255" s="297"/>
      <c r="R1255" s="297"/>
      <c r="S1255" s="299" t="str">
        <f t="shared" si="221"/>
        <v/>
      </c>
    </row>
    <row r="1256" spans="1:19" ht="30" customHeight="1" x14ac:dyDescent="0.2">
      <c r="A1256" s="277" t="str">
        <f t="shared" si="211"/>
        <v/>
      </c>
      <c r="B1256" s="296" t="str">
        <f t="shared" si="216"/>
        <v/>
      </c>
      <c r="C1256" s="296" t="str">
        <f t="shared" si="217"/>
        <v/>
      </c>
      <c r="D1256" s="297" t="str">
        <f t="shared" si="218"/>
        <v/>
      </c>
      <c r="E1256" s="298" t="str">
        <f t="shared" si="220"/>
        <v/>
      </c>
      <c r="F1256" s="297"/>
      <c r="G1256" s="297">
        <v>1256</v>
      </c>
      <c r="H1256" s="296" t="str">
        <f t="shared" si="219"/>
        <v/>
      </c>
      <c r="I1256" s="299" t="str">
        <f t="shared" si="212"/>
        <v/>
      </c>
      <c r="J1256" s="93"/>
      <c r="L1256" s="278">
        <f t="shared" si="213"/>
        <v>0</v>
      </c>
      <c r="M1256" s="278">
        <f t="shared" si="214"/>
        <v>0</v>
      </c>
      <c r="N1256" s="319">
        <f t="shared" si="215"/>
        <v>0</v>
      </c>
      <c r="O1256" s="300"/>
      <c r="P1256" s="300"/>
      <c r="Q1256" s="297"/>
      <c r="R1256" s="297"/>
      <c r="S1256" s="299" t="str">
        <f t="shared" si="221"/>
        <v/>
      </c>
    </row>
    <row r="1257" spans="1:19" ht="30" customHeight="1" x14ac:dyDescent="0.2">
      <c r="A1257" s="277" t="str">
        <f t="shared" si="211"/>
        <v/>
      </c>
      <c r="B1257" s="296" t="str">
        <f t="shared" si="216"/>
        <v/>
      </c>
      <c r="C1257" s="296" t="str">
        <f t="shared" si="217"/>
        <v/>
      </c>
      <c r="D1257" s="297" t="str">
        <f t="shared" si="218"/>
        <v/>
      </c>
      <c r="E1257" s="298" t="str">
        <f t="shared" si="220"/>
        <v/>
      </c>
      <c r="F1257" s="297"/>
      <c r="G1257" s="297">
        <v>1257</v>
      </c>
      <c r="H1257" s="296" t="str">
        <f t="shared" si="219"/>
        <v/>
      </c>
      <c r="I1257" s="299" t="str">
        <f t="shared" si="212"/>
        <v/>
      </c>
      <c r="J1257" s="93"/>
      <c r="L1257" s="278">
        <f t="shared" si="213"/>
        <v>0</v>
      </c>
      <c r="M1257" s="278">
        <f t="shared" si="214"/>
        <v>0</v>
      </c>
      <c r="N1257" s="319">
        <f t="shared" si="215"/>
        <v>0</v>
      </c>
      <c r="O1257" s="300"/>
      <c r="P1257" s="300"/>
      <c r="Q1257" s="297"/>
      <c r="R1257" s="297"/>
      <c r="S1257" s="299" t="str">
        <f t="shared" si="221"/>
        <v/>
      </c>
    </row>
    <row r="1258" spans="1:19" ht="30" customHeight="1" x14ac:dyDescent="0.2">
      <c r="A1258" s="277" t="str">
        <f t="shared" si="211"/>
        <v/>
      </c>
      <c r="B1258" s="296" t="str">
        <f t="shared" si="216"/>
        <v/>
      </c>
      <c r="C1258" s="296" t="str">
        <f t="shared" si="217"/>
        <v/>
      </c>
      <c r="D1258" s="297" t="str">
        <f t="shared" si="218"/>
        <v/>
      </c>
      <c r="E1258" s="298" t="str">
        <f t="shared" si="220"/>
        <v/>
      </c>
      <c r="F1258" s="297"/>
      <c r="G1258" s="297">
        <v>1258</v>
      </c>
      <c r="H1258" s="296" t="str">
        <f t="shared" si="219"/>
        <v/>
      </c>
      <c r="I1258" s="299" t="str">
        <f t="shared" si="212"/>
        <v/>
      </c>
      <c r="J1258" s="93"/>
      <c r="L1258" s="278">
        <f t="shared" si="213"/>
        <v>0</v>
      </c>
      <c r="M1258" s="278">
        <f t="shared" si="214"/>
        <v>0</v>
      </c>
      <c r="N1258" s="319">
        <f t="shared" si="215"/>
        <v>0</v>
      </c>
      <c r="O1258" s="300"/>
      <c r="P1258" s="300"/>
      <c r="Q1258" s="297"/>
      <c r="R1258" s="297"/>
      <c r="S1258" s="299" t="str">
        <f t="shared" si="221"/>
        <v/>
      </c>
    </row>
    <row r="1259" spans="1:19" ht="30" customHeight="1" x14ac:dyDescent="0.2">
      <c r="A1259" s="277" t="str">
        <f t="shared" si="211"/>
        <v/>
      </c>
      <c r="B1259" s="296" t="str">
        <f t="shared" si="216"/>
        <v/>
      </c>
      <c r="C1259" s="296" t="str">
        <f t="shared" si="217"/>
        <v/>
      </c>
      <c r="D1259" s="297" t="str">
        <f t="shared" si="218"/>
        <v/>
      </c>
      <c r="E1259" s="298" t="str">
        <f t="shared" si="220"/>
        <v/>
      </c>
      <c r="F1259" s="297"/>
      <c r="G1259" s="297">
        <v>1259</v>
      </c>
      <c r="H1259" s="296" t="str">
        <f t="shared" si="219"/>
        <v/>
      </c>
      <c r="I1259" s="299" t="str">
        <f t="shared" si="212"/>
        <v/>
      </c>
      <c r="J1259" s="93"/>
      <c r="L1259" s="278">
        <f t="shared" si="213"/>
        <v>0</v>
      </c>
      <c r="M1259" s="278">
        <f t="shared" si="214"/>
        <v>0</v>
      </c>
      <c r="N1259" s="319">
        <f t="shared" si="215"/>
        <v>0</v>
      </c>
      <c r="O1259" s="300"/>
      <c r="P1259" s="300"/>
      <c r="Q1259" s="297"/>
      <c r="R1259" s="297"/>
      <c r="S1259" s="299" t="str">
        <f t="shared" si="221"/>
        <v/>
      </c>
    </row>
    <row r="1260" spans="1:19" ht="30" customHeight="1" x14ac:dyDescent="0.2">
      <c r="A1260" s="277" t="str">
        <f t="shared" si="211"/>
        <v/>
      </c>
      <c r="B1260" s="296" t="str">
        <f t="shared" si="216"/>
        <v/>
      </c>
      <c r="C1260" s="296" t="str">
        <f t="shared" si="217"/>
        <v/>
      </c>
      <c r="D1260" s="297" t="str">
        <f t="shared" si="218"/>
        <v/>
      </c>
      <c r="E1260" s="298" t="str">
        <f t="shared" si="220"/>
        <v/>
      </c>
      <c r="F1260" s="297"/>
      <c r="G1260" s="297">
        <v>1260</v>
      </c>
      <c r="H1260" s="296" t="str">
        <f t="shared" si="219"/>
        <v/>
      </c>
      <c r="I1260" s="299" t="str">
        <f t="shared" si="212"/>
        <v/>
      </c>
      <c r="J1260" s="93"/>
      <c r="L1260" s="278">
        <f t="shared" si="213"/>
        <v>0</v>
      </c>
      <c r="M1260" s="278">
        <f t="shared" si="214"/>
        <v>0</v>
      </c>
      <c r="N1260" s="319">
        <f t="shared" si="215"/>
        <v>0</v>
      </c>
      <c r="O1260" s="300"/>
      <c r="P1260" s="300"/>
      <c r="Q1260" s="297"/>
      <c r="R1260" s="297"/>
      <c r="S1260" s="299" t="str">
        <f t="shared" si="221"/>
        <v/>
      </c>
    </row>
    <row r="1261" spans="1:19" ht="30" customHeight="1" x14ac:dyDescent="0.2">
      <c r="A1261" s="277" t="str">
        <f t="shared" si="211"/>
        <v/>
      </c>
      <c r="B1261" s="296" t="str">
        <f t="shared" si="216"/>
        <v/>
      </c>
      <c r="C1261" s="296" t="str">
        <f t="shared" si="217"/>
        <v/>
      </c>
      <c r="D1261" s="297" t="str">
        <f t="shared" si="218"/>
        <v/>
      </c>
      <c r="E1261" s="298" t="str">
        <f t="shared" si="220"/>
        <v/>
      </c>
      <c r="F1261" s="297"/>
      <c r="G1261" s="297">
        <v>1261</v>
      </c>
      <c r="H1261" s="296" t="str">
        <f t="shared" si="219"/>
        <v/>
      </c>
      <c r="I1261" s="299" t="str">
        <f t="shared" si="212"/>
        <v/>
      </c>
      <c r="J1261" s="93"/>
      <c r="L1261" s="278">
        <f t="shared" si="213"/>
        <v>0</v>
      </c>
      <c r="M1261" s="278">
        <f t="shared" si="214"/>
        <v>0</v>
      </c>
      <c r="N1261" s="319">
        <f t="shared" si="215"/>
        <v>0</v>
      </c>
      <c r="O1261" s="300"/>
      <c r="P1261" s="300"/>
      <c r="Q1261" s="297"/>
      <c r="R1261" s="297"/>
      <c r="S1261" s="299" t="str">
        <f t="shared" si="221"/>
        <v/>
      </c>
    </row>
    <row r="1262" spans="1:19" ht="30" customHeight="1" x14ac:dyDescent="0.2">
      <c r="A1262" s="277" t="str">
        <f t="shared" si="211"/>
        <v/>
      </c>
      <c r="B1262" s="296" t="str">
        <f t="shared" si="216"/>
        <v/>
      </c>
      <c r="C1262" s="296" t="str">
        <f t="shared" si="217"/>
        <v/>
      </c>
      <c r="D1262" s="297" t="str">
        <f t="shared" si="218"/>
        <v/>
      </c>
      <c r="E1262" s="298" t="str">
        <f t="shared" si="220"/>
        <v/>
      </c>
      <c r="F1262" s="297"/>
      <c r="G1262" s="297">
        <v>1262</v>
      </c>
      <c r="H1262" s="296" t="str">
        <f t="shared" si="219"/>
        <v/>
      </c>
      <c r="I1262" s="299" t="str">
        <f t="shared" si="212"/>
        <v/>
      </c>
      <c r="J1262" s="93"/>
      <c r="L1262" s="278">
        <f t="shared" si="213"/>
        <v>0</v>
      </c>
      <c r="M1262" s="278">
        <f t="shared" si="214"/>
        <v>0</v>
      </c>
      <c r="N1262" s="319">
        <f t="shared" si="215"/>
        <v>0</v>
      </c>
      <c r="O1262" s="300"/>
      <c r="P1262" s="300"/>
      <c r="Q1262" s="297"/>
      <c r="R1262" s="297"/>
      <c r="S1262" s="299" t="str">
        <f t="shared" si="221"/>
        <v/>
      </c>
    </row>
    <row r="1263" spans="1:19" ht="30" customHeight="1" x14ac:dyDescent="0.2">
      <c r="A1263" s="277" t="str">
        <f t="shared" si="211"/>
        <v/>
      </c>
      <c r="B1263" s="296" t="str">
        <f t="shared" si="216"/>
        <v/>
      </c>
      <c r="C1263" s="296" t="str">
        <f t="shared" si="217"/>
        <v/>
      </c>
      <c r="D1263" s="297" t="str">
        <f t="shared" si="218"/>
        <v/>
      </c>
      <c r="E1263" s="298" t="str">
        <f t="shared" si="220"/>
        <v/>
      </c>
      <c r="F1263" s="297"/>
      <c r="G1263" s="297">
        <v>1263</v>
      </c>
      <c r="H1263" s="296" t="str">
        <f t="shared" si="219"/>
        <v/>
      </c>
      <c r="I1263" s="299" t="str">
        <f t="shared" si="212"/>
        <v/>
      </c>
      <c r="J1263" s="93"/>
      <c r="L1263" s="278">
        <f t="shared" si="213"/>
        <v>0</v>
      </c>
      <c r="M1263" s="278">
        <f t="shared" si="214"/>
        <v>0</v>
      </c>
      <c r="N1263" s="319">
        <f t="shared" si="215"/>
        <v>0</v>
      </c>
      <c r="O1263" s="300"/>
      <c r="P1263" s="300"/>
      <c r="Q1263" s="297"/>
      <c r="R1263" s="297"/>
      <c r="S1263" s="299" t="str">
        <f t="shared" si="221"/>
        <v/>
      </c>
    </row>
    <row r="1264" spans="1:19" ht="30" customHeight="1" x14ac:dyDescent="0.2">
      <c r="A1264" s="277" t="str">
        <f t="shared" si="211"/>
        <v/>
      </c>
      <c r="B1264" s="296" t="str">
        <f t="shared" si="216"/>
        <v/>
      </c>
      <c r="C1264" s="296" t="str">
        <f t="shared" si="217"/>
        <v/>
      </c>
      <c r="D1264" s="297" t="str">
        <f t="shared" si="218"/>
        <v/>
      </c>
      <c r="E1264" s="298" t="str">
        <f t="shared" si="220"/>
        <v/>
      </c>
      <c r="F1264" s="297"/>
      <c r="G1264" s="297">
        <v>1264</v>
      </c>
      <c r="H1264" s="296" t="str">
        <f t="shared" si="219"/>
        <v/>
      </c>
      <c r="I1264" s="299" t="str">
        <f t="shared" si="212"/>
        <v/>
      </c>
      <c r="J1264" s="93"/>
      <c r="L1264" s="278">
        <f t="shared" si="213"/>
        <v>0</v>
      </c>
      <c r="M1264" s="278">
        <f t="shared" si="214"/>
        <v>0</v>
      </c>
      <c r="N1264" s="319">
        <f t="shared" si="215"/>
        <v>0</v>
      </c>
      <c r="O1264" s="300"/>
      <c r="P1264" s="300"/>
      <c r="Q1264" s="297"/>
      <c r="R1264" s="297"/>
      <c r="S1264" s="299" t="str">
        <f t="shared" si="221"/>
        <v/>
      </c>
    </row>
    <row r="1265" spans="1:19" ht="30" customHeight="1" x14ac:dyDescent="0.2">
      <c r="A1265" s="277" t="str">
        <f t="shared" si="211"/>
        <v/>
      </c>
      <c r="B1265" s="296" t="str">
        <f t="shared" si="216"/>
        <v/>
      </c>
      <c r="C1265" s="296" t="str">
        <f t="shared" si="217"/>
        <v/>
      </c>
      <c r="D1265" s="297" t="str">
        <f t="shared" si="218"/>
        <v/>
      </c>
      <c r="E1265" s="298" t="str">
        <f t="shared" si="220"/>
        <v/>
      </c>
      <c r="F1265" s="297"/>
      <c r="G1265" s="297">
        <v>1265</v>
      </c>
      <c r="H1265" s="296" t="str">
        <f t="shared" si="219"/>
        <v/>
      </c>
      <c r="I1265" s="299" t="str">
        <f t="shared" si="212"/>
        <v/>
      </c>
      <c r="J1265" s="93"/>
      <c r="L1265" s="278">
        <f t="shared" si="213"/>
        <v>0</v>
      </c>
      <c r="M1265" s="278">
        <f t="shared" si="214"/>
        <v>0</v>
      </c>
      <c r="N1265" s="319">
        <f t="shared" si="215"/>
        <v>0</v>
      </c>
      <c r="O1265" s="300"/>
      <c r="P1265" s="300"/>
      <c r="Q1265" s="297"/>
      <c r="R1265" s="297"/>
      <c r="S1265" s="299" t="str">
        <f t="shared" si="221"/>
        <v/>
      </c>
    </row>
    <row r="1266" spans="1:19" ht="30" customHeight="1" x14ac:dyDescent="0.2">
      <c r="A1266" s="277" t="str">
        <f t="shared" si="211"/>
        <v/>
      </c>
      <c r="B1266" s="296" t="str">
        <f t="shared" si="216"/>
        <v/>
      </c>
      <c r="C1266" s="296" t="str">
        <f t="shared" si="217"/>
        <v/>
      </c>
      <c r="D1266" s="297" t="str">
        <f t="shared" si="218"/>
        <v/>
      </c>
      <c r="E1266" s="298" t="str">
        <f t="shared" si="220"/>
        <v/>
      </c>
      <c r="F1266" s="297"/>
      <c r="G1266" s="297">
        <v>1266</v>
      </c>
      <c r="H1266" s="296" t="str">
        <f t="shared" si="219"/>
        <v/>
      </c>
      <c r="I1266" s="299" t="str">
        <f t="shared" si="212"/>
        <v/>
      </c>
      <c r="J1266" s="93"/>
      <c r="L1266" s="278">
        <f t="shared" si="213"/>
        <v>0</v>
      </c>
      <c r="M1266" s="278">
        <f t="shared" si="214"/>
        <v>0</v>
      </c>
      <c r="N1266" s="319">
        <f t="shared" si="215"/>
        <v>0</v>
      </c>
      <c r="O1266" s="300"/>
      <c r="P1266" s="300"/>
      <c r="Q1266" s="297"/>
      <c r="R1266" s="297"/>
      <c r="S1266" s="299" t="str">
        <f t="shared" si="221"/>
        <v/>
      </c>
    </row>
    <row r="1267" spans="1:19" ht="30" customHeight="1" x14ac:dyDescent="0.2">
      <c r="A1267" s="277" t="str">
        <f t="shared" si="211"/>
        <v/>
      </c>
      <c r="B1267" s="296" t="str">
        <f t="shared" si="216"/>
        <v/>
      </c>
      <c r="C1267" s="296" t="str">
        <f t="shared" si="217"/>
        <v/>
      </c>
      <c r="D1267" s="297" t="str">
        <f t="shared" si="218"/>
        <v/>
      </c>
      <c r="E1267" s="298" t="str">
        <f t="shared" si="220"/>
        <v/>
      </c>
      <c r="F1267" s="297"/>
      <c r="G1267" s="297">
        <v>1267</v>
      </c>
      <c r="H1267" s="296" t="str">
        <f t="shared" si="219"/>
        <v/>
      </c>
      <c r="I1267" s="299" t="str">
        <f t="shared" si="212"/>
        <v/>
      </c>
      <c r="J1267" s="93"/>
      <c r="L1267" s="278">
        <f t="shared" si="213"/>
        <v>0</v>
      </c>
      <c r="M1267" s="278">
        <f t="shared" si="214"/>
        <v>0</v>
      </c>
      <c r="N1267" s="319">
        <f t="shared" si="215"/>
        <v>0</v>
      </c>
      <c r="O1267" s="300"/>
      <c r="P1267" s="300"/>
      <c r="Q1267" s="297"/>
      <c r="R1267" s="297"/>
      <c r="S1267" s="299" t="str">
        <f t="shared" si="221"/>
        <v/>
      </c>
    </row>
    <row r="1268" spans="1:19" ht="30" customHeight="1" x14ac:dyDescent="0.2">
      <c r="A1268" s="277" t="str">
        <f t="shared" si="211"/>
        <v/>
      </c>
      <c r="B1268" s="296" t="str">
        <f t="shared" si="216"/>
        <v/>
      </c>
      <c r="C1268" s="296" t="str">
        <f t="shared" si="217"/>
        <v/>
      </c>
      <c r="D1268" s="297" t="str">
        <f t="shared" si="218"/>
        <v/>
      </c>
      <c r="E1268" s="298" t="str">
        <f t="shared" si="220"/>
        <v/>
      </c>
      <c r="F1268" s="297"/>
      <c r="G1268" s="297">
        <v>1268</v>
      </c>
      <c r="H1268" s="296" t="str">
        <f t="shared" si="219"/>
        <v/>
      </c>
      <c r="I1268" s="299" t="str">
        <f t="shared" si="212"/>
        <v/>
      </c>
      <c r="J1268" s="93"/>
      <c r="L1268" s="278">
        <f t="shared" si="213"/>
        <v>0</v>
      </c>
      <c r="M1268" s="278">
        <f t="shared" si="214"/>
        <v>0</v>
      </c>
      <c r="N1268" s="319">
        <f t="shared" si="215"/>
        <v>0</v>
      </c>
      <c r="O1268" s="300"/>
      <c r="P1268" s="300"/>
      <c r="Q1268" s="297"/>
      <c r="R1268" s="297"/>
      <c r="S1268" s="299" t="str">
        <f t="shared" si="221"/>
        <v/>
      </c>
    </row>
    <row r="1269" spans="1:19" ht="30" customHeight="1" x14ac:dyDescent="0.2">
      <c r="A1269" s="277" t="str">
        <f t="shared" si="211"/>
        <v/>
      </c>
      <c r="B1269" s="296" t="str">
        <f t="shared" si="216"/>
        <v/>
      </c>
      <c r="C1269" s="296" t="str">
        <f t="shared" si="217"/>
        <v/>
      </c>
      <c r="D1269" s="297" t="str">
        <f t="shared" si="218"/>
        <v/>
      </c>
      <c r="E1269" s="298" t="str">
        <f t="shared" si="220"/>
        <v/>
      </c>
      <c r="F1269" s="297"/>
      <c r="G1269" s="297">
        <v>1269</v>
      </c>
      <c r="H1269" s="296" t="str">
        <f t="shared" si="219"/>
        <v/>
      </c>
      <c r="I1269" s="299" t="str">
        <f t="shared" si="212"/>
        <v/>
      </c>
      <c r="J1269" s="93"/>
      <c r="L1269" s="278">
        <f t="shared" si="213"/>
        <v>0</v>
      </c>
      <c r="M1269" s="278">
        <f t="shared" si="214"/>
        <v>0</v>
      </c>
      <c r="N1269" s="319">
        <f t="shared" si="215"/>
        <v>0</v>
      </c>
      <c r="O1269" s="300"/>
      <c r="P1269" s="300"/>
      <c r="Q1269" s="297"/>
      <c r="R1269" s="297"/>
      <c r="S1269" s="299" t="str">
        <f t="shared" si="221"/>
        <v/>
      </c>
    </row>
    <row r="1270" spans="1:19" ht="30" customHeight="1" x14ac:dyDescent="0.2">
      <c r="A1270" s="277" t="str">
        <f t="shared" si="211"/>
        <v/>
      </c>
      <c r="B1270" s="296" t="str">
        <f t="shared" si="216"/>
        <v/>
      </c>
      <c r="C1270" s="296" t="str">
        <f t="shared" si="217"/>
        <v/>
      </c>
      <c r="D1270" s="297" t="str">
        <f t="shared" si="218"/>
        <v/>
      </c>
      <c r="E1270" s="298" t="str">
        <f t="shared" si="220"/>
        <v/>
      </c>
      <c r="F1270" s="297"/>
      <c r="G1270" s="297">
        <v>1270</v>
      </c>
      <c r="H1270" s="296" t="str">
        <f t="shared" si="219"/>
        <v/>
      </c>
      <c r="I1270" s="299" t="str">
        <f t="shared" si="212"/>
        <v/>
      </c>
      <c r="J1270" s="93"/>
      <c r="L1270" s="278">
        <f t="shared" si="213"/>
        <v>0</v>
      </c>
      <c r="M1270" s="278">
        <f t="shared" si="214"/>
        <v>0</v>
      </c>
      <c r="N1270" s="319">
        <f t="shared" si="215"/>
        <v>0</v>
      </c>
      <c r="O1270" s="300"/>
      <c r="P1270" s="300"/>
      <c r="Q1270" s="297"/>
      <c r="R1270" s="297"/>
      <c r="S1270" s="299" t="str">
        <f t="shared" si="221"/>
        <v/>
      </c>
    </row>
    <row r="1271" spans="1:19" ht="30" customHeight="1" x14ac:dyDescent="0.2">
      <c r="A1271" s="277" t="str">
        <f t="shared" si="211"/>
        <v/>
      </c>
      <c r="B1271" s="296" t="str">
        <f t="shared" si="216"/>
        <v/>
      </c>
      <c r="C1271" s="296" t="str">
        <f t="shared" si="217"/>
        <v/>
      </c>
      <c r="D1271" s="297" t="str">
        <f t="shared" si="218"/>
        <v/>
      </c>
      <c r="E1271" s="298" t="str">
        <f t="shared" si="220"/>
        <v/>
      </c>
      <c r="F1271" s="297"/>
      <c r="G1271" s="297">
        <v>1271</v>
      </c>
      <c r="H1271" s="296" t="str">
        <f t="shared" si="219"/>
        <v/>
      </c>
      <c r="I1271" s="299" t="str">
        <f t="shared" si="212"/>
        <v/>
      </c>
      <c r="J1271" s="93"/>
      <c r="L1271" s="278">
        <f t="shared" si="213"/>
        <v>0</v>
      </c>
      <c r="M1271" s="278">
        <f t="shared" si="214"/>
        <v>0</v>
      </c>
      <c r="N1271" s="319">
        <f t="shared" si="215"/>
        <v>0</v>
      </c>
      <c r="O1271" s="300"/>
      <c r="P1271" s="300"/>
      <c r="Q1271" s="297"/>
      <c r="R1271" s="297"/>
      <c r="S1271" s="299" t="str">
        <f t="shared" si="221"/>
        <v/>
      </c>
    </row>
    <row r="1272" spans="1:19" ht="30" customHeight="1" x14ac:dyDescent="0.2">
      <c r="A1272" s="277" t="str">
        <f t="shared" si="211"/>
        <v/>
      </c>
      <c r="B1272" s="296" t="str">
        <f t="shared" si="216"/>
        <v/>
      </c>
      <c r="C1272" s="296" t="str">
        <f t="shared" si="217"/>
        <v/>
      </c>
      <c r="D1272" s="297" t="str">
        <f t="shared" si="218"/>
        <v/>
      </c>
      <c r="E1272" s="298" t="str">
        <f t="shared" si="220"/>
        <v/>
      </c>
      <c r="F1272" s="297"/>
      <c r="G1272" s="297">
        <v>1272</v>
      </c>
      <c r="H1272" s="296" t="str">
        <f t="shared" si="219"/>
        <v/>
      </c>
      <c r="I1272" s="299" t="str">
        <f t="shared" si="212"/>
        <v/>
      </c>
      <c r="J1272" s="93"/>
      <c r="L1272" s="278">
        <f t="shared" si="213"/>
        <v>0</v>
      </c>
      <c r="M1272" s="278">
        <f t="shared" si="214"/>
        <v>0</v>
      </c>
      <c r="N1272" s="319">
        <f t="shared" si="215"/>
        <v>0</v>
      </c>
      <c r="O1272" s="300"/>
      <c r="P1272" s="300"/>
      <c r="Q1272" s="297"/>
      <c r="R1272" s="297"/>
      <c r="S1272" s="299" t="str">
        <f t="shared" si="221"/>
        <v/>
      </c>
    </row>
    <row r="1273" spans="1:19" ht="30" customHeight="1" x14ac:dyDescent="0.2">
      <c r="A1273" s="277" t="str">
        <f t="shared" si="211"/>
        <v/>
      </c>
      <c r="B1273" s="296" t="str">
        <f t="shared" si="216"/>
        <v/>
      </c>
      <c r="C1273" s="296" t="str">
        <f t="shared" si="217"/>
        <v/>
      </c>
      <c r="D1273" s="297" t="str">
        <f t="shared" si="218"/>
        <v/>
      </c>
      <c r="E1273" s="298" t="str">
        <f t="shared" si="220"/>
        <v/>
      </c>
      <c r="F1273" s="297"/>
      <c r="G1273" s="297">
        <v>1273</v>
      </c>
      <c r="H1273" s="296" t="str">
        <f t="shared" si="219"/>
        <v/>
      </c>
      <c r="I1273" s="299" t="str">
        <f t="shared" si="212"/>
        <v/>
      </c>
      <c r="J1273" s="93"/>
      <c r="L1273" s="278">
        <f t="shared" si="213"/>
        <v>0</v>
      </c>
      <c r="M1273" s="278">
        <f t="shared" si="214"/>
        <v>0</v>
      </c>
      <c r="N1273" s="319">
        <f t="shared" si="215"/>
        <v>0</v>
      </c>
      <c r="O1273" s="300"/>
      <c r="P1273" s="300"/>
      <c r="Q1273" s="297"/>
      <c r="R1273" s="297"/>
      <c r="S1273" s="299" t="str">
        <f t="shared" si="221"/>
        <v/>
      </c>
    </row>
    <row r="1274" spans="1:19" ht="30" customHeight="1" x14ac:dyDescent="0.2">
      <c r="A1274" s="277" t="str">
        <f t="shared" si="211"/>
        <v/>
      </c>
      <c r="B1274" s="296" t="str">
        <f t="shared" si="216"/>
        <v/>
      </c>
      <c r="C1274" s="296" t="str">
        <f t="shared" si="217"/>
        <v/>
      </c>
      <c r="D1274" s="297" t="str">
        <f t="shared" si="218"/>
        <v/>
      </c>
      <c r="E1274" s="298" t="str">
        <f t="shared" si="220"/>
        <v/>
      </c>
      <c r="F1274" s="297"/>
      <c r="G1274" s="297">
        <v>1274</v>
      </c>
      <c r="H1274" s="296" t="str">
        <f t="shared" si="219"/>
        <v/>
      </c>
      <c r="I1274" s="299" t="str">
        <f t="shared" si="212"/>
        <v/>
      </c>
      <c r="J1274" s="93"/>
      <c r="L1274" s="278">
        <f t="shared" si="213"/>
        <v>0</v>
      </c>
      <c r="M1274" s="278">
        <f t="shared" si="214"/>
        <v>0</v>
      </c>
      <c r="N1274" s="319">
        <f t="shared" si="215"/>
        <v>0</v>
      </c>
      <c r="O1274" s="300"/>
      <c r="P1274" s="300"/>
      <c r="Q1274" s="297"/>
      <c r="R1274" s="297"/>
      <c r="S1274" s="299" t="str">
        <f t="shared" si="221"/>
        <v/>
      </c>
    </row>
    <row r="1275" spans="1:19" ht="30" customHeight="1" x14ac:dyDescent="0.2">
      <c r="A1275" s="277" t="str">
        <f t="shared" si="211"/>
        <v/>
      </c>
      <c r="B1275" s="296" t="str">
        <f t="shared" si="216"/>
        <v/>
      </c>
      <c r="C1275" s="296" t="str">
        <f t="shared" si="217"/>
        <v/>
      </c>
      <c r="D1275" s="297" t="str">
        <f t="shared" si="218"/>
        <v/>
      </c>
      <c r="E1275" s="298" t="str">
        <f t="shared" si="220"/>
        <v/>
      </c>
      <c r="F1275" s="297"/>
      <c r="G1275" s="297">
        <v>1275</v>
      </c>
      <c r="H1275" s="296" t="str">
        <f t="shared" si="219"/>
        <v/>
      </c>
      <c r="I1275" s="299" t="str">
        <f t="shared" si="212"/>
        <v/>
      </c>
      <c r="J1275" s="93"/>
      <c r="L1275" s="278">
        <f t="shared" si="213"/>
        <v>0</v>
      </c>
      <c r="M1275" s="278">
        <f t="shared" si="214"/>
        <v>0</v>
      </c>
      <c r="N1275" s="319">
        <f t="shared" si="215"/>
        <v>0</v>
      </c>
      <c r="O1275" s="300"/>
      <c r="P1275" s="300"/>
      <c r="Q1275" s="297"/>
      <c r="R1275" s="297"/>
      <c r="S1275" s="299" t="str">
        <f t="shared" si="221"/>
        <v/>
      </c>
    </row>
    <row r="1276" spans="1:19" ht="30" customHeight="1" x14ac:dyDescent="0.2">
      <c r="A1276" s="277" t="str">
        <f t="shared" si="211"/>
        <v/>
      </c>
      <c r="B1276" s="296" t="str">
        <f t="shared" si="216"/>
        <v/>
      </c>
      <c r="C1276" s="296" t="str">
        <f t="shared" si="217"/>
        <v/>
      </c>
      <c r="D1276" s="297" t="str">
        <f t="shared" si="218"/>
        <v/>
      </c>
      <c r="E1276" s="298" t="str">
        <f t="shared" si="220"/>
        <v/>
      </c>
      <c r="F1276" s="297"/>
      <c r="G1276" s="297">
        <v>1276</v>
      </c>
      <c r="H1276" s="296" t="str">
        <f t="shared" si="219"/>
        <v/>
      </c>
      <c r="I1276" s="299" t="str">
        <f t="shared" si="212"/>
        <v/>
      </c>
      <c r="J1276" s="93"/>
      <c r="L1276" s="278">
        <f t="shared" si="213"/>
        <v>0</v>
      </c>
      <c r="M1276" s="278">
        <f t="shared" si="214"/>
        <v>0</v>
      </c>
      <c r="N1276" s="319">
        <f t="shared" si="215"/>
        <v>0</v>
      </c>
      <c r="O1276" s="300"/>
      <c r="P1276" s="300"/>
      <c r="Q1276" s="297"/>
      <c r="R1276" s="297"/>
      <c r="S1276" s="299" t="str">
        <f t="shared" si="221"/>
        <v/>
      </c>
    </row>
    <row r="1277" spans="1:19" ht="30" customHeight="1" x14ac:dyDescent="0.2">
      <c r="A1277" s="277" t="str">
        <f t="shared" si="211"/>
        <v/>
      </c>
      <c r="B1277" s="296" t="str">
        <f t="shared" si="216"/>
        <v/>
      </c>
      <c r="C1277" s="296" t="str">
        <f t="shared" si="217"/>
        <v/>
      </c>
      <c r="D1277" s="297" t="str">
        <f t="shared" si="218"/>
        <v/>
      </c>
      <c r="E1277" s="298" t="str">
        <f t="shared" si="220"/>
        <v/>
      </c>
      <c r="F1277" s="297"/>
      <c r="G1277" s="297">
        <v>1277</v>
      </c>
      <c r="H1277" s="296" t="str">
        <f t="shared" si="219"/>
        <v/>
      </c>
      <c r="I1277" s="299" t="str">
        <f t="shared" si="212"/>
        <v/>
      </c>
      <c r="J1277" s="93"/>
      <c r="L1277" s="278">
        <f t="shared" si="213"/>
        <v>0</v>
      </c>
      <c r="M1277" s="278">
        <f t="shared" si="214"/>
        <v>0</v>
      </c>
      <c r="N1277" s="319">
        <f t="shared" si="215"/>
        <v>0</v>
      </c>
      <c r="O1277" s="300"/>
      <c r="P1277" s="300"/>
      <c r="Q1277" s="297"/>
      <c r="R1277" s="297"/>
      <c r="S1277" s="299" t="str">
        <f t="shared" si="221"/>
        <v/>
      </c>
    </row>
    <row r="1278" spans="1:19" ht="30" customHeight="1" x14ac:dyDescent="0.2">
      <c r="A1278" s="277" t="str">
        <f t="shared" si="211"/>
        <v/>
      </c>
      <c r="B1278" s="296" t="str">
        <f t="shared" si="216"/>
        <v/>
      </c>
      <c r="C1278" s="296" t="str">
        <f t="shared" si="217"/>
        <v/>
      </c>
      <c r="D1278" s="297" t="str">
        <f t="shared" si="218"/>
        <v/>
      </c>
      <c r="E1278" s="298" t="str">
        <f t="shared" si="220"/>
        <v/>
      </c>
      <c r="F1278" s="297"/>
      <c r="G1278" s="297">
        <v>1278</v>
      </c>
      <c r="H1278" s="296" t="str">
        <f t="shared" si="219"/>
        <v/>
      </c>
      <c r="I1278" s="299" t="str">
        <f t="shared" si="212"/>
        <v/>
      </c>
      <c r="J1278" s="93"/>
      <c r="L1278" s="278">
        <f t="shared" si="213"/>
        <v>0</v>
      </c>
      <c r="M1278" s="278">
        <f t="shared" si="214"/>
        <v>0</v>
      </c>
      <c r="N1278" s="319">
        <f t="shared" si="215"/>
        <v>0</v>
      </c>
      <c r="O1278" s="300"/>
      <c r="P1278" s="300"/>
      <c r="Q1278" s="297"/>
      <c r="R1278" s="297"/>
      <c r="S1278" s="299" t="str">
        <f t="shared" si="221"/>
        <v/>
      </c>
    </row>
    <row r="1279" spans="1:19" ht="30" customHeight="1" x14ac:dyDescent="0.2">
      <c r="A1279" s="277" t="str">
        <f t="shared" si="211"/>
        <v/>
      </c>
      <c r="B1279" s="296" t="str">
        <f t="shared" si="216"/>
        <v/>
      </c>
      <c r="C1279" s="296" t="str">
        <f t="shared" si="217"/>
        <v/>
      </c>
      <c r="D1279" s="297" t="str">
        <f t="shared" si="218"/>
        <v/>
      </c>
      <c r="E1279" s="298" t="str">
        <f t="shared" si="220"/>
        <v/>
      </c>
      <c r="F1279" s="297"/>
      <c r="G1279" s="297">
        <v>1279</v>
      </c>
      <c r="H1279" s="296" t="str">
        <f t="shared" si="219"/>
        <v/>
      </c>
      <c r="I1279" s="299" t="str">
        <f t="shared" si="212"/>
        <v/>
      </c>
      <c r="J1279" s="93"/>
      <c r="L1279" s="278">
        <f t="shared" si="213"/>
        <v>0</v>
      </c>
      <c r="M1279" s="278">
        <f t="shared" si="214"/>
        <v>0</v>
      </c>
      <c r="N1279" s="319">
        <f t="shared" si="215"/>
        <v>0</v>
      </c>
      <c r="O1279" s="300"/>
      <c r="P1279" s="300"/>
      <c r="Q1279" s="297"/>
      <c r="R1279" s="297"/>
      <c r="S1279" s="299" t="str">
        <f t="shared" si="221"/>
        <v/>
      </c>
    </row>
    <row r="1280" spans="1:19" ht="30" customHeight="1" x14ac:dyDescent="0.2">
      <c r="A1280" s="277" t="str">
        <f t="shared" si="211"/>
        <v/>
      </c>
      <c r="B1280" s="296" t="str">
        <f t="shared" si="216"/>
        <v/>
      </c>
      <c r="C1280" s="296" t="str">
        <f t="shared" si="217"/>
        <v/>
      </c>
      <c r="D1280" s="297" t="str">
        <f t="shared" si="218"/>
        <v/>
      </c>
      <c r="E1280" s="298" t="str">
        <f t="shared" si="220"/>
        <v/>
      </c>
      <c r="F1280" s="297"/>
      <c r="G1280" s="297">
        <v>1280</v>
      </c>
      <c r="H1280" s="296" t="str">
        <f t="shared" si="219"/>
        <v/>
      </c>
      <c r="I1280" s="299" t="str">
        <f t="shared" si="212"/>
        <v/>
      </c>
      <c r="J1280" s="93"/>
      <c r="L1280" s="278">
        <f t="shared" si="213"/>
        <v>0</v>
      </c>
      <c r="M1280" s="278">
        <f t="shared" si="214"/>
        <v>0</v>
      </c>
      <c r="N1280" s="319">
        <f t="shared" si="215"/>
        <v>0</v>
      </c>
      <c r="O1280" s="300"/>
      <c r="P1280" s="300"/>
      <c r="Q1280" s="297"/>
      <c r="R1280" s="297"/>
      <c r="S1280" s="299" t="str">
        <f t="shared" si="221"/>
        <v/>
      </c>
    </row>
    <row r="1281" spans="1:19" ht="30" customHeight="1" x14ac:dyDescent="0.2">
      <c r="A1281" s="277" t="str">
        <f t="shared" si="211"/>
        <v/>
      </c>
      <c r="B1281" s="296" t="str">
        <f t="shared" si="216"/>
        <v/>
      </c>
      <c r="C1281" s="296" t="str">
        <f t="shared" si="217"/>
        <v/>
      </c>
      <c r="D1281" s="297" t="str">
        <f t="shared" si="218"/>
        <v/>
      </c>
      <c r="E1281" s="298" t="str">
        <f t="shared" si="220"/>
        <v/>
      </c>
      <c r="F1281" s="297"/>
      <c r="G1281" s="297">
        <v>1281</v>
      </c>
      <c r="H1281" s="296" t="str">
        <f t="shared" si="219"/>
        <v/>
      </c>
      <c r="I1281" s="299" t="str">
        <f t="shared" si="212"/>
        <v/>
      </c>
      <c r="J1281" s="93"/>
      <c r="L1281" s="278">
        <f t="shared" si="213"/>
        <v>0</v>
      </c>
      <c r="M1281" s="278">
        <f t="shared" si="214"/>
        <v>0</v>
      </c>
      <c r="N1281" s="319">
        <f t="shared" si="215"/>
        <v>0</v>
      </c>
      <c r="O1281" s="300"/>
      <c r="P1281" s="300"/>
      <c r="Q1281" s="297"/>
      <c r="R1281" s="297"/>
      <c r="S1281" s="299" t="str">
        <f t="shared" si="221"/>
        <v/>
      </c>
    </row>
    <row r="1282" spans="1:19" ht="30" customHeight="1" x14ac:dyDescent="0.2">
      <c r="A1282" s="277" t="str">
        <f t="shared" ref="A1282:A1345" si="222">IF(B1282="","",$W$3)</f>
        <v/>
      </c>
      <c r="B1282" s="296" t="str">
        <f t="shared" si="216"/>
        <v/>
      </c>
      <c r="C1282" s="296" t="str">
        <f t="shared" si="217"/>
        <v/>
      </c>
      <c r="D1282" s="297" t="str">
        <f t="shared" si="218"/>
        <v/>
      </c>
      <c r="E1282" s="298" t="str">
        <f t="shared" si="220"/>
        <v/>
      </c>
      <c r="F1282" s="297"/>
      <c r="G1282" s="297">
        <v>1282</v>
      </c>
      <c r="H1282" s="296" t="str">
        <f t="shared" si="219"/>
        <v/>
      </c>
      <c r="I1282" s="299" t="str">
        <f t="shared" ref="I1282:I1345" si="223">IF(H1282="","",CONCATENATE("C",IF(H1282&gt;$X$1-25,0,INT(($X$1-H1282-20)/5))))</f>
        <v/>
      </c>
      <c r="J1282" s="93"/>
      <c r="L1282" s="278">
        <f t="shared" ref="L1282:L1345" si="224">IF(D1282="M",1,0)</f>
        <v>0</v>
      </c>
      <c r="M1282" s="278">
        <f t="shared" ref="M1282:M1345" si="225">IF(D1282="F",1,0)</f>
        <v>0</v>
      </c>
      <c r="N1282" s="319">
        <f t="shared" ref="N1282:N1345" si="226">IF(COUNTBLANK(O1282:R1282)=0,1,0)</f>
        <v>0</v>
      </c>
      <c r="O1282" s="300"/>
      <c r="P1282" s="300"/>
      <c r="Q1282" s="297"/>
      <c r="R1282" s="297"/>
      <c r="S1282" s="299" t="str">
        <f t="shared" si="221"/>
        <v/>
      </c>
    </row>
    <row r="1283" spans="1:19" ht="30" customHeight="1" x14ac:dyDescent="0.2">
      <c r="A1283" s="277" t="str">
        <f t="shared" si="222"/>
        <v/>
      </c>
      <c r="B1283" s="296" t="str">
        <f t="shared" ref="B1283:B1346" si="227">IF(O1283="","",O1283)</f>
        <v/>
      </c>
      <c r="C1283" s="296" t="str">
        <f t="shared" ref="C1283:C1346" si="228">IF(P1283="","",P1283)</f>
        <v/>
      </c>
      <c r="D1283" s="297" t="str">
        <f t="shared" ref="D1283:D1346" si="229">IF(Q1283="","",Q1283)</f>
        <v/>
      </c>
      <c r="E1283" s="298" t="str">
        <f t="shared" si="220"/>
        <v/>
      </c>
      <c r="F1283" s="297"/>
      <c r="G1283" s="297">
        <v>1283</v>
      </c>
      <c r="H1283" s="296" t="str">
        <f t="shared" ref="H1283:H1346" si="230">IF(R1283="","",R1283)</f>
        <v/>
      </c>
      <c r="I1283" s="299" t="str">
        <f t="shared" si="223"/>
        <v/>
      </c>
      <c r="J1283" s="93"/>
      <c r="L1283" s="278">
        <f t="shared" si="224"/>
        <v>0</v>
      </c>
      <c r="M1283" s="278">
        <f t="shared" si="225"/>
        <v>0</v>
      </c>
      <c r="N1283" s="319">
        <f t="shared" si="226"/>
        <v>0</v>
      </c>
      <c r="O1283" s="300"/>
      <c r="P1283" s="300"/>
      <c r="Q1283" s="297"/>
      <c r="R1283" s="297"/>
      <c r="S1283" s="299" t="str">
        <f t="shared" si="221"/>
        <v/>
      </c>
    </row>
    <row r="1284" spans="1:19" ht="30" customHeight="1" x14ac:dyDescent="0.2">
      <c r="A1284" s="277" t="str">
        <f t="shared" si="222"/>
        <v/>
      </c>
      <c r="B1284" s="296" t="str">
        <f t="shared" si="227"/>
        <v/>
      </c>
      <c r="C1284" s="296" t="str">
        <f t="shared" si="228"/>
        <v/>
      </c>
      <c r="D1284" s="297" t="str">
        <f t="shared" si="229"/>
        <v/>
      </c>
      <c r="E1284" s="298" t="str">
        <f t="shared" ref="E1284:E1347" si="231">IF(H1284="","",VALUE(CONCATENATE("01/01/",H1284)))</f>
        <v/>
      </c>
      <c r="F1284" s="297"/>
      <c r="G1284" s="297">
        <v>1284</v>
      </c>
      <c r="H1284" s="296" t="str">
        <f t="shared" si="230"/>
        <v/>
      </c>
      <c r="I1284" s="299" t="str">
        <f t="shared" si="223"/>
        <v/>
      </c>
      <c r="J1284" s="93"/>
      <c r="L1284" s="278">
        <f t="shared" si="224"/>
        <v>0</v>
      </c>
      <c r="M1284" s="278">
        <f t="shared" si="225"/>
        <v>0</v>
      </c>
      <c r="N1284" s="319">
        <f t="shared" si="226"/>
        <v>0</v>
      </c>
      <c r="O1284" s="300"/>
      <c r="P1284" s="300"/>
      <c r="Q1284" s="297"/>
      <c r="R1284" s="297"/>
      <c r="S1284" s="299" t="str">
        <f t="shared" si="221"/>
        <v/>
      </c>
    </row>
    <row r="1285" spans="1:19" ht="30" customHeight="1" x14ac:dyDescent="0.2">
      <c r="A1285" s="277" t="str">
        <f t="shared" si="222"/>
        <v/>
      </c>
      <c r="B1285" s="296" t="str">
        <f t="shared" si="227"/>
        <v/>
      </c>
      <c r="C1285" s="296" t="str">
        <f t="shared" si="228"/>
        <v/>
      </c>
      <c r="D1285" s="297" t="str">
        <f t="shared" si="229"/>
        <v/>
      </c>
      <c r="E1285" s="298" t="str">
        <f t="shared" si="231"/>
        <v/>
      </c>
      <c r="F1285" s="297"/>
      <c r="G1285" s="297">
        <v>1285</v>
      </c>
      <c r="H1285" s="296" t="str">
        <f t="shared" si="230"/>
        <v/>
      </c>
      <c r="I1285" s="299" t="str">
        <f t="shared" si="223"/>
        <v/>
      </c>
      <c r="J1285" s="93"/>
      <c r="L1285" s="278">
        <f t="shared" si="224"/>
        <v>0</v>
      </c>
      <c r="M1285" s="278">
        <f t="shared" si="225"/>
        <v>0</v>
      </c>
      <c r="N1285" s="319">
        <f t="shared" si="226"/>
        <v>0</v>
      </c>
      <c r="O1285" s="300"/>
      <c r="P1285" s="300"/>
      <c r="Q1285" s="297"/>
      <c r="R1285" s="297"/>
      <c r="S1285" s="299" t="str">
        <f t="shared" si="221"/>
        <v/>
      </c>
    </row>
    <row r="1286" spans="1:19" ht="30" customHeight="1" x14ac:dyDescent="0.2">
      <c r="A1286" s="277" t="str">
        <f t="shared" si="222"/>
        <v/>
      </c>
      <c r="B1286" s="296" t="str">
        <f t="shared" si="227"/>
        <v/>
      </c>
      <c r="C1286" s="296" t="str">
        <f t="shared" si="228"/>
        <v/>
      </c>
      <c r="D1286" s="297" t="str">
        <f t="shared" si="229"/>
        <v/>
      </c>
      <c r="E1286" s="298" t="str">
        <f t="shared" si="231"/>
        <v/>
      </c>
      <c r="F1286" s="297"/>
      <c r="G1286" s="297">
        <v>1286</v>
      </c>
      <c r="H1286" s="296" t="str">
        <f t="shared" si="230"/>
        <v/>
      </c>
      <c r="I1286" s="299" t="str">
        <f t="shared" si="223"/>
        <v/>
      </c>
      <c r="J1286" s="93"/>
      <c r="L1286" s="278">
        <f t="shared" si="224"/>
        <v>0</v>
      </c>
      <c r="M1286" s="278">
        <f t="shared" si="225"/>
        <v>0</v>
      </c>
      <c r="N1286" s="319">
        <f t="shared" si="226"/>
        <v>0</v>
      </c>
      <c r="O1286" s="300"/>
      <c r="P1286" s="300"/>
      <c r="Q1286" s="297"/>
      <c r="R1286" s="297"/>
      <c r="S1286" s="299" t="str">
        <f t="shared" si="221"/>
        <v/>
      </c>
    </row>
    <row r="1287" spans="1:19" ht="30" customHeight="1" x14ac:dyDescent="0.2">
      <c r="A1287" s="277" t="str">
        <f t="shared" si="222"/>
        <v/>
      </c>
      <c r="B1287" s="296" t="str">
        <f t="shared" si="227"/>
        <v/>
      </c>
      <c r="C1287" s="296" t="str">
        <f t="shared" si="228"/>
        <v/>
      </c>
      <c r="D1287" s="297" t="str">
        <f t="shared" si="229"/>
        <v/>
      </c>
      <c r="E1287" s="298" t="str">
        <f t="shared" si="231"/>
        <v/>
      </c>
      <c r="F1287" s="297"/>
      <c r="G1287" s="297">
        <v>1287</v>
      </c>
      <c r="H1287" s="296" t="str">
        <f t="shared" si="230"/>
        <v/>
      </c>
      <c r="I1287" s="299" t="str">
        <f t="shared" si="223"/>
        <v/>
      </c>
      <c r="J1287" s="93"/>
      <c r="L1287" s="278">
        <f t="shared" si="224"/>
        <v>0</v>
      </c>
      <c r="M1287" s="278">
        <f t="shared" si="225"/>
        <v>0</v>
      </c>
      <c r="N1287" s="319">
        <f t="shared" si="226"/>
        <v>0</v>
      </c>
      <c r="O1287" s="300"/>
      <c r="P1287" s="300"/>
      <c r="Q1287" s="297"/>
      <c r="R1287" s="297"/>
      <c r="S1287" s="299" t="str">
        <f t="shared" si="221"/>
        <v/>
      </c>
    </row>
    <row r="1288" spans="1:19" ht="30" customHeight="1" x14ac:dyDescent="0.2">
      <c r="A1288" s="277" t="str">
        <f t="shared" si="222"/>
        <v/>
      </c>
      <c r="B1288" s="296" t="str">
        <f t="shared" si="227"/>
        <v/>
      </c>
      <c r="C1288" s="296" t="str">
        <f t="shared" si="228"/>
        <v/>
      </c>
      <c r="D1288" s="297" t="str">
        <f t="shared" si="229"/>
        <v/>
      </c>
      <c r="E1288" s="298" t="str">
        <f t="shared" si="231"/>
        <v/>
      </c>
      <c r="F1288" s="297"/>
      <c r="G1288" s="297">
        <v>1288</v>
      </c>
      <c r="H1288" s="296" t="str">
        <f t="shared" si="230"/>
        <v/>
      </c>
      <c r="I1288" s="299" t="str">
        <f t="shared" si="223"/>
        <v/>
      </c>
      <c r="J1288" s="93"/>
      <c r="L1288" s="278">
        <f t="shared" si="224"/>
        <v>0</v>
      </c>
      <c r="M1288" s="278">
        <f t="shared" si="225"/>
        <v>0</v>
      </c>
      <c r="N1288" s="319">
        <f t="shared" si="226"/>
        <v>0</v>
      </c>
      <c r="O1288" s="300"/>
      <c r="P1288" s="300"/>
      <c r="Q1288" s="297"/>
      <c r="R1288" s="297"/>
      <c r="S1288" s="299" t="str">
        <f t="shared" si="221"/>
        <v/>
      </c>
    </row>
    <row r="1289" spans="1:19" ht="30" customHeight="1" x14ac:dyDescent="0.2">
      <c r="A1289" s="277" t="str">
        <f t="shared" si="222"/>
        <v/>
      </c>
      <c r="B1289" s="296" t="str">
        <f t="shared" si="227"/>
        <v/>
      </c>
      <c r="C1289" s="296" t="str">
        <f t="shared" si="228"/>
        <v/>
      </c>
      <c r="D1289" s="297" t="str">
        <f t="shared" si="229"/>
        <v/>
      </c>
      <c r="E1289" s="298" t="str">
        <f t="shared" si="231"/>
        <v/>
      </c>
      <c r="F1289" s="297"/>
      <c r="G1289" s="297">
        <v>1289</v>
      </c>
      <c r="H1289" s="296" t="str">
        <f t="shared" si="230"/>
        <v/>
      </c>
      <c r="I1289" s="299" t="str">
        <f t="shared" si="223"/>
        <v/>
      </c>
      <c r="J1289" s="93"/>
      <c r="L1289" s="278">
        <f t="shared" si="224"/>
        <v>0</v>
      </c>
      <c r="M1289" s="278">
        <f t="shared" si="225"/>
        <v>0</v>
      </c>
      <c r="N1289" s="319">
        <f t="shared" si="226"/>
        <v>0</v>
      </c>
      <c r="O1289" s="300"/>
      <c r="P1289" s="300"/>
      <c r="Q1289" s="297"/>
      <c r="R1289" s="297"/>
      <c r="S1289" s="299" t="str">
        <f t="shared" si="221"/>
        <v/>
      </c>
    </row>
    <row r="1290" spans="1:19" ht="30" customHeight="1" x14ac:dyDescent="0.2">
      <c r="A1290" s="277" t="str">
        <f t="shared" si="222"/>
        <v/>
      </c>
      <c r="B1290" s="296" t="str">
        <f t="shared" si="227"/>
        <v/>
      </c>
      <c r="C1290" s="296" t="str">
        <f t="shared" si="228"/>
        <v/>
      </c>
      <c r="D1290" s="297" t="str">
        <f t="shared" si="229"/>
        <v/>
      </c>
      <c r="E1290" s="298" t="str">
        <f t="shared" si="231"/>
        <v/>
      </c>
      <c r="F1290" s="297"/>
      <c r="G1290" s="297">
        <v>1290</v>
      </c>
      <c r="H1290" s="296" t="str">
        <f t="shared" si="230"/>
        <v/>
      </c>
      <c r="I1290" s="299" t="str">
        <f t="shared" si="223"/>
        <v/>
      </c>
      <c r="J1290" s="93"/>
      <c r="L1290" s="278">
        <f t="shared" si="224"/>
        <v>0</v>
      </c>
      <c r="M1290" s="278">
        <f t="shared" si="225"/>
        <v>0</v>
      </c>
      <c r="N1290" s="319">
        <f t="shared" si="226"/>
        <v>0</v>
      </c>
      <c r="O1290" s="300"/>
      <c r="P1290" s="300"/>
      <c r="Q1290" s="297"/>
      <c r="R1290" s="297"/>
      <c r="S1290" s="299" t="str">
        <f t="shared" si="221"/>
        <v/>
      </c>
    </row>
    <row r="1291" spans="1:19" ht="30" customHeight="1" x14ac:dyDescent="0.2">
      <c r="A1291" s="277" t="str">
        <f t="shared" si="222"/>
        <v/>
      </c>
      <c r="B1291" s="296" t="str">
        <f t="shared" si="227"/>
        <v/>
      </c>
      <c r="C1291" s="296" t="str">
        <f t="shared" si="228"/>
        <v/>
      </c>
      <c r="D1291" s="297" t="str">
        <f t="shared" si="229"/>
        <v/>
      </c>
      <c r="E1291" s="298" t="str">
        <f t="shared" si="231"/>
        <v/>
      </c>
      <c r="F1291" s="297"/>
      <c r="G1291" s="297">
        <v>1291</v>
      </c>
      <c r="H1291" s="296" t="str">
        <f t="shared" si="230"/>
        <v/>
      </c>
      <c r="I1291" s="299" t="str">
        <f t="shared" si="223"/>
        <v/>
      </c>
      <c r="J1291" s="93"/>
      <c r="L1291" s="278">
        <f t="shared" si="224"/>
        <v>0</v>
      </c>
      <c r="M1291" s="278">
        <f t="shared" si="225"/>
        <v>0</v>
      </c>
      <c r="N1291" s="319">
        <f t="shared" si="226"/>
        <v>0</v>
      </c>
      <c r="O1291" s="300"/>
      <c r="P1291" s="300"/>
      <c r="Q1291" s="297"/>
      <c r="R1291" s="297"/>
      <c r="S1291" s="299" t="str">
        <f t="shared" si="221"/>
        <v/>
      </c>
    </row>
    <row r="1292" spans="1:19" ht="30" customHeight="1" x14ac:dyDescent="0.2">
      <c r="A1292" s="277" t="str">
        <f t="shared" si="222"/>
        <v/>
      </c>
      <c r="B1292" s="296" t="str">
        <f t="shared" si="227"/>
        <v/>
      </c>
      <c r="C1292" s="296" t="str">
        <f t="shared" si="228"/>
        <v/>
      </c>
      <c r="D1292" s="297" t="str">
        <f t="shared" si="229"/>
        <v/>
      </c>
      <c r="E1292" s="298" t="str">
        <f t="shared" si="231"/>
        <v/>
      </c>
      <c r="F1292" s="297"/>
      <c r="G1292" s="297">
        <v>1292</v>
      </c>
      <c r="H1292" s="296" t="str">
        <f t="shared" si="230"/>
        <v/>
      </c>
      <c r="I1292" s="299" t="str">
        <f t="shared" si="223"/>
        <v/>
      </c>
      <c r="J1292" s="93"/>
      <c r="L1292" s="278">
        <f t="shared" si="224"/>
        <v>0</v>
      </c>
      <c r="M1292" s="278">
        <f t="shared" si="225"/>
        <v>0</v>
      </c>
      <c r="N1292" s="319">
        <f t="shared" si="226"/>
        <v>0</v>
      </c>
      <c r="O1292" s="300"/>
      <c r="P1292" s="300"/>
      <c r="Q1292" s="297"/>
      <c r="R1292" s="297"/>
      <c r="S1292" s="299" t="str">
        <f t="shared" si="221"/>
        <v/>
      </c>
    </row>
    <row r="1293" spans="1:19" ht="30" customHeight="1" x14ac:dyDescent="0.2">
      <c r="A1293" s="277" t="str">
        <f t="shared" si="222"/>
        <v/>
      </c>
      <c r="B1293" s="296" t="str">
        <f t="shared" si="227"/>
        <v/>
      </c>
      <c r="C1293" s="296" t="str">
        <f t="shared" si="228"/>
        <v/>
      </c>
      <c r="D1293" s="297" t="str">
        <f t="shared" si="229"/>
        <v/>
      </c>
      <c r="E1293" s="298" t="str">
        <f t="shared" si="231"/>
        <v/>
      </c>
      <c r="F1293" s="297"/>
      <c r="G1293" s="297">
        <v>1293</v>
      </c>
      <c r="H1293" s="296" t="str">
        <f t="shared" si="230"/>
        <v/>
      </c>
      <c r="I1293" s="299" t="str">
        <f t="shared" si="223"/>
        <v/>
      </c>
      <c r="J1293" s="93"/>
      <c r="L1293" s="278">
        <f t="shared" si="224"/>
        <v>0</v>
      </c>
      <c r="M1293" s="278">
        <f t="shared" si="225"/>
        <v>0</v>
      </c>
      <c r="N1293" s="319">
        <f t="shared" si="226"/>
        <v>0</v>
      </c>
      <c r="O1293" s="300"/>
      <c r="P1293" s="300"/>
      <c r="Q1293" s="297"/>
      <c r="R1293" s="297"/>
      <c r="S1293" s="299" t="str">
        <f t="shared" si="221"/>
        <v/>
      </c>
    </row>
    <row r="1294" spans="1:19" ht="30" customHeight="1" x14ac:dyDescent="0.2">
      <c r="A1294" s="277" t="str">
        <f t="shared" si="222"/>
        <v/>
      </c>
      <c r="B1294" s="296" t="str">
        <f t="shared" si="227"/>
        <v/>
      </c>
      <c r="C1294" s="296" t="str">
        <f t="shared" si="228"/>
        <v/>
      </c>
      <c r="D1294" s="297" t="str">
        <f t="shared" si="229"/>
        <v/>
      </c>
      <c r="E1294" s="298" t="str">
        <f t="shared" si="231"/>
        <v/>
      </c>
      <c r="F1294" s="297"/>
      <c r="G1294" s="297">
        <v>1294</v>
      </c>
      <c r="H1294" s="296" t="str">
        <f t="shared" si="230"/>
        <v/>
      </c>
      <c r="I1294" s="299" t="str">
        <f t="shared" si="223"/>
        <v/>
      </c>
      <c r="J1294" s="93"/>
      <c r="L1294" s="278">
        <f t="shared" si="224"/>
        <v>0</v>
      </c>
      <c r="M1294" s="278">
        <f t="shared" si="225"/>
        <v>0</v>
      </c>
      <c r="N1294" s="319">
        <f t="shared" si="226"/>
        <v>0</v>
      </c>
      <c r="O1294" s="300"/>
      <c r="P1294" s="300"/>
      <c r="Q1294" s="297"/>
      <c r="R1294" s="297"/>
      <c r="S1294" s="299" t="str">
        <f t="shared" si="221"/>
        <v/>
      </c>
    </row>
    <row r="1295" spans="1:19" ht="30" customHeight="1" x14ac:dyDescent="0.2">
      <c r="A1295" s="277" t="str">
        <f t="shared" si="222"/>
        <v/>
      </c>
      <c r="B1295" s="296" t="str">
        <f t="shared" si="227"/>
        <v/>
      </c>
      <c r="C1295" s="296" t="str">
        <f t="shared" si="228"/>
        <v/>
      </c>
      <c r="D1295" s="297" t="str">
        <f t="shared" si="229"/>
        <v/>
      </c>
      <c r="E1295" s="298" t="str">
        <f t="shared" si="231"/>
        <v/>
      </c>
      <c r="F1295" s="297"/>
      <c r="G1295" s="297">
        <v>1295</v>
      </c>
      <c r="H1295" s="296" t="str">
        <f t="shared" si="230"/>
        <v/>
      </c>
      <c r="I1295" s="299" t="str">
        <f t="shared" si="223"/>
        <v/>
      </c>
      <c r="J1295" s="93"/>
      <c r="L1295" s="278">
        <f t="shared" si="224"/>
        <v>0</v>
      </c>
      <c r="M1295" s="278">
        <f t="shared" si="225"/>
        <v>0</v>
      </c>
      <c r="N1295" s="319">
        <f t="shared" si="226"/>
        <v>0</v>
      </c>
      <c r="O1295" s="300"/>
      <c r="P1295" s="300"/>
      <c r="Q1295" s="297"/>
      <c r="R1295" s="297"/>
      <c r="S1295" s="299" t="str">
        <f t="shared" si="221"/>
        <v/>
      </c>
    </row>
    <row r="1296" spans="1:19" ht="30" customHeight="1" x14ac:dyDescent="0.2">
      <c r="A1296" s="277" t="str">
        <f t="shared" si="222"/>
        <v/>
      </c>
      <c r="B1296" s="296" t="str">
        <f t="shared" si="227"/>
        <v/>
      </c>
      <c r="C1296" s="296" t="str">
        <f t="shared" si="228"/>
        <v/>
      </c>
      <c r="D1296" s="297" t="str">
        <f t="shared" si="229"/>
        <v/>
      </c>
      <c r="E1296" s="298" t="str">
        <f t="shared" si="231"/>
        <v/>
      </c>
      <c r="F1296" s="297"/>
      <c r="G1296" s="297">
        <v>1296</v>
      </c>
      <c r="H1296" s="296" t="str">
        <f t="shared" si="230"/>
        <v/>
      </c>
      <c r="I1296" s="299" t="str">
        <f t="shared" si="223"/>
        <v/>
      </c>
      <c r="J1296" s="93"/>
      <c r="L1296" s="278">
        <f t="shared" si="224"/>
        <v>0</v>
      </c>
      <c r="M1296" s="278">
        <f t="shared" si="225"/>
        <v>0</v>
      </c>
      <c r="N1296" s="319">
        <f t="shared" si="226"/>
        <v>0</v>
      </c>
      <c r="O1296" s="300"/>
      <c r="P1296" s="300"/>
      <c r="Q1296" s="297"/>
      <c r="R1296" s="297"/>
      <c r="S1296" s="299" t="str">
        <f t="shared" si="221"/>
        <v/>
      </c>
    </row>
    <row r="1297" spans="1:19" ht="30" customHeight="1" x14ac:dyDescent="0.2">
      <c r="A1297" s="277" t="str">
        <f t="shared" si="222"/>
        <v/>
      </c>
      <c r="B1297" s="296" t="str">
        <f t="shared" si="227"/>
        <v/>
      </c>
      <c r="C1297" s="296" t="str">
        <f t="shared" si="228"/>
        <v/>
      </c>
      <c r="D1297" s="297" t="str">
        <f t="shared" si="229"/>
        <v/>
      </c>
      <c r="E1297" s="298" t="str">
        <f t="shared" si="231"/>
        <v/>
      </c>
      <c r="F1297" s="297"/>
      <c r="G1297" s="297">
        <v>1297</v>
      </c>
      <c r="H1297" s="296" t="str">
        <f t="shared" si="230"/>
        <v/>
      </c>
      <c r="I1297" s="299" t="str">
        <f t="shared" si="223"/>
        <v/>
      </c>
      <c r="J1297" s="93"/>
      <c r="L1297" s="278">
        <f t="shared" si="224"/>
        <v>0</v>
      </c>
      <c r="M1297" s="278">
        <f t="shared" si="225"/>
        <v>0</v>
      </c>
      <c r="N1297" s="319">
        <f t="shared" si="226"/>
        <v>0</v>
      </c>
      <c r="O1297" s="300"/>
      <c r="P1297" s="300"/>
      <c r="Q1297" s="297"/>
      <c r="R1297" s="297"/>
      <c r="S1297" s="299" t="str">
        <f t="shared" ref="S1297:S1360" si="232">IF(R1297="","",CONCATENATE("C",IF(R1297&gt;$X$1-25,0,INT(($X$1-R1297-20)/5))))</f>
        <v/>
      </c>
    </row>
    <row r="1298" spans="1:19" ht="30" customHeight="1" x14ac:dyDescent="0.2">
      <c r="A1298" s="277" t="str">
        <f t="shared" si="222"/>
        <v/>
      </c>
      <c r="B1298" s="296" t="str">
        <f t="shared" si="227"/>
        <v/>
      </c>
      <c r="C1298" s="296" t="str">
        <f t="shared" si="228"/>
        <v/>
      </c>
      <c r="D1298" s="297" t="str">
        <f t="shared" si="229"/>
        <v/>
      </c>
      <c r="E1298" s="298" t="str">
        <f t="shared" si="231"/>
        <v/>
      </c>
      <c r="F1298" s="297"/>
      <c r="G1298" s="297">
        <v>1298</v>
      </c>
      <c r="H1298" s="296" t="str">
        <f t="shared" si="230"/>
        <v/>
      </c>
      <c r="I1298" s="299" t="str">
        <f t="shared" si="223"/>
        <v/>
      </c>
      <c r="J1298" s="93"/>
      <c r="L1298" s="278">
        <f t="shared" si="224"/>
        <v>0</v>
      </c>
      <c r="M1298" s="278">
        <f t="shared" si="225"/>
        <v>0</v>
      </c>
      <c r="N1298" s="319">
        <f t="shared" si="226"/>
        <v>0</v>
      </c>
      <c r="O1298" s="300"/>
      <c r="P1298" s="300"/>
      <c r="Q1298" s="297"/>
      <c r="R1298" s="297"/>
      <c r="S1298" s="299" t="str">
        <f t="shared" si="232"/>
        <v/>
      </c>
    </row>
    <row r="1299" spans="1:19" ht="30" customHeight="1" x14ac:dyDescent="0.2">
      <c r="A1299" s="277" t="str">
        <f t="shared" si="222"/>
        <v/>
      </c>
      <c r="B1299" s="296" t="str">
        <f t="shared" si="227"/>
        <v/>
      </c>
      <c r="C1299" s="296" t="str">
        <f t="shared" si="228"/>
        <v/>
      </c>
      <c r="D1299" s="297" t="str">
        <f t="shared" si="229"/>
        <v/>
      </c>
      <c r="E1299" s="298" t="str">
        <f t="shared" si="231"/>
        <v/>
      </c>
      <c r="F1299" s="297"/>
      <c r="G1299" s="297">
        <v>1299</v>
      </c>
      <c r="H1299" s="296" t="str">
        <f t="shared" si="230"/>
        <v/>
      </c>
      <c r="I1299" s="299" t="str">
        <f t="shared" si="223"/>
        <v/>
      </c>
      <c r="J1299" s="93"/>
      <c r="L1299" s="278">
        <f t="shared" si="224"/>
        <v>0</v>
      </c>
      <c r="M1299" s="278">
        <f t="shared" si="225"/>
        <v>0</v>
      </c>
      <c r="N1299" s="319">
        <f t="shared" si="226"/>
        <v>0</v>
      </c>
      <c r="O1299" s="300"/>
      <c r="P1299" s="300"/>
      <c r="Q1299" s="297"/>
      <c r="R1299" s="297"/>
      <c r="S1299" s="299" t="str">
        <f t="shared" si="232"/>
        <v/>
      </c>
    </row>
    <row r="1300" spans="1:19" ht="30" customHeight="1" x14ac:dyDescent="0.2">
      <c r="A1300" s="277" t="str">
        <f t="shared" si="222"/>
        <v/>
      </c>
      <c r="B1300" s="296" t="str">
        <f t="shared" si="227"/>
        <v/>
      </c>
      <c r="C1300" s="296" t="str">
        <f t="shared" si="228"/>
        <v/>
      </c>
      <c r="D1300" s="297" t="str">
        <f t="shared" si="229"/>
        <v/>
      </c>
      <c r="E1300" s="298" t="str">
        <f t="shared" si="231"/>
        <v/>
      </c>
      <c r="F1300" s="297"/>
      <c r="G1300" s="297">
        <v>1300</v>
      </c>
      <c r="H1300" s="296" t="str">
        <f t="shared" si="230"/>
        <v/>
      </c>
      <c r="I1300" s="299" t="str">
        <f t="shared" si="223"/>
        <v/>
      </c>
      <c r="J1300" s="93"/>
      <c r="L1300" s="278">
        <f t="shared" si="224"/>
        <v>0</v>
      </c>
      <c r="M1300" s="278">
        <f t="shared" si="225"/>
        <v>0</v>
      </c>
      <c r="N1300" s="319">
        <f t="shared" si="226"/>
        <v>0</v>
      </c>
      <c r="O1300" s="300"/>
      <c r="P1300" s="300"/>
      <c r="Q1300" s="297"/>
      <c r="R1300" s="297"/>
      <c r="S1300" s="299" t="str">
        <f t="shared" si="232"/>
        <v/>
      </c>
    </row>
    <row r="1301" spans="1:19" ht="30" customHeight="1" x14ac:dyDescent="0.2">
      <c r="A1301" s="277" t="str">
        <f t="shared" si="222"/>
        <v/>
      </c>
      <c r="B1301" s="296" t="str">
        <f t="shared" si="227"/>
        <v/>
      </c>
      <c r="C1301" s="296" t="str">
        <f t="shared" si="228"/>
        <v/>
      </c>
      <c r="D1301" s="297" t="str">
        <f t="shared" si="229"/>
        <v/>
      </c>
      <c r="E1301" s="298" t="str">
        <f t="shared" si="231"/>
        <v/>
      </c>
      <c r="F1301" s="297"/>
      <c r="G1301" s="297">
        <v>1301</v>
      </c>
      <c r="H1301" s="296" t="str">
        <f t="shared" si="230"/>
        <v/>
      </c>
      <c r="I1301" s="299" t="str">
        <f t="shared" si="223"/>
        <v/>
      </c>
      <c r="J1301" s="93"/>
      <c r="L1301" s="278">
        <f t="shared" si="224"/>
        <v>0</v>
      </c>
      <c r="M1301" s="278">
        <f t="shared" si="225"/>
        <v>0</v>
      </c>
      <c r="N1301" s="319">
        <f t="shared" si="226"/>
        <v>0</v>
      </c>
      <c r="O1301" s="300"/>
      <c r="P1301" s="300"/>
      <c r="Q1301" s="297"/>
      <c r="R1301" s="297"/>
      <c r="S1301" s="299" t="str">
        <f t="shared" si="232"/>
        <v/>
      </c>
    </row>
    <row r="1302" spans="1:19" ht="30" customHeight="1" x14ac:dyDescent="0.2">
      <c r="A1302" s="277" t="str">
        <f t="shared" si="222"/>
        <v/>
      </c>
      <c r="B1302" s="296" t="str">
        <f t="shared" si="227"/>
        <v/>
      </c>
      <c r="C1302" s="296" t="str">
        <f t="shared" si="228"/>
        <v/>
      </c>
      <c r="D1302" s="297" t="str">
        <f t="shared" si="229"/>
        <v/>
      </c>
      <c r="E1302" s="298" t="str">
        <f t="shared" si="231"/>
        <v/>
      </c>
      <c r="F1302" s="297"/>
      <c r="G1302" s="297">
        <v>1302</v>
      </c>
      <c r="H1302" s="296" t="str">
        <f t="shared" si="230"/>
        <v/>
      </c>
      <c r="I1302" s="299" t="str">
        <f t="shared" si="223"/>
        <v/>
      </c>
      <c r="J1302" s="93"/>
      <c r="L1302" s="278">
        <f t="shared" si="224"/>
        <v>0</v>
      </c>
      <c r="M1302" s="278">
        <f t="shared" si="225"/>
        <v>0</v>
      </c>
      <c r="N1302" s="319">
        <f t="shared" si="226"/>
        <v>0</v>
      </c>
      <c r="O1302" s="300"/>
      <c r="P1302" s="300"/>
      <c r="Q1302" s="297"/>
      <c r="R1302" s="297"/>
      <c r="S1302" s="299" t="str">
        <f t="shared" si="232"/>
        <v/>
      </c>
    </row>
    <row r="1303" spans="1:19" ht="30" customHeight="1" x14ac:dyDescent="0.2">
      <c r="A1303" s="277" t="str">
        <f t="shared" si="222"/>
        <v/>
      </c>
      <c r="B1303" s="296" t="str">
        <f t="shared" si="227"/>
        <v/>
      </c>
      <c r="C1303" s="296" t="str">
        <f t="shared" si="228"/>
        <v/>
      </c>
      <c r="D1303" s="297" t="str">
        <f t="shared" si="229"/>
        <v/>
      </c>
      <c r="E1303" s="298" t="str">
        <f t="shared" si="231"/>
        <v/>
      </c>
      <c r="F1303" s="297"/>
      <c r="G1303" s="297">
        <v>1303</v>
      </c>
      <c r="H1303" s="296" t="str">
        <f t="shared" si="230"/>
        <v/>
      </c>
      <c r="I1303" s="299" t="str">
        <f t="shared" si="223"/>
        <v/>
      </c>
      <c r="J1303" s="93"/>
      <c r="L1303" s="278">
        <f t="shared" si="224"/>
        <v>0</v>
      </c>
      <c r="M1303" s="278">
        <f t="shared" si="225"/>
        <v>0</v>
      </c>
      <c r="N1303" s="319">
        <f t="shared" si="226"/>
        <v>0</v>
      </c>
      <c r="O1303" s="300"/>
      <c r="P1303" s="300"/>
      <c r="Q1303" s="297"/>
      <c r="R1303" s="297"/>
      <c r="S1303" s="299" t="str">
        <f t="shared" si="232"/>
        <v/>
      </c>
    </row>
    <row r="1304" spans="1:19" ht="30" customHeight="1" x14ac:dyDescent="0.2">
      <c r="A1304" s="277" t="str">
        <f t="shared" si="222"/>
        <v/>
      </c>
      <c r="B1304" s="296" t="str">
        <f t="shared" si="227"/>
        <v/>
      </c>
      <c r="C1304" s="296" t="str">
        <f t="shared" si="228"/>
        <v/>
      </c>
      <c r="D1304" s="297" t="str">
        <f t="shared" si="229"/>
        <v/>
      </c>
      <c r="E1304" s="298" t="str">
        <f t="shared" si="231"/>
        <v/>
      </c>
      <c r="F1304" s="297"/>
      <c r="G1304" s="297">
        <v>1304</v>
      </c>
      <c r="H1304" s="296" t="str">
        <f t="shared" si="230"/>
        <v/>
      </c>
      <c r="I1304" s="299" t="str">
        <f t="shared" si="223"/>
        <v/>
      </c>
      <c r="J1304" s="93"/>
      <c r="L1304" s="278">
        <f t="shared" si="224"/>
        <v>0</v>
      </c>
      <c r="M1304" s="278">
        <f t="shared" si="225"/>
        <v>0</v>
      </c>
      <c r="N1304" s="319">
        <f t="shared" si="226"/>
        <v>0</v>
      </c>
      <c r="O1304" s="300"/>
      <c r="P1304" s="300"/>
      <c r="Q1304" s="297"/>
      <c r="R1304" s="297"/>
      <c r="S1304" s="299" t="str">
        <f t="shared" si="232"/>
        <v/>
      </c>
    </row>
    <row r="1305" spans="1:19" ht="30" customHeight="1" x14ac:dyDescent="0.2">
      <c r="A1305" s="277" t="str">
        <f t="shared" si="222"/>
        <v/>
      </c>
      <c r="B1305" s="296" t="str">
        <f t="shared" si="227"/>
        <v/>
      </c>
      <c r="C1305" s="296" t="str">
        <f t="shared" si="228"/>
        <v/>
      </c>
      <c r="D1305" s="297" t="str">
        <f t="shared" si="229"/>
        <v/>
      </c>
      <c r="E1305" s="298" t="str">
        <f t="shared" si="231"/>
        <v/>
      </c>
      <c r="F1305" s="297"/>
      <c r="G1305" s="297">
        <v>1305</v>
      </c>
      <c r="H1305" s="296" t="str">
        <f t="shared" si="230"/>
        <v/>
      </c>
      <c r="I1305" s="299" t="str">
        <f t="shared" si="223"/>
        <v/>
      </c>
      <c r="J1305" s="93"/>
      <c r="L1305" s="278">
        <f t="shared" si="224"/>
        <v>0</v>
      </c>
      <c r="M1305" s="278">
        <f t="shared" si="225"/>
        <v>0</v>
      </c>
      <c r="N1305" s="319">
        <f t="shared" si="226"/>
        <v>0</v>
      </c>
      <c r="O1305" s="300"/>
      <c r="P1305" s="300"/>
      <c r="Q1305" s="297"/>
      <c r="R1305" s="297"/>
      <c r="S1305" s="299" t="str">
        <f t="shared" si="232"/>
        <v/>
      </c>
    </row>
    <row r="1306" spans="1:19" ht="30" customHeight="1" x14ac:dyDescent="0.2">
      <c r="A1306" s="277" t="str">
        <f t="shared" si="222"/>
        <v/>
      </c>
      <c r="B1306" s="296" t="str">
        <f t="shared" si="227"/>
        <v/>
      </c>
      <c r="C1306" s="296" t="str">
        <f t="shared" si="228"/>
        <v/>
      </c>
      <c r="D1306" s="297" t="str">
        <f t="shared" si="229"/>
        <v/>
      </c>
      <c r="E1306" s="298" t="str">
        <f t="shared" si="231"/>
        <v/>
      </c>
      <c r="F1306" s="297"/>
      <c r="G1306" s="297">
        <v>1306</v>
      </c>
      <c r="H1306" s="296" t="str">
        <f t="shared" si="230"/>
        <v/>
      </c>
      <c r="I1306" s="299" t="str">
        <f t="shared" si="223"/>
        <v/>
      </c>
      <c r="J1306" s="93"/>
      <c r="L1306" s="278">
        <f t="shared" si="224"/>
        <v>0</v>
      </c>
      <c r="M1306" s="278">
        <f t="shared" si="225"/>
        <v>0</v>
      </c>
      <c r="N1306" s="319">
        <f t="shared" si="226"/>
        <v>0</v>
      </c>
      <c r="O1306" s="300"/>
      <c r="P1306" s="300"/>
      <c r="Q1306" s="297"/>
      <c r="R1306" s="297"/>
      <c r="S1306" s="299" t="str">
        <f t="shared" si="232"/>
        <v/>
      </c>
    </row>
    <row r="1307" spans="1:19" ht="30" customHeight="1" x14ac:dyDescent="0.2">
      <c r="A1307" s="277" t="str">
        <f t="shared" si="222"/>
        <v/>
      </c>
      <c r="B1307" s="296" t="str">
        <f t="shared" si="227"/>
        <v/>
      </c>
      <c r="C1307" s="296" t="str">
        <f t="shared" si="228"/>
        <v/>
      </c>
      <c r="D1307" s="297" t="str">
        <f t="shared" si="229"/>
        <v/>
      </c>
      <c r="E1307" s="298" t="str">
        <f t="shared" si="231"/>
        <v/>
      </c>
      <c r="F1307" s="297"/>
      <c r="G1307" s="297">
        <v>1307</v>
      </c>
      <c r="H1307" s="296" t="str">
        <f t="shared" si="230"/>
        <v/>
      </c>
      <c r="I1307" s="299" t="str">
        <f t="shared" si="223"/>
        <v/>
      </c>
      <c r="J1307" s="93"/>
      <c r="L1307" s="278">
        <f t="shared" si="224"/>
        <v>0</v>
      </c>
      <c r="M1307" s="278">
        <f t="shared" si="225"/>
        <v>0</v>
      </c>
      <c r="N1307" s="319">
        <f t="shared" si="226"/>
        <v>0</v>
      </c>
      <c r="O1307" s="300"/>
      <c r="P1307" s="300"/>
      <c r="Q1307" s="297"/>
      <c r="R1307" s="297"/>
      <c r="S1307" s="299" t="str">
        <f t="shared" si="232"/>
        <v/>
      </c>
    </row>
    <row r="1308" spans="1:19" ht="30" customHeight="1" x14ac:dyDescent="0.2">
      <c r="A1308" s="277" t="str">
        <f t="shared" si="222"/>
        <v/>
      </c>
      <c r="B1308" s="296" t="str">
        <f t="shared" si="227"/>
        <v/>
      </c>
      <c r="C1308" s="296" t="str">
        <f t="shared" si="228"/>
        <v/>
      </c>
      <c r="D1308" s="297" t="str">
        <f t="shared" si="229"/>
        <v/>
      </c>
      <c r="E1308" s="298" t="str">
        <f t="shared" si="231"/>
        <v/>
      </c>
      <c r="F1308" s="297"/>
      <c r="G1308" s="297">
        <v>1308</v>
      </c>
      <c r="H1308" s="296" t="str">
        <f t="shared" si="230"/>
        <v/>
      </c>
      <c r="I1308" s="299" t="str">
        <f t="shared" si="223"/>
        <v/>
      </c>
      <c r="J1308" s="93"/>
      <c r="L1308" s="278">
        <f t="shared" si="224"/>
        <v>0</v>
      </c>
      <c r="M1308" s="278">
        <f t="shared" si="225"/>
        <v>0</v>
      </c>
      <c r="N1308" s="319">
        <f t="shared" si="226"/>
        <v>0</v>
      </c>
      <c r="O1308" s="300"/>
      <c r="P1308" s="300"/>
      <c r="Q1308" s="297"/>
      <c r="R1308" s="297"/>
      <c r="S1308" s="299" t="str">
        <f t="shared" si="232"/>
        <v/>
      </c>
    </row>
    <row r="1309" spans="1:19" ht="30" customHeight="1" x14ac:dyDescent="0.2">
      <c r="A1309" s="277" t="str">
        <f t="shared" si="222"/>
        <v/>
      </c>
      <c r="B1309" s="296" t="str">
        <f t="shared" si="227"/>
        <v/>
      </c>
      <c r="C1309" s="296" t="str">
        <f t="shared" si="228"/>
        <v/>
      </c>
      <c r="D1309" s="297" t="str">
        <f t="shared" si="229"/>
        <v/>
      </c>
      <c r="E1309" s="298" t="str">
        <f t="shared" si="231"/>
        <v/>
      </c>
      <c r="F1309" s="297"/>
      <c r="G1309" s="297">
        <v>1309</v>
      </c>
      <c r="H1309" s="296" t="str">
        <f t="shared" si="230"/>
        <v/>
      </c>
      <c r="I1309" s="299" t="str">
        <f t="shared" si="223"/>
        <v/>
      </c>
      <c r="J1309" s="93"/>
      <c r="L1309" s="278">
        <f t="shared" si="224"/>
        <v>0</v>
      </c>
      <c r="M1309" s="278">
        <f t="shared" si="225"/>
        <v>0</v>
      </c>
      <c r="N1309" s="319">
        <f t="shared" si="226"/>
        <v>0</v>
      </c>
      <c r="O1309" s="300"/>
      <c r="P1309" s="300"/>
      <c r="Q1309" s="297"/>
      <c r="R1309" s="297"/>
      <c r="S1309" s="299" t="str">
        <f t="shared" si="232"/>
        <v/>
      </c>
    </row>
    <row r="1310" spans="1:19" ht="30" customHeight="1" x14ac:dyDescent="0.2">
      <c r="A1310" s="277" t="str">
        <f t="shared" si="222"/>
        <v/>
      </c>
      <c r="B1310" s="296" t="str">
        <f t="shared" si="227"/>
        <v/>
      </c>
      <c r="C1310" s="296" t="str">
        <f t="shared" si="228"/>
        <v/>
      </c>
      <c r="D1310" s="297" t="str">
        <f t="shared" si="229"/>
        <v/>
      </c>
      <c r="E1310" s="298" t="str">
        <f t="shared" si="231"/>
        <v/>
      </c>
      <c r="F1310" s="297"/>
      <c r="G1310" s="297">
        <v>1310</v>
      </c>
      <c r="H1310" s="296" t="str">
        <f t="shared" si="230"/>
        <v/>
      </c>
      <c r="I1310" s="299" t="str">
        <f t="shared" si="223"/>
        <v/>
      </c>
      <c r="J1310" s="93"/>
      <c r="L1310" s="278">
        <f t="shared" si="224"/>
        <v>0</v>
      </c>
      <c r="M1310" s="278">
        <f t="shared" si="225"/>
        <v>0</v>
      </c>
      <c r="N1310" s="319">
        <f t="shared" si="226"/>
        <v>0</v>
      </c>
      <c r="O1310" s="300"/>
      <c r="P1310" s="300"/>
      <c r="Q1310" s="297"/>
      <c r="R1310" s="297"/>
      <c r="S1310" s="299" t="str">
        <f t="shared" si="232"/>
        <v/>
      </c>
    </row>
    <row r="1311" spans="1:19" ht="30" customHeight="1" x14ac:dyDescent="0.2">
      <c r="A1311" s="277" t="str">
        <f t="shared" si="222"/>
        <v/>
      </c>
      <c r="B1311" s="296" t="str">
        <f t="shared" si="227"/>
        <v/>
      </c>
      <c r="C1311" s="296" t="str">
        <f t="shared" si="228"/>
        <v/>
      </c>
      <c r="D1311" s="297" t="str">
        <f t="shared" si="229"/>
        <v/>
      </c>
      <c r="E1311" s="298" t="str">
        <f t="shared" si="231"/>
        <v/>
      </c>
      <c r="F1311" s="297"/>
      <c r="G1311" s="297">
        <v>1311</v>
      </c>
      <c r="H1311" s="296" t="str">
        <f t="shared" si="230"/>
        <v/>
      </c>
      <c r="I1311" s="299" t="str">
        <f t="shared" si="223"/>
        <v/>
      </c>
      <c r="J1311" s="93"/>
      <c r="L1311" s="278">
        <f t="shared" si="224"/>
        <v>0</v>
      </c>
      <c r="M1311" s="278">
        <f t="shared" si="225"/>
        <v>0</v>
      </c>
      <c r="N1311" s="319">
        <f t="shared" si="226"/>
        <v>0</v>
      </c>
      <c r="O1311" s="300"/>
      <c r="P1311" s="300"/>
      <c r="Q1311" s="297"/>
      <c r="R1311" s="297"/>
      <c r="S1311" s="299" t="str">
        <f t="shared" si="232"/>
        <v/>
      </c>
    </row>
    <row r="1312" spans="1:19" ht="30" customHeight="1" x14ac:dyDescent="0.2">
      <c r="A1312" s="277" t="str">
        <f t="shared" si="222"/>
        <v/>
      </c>
      <c r="B1312" s="296" t="str">
        <f t="shared" si="227"/>
        <v/>
      </c>
      <c r="C1312" s="296" t="str">
        <f t="shared" si="228"/>
        <v/>
      </c>
      <c r="D1312" s="297" t="str">
        <f t="shared" si="229"/>
        <v/>
      </c>
      <c r="E1312" s="298" t="str">
        <f t="shared" si="231"/>
        <v/>
      </c>
      <c r="F1312" s="297"/>
      <c r="G1312" s="297">
        <v>1312</v>
      </c>
      <c r="H1312" s="296" t="str">
        <f t="shared" si="230"/>
        <v/>
      </c>
      <c r="I1312" s="299" t="str">
        <f t="shared" si="223"/>
        <v/>
      </c>
      <c r="J1312" s="93"/>
      <c r="L1312" s="278">
        <f t="shared" si="224"/>
        <v>0</v>
      </c>
      <c r="M1312" s="278">
        <f t="shared" si="225"/>
        <v>0</v>
      </c>
      <c r="N1312" s="319">
        <f t="shared" si="226"/>
        <v>0</v>
      </c>
      <c r="O1312" s="300"/>
      <c r="P1312" s="300"/>
      <c r="Q1312" s="297"/>
      <c r="R1312" s="297"/>
      <c r="S1312" s="299" t="str">
        <f t="shared" si="232"/>
        <v/>
      </c>
    </row>
    <row r="1313" spans="1:19" ht="30" customHeight="1" x14ac:dyDescent="0.2">
      <c r="A1313" s="277" t="str">
        <f t="shared" si="222"/>
        <v/>
      </c>
      <c r="B1313" s="296" t="str">
        <f t="shared" si="227"/>
        <v/>
      </c>
      <c r="C1313" s="296" t="str">
        <f t="shared" si="228"/>
        <v/>
      </c>
      <c r="D1313" s="297" t="str">
        <f t="shared" si="229"/>
        <v/>
      </c>
      <c r="E1313" s="298" t="str">
        <f t="shared" si="231"/>
        <v/>
      </c>
      <c r="F1313" s="297"/>
      <c r="G1313" s="297">
        <v>1313</v>
      </c>
      <c r="H1313" s="296" t="str">
        <f t="shared" si="230"/>
        <v/>
      </c>
      <c r="I1313" s="299" t="str">
        <f t="shared" si="223"/>
        <v/>
      </c>
      <c r="J1313" s="93"/>
      <c r="L1313" s="278">
        <f t="shared" si="224"/>
        <v>0</v>
      </c>
      <c r="M1313" s="278">
        <f t="shared" si="225"/>
        <v>0</v>
      </c>
      <c r="N1313" s="319">
        <f t="shared" si="226"/>
        <v>0</v>
      </c>
      <c r="O1313" s="300"/>
      <c r="P1313" s="300"/>
      <c r="Q1313" s="297"/>
      <c r="R1313" s="297"/>
      <c r="S1313" s="299" t="str">
        <f t="shared" si="232"/>
        <v/>
      </c>
    </row>
    <row r="1314" spans="1:19" ht="30" customHeight="1" x14ac:dyDescent="0.2">
      <c r="A1314" s="277" t="str">
        <f t="shared" si="222"/>
        <v/>
      </c>
      <c r="B1314" s="296" t="str">
        <f t="shared" si="227"/>
        <v/>
      </c>
      <c r="C1314" s="296" t="str">
        <f t="shared" si="228"/>
        <v/>
      </c>
      <c r="D1314" s="297" t="str">
        <f t="shared" si="229"/>
        <v/>
      </c>
      <c r="E1314" s="298" t="str">
        <f t="shared" si="231"/>
        <v/>
      </c>
      <c r="F1314" s="297"/>
      <c r="G1314" s="297">
        <v>1314</v>
      </c>
      <c r="H1314" s="296" t="str">
        <f t="shared" si="230"/>
        <v/>
      </c>
      <c r="I1314" s="299" t="str">
        <f t="shared" si="223"/>
        <v/>
      </c>
      <c r="J1314" s="93"/>
      <c r="L1314" s="278">
        <f t="shared" si="224"/>
        <v>0</v>
      </c>
      <c r="M1314" s="278">
        <f t="shared" si="225"/>
        <v>0</v>
      </c>
      <c r="N1314" s="319">
        <f t="shared" si="226"/>
        <v>0</v>
      </c>
      <c r="O1314" s="300"/>
      <c r="P1314" s="300"/>
      <c r="Q1314" s="297"/>
      <c r="R1314" s="297"/>
      <c r="S1314" s="299" t="str">
        <f t="shared" si="232"/>
        <v/>
      </c>
    </row>
    <row r="1315" spans="1:19" ht="30" customHeight="1" x14ac:dyDescent="0.2">
      <c r="A1315" s="277" t="str">
        <f t="shared" si="222"/>
        <v/>
      </c>
      <c r="B1315" s="296" t="str">
        <f t="shared" si="227"/>
        <v/>
      </c>
      <c r="C1315" s="296" t="str">
        <f t="shared" si="228"/>
        <v/>
      </c>
      <c r="D1315" s="297" t="str">
        <f t="shared" si="229"/>
        <v/>
      </c>
      <c r="E1315" s="298" t="str">
        <f t="shared" si="231"/>
        <v/>
      </c>
      <c r="F1315" s="297"/>
      <c r="G1315" s="297">
        <v>1315</v>
      </c>
      <c r="H1315" s="296" t="str">
        <f t="shared" si="230"/>
        <v/>
      </c>
      <c r="I1315" s="299" t="str">
        <f t="shared" si="223"/>
        <v/>
      </c>
      <c r="J1315" s="93"/>
      <c r="L1315" s="278">
        <f t="shared" si="224"/>
        <v>0</v>
      </c>
      <c r="M1315" s="278">
        <f t="shared" si="225"/>
        <v>0</v>
      </c>
      <c r="N1315" s="319">
        <f t="shared" si="226"/>
        <v>0</v>
      </c>
      <c r="O1315" s="300"/>
      <c r="P1315" s="300"/>
      <c r="Q1315" s="297"/>
      <c r="R1315" s="297"/>
      <c r="S1315" s="299" t="str">
        <f t="shared" si="232"/>
        <v/>
      </c>
    </row>
    <row r="1316" spans="1:19" ht="30" customHeight="1" x14ac:dyDescent="0.2">
      <c r="A1316" s="277" t="str">
        <f t="shared" si="222"/>
        <v/>
      </c>
      <c r="B1316" s="296" t="str">
        <f t="shared" si="227"/>
        <v/>
      </c>
      <c r="C1316" s="296" t="str">
        <f t="shared" si="228"/>
        <v/>
      </c>
      <c r="D1316" s="297" t="str">
        <f t="shared" si="229"/>
        <v/>
      </c>
      <c r="E1316" s="298" t="str">
        <f t="shared" si="231"/>
        <v/>
      </c>
      <c r="F1316" s="297"/>
      <c r="G1316" s="297">
        <v>1316</v>
      </c>
      <c r="H1316" s="296" t="str">
        <f t="shared" si="230"/>
        <v/>
      </c>
      <c r="I1316" s="299" t="str">
        <f t="shared" si="223"/>
        <v/>
      </c>
      <c r="J1316" s="93"/>
      <c r="L1316" s="278">
        <f t="shared" si="224"/>
        <v>0</v>
      </c>
      <c r="M1316" s="278">
        <f t="shared" si="225"/>
        <v>0</v>
      </c>
      <c r="N1316" s="319">
        <f t="shared" si="226"/>
        <v>0</v>
      </c>
      <c r="O1316" s="300"/>
      <c r="P1316" s="300"/>
      <c r="Q1316" s="297"/>
      <c r="R1316" s="297"/>
      <c r="S1316" s="299" t="str">
        <f t="shared" si="232"/>
        <v/>
      </c>
    </row>
    <row r="1317" spans="1:19" ht="30" customHeight="1" x14ac:dyDescent="0.2">
      <c r="A1317" s="277" t="str">
        <f t="shared" si="222"/>
        <v/>
      </c>
      <c r="B1317" s="296" t="str">
        <f t="shared" si="227"/>
        <v/>
      </c>
      <c r="C1317" s="296" t="str">
        <f t="shared" si="228"/>
        <v/>
      </c>
      <c r="D1317" s="297" t="str">
        <f t="shared" si="229"/>
        <v/>
      </c>
      <c r="E1317" s="298" t="str">
        <f t="shared" si="231"/>
        <v/>
      </c>
      <c r="F1317" s="297"/>
      <c r="G1317" s="297">
        <v>1317</v>
      </c>
      <c r="H1317" s="296" t="str">
        <f t="shared" si="230"/>
        <v/>
      </c>
      <c r="I1317" s="299" t="str">
        <f t="shared" si="223"/>
        <v/>
      </c>
      <c r="J1317" s="93"/>
      <c r="L1317" s="278">
        <f t="shared" si="224"/>
        <v>0</v>
      </c>
      <c r="M1317" s="278">
        <f t="shared" si="225"/>
        <v>0</v>
      </c>
      <c r="N1317" s="319">
        <f t="shared" si="226"/>
        <v>0</v>
      </c>
      <c r="O1317" s="300"/>
      <c r="P1317" s="300"/>
      <c r="Q1317" s="297"/>
      <c r="R1317" s="297"/>
      <c r="S1317" s="299" t="str">
        <f t="shared" si="232"/>
        <v/>
      </c>
    </row>
    <row r="1318" spans="1:19" ht="30" customHeight="1" x14ac:dyDescent="0.2">
      <c r="A1318" s="277" t="str">
        <f t="shared" si="222"/>
        <v/>
      </c>
      <c r="B1318" s="296" t="str">
        <f t="shared" si="227"/>
        <v/>
      </c>
      <c r="C1318" s="296" t="str">
        <f t="shared" si="228"/>
        <v/>
      </c>
      <c r="D1318" s="297" t="str">
        <f t="shared" si="229"/>
        <v/>
      </c>
      <c r="E1318" s="298" t="str">
        <f t="shared" si="231"/>
        <v/>
      </c>
      <c r="F1318" s="297"/>
      <c r="G1318" s="297">
        <v>1318</v>
      </c>
      <c r="H1318" s="296" t="str">
        <f t="shared" si="230"/>
        <v/>
      </c>
      <c r="I1318" s="299" t="str">
        <f t="shared" si="223"/>
        <v/>
      </c>
      <c r="J1318" s="93"/>
      <c r="L1318" s="278">
        <f t="shared" si="224"/>
        <v>0</v>
      </c>
      <c r="M1318" s="278">
        <f t="shared" si="225"/>
        <v>0</v>
      </c>
      <c r="N1318" s="319">
        <f t="shared" si="226"/>
        <v>0</v>
      </c>
      <c r="O1318" s="300"/>
      <c r="P1318" s="300"/>
      <c r="Q1318" s="297"/>
      <c r="R1318" s="297"/>
      <c r="S1318" s="299" t="str">
        <f t="shared" si="232"/>
        <v/>
      </c>
    </row>
    <row r="1319" spans="1:19" ht="30" customHeight="1" x14ac:dyDescent="0.2">
      <c r="A1319" s="277" t="str">
        <f t="shared" si="222"/>
        <v/>
      </c>
      <c r="B1319" s="296" t="str">
        <f t="shared" si="227"/>
        <v/>
      </c>
      <c r="C1319" s="296" t="str">
        <f t="shared" si="228"/>
        <v/>
      </c>
      <c r="D1319" s="297" t="str">
        <f t="shared" si="229"/>
        <v/>
      </c>
      <c r="E1319" s="298" t="str">
        <f t="shared" si="231"/>
        <v/>
      </c>
      <c r="F1319" s="297"/>
      <c r="G1319" s="297">
        <v>1319</v>
      </c>
      <c r="H1319" s="296" t="str">
        <f t="shared" si="230"/>
        <v/>
      </c>
      <c r="I1319" s="299" t="str">
        <f t="shared" si="223"/>
        <v/>
      </c>
      <c r="J1319" s="93"/>
      <c r="L1319" s="278">
        <f t="shared" si="224"/>
        <v>0</v>
      </c>
      <c r="M1319" s="278">
        <f t="shared" si="225"/>
        <v>0</v>
      </c>
      <c r="N1319" s="319">
        <f t="shared" si="226"/>
        <v>0</v>
      </c>
      <c r="O1319" s="300"/>
      <c r="P1319" s="300"/>
      <c r="Q1319" s="297"/>
      <c r="R1319" s="297"/>
      <c r="S1319" s="299" t="str">
        <f t="shared" si="232"/>
        <v/>
      </c>
    </row>
    <row r="1320" spans="1:19" ht="30" customHeight="1" x14ac:dyDescent="0.2">
      <c r="A1320" s="277" t="str">
        <f t="shared" si="222"/>
        <v/>
      </c>
      <c r="B1320" s="296" t="str">
        <f t="shared" si="227"/>
        <v/>
      </c>
      <c r="C1320" s="296" t="str">
        <f t="shared" si="228"/>
        <v/>
      </c>
      <c r="D1320" s="297" t="str">
        <f t="shared" si="229"/>
        <v/>
      </c>
      <c r="E1320" s="298" t="str">
        <f t="shared" si="231"/>
        <v/>
      </c>
      <c r="F1320" s="297"/>
      <c r="G1320" s="297">
        <v>1320</v>
      </c>
      <c r="H1320" s="296" t="str">
        <f t="shared" si="230"/>
        <v/>
      </c>
      <c r="I1320" s="299" t="str">
        <f t="shared" si="223"/>
        <v/>
      </c>
      <c r="J1320" s="93"/>
      <c r="L1320" s="278">
        <f t="shared" si="224"/>
        <v>0</v>
      </c>
      <c r="M1320" s="278">
        <f t="shared" si="225"/>
        <v>0</v>
      </c>
      <c r="N1320" s="319">
        <f t="shared" si="226"/>
        <v>0</v>
      </c>
      <c r="O1320" s="300"/>
      <c r="P1320" s="300"/>
      <c r="Q1320" s="297"/>
      <c r="R1320" s="297"/>
      <c r="S1320" s="299" t="str">
        <f t="shared" si="232"/>
        <v/>
      </c>
    </row>
    <row r="1321" spans="1:19" ht="30" customHeight="1" x14ac:dyDescent="0.2">
      <c r="A1321" s="277" t="str">
        <f t="shared" si="222"/>
        <v/>
      </c>
      <c r="B1321" s="296" t="str">
        <f t="shared" si="227"/>
        <v/>
      </c>
      <c r="C1321" s="296" t="str">
        <f t="shared" si="228"/>
        <v/>
      </c>
      <c r="D1321" s="297" t="str">
        <f t="shared" si="229"/>
        <v/>
      </c>
      <c r="E1321" s="298" t="str">
        <f t="shared" si="231"/>
        <v/>
      </c>
      <c r="F1321" s="297"/>
      <c r="G1321" s="297">
        <v>1321</v>
      </c>
      <c r="H1321" s="296" t="str">
        <f t="shared" si="230"/>
        <v/>
      </c>
      <c r="I1321" s="299" t="str">
        <f t="shared" si="223"/>
        <v/>
      </c>
      <c r="J1321" s="93"/>
      <c r="L1321" s="278">
        <f t="shared" si="224"/>
        <v>0</v>
      </c>
      <c r="M1321" s="278">
        <f t="shared" si="225"/>
        <v>0</v>
      </c>
      <c r="N1321" s="319">
        <f t="shared" si="226"/>
        <v>0</v>
      </c>
      <c r="O1321" s="300"/>
      <c r="P1321" s="300"/>
      <c r="Q1321" s="297"/>
      <c r="R1321" s="297"/>
      <c r="S1321" s="299" t="str">
        <f t="shared" si="232"/>
        <v/>
      </c>
    </row>
    <row r="1322" spans="1:19" ht="30" customHeight="1" x14ac:dyDescent="0.2">
      <c r="A1322" s="277" t="str">
        <f t="shared" si="222"/>
        <v/>
      </c>
      <c r="B1322" s="296" t="str">
        <f t="shared" si="227"/>
        <v/>
      </c>
      <c r="C1322" s="296" t="str">
        <f t="shared" si="228"/>
        <v/>
      </c>
      <c r="D1322" s="297" t="str">
        <f t="shared" si="229"/>
        <v/>
      </c>
      <c r="E1322" s="298" t="str">
        <f t="shared" si="231"/>
        <v/>
      </c>
      <c r="F1322" s="297"/>
      <c r="G1322" s="297">
        <v>1322</v>
      </c>
      <c r="H1322" s="296" t="str">
        <f t="shared" si="230"/>
        <v/>
      </c>
      <c r="I1322" s="299" t="str">
        <f t="shared" si="223"/>
        <v/>
      </c>
      <c r="J1322" s="93"/>
      <c r="L1322" s="278">
        <f t="shared" si="224"/>
        <v>0</v>
      </c>
      <c r="M1322" s="278">
        <f t="shared" si="225"/>
        <v>0</v>
      </c>
      <c r="N1322" s="319">
        <f t="shared" si="226"/>
        <v>0</v>
      </c>
      <c r="O1322" s="300"/>
      <c r="P1322" s="300"/>
      <c r="Q1322" s="297"/>
      <c r="R1322" s="297"/>
      <c r="S1322" s="299" t="str">
        <f t="shared" si="232"/>
        <v/>
      </c>
    </row>
    <row r="1323" spans="1:19" ht="30" customHeight="1" x14ac:dyDescent="0.2">
      <c r="A1323" s="277" t="str">
        <f t="shared" si="222"/>
        <v/>
      </c>
      <c r="B1323" s="296" t="str">
        <f t="shared" si="227"/>
        <v/>
      </c>
      <c r="C1323" s="296" t="str">
        <f t="shared" si="228"/>
        <v/>
      </c>
      <c r="D1323" s="297" t="str">
        <f t="shared" si="229"/>
        <v/>
      </c>
      <c r="E1323" s="298" t="str">
        <f t="shared" si="231"/>
        <v/>
      </c>
      <c r="F1323" s="297"/>
      <c r="G1323" s="297">
        <v>1323</v>
      </c>
      <c r="H1323" s="296" t="str">
        <f t="shared" si="230"/>
        <v/>
      </c>
      <c r="I1323" s="299" t="str">
        <f t="shared" si="223"/>
        <v/>
      </c>
      <c r="J1323" s="93"/>
      <c r="L1323" s="278">
        <f t="shared" si="224"/>
        <v>0</v>
      </c>
      <c r="M1323" s="278">
        <f t="shared" si="225"/>
        <v>0</v>
      </c>
      <c r="N1323" s="319">
        <f t="shared" si="226"/>
        <v>0</v>
      </c>
      <c r="O1323" s="300"/>
      <c r="P1323" s="300"/>
      <c r="Q1323" s="297"/>
      <c r="R1323" s="297"/>
      <c r="S1323" s="299" t="str">
        <f t="shared" si="232"/>
        <v/>
      </c>
    </row>
    <row r="1324" spans="1:19" ht="30" customHeight="1" x14ac:dyDescent="0.2">
      <c r="A1324" s="277" t="str">
        <f t="shared" si="222"/>
        <v/>
      </c>
      <c r="B1324" s="296" t="str">
        <f t="shared" si="227"/>
        <v/>
      </c>
      <c r="C1324" s="296" t="str">
        <f t="shared" si="228"/>
        <v/>
      </c>
      <c r="D1324" s="297" t="str">
        <f t="shared" si="229"/>
        <v/>
      </c>
      <c r="E1324" s="298" t="str">
        <f t="shared" si="231"/>
        <v/>
      </c>
      <c r="F1324" s="297"/>
      <c r="G1324" s="297">
        <v>1324</v>
      </c>
      <c r="H1324" s="296" t="str">
        <f t="shared" si="230"/>
        <v/>
      </c>
      <c r="I1324" s="299" t="str">
        <f t="shared" si="223"/>
        <v/>
      </c>
      <c r="J1324" s="93"/>
      <c r="L1324" s="278">
        <f t="shared" si="224"/>
        <v>0</v>
      </c>
      <c r="M1324" s="278">
        <f t="shared" si="225"/>
        <v>0</v>
      </c>
      <c r="N1324" s="319">
        <f t="shared" si="226"/>
        <v>0</v>
      </c>
      <c r="O1324" s="300"/>
      <c r="P1324" s="300"/>
      <c r="Q1324" s="297"/>
      <c r="R1324" s="297"/>
      <c r="S1324" s="299" t="str">
        <f t="shared" si="232"/>
        <v/>
      </c>
    </row>
    <row r="1325" spans="1:19" ht="30" customHeight="1" x14ac:dyDescent="0.2">
      <c r="A1325" s="277" t="str">
        <f t="shared" si="222"/>
        <v/>
      </c>
      <c r="B1325" s="296" t="str">
        <f t="shared" si="227"/>
        <v/>
      </c>
      <c r="C1325" s="296" t="str">
        <f t="shared" si="228"/>
        <v/>
      </c>
      <c r="D1325" s="297" t="str">
        <f t="shared" si="229"/>
        <v/>
      </c>
      <c r="E1325" s="298" t="str">
        <f t="shared" si="231"/>
        <v/>
      </c>
      <c r="F1325" s="297"/>
      <c r="G1325" s="297">
        <v>1325</v>
      </c>
      <c r="H1325" s="296" t="str">
        <f t="shared" si="230"/>
        <v/>
      </c>
      <c r="I1325" s="299" t="str">
        <f t="shared" si="223"/>
        <v/>
      </c>
      <c r="J1325" s="93"/>
      <c r="L1325" s="278">
        <f t="shared" si="224"/>
        <v>0</v>
      </c>
      <c r="M1325" s="278">
        <f t="shared" si="225"/>
        <v>0</v>
      </c>
      <c r="N1325" s="319">
        <f t="shared" si="226"/>
        <v>0</v>
      </c>
      <c r="O1325" s="300"/>
      <c r="P1325" s="300"/>
      <c r="Q1325" s="297"/>
      <c r="R1325" s="297"/>
      <c r="S1325" s="299" t="str">
        <f t="shared" si="232"/>
        <v/>
      </c>
    </row>
    <row r="1326" spans="1:19" ht="30" customHeight="1" x14ac:dyDescent="0.2">
      <c r="A1326" s="277" t="str">
        <f t="shared" si="222"/>
        <v/>
      </c>
      <c r="B1326" s="296" t="str">
        <f t="shared" si="227"/>
        <v/>
      </c>
      <c r="C1326" s="296" t="str">
        <f t="shared" si="228"/>
        <v/>
      </c>
      <c r="D1326" s="297" t="str">
        <f t="shared" si="229"/>
        <v/>
      </c>
      <c r="E1326" s="298" t="str">
        <f t="shared" si="231"/>
        <v/>
      </c>
      <c r="F1326" s="297"/>
      <c r="G1326" s="297">
        <v>1326</v>
      </c>
      <c r="H1326" s="296" t="str">
        <f t="shared" si="230"/>
        <v/>
      </c>
      <c r="I1326" s="299" t="str">
        <f t="shared" si="223"/>
        <v/>
      </c>
      <c r="J1326" s="93"/>
      <c r="L1326" s="278">
        <f t="shared" si="224"/>
        <v>0</v>
      </c>
      <c r="M1326" s="278">
        <f t="shared" si="225"/>
        <v>0</v>
      </c>
      <c r="N1326" s="319">
        <f t="shared" si="226"/>
        <v>0</v>
      </c>
      <c r="O1326" s="300"/>
      <c r="P1326" s="300"/>
      <c r="Q1326" s="297"/>
      <c r="R1326" s="297"/>
      <c r="S1326" s="299" t="str">
        <f t="shared" si="232"/>
        <v/>
      </c>
    </row>
    <row r="1327" spans="1:19" ht="30" customHeight="1" x14ac:dyDescent="0.2">
      <c r="A1327" s="277" t="str">
        <f t="shared" si="222"/>
        <v/>
      </c>
      <c r="B1327" s="296" t="str">
        <f t="shared" si="227"/>
        <v/>
      </c>
      <c r="C1327" s="296" t="str">
        <f t="shared" si="228"/>
        <v/>
      </c>
      <c r="D1327" s="297" t="str">
        <f t="shared" si="229"/>
        <v/>
      </c>
      <c r="E1327" s="298" t="str">
        <f t="shared" si="231"/>
        <v/>
      </c>
      <c r="F1327" s="297"/>
      <c r="G1327" s="297">
        <v>1327</v>
      </c>
      <c r="H1327" s="296" t="str">
        <f t="shared" si="230"/>
        <v/>
      </c>
      <c r="I1327" s="299" t="str">
        <f t="shared" si="223"/>
        <v/>
      </c>
      <c r="J1327" s="93"/>
      <c r="L1327" s="278">
        <f t="shared" si="224"/>
        <v>0</v>
      </c>
      <c r="M1327" s="278">
        <f t="shared" si="225"/>
        <v>0</v>
      </c>
      <c r="N1327" s="319">
        <f t="shared" si="226"/>
        <v>0</v>
      </c>
      <c r="O1327" s="300"/>
      <c r="P1327" s="300"/>
      <c r="Q1327" s="297"/>
      <c r="R1327" s="297"/>
      <c r="S1327" s="299" t="str">
        <f t="shared" si="232"/>
        <v/>
      </c>
    </row>
    <row r="1328" spans="1:19" ht="30" customHeight="1" x14ac:dyDescent="0.2">
      <c r="A1328" s="277" t="str">
        <f t="shared" si="222"/>
        <v/>
      </c>
      <c r="B1328" s="296" t="str">
        <f t="shared" si="227"/>
        <v/>
      </c>
      <c r="C1328" s="296" t="str">
        <f t="shared" si="228"/>
        <v/>
      </c>
      <c r="D1328" s="297" t="str">
        <f t="shared" si="229"/>
        <v/>
      </c>
      <c r="E1328" s="298" t="str">
        <f t="shared" si="231"/>
        <v/>
      </c>
      <c r="F1328" s="297"/>
      <c r="G1328" s="297">
        <v>1328</v>
      </c>
      <c r="H1328" s="296" t="str">
        <f t="shared" si="230"/>
        <v/>
      </c>
      <c r="I1328" s="299" t="str">
        <f t="shared" si="223"/>
        <v/>
      </c>
      <c r="J1328" s="93"/>
      <c r="L1328" s="278">
        <f t="shared" si="224"/>
        <v>0</v>
      </c>
      <c r="M1328" s="278">
        <f t="shared" si="225"/>
        <v>0</v>
      </c>
      <c r="N1328" s="319">
        <f t="shared" si="226"/>
        <v>0</v>
      </c>
      <c r="O1328" s="300"/>
      <c r="P1328" s="300"/>
      <c r="Q1328" s="297"/>
      <c r="R1328" s="297"/>
      <c r="S1328" s="299" t="str">
        <f t="shared" si="232"/>
        <v/>
      </c>
    </row>
    <row r="1329" spans="1:19" ht="30" customHeight="1" x14ac:dyDescent="0.2">
      <c r="A1329" s="277" t="str">
        <f t="shared" si="222"/>
        <v/>
      </c>
      <c r="B1329" s="296" t="str">
        <f t="shared" si="227"/>
        <v/>
      </c>
      <c r="C1329" s="296" t="str">
        <f t="shared" si="228"/>
        <v/>
      </c>
      <c r="D1329" s="297" t="str">
        <f t="shared" si="229"/>
        <v/>
      </c>
      <c r="E1329" s="298" t="str">
        <f t="shared" si="231"/>
        <v/>
      </c>
      <c r="F1329" s="297"/>
      <c r="G1329" s="297">
        <v>1329</v>
      </c>
      <c r="H1329" s="296" t="str">
        <f t="shared" si="230"/>
        <v/>
      </c>
      <c r="I1329" s="299" t="str">
        <f t="shared" si="223"/>
        <v/>
      </c>
      <c r="J1329" s="93"/>
      <c r="L1329" s="278">
        <f t="shared" si="224"/>
        <v>0</v>
      </c>
      <c r="M1329" s="278">
        <f t="shared" si="225"/>
        <v>0</v>
      </c>
      <c r="N1329" s="319">
        <f t="shared" si="226"/>
        <v>0</v>
      </c>
      <c r="O1329" s="300"/>
      <c r="P1329" s="300"/>
      <c r="Q1329" s="297"/>
      <c r="R1329" s="297"/>
      <c r="S1329" s="299" t="str">
        <f t="shared" si="232"/>
        <v/>
      </c>
    </row>
    <row r="1330" spans="1:19" ht="30" customHeight="1" x14ac:dyDescent="0.2">
      <c r="A1330" s="277" t="str">
        <f t="shared" si="222"/>
        <v/>
      </c>
      <c r="B1330" s="296" t="str">
        <f t="shared" si="227"/>
        <v/>
      </c>
      <c r="C1330" s="296" t="str">
        <f t="shared" si="228"/>
        <v/>
      </c>
      <c r="D1330" s="297" t="str">
        <f t="shared" si="229"/>
        <v/>
      </c>
      <c r="E1330" s="298" t="str">
        <f t="shared" si="231"/>
        <v/>
      </c>
      <c r="F1330" s="297"/>
      <c r="G1330" s="297">
        <v>1330</v>
      </c>
      <c r="H1330" s="296" t="str">
        <f t="shared" si="230"/>
        <v/>
      </c>
      <c r="I1330" s="299" t="str">
        <f t="shared" si="223"/>
        <v/>
      </c>
      <c r="J1330" s="93"/>
      <c r="L1330" s="278">
        <f t="shared" si="224"/>
        <v>0</v>
      </c>
      <c r="M1330" s="278">
        <f t="shared" si="225"/>
        <v>0</v>
      </c>
      <c r="N1330" s="319">
        <f t="shared" si="226"/>
        <v>0</v>
      </c>
      <c r="O1330" s="300"/>
      <c r="P1330" s="300"/>
      <c r="Q1330" s="297"/>
      <c r="R1330" s="297"/>
      <c r="S1330" s="299" t="str">
        <f t="shared" si="232"/>
        <v/>
      </c>
    </row>
    <row r="1331" spans="1:19" ht="30" customHeight="1" x14ac:dyDescent="0.2">
      <c r="A1331" s="277" t="str">
        <f t="shared" si="222"/>
        <v/>
      </c>
      <c r="B1331" s="296" t="str">
        <f t="shared" si="227"/>
        <v/>
      </c>
      <c r="C1331" s="296" t="str">
        <f t="shared" si="228"/>
        <v/>
      </c>
      <c r="D1331" s="297" t="str">
        <f t="shared" si="229"/>
        <v/>
      </c>
      <c r="E1331" s="298" t="str">
        <f t="shared" si="231"/>
        <v/>
      </c>
      <c r="F1331" s="297"/>
      <c r="G1331" s="297">
        <v>1331</v>
      </c>
      <c r="H1331" s="296" t="str">
        <f t="shared" si="230"/>
        <v/>
      </c>
      <c r="I1331" s="299" t="str">
        <f t="shared" si="223"/>
        <v/>
      </c>
      <c r="J1331" s="93"/>
      <c r="L1331" s="278">
        <f t="shared" si="224"/>
        <v>0</v>
      </c>
      <c r="M1331" s="278">
        <f t="shared" si="225"/>
        <v>0</v>
      </c>
      <c r="N1331" s="319">
        <f t="shared" si="226"/>
        <v>0</v>
      </c>
      <c r="O1331" s="300"/>
      <c r="P1331" s="300"/>
      <c r="Q1331" s="297"/>
      <c r="R1331" s="297"/>
      <c r="S1331" s="299" t="str">
        <f t="shared" si="232"/>
        <v/>
      </c>
    </row>
    <row r="1332" spans="1:19" ht="30" customHeight="1" x14ac:dyDescent="0.2">
      <c r="A1332" s="277" t="str">
        <f t="shared" si="222"/>
        <v/>
      </c>
      <c r="B1332" s="296" t="str">
        <f t="shared" si="227"/>
        <v/>
      </c>
      <c r="C1332" s="296" t="str">
        <f t="shared" si="228"/>
        <v/>
      </c>
      <c r="D1332" s="297" t="str">
        <f t="shared" si="229"/>
        <v/>
      </c>
      <c r="E1332" s="298" t="str">
        <f t="shared" si="231"/>
        <v/>
      </c>
      <c r="F1332" s="297"/>
      <c r="G1332" s="297">
        <v>1332</v>
      </c>
      <c r="H1332" s="296" t="str">
        <f t="shared" si="230"/>
        <v/>
      </c>
      <c r="I1332" s="299" t="str">
        <f t="shared" si="223"/>
        <v/>
      </c>
      <c r="J1332" s="93"/>
      <c r="L1332" s="278">
        <f t="shared" si="224"/>
        <v>0</v>
      </c>
      <c r="M1332" s="278">
        <f t="shared" si="225"/>
        <v>0</v>
      </c>
      <c r="N1332" s="319">
        <f t="shared" si="226"/>
        <v>0</v>
      </c>
      <c r="O1332" s="300"/>
      <c r="P1332" s="300"/>
      <c r="Q1332" s="297"/>
      <c r="R1332" s="297"/>
      <c r="S1332" s="299" t="str">
        <f t="shared" si="232"/>
        <v/>
      </c>
    </row>
    <row r="1333" spans="1:19" ht="30" customHeight="1" x14ac:dyDescent="0.2">
      <c r="A1333" s="277" t="str">
        <f t="shared" si="222"/>
        <v/>
      </c>
      <c r="B1333" s="296" t="str">
        <f t="shared" si="227"/>
        <v/>
      </c>
      <c r="C1333" s="296" t="str">
        <f t="shared" si="228"/>
        <v/>
      </c>
      <c r="D1333" s="297" t="str">
        <f t="shared" si="229"/>
        <v/>
      </c>
      <c r="E1333" s="298" t="str">
        <f t="shared" si="231"/>
        <v/>
      </c>
      <c r="F1333" s="297"/>
      <c r="G1333" s="297">
        <v>1333</v>
      </c>
      <c r="H1333" s="296" t="str">
        <f t="shared" si="230"/>
        <v/>
      </c>
      <c r="I1333" s="299" t="str">
        <f t="shared" si="223"/>
        <v/>
      </c>
      <c r="J1333" s="93"/>
      <c r="L1333" s="278">
        <f t="shared" si="224"/>
        <v>0</v>
      </c>
      <c r="M1333" s="278">
        <f t="shared" si="225"/>
        <v>0</v>
      </c>
      <c r="N1333" s="319">
        <f t="shared" si="226"/>
        <v>0</v>
      </c>
      <c r="O1333" s="300"/>
      <c r="P1333" s="300"/>
      <c r="Q1333" s="297"/>
      <c r="R1333" s="297"/>
      <c r="S1333" s="299" t="str">
        <f t="shared" si="232"/>
        <v/>
      </c>
    </row>
    <row r="1334" spans="1:19" ht="30" customHeight="1" x14ac:dyDescent="0.2">
      <c r="A1334" s="277" t="str">
        <f t="shared" si="222"/>
        <v/>
      </c>
      <c r="B1334" s="296" t="str">
        <f t="shared" si="227"/>
        <v/>
      </c>
      <c r="C1334" s="296" t="str">
        <f t="shared" si="228"/>
        <v/>
      </c>
      <c r="D1334" s="297" t="str">
        <f t="shared" si="229"/>
        <v/>
      </c>
      <c r="E1334" s="298" t="str">
        <f t="shared" si="231"/>
        <v/>
      </c>
      <c r="F1334" s="297"/>
      <c r="G1334" s="297">
        <v>1334</v>
      </c>
      <c r="H1334" s="296" t="str">
        <f t="shared" si="230"/>
        <v/>
      </c>
      <c r="I1334" s="299" t="str">
        <f t="shared" si="223"/>
        <v/>
      </c>
      <c r="J1334" s="93"/>
      <c r="L1334" s="278">
        <f t="shared" si="224"/>
        <v>0</v>
      </c>
      <c r="M1334" s="278">
        <f t="shared" si="225"/>
        <v>0</v>
      </c>
      <c r="N1334" s="319">
        <f t="shared" si="226"/>
        <v>0</v>
      </c>
      <c r="O1334" s="300"/>
      <c r="P1334" s="300"/>
      <c r="Q1334" s="297"/>
      <c r="R1334" s="297"/>
      <c r="S1334" s="299" t="str">
        <f t="shared" si="232"/>
        <v/>
      </c>
    </row>
    <row r="1335" spans="1:19" ht="30" customHeight="1" x14ac:dyDescent="0.2">
      <c r="A1335" s="277" t="str">
        <f t="shared" si="222"/>
        <v/>
      </c>
      <c r="B1335" s="296" t="str">
        <f t="shared" si="227"/>
        <v/>
      </c>
      <c r="C1335" s="296" t="str">
        <f t="shared" si="228"/>
        <v/>
      </c>
      <c r="D1335" s="297" t="str">
        <f t="shared" si="229"/>
        <v/>
      </c>
      <c r="E1335" s="298" t="str">
        <f t="shared" si="231"/>
        <v/>
      </c>
      <c r="F1335" s="297"/>
      <c r="G1335" s="297">
        <v>1335</v>
      </c>
      <c r="H1335" s="296" t="str">
        <f t="shared" si="230"/>
        <v/>
      </c>
      <c r="I1335" s="299" t="str">
        <f t="shared" si="223"/>
        <v/>
      </c>
      <c r="J1335" s="93"/>
      <c r="L1335" s="278">
        <f t="shared" si="224"/>
        <v>0</v>
      </c>
      <c r="M1335" s="278">
        <f t="shared" si="225"/>
        <v>0</v>
      </c>
      <c r="N1335" s="319">
        <f t="shared" si="226"/>
        <v>0</v>
      </c>
      <c r="O1335" s="300"/>
      <c r="P1335" s="300"/>
      <c r="Q1335" s="297"/>
      <c r="R1335" s="297"/>
      <c r="S1335" s="299" t="str">
        <f t="shared" si="232"/>
        <v/>
      </c>
    </row>
    <row r="1336" spans="1:19" ht="30" customHeight="1" x14ac:dyDescent="0.2">
      <c r="A1336" s="277" t="str">
        <f t="shared" si="222"/>
        <v/>
      </c>
      <c r="B1336" s="296" t="str">
        <f t="shared" si="227"/>
        <v/>
      </c>
      <c r="C1336" s="296" t="str">
        <f t="shared" si="228"/>
        <v/>
      </c>
      <c r="D1336" s="297" t="str">
        <f t="shared" si="229"/>
        <v/>
      </c>
      <c r="E1336" s="298" t="str">
        <f t="shared" si="231"/>
        <v/>
      </c>
      <c r="F1336" s="297"/>
      <c r="G1336" s="297">
        <v>1336</v>
      </c>
      <c r="H1336" s="296" t="str">
        <f t="shared" si="230"/>
        <v/>
      </c>
      <c r="I1336" s="299" t="str">
        <f t="shared" si="223"/>
        <v/>
      </c>
      <c r="J1336" s="93"/>
      <c r="L1336" s="278">
        <f t="shared" si="224"/>
        <v>0</v>
      </c>
      <c r="M1336" s="278">
        <f t="shared" si="225"/>
        <v>0</v>
      </c>
      <c r="N1336" s="319">
        <f t="shared" si="226"/>
        <v>0</v>
      </c>
      <c r="O1336" s="300"/>
      <c r="P1336" s="300"/>
      <c r="Q1336" s="297"/>
      <c r="R1336" s="297"/>
      <c r="S1336" s="299" t="str">
        <f t="shared" si="232"/>
        <v/>
      </c>
    </row>
    <row r="1337" spans="1:19" ht="30" customHeight="1" x14ac:dyDescent="0.2">
      <c r="A1337" s="277" t="str">
        <f t="shared" si="222"/>
        <v/>
      </c>
      <c r="B1337" s="296" t="str">
        <f t="shared" si="227"/>
        <v/>
      </c>
      <c r="C1337" s="296" t="str">
        <f t="shared" si="228"/>
        <v/>
      </c>
      <c r="D1337" s="297" t="str">
        <f t="shared" si="229"/>
        <v/>
      </c>
      <c r="E1337" s="298" t="str">
        <f t="shared" si="231"/>
        <v/>
      </c>
      <c r="F1337" s="297"/>
      <c r="G1337" s="297">
        <v>1337</v>
      </c>
      <c r="H1337" s="296" t="str">
        <f t="shared" si="230"/>
        <v/>
      </c>
      <c r="I1337" s="299" t="str">
        <f t="shared" si="223"/>
        <v/>
      </c>
      <c r="J1337" s="93"/>
      <c r="L1337" s="278">
        <f t="shared" si="224"/>
        <v>0</v>
      </c>
      <c r="M1337" s="278">
        <f t="shared" si="225"/>
        <v>0</v>
      </c>
      <c r="N1337" s="319">
        <f t="shared" si="226"/>
        <v>0</v>
      </c>
      <c r="O1337" s="300"/>
      <c r="P1337" s="300"/>
      <c r="Q1337" s="297"/>
      <c r="R1337" s="297"/>
      <c r="S1337" s="299" t="str">
        <f t="shared" si="232"/>
        <v/>
      </c>
    </row>
    <row r="1338" spans="1:19" ht="30" customHeight="1" x14ac:dyDescent="0.2">
      <c r="A1338" s="277" t="str">
        <f t="shared" si="222"/>
        <v/>
      </c>
      <c r="B1338" s="296" t="str">
        <f t="shared" si="227"/>
        <v/>
      </c>
      <c r="C1338" s="296" t="str">
        <f t="shared" si="228"/>
        <v/>
      </c>
      <c r="D1338" s="297" t="str">
        <f t="shared" si="229"/>
        <v/>
      </c>
      <c r="E1338" s="298" t="str">
        <f t="shared" si="231"/>
        <v/>
      </c>
      <c r="F1338" s="297"/>
      <c r="G1338" s="297">
        <v>1338</v>
      </c>
      <c r="H1338" s="296" t="str">
        <f t="shared" si="230"/>
        <v/>
      </c>
      <c r="I1338" s="299" t="str">
        <f t="shared" si="223"/>
        <v/>
      </c>
      <c r="J1338" s="93"/>
      <c r="L1338" s="278">
        <f t="shared" si="224"/>
        <v>0</v>
      </c>
      <c r="M1338" s="278">
        <f t="shared" si="225"/>
        <v>0</v>
      </c>
      <c r="N1338" s="319">
        <f t="shared" si="226"/>
        <v>0</v>
      </c>
      <c r="O1338" s="300"/>
      <c r="P1338" s="300"/>
      <c r="Q1338" s="297"/>
      <c r="R1338" s="297"/>
      <c r="S1338" s="299" t="str">
        <f t="shared" si="232"/>
        <v/>
      </c>
    </row>
    <row r="1339" spans="1:19" ht="30" customHeight="1" x14ac:dyDescent="0.2">
      <c r="A1339" s="277" t="str">
        <f t="shared" si="222"/>
        <v/>
      </c>
      <c r="B1339" s="296" t="str">
        <f t="shared" si="227"/>
        <v/>
      </c>
      <c r="C1339" s="296" t="str">
        <f t="shared" si="228"/>
        <v/>
      </c>
      <c r="D1339" s="297" t="str">
        <f t="shared" si="229"/>
        <v/>
      </c>
      <c r="E1339" s="298" t="str">
        <f t="shared" si="231"/>
        <v/>
      </c>
      <c r="F1339" s="297"/>
      <c r="G1339" s="297">
        <v>1339</v>
      </c>
      <c r="H1339" s="296" t="str">
        <f t="shared" si="230"/>
        <v/>
      </c>
      <c r="I1339" s="299" t="str">
        <f t="shared" si="223"/>
        <v/>
      </c>
      <c r="J1339" s="93"/>
      <c r="L1339" s="278">
        <f t="shared" si="224"/>
        <v>0</v>
      </c>
      <c r="M1339" s="278">
        <f t="shared" si="225"/>
        <v>0</v>
      </c>
      <c r="N1339" s="319">
        <f t="shared" si="226"/>
        <v>0</v>
      </c>
      <c r="O1339" s="300"/>
      <c r="P1339" s="300"/>
      <c r="Q1339" s="297"/>
      <c r="R1339" s="297"/>
      <c r="S1339" s="299" t="str">
        <f t="shared" si="232"/>
        <v/>
      </c>
    </row>
    <row r="1340" spans="1:19" ht="30" customHeight="1" x14ac:dyDescent="0.2">
      <c r="A1340" s="277" t="str">
        <f t="shared" si="222"/>
        <v/>
      </c>
      <c r="B1340" s="296" t="str">
        <f t="shared" si="227"/>
        <v/>
      </c>
      <c r="C1340" s="296" t="str">
        <f t="shared" si="228"/>
        <v/>
      </c>
      <c r="D1340" s="297" t="str">
        <f t="shared" si="229"/>
        <v/>
      </c>
      <c r="E1340" s="298" t="str">
        <f t="shared" si="231"/>
        <v/>
      </c>
      <c r="F1340" s="297"/>
      <c r="G1340" s="297">
        <v>1340</v>
      </c>
      <c r="H1340" s="296" t="str">
        <f t="shared" si="230"/>
        <v/>
      </c>
      <c r="I1340" s="299" t="str">
        <f t="shared" si="223"/>
        <v/>
      </c>
      <c r="J1340" s="93"/>
      <c r="L1340" s="278">
        <f t="shared" si="224"/>
        <v>0</v>
      </c>
      <c r="M1340" s="278">
        <f t="shared" si="225"/>
        <v>0</v>
      </c>
      <c r="N1340" s="319">
        <f t="shared" si="226"/>
        <v>0</v>
      </c>
      <c r="O1340" s="300"/>
      <c r="P1340" s="300"/>
      <c r="Q1340" s="297"/>
      <c r="R1340" s="297"/>
      <c r="S1340" s="299" t="str">
        <f t="shared" si="232"/>
        <v/>
      </c>
    </row>
    <row r="1341" spans="1:19" ht="30" customHeight="1" x14ac:dyDescent="0.2">
      <c r="A1341" s="277" t="str">
        <f t="shared" si="222"/>
        <v/>
      </c>
      <c r="B1341" s="296" t="str">
        <f t="shared" si="227"/>
        <v/>
      </c>
      <c r="C1341" s="296" t="str">
        <f t="shared" si="228"/>
        <v/>
      </c>
      <c r="D1341" s="297" t="str">
        <f t="shared" si="229"/>
        <v/>
      </c>
      <c r="E1341" s="298" t="str">
        <f t="shared" si="231"/>
        <v/>
      </c>
      <c r="F1341" s="297"/>
      <c r="G1341" s="297">
        <v>1341</v>
      </c>
      <c r="H1341" s="296" t="str">
        <f t="shared" si="230"/>
        <v/>
      </c>
      <c r="I1341" s="299" t="str">
        <f t="shared" si="223"/>
        <v/>
      </c>
      <c r="J1341" s="93"/>
      <c r="L1341" s="278">
        <f t="shared" si="224"/>
        <v>0</v>
      </c>
      <c r="M1341" s="278">
        <f t="shared" si="225"/>
        <v>0</v>
      </c>
      <c r="N1341" s="319">
        <f t="shared" si="226"/>
        <v>0</v>
      </c>
      <c r="O1341" s="300"/>
      <c r="P1341" s="300"/>
      <c r="Q1341" s="297"/>
      <c r="R1341" s="297"/>
      <c r="S1341" s="299" t="str">
        <f t="shared" si="232"/>
        <v/>
      </c>
    </row>
    <row r="1342" spans="1:19" ht="30" customHeight="1" x14ac:dyDescent="0.2">
      <c r="A1342" s="277" t="str">
        <f t="shared" si="222"/>
        <v/>
      </c>
      <c r="B1342" s="296" t="str">
        <f t="shared" si="227"/>
        <v/>
      </c>
      <c r="C1342" s="296" t="str">
        <f t="shared" si="228"/>
        <v/>
      </c>
      <c r="D1342" s="297" t="str">
        <f t="shared" si="229"/>
        <v/>
      </c>
      <c r="E1342" s="298" t="str">
        <f t="shared" si="231"/>
        <v/>
      </c>
      <c r="F1342" s="297"/>
      <c r="G1342" s="297">
        <v>1342</v>
      </c>
      <c r="H1342" s="296" t="str">
        <f t="shared" si="230"/>
        <v/>
      </c>
      <c r="I1342" s="299" t="str">
        <f t="shared" si="223"/>
        <v/>
      </c>
      <c r="J1342" s="93"/>
      <c r="L1342" s="278">
        <f t="shared" si="224"/>
        <v>0</v>
      </c>
      <c r="M1342" s="278">
        <f t="shared" si="225"/>
        <v>0</v>
      </c>
      <c r="N1342" s="319">
        <f t="shared" si="226"/>
        <v>0</v>
      </c>
      <c r="O1342" s="300"/>
      <c r="P1342" s="300"/>
      <c r="Q1342" s="297"/>
      <c r="R1342" s="297"/>
      <c r="S1342" s="299" t="str">
        <f t="shared" si="232"/>
        <v/>
      </c>
    </row>
    <row r="1343" spans="1:19" ht="30" customHeight="1" x14ac:dyDescent="0.2">
      <c r="A1343" s="277" t="str">
        <f t="shared" si="222"/>
        <v/>
      </c>
      <c r="B1343" s="296" t="str">
        <f t="shared" si="227"/>
        <v/>
      </c>
      <c r="C1343" s="296" t="str">
        <f t="shared" si="228"/>
        <v/>
      </c>
      <c r="D1343" s="297" t="str">
        <f t="shared" si="229"/>
        <v/>
      </c>
      <c r="E1343" s="298" t="str">
        <f t="shared" si="231"/>
        <v/>
      </c>
      <c r="F1343" s="297"/>
      <c r="G1343" s="297">
        <v>1343</v>
      </c>
      <c r="H1343" s="296" t="str">
        <f t="shared" si="230"/>
        <v/>
      </c>
      <c r="I1343" s="299" t="str">
        <f t="shared" si="223"/>
        <v/>
      </c>
      <c r="J1343" s="93"/>
      <c r="L1343" s="278">
        <f t="shared" si="224"/>
        <v>0</v>
      </c>
      <c r="M1343" s="278">
        <f t="shared" si="225"/>
        <v>0</v>
      </c>
      <c r="N1343" s="319">
        <f t="shared" si="226"/>
        <v>0</v>
      </c>
      <c r="O1343" s="300"/>
      <c r="P1343" s="300"/>
      <c r="Q1343" s="297"/>
      <c r="R1343" s="297"/>
      <c r="S1343" s="299" t="str">
        <f t="shared" si="232"/>
        <v/>
      </c>
    </row>
    <row r="1344" spans="1:19" ht="30" customHeight="1" x14ac:dyDescent="0.2">
      <c r="A1344" s="277" t="str">
        <f t="shared" si="222"/>
        <v/>
      </c>
      <c r="B1344" s="296" t="str">
        <f t="shared" si="227"/>
        <v/>
      </c>
      <c r="C1344" s="296" t="str">
        <f t="shared" si="228"/>
        <v/>
      </c>
      <c r="D1344" s="297" t="str">
        <f t="shared" si="229"/>
        <v/>
      </c>
      <c r="E1344" s="298" t="str">
        <f t="shared" si="231"/>
        <v/>
      </c>
      <c r="F1344" s="297"/>
      <c r="G1344" s="297">
        <v>1344</v>
      </c>
      <c r="H1344" s="296" t="str">
        <f t="shared" si="230"/>
        <v/>
      </c>
      <c r="I1344" s="299" t="str">
        <f t="shared" si="223"/>
        <v/>
      </c>
      <c r="J1344" s="93"/>
      <c r="L1344" s="278">
        <f t="shared" si="224"/>
        <v>0</v>
      </c>
      <c r="M1344" s="278">
        <f t="shared" si="225"/>
        <v>0</v>
      </c>
      <c r="N1344" s="319">
        <f t="shared" si="226"/>
        <v>0</v>
      </c>
      <c r="O1344" s="300"/>
      <c r="P1344" s="300"/>
      <c r="Q1344" s="297"/>
      <c r="R1344" s="297"/>
      <c r="S1344" s="299" t="str">
        <f t="shared" si="232"/>
        <v/>
      </c>
    </row>
    <row r="1345" spans="1:19" ht="30" customHeight="1" x14ac:dyDescent="0.2">
      <c r="A1345" s="277" t="str">
        <f t="shared" si="222"/>
        <v/>
      </c>
      <c r="B1345" s="296" t="str">
        <f t="shared" si="227"/>
        <v/>
      </c>
      <c r="C1345" s="296" t="str">
        <f t="shared" si="228"/>
        <v/>
      </c>
      <c r="D1345" s="297" t="str">
        <f t="shared" si="229"/>
        <v/>
      </c>
      <c r="E1345" s="298" t="str">
        <f t="shared" si="231"/>
        <v/>
      </c>
      <c r="F1345" s="297"/>
      <c r="G1345" s="297">
        <v>1345</v>
      </c>
      <c r="H1345" s="296" t="str">
        <f t="shared" si="230"/>
        <v/>
      </c>
      <c r="I1345" s="299" t="str">
        <f t="shared" si="223"/>
        <v/>
      </c>
      <c r="J1345" s="93"/>
      <c r="L1345" s="278">
        <f t="shared" si="224"/>
        <v>0</v>
      </c>
      <c r="M1345" s="278">
        <f t="shared" si="225"/>
        <v>0</v>
      </c>
      <c r="N1345" s="319">
        <f t="shared" si="226"/>
        <v>0</v>
      </c>
      <c r="O1345" s="300"/>
      <c r="P1345" s="300"/>
      <c r="Q1345" s="297"/>
      <c r="R1345" s="297"/>
      <c r="S1345" s="299" t="str">
        <f t="shared" si="232"/>
        <v/>
      </c>
    </row>
    <row r="1346" spans="1:19" ht="30" customHeight="1" x14ac:dyDescent="0.2">
      <c r="A1346" s="277" t="str">
        <f t="shared" ref="A1346:A1409" si="233">IF(B1346="","",$W$3)</f>
        <v/>
      </c>
      <c r="B1346" s="296" t="str">
        <f t="shared" si="227"/>
        <v/>
      </c>
      <c r="C1346" s="296" t="str">
        <f t="shared" si="228"/>
        <v/>
      </c>
      <c r="D1346" s="297" t="str">
        <f t="shared" si="229"/>
        <v/>
      </c>
      <c r="E1346" s="298" t="str">
        <f t="shared" si="231"/>
        <v/>
      </c>
      <c r="F1346" s="297"/>
      <c r="G1346" s="297">
        <v>1346</v>
      </c>
      <c r="H1346" s="296" t="str">
        <f t="shared" si="230"/>
        <v/>
      </c>
      <c r="I1346" s="299" t="str">
        <f t="shared" ref="I1346:I1409" si="234">IF(H1346="","",CONCATENATE("C",IF(H1346&gt;$X$1-25,0,INT(($X$1-H1346-20)/5))))</f>
        <v/>
      </c>
      <c r="J1346" s="93"/>
      <c r="L1346" s="278">
        <f t="shared" ref="L1346:L1409" si="235">IF(D1346="M",1,0)</f>
        <v>0</v>
      </c>
      <c r="M1346" s="278">
        <f t="shared" ref="M1346:M1409" si="236">IF(D1346="F",1,0)</f>
        <v>0</v>
      </c>
      <c r="N1346" s="319">
        <f t="shared" ref="N1346:N1409" si="237">IF(COUNTBLANK(O1346:R1346)=0,1,0)</f>
        <v>0</v>
      </c>
      <c r="O1346" s="300"/>
      <c r="P1346" s="300"/>
      <c r="Q1346" s="297"/>
      <c r="R1346" s="297"/>
      <c r="S1346" s="299" t="str">
        <f t="shared" si="232"/>
        <v/>
      </c>
    </row>
    <row r="1347" spans="1:19" ht="30" customHeight="1" x14ac:dyDescent="0.2">
      <c r="A1347" s="277" t="str">
        <f t="shared" si="233"/>
        <v/>
      </c>
      <c r="B1347" s="296" t="str">
        <f t="shared" ref="B1347:B1410" si="238">IF(O1347="","",O1347)</f>
        <v/>
      </c>
      <c r="C1347" s="296" t="str">
        <f t="shared" ref="C1347:C1410" si="239">IF(P1347="","",P1347)</f>
        <v/>
      </c>
      <c r="D1347" s="297" t="str">
        <f t="shared" ref="D1347:D1410" si="240">IF(Q1347="","",Q1347)</f>
        <v/>
      </c>
      <c r="E1347" s="298" t="str">
        <f t="shared" si="231"/>
        <v/>
      </c>
      <c r="F1347" s="297"/>
      <c r="G1347" s="297">
        <v>1347</v>
      </c>
      <c r="H1347" s="296" t="str">
        <f t="shared" ref="H1347:H1410" si="241">IF(R1347="","",R1347)</f>
        <v/>
      </c>
      <c r="I1347" s="299" t="str">
        <f t="shared" si="234"/>
        <v/>
      </c>
      <c r="J1347" s="93"/>
      <c r="L1347" s="278">
        <f t="shared" si="235"/>
        <v>0</v>
      </c>
      <c r="M1347" s="278">
        <f t="shared" si="236"/>
        <v>0</v>
      </c>
      <c r="N1347" s="319">
        <f t="shared" si="237"/>
        <v>0</v>
      </c>
      <c r="O1347" s="300"/>
      <c r="P1347" s="300"/>
      <c r="Q1347" s="297"/>
      <c r="R1347" s="297"/>
      <c r="S1347" s="299" t="str">
        <f t="shared" si="232"/>
        <v/>
      </c>
    </row>
    <row r="1348" spans="1:19" ht="30" customHeight="1" x14ac:dyDescent="0.2">
      <c r="A1348" s="277" t="str">
        <f t="shared" si="233"/>
        <v/>
      </c>
      <c r="B1348" s="296" t="str">
        <f t="shared" si="238"/>
        <v/>
      </c>
      <c r="C1348" s="296" t="str">
        <f t="shared" si="239"/>
        <v/>
      </c>
      <c r="D1348" s="297" t="str">
        <f t="shared" si="240"/>
        <v/>
      </c>
      <c r="E1348" s="298" t="str">
        <f t="shared" ref="E1348:E1411" si="242">IF(H1348="","",VALUE(CONCATENATE("01/01/",H1348)))</f>
        <v/>
      </c>
      <c r="F1348" s="297"/>
      <c r="G1348" s="297">
        <v>1348</v>
      </c>
      <c r="H1348" s="296" t="str">
        <f t="shared" si="241"/>
        <v/>
      </c>
      <c r="I1348" s="299" t="str">
        <f t="shared" si="234"/>
        <v/>
      </c>
      <c r="J1348" s="93"/>
      <c r="L1348" s="278">
        <f t="shared" si="235"/>
        <v>0</v>
      </c>
      <c r="M1348" s="278">
        <f t="shared" si="236"/>
        <v>0</v>
      </c>
      <c r="N1348" s="319">
        <f t="shared" si="237"/>
        <v>0</v>
      </c>
      <c r="O1348" s="300"/>
      <c r="P1348" s="300"/>
      <c r="Q1348" s="297"/>
      <c r="R1348" s="297"/>
      <c r="S1348" s="299" t="str">
        <f t="shared" si="232"/>
        <v/>
      </c>
    </row>
    <row r="1349" spans="1:19" ht="30" customHeight="1" x14ac:dyDescent="0.2">
      <c r="A1349" s="277" t="str">
        <f t="shared" si="233"/>
        <v/>
      </c>
      <c r="B1349" s="296" t="str">
        <f t="shared" si="238"/>
        <v/>
      </c>
      <c r="C1349" s="296" t="str">
        <f t="shared" si="239"/>
        <v/>
      </c>
      <c r="D1349" s="297" t="str">
        <f t="shared" si="240"/>
        <v/>
      </c>
      <c r="E1349" s="298" t="str">
        <f t="shared" si="242"/>
        <v/>
      </c>
      <c r="F1349" s="297"/>
      <c r="G1349" s="297">
        <v>1349</v>
      </c>
      <c r="H1349" s="296" t="str">
        <f t="shared" si="241"/>
        <v/>
      </c>
      <c r="I1349" s="299" t="str">
        <f t="shared" si="234"/>
        <v/>
      </c>
      <c r="J1349" s="93"/>
      <c r="L1349" s="278">
        <f t="shared" si="235"/>
        <v>0</v>
      </c>
      <c r="M1349" s="278">
        <f t="shared" si="236"/>
        <v>0</v>
      </c>
      <c r="N1349" s="319">
        <f t="shared" si="237"/>
        <v>0</v>
      </c>
      <c r="O1349" s="300"/>
      <c r="P1349" s="300"/>
      <c r="Q1349" s="297"/>
      <c r="R1349" s="297"/>
      <c r="S1349" s="299" t="str">
        <f t="shared" si="232"/>
        <v/>
      </c>
    </row>
    <row r="1350" spans="1:19" ht="30" customHeight="1" x14ac:dyDescent="0.2">
      <c r="A1350" s="277" t="str">
        <f t="shared" si="233"/>
        <v/>
      </c>
      <c r="B1350" s="296" t="str">
        <f t="shared" si="238"/>
        <v/>
      </c>
      <c r="C1350" s="296" t="str">
        <f t="shared" si="239"/>
        <v/>
      </c>
      <c r="D1350" s="297" t="str">
        <f t="shared" si="240"/>
        <v/>
      </c>
      <c r="E1350" s="298" t="str">
        <f t="shared" si="242"/>
        <v/>
      </c>
      <c r="F1350" s="297"/>
      <c r="G1350" s="297">
        <v>1350</v>
      </c>
      <c r="H1350" s="296" t="str">
        <f t="shared" si="241"/>
        <v/>
      </c>
      <c r="I1350" s="299" t="str">
        <f t="shared" si="234"/>
        <v/>
      </c>
      <c r="J1350" s="93"/>
      <c r="L1350" s="278">
        <f t="shared" si="235"/>
        <v>0</v>
      </c>
      <c r="M1350" s="278">
        <f t="shared" si="236"/>
        <v>0</v>
      </c>
      <c r="N1350" s="319">
        <f t="shared" si="237"/>
        <v>0</v>
      </c>
      <c r="O1350" s="300"/>
      <c r="P1350" s="300"/>
      <c r="Q1350" s="297"/>
      <c r="R1350" s="297"/>
      <c r="S1350" s="299" t="str">
        <f t="shared" si="232"/>
        <v/>
      </c>
    </row>
    <row r="1351" spans="1:19" ht="30" customHeight="1" x14ac:dyDescent="0.2">
      <c r="A1351" s="277" t="str">
        <f t="shared" si="233"/>
        <v/>
      </c>
      <c r="B1351" s="296" t="str">
        <f t="shared" si="238"/>
        <v/>
      </c>
      <c r="C1351" s="296" t="str">
        <f t="shared" si="239"/>
        <v/>
      </c>
      <c r="D1351" s="297" t="str">
        <f t="shared" si="240"/>
        <v/>
      </c>
      <c r="E1351" s="298" t="str">
        <f t="shared" si="242"/>
        <v/>
      </c>
      <c r="F1351" s="297"/>
      <c r="G1351" s="297">
        <v>1351</v>
      </c>
      <c r="H1351" s="296" t="str">
        <f t="shared" si="241"/>
        <v/>
      </c>
      <c r="I1351" s="299" t="str">
        <f t="shared" si="234"/>
        <v/>
      </c>
      <c r="J1351" s="93"/>
      <c r="L1351" s="278">
        <f t="shared" si="235"/>
        <v>0</v>
      </c>
      <c r="M1351" s="278">
        <f t="shared" si="236"/>
        <v>0</v>
      </c>
      <c r="N1351" s="319">
        <f t="shared" si="237"/>
        <v>0</v>
      </c>
      <c r="O1351" s="300"/>
      <c r="P1351" s="300"/>
      <c r="Q1351" s="297"/>
      <c r="R1351" s="297"/>
      <c r="S1351" s="299" t="str">
        <f t="shared" si="232"/>
        <v/>
      </c>
    </row>
    <row r="1352" spans="1:19" ht="30" customHeight="1" x14ac:dyDescent="0.2">
      <c r="A1352" s="277" t="str">
        <f t="shared" si="233"/>
        <v/>
      </c>
      <c r="B1352" s="296" t="str">
        <f t="shared" si="238"/>
        <v/>
      </c>
      <c r="C1352" s="296" t="str">
        <f t="shared" si="239"/>
        <v/>
      </c>
      <c r="D1352" s="297" t="str">
        <f t="shared" si="240"/>
        <v/>
      </c>
      <c r="E1352" s="298" t="str">
        <f t="shared" si="242"/>
        <v/>
      </c>
      <c r="F1352" s="297"/>
      <c r="G1352" s="297">
        <v>1352</v>
      </c>
      <c r="H1352" s="296" t="str">
        <f t="shared" si="241"/>
        <v/>
      </c>
      <c r="I1352" s="299" t="str">
        <f t="shared" si="234"/>
        <v/>
      </c>
      <c r="J1352" s="93"/>
      <c r="L1352" s="278">
        <f t="shared" si="235"/>
        <v>0</v>
      </c>
      <c r="M1352" s="278">
        <f t="shared" si="236"/>
        <v>0</v>
      </c>
      <c r="N1352" s="319">
        <f t="shared" si="237"/>
        <v>0</v>
      </c>
      <c r="O1352" s="300"/>
      <c r="P1352" s="300"/>
      <c r="Q1352" s="297"/>
      <c r="R1352" s="297"/>
      <c r="S1352" s="299" t="str">
        <f t="shared" si="232"/>
        <v/>
      </c>
    </row>
    <row r="1353" spans="1:19" ht="30" customHeight="1" x14ac:dyDescent="0.2">
      <c r="A1353" s="277" t="str">
        <f t="shared" si="233"/>
        <v/>
      </c>
      <c r="B1353" s="296" t="str">
        <f t="shared" si="238"/>
        <v/>
      </c>
      <c r="C1353" s="296" t="str">
        <f t="shared" si="239"/>
        <v/>
      </c>
      <c r="D1353" s="297" t="str">
        <f t="shared" si="240"/>
        <v/>
      </c>
      <c r="E1353" s="298" t="str">
        <f t="shared" si="242"/>
        <v/>
      </c>
      <c r="F1353" s="297"/>
      <c r="G1353" s="297">
        <v>1353</v>
      </c>
      <c r="H1353" s="296" t="str">
        <f t="shared" si="241"/>
        <v/>
      </c>
      <c r="I1353" s="299" t="str">
        <f t="shared" si="234"/>
        <v/>
      </c>
      <c r="J1353" s="93"/>
      <c r="L1353" s="278">
        <f t="shared" si="235"/>
        <v>0</v>
      </c>
      <c r="M1353" s="278">
        <f t="shared" si="236"/>
        <v>0</v>
      </c>
      <c r="N1353" s="319">
        <f t="shared" si="237"/>
        <v>0</v>
      </c>
      <c r="O1353" s="300"/>
      <c r="P1353" s="300"/>
      <c r="Q1353" s="297"/>
      <c r="R1353" s="297"/>
      <c r="S1353" s="299" t="str">
        <f t="shared" si="232"/>
        <v/>
      </c>
    </row>
    <row r="1354" spans="1:19" ht="30" customHeight="1" x14ac:dyDescent="0.2">
      <c r="A1354" s="277" t="str">
        <f t="shared" si="233"/>
        <v/>
      </c>
      <c r="B1354" s="296" t="str">
        <f t="shared" si="238"/>
        <v/>
      </c>
      <c r="C1354" s="296" t="str">
        <f t="shared" si="239"/>
        <v/>
      </c>
      <c r="D1354" s="297" t="str">
        <f t="shared" si="240"/>
        <v/>
      </c>
      <c r="E1354" s="298" t="str">
        <f t="shared" si="242"/>
        <v/>
      </c>
      <c r="F1354" s="297"/>
      <c r="G1354" s="297">
        <v>1354</v>
      </c>
      <c r="H1354" s="296" t="str">
        <f t="shared" si="241"/>
        <v/>
      </c>
      <c r="I1354" s="299" t="str">
        <f t="shared" si="234"/>
        <v/>
      </c>
      <c r="J1354" s="93"/>
      <c r="L1354" s="278">
        <f t="shared" si="235"/>
        <v>0</v>
      </c>
      <c r="M1354" s="278">
        <f t="shared" si="236"/>
        <v>0</v>
      </c>
      <c r="N1354" s="319">
        <f t="shared" si="237"/>
        <v>0</v>
      </c>
      <c r="O1354" s="300"/>
      <c r="P1354" s="300"/>
      <c r="Q1354" s="297"/>
      <c r="R1354" s="297"/>
      <c r="S1354" s="299" t="str">
        <f t="shared" si="232"/>
        <v/>
      </c>
    </row>
    <row r="1355" spans="1:19" ht="30" customHeight="1" x14ac:dyDescent="0.2">
      <c r="A1355" s="277" t="str">
        <f t="shared" si="233"/>
        <v/>
      </c>
      <c r="B1355" s="296" t="str">
        <f t="shared" si="238"/>
        <v/>
      </c>
      <c r="C1355" s="296" t="str">
        <f t="shared" si="239"/>
        <v/>
      </c>
      <c r="D1355" s="297" t="str">
        <f t="shared" si="240"/>
        <v/>
      </c>
      <c r="E1355" s="298" t="str">
        <f t="shared" si="242"/>
        <v/>
      </c>
      <c r="F1355" s="297"/>
      <c r="G1355" s="297">
        <v>1355</v>
      </c>
      <c r="H1355" s="296" t="str">
        <f t="shared" si="241"/>
        <v/>
      </c>
      <c r="I1355" s="299" t="str">
        <f t="shared" si="234"/>
        <v/>
      </c>
      <c r="J1355" s="93"/>
      <c r="L1355" s="278">
        <f t="shared" si="235"/>
        <v>0</v>
      </c>
      <c r="M1355" s="278">
        <f t="shared" si="236"/>
        <v>0</v>
      </c>
      <c r="N1355" s="319">
        <f t="shared" si="237"/>
        <v>0</v>
      </c>
      <c r="O1355" s="300"/>
      <c r="P1355" s="300"/>
      <c r="Q1355" s="297"/>
      <c r="R1355" s="297"/>
      <c r="S1355" s="299" t="str">
        <f t="shared" si="232"/>
        <v/>
      </c>
    </row>
    <row r="1356" spans="1:19" ht="30" customHeight="1" x14ac:dyDescent="0.2">
      <c r="A1356" s="277" t="str">
        <f t="shared" si="233"/>
        <v/>
      </c>
      <c r="B1356" s="296" t="str">
        <f t="shared" si="238"/>
        <v/>
      </c>
      <c r="C1356" s="296" t="str">
        <f t="shared" si="239"/>
        <v/>
      </c>
      <c r="D1356" s="297" t="str">
        <f t="shared" si="240"/>
        <v/>
      </c>
      <c r="E1356" s="298" t="str">
        <f t="shared" si="242"/>
        <v/>
      </c>
      <c r="F1356" s="297"/>
      <c r="G1356" s="297">
        <v>1356</v>
      </c>
      <c r="H1356" s="296" t="str">
        <f t="shared" si="241"/>
        <v/>
      </c>
      <c r="I1356" s="299" t="str">
        <f t="shared" si="234"/>
        <v/>
      </c>
      <c r="J1356" s="93"/>
      <c r="L1356" s="278">
        <f t="shared" si="235"/>
        <v>0</v>
      </c>
      <c r="M1356" s="278">
        <f t="shared" si="236"/>
        <v>0</v>
      </c>
      <c r="N1356" s="319">
        <f t="shared" si="237"/>
        <v>0</v>
      </c>
      <c r="O1356" s="300"/>
      <c r="P1356" s="300"/>
      <c r="Q1356" s="297"/>
      <c r="R1356" s="297"/>
      <c r="S1356" s="299" t="str">
        <f t="shared" si="232"/>
        <v/>
      </c>
    </row>
    <row r="1357" spans="1:19" ht="30" customHeight="1" x14ac:dyDescent="0.2">
      <c r="A1357" s="277" t="str">
        <f t="shared" si="233"/>
        <v/>
      </c>
      <c r="B1357" s="296" t="str">
        <f t="shared" si="238"/>
        <v/>
      </c>
      <c r="C1357" s="296" t="str">
        <f t="shared" si="239"/>
        <v/>
      </c>
      <c r="D1357" s="297" t="str">
        <f t="shared" si="240"/>
        <v/>
      </c>
      <c r="E1357" s="298" t="str">
        <f t="shared" si="242"/>
        <v/>
      </c>
      <c r="F1357" s="297"/>
      <c r="G1357" s="297">
        <v>1357</v>
      </c>
      <c r="H1357" s="296" t="str">
        <f t="shared" si="241"/>
        <v/>
      </c>
      <c r="I1357" s="299" t="str">
        <f t="shared" si="234"/>
        <v/>
      </c>
      <c r="J1357" s="93"/>
      <c r="L1357" s="278">
        <f t="shared" si="235"/>
        <v>0</v>
      </c>
      <c r="M1357" s="278">
        <f t="shared" si="236"/>
        <v>0</v>
      </c>
      <c r="N1357" s="319">
        <f t="shared" si="237"/>
        <v>0</v>
      </c>
      <c r="O1357" s="300"/>
      <c r="P1357" s="300"/>
      <c r="Q1357" s="297"/>
      <c r="R1357" s="297"/>
      <c r="S1357" s="299" t="str">
        <f t="shared" si="232"/>
        <v/>
      </c>
    </row>
    <row r="1358" spans="1:19" ht="30" customHeight="1" x14ac:dyDescent="0.2">
      <c r="A1358" s="277" t="str">
        <f t="shared" si="233"/>
        <v/>
      </c>
      <c r="B1358" s="296" t="str">
        <f t="shared" si="238"/>
        <v/>
      </c>
      <c r="C1358" s="296" t="str">
        <f t="shared" si="239"/>
        <v/>
      </c>
      <c r="D1358" s="297" t="str">
        <f t="shared" si="240"/>
        <v/>
      </c>
      <c r="E1358" s="298" t="str">
        <f t="shared" si="242"/>
        <v/>
      </c>
      <c r="F1358" s="297"/>
      <c r="G1358" s="297">
        <v>1358</v>
      </c>
      <c r="H1358" s="296" t="str">
        <f t="shared" si="241"/>
        <v/>
      </c>
      <c r="I1358" s="299" t="str">
        <f t="shared" si="234"/>
        <v/>
      </c>
      <c r="J1358" s="93"/>
      <c r="L1358" s="278">
        <f t="shared" si="235"/>
        <v>0</v>
      </c>
      <c r="M1358" s="278">
        <f t="shared" si="236"/>
        <v>0</v>
      </c>
      <c r="N1358" s="319">
        <f t="shared" si="237"/>
        <v>0</v>
      </c>
      <c r="O1358" s="300"/>
      <c r="P1358" s="300"/>
      <c r="Q1358" s="297"/>
      <c r="R1358" s="297"/>
      <c r="S1358" s="299" t="str">
        <f t="shared" si="232"/>
        <v/>
      </c>
    </row>
    <row r="1359" spans="1:19" ht="30" customHeight="1" x14ac:dyDescent="0.2">
      <c r="A1359" s="277" t="str">
        <f t="shared" si="233"/>
        <v/>
      </c>
      <c r="B1359" s="296" t="str">
        <f t="shared" si="238"/>
        <v/>
      </c>
      <c r="C1359" s="296" t="str">
        <f t="shared" si="239"/>
        <v/>
      </c>
      <c r="D1359" s="297" t="str">
        <f t="shared" si="240"/>
        <v/>
      </c>
      <c r="E1359" s="298" t="str">
        <f t="shared" si="242"/>
        <v/>
      </c>
      <c r="F1359" s="297"/>
      <c r="G1359" s="297">
        <v>1359</v>
      </c>
      <c r="H1359" s="296" t="str">
        <f t="shared" si="241"/>
        <v/>
      </c>
      <c r="I1359" s="299" t="str">
        <f t="shared" si="234"/>
        <v/>
      </c>
      <c r="J1359" s="93"/>
      <c r="L1359" s="278">
        <f t="shared" si="235"/>
        <v>0</v>
      </c>
      <c r="M1359" s="278">
        <f t="shared" si="236"/>
        <v>0</v>
      </c>
      <c r="N1359" s="319">
        <f t="shared" si="237"/>
        <v>0</v>
      </c>
      <c r="O1359" s="300"/>
      <c r="P1359" s="300"/>
      <c r="Q1359" s="297"/>
      <c r="R1359" s="297"/>
      <c r="S1359" s="299" t="str">
        <f t="shared" si="232"/>
        <v/>
      </c>
    </row>
    <row r="1360" spans="1:19" ht="30" customHeight="1" x14ac:dyDescent="0.2">
      <c r="A1360" s="277" t="str">
        <f t="shared" si="233"/>
        <v/>
      </c>
      <c r="B1360" s="296" t="str">
        <f t="shared" si="238"/>
        <v/>
      </c>
      <c r="C1360" s="296" t="str">
        <f t="shared" si="239"/>
        <v/>
      </c>
      <c r="D1360" s="297" t="str">
        <f t="shared" si="240"/>
        <v/>
      </c>
      <c r="E1360" s="298" t="str">
        <f t="shared" si="242"/>
        <v/>
      </c>
      <c r="F1360" s="297"/>
      <c r="G1360" s="297">
        <v>1360</v>
      </c>
      <c r="H1360" s="296" t="str">
        <f t="shared" si="241"/>
        <v/>
      </c>
      <c r="I1360" s="299" t="str">
        <f t="shared" si="234"/>
        <v/>
      </c>
      <c r="J1360" s="93"/>
      <c r="L1360" s="278">
        <f t="shared" si="235"/>
        <v>0</v>
      </c>
      <c r="M1360" s="278">
        <f t="shared" si="236"/>
        <v>0</v>
      </c>
      <c r="N1360" s="319">
        <f t="shared" si="237"/>
        <v>0</v>
      </c>
      <c r="O1360" s="300"/>
      <c r="P1360" s="300"/>
      <c r="Q1360" s="297"/>
      <c r="R1360" s="297"/>
      <c r="S1360" s="299" t="str">
        <f t="shared" si="232"/>
        <v/>
      </c>
    </row>
    <row r="1361" spans="1:19" ht="30" customHeight="1" x14ac:dyDescent="0.2">
      <c r="A1361" s="277" t="str">
        <f t="shared" si="233"/>
        <v/>
      </c>
      <c r="B1361" s="296" t="str">
        <f t="shared" si="238"/>
        <v/>
      </c>
      <c r="C1361" s="296" t="str">
        <f t="shared" si="239"/>
        <v/>
      </c>
      <c r="D1361" s="297" t="str">
        <f t="shared" si="240"/>
        <v/>
      </c>
      <c r="E1361" s="298" t="str">
        <f t="shared" si="242"/>
        <v/>
      </c>
      <c r="F1361" s="297"/>
      <c r="G1361" s="297">
        <v>1361</v>
      </c>
      <c r="H1361" s="296" t="str">
        <f t="shared" si="241"/>
        <v/>
      </c>
      <c r="I1361" s="299" t="str">
        <f t="shared" si="234"/>
        <v/>
      </c>
      <c r="J1361" s="93"/>
      <c r="L1361" s="278">
        <f t="shared" si="235"/>
        <v>0</v>
      </c>
      <c r="M1361" s="278">
        <f t="shared" si="236"/>
        <v>0</v>
      </c>
      <c r="N1361" s="319">
        <f t="shared" si="237"/>
        <v>0</v>
      </c>
      <c r="O1361" s="300"/>
      <c r="P1361" s="300"/>
      <c r="Q1361" s="297"/>
      <c r="R1361" s="297"/>
      <c r="S1361" s="299" t="str">
        <f t="shared" ref="S1361:S1424" si="243">IF(R1361="","",CONCATENATE("C",IF(R1361&gt;$X$1-25,0,INT(($X$1-R1361-20)/5))))</f>
        <v/>
      </c>
    </row>
    <row r="1362" spans="1:19" ht="30" customHeight="1" x14ac:dyDescent="0.2">
      <c r="A1362" s="277" t="str">
        <f t="shared" si="233"/>
        <v/>
      </c>
      <c r="B1362" s="296" t="str">
        <f t="shared" si="238"/>
        <v/>
      </c>
      <c r="C1362" s="296" t="str">
        <f t="shared" si="239"/>
        <v/>
      </c>
      <c r="D1362" s="297" t="str">
        <f t="shared" si="240"/>
        <v/>
      </c>
      <c r="E1362" s="298" t="str">
        <f t="shared" si="242"/>
        <v/>
      </c>
      <c r="F1362" s="297"/>
      <c r="G1362" s="297">
        <v>1362</v>
      </c>
      <c r="H1362" s="296" t="str">
        <f t="shared" si="241"/>
        <v/>
      </c>
      <c r="I1362" s="299" t="str">
        <f t="shared" si="234"/>
        <v/>
      </c>
      <c r="J1362" s="93"/>
      <c r="L1362" s="278">
        <f t="shared" si="235"/>
        <v>0</v>
      </c>
      <c r="M1362" s="278">
        <f t="shared" si="236"/>
        <v>0</v>
      </c>
      <c r="N1362" s="319">
        <f t="shared" si="237"/>
        <v>0</v>
      </c>
      <c r="O1362" s="300"/>
      <c r="P1362" s="300"/>
      <c r="Q1362" s="297"/>
      <c r="R1362" s="297"/>
      <c r="S1362" s="299" t="str">
        <f t="shared" si="243"/>
        <v/>
      </c>
    </row>
    <row r="1363" spans="1:19" ht="30" customHeight="1" x14ac:dyDescent="0.2">
      <c r="A1363" s="277" t="str">
        <f t="shared" si="233"/>
        <v/>
      </c>
      <c r="B1363" s="296" t="str">
        <f t="shared" si="238"/>
        <v/>
      </c>
      <c r="C1363" s="296" t="str">
        <f t="shared" si="239"/>
        <v/>
      </c>
      <c r="D1363" s="297" t="str">
        <f t="shared" si="240"/>
        <v/>
      </c>
      <c r="E1363" s="298" t="str">
        <f t="shared" si="242"/>
        <v/>
      </c>
      <c r="F1363" s="297"/>
      <c r="G1363" s="297">
        <v>1363</v>
      </c>
      <c r="H1363" s="296" t="str">
        <f t="shared" si="241"/>
        <v/>
      </c>
      <c r="I1363" s="299" t="str">
        <f t="shared" si="234"/>
        <v/>
      </c>
      <c r="J1363" s="93"/>
      <c r="L1363" s="278">
        <f t="shared" si="235"/>
        <v>0</v>
      </c>
      <c r="M1363" s="278">
        <f t="shared" si="236"/>
        <v>0</v>
      </c>
      <c r="N1363" s="319">
        <f t="shared" si="237"/>
        <v>0</v>
      </c>
      <c r="O1363" s="300"/>
      <c r="P1363" s="300"/>
      <c r="Q1363" s="297"/>
      <c r="R1363" s="297"/>
      <c r="S1363" s="299" t="str">
        <f t="shared" si="243"/>
        <v/>
      </c>
    </row>
    <row r="1364" spans="1:19" ht="30" customHeight="1" x14ac:dyDescent="0.2">
      <c r="A1364" s="277" t="str">
        <f t="shared" si="233"/>
        <v/>
      </c>
      <c r="B1364" s="296" t="str">
        <f t="shared" si="238"/>
        <v/>
      </c>
      <c r="C1364" s="296" t="str">
        <f t="shared" si="239"/>
        <v/>
      </c>
      <c r="D1364" s="297" t="str">
        <f t="shared" si="240"/>
        <v/>
      </c>
      <c r="E1364" s="298" t="str">
        <f t="shared" si="242"/>
        <v/>
      </c>
      <c r="F1364" s="297"/>
      <c r="G1364" s="297">
        <v>1364</v>
      </c>
      <c r="H1364" s="296" t="str">
        <f t="shared" si="241"/>
        <v/>
      </c>
      <c r="I1364" s="299" t="str">
        <f t="shared" si="234"/>
        <v/>
      </c>
      <c r="J1364" s="93"/>
      <c r="L1364" s="278">
        <f t="shared" si="235"/>
        <v>0</v>
      </c>
      <c r="M1364" s="278">
        <f t="shared" si="236"/>
        <v>0</v>
      </c>
      <c r="N1364" s="319">
        <f t="shared" si="237"/>
        <v>0</v>
      </c>
      <c r="O1364" s="300"/>
      <c r="P1364" s="300"/>
      <c r="Q1364" s="297"/>
      <c r="R1364" s="297"/>
      <c r="S1364" s="299" t="str">
        <f t="shared" si="243"/>
        <v/>
      </c>
    </row>
    <row r="1365" spans="1:19" ht="30" customHeight="1" x14ac:dyDescent="0.2">
      <c r="A1365" s="277" t="str">
        <f t="shared" si="233"/>
        <v/>
      </c>
      <c r="B1365" s="296" t="str">
        <f t="shared" si="238"/>
        <v/>
      </c>
      <c r="C1365" s="296" t="str">
        <f t="shared" si="239"/>
        <v/>
      </c>
      <c r="D1365" s="297" t="str">
        <f t="shared" si="240"/>
        <v/>
      </c>
      <c r="E1365" s="298" t="str">
        <f t="shared" si="242"/>
        <v/>
      </c>
      <c r="F1365" s="297"/>
      <c r="G1365" s="297">
        <v>1365</v>
      </c>
      <c r="H1365" s="296" t="str">
        <f t="shared" si="241"/>
        <v/>
      </c>
      <c r="I1365" s="299" t="str">
        <f t="shared" si="234"/>
        <v/>
      </c>
      <c r="J1365" s="93"/>
      <c r="L1365" s="278">
        <f t="shared" si="235"/>
        <v>0</v>
      </c>
      <c r="M1365" s="278">
        <f t="shared" si="236"/>
        <v>0</v>
      </c>
      <c r="N1365" s="319">
        <f t="shared" si="237"/>
        <v>0</v>
      </c>
      <c r="O1365" s="300"/>
      <c r="P1365" s="300"/>
      <c r="Q1365" s="297"/>
      <c r="R1365" s="297"/>
      <c r="S1365" s="299" t="str">
        <f t="shared" si="243"/>
        <v/>
      </c>
    </row>
    <row r="1366" spans="1:19" ht="30" customHeight="1" x14ac:dyDescent="0.2">
      <c r="A1366" s="277" t="str">
        <f t="shared" si="233"/>
        <v/>
      </c>
      <c r="B1366" s="296" t="str">
        <f t="shared" si="238"/>
        <v/>
      </c>
      <c r="C1366" s="296" t="str">
        <f t="shared" si="239"/>
        <v/>
      </c>
      <c r="D1366" s="297" t="str">
        <f t="shared" si="240"/>
        <v/>
      </c>
      <c r="E1366" s="298" t="str">
        <f t="shared" si="242"/>
        <v/>
      </c>
      <c r="F1366" s="297"/>
      <c r="G1366" s="297">
        <v>1366</v>
      </c>
      <c r="H1366" s="296" t="str">
        <f t="shared" si="241"/>
        <v/>
      </c>
      <c r="I1366" s="299" t="str">
        <f t="shared" si="234"/>
        <v/>
      </c>
      <c r="J1366" s="93"/>
      <c r="L1366" s="278">
        <f t="shared" si="235"/>
        <v>0</v>
      </c>
      <c r="M1366" s="278">
        <f t="shared" si="236"/>
        <v>0</v>
      </c>
      <c r="N1366" s="319">
        <f t="shared" si="237"/>
        <v>0</v>
      </c>
      <c r="O1366" s="300"/>
      <c r="P1366" s="300"/>
      <c r="Q1366" s="297"/>
      <c r="R1366" s="297"/>
      <c r="S1366" s="299" t="str">
        <f t="shared" si="243"/>
        <v/>
      </c>
    </row>
    <row r="1367" spans="1:19" ht="30" customHeight="1" x14ac:dyDescent="0.2">
      <c r="A1367" s="277" t="str">
        <f t="shared" si="233"/>
        <v/>
      </c>
      <c r="B1367" s="296" t="str">
        <f t="shared" si="238"/>
        <v/>
      </c>
      <c r="C1367" s="296" t="str">
        <f t="shared" si="239"/>
        <v/>
      </c>
      <c r="D1367" s="297" t="str">
        <f t="shared" si="240"/>
        <v/>
      </c>
      <c r="E1367" s="298" t="str">
        <f t="shared" si="242"/>
        <v/>
      </c>
      <c r="F1367" s="297"/>
      <c r="G1367" s="297">
        <v>1367</v>
      </c>
      <c r="H1367" s="296" t="str">
        <f t="shared" si="241"/>
        <v/>
      </c>
      <c r="I1367" s="299" t="str">
        <f t="shared" si="234"/>
        <v/>
      </c>
      <c r="J1367" s="93"/>
      <c r="L1367" s="278">
        <f t="shared" si="235"/>
        <v>0</v>
      </c>
      <c r="M1367" s="278">
        <f t="shared" si="236"/>
        <v>0</v>
      </c>
      <c r="N1367" s="319">
        <f t="shared" si="237"/>
        <v>0</v>
      </c>
      <c r="O1367" s="300"/>
      <c r="P1367" s="300"/>
      <c r="Q1367" s="297"/>
      <c r="R1367" s="297"/>
      <c r="S1367" s="299" t="str">
        <f t="shared" si="243"/>
        <v/>
      </c>
    </row>
    <row r="1368" spans="1:19" ht="30" customHeight="1" x14ac:dyDescent="0.2">
      <c r="A1368" s="277" t="str">
        <f t="shared" si="233"/>
        <v/>
      </c>
      <c r="B1368" s="296" t="str">
        <f t="shared" si="238"/>
        <v/>
      </c>
      <c r="C1368" s="296" t="str">
        <f t="shared" si="239"/>
        <v/>
      </c>
      <c r="D1368" s="297" t="str">
        <f t="shared" si="240"/>
        <v/>
      </c>
      <c r="E1368" s="298" t="str">
        <f t="shared" si="242"/>
        <v/>
      </c>
      <c r="F1368" s="297"/>
      <c r="G1368" s="297">
        <v>1368</v>
      </c>
      <c r="H1368" s="296" t="str">
        <f t="shared" si="241"/>
        <v/>
      </c>
      <c r="I1368" s="299" t="str">
        <f t="shared" si="234"/>
        <v/>
      </c>
      <c r="J1368" s="93"/>
      <c r="L1368" s="278">
        <f t="shared" si="235"/>
        <v>0</v>
      </c>
      <c r="M1368" s="278">
        <f t="shared" si="236"/>
        <v>0</v>
      </c>
      <c r="N1368" s="319">
        <f t="shared" si="237"/>
        <v>0</v>
      </c>
      <c r="O1368" s="300"/>
      <c r="P1368" s="300"/>
      <c r="Q1368" s="297"/>
      <c r="R1368" s="297"/>
      <c r="S1368" s="299" t="str">
        <f t="shared" si="243"/>
        <v/>
      </c>
    </row>
    <row r="1369" spans="1:19" ht="30" customHeight="1" x14ac:dyDescent="0.2">
      <c r="A1369" s="277" t="str">
        <f t="shared" si="233"/>
        <v/>
      </c>
      <c r="B1369" s="296" t="str">
        <f t="shared" si="238"/>
        <v/>
      </c>
      <c r="C1369" s="296" t="str">
        <f t="shared" si="239"/>
        <v/>
      </c>
      <c r="D1369" s="297" t="str">
        <f t="shared" si="240"/>
        <v/>
      </c>
      <c r="E1369" s="298" t="str">
        <f t="shared" si="242"/>
        <v/>
      </c>
      <c r="F1369" s="297"/>
      <c r="G1369" s="297">
        <v>1369</v>
      </c>
      <c r="H1369" s="296" t="str">
        <f t="shared" si="241"/>
        <v/>
      </c>
      <c r="I1369" s="299" t="str">
        <f t="shared" si="234"/>
        <v/>
      </c>
      <c r="J1369" s="93"/>
      <c r="L1369" s="278">
        <f t="shared" si="235"/>
        <v>0</v>
      </c>
      <c r="M1369" s="278">
        <f t="shared" si="236"/>
        <v>0</v>
      </c>
      <c r="N1369" s="319">
        <f t="shared" si="237"/>
        <v>0</v>
      </c>
      <c r="O1369" s="300"/>
      <c r="P1369" s="300"/>
      <c r="Q1369" s="297"/>
      <c r="R1369" s="297"/>
      <c r="S1369" s="299" t="str">
        <f t="shared" si="243"/>
        <v/>
      </c>
    </row>
    <row r="1370" spans="1:19" ht="30" customHeight="1" x14ac:dyDescent="0.2">
      <c r="A1370" s="277" t="str">
        <f t="shared" si="233"/>
        <v/>
      </c>
      <c r="B1370" s="296" t="str">
        <f t="shared" si="238"/>
        <v/>
      </c>
      <c r="C1370" s="296" t="str">
        <f t="shared" si="239"/>
        <v/>
      </c>
      <c r="D1370" s="297" t="str">
        <f t="shared" si="240"/>
        <v/>
      </c>
      <c r="E1370" s="298" t="str">
        <f t="shared" si="242"/>
        <v/>
      </c>
      <c r="F1370" s="297"/>
      <c r="G1370" s="297">
        <v>1370</v>
      </c>
      <c r="H1370" s="296" t="str">
        <f t="shared" si="241"/>
        <v/>
      </c>
      <c r="I1370" s="299" t="str">
        <f t="shared" si="234"/>
        <v/>
      </c>
      <c r="J1370" s="93"/>
      <c r="L1370" s="278">
        <f t="shared" si="235"/>
        <v>0</v>
      </c>
      <c r="M1370" s="278">
        <f t="shared" si="236"/>
        <v>0</v>
      </c>
      <c r="N1370" s="319">
        <f t="shared" si="237"/>
        <v>0</v>
      </c>
      <c r="O1370" s="300"/>
      <c r="P1370" s="300"/>
      <c r="Q1370" s="297"/>
      <c r="R1370" s="297"/>
      <c r="S1370" s="299" t="str">
        <f t="shared" si="243"/>
        <v/>
      </c>
    </row>
    <row r="1371" spans="1:19" ht="30" customHeight="1" x14ac:dyDescent="0.2">
      <c r="A1371" s="277" t="str">
        <f t="shared" si="233"/>
        <v/>
      </c>
      <c r="B1371" s="296" t="str">
        <f t="shared" si="238"/>
        <v/>
      </c>
      <c r="C1371" s="296" t="str">
        <f t="shared" si="239"/>
        <v/>
      </c>
      <c r="D1371" s="297" t="str">
        <f t="shared" si="240"/>
        <v/>
      </c>
      <c r="E1371" s="298" t="str">
        <f t="shared" si="242"/>
        <v/>
      </c>
      <c r="F1371" s="297"/>
      <c r="G1371" s="297">
        <v>1371</v>
      </c>
      <c r="H1371" s="296" t="str">
        <f t="shared" si="241"/>
        <v/>
      </c>
      <c r="I1371" s="299" t="str">
        <f t="shared" si="234"/>
        <v/>
      </c>
      <c r="J1371" s="93"/>
      <c r="L1371" s="278">
        <f t="shared" si="235"/>
        <v>0</v>
      </c>
      <c r="M1371" s="278">
        <f t="shared" si="236"/>
        <v>0</v>
      </c>
      <c r="N1371" s="319">
        <f t="shared" si="237"/>
        <v>0</v>
      </c>
      <c r="O1371" s="300"/>
      <c r="P1371" s="300"/>
      <c r="Q1371" s="297"/>
      <c r="R1371" s="297"/>
      <c r="S1371" s="299" t="str">
        <f t="shared" si="243"/>
        <v/>
      </c>
    </row>
    <row r="1372" spans="1:19" ht="30" customHeight="1" x14ac:dyDescent="0.2">
      <c r="A1372" s="277" t="str">
        <f t="shared" si="233"/>
        <v/>
      </c>
      <c r="B1372" s="296" t="str">
        <f t="shared" si="238"/>
        <v/>
      </c>
      <c r="C1372" s="296" t="str">
        <f t="shared" si="239"/>
        <v/>
      </c>
      <c r="D1372" s="297" t="str">
        <f t="shared" si="240"/>
        <v/>
      </c>
      <c r="E1372" s="298" t="str">
        <f t="shared" si="242"/>
        <v/>
      </c>
      <c r="F1372" s="297"/>
      <c r="G1372" s="297">
        <v>1372</v>
      </c>
      <c r="H1372" s="296" t="str">
        <f t="shared" si="241"/>
        <v/>
      </c>
      <c r="I1372" s="299" t="str">
        <f t="shared" si="234"/>
        <v/>
      </c>
      <c r="J1372" s="93"/>
      <c r="L1372" s="278">
        <f t="shared" si="235"/>
        <v>0</v>
      </c>
      <c r="M1372" s="278">
        <f t="shared" si="236"/>
        <v>0</v>
      </c>
      <c r="N1372" s="319">
        <f t="shared" si="237"/>
        <v>0</v>
      </c>
      <c r="O1372" s="300"/>
      <c r="P1372" s="300"/>
      <c r="Q1372" s="297"/>
      <c r="R1372" s="297"/>
      <c r="S1372" s="299" t="str">
        <f t="shared" si="243"/>
        <v/>
      </c>
    </row>
    <row r="1373" spans="1:19" ht="30" customHeight="1" x14ac:dyDescent="0.2">
      <c r="A1373" s="277" t="str">
        <f t="shared" si="233"/>
        <v/>
      </c>
      <c r="B1373" s="296" t="str">
        <f t="shared" si="238"/>
        <v/>
      </c>
      <c r="C1373" s="296" t="str">
        <f t="shared" si="239"/>
        <v/>
      </c>
      <c r="D1373" s="297" t="str">
        <f t="shared" si="240"/>
        <v/>
      </c>
      <c r="E1373" s="298" t="str">
        <f t="shared" si="242"/>
        <v/>
      </c>
      <c r="F1373" s="297"/>
      <c r="G1373" s="297">
        <v>1373</v>
      </c>
      <c r="H1373" s="296" t="str">
        <f t="shared" si="241"/>
        <v/>
      </c>
      <c r="I1373" s="299" t="str">
        <f t="shared" si="234"/>
        <v/>
      </c>
      <c r="J1373" s="93"/>
      <c r="L1373" s="278">
        <f t="shared" si="235"/>
        <v>0</v>
      </c>
      <c r="M1373" s="278">
        <f t="shared" si="236"/>
        <v>0</v>
      </c>
      <c r="N1373" s="319">
        <f t="shared" si="237"/>
        <v>0</v>
      </c>
      <c r="O1373" s="300"/>
      <c r="P1373" s="300"/>
      <c r="Q1373" s="297"/>
      <c r="R1373" s="297"/>
      <c r="S1373" s="299" t="str">
        <f t="shared" si="243"/>
        <v/>
      </c>
    </row>
    <row r="1374" spans="1:19" ht="30" customHeight="1" x14ac:dyDescent="0.2">
      <c r="A1374" s="277" t="str">
        <f t="shared" si="233"/>
        <v/>
      </c>
      <c r="B1374" s="296" t="str">
        <f t="shared" si="238"/>
        <v/>
      </c>
      <c r="C1374" s="296" t="str">
        <f t="shared" si="239"/>
        <v/>
      </c>
      <c r="D1374" s="297" t="str">
        <f t="shared" si="240"/>
        <v/>
      </c>
      <c r="E1374" s="298" t="str">
        <f t="shared" si="242"/>
        <v/>
      </c>
      <c r="F1374" s="297"/>
      <c r="G1374" s="297">
        <v>1374</v>
      </c>
      <c r="H1374" s="296" t="str">
        <f t="shared" si="241"/>
        <v/>
      </c>
      <c r="I1374" s="299" t="str">
        <f t="shared" si="234"/>
        <v/>
      </c>
      <c r="J1374" s="93"/>
      <c r="L1374" s="278">
        <f t="shared" si="235"/>
        <v>0</v>
      </c>
      <c r="M1374" s="278">
        <f t="shared" si="236"/>
        <v>0</v>
      </c>
      <c r="N1374" s="319">
        <f t="shared" si="237"/>
        <v>0</v>
      </c>
      <c r="O1374" s="300"/>
      <c r="P1374" s="300"/>
      <c r="Q1374" s="297"/>
      <c r="R1374" s="297"/>
      <c r="S1374" s="299" t="str">
        <f t="shared" si="243"/>
        <v/>
      </c>
    </row>
    <row r="1375" spans="1:19" ht="30" customHeight="1" x14ac:dyDescent="0.2">
      <c r="A1375" s="277" t="str">
        <f t="shared" si="233"/>
        <v/>
      </c>
      <c r="B1375" s="296" t="str">
        <f t="shared" si="238"/>
        <v/>
      </c>
      <c r="C1375" s="296" t="str">
        <f t="shared" si="239"/>
        <v/>
      </c>
      <c r="D1375" s="297" t="str">
        <f t="shared" si="240"/>
        <v/>
      </c>
      <c r="E1375" s="298" t="str">
        <f t="shared" si="242"/>
        <v/>
      </c>
      <c r="F1375" s="297"/>
      <c r="G1375" s="297">
        <v>1375</v>
      </c>
      <c r="H1375" s="296" t="str">
        <f t="shared" si="241"/>
        <v/>
      </c>
      <c r="I1375" s="299" t="str">
        <f t="shared" si="234"/>
        <v/>
      </c>
      <c r="J1375" s="93"/>
      <c r="L1375" s="278">
        <f t="shared" si="235"/>
        <v>0</v>
      </c>
      <c r="M1375" s="278">
        <f t="shared" si="236"/>
        <v>0</v>
      </c>
      <c r="N1375" s="319">
        <f t="shared" si="237"/>
        <v>0</v>
      </c>
      <c r="O1375" s="300"/>
      <c r="P1375" s="300"/>
      <c r="Q1375" s="297"/>
      <c r="R1375" s="297"/>
      <c r="S1375" s="299" t="str">
        <f t="shared" si="243"/>
        <v/>
      </c>
    </row>
    <row r="1376" spans="1:19" ht="30" customHeight="1" x14ac:dyDescent="0.2">
      <c r="A1376" s="277" t="str">
        <f t="shared" si="233"/>
        <v/>
      </c>
      <c r="B1376" s="296" t="str">
        <f t="shared" si="238"/>
        <v/>
      </c>
      <c r="C1376" s="296" t="str">
        <f t="shared" si="239"/>
        <v/>
      </c>
      <c r="D1376" s="297" t="str">
        <f t="shared" si="240"/>
        <v/>
      </c>
      <c r="E1376" s="298" t="str">
        <f t="shared" si="242"/>
        <v/>
      </c>
      <c r="F1376" s="297"/>
      <c r="G1376" s="297">
        <v>1376</v>
      </c>
      <c r="H1376" s="296" t="str">
        <f t="shared" si="241"/>
        <v/>
      </c>
      <c r="I1376" s="299" t="str">
        <f t="shared" si="234"/>
        <v/>
      </c>
      <c r="J1376" s="93"/>
      <c r="L1376" s="278">
        <f t="shared" si="235"/>
        <v>0</v>
      </c>
      <c r="M1376" s="278">
        <f t="shared" si="236"/>
        <v>0</v>
      </c>
      <c r="N1376" s="319">
        <f t="shared" si="237"/>
        <v>0</v>
      </c>
      <c r="O1376" s="300"/>
      <c r="P1376" s="300"/>
      <c r="Q1376" s="297"/>
      <c r="R1376" s="297"/>
      <c r="S1376" s="299" t="str">
        <f t="shared" si="243"/>
        <v/>
      </c>
    </row>
    <row r="1377" spans="1:19" ht="30" customHeight="1" x14ac:dyDescent="0.2">
      <c r="A1377" s="277" t="str">
        <f t="shared" si="233"/>
        <v/>
      </c>
      <c r="B1377" s="296" t="str">
        <f t="shared" si="238"/>
        <v/>
      </c>
      <c r="C1377" s="296" t="str">
        <f t="shared" si="239"/>
        <v/>
      </c>
      <c r="D1377" s="297" t="str">
        <f t="shared" si="240"/>
        <v/>
      </c>
      <c r="E1377" s="298" t="str">
        <f t="shared" si="242"/>
        <v/>
      </c>
      <c r="F1377" s="297"/>
      <c r="G1377" s="297">
        <v>1377</v>
      </c>
      <c r="H1377" s="296" t="str">
        <f t="shared" si="241"/>
        <v/>
      </c>
      <c r="I1377" s="299" t="str">
        <f t="shared" si="234"/>
        <v/>
      </c>
      <c r="J1377" s="93"/>
      <c r="L1377" s="278">
        <f t="shared" si="235"/>
        <v>0</v>
      </c>
      <c r="M1377" s="278">
        <f t="shared" si="236"/>
        <v>0</v>
      </c>
      <c r="N1377" s="319">
        <f t="shared" si="237"/>
        <v>0</v>
      </c>
      <c r="O1377" s="300"/>
      <c r="P1377" s="300"/>
      <c r="Q1377" s="297"/>
      <c r="R1377" s="297"/>
      <c r="S1377" s="299" t="str">
        <f t="shared" si="243"/>
        <v/>
      </c>
    </row>
    <row r="1378" spans="1:19" ht="30" customHeight="1" x14ac:dyDescent="0.2">
      <c r="A1378" s="277" t="str">
        <f t="shared" si="233"/>
        <v/>
      </c>
      <c r="B1378" s="296" t="str">
        <f t="shared" si="238"/>
        <v/>
      </c>
      <c r="C1378" s="296" t="str">
        <f t="shared" si="239"/>
        <v/>
      </c>
      <c r="D1378" s="297" t="str">
        <f t="shared" si="240"/>
        <v/>
      </c>
      <c r="E1378" s="298" t="str">
        <f t="shared" si="242"/>
        <v/>
      </c>
      <c r="F1378" s="297"/>
      <c r="G1378" s="297">
        <v>1378</v>
      </c>
      <c r="H1378" s="296" t="str">
        <f t="shared" si="241"/>
        <v/>
      </c>
      <c r="I1378" s="299" t="str">
        <f t="shared" si="234"/>
        <v/>
      </c>
      <c r="J1378" s="93"/>
      <c r="L1378" s="278">
        <f t="shared" si="235"/>
        <v>0</v>
      </c>
      <c r="M1378" s="278">
        <f t="shared" si="236"/>
        <v>0</v>
      </c>
      <c r="N1378" s="319">
        <f t="shared" si="237"/>
        <v>0</v>
      </c>
      <c r="O1378" s="300"/>
      <c r="P1378" s="300"/>
      <c r="Q1378" s="297"/>
      <c r="R1378" s="297"/>
      <c r="S1378" s="299" t="str">
        <f t="shared" si="243"/>
        <v/>
      </c>
    </row>
    <row r="1379" spans="1:19" ht="30" customHeight="1" x14ac:dyDescent="0.2">
      <c r="A1379" s="277" t="str">
        <f t="shared" si="233"/>
        <v/>
      </c>
      <c r="B1379" s="296" t="str">
        <f t="shared" si="238"/>
        <v/>
      </c>
      <c r="C1379" s="296" t="str">
        <f t="shared" si="239"/>
        <v/>
      </c>
      <c r="D1379" s="297" t="str">
        <f t="shared" si="240"/>
        <v/>
      </c>
      <c r="E1379" s="298" t="str">
        <f t="shared" si="242"/>
        <v/>
      </c>
      <c r="F1379" s="297"/>
      <c r="G1379" s="297">
        <v>1379</v>
      </c>
      <c r="H1379" s="296" t="str">
        <f t="shared" si="241"/>
        <v/>
      </c>
      <c r="I1379" s="299" t="str">
        <f t="shared" si="234"/>
        <v/>
      </c>
      <c r="J1379" s="93"/>
      <c r="L1379" s="278">
        <f t="shared" si="235"/>
        <v>0</v>
      </c>
      <c r="M1379" s="278">
        <f t="shared" si="236"/>
        <v>0</v>
      </c>
      <c r="N1379" s="319">
        <f t="shared" si="237"/>
        <v>0</v>
      </c>
      <c r="O1379" s="300"/>
      <c r="P1379" s="300"/>
      <c r="Q1379" s="297"/>
      <c r="R1379" s="297"/>
      <c r="S1379" s="299" t="str">
        <f t="shared" si="243"/>
        <v/>
      </c>
    </row>
    <row r="1380" spans="1:19" ht="30" customHeight="1" x14ac:dyDescent="0.2">
      <c r="A1380" s="277" t="str">
        <f t="shared" si="233"/>
        <v/>
      </c>
      <c r="B1380" s="296" t="str">
        <f t="shared" si="238"/>
        <v/>
      </c>
      <c r="C1380" s="296" t="str">
        <f t="shared" si="239"/>
        <v/>
      </c>
      <c r="D1380" s="297" t="str">
        <f t="shared" si="240"/>
        <v/>
      </c>
      <c r="E1380" s="298" t="str">
        <f t="shared" si="242"/>
        <v/>
      </c>
      <c r="F1380" s="297"/>
      <c r="G1380" s="297">
        <v>1380</v>
      </c>
      <c r="H1380" s="296" t="str">
        <f t="shared" si="241"/>
        <v/>
      </c>
      <c r="I1380" s="299" t="str">
        <f t="shared" si="234"/>
        <v/>
      </c>
      <c r="J1380" s="93"/>
      <c r="L1380" s="278">
        <f t="shared" si="235"/>
        <v>0</v>
      </c>
      <c r="M1380" s="278">
        <f t="shared" si="236"/>
        <v>0</v>
      </c>
      <c r="N1380" s="319">
        <f t="shared" si="237"/>
        <v>0</v>
      </c>
      <c r="O1380" s="300"/>
      <c r="P1380" s="300"/>
      <c r="Q1380" s="297"/>
      <c r="R1380" s="297"/>
      <c r="S1380" s="299" t="str">
        <f t="shared" si="243"/>
        <v/>
      </c>
    </row>
    <row r="1381" spans="1:19" ht="30" customHeight="1" x14ac:dyDescent="0.2">
      <c r="A1381" s="277" t="str">
        <f t="shared" si="233"/>
        <v/>
      </c>
      <c r="B1381" s="296" t="str">
        <f t="shared" si="238"/>
        <v/>
      </c>
      <c r="C1381" s="296" t="str">
        <f t="shared" si="239"/>
        <v/>
      </c>
      <c r="D1381" s="297" t="str">
        <f t="shared" si="240"/>
        <v/>
      </c>
      <c r="E1381" s="298" t="str">
        <f t="shared" si="242"/>
        <v/>
      </c>
      <c r="F1381" s="297"/>
      <c r="G1381" s="297">
        <v>1381</v>
      </c>
      <c r="H1381" s="296" t="str">
        <f t="shared" si="241"/>
        <v/>
      </c>
      <c r="I1381" s="299" t="str">
        <f t="shared" si="234"/>
        <v/>
      </c>
      <c r="J1381" s="93"/>
      <c r="L1381" s="278">
        <f t="shared" si="235"/>
        <v>0</v>
      </c>
      <c r="M1381" s="278">
        <f t="shared" si="236"/>
        <v>0</v>
      </c>
      <c r="N1381" s="319">
        <f t="shared" si="237"/>
        <v>0</v>
      </c>
      <c r="O1381" s="300"/>
      <c r="P1381" s="300"/>
      <c r="Q1381" s="297"/>
      <c r="R1381" s="297"/>
      <c r="S1381" s="299" t="str">
        <f t="shared" si="243"/>
        <v/>
      </c>
    </row>
    <row r="1382" spans="1:19" ht="30" customHeight="1" x14ac:dyDescent="0.2">
      <c r="A1382" s="277" t="str">
        <f t="shared" si="233"/>
        <v/>
      </c>
      <c r="B1382" s="296" t="str">
        <f t="shared" si="238"/>
        <v/>
      </c>
      <c r="C1382" s="296" t="str">
        <f t="shared" si="239"/>
        <v/>
      </c>
      <c r="D1382" s="297" t="str">
        <f t="shared" si="240"/>
        <v/>
      </c>
      <c r="E1382" s="298" t="str">
        <f t="shared" si="242"/>
        <v/>
      </c>
      <c r="F1382" s="297"/>
      <c r="G1382" s="297">
        <v>1382</v>
      </c>
      <c r="H1382" s="296" t="str">
        <f t="shared" si="241"/>
        <v/>
      </c>
      <c r="I1382" s="299" t="str">
        <f t="shared" si="234"/>
        <v/>
      </c>
      <c r="J1382" s="93"/>
      <c r="L1382" s="278">
        <f t="shared" si="235"/>
        <v>0</v>
      </c>
      <c r="M1382" s="278">
        <f t="shared" si="236"/>
        <v>0</v>
      </c>
      <c r="N1382" s="319">
        <f t="shared" si="237"/>
        <v>0</v>
      </c>
      <c r="O1382" s="300"/>
      <c r="P1382" s="300"/>
      <c r="Q1382" s="297"/>
      <c r="R1382" s="297"/>
      <c r="S1382" s="299" t="str">
        <f t="shared" si="243"/>
        <v/>
      </c>
    </row>
    <row r="1383" spans="1:19" ht="30" customHeight="1" x14ac:dyDescent="0.2">
      <c r="A1383" s="277" t="str">
        <f t="shared" si="233"/>
        <v/>
      </c>
      <c r="B1383" s="296" t="str">
        <f t="shared" si="238"/>
        <v/>
      </c>
      <c r="C1383" s="296" t="str">
        <f t="shared" si="239"/>
        <v/>
      </c>
      <c r="D1383" s="297" t="str">
        <f t="shared" si="240"/>
        <v/>
      </c>
      <c r="E1383" s="298" t="str">
        <f t="shared" si="242"/>
        <v/>
      </c>
      <c r="F1383" s="297"/>
      <c r="G1383" s="297">
        <v>1383</v>
      </c>
      <c r="H1383" s="296" t="str">
        <f t="shared" si="241"/>
        <v/>
      </c>
      <c r="I1383" s="299" t="str">
        <f t="shared" si="234"/>
        <v/>
      </c>
      <c r="J1383" s="93"/>
      <c r="L1383" s="278">
        <f t="shared" si="235"/>
        <v>0</v>
      </c>
      <c r="M1383" s="278">
        <f t="shared" si="236"/>
        <v>0</v>
      </c>
      <c r="N1383" s="319">
        <f t="shared" si="237"/>
        <v>0</v>
      </c>
      <c r="O1383" s="300"/>
      <c r="P1383" s="300"/>
      <c r="Q1383" s="297"/>
      <c r="R1383" s="297"/>
      <c r="S1383" s="299" t="str">
        <f t="shared" si="243"/>
        <v/>
      </c>
    </row>
    <row r="1384" spans="1:19" ht="30" customHeight="1" x14ac:dyDescent="0.2">
      <c r="A1384" s="277" t="str">
        <f t="shared" si="233"/>
        <v/>
      </c>
      <c r="B1384" s="296" t="str">
        <f t="shared" si="238"/>
        <v/>
      </c>
      <c r="C1384" s="296" t="str">
        <f t="shared" si="239"/>
        <v/>
      </c>
      <c r="D1384" s="297" t="str">
        <f t="shared" si="240"/>
        <v/>
      </c>
      <c r="E1384" s="298" t="str">
        <f t="shared" si="242"/>
        <v/>
      </c>
      <c r="F1384" s="297"/>
      <c r="G1384" s="297">
        <v>1384</v>
      </c>
      <c r="H1384" s="296" t="str">
        <f t="shared" si="241"/>
        <v/>
      </c>
      <c r="I1384" s="299" t="str">
        <f t="shared" si="234"/>
        <v/>
      </c>
      <c r="J1384" s="93"/>
      <c r="L1384" s="278">
        <f t="shared" si="235"/>
        <v>0</v>
      </c>
      <c r="M1384" s="278">
        <f t="shared" si="236"/>
        <v>0</v>
      </c>
      <c r="N1384" s="319">
        <f t="shared" si="237"/>
        <v>0</v>
      </c>
      <c r="O1384" s="300"/>
      <c r="P1384" s="300"/>
      <c r="Q1384" s="297"/>
      <c r="R1384" s="297"/>
      <c r="S1384" s="299" t="str">
        <f t="shared" si="243"/>
        <v/>
      </c>
    </row>
    <row r="1385" spans="1:19" ht="30" customHeight="1" x14ac:dyDescent="0.2">
      <c r="A1385" s="277" t="str">
        <f t="shared" si="233"/>
        <v/>
      </c>
      <c r="B1385" s="296" t="str">
        <f t="shared" si="238"/>
        <v/>
      </c>
      <c r="C1385" s="296" t="str">
        <f t="shared" si="239"/>
        <v/>
      </c>
      <c r="D1385" s="297" t="str">
        <f t="shared" si="240"/>
        <v/>
      </c>
      <c r="E1385" s="298" t="str">
        <f t="shared" si="242"/>
        <v/>
      </c>
      <c r="F1385" s="297"/>
      <c r="G1385" s="297">
        <v>1385</v>
      </c>
      <c r="H1385" s="296" t="str">
        <f t="shared" si="241"/>
        <v/>
      </c>
      <c r="I1385" s="299" t="str">
        <f t="shared" si="234"/>
        <v/>
      </c>
      <c r="J1385" s="93"/>
      <c r="L1385" s="278">
        <f t="shared" si="235"/>
        <v>0</v>
      </c>
      <c r="M1385" s="278">
        <f t="shared" si="236"/>
        <v>0</v>
      </c>
      <c r="N1385" s="319">
        <f t="shared" si="237"/>
        <v>0</v>
      </c>
      <c r="O1385" s="300"/>
      <c r="P1385" s="300"/>
      <c r="Q1385" s="297"/>
      <c r="R1385" s="297"/>
      <c r="S1385" s="299" t="str">
        <f t="shared" si="243"/>
        <v/>
      </c>
    </row>
    <row r="1386" spans="1:19" ht="30" customHeight="1" x14ac:dyDescent="0.2">
      <c r="A1386" s="277" t="str">
        <f t="shared" si="233"/>
        <v/>
      </c>
      <c r="B1386" s="296" t="str">
        <f t="shared" si="238"/>
        <v/>
      </c>
      <c r="C1386" s="296" t="str">
        <f t="shared" si="239"/>
        <v/>
      </c>
      <c r="D1386" s="297" t="str">
        <f t="shared" si="240"/>
        <v/>
      </c>
      <c r="E1386" s="298" t="str">
        <f t="shared" si="242"/>
        <v/>
      </c>
      <c r="F1386" s="297"/>
      <c r="G1386" s="297">
        <v>1386</v>
      </c>
      <c r="H1386" s="296" t="str">
        <f t="shared" si="241"/>
        <v/>
      </c>
      <c r="I1386" s="299" t="str">
        <f t="shared" si="234"/>
        <v/>
      </c>
      <c r="J1386" s="93"/>
      <c r="L1386" s="278">
        <f t="shared" si="235"/>
        <v>0</v>
      </c>
      <c r="M1386" s="278">
        <f t="shared" si="236"/>
        <v>0</v>
      </c>
      <c r="N1386" s="319">
        <f t="shared" si="237"/>
        <v>0</v>
      </c>
      <c r="O1386" s="300"/>
      <c r="P1386" s="300"/>
      <c r="Q1386" s="297"/>
      <c r="R1386" s="297"/>
      <c r="S1386" s="299" t="str">
        <f t="shared" si="243"/>
        <v/>
      </c>
    </row>
    <row r="1387" spans="1:19" ht="30" customHeight="1" x14ac:dyDescent="0.2">
      <c r="A1387" s="277" t="str">
        <f t="shared" si="233"/>
        <v/>
      </c>
      <c r="B1387" s="296" t="str">
        <f t="shared" si="238"/>
        <v/>
      </c>
      <c r="C1387" s="296" t="str">
        <f t="shared" si="239"/>
        <v/>
      </c>
      <c r="D1387" s="297" t="str">
        <f t="shared" si="240"/>
        <v/>
      </c>
      <c r="E1387" s="298" t="str">
        <f t="shared" si="242"/>
        <v/>
      </c>
      <c r="F1387" s="297"/>
      <c r="G1387" s="297">
        <v>1387</v>
      </c>
      <c r="H1387" s="296" t="str">
        <f t="shared" si="241"/>
        <v/>
      </c>
      <c r="I1387" s="299" t="str">
        <f t="shared" si="234"/>
        <v/>
      </c>
      <c r="J1387" s="93"/>
      <c r="L1387" s="278">
        <f t="shared" si="235"/>
        <v>0</v>
      </c>
      <c r="M1387" s="278">
        <f t="shared" si="236"/>
        <v>0</v>
      </c>
      <c r="N1387" s="319">
        <f t="shared" si="237"/>
        <v>0</v>
      </c>
      <c r="O1387" s="300"/>
      <c r="P1387" s="300"/>
      <c r="Q1387" s="297"/>
      <c r="R1387" s="297"/>
      <c r="S1387" s="299" t="str">
        <f t="shared" si="243"/>
        <v/>
      </c>
    </row>
    <row r="1388" spans="1:19" ht="30" customHeight="1" x14ac:dyDescent="0.2">
      <c r="A1388" s="277" t="str">
        <f t="shared" si="233"/>
        <v/>
      </c>
      <c r="B1388" s="296" t="str">
        <f t="shared" si="238"/>
        <v/>
      </c>
      <c r="C1388" s="296" t="str">
        <f t="shared" si="239"/>
        <v/>
      </c>
      <c r="D1388" s="297" t="str">
        <f t="shared" si="240"/>
        <v/>
      </c>
      <c r="E1388" s="298" t="str">
        <f t="shared" si="242"/>
        <v/>
      </c>
      <c r="F1388" s="297"/>
      <c r="G1388" s="297">
        <v>1388</v>
      </c>
      <c r="H1388" s="296" t="str">
        <f t="shared" si="241"/>
        <v/>
      </c>
      <c r="I1388" s="299" t="str">
        <f t="shared" si="234"/>
        <v/>
      </c>
      <c r="J1388" s="93"/>
      <c r="L1388" s="278">
        <f t="shared" si="235"/>
        <v>0</v>
      </c>
      <c r="M1388" s="278">
        <f t="shared" si="236"/>
        <v>0</v>
      </c>
      <c r="N1388" s="319">
        <f t="shared" si="237"/>
        <v>0</v>
      </c>
      <c r="O1388" s="300"/>
      <c r="P1388" s="300"/>
      <c r="Q1388" s="297"/>
      <c r="R1388" s="297"/>
      <c r="S1388" s="299" t="str">
        <f t="shared" si="243"/>
        <v/>
      </c>
    </row>
    <row r="1389" spans="1:19" ht="30" customHeight="1" x14ac:dyDescent="0.2">
      <c r="A1389" s="277" t="str">
        <f t="shared" si="233"/>
        <v/>
      </c>
      <c r="B1389" s="296" t="str">
        <f t="shared" si="238"/>
        <v/>
      </c>
      <c r="C1389" s="296" t="str">
        <f t="shared" si="239"/>
        <v/>
      </c>
      <c r="D1389" s="297" t="str">
        <f t="shared" si="240"/>
        <v/>
      </c>
      <c r="E1389" s="298" t="str">
        <f t="shared" si="242"/>
        <v/>
      </c>
      <c r="F1389" s="297"/>
      <c r="G1389" s="297">
        <v>1389</v>
      </c>
      <c r="H1389" s="296" t="str">
        <f t="shared" si="241"/>
        <v/>
      </c>
      <c r="I1389" s="299" t="str">
        <f t="shared" si="234"/>
        <v/>
      </c>
      <c r="J1389" s="93"/>
      <c r="L1389" s="278">
        <f t="shared" si="235"/>
        <v>0</v>
      </c>
      <c r="M1389" s="278">
        <f t="shared" si="236"/>
        <v>0</v>
      </c>
      <c r="N1389" s="319">
        <f t="shared" si="237"/>
        <v>0</v>
      </c>
      <c r="O1389" s="300"/>
      <c r="P1389" s="300"/>
      <c r="Q1389" s="297"/>
      <c r="R1389" s="297"/>
      <c r="S1389" s="299" t="str">
        <f t="shared" si="243"/>
        <v/>
      </c>
    </row>
    <row r="1390" spans="1:19" ht="30" customHeight="1" x14ac:dyDescent="0.2">
      <c r="A1390" s="277" t="str">
        <f t="shared" si="233"/>
        <v/>
      </c>
      <c r="B1390" s="296" t="str">
        <f t="shared" si="238"/>
        <v/>
      </c>
      <c r="C1390" s="296" t="str">
        <f t="shared" si="239"/>
        <v/>
      </c>
      <c r="D1390" s="297" t="str">
        <f t="shared" si="240"/>
        <v/>
      </c>
      <c r="E1390" s="298" t="str">
        <f t="shared" si="242"/>
        <v/>
      </c>
      <c r="F1390" s="297"/>
      <c r="G1390" s="297">
        <v>1390</v>
      </c>
      <c r="H1390" s="296" t="str">
        <f t="shared" si="241"/>
        <v/>
      </c>
      <c r="I1390" s="299" t="str">
        <f t="shared" si="234"/>
        <v/>
      </c>
      <c r="J1390" s="93"/>
      <c r="L1390" s="278">
        <f t="shared" si="235"/>
        <v>0</v>
      </c>
      <c r="M1390" s="278">
        <f t="shared" si="236"/>
        <v>0</v>
      </c>
      <c r="N1390" s="319">
        <f t="shared" si="237"/>
        <v>0</v>
      </c>
      <c r="O1390" s="300"/>
      <c r="P1390" s="300"/>
      <c r="Q1390" s="297"/>
      <c r="R1390" s="297"/>
      <c r="S1390" s="299" t="str">
        <f t="shared" si="243"/>
        <v/>
      </c>
    </row>
    <row r="1391" spans="1:19" ht="30" customHeight="1" x14ac:dyDescent="0.2">
      <c r="A1391" s="277" t="str">
        <f t="shared" si="233"/>
        <v/>
      </c>
      <c r="B1391" s="296" t="str">
        <f t="shared" si="238"/>
        <v/>
      </c>
      <c r="C1391" s="296" t="str">
        <f t="shared" si="239"/>
        <v/>
      </c>
      <c r="D1391" s="297" t="str">
        <f t="shared" si="240"/>
        <v/>
      </c>
      <c r="E1391" s="298" t="str">
        <f t="shared" si="242"/>
        <v/>
      </c>
      <c r="F1391" s="297"/>
      <c r="G1391" s="297">
        <v>1391</v>
      </c>
      <c r="H1391" s="296" t="str">
        <f t="shared" si="241"/>
        <v/>
      </c>
      <c r="I1391" s="299" t="str">
        <f t="shared" si="234"/>
        <v/>
      </c>
      <c r="J1391" s="93"/>
      <c r="L1391" s="278">
        <f t="shared" si="235"/>
        <v>0</v>
      </c>
      <c r="M1391" s="278">
        <f t="shared" si="236"/>
        <v>0</v>
      </c>
      <c r="N1391" s="319">
        <f t="shared" si="237"/>
        <v>0</v>
      </c>
      <c r="O1391" s="300"/>
      <c r="P1391" s="300"/>
      <c r="Q1391" s="297"/>
      <c r="R1391" s="297"/>
      <c r="S1391" s="299" t="str">
        <f t="shared" si="243"/>
        <v/>
      </c>
    </row>
    <row r="1392" spans="1:19" ht="30" customHeight="1" x14ac:dyDescent="0.2">
      <c r="A1392" s="277" t="str">
        <f t="shared" si="233"/>
        <v/>
      </c>
      <c r="B1392" s="296" t="str">
        <f t="shared" si="238"/>
        <v/>
      </c>
      <c r="C1392" s="296" t="str">
        <f t="shared" si="239"/>
        <v/>
      </c>
      <c r="D1392" s="297" t="str">
        <f t="shared" si="240"/>
        <v/>
      </c>
      <c r="E1392" s="298" t="str">
        <f t="shared" si="242"/>
        <v/>
      </c>
      <c r="F1392" s="297"/>
      <c r="G1392" s="297">
        <v>1392</v>
      </c>
      <c r="H1392" s="296" t="str">
        <f t="shared" si="241"/>
        <v/>
      </c>
      <c r="I1392" s="299" t="str">
        <f t="shared" si="234"/>
        <v/>
      </c>
      <c r="J1392" s="93"/>
      <c r="L1392" s="278">
        <f t="shared" si="235"/>
        <v>0</v>
      </c>
      <c r="M1392" s="278">
        <f t="shared" si="236"/>
        <v>0</v>
      </c>
      <c r="N1392" s="319">
        <f t="shared" si="237"/>
        <v>0</v>
      </c>
      <c r="O1392" s="300"/>
      <c r="P1392" s="300"/>
      <c r="Q1392" s="297"/>
      <c r="R1392" s="297"/>
      <c r="S1392" s="299" t="str">
        <f t="shared" si="243"/>
        <v/>
      </c>
    </row>
    <row r="1393" spans="1:19" ht="30" customHeight="1" x14ac:dyDescent="0.2">
      <c r="A1393" s="277" t="str">
        <f t="shared" si="233"/>
        <v/>
      </c>
      <c r="B1393" s="296" t="str">
        <f t="shared" si="238"/>
        <v/>
      </c>
      <c r="C1393" s="296" t="str">
        <f t="shared" si="239"/>
        <v/>
      </c>
      <c r="D1393" s="297" t="str">
        <f t="shared" si="240"/>
        <v/>
      </c>
      <c r="E1393" s="298" t="str">
        <f t="shared" si="242"/>
        <v/>
      </c>
      <c r="F1393" s="297"/>
      <c r="G1393" s="297">
        <v>1393</v>
      </c>
      <c r="H1393" s="296" t="str">
        <f t="shared" si="241"/>
        <v/>
      </c>
      <c r="I1393" s="299" t="str">
        <f t="shared" si="234"/>
        <v/>
      </c>
      <c r="J1393" s="93"/>
      <c r="L1393" s="278">
        <f t="shared" si="235"/>
        <v>0</v>
      </c>
      <c r="M1393" s="278">
        <f t="shared" si="236"/>
        <v>0</v>
      </c>
      <c r="N1393" s="319">
        <f t="shared" si="237"/>
        <v>0</v>
      </c>
      <c r="O1393" s="300"/>
      <c r="P1393" s="300"/>
      <c r="Q1393" s="297"/>
      <c r="R1393" s="297"/>
      <c r="S1393" s="299" t="str">
        <f t="shared" si="243"/>
        <v/>
      </c>
    </row>
    <row r="1394" spans="1:19" ht="30" customHeight="1" x14ac:dyDescent="0.2">
      <c r="A1394" s="277" t="str">
        <f t="shared" si="233"/>
        <v/>
      </c>
      <c r="B1394" s="296" t="str">
        <f t="shared" si="238"/>
        <v/>
      </c>
      <c r="C1394" s="296" t="str">
        <f t="shared" si="239"/>
        <v/>
      </c>
      <c r="D1394" s="297" t="str">
        <f t="shared" si="240"/>
        <v/>
      </c>
      <c r="E1394" s="298" t="str">
        <f t="shared" si="242"/>
        <v/>
      </c>
      <c r="F1394" s="297"/>
      <c r="G1394" s="297">
        <v>1394</v>
      </c>
      <c r="H1394" s="296" t="str">
        <f t="shared" si="241"/>
        <v/>
      </c>
      <c r="I1394" s="299" t="str">
        <f t="shared" si="234"/>
        <v/>
      </c>
      <c r="J1394" s="93"/>
      <c r="L1394" s="278">
        <f t="shared" si="235"/>
        <v>0</v>
      </c>
      <c r="M1394" s="278">
        <f t="shared" si="236"/>
        <v>0</v>
      </c>
      <c r="N1394" s="319">
        <f t="shared" si="237"/>
        <v>0</v>
      </c>
      <c r="O1394" s="300"/>
      <c r="P1394" s="300"/>
      <c r="Q1394" s="297"/>
      <c r="R1394" s="297"/>
      <c r="S1394" s="299" t="str">
        <f t="shared" si="243"/>
        <v/>
      </c>
    </row>
    <row r="1395" spans="1:19" ht="30" customHeight="1" x14ac:dyDescent="0.2">
      <c r="A1395" s="277" t="str">
        <f t="shared" si="233"/>
        <v/>
      </c>
      <c r="B1395" s="296" t="str">
        <f t="shared" si="238"/>
        <v/>
      </c>
      <c r="C1395" s="296" t="str">
        <f t="shared" si="239"/>
        <v/>
      </c>
      <c r="D1395" s="297" t="str">
        <f t="shared" si="240"/>
        <v/>
      </c>
      <c r="E1395" s="298" t="str">
        <f t="shared" si="242"/>
        <v/>
      </c>
      <c r="F1395" s="297"/>
      <c r="G1395" s="297">
        <v>1395</v>
      </c>
      <c r="H1395" s="296" t="str">
        <f t="shared" si="241"/>
        <v/>
      </c>
      <c r="I1395" s="299" t="str">
        <f t="shared" si="234"/>
        <v/>
      </c>
      <c r="J1395" s="93"/>
      <c r="L1395" s="278">
        <f t="shared" si="235"/>
        <v>0</v>
      </c>
      <c r="M1395" s="278">
        <f t="shared" si="236"/>
        <v>0</v>
      </c>
      <c r="N1395" s="319">
        <f t="shared" si="237"/>
        <v>0</v>
      </c>
      <c r="O1395" s="300"/>
      <c r="P1395" s="300"/>
      <c r="Q1395" s="297"/>
      <c r="R1395" s="297"/>
      <c r="S1395" s="299" t="str">
        <f t="shared" si="243"/>
        <v/>
      </c>
    </row>
    <row r="1396" spans="1:19" ht="30" customHeight="1" x14ac:dyDescent="0.2">
      <c r="A1396" s="277" t="str">
        <f t="shared" si="233"/>
        <v/>
      </c>
      <c r="B1396" s="296" t="str">
        <f t="shared" si="238"/>
        <v/>
      </c>
      <c r="C1396" s="296" t="str">
        <f t="shared" si="239"/>
        <v/>
      </c>
      <c r="D1396" s="297" t="str">
        <f t="shared" si="240"/>
        <v/>
      </c>
      <c r="E1396" s="298" t="str">
        <f t="shared" si="242"/>
        <v/>
      </c>
      <c r="F1396" s="297"/>
      <c r="G1396" s="297">
        <v>1396</v>
      </c>
      <c r="H1396" s="296" t="str">
        <f t="shared" si="241"/>
        <v/>
      </c>
      <c r="I1396" s="299" t="str">
        <f t="shared" si="234"/>
        <v/>
      </c>
      <c r="J1396" s="93"/>
      <c r="L1396" s="278">
        <f t="shared" si="235"/>
        <v>0</v>
      </c>
      <c r="M1396" s="278">
        <f t="shared" si="236"/>
        <v>0</v>
      </c>
      <c r="N1396" s="319">
        <f t="shared" si="237"/>
        <v>0</v>
      </c>
      <c r="O1396" s="300"/>
      <c r="P1396" s="300"/>
      <c r="Q1396" s="297"/>
      <c r="R1396" s="297"/>
      <c r="S1396" s="299" t="str">
        <f t="shared" si="243"/>
        <v/>
      </c>
    </row>
    <row r="1397" spans="1:19" ht="30" customHeight="1" x14ac:dyDescent="0.2">
      <c r="A1397" s="277" t="str">
        <f t="shared" si="233"/>
        <v/>
      </c>
      <c r="B1397" s="296" t="str">
        <f t="shared" si="238"/>
        <v/>
      </c>
      <c r="C1397" s="296" t="str">
        <f t="shared" si="239"/>
        <v/>
      </c>
      <c r="D1397" s="297" t="str">
        <f t="shared" si="240"/>
        <v/>
      </c>
      <c r="E1397" s="298" t="str">
        <f t="shared" si="242"/>
        <v/>
      </c>
      <c r="F1397" s="297"/>
      <c r="G1397" s="297">
        <v>1397</v>
      </c>
      <c r="H1397" s="296" t="str">
        <f t="shared" si="241"/>
        <v/>
      </c>
      <c r="I1397" s="299" t="str">
        <f t="shared" si="234"/>
        <v/>
      </c>
      <c r="J1397" s="93"/>
      <c r="L1397" s="278">
        <f t="shared" si="235"/>
        <v>0</v>
      </c>
      <c r="M1397" s="278">
        <f t="shared" si="236"/>
        <v>0</v>
      </c>
      <c r="N1397" s="319">
        <f t="shared" si="237"/>
        <v>0</v>
      </c>
      <c r="O1397" s="300"/>
      <c r="P1397" s="300"/>
      <c r="Q1397" s="297"/>
      <c r="R1397" s="297"/>
      <c r="S1397" s="299" t="str">
        <f t="shared" si="243"/>
        <v/>
      </c>
    </row>
    <row r="1398" spans="1:19" ht="30" customHeight="1" x14ac:dyDescent="0.2">
      <c r="A1398" s="277" t="str">
        <f t="shared" si="233"/>
        <v/>
      </c>
      <c r="B1398" s="296" t="str">
        <f t="shared" si="238"/>
        <v/>
      </c>
      <c r="C1398" s="296" t="str">
        <f t="shared" si="239"/>
        <v/>
      </c>
      <c r="D1398" s="297" t="str">
        <f t="shared" si="240"/>
        <v/>
      </c>
      <c r="E1398" s="298" t="str">
        <f t="shared" si="242"/>
        <v/>
      </c>
      <c r="F1398" s="297"/>
      <c r="G1398" s="297">
        <v>1398</v>
      </c>
      <c r="H1398" s="296" t="str">
        <f t="shared" si="241"/>
        <v/>
      </c>
      <c r="I1398" s="299" t="str">
        <f t="shared" si="234"/>
        <v/>
      </c>
      <c r="J1398" s="93"/>
      <c r="L1398" s="278">
        <f t="shared" si="235"/>
        <v>0</v>
      </c>
      <c r="M1398" s="278">
        <f t="shared" si="236"/>
        <v>0</v>
      </c>
      <c r="N1398" s="319">
        <f t="shared" si="237"/>
        <v>0</v>
      </c>
      <c r="O1398" s="300"/>
      <c r="P1398" s="300"/>
      <c r="Q1398" s="297"/>
      <c r="R1398" s="297"/>
      <c r="S1398" s="299" t="str">
        <f t="shared" si="243"/>
        <v/>
      </c>
    </row>
    <row r="1399" spans="1:19" ht="30" customHeight="1" x14ac:dyDescent="0.2">
      <c r="A1399" s="277" t="str">
        <f t="shared" si="233"/>
        <v/>
      </c>
      <c r="B1399" s="296" t="str">
        <f t="shared" si="238"/>
        <v/>
      </c>
      <c r="C1399" s="296" t="str">
        <f t="shared" si="239"/>
        <v/>
      </c>
      <c r="D1399" s="297" t="str">
        <f t="shared" si="240"/>
        <v/>
      </c>
      <c r="E1399" s="298" t="str">
        <f t="shared" si="242"/>
        <v/>
      </c>
      <c r="F1399" s="297"/>
      <c r="G1399" s="297">
        <v>1399</v>
      </c>
      <c r="H1399" s="296" t="str">
        <f t="shared" si="241"/>
        <v/>
      </c>
      <c r="I1399" s="299" t="str">
        <f t="shared" si="234"/>
        <v/>
      </c>
      <c r="J1399" s="93"/>
      <c r="L1399" s="278">
        <f t="shared" si="235"/>
        <v>0</v>
      </c>
      <c r="M1399" s="278">
        <f t="shared" si="236"/>
        <v>0</v>
      </c>
      <c r="N1399" s="319">
        <f t="shared" si="237"/>
        <v>0</v>
      </c>
      <c r="O1399" s="300"/>
      <c r="P1399" s="300"/>
      <c r="Q1399" s="297"/>
      <c r="R1399" s="297"/>
      <c r="S1399" s="299" t="str">
        <f t="shared" si="243"/>
        <v/>
      </c>
    </row>
    <row r="1400" spans="1:19" ht="30" customHeight="1" x14ac:dyDescent="0.2">
      <c r="A1400" s="277" t="str">
        <f t="shared" si="233"/>
        <v/>
      </c>
      <c r="B1400" s="296" t="str">
        <f t="shared" si="238"/>
        <v/>
      </c>
      <c r="C1400" s="296" t="str">
        <f t="shared" si="239"/>
        <v/>
      </c>
      <c r="D1400" s="297" t="str">
        <f t="shared" si="240"/>
        <v/>
      </c>
      <c r="E1400" s="298" t="str">
        <f t="shared" si="242"/>
        <v/>
      </c>
      <c r="F1400" s="297"/>
      <c r="G1400" s="297">
        <v>1400</v>
      </c>
      <c r="H1400" s="296" t="str">
        <f t="shared" si="241"/>
        <v/>
      </c>
      <c r="I1400" s="299" t="str">
        <f t="shared" si="234"/>
        <v/>
      </c>
      <c r="J1400" s="93"/>
      <c r="L1400" s="278">
        <f t="shared" si="235"/>
        <v>0</v>
      </c>
      <c r="M1400" s="278">
        <f t="shared" si="236"/>
        <v>0</v>
      </c>
      <c r="N1400" s="319">
        <f t="shared" si="237"/>
        <v>0</v>
      </c>
      <c r="O1400" s="300"/>
      <c r="P1400" s="300"/>
      <c r="Q1400" s="297"/>
      <c r="R1400" s="297"/>
      <c r="S1400" s="299" t="str">
        <f t="shared" si="243"/>
        <v/>
      </c>
    </row>
    <row r="1401" spans="1:19" ht="30" customHeight="1" x14ac:dyDescent="0.2">
      <c r="A1401" s="277" t="str">
        <f t="shared" si="233"/>
        <v/>
      </c>
      <c r="B1401" s="296" t="str">
        <f t="shared" si="238"/>
        <v/>
      </c>
      <c r="C1401" s="296" t="str">
        <f t="shared" si="239"/>
        <v/>
      </c>
      <c r="D1401" s="297" t="str">
        <f t="shared" si="240"/>
        <v/>
      </c>
      <c r="E1401" s="298" t="str">
        <f t="shared" si="242"/>
        <v/>
      </c>
      <c r="F1401" s="297"/>
      <c r="G1401" s="297">
        <v>1401</v>
      </c>
      <c r="H1401" s="296" t="str">
        <f t="shared" si="241"/>
        <v/>
      </c>
      <c r="I1401" s="299" t="str">
        <f t="shared" si="234"/>
        <v/>
      </c>
      <c r="J1401" s="93"/>
      <c r="L1401" s="278">
        <f t="shared" si="235"/>
        <v>0</v>
      </c>
      <c r="M1401" s="278">
        <f t="shared" si="236"/>
        <v>0</v>
      </c>
      <c r="N1401" s="319">
        <f t="shared" si="237"/>
        <v>0</v>
      </c>
      <c r="O1401" s="300"/>
      <c r="P1401" s="300"/>
      <c r="Q1401" s="297"/>
      <c r="R1401" s="297"/>
      <c r="S1401" s="299" t="str">
        <f t="shared" si="243"/>
        <v/>
      </c>
    </row>
    <row r="1402" spans="1:19" ht="30" customHeight="1" x14ac:dyDescent="0.2">
      <c r="A1402" s="277" t="str">
        <f t="shared" si="233"/>
        <v/>
      </c>
      <c r="B1402" s="296" t="str">
        <f t="shared" si="238"/>
        <v/>
      </c>
      <c r="C1402" s="296" t="str">
        <f t="shared" si="239"/>
        <v/>
      </c>
      <c r="D1402" s="297" t="str">
        <f t="shared" si="240"/>
        <v/>
      </c>
      <c r="E1402" s="298" t="str">
        <f t="shared" si="242"/>
        <v/>
      </c>
      <c r="F1402" s="297"/>
      <c r="G1402" s="297">
        <v>1402</v>
      </c>
      <c r="H1402" s="296" t="str">
        <f t="shared" si="241"/>
        <v/>
      </c>
      <c r="I1402" s="299" t="str">
        <f t="shared" si="234"/>
        <v/>
      </c>
      <c r="J1402" s="93"/>
      <c r="L1402" s="278">
        <f t="shared" si="235"/>
        <v>0</v>
      </c>
      <c r="M1402" s="278">
        <f t="shared" si="236"/>
        <v>0</v>
      </c>
      <c r="N1402" s="319">
        <f t="shared" si="237"/>
        <v>0</v>
      </c>
      <c r="O1402" s="300"/>
      <c r="P1402" s="300"/>
      <c r="Q1402" s="297"/>
      <c r="R1402" s="297"/>
      <c r="S1402" s="299" t="str">
        <f t="shared" si="243"/>
        <v/>
      </c>
    </row>
    <row r="1403" spans="1:19" ht="30" customHeight="1" x14ac:dyDescent="0.2">
      <c r="A1403" s="277" t="str">
        <f t="shared" si="233"/>
        <v/>
      </c>
      <c r="B1403" s="296" t="str">
        <f t="shared" si="238"/>
        <v/>
      </c>
      <c r="C1403" s="296" t="str">
        <f t="shared" si="239"/>
        <v/>
      </c>
      <c r="D1403" s="297" t="str">
        <f t="shared" si="240"/>
        <v/>
      </c>
      <c r="E1403" s="298" t="str">
        <f t="shared" si="242"/>
        <v/>
      </c>
      <c r="F1403" s="297"/>
      <c r="G1403" s="297">
        <v>1403</v>
      </c>
      <c r="H1403" s="296" t="str">
        <f t="shared" si="241"/>
        <v/>
      </c>
      <c r="I1403" s="299" t="str">
        <f t="shared" si="234"/>
        <v/>
      </c>
      <c r="J1403" s="93"/>
      <c r="L1403" s="278">
        <f t="shared" si="235"/>
        <v>0</v>
      </c>
      <c r="M1403" s="278">
        <f t="shared" si="236"/>
        <v>0</v>
      </c>
      <c r="N1403" s="319">
        <f t="shared" si="237"/>
        <v>0</v>
      </c>
      <c r="O1403" s="300"/>
      <c r="P1403" s="300"/>
      <c r="Q1403" s="297"/>
      <c r="R1403" s="297"/>
      <c r="S1403" s="299" t="str">
        <f t="shared" si="243"/>
        <v/>
      </c>
    </row>
    <row r="1404" spans="1:19" ht="30" customHeight="1" x14ac:dyDescent="0.2">
      <c r="A1404" s="277" t="str">
        <f t="shared" si="233"/>
        <v/>
      </c>
      <c r="B1404" s="296" t="str">
        <f t="shared" si="238"/>
        <v/>
      </c>
      <c r="C1404" s="296" t="str">
        <f t="shared" si="239"/>
        <v/>
      </c>
      <c r="D1404" s="297" t="str">
        <f t="shared" si="240"/>
        <v/>
      </c>
      <c r="E1404" s="298" t="str">
        <f t="shared" si="242"/>
        <v/>
      </c>
      <c r="F1404" s="297"/>
      <c r="G1404" s="297">
        <v>1404</v>
      </c>
      <c r="H1404" s="296" t="str">
        <f t="shared" si="241"/>
        <v/>
      </c>
      <c r="I1404" s="299" t="str">
        <f t="shared" si="234"/>
        <v/>
      </c>
      <c r="J1404" s="93"/>
      <c r="L1404" s="278">
        <f t="shared" si="235"/>
        <v>0</v>
      </c>
      <c r="M1404" s="278">
        <f t="shared" si="236"/>
        <v>0</v>
      </c>
      <c r="N1404" s="319">
        <f t="shared" si="237"/>
        <v>0</v>
      </c>
      <c r="O1404" s="300"/>
      <c r="P1404" s="300"/>
      <c r="Q1404" s="297"/>
      <c r="R1404" s="297"/>
      <c r="S1404" s="299" t="str">
        <f t="shared" si="243"/>
        <v/>
      </c>
    </row>
    <row r="1405" spans="1:19" ht="30" customHeight="1" x14ac:dyDescent="0.2">
      <c r="A1405" s="277" t="str">
        <f t="shared" si="233"/>
        <v/>
      </c>
      <c r="B1405" s="296" t="str">
        <f t="shared" si="238"/>
        <v/>
      </c>
      <c r="C1405" s="296" t="str">
        <f t="shared" si="239"/>
        <v/>
      </c>
      <c r="D1405" s="297" t="str">
        <f t="shared" si="240"/>
        <v/>
      </c>
      <c r="E1405" s="298" t="str">
        <f t="shared" si="242"/>
        <v/>
      </c>
      <c r="F1405" s="297"/>
      <c r="G1405" s="297">
        <v>1405</v>
      </c>
      <c r="H1405" s="296" t="str">
        <f t="shared" si="241"/>
        <v/>
      </c>
      <c r="I1405" s="299" t="str">
        <f t="shared" si="234"/>
        <v/>
      </c>
      <c r="J1405" s="93"/>
      <c r="L1405" s="278">
        <f t="shared" si="235"/>
        <v>0</v>
      </c>
      <c r="M1405" s="278">
        <f t="shared" si="236"/>
        <v>0</v>
      </c>
      <c r="N1405" s="319">
        <f t="shared" si="237"/>
        <v>0</v>
      </c>
      <c r="O1405" s="300"/>
      <c r="P1405" s="300"/>
      <c r="Q1405" s="297"/>
      <c r="R1405" s="297"/>
      <c r="S1405" s="299" t="str">
        <f t="shared" si="243"/>
        <v/>
      </c>
    </row>
    <row r="1406" spans="1:19" ht="30" customHeight="1" x14ac:dyDescent="0.2">
      <c r="A1406" s="277" t="str">
        <f t="shared" si="233"/>
        <v/>
      </c>
      <c r="B1406" s="296" t="str">
        <f t="shared" si="238"/>
        <v/>
      </c>
      <c r="C1406" s="296" t="str">
        <f t="shared" si="239"/>
        <v/>
      </c>
      <c r="D1406" s="297" t="str">
        <f t="shared" si="240"/>
        <v/>
      </c>
      <c r="E1406" s="298" t="str">
        <f t="shared" si="242"/>
        <v/>
      </c>
      <c r="F1406" s="297"/>
      <c r="G1406" s="297">
        <v>1406</v>
      </c>
      <c r="H1406" s="296" t="str">
        <f t="shared" si="241"/>
        <v/>
      </c>
      <c r="I1406" s="299" t="str">
        <f t="shared" si="234"/>
        <v/>
      </c>
      <c r="J1406" s="93"/>
      <c r="L1406" s="278">
        <f t="shared" si="235"/>
        <v>0</v>
      </c>
      <c r="M1406" s="278">
        <f t="shared" si="236"/>
        <v>0</v>
      </c>
      <c r="N1406" s="319">
        <f t="shared" si="237"/>
        <v>0</v>
      </c>
      <c r="O1406" s="300"/>
      <c r="P1406" s="300"/>
      <c r="Q1406" s="297"/>
      <c r="R1406" s="297"/>
      <c r="S1406" s="299" t="str">
        <f t="shared" si="243"/>
        <v/>
      </c>
    </row>
    <row r="1407" spans="1:19" ht="30" customHeight="1" x14ac:dyDescent="0.2">
      <c r="A1407" s="277" t="str">
        <f t="shared" si="233"/>
        <v/>
      </c>
      <c r="B1407" s="296" t="str">
        <f t="shared" si="238"/>
        <v/>
      </c>
      <c r="C1407" s="296" t="str">
        <f t="shared" si="239"/>
        <v/>
      </c>
      <c r="D1407" s="297" t="str">
        <f t="shared" si="240"/>
        <v/>
      </c>
      <c r="E1407" s="298" t="str">
        <f t="shared" si="242"/>
        <v/>
      </c>
      <c r="F1407" s="297"/>
      <c r="G1407" s="297">
        <v>1407</v>
      </c>
      <c r="H1407" s="296" t="str">
        <f t="shared" si="241"/>
        <v/>
      </c>
      <c r="I1407" s="299" t="str">
        <f t="shared" si="234"/>
        <v/>
      </c>
      <c r="J1407" s="93"/>
      <c r="L1407" s="278">
        <f t="shared" si="235"/>
        <v>0</v>
      </c>
      <c r="M1407" s="278">
        <f t="shared" si="236"/>
        <v>0</v>
      </c>
      <c r="N1407" s="319">
        <f t="shared" si="237"/>
        <v>0</v>
      </c>
      <c r="O1407" s="300"/>
      <c r="P1407" s="300"/>
      <c r="Q1407" s="297"/>
      <c r="R1407" s="297"/>
      <c r="S1407" s="299" t="str">
        <f t="shared" si="243"/>
        <v/>
      </c>
    </row>
    <row r="1408" spans="1:19" ht="30" customHeight="1" x14ac:dyDescent="0.2">
      <c r="A1408" s="277" t="str">
        <f t="shared" si="233"/>
        <v/>
      </c>
      <c r="B1408" s="296" t="str">
        <f t="shared" si="238"/>
        <v/>
      </c>
      <c r="C1408" s="296" t="str">
        <f t="shared" si="239"/>
        <v/>
      </c>
      <c r="D1408" s="297" t="str">
        <f t="shared" si="240"/>
        <v/>
      </c>
      <c r="E1408" s="298" t="str">
        <f t="shared" si="242"/>
        <v/>
      </c>
      <c r="F1408" s="297"/>
      <c r="G1408" s="297">
        <v>1408</v>
      </c>
      <c r="H1408" s="296" t="str">
        <f t="shared" si="241"/>
        <v/>
      </c>
      <c r="I1408" s="299" t="str">
        <f t="shared" si="234"/>
        <v/>
      </c>
      <c r="J1408" s="93"/>
      <c r="L1408" s="278">
        <f t="shared" si="235"/>
        <v>0</v>
      </c>
      <c r="M1408" s="278">
        <f t="shared" si="236"/>
        <v>0</v>
      </c>
      <c r="N1408" s="319">
        <f t="shared" si="237"/>
        <v>0</v>
      </c>
      <c r="O1408" s="300"/>
      <c r="P1408" s="300"/>
      <c r="Q1408" s="297"/>
      <c r="R1408" s="297"/>
      <c r="S1408" s="299" t="str">
        <f t="shared" si="243"/>
        <v/>
      </c>
    </row>
    <row r="1409" spans="1:19" ht="30" customHeight="1" x14ac:dyDescent="0.2">
      <c r="A1409" s="277" t="str">
        <f t="shared" si="233"/>
        <v/>
      </c>
      <c r="B1409" s="296" t="str">
        <f t="shared" si="238"/>
        <v/>
      </c>
      <c r="C1409" s="296" t="str">
        <f t="shared" si="239"/>
        <v/>
      </c>
      <c r="D1409" s="297" t="str">
        <f t="shared" si="240"/>
        <v/>
      </c>
      <c r="E1409" s="298" t="str">
        <f t="shared" si="242"/>
        <v/>
      </c>
      <c r="F1409" s="297"/>
      <c r="G1409" s="297">
        <v>1409</v>
      </c>
      <c r="H1409" s="296" t="str">
        <f t="shared" si="241"/>
        <v/>
      </c>
      <c r="I1409" s="299" t="str">
        <f t="shared" si="234"/>
        <v/>
      </c>
      <c r="J1409" s="93"/>
      <c r="L1409" s="278">
        <f t="shared" si="235"/>
        <v>0</v>
      </c>
      <c r="M1409" s="278">
        <f t="shared" si="236"/>
        <v>0</v>
      </c>
      <c r="N1409" s="319">
        <f t="shared" si="237"/>
        <v>0</v>
      </c>
      <c r="O1409" s="300"/>
      <c r="P1409" s="300"/>
      <c r="Q1409" s="297"/>
      <c r="R1409" s="297"/>
      <c r="S1409" s="299" t="str">
        <f t="shared" si="243"/>
        <v/>
      </c>
    </row>
    <row r="1410" spans="1:19" ht="30" customHeight="1" x14ac:dyDescent="0.2">
      <c r="A1410" s="277" t="str">
        <f t="shared" ref="A1410:A1473" si="244">IF(B1410="","",$W$3)</f>
        <v/>
      </c>
      <c r="B1410" s="296" t="str">
        <f t="shared" si="238"/>
        <v/>
      </c>
      <c r="C1410" s="296" t="str">
        <f t="shared" si="239"/>
        <v/>
      </c>
      <c r="D1410" s="297" t="str">
        <f t="shared" si="240"/>
        <v/>
      </c>
      <c r="E1410" s="298" t="str">
        <f t="shared" si="242"/>
        <v/>
      </c>
      <c r="F1410" s="297"/>
      <c r="G1410" s="297">
        <v>1410</v>
      </c>
      <c r="H1410" s="296" t="str">
        <f t="shared" si="241"/>
        <v/>
      </c>
      <c r="I1410" s="299" t="str">
        <f t="shared" ref="I1410:I1473" si="245">IF(H1410="","",CONCATENATE("C",IF(H1410&gt;$X$1-25,0,INT(($X$1-H1410-20)/5))))</f>
        <v/>
      </c>
      <c r="J1410" s="93"/>
      <c r="L1410" s="278">
        <f t="shared" ref="L1410:L1473" si="246">IF(D1410="M",1,0)</f>
        <v>0</v>
      </c>
      <c r="M1410" s="278">
        <f t="shared" ref="M1410:M1473" si="247">IF(D1410="F",1,0)</f>
        <v>0</v>
      </c>
      <c r="N1410" s="319">
        <f t="shared" ref="N1410:N1473" si="248">IF(COUNTBLANK(O1410:R1410)=0,1,0)</f>
        <v>0</v>
      </c>
      <c r="O1410" s="300"/>
      <c r="P1410" s="300"/>
      <c r="Q1410" s="297"/>
      <c r="R1410" s="297"/>
      <c r="S1410" s="299" t="str">
        <f t="shared" si="243"/>
        <v/>
      </c>
    </row>
    <row r="1411" spans="1:19" ht="30" customHeight="1" x14ac:dyDescent="0.2">
      <c r="A1411" s="277" t="str">
        <f t="shared" si="244"/>
        <v/>
      </c>
      <c r="B1411" s="296" t="str">
        <f t="shared" ref="B1411:B1474" si="249">IF(O1411="","",O1411)</f>
        <v/>
      </c>
      <c r="C1411" s="296" t="str">
        <f t="shared" ref="C1411:C1474" si="250">IF(P1411="","",P1411)</f>
        <v/>
      </c>
      <c r="D1411" s="297" t="str">
        <f t="shared" ref="D1411:D1474" si="251">IF(Q1411="","",Q1411)</f>
        <v/>
      </c>
      <c r="E1411" s="298" t="str">
        <f t="shared" si="242"/>
        <v/>
      </c>
      <c r="F1411" s="297"/>
      <c r="G1411" s="297">
        <v>1411</v>
      </c>
      <c r="H1411" s="296" t="str">
        <f t="shared" ref="H1411:H1474" si="252">IF(R1411="","",R1411)</f>
        <v/>
      </c>
      <c r="I1411" s="299" t="str">
        <f t="shared" si="245"/>
        <v/>
      </c>
      <c r="J1411" s="93"/>
      <c r="L1411" s="278">
        <f t="shared" si="246"/>
        <v>0</v>
      </c>
      <c r="M1411" s="278">
        <f t="shared" si="247"/>
        <v>0</v>
      </c>
      <c r="N1411" s="319">
        <f t="shared" si="248"/>
        <v>0</v>
      </c>
      <c r="O1411" s="300"/>
      <c r="P1411" s="300"/>
      <c r="Q1411" s="297"/>
      <c r="R1411" s="297"/>
      <c r="S1411" s="299" t="str">
        <f t="shared" si="243"/>
        <v/>
      </c>
    </row>
    <row r="1412" spans="1:19" ht="30" customHeight="1" x14ac:dyDescent="0.2">
      <c r="A1412" s="277" t="str">
        <f t="shared" si="244"/>
        <v/>
      </c>
      <c r="B1412" s="296" t="str">
        <f t="shared" si="249"/>
        <v/>
      </c>
      <c r="C1412" s="296" t="str">
        <f t="shared" si="250"/>
        <v/>
      </c>
      <c r="D1412" s="297" t="str">
        <f t="shared" si="251"/>
        <v/>
      </c>
      <c r="E1412" s="298" t="str">
        <f t="shared" ref="E1412:E1475" si="253">IF(H1412="","",VALUE(CONCATENATE("01/01/",H1412)))</f>
        <v/>
      </c>
      <c r="F1412" s="297"/>
      <c r="G1412" s="297">
        <v>1412</v>
      </c>
      <c r="H1412" s="296" t="str">
        <f t="shared" si="252"/>
        <v/>
      </c>
      <c r="I1412" s="299" t="str">
        <f t="shared" si="245"/>
        <v/>
      </c>
      <c r="J1412" s="93"/>
      <c r="L1412" s="278">
        <f t="shared" si="246"/>
        <v>0</v>
      </c>
      <c r="M1412" s="278">
        <f t="shared" si="247"/>
        <v>0</v>
      </c>
      <c r="N1412" s="319">
        <f t="shared" si="248"/>
        <v>0</v>
      </c>
      <c r="O1412" s="300"/>
      <c r="P1412" s="300"/>
      <c r="Q1412" s="297"/>
      <c r="R1412" s="297"/>
      <c r="S1412" s="299" t="str">
        <f t="shared" si="243"/>
        <v/>
      </c>
    </row>
    <row r="1413" spans="1:19" ht="30" customHeight="1" x14ac:dyDescent="0.2">
      <c r="A1413" s="277" t="str">
        <f t="shared" si="244"/>
        <v/>
      </c>
      <c r="B1413" s="296" t="str">
        <f t="shared" si="249"/>
        <v/>
      </c>
      <c r="C1413" s="296" t="str">
        <f t="shared" si="250"/>
        <v/>
      </c>
      <c r="D1413" s="297" t="str">
        <f t="shared" si="251"/>
        <v/>
      </c>
      <c r="E1413" s="298" t="str">
        <f t="shared" si="253"/>
        <v/>
      </c>
      <c r="F1413" s="297"/>
      <c r="G1413" s="297">
        <v>1413</v>
      </c>
      <c r="H1413" s="296" t="str">
        <f t="shared" si="252"/>
        <v/>
      </c>
      <c r="I1413" s="299" t="str">
        <f t="shared" si="245"/>
        <v/>
      </c>
      <c r="J1413" s="93"/>
      <c r="L1413" s="278">
        <f t="shared" si="246"/>
        <v>0</v>
      </c>
      <c r="M1413" s="278">
        <f t="shared" si="247"/>
        <v>0</v>
      </c>
      <c r="N1413" s="319">
        <f t="shared" si="248"/>
        <v>0</v>
      </c>
      <c r="O1413" s="300"/>
      <c r="P1413" s="300"/>
      <c r="Q1413" s="297"/>
      <c r="R1413" s="297"/>
      <c r="S1413" s="299" t="str">
        <f t="shared" si="243"/>
        <v/>
      </c>
    </row>
    <row r="1414" spans="1:19" ht="30" customHeight="1" x14ac:dyDescent="0.2">
      <c r="A1414" s="277" t="str">
        <f t="shared" si="244"/>
        <v/>
      </c>
      <c r="B1414" s="296" t="str">
        <f t="shared" si="249"/>
        <v/>
      </c>
      <c r="C1414" s="296" t="str">
        <f t="shared" si="250"/>
        <v/>
      </c>
      <c r="D1414" s="297" t="str">
        <f t="shared" si="251"/>
        <v/>
      </c>
      <c r="E1414" s="298" t="str">
        <f t="shared" si="253"/>
        <v/>
      </c>
      <c r="F1414" s="297"/>
      <c r="G1414" s="297">
        <v>1414</v>
      </c>
      <c r="H1414" s="296" t="str">
        <f t="shared" si="252"/>
        <v/>
      </c>
      <c r="I1414" s="299" t="str">
        <f t="shared" si="245"/>
        <v/>
      </c>
      <c r="J1414" s="93"/>
      <c r="L1414" s="278">
        <f t="shared" si="246"/>
        <v>0</v>
      </c>
      <c r="M1414" s="278">
        <f t="shared" si="247"/>
        <v>0</v>
      </c>
      <c r="N1414" s="319">
        <f t="shared" si="248"/>
        <v>0</v>
      </c>
      <c r="O1414" s="300"/>
      <c r="P1414" s="300"/>
      <c r="Q1414" s="297"/>
      <c r="R1414" s="297"/>
      <c r="S1414" s="299" t="str">
        <f t="shared" si="243"/>
        <v/>
      </c>
    </row>
    <row r="1415" spans="1:19" ht="30" customHeight="1" x14ac:dyDescent="0.2">
      <c r="A1415" s="277" t="str">
        <f t="shared" si="244"/>
        <v/>
      </c>
      <c r="B1415" s="296" t="str">
        <f t="shared" si="249"/>
        <v/>
      </c>
      <c r="C1415" s="296" t="str">
        <f t="shared" si="250"/>
        <v/>
      </c>
      <c r="D1415" s="297" t="str">
        <f t="shared" si="251"/>
        <v/>
      </c>
      <c r="E1415" s="298" t="str">
        <f t="shared" si="253"/>
        <v/>
      </c>
      <c r="F1415" s="297"/>
      <c r="G1415" s="297">
        <v>1415</v>
      </c>
      <c r="H1415" s="296" t="str">
        <f t="shared" si="252"/>
        <v/>
      </c>
      <c r="I1415" s="299" t="str">
        <f t="shared" si="245"/>
        <v/>
      </c>
      <c r="J1415" s="93"/>
      <c r="L1415" s="278">
        <f t="shared" si="246"/>
        <v>0</v>
      </c>
      <c r="M1415" s="278">
        <f t="shared" si="247"/>
        <v>0</v>
      </c>
      <c r="N1415" s="319">
        <f t="shared" si="248"/>
        <v>0</v>
      </c>
      <c r="O1415" s="300"/>
      <c r="P1415" s="300"/>
      <c r="Q1415" s="297"/>
      <c r="R1415" s="297"/>
      <c r="S1415" s="299" t="str">
        <f t="shared" si="243"/>
        <v/>
      </c>
    </row>
    <row r="1416" spans="1:19" ht="30" customHeight="1" x14ac:dyDescent="0.2">
      <c r="A1416" s="277" t="str">
        <f t="shared" si="244"/>
        <v/>
      </c>
      <c r="B1416" s="296" t="str">
        <f t="shared" si="249"/>
        <v/>
      </c>
      <c r="C1416" s="296" t="str">
        <f t="shared" si="250"/>
        <v/>
      </c>
      <c r="D1416" s="297" t="str">
        <f t="shared" si="251"/>
        <v/>
      </c>
      <c r="E1416" s="298" t="str">
        <f t="shared" si="253"/>
        <v/>
      </c>
      <c r="F1416" s="297"/>
      <c r="G1416" s="297">
        <v>1416</v>
      </c>
      <c r="H1416" s="296" t="str">
        <f t="shared" si="252"/>
        <v/>
      </c>
      <c r="I1416" s="299" t="str">
        <f t="shared" si="245"/>
        <v/>
      </c>
      <c r="J1416" s="93"/>
      <c r="L1416" s="278">
        <f t="shared" si="246"/>
        <v>0</v>
      </c>
      <c r="M1416" s="278">
        <f t="shared" si="247"/>
        <v>0</v>
      </c>
      <c r="N1416" s="319">
        <f t="shared" si="248"/>
        <v>0</v>
      </c>
      <c r="O1416" s="300"/>
      <c r="P1416" s="300"/>
      <c r="Q1416" s="297"/>
      <c r="R1416" s="297"/>
      <c r="S1416" s="299" t="str">
        <f t="shared" si="243"/>
        <v/>
      </c>
    </row>
    <row r="1417" spans="1:19" ht="30" customHeight="1" x14ac:dyDescent="0.2">
      <c r="A1417" s="277" t="str">
        <f t="shared" si="244"/>
        <v/>
      </c>
      <c r="B1417" s="296" t="str">
        <f t="shared" si="249"/>
        <v/>
      </c>
      <c r="C1417" s="296" t="str">
        <f t="shared" si="250"/>
        <v/>
      </c>
      <c r="D1417" s="297" t="str">
        <f t="shared" si="251"/>
        <v/>
      </c>
      <c r="E1417" s="298" t="str">
        <f t="shared" si="253"/>
        <v/>
      </c>
      <c r="F1417" s="297"/>
      <c r="G1417" s="297">
        <v>1417</v>
      </c>
      <c r="H1417" s="296" t="str">
        <f t="shared" si="252"/>
        <v/>
      </c>
      <c r="I1417" s="299" t="str">
        <f t="shared" si="245"/>
        <v/>
      </c>
      <c r="J1417" s="93"/>
      <c r="L1417" s="278">
        <f t="shared" si="246"/>
        <v>0</v>
      </c>
      <c r="M1417" s="278">
        <f t="shared" si="247"/>
        <v>0</v>
      </c>
      <c r="N1417" s="319">
        <f t="shared" si="248"/>
        <v>0</v>
      </c>
      <c r="O1417" s="300"/>
      <c r="P1417" s="300"/>
      <c r="Q1417" s="297"/>
      <c r="R1417" s="297"/>
      <c r="S1417" s="299" t="str">
        <f t="shared" si="243"/>
        <v/>
      </c>
    </row>
    <row r="1418" spans="1:19" ht="30" customHeight="1" x14ac:dyDescent="0.2">
      <c r="A1418" s="277" t="str">
        <f t="shared" si="244"/>
        <v/>
      </c>
      <c r="B1418" s="296" t="str">
        <f t="shared" si="249"/>
        <v/>
      </c>
      <c r="C1418" s="296" t="str">
        <f t="shared" si="250"/>
        <v/>
      </c>
      <c r="D1418" s="297" t="str">
        <f t="shared" si="251"/>
        <v/>
      </c>
      <c r="E1418" s="298" t="str">
        <f t="shared" si="253"/>
        <v/>
      </c>
      <c r="F1418" s="297"/>
      <c r="G1418" s="297">
        <v>1418</v>
      </c>
      <c r="H1418" s="296" t="str">
        <f t="shared" si="252"/>
        <v/>
      </c>
      <c r="I1418" s="299" t="str">
        <f t="shared" si="245"/>
        <v/>
      </c>
      <c r="J1418" s="93"/>
      <c r="L1418" s="278">
        <f t="shared" si="246"/>
        <v>0</v>
      </c>
      <c r="M1418" s="278">
        <f t="shared" si="247"/>
        <v>0</v>
      </c>
      <c r="N1418" s="319">
        <f t="shared" si="248"/>
        <v>0</v>
      </c>
      <c r="O1418" s="300"/>
      <c r="P1418" s="300"/>
      <c r="Q1418" s="297"/>
      <c r="R1418" s="297"/>
      <c r="S1418" s="299" t="str">
        <f t="shared" si="243"/>
        <v/>
      </c>
    </row>
    <row r="1419" spans="1:19" ht="30" customHeight="1" x14ac:dyDescent="0.2">
      <c r="A1419" s="277" t="str">
        <f t="shared" si="244"/>
        <v/>
      </c>
      <c r="B1419" s="296" t="str">
        <f t="shared" si="249"/>
        <v/>
      </c>
      <c r="C1419" s="296" t="str">
        <f t="shared" si="250"/>
        <v/>
      </c>
      <c r="D1419" s="297" t="str">
        <f t="shared" si="251"/>
        <v/>
      </c>
      <c r="E1419" s="298" t="str">
        <f t="shared" si="253"/>
        <v/>
      </c>
      <c r="F1419" s="297"/>
      <c r="G1419" s="297">
        <v>1419</v>
      </c>
      <c r="H1419" s="296" t="str">
        <f t="shared" si="252"/>
        <v/>
      </c>
      <c r="I1419" s="299" t="str">
        <f t="shared" si="245"/>
        <v/>
      </c>
      <c r="J1419" s="93"/>
      <c r="L1419" s="278">
        <f t="shared" si="246"/>
        <v>0</v>
      </c>
      <c r="M1419" s="278">
        <f t="shared" si="247"/>
        <v>0</v>
      </c>
      <c r="N1419" s="319">
        <f t="shared" si="248"/>
        <v>0</v>
      </c>
      <c r="O1419" s="300"/>
      <c r="P1419" s="300"/>
      <c r="Q1419" s="297"/>
      <c r="R1419" s="297"/>
      <c r="S1419" s="299" t="str">
        <f t="shared" si="243"/>
        <v/>
      </c>
    </row>
    <row r="1420" spans="1:19" ht="30" customHeight="1" x14ac:dyDescent="0.2">
      <c r="A1420" s="277" t="str">
        <f t="shared" si="244"/>
        <v/>
      </c>
      <c r="B1420" s="296" t="str">
        <f t="shared" si="249"/>
        <v/>
      </c>
      <c r="C1420" s="296" t="str">
        <f t="shared" si="250"/>
        <v/>
      </c>
      <c r="D1420" s="297" t="str">
        <f t="shared" si="251"/>
        <v/>
      </c>
      <c r="E1420" s="298" t="str">
        <f t="shared" si="253"/>
        <v/>
      </c>
      <c r="F1420" s="297"/>
      <c r="G1420" s="297">
        <v>1420</v>
      </c>
      <c r="H1420" s="296" t="str">
        <f t="shared" si="252"/>
        <v/>
      </c>
      <c r="I1420" s="299" t="str">
        <f t="shared" si="245"/>
        <v/>
      </c>
      <c r="J1420" s="93"/>
      <c r="L1420" s="278">
        <f t="shared" si="246"/>
        <v>0</v>
      </c>
      <c r="M1420" s="278">
        <f t="shared" si="247"/>
        <v>0</v>
      </c>
      <c r="N1420" s="319">
        <f t="shared" si="248"/>
        <v>0</v>
      </c>
      <c r="O1420" s="300"/>
      <c r="P1420" s="300"/>
      <c r="Q1420" s="297"/>
      <c r="R1420" s="297"/>
      <c r="S1420" s="299" t="str">
        <f t="shared" si="243"/>
        <v/>
      </c>
    </row>
    <row r="1421" spans="1:19" ht="30" customHeight="1" x14ac:dyDescent="0.2">
      <c r="A1421" s="277" t="str">
        <f t="shared" si="244"/>
        <v/>
      </c>
      <c r="B1421" s="296" t="str">
        <f t="shared" si="249"/>
        <v/>
      </c>
      <c r="C1421" s="296" t="str">
        <f t="shared" si="250"/>
        <v/>
      </c>
      <c r="D1421" s="297" t="str">
        <f t="shared" si="251"/>
        <v/>
      </c>
      <c r="E1421" s="298" t="str">
        <f t="shared" si="253"/>
        <v/>
      </c>
      <c r="F1421" s="297"/>
      <c r="G1421" s="297">
        <v>1421</v>
      </c>
      <c r="H1421" s="296" t="str">
        <f t="shared" si="252"/>
        <v/>
      </c>
      <c r="I1421" s="299" t="str">
        <f t="shared" si="245"/>
        <v/>
      </c>
      <c r="J1421" s="93"/>
      <c r="L1421" s="278">
        <f t="shared" si="246"/>
        <v>0</v>
      </c>
      <c r="M1421" s="278">
        <f t="shared" si="247"/>
        <v>0</v>
      </c>
      <c r="N1421" s="319">
        <f t="shared" si="248"/>
        <v>0</v>
      </c>
      <c r="O1421" s="300"/>
      <c r="P1421" s="300"/>
      <c r="Q1421" s="297"/>
      <c r="R1421" s="297"/>
      <c r="S1421" s="299" t="str">
        <f t="shared" si="243"/>
        <v/>
      </c>
    </row>
    <row r="1422" spans="1:19" ht="30" customHeight="1" x14ac:dyDescent="0.2">
      <c r="A1422" s="277" t="str">
        <f t="shared" si="244"/>
        <v/>
      </c>
      <c r="B1422" s="296" t="str">
        <f t="shared" si="249"/>
        <v/>
      </c>
      <c r="C1422" s="296" t="str">
        <f t="shared" si="250"/>
        <v/>
      </c>
      <c r="D1422" s="297" t="str">
        <f t="shared" si="251"/>
        <v/>
      </c>
      <c r="E1422" s="298" t="str">
        <f t="shared" si="253"/>
        <v/>
      </c>
      <c r="F1422" s="297"/>
      <c r="G1422" s="297">
        <v>1422</v>
      </c>
      <c r="H1422" s="296" t="str">
        <f t="shared" si="252"/>
        <v/>
      </c>
      <c r="I1422" s="299" t="str">
        <f t="shared" si="245"/>
        <v/>
      </c>
      <c r="J1422" s="93"/>
      <c r="L1422" s="278">
        <f t="shared" si="246"/>
        <v>0</v>
      </c>
      <c r="M1422" s="278">
        <f t="shared" si="247"/>
        <v>0</v>
      </c>
      <c r="N1422" s="319">
        <f t="shared" si="248"/>
        <v>0</v>
      </c>
      <c r="O1422" s="300"/>
      <c r="P1422" s="300"/>
      <c r="Q1422" s="297"/>
      <c r="R1422" s="297"/>
      <c r="S1422" s="299" t="str">
        <f t="shared" si="243"/>
        <v/>
      </c>
    </row>
    <row r="1423" spans="1:19" ht="30" customHeight="1" x14ac:dyDescent="0.2">
      <c r="A1423" s="277" t="str">
        <f t="shared" si="244"/>
        <v/>
      </c>
      <c r="B1423" s="296" t="str">
        <f t="shared" si="249"/>
        <v/>
      </c>
      <c r="C1423" s="296" t="str">
        <f t="shared" si="250"/>
        <v/>
      </c>
      <c r="D1423" s="297" t="str">
        <f t="shared" si="251"/>
        <v/>
      </c>
      <c r="E1423" s="298" t="str">
        <f t="shared" si="253"/>
        <v/>
      </c>
      <c r="F1423" s="297"/>
      <c r="G1423" s="297">
        <v>1423</v>
      </c>
      <c r="H1423" s="296" t="str">
        <f t="shared" si="252"/>
        <v/>
      </c>
      <c r="I1423" s="299" t="str">
        <f t="shared" si="245"/>
        <v/>
      </c>
      <c r="J1423" s="93"/>
      <c r="L1423" s="278">
        <f t="shared" si="246"/>
        <v>0</v>
      </c>
      <c r="M1423" s="278">
        <f t="shared" si="247"/>
        <v>0</v>
      </c>
      <c r="N1423" s="319">
        <f t="shared" si="248"/>
        <v>0</v>
      </c>
      <c r="O1423" s="300"/>
      <c r="P1423" s="300"/>
      <c r="Q1423" s="297"/>
      <c r="R1423" s="297"/>
      <c r="S1423" s="299" t="str">
        <f t="shared" si="243"/>
        <v/>
      </c>
    </row>
    <row r="1424" spans="1:19" ht="30" customHeight="1" x14ac:dyDescent="0.2">
      <c r="A1424" s="277" t="str">
        <f t="shared" si="244"/>
        <v/>
      </c>
      <c r="B1424" s="296" t="str">
        <f t="shared" si="249"/>
        <v/>
      </c>
      <c r="C1424" s="296" t="str">
        <f t="shared" si="250"/>
        <v/>
      </c>
      <c r="D1424" s="297" t="str">
        <f t="shared" si="251"/>
        <v/>
      </c>
      <c r="E1424" s="298" t="str">
        <f t="shared" si="253"/>
        <v/>
      </c>
      <c r="F1424" s="297"/>
      <c r="G1424" s="297">
        <v>1424</v>
      </c>
      <c r="H1424" s="296" t="str">
        <f t="shared" si="252"/>
        <v/>
      </c>
      <c r="I1424" s="299" t="str">
        <f t="shared" si="245"/>
        <v/>
      </c>
      <c r="J1424" s="93"/>
      <c r="L1424" s="278">
        <f t="shared" si="246"/>
        <v>0</v>
      </c>
      <c r="M1424" s="278">
        <f t="shared" si="247"/>
        <v>0</v>
      </c>
      <c r="N1424" s="319">
        <f t="shared" si="248"/>
        <v>0</v>
      </c>
      <c r="O1424" s="300"/>
      <c r="P1424" s="300"/>
      <c r="Q1424" s="297"/>
      <c r="R1424" s="297"/>
      <c r="S1424" s="299" t="str">
        <f t="shared" si="243"/>
        <v/>
      </c>
    </row>
    <row r="1425" spans="1:19" ht="30" customHeight="1" x14ac:dyDescent="0.2">
      <c r="A1425" s="277" t="str">
        <f t="shared" si="244"/>
        <v/>
      </c>
      <c r="B1425" s="296" t="str">
        <f t="shared" si="249"/>
        <v/>
      </c>
      <c r="C1425" s="296" t="str">
        <f t="shared" si="250"/>
        <v/>
      </c>
      <c r="D1425" s="297" t="str">
        <f t="shared" si="251"/>
        <v/>
      </c>
      <c r="E1425" s="298" t="str">
        <f t="shared" si="253"/>
        <v/>
      </c>
      <c r="F1425" s="297"/>
      <c r="G1425" s="297">
        <v>1425</v>
      </c>
      <c r="H1425" s="296" t="str">
        <f t="shared" si="252"/>
        <v/>
      </c>
      <c r="I1425" s="299" t="str">
        <f t="shared" si="245"/>
        <v/>
      </c>
      <c r="J1425" s="93"/>
      <c r="L1425" s="278">
        <f t="shared" si="246"/>
        <v>0</v>
      </c>
      <c r="M1425" s="278">
        <f t="shared" si="247"/>
        <v>0</v>
      </c>
      <c r="N1425" s="319">
        <f t="shared" si="248"/>
        <v>0</v>
      </c>
      <c r="O1425" s="300"/>
      <c r="P1425" s="300"/>
      <c r="Q1425" s="297"/>
      <c r="R1425" s="297"/>
      <c r="S1425" s="299" t="str">
        <f t="shared" ref="S1425:S1488" si="254">IF(R1425="","",CONCATENATE("C",IF(R1425&gt;$X$1-25,0,INT(($X$1-R1425-20)/5))))</f>
        <v/>
      </c>
    </row>
    <row r="1426" spans="1:19" ht="30" customHeight="1" x14ac:dyDescent="0.2">
      <c r="A1426" s="277" t="str">
        <f t="shared" si="244"/>
        <v/>
      </c>
      <c r="B1426" s="296" t="str">
        <f t="shared" si="249"/>
        <v/>
      </c>
      <c r="C1426" s="296" t="str">
        <f t="shared" si="250"/>
        <v/>
      </c>
      <c r="D1426" s="297" t="str">
        <f t="shared" si="251"/>
        <v/>
      </c>
      <c r="E1426" s="298" t="str">
        <f t="shared" si="253"/>
        <v/>
      </c>
      <c r="F1426" s="297"/>
      <c r="G1426" s="297">
        <v>1426</v>
      </c>
      <c r="H1426" s="296" t="str">
        <f t="shared" si="252"/>
        <v/>
      </c>
      <c r="I1426" s="299" t="str">
        <f t="shared" si="245"/>
        <v/>
      </c>
      <c r="J1426" s="93"/>
      <c r="L1426" s="278">
        <f t="shared" si="246"/>
        <v>0</v>
      </c>
      <c r="M1426" s="278">
        <f t="shared" si="247"/>
        <v>0</v>
      </c>
      <c r="N1426" s="319">
        <f t="shared" si="248"/>
        <v>0</v>
      </c>
      <c r="O1426" s="300"/>
      <c r="P1426" s="300"/>
      <c r="Q1426" s="297"/>
      <c r="R1426" s="297"/>
      <c r="S1426" s="299" t="str">
        <f t="shared" si="254"/>
        <v/>
      </c>
    </row>
    <row r="1427" spans="1:19" ht="30" customHeight="1" x14ac:dyDescent="0.2">
      <c r="A1427" s="277" t="str">
        <f t="shared" si="244"/>
        <v/>
      </c>
      <c r="B1427" s="296" t="str">
        <f t="shared" si="249"/>
        <v/>
      </c>
      <c r="C1427" s="296" t="str">
        <f t="shared" si="250"/>
        <v/>
      </c>
      <c r="D1427" s="297" t="str">
        <f t="shared" si="251"/>
        <v/>
      </c>
      <c r="E1427" s="298" t="str">
        <f t="shared" si="253"/>
        <v/>
      </c>
      <c r="F1427" s="297"/>
      <c r="G1427" s="297">
        <v>1427</v>
      </c>
      <c r="H1427" s="296" t="str">
        <f t="shared" si="252"/>
        <v/>
      </c>
      <c r="I1427" s="299" t="str">
        <f t="shared" si="245"/>
        <v/>
      </c>
      <c r="J1427" s="93"/>
      <c r="L1427" s="278">
        <f t="shared" si="246"/>
        <v>0</v>
      </c>
      <c r="M1427" s="278">
        <f t="shared" si="247"/>
        <v>0</v>
      </c>
      <c r="N1427" s="319">
        <f t="shared" si="248"/>
        <v>0</v>
      </c>
      <c r="O1427" s="300"/>
      <c r="P1427" s="300"/>
      <c r="Q1427" s="297"/>
      <c r="R1427" s="297"/>
      <c r="S1427" s="299" t="str">
        <f t="shared" si="254"/>
        <v/>
      </c>
    </row>
    <row r="1428" spans="1:19" ht="30" customHeight="1" x14ac:dyDescent="0.2">
      <c r="A1428" s="277" t="str">
        <f t="shared" si="244"/>
        <v/>
      </c>
      <c r="B1428" s="296" t="str">
        <f t="shared" si="249"/>
        <v/>
      </c>
      <c r="C1428" s="296" t="str">
        <f t="shared" si="250"/>
        <v/>
      </c>
      <c r="D1428" s="297" t="str">
        <f t="shared" si="251"/>
        <v/>
      </c>
      <c r="E1428" s="298" t="str">
        <f t="shared" si="253"/>
        <v/>
      </c>
      <c r="F1428" s="297"/>
      <c r="G1428" s="297">
        <v>1428</v>
      </c>
      <c r="H1428" s="296" t="str">
        <f t="shared" si="252"/>
        <v/>
      </c>
      <c r="I1428" s="299" t="str">
        <f t="shared" si="245"/>
        <v/>
      </c>
      <c r="J1428" s="93"/>
      <c r="L1428" s="278">
        <f t="shared" si="246"/>
        <v>0</v>
      </c>
      <c r="M1428" s="278">
        <f t="shared" si="247"/>
        <v>0</v>
      </c>
      <c r="N1428" s="319">
        <f t="shared" si="248"/>
        <v>0</v>
      </c>
      <c r="O1428" s="300"/>
      <c r="P1428" s="300"/>
      <c r="Q1428" s="297"/>
      <c r="R1428" s="297"/>
      <c r="S1428" s="299" t="str">
        <f t="shared" si="254"/>
        <v/>
      </c>
    </row>
    <row r="1429" spans="1:19" ht="30" customHeight="1" x14ac:dyDescent="0.2">
      <c r="A1429" s="277" t="str">
        <f t="shared" si="244"/>
        <v/>
      </c>
      <c r="B1429" s="296" t="str">
        <f t="shared" si="249"/>
        <v/>
      </c>
      <c r="C1429" s="296" t="str">
        <f t="shared" si="250"/>
        <v/>
      </c>
      <c r="D1429" s="297" t="str">
        <f t="shared" si="251"/>
        <v/>
      </c>
      <c r="E1429" s="298" t="str">
        <f t="shared" si="253"/>
        <v/>
      </c>
      <c r="F1429" s="297"/>
      <c r="G1429" s="297">
        <v>1429</v>
      </c>
      <c r="H1429" s="296" t="str">
        <f t="shared" si="252"/>
        <v/>
      </c>
      <c r="I1429" s="299" t="str">
        <f t="shared" si="245"/>
        <v/>
      </c>
      <c r="J1429" s="93"/>
      <c r="L1429" s="278">
        <f t="shared" si="246"/>
        <v>0</v>
      </c>
      <c r="M1429" s="278">
        <f t="shared" si="247"/>
        <v>0</v>
      </c>
      <c r="N1429" s="319">
        <f t="shared" si="248"/>
        <v>0</v>
      </c>
      <c r="O1429" s="300"/>
      <c r="P1429" s="300"/>
      <c r="Q1429" s="297"/>
      <c r="R1429" s="297"/>
      <c r="S1429" s="299" t="str">
        <f t="shared" si="254"/>
        <v/>
      </c>
    </row>
    <row r="1430" spans="1:19" ht="30" customHeight="1" x14ac:dyDescent="0.2">
      <c r="A1430" s="277" t="str">
        <f t="shared" si="244"/>
        <v/>
      </c>
      <c r="B1430" s="296" t="str">
        <f t="shared" si="249"/>
        <v/>
      </c>
      <c r="C1430" s="296" t="str">
        <f t="shared" si="250"/>
        <v/>
      </c>
      <c r="D1430" s="297" t="str">
        <f t="shared" si="251"/>
        <v/>
      </c>
      <c r="E1430" s="298" t="str">
        <f t="shared" si="253"/>
        <v/>
      </c>
      <c r="F1430" s="297"/>
      <c r="G1430" s="297">
        <v>1430</v>
      </c>
      <c r="H1430" s="296" t="str">
        <f t="shared" si="252"/>
        <v/>
      </c>
      <c r="I1430" s="299" t="str">
        <f t="shared" si="245"/>
        <v/>
      </c>
      <c r="J1430" s="93"/>
      <c r="L1430" s="278">
        <f t="shared" si="246"/>
        <v>0</v>
      </c>
      <c r="M1430" s="278">
        <f t="shared" si="247"/>
        <v>0</v>
      </c>
      <c r="N1430" s="319">
        <f t="shared" si="248"/>
        <v>0</v>
      </c>
      <c r="O1430" s="300"/>
      <c r="P1430" s="300"/>
      <c r="Q1430" s="297"/>
      <c r="R1430" s="297"/>
      <c r="S1430" s="299" t="str">
        <f t="shared" si="254"/>
        <v/>
      </c>
    </row>
    <row r="1431" spans="1:19" ht="30" customHeight="1" x14ac:dyDescent="0.2">
      <c r="A1431" s="277" t="str">
        <f t="shared" si="244"/>
        <v/>
      </c>
      <c r="B1431" s="296" t="str">
        <f t="shared" si="249"/>
        <v/>
      </c>
      <c r="C1431" s="296" t="str">
        <f t="shared" si="250"/>
        <v/>
      </c>
      <c r="D1431" s="297" t="str">
        <f t="shared" si="251"/>
        <v/>
      </c>
      <c r="E1431" s="298" t="str">
        <f t="shared" si="253"/>
        <v/>
      </c>
      <c r="F1431" s="297"/>
      <c r="G1431" s="297">
        <v>1431</v>
      </c>
      <c r="H1431" s="296" t="str">
        <f t="shared" si="252"/>
        <v/>
      </c>
      <c r="I1431" s="299" t="str">
        <f t="shared" si="245"/>
        <v/>
      </c>
      <c r="J1431" s="93"/>
      <c r="L1431" s="278">
        <f t="shared" si="246"/>
        <v>0</v>
      </c>
      <c r="M1431" s="278">
        <f t="shared" si="247"/>
        <v>0</v>
      </c>
      <c r="N1431" s="319">
        <f t="shared" si="248"/>
        <v>0</v>
      </c>
      <c r="O1431" s="300"/>
      <c r="P1431" s="300"/>
      <c r="Q1431" s="297"/>
      <c r="R1431" s="297"/>
      <c r="S1431" s="299" t="str">
        <f t="shared" si="254"/>
        <v/>
      </c>
    </row>
    <row r="1432" spans="1:19" ht="30" customHeight="1" x14ac:dyDescent="0.2">
      <c r="A1432" s="277" t="str">
        <f t="shared" si="244"/>
        <v/>
      </c>
      <c r="B1432" s="296" t="str">
        <f t="shared" si="249"/>
        <v/>
      </c>
      <c r="C1432" s="296" t="str">
        <f t="shared" si="250"/>
        <v/>
      </c>
      <c r="D1432" s="297" t="str">
        <f t="shared" si="251"/>
        <v/>
      </c>
      <c r="E1432" s="298" t="str">
        <f t="shared" si="253"/>
        <v/>
      </c>
      <c r="F1432" s="297"/>
      <c r="G1432" s="297">
        <v>1432</v>
      </c>
      <c r="H1432" s="296" t="str">
        <f t="shared" si="252"/>
        <v/>
      </c>
      <c r="I1432" s="299" t="str">
        <f t="shared" si="245"/>
        <v/>
      </c>
      <c r="J1432" s="93"/>
      <c r="L1432" s="278">
        <f t="shared" si="246"/>
        <v>0</v>
      </c>
      <c r="M1432" s="278">
        <f t="shared" si="247"/>
        <v>0</v>
      </c>
      <c r="N1432" s="319">
        <f t="shared" si="248"/>
        <v>0</v>
      </c>
      <c r="O1432" s="300"/>
      <c r="P1432" s="300"/>
      <c r="Q1432" s="297"/>
      <c r="R1432" s="297"/>
      <c r="S1432" s="299" t="str">
        <f t="shared" si="254"/>
        <v/>
      </c>
    </row>
    <row r="1433" spans="1:19" ht="30" customHeight="1" x14ac:dyDescent="0.2">
      <c r="A1433" s="277" t="str">
        <f t="shared" si="244"/>
        <v/>
      </c>
      <c r="B1433" s="296" t="str">
        <f t="shared" si="249"/>
        <v/>
      </c>
      <c r="C1433" s="296" t="str">
        <f t="shared" si="250"/>
        <v/>
      </c>
      <c r="D1433" s="297" t="str">
        <f t="shared" si="251"/>
        <v/>
      </c>
      <c r="E1433" s="298" t="str">
        <f t="shared" si="253"/>
        <v/>
      </c>
      <c r="F1433" s="297"/>
      <c r="G1433" s="297">
        <v>1433</v>
      </c>
      <c r="H1433" s="296" t="str">
        <f t="shared" si="252"/>
        <v/>
      </c>
      <c r="I1433" s="299" t="str">
        <f t="shared" si="245"/>
        <v/>
      </c>
      <c r="J1433" s="93"/>
      <c r="L1433" s="278">
        <f t="shared" si="246"/>
        <v>0</v>
      </c>
      <c r="M1433" s="278">
        <f t="shared" si="247"/>
        <v>0</v>
      </c>
      <c r="N1433" s="319">
        <f t="shared" si="248"/>
        <v>0</v>
      </c>
      <c r="O1433" s="300"/>
      <c r="P1433" s="300"/>
      <c r="Q1433" s="297"/>
      <c r="R1433" s="297"/>
      <c r="S1433" s="299" t="str">
        <f t="shared" si="254"/>
        <v/>
      </c>
    </row>
    <row r="1434" spans="1:19" ht="30" customHeight="1" x14ac:dyDescent="0.2">
      <c r="A1434" s="277" t="str">
        <f t="shared" si="244"/>
        <v/>
      </c>
      <c r="B1434" s="296" t="str">
        <f t="shared" si="249"/>
        <v/>
      </c>
      <c r="C1434" s="296" t="str">
        <f t="shared" si="250"/>
        <v/>
      </c>
      <c r="D1434" s="297" t="str">
        <f t="shared" si="251"/>
        <v/>
      </c>
      <c r="E1434" s="298" t="str">
        <f t="shared" si="253"/>
        <v/>
      </c>
      <c r="F1434" s="297"/>
      <c r="G1434" s="297">
        <v>1434</v>
      </c>
      <c r="H1434" s="296" t="str">
        <f t="shared" si="252"/>
        <v/>
      </c>
      <c r="I1434" s="299" t="str">
        <f t="shared" si="245"/>
        <v/>
      </c>
      <c r="J1434" s="93"/>
      <c r="L1434" s="278">
        <f t="shared" si="246"/>
        <v>0</v>
      </c>
      <c r="M1434" s="278">
        <f t="shared" si="247"/>
        <v>0</v>
      </c>
      <c r="N1434" s="319">
        <f t="shared" si="248"/>
        <v>0</v>
      </c>
      <c r="O1434" s="300"/>
      <c r="P1434" s="300"/>
      <c r="Q1434" s="297"/>
      <c r="R1434" s="297"/>
      <c r="S1434" s="299" t="str">
        <f t="shared" si="254"/>
        <v/>
      </c>
    </row>
    <row r="1435" spans="1:19" ht="30" customHeight="1" x14ac:dyDescent="0.2">
      <c r="A1435" s="277" t="str">
        <f t="shared" si="244"/>
        <v/>
      </c>
      <c r="B1435" s="296" t="str">
        <f t="shared" si="249"/>
        <v/>
      </c>
      <c r="C1435" s="296" t="str">
        <f t="shared" si="250"/>
        <v/>
      </c>
      <c r="D1435" s="297" t="str">
        <f t="shared" si="251"/>
        <v/>
      </c>
      <c r="E1435" s="298" t="str">
        <f t="shared" si="253"/>
        <v/>
      </c>
      <c r="F1435" s="297"/>
      <c r="G1435" s="297">
        <v>1435</v>
      </c>
      <c r="H1435" s="296" t="str">
        <f t="shared" si="252"/>
        <v/>
      </c>
      <c r="I1435" s="299" t="str">
        <f t="shared" si="245"/>
        <v/>
      </c>
      <c r="J1435" s="93"/>
      <c r="L1435" s="278">
        <f t="shared" si="246"/>
        <v>0</v>
      </c>
      <c r="M1435" s="278">
        <f t="shared" si="247"/>
        <v>0</v>
      </c>
      <c r="N1435" s="319">
        <f t="shared" si="248"/>
        <v>0</v>
      </c>
      <c r="O1435" s="300"/>
      <c r="P1435" s="300"/>
      <c r="Q1435" s="297"/>
      <c r="R1435" s="297"/>
      <c r="S1435" s="299" t="str">
        <f t="shared" si="254"/>
        <v/>
      </c>
    </row>
    <row r="1436" spans="1:19" ht="30" customHeight="1" x14ac:dyDescent="0.2">
      <c r="A1436" s="277" t="str">
        <f t="shared" si="244"/>
        <v/>
      </c>
      <c r="B1436" s="296" t="str">
        <f t="shared" si="249"/>
        <v/>
      </c>
      <c r="C1436" s="296" t="str">
        <f t="shared" si="250"/>
        <v/>
      </c>
      <c r="D1436" s="297" t="str">
        <f t="shared" si="251"/>
        <v/>
      </c>
      <c r="E1436" s="298" t="str">
        <f t="shared" si="253"/>
        <v/>
      </c>
      <c r="F1436" s="297"/>
      <c r="G1436" s="297">
        <v>1436</v>
      </c>
      <c r="H1436" s="296" t="str">
        <f t="shared" si="252"/>
        <v/>
      </c>
      <c r="I1436" s="299" t="str">
        <f t="shared" si="245"/>
        <v/>
      </c>
      <c r="J1436" s="93"/>
      <c r="L1436" s="278">
        <f t="shared" si="246"/>
        <v>0</v>
      </c>
      <c r="M1436" s="278">
        <f t="shared" si="247"/>
        <v>0</v>
      </c>
      <c r="N1436" s="319">
        <f t="shared" si="248"/>
        <v>0</v>
      </c>
      <c r="O1436" s="300"/>
      <c r="P1436" s="300"/>
      <c r="Q1436" s="297"/>
      <c r="R1436" s="297"/>
      <c r="S1436" s="299" t="str">
        <f t="shared" si="254"/>
        <v/>
      </c>
    </row>
    <row r="1437" spans="1:19" ht="30" customHeight="1" x14ac:dyDescent="0.2">
      <c r="A1437" s="277" t="str">
        <f t="shared" si="244"/>
        <v/>
      </c>
      <c r="B1437" s="296" t="str">
        <f t="shared" si="249"/>
        <v/>
      </c>
      <c r="C1437" s="296" t="str">
        <f t="shared" si="250"/>
        <v/>
      </c>
      <c r="D1437" s="297" t="str">
        <f t="shared" si="251"/>
        <v/>
      </c>
      <c r="E1437" s="298" t="str">
        <f t="shared" si="253"/>
        <v/>
      </c>
      <c r="F1437" s="297"/>
      <c r="G1437" s="297">
        <v>1437</v>
      </c>
      <c r="H1437" s="296" t="str">
        <f t="shared" si="252"/>
        <v/>
      </c>
      <c r="I1437" s="299" t="str">
        <f t="shared" si="245"/>
        <v/>
      </c>
      <c r="J1437" s="93"/>
      <c r="L1437" s="278">
        <f t="shared" si="246"/>
        <v>0</v>
      </c>
      <c r="M1437" s="278">
        <f t="shared" si="247"/>
        <v>0</v>
      </c>
      <c r="N1437" s="319">
        <f t="shared" si="248"/>
        <v>0</v>
      </c>
      <c r="O1437" s="300"/>
      <c r="P1437" s="300"/>
      <c r="Q1437" s="297"/>
      <c r="R1437" s="297"/>
      <c r="S1437" s="299" t="str">
        <f t="shared" si="254"/>
        <v/>
      </c>
    </row>
    <row r="1438" spans="1:19" ht="30" customHeight="1" x14ac:dyDescent="0.2">
      <c r="A1438" s="277" t="str">
        <f t="shared" si="244"/>
        <v/>
      </c>
      <c r="B1438" s="296" t="str">
        <f t="shared" si="249"/>
        <v/>
      </c>
      <c r="C1438" s="296" t="str">
        <f t="shared" si="250"/>
        <v/>
      </c>
      <c r="D1438" s="297" t="str">
        <f t="shared" si="251"/>
        <v/>
      </c>
      <c r="E1438" s="298" t="str">
        <f t="shared" si="253"/>
        <v/>
      </c>
      <c r="F1438" s="297"/>
      <c r="G1438" s="297">
        <v>1438</v>
      </c>
      <c r="H1438" s="296" t="str">
        <f t="shared" si="252"/>
        <v/>
      </c>
      <c r="I1438" s="299" t="str">
        <f t="shared" si="245"/>
        <v/>
      </c>
      <c r="J1438" s="93"/>
      <c r="L1438" s="278">
        <f t="shared" si="246"/>
        <v>0</v>
      </c>
      <c r="M1438" s="278">
        <f t="shared" si="247"/>
        <v>0</v>
      </c>
      <c r="N1438" s="319">
        <f t="shared" si="248"/>
        <v>0</v>
      </c>
      <c r="O1438" s="300"/>
      <c r="P1438" s="300"/>
      <c r="Q1438" s="297"/>
      <c r="R1438" s="297"/>
      <c r="S1438" s="299" t="str">
        <f t="shared" si="254"/>
        <v/>
      </c>
    </row>
    <row r="1439" spans="1:19" ht="30" customHeight="1" x14ac:dyDescent="0.2">
      <c r="A1439" s="277" t="str">
        <f t="shared" si="244"/>
        <v/>
      </c>
      <c r="B1439" s="296" t="str">
        <f t="shared" si="249"/>
        <v/>
      </c>
      <c r="C1439" s="296" t="str">
        <f t="shared" si="250"/>
        <v/>
      </c>
      <c r="D1439" s="297" t="str">
        <f t="shared" si="251"/>
        <v/>
      </c>
      <c r="E1439" s="298" t="str">
        <f t="shared" si="253"/>
        <v/>
      </c>
      <c r="F1439" s="297"/>
      <c r="G1439" s="297">
        <v>1439</v>
      </c>
      <c r="H1439" s="296" t="str">
        <f t="shared" si="252"/>
        <v/>
      </c>
      <c r="I1439" s="299" t="str">
        <f t="shared" si="245"/>
        <v/>
      </c>
      <c r="J1439" s="93"/>
      <c r="L1439" s="278">
        <f t="shared" si="246"/>
        <v>0</v>
      </c>
      <c r="M1439" s="278">
        <f t="shared" si="247"/>
        <v>0</v>
      </c>
      <c r="N1439" s="319">
        <f t="shared" si="248"/>
        <v>0</v>
      </c>
      <c r="O1439" s="300"/>
      <c r="P1439" s="300"/>
      <c r="Q1439" s="297"/>
      <c r="R1439" s="297"/>
      <c r="S1439" s="299" t="str">
        <f t="shared" si="254"/>
        <v/>
      </c>
    </row>
    <row r="1440" spans="1:19" ht="30" customHeight="1" x14ac:dyDescent="0.2">
      <c r="A1440" s="277" t="str">
        <f t="shared" si="244"/>
        <v/>
      </c>
      <c r="B1440" s="296" t="str">
        <f t="shared" si="249"/>
        <v/>
      </c>
      <c r="C1440" s="296" t="str">
        <f t="shared" si="250"/>
        <v/>
      </c>
      <c r="D1440" s="297" t="str">
        <f t="shared" si="251"/>
        <v/>
      </c>
      <c r="E1440" s="298" t="str">
        <f t="shared" si="253"/>
        <v/>
      </c>
      <c r="F1440" s="297"/>
      <c r="G1440" s="297">
        <v>1440</v>
      </c>
      <c r="H1440" s="296" t="str">
        <f t="shared" si="252"/>
        <v/>
      </c>
      <c r="I1440" s="299" t="str">
        <f t="shared" si="245"/>
        <v/>
      </c>
      <c r="J1440" s="93"/>
      <c r="L1440" s="278">
        <f t="shared" si="246"/>
        <v>0</v>
      </c>
      <c r="M1440" s="278">
        <f t="shared" si="247"/>
        <v>0</v>
      </c>
      <c r="N1440" s="319">
        <f t="shared" si="248"/>
        <v>0</v>
      </c>
      <c r="O1440" s="300"/>
      <c r="P1440" s="300"/>
      <c r="Q1440" s="297"/>
      <c r="R1440" s="297"/>
      <c r="S1440" s="299" t="str">
        <f t="shared" si="254"/>
        <v/>
      </c>
    </row>
    <row r="1441" spans="1:19" ht="30" customHeight="1" x14ac:dyDescent="0.2">
      <c r="A1441" s="277" t="str">
        <f t="shared" si="244"/>
        <v/>
      </c>
      <c r="B1441" s="296" t="str">
        <f t="shared" si="249"/>
        <v/>
      </c>
      <c r="C1441" s="296" t="str">
        <f t="shared" si="250"/>
        <v/>
      </c>
      <c r="D1441" s="297" t="str">
        <f t="shared" si="251"/>
        <v/>
      </c>
      <c r="E1441" s="298" t="str">
        <f t="shared" si="253"/>
        <v/>
      </c>
      <c r="F1441" s="297"/>
      <c r="G1441" s="297">
        <v>1441</v>
      </c>
      <c r="H1441" s="296" t="str">
        <f t="shared" si="252"/>
        <v/>
      </c>
      <c r="I1441" s="299" t="str">
        <f t="shared" si="245"/>
        <v/>
      </c>
      <c r="J1441" s="93"/>
      <c r="L1441" s="278">
        <f t="shared" si="246"/>
        <v>0</v>
      </c>
      <c r="M1441" s="278">
        <f t="shared" si="247"/>
        <v>0</v>
      </c>
      <c r="N1441" s="319">
        <f t="shared" si="248"/>
        <v>0</v>
      </c>
      <c r="O1441" s="300"/>
      <c r="P1441" s="300"/>
      <c r="Q1441" s="297"/>
      <c r="R1441" s="297"/>
      <c r="S1441" s="299" t="str">
        <f t="shared" si="254"/>
        <v/>
      </c>
    </row>
    <row r="1442" spans="1:19" ht="30" customHeight="1" x14ac:dyDescent="0.2">
      <c r="A1442" s="277" t="str">
        <f t="shared" si="244"/>
        <v/>
      </c>
      <c r="B1442" s="296" t="str">
        <f t="shared" si="249"/>
        <v/>
      </c>
      <c r="C1442" s="296" t="str">
        <f t="shared" si="250"/>
        <v/>
      </c>
      <c r="D1442" s="297" t="str">
        <f t="shared" si="251"/>
        <v/>
      </c>
      <c r="E1442" s="298" t="str">
        <f t="shared" si="253"/>
        <v/>
      </c>
      <c r="F1442" s="297"/>
      <c r="G1442" s="297">
        <v>1442</v>
      </c>
      <c r="H1442" s="296" t="str">
        <f t="shared" si="252"/>
        <v/>
      </c>
      <c r="I1442" s="299" t="str">
        <f t="shared" si="245"/>
        <v/>
      </c>
      <c r="J1442" s="93"/>
      <c r="L1442" s="278">
        <f t="shared" si="246"/>
        <v>0</v>
      </c>
      <c r="M1442" s="278">
        <f t="shared" si="247"/>
        <v>0</v>
      </c>
      <c r="N1442" s="319">
        <f t="shared" si="248"/>
        <v>0</v>
      </c>
      <c r="O1442" s="300"/>
      <c r="P1442" s="300"/>
      <c r="Q1442" s="297"/>
      <c r="R1442" s="297"/>
      <c r="S1442" s="299" t="str">
        <f t="shared" si="254"/>
        <v/>
      </c>
    </row>
    <row r="1443" spans="1:19" ht="30" customHeight="1" x14ac:dyDescent="0.2">
      <c r="A1443" s="277" t="str">
        <f t="shared" si="244"/>
        <v/>
      </c>
      <c r="B1443" s="296" t="str">
        <f t="shared" si="249"/>
        <v/>
      </c>
      <c r="C1443" s="296" t="str">
        <f t="shared" si="250"/>
        <v/>
      </c>
      <c r="D1443" s="297" t="str">
        <f t="shared" si="251"/>
        <v/>
      </c>
      <c r="E1443" s="298" t="str">
        <f t="shared" si="253"/>
        <v/>
      </c>
      <c r="F1443" s="297"/>
      <c r="G1443" s="297">
        <v>1443</v>
      </c>
      <c r="H1443" s="296" t="str">
        <f t="shared" si="252"/>
        <v/>
      </c>
      <c r="I1443" s="299" t="str">
        <f t="shared" si="245"/>
        <v/>
      </c>
      <c r="J1443" s="93"/>
      <c r="L1443" s="278">
        <f t="shared" si="246"/>
        <v>0</v>
      </c>
      <c r="M1443" s="278">
        <f t="shared" si="247"/>
        <v>0</v>
      </c>
      <c r="N1443" s="319">
        <f t="shared" si="248"/>
        <v>0</v>
      </c>
      <c r="O1443" s="300"/>
      <c r="P1443" s="300"/>
      <c r="Q1443" s="297"/>
      <c r="R1443" s="297"/>
      <c r="S1443" s="299" t="str">
        <f t="shared" si="254"/>
        <v/>
      </c>
    </row>
    <row r="1444" spans="1:19" ht="30" customHeight="1" x14ac:dyDescent="0.2">
      <c r="A1444" s="277" t="str">
        <f t="shared" si="244"/>
        <v/>
      </c>
      <c r="B1444" s="296" t="str">
        <f t="shared" si="249"/>
        <v/>
      </c>
      <c r="C1444" s="296" t="str">
        <f t="shared" si="250"/>
        <v/>
      </c>
      <c r="D1444" s="297" t="str">
        <f t="shared" si="251"/>
        <v/>
      </c>
      <c r="E1444" s="298" t="str">
        <f t="shared" si="253"/>
        <v/>
      </c>
      <c r="F1444" s="297"/>
      <c r="G1444" s="297">
        <v>1444</v>
      </c>
      <c r="H1444" s="296" t="str">
        <f t="shared" si="252"/>
        <v/>
      </c>
      <c r="I1444" s="299" t="str">
        <f t="shared" si="245"/>
        <v/>
      </c>
      <c r="J1444" s="93"/>
      <c r="L1444" s="278">
        <f t="shared" si="246"/>
        <v>0</v>
      </c>
      <c r="M1444" s="278">
        <f t="shared" si="247"/>
        <v>0</v>
      </c>
      <c r="N1444" s="319">
        <f t="shared" si="248"/>
        <v>0</v>
      </c>
      <c r="O1444" s="300"/>
      <c r="P1444" s="300"/>
      <c r="Q1444" s="297"/>
      <c r="R1444" s="297"/>
      <c r="S1444" s="299" t="str">
        <f t="shared" si="254"/>
        <v/>
      </c>
    </row>
    <row r="1445" spans="1:19" ht="30" customHeight="1" x14ac:dyDescent="0.2">
      <c r="A1445" s="277" t="str">
        <f t="shared" si="244"/>
        <v/>
      </c>
      <c r="B1445" s="296" t="str">
        <f t="shared" si="249"/>
        <v/>
      </c>
      <c r="C1445" s="296" t="str">
        <f t="shared" si="250"/>
        <v/>
      </c>
      <c r="D1445" s="297" t="str">
        <f t="shared" si="251"/>
        <v/>
      </c>
      <c r="E1445" s="298" t="str">
        <f t="shared" si="253"/>
        <v/>
      </c>
      <c r="F1445" s="297"/>
      <c r="G1445" s="297">
        <v>1445</v>
      </c>
      <c r="H1445" s="296" t="str">
        <f t="shared" si="252"/>
        <v/>
      </c>
      <c r="I1445" s="299" t="str">
        <f t="shared" si="245"/>
        <v/>
      </c>
      <c r="J1445" s="93"/>
      <c r="L1445" s="278">
        <f t="shared" si="246"/>
        <v>0</v>
      </c>
      <c r="M1445" s="278">
        <f t="shared" si="247"/>
        <v>0</v>
      </c>
      <c r="N1445" s="319">
        <f t="shared" si="248"/>
        <v>0</v>
      </c>
      <c r="O1445" s="300"/>
      <c r="P1445" s="300"/>
      <c r="Q1445" s="297"/>
      <c r="R1445" s="297"/>
      <c r="S1445" s="299" t="str">
        <f t="shared" si="254"/>
        <v/>
      </c>
    </row>
    <row r="1446" spans="1:19" ht="30" customHeight="1" x14ac:dyDescent="0.2">
      <c r="A1446" s="277" t="str">
        <f t="shared" si="244"/>
        <v/>
      </c>
      <c r="B1446" s="296" t="str">
        <f t="shared" si="249"/>
        <v/>
      </c>
      <c r="C1446" s="296" t="str">
        <f t="shared" si="250"/>
        <v/>
      </c>
      <c r="D1446" s="297" t="str">
        <f t="shared" si="251"/>
        <v/>
      </c>
      <c r="E1446" s="298" t="str">
        <f t="shared" si="253"/>
        <v/>
      </c>
      <c r="F1446" s="297"/>
      <c r="G1446" s="297">
        <v>1446</v>
      </c>
      <c r="H1446" s="296" t="str">
        <f t="shared" si="252"/>
        <v/>
      </c>
      <c r="I1446" s="299" t="str">
        <f t="shared" si="245"/>
        <v/>
      </c>
      <c r="J1446" s="93"/>
      <c r="L1446" s="278">
        <f t="shared" si="246"/>
        <v>0</v>
      </c>
      <c r="M1446" s="278">
        <f t="shared" si="247"/>
        <v>0</v>
      </c>
      <c r="N1446" s="319">
        <f t="shared" si="248"/>
        <v>0</v>
      </c>
      <c r="O1446" s="300"/>
      <c r="P1446" s="300"/>
      <c r="Q1446" s="297"/>
      <c r="R1446" s="297"/>
      <c r="S1446" s="299" t="str">
        <f t="shared" si="254"/>
        <v/>
      </c>
    </row>
    <row r="1447" spans="1:19" ht="30" customHeight="1" x14ac:dyDescent="0.2">
      <c r="A1447" s="277" t="str">
        <f t="shared" si="244"/>
        <v/>
      </c>
      <c r="B1447" s="296" t="str">
        <f t="shared" si="249"/>
        <v/>
      </c>
      <c r="C1447" s="296" t="str">
        <f t="shared" si="250"/>
        <v/>
      </c>
      <c r="D1447" s="297" t="str">
        <f t="shared" si="251"/>
        <v/>
      </c>
      <c r="E1447" s="298" t="str">
        <f t="shared" si="253"/>
        <v/>
      </c>
      <c r="F1447" s="297"/>
      <c r="G1447" s="297">
        <v>1447</v>
      </c>
      <c r="H1447" s="296" t="str">
        <f t="shared" si="252"/>
        <v/>
      </c>
      <c r="I1447" s="299" t="str">
        <f t="shared" si="245"/>
        <v/>
      </c>
      <c r="J1447" s="93"/>
      <c r="L1447" s="278">
        <f t="shared" si="246"/>
        <v>0</v>
      </c>
      <c r="M1447" s="278">
        <f t="shared" si="247"/>
        <v>0</v>
      </c>
      <c r="N1447" s="319">
        <f t="shared" si="248"/>
        <v>0</v>
      </c>
      <c r="O1447" s="300"/>
      <c r="P1447" s="300"/>
      <c r="Q1447" s="297"/>
      <c r="R1447" s="297"/>
      <c r="S1447" s="299" t="str">
        <f t="shared" si="254"/>
        <v/>
      </c>
    </row>
    <row r="1448" spans="1:19" ht="30" customHeight="1" x14ac:dyDescent="0.2">
      <c r="A1448" s="277" t="str">
        <f t="shared" si="244"/>
        <v/>
      </c>
      <c r="B1448" s="296" t="str">
        <f t="shared" si="249"/>
        <v/>
      </c>
      <c r="C1448" s="296" t="str">
        <f t="shared" si="250"/>
        <v/>
      </c>
      <c r="D1448" s="297" t="str">
        <f t="shared" si="251"/>
        <v/>
      </c>
      <c r="E1448" s="298" t="str">
        <f t="shared" si="253"/>
        <v/>
      </c>
      <c r="F1448" s="297"/>
      <c r="G1448" s="297">
        <v>1448</v>
      </c>
      <c r="H1448" s="296" t="str">
        <f t="shared" si="252"/>
        <v/>
      </c>
      <c r="I1448" s="299" t="str">
        <f t="shared" si="245"/>
        <v/>
      </c>
      <c r="J1448" s="93"/>
      <c r="L1448" s="278">
        <f t="shared" si="246"/>
        <v>0</v>
      </c>
      <c r="M1448" s="278">
        <f t="shared" si="247"/>
        <v>0</v>
      </c>
      <c r="N1448" s="319">
        <f t="shared" si="248"/>
        <v>0</v>
      </c>
      <c r="O1448" s="300"/>
      <c r="P1448" s="300"/>
      <c r="Q1448" s="297"/>
      <c r="R1448" s="297"/>
      <c r="S1448" s="299" t="str">
        <f t="shared" si="254"/>
        <v/>
      </c>
    </row>
    <row r="1449" spans="1:19" ht="30" customHeight="1" x14ac:dyDescent="0.2">
      <c r="A1449" s="277" t="str">
        <f t="shared" si="244"/>
        <v/>
      </c>
      <c r="B1449" s="296" t="str">
        <f t="shared" si="249"/>
        <v/>
      </c>
      <c r="C1449" s="296" t="str">
        <f t="shared" si="250"/>
        <v/>
      </c>
      <c r="D1449" s="297" t="str">
        <f t="shared" si="251"/>
        <v/>
      </c>
      <c r="E1449" s="298" t="str">
        <f t="shared" si="253"/>
        <v/>
      </c>
      <c r="F1449" s="297"/>
      <c r="G1449" s="297">
        <v>1449</v>
      </c>
      <c r="H1449" s="296" t="str">
        <f t="shared" si="252"/>
        <v/>
      </c>
      <c r="I1449" s="299" t="str">
        <f t="shared" si="245"/>
        <v/>
      </c>
      <c r="J1449" s="93"/>
      <c r="L1449" s="278">
        <f t="shared" si="246"/>
        <v>0</v>
      </c>
      <c r="M1449" s="278">
        <f t="shared" si="247"/>
        <v>0</v>
      </c>
      <c r="N1449" s="319">
        <f t="shared" si="248"/>
        <v>0</v>
      </c>
      <c r="O1449" s="300"/>
      <c r="P1449" s="300"/>
      <c r="Q1449" s="297"/>
      <c r="R1449" s="297"/>
      <c r="S1449" s="299" t="str">
        <f t="shared" si="254"/>
        <v/>
      </c>
    </row>
    <row r="1450" spans="1:19" ht="30" customHeight="1" x14ac:dyDescent="0.2">
      <c r="A1450" s="277" t="str">
        <f t="shared" si="244"/>
        <v/>
      </c>
      <c r="B1450" s="296" t="str">
        <f t="shared" si="249"/>
        <v/>
      </c>
      <c r="C1450" s="296" t="str">
        <f t="shared" si="250"/>
        <v/>
      </c>
      <c r="D1450" s="297" t="str">
        <f t="shared" si="251"/>
        <v/>
      </c>
      <c r="E1450" s="298" t="str">
        <f t="shared" si="253"/>
        <v/>
      </c>
      <c r="F1450" s="297"/>
      <c r="G1450" s="297">
        <v>1450</v>
      </c>
      <c r="H1450" s="296" t="str">
        <f t="shared" si="252"/>
        <v/>
      </c>
      <c r="I1450" s="299" t="str">
        <f t="shared" si="245"/>
        <v/>
      </c>
      <c r="J1450" s="93"/>
      <c r="L1450" s="278">
        <f t="shared" si="246"/>
        <v>0</v>
      </c>
      <c r="M1450" s="278">
        <f t="shared" si="247"/>
        <v>0</v>
      </c>
      <c r="N1450" s="319">
        <f t="shared" si="248"/>
        <v>0</v>
      </c>
      <c r="O1450" s="300"/>
      <c r="P1450" s="300"/>
      <c r="Q1450" s="297"/>
      <c r="R1450" s="297"/>
      <c r="S1450" s="299" t="str">
        <f t="shared" si="254"/>
        <v/>
      </c>
    </row>
    <row r="1451" spans="1:19" ht="30" customHeight="1" x14ac:dyDescent="0.2">
      <c r="A1451" s="277" t="str">
        <f t="shared" si="244"/>
        <v/>
      </c>
      <c r="B1451" s="296" t="str">
        <f t="shared" si="249"/>
        <v/>
      </c>
      <c r="C1451" s="296" t="str">
        <f t="shared" si="250"/>
        <v/>
      </c>
      <c r="D1451" s="297" t="str">
        <f t="shared" si="251"/>
        <v/>
      </c>
      <c r="E1451" s="298" t="str">
        <f t="shared" si="253"/>
        <v/>
      </c>
      <c r="F1451" s="297"/>
      <c r="G1451" s="297">
        <v>1451</v>
      </c>
      <c r="H1451" s="296" t="str">
        <f t="shared" si="252"/>
        <v/>
      </c>
      <c r="I1451" s="299" t="str">
        <f t="shared" si="245"/>
        <v/>
      </c>
      <c r="J1451" s="93"/>
      <c r="L1451" s="278">
        <f t="shared" si="246"/>
        <v>0</v>
      </c>
      <c r="M1451" s="278">
        <f t="shared" si="247"/>
        <v>0</v>
      </c>
      <c r="N1451" s="319">
        <f t="shared" si="248"/>
        <v>0</v>
      </c>
      <c r="O1451" s="300"/>
      <c r="P1451" s="300"/>
      <c r="Q1451" s="297"/>
      <c r="R1451" s="297"/>
      <c r="S1451" s="299" t="str">
        <f t="shared" si="254"/>
        <v/>
      </c>
    </row>
    <row r="1452" spans="1:19" ht="30" customHeight="1" x14ac:dyDescent="0.2">
      <c r="A1452" s="277" t="str">
        <f t="shared" si="244"/>
        <v/>
      </c>
      <c r="B1452" s="296" t="str">
        <f t="shared" si="249"/>
        <v/>
      </c>
      <c r="C1452" s="296" t="str">
        <f t="shared" si="250"/>
        <v/>
      </c>
      <c r="D1452" s="297" t="str">
        <f t="shared" si="251"/>
        <v/>
      </c>
      <c r="E1452" s="298" t="str">
        <f t="shared" si="253"/>
        <v/>
      </c>
      <c r="F1452" s="297"/>
      <c r="G1452" s="297">
        <v>1452</v>
      </c>
      <c r="H1452" s="296" t="str">
        <f t="shared" si="252"/>
        <v/>
      </c>
      <c r="I1452" s="299" t="str">
        <f t="shared" si="245"/>
        <v/>
      </c>
      <c r="J1452" s="93"/>
      <c r="L1452" s="278">
        <f t="shared" si="246"/>
        <v>0</v>
      </c>
      <c r="M1452" s="278">
        <f t="shared" si="247"/>
        <v>0</v>
      </c>
      <c r="N1452" s="319">
        <f t="shared" si="248"/>
        <v>0</v>
      </c>
      <c r="O1452" s="300"/>
      <c r="P1452" s="300"/>
      <c r="Q1452" s="297"/>
      <c r="R1452" s="297"/>
      <c r="S1452" s="299" t="str">
        <f t="shared" si="254"/>
        <v/>
      </c>
    </row>
    <row r="1453" spans="1:19" ht="30" customHeight="1" x14ac:dyDescent="0.2">
      <c r="A1453" s="277" t="str">
        <f t="shared" si="244"/>
        <v/>
      </c>
      <c r="B1453" s="296" t="str">
        <f t="shared" si="249"/>
        <v/>
      </c>
      <c r="C1453" s="296" t="str">
        <f t="shared" si="250"/>
        <v/>
      </c>
      <c r="D1453" s="297" t="str">
        <f t="shared" si="251"/>
        <v/>
      </c>
      <c r="E1453" s="298" t="str">
        <f t="shared" si="253"/>
        <v/>
      </c>
      <c r="F1453" s="297"/>
      <c r="G1453" s="297">
        <v>1453</v>
      </c>
      <c r="H1453" s="296" t="str">
        <f t="shared" si="252"/>
        <v/>
      </c>
      <c r="I1453" s="299" t="str">
        <f t="shared" si="245"/>
        <v/>
      </c>
      <c r="J1453" s="93"/>
      <c r="L1453" s="278">
        <f t="shared" si="246"/>
        <v>0</v>
      </c>
      <c r="M1453" s="278">
        <f t="shared" si="247"/>
        <v>0</v>
      </c>
      <c r="N1453" s="319">
        <f t="shared" si="248"/>
        <v>0</v>
      </c>
      <c r="O1453" s="300"/>
      <c r="P1453" s="300"/>
      <c r="Q1453" s="297"/>
      <c r="R1453" s="297"/>
      <c r="S1453" s="299" t="str">
        <f t="shared" si="254"/>
        <v/>
      </c>
    </row>
    <row r="1454" spans="1:19" ht="30" customHeight="1" x14ac:dyDescent="0.2">
      <c r="A1454" s="277" t="str">
        <f t="shared" si="244"/>
        <v/>
      </c>
      <c r="B1454" s="296" t="str">
        <f t="shared" si="249"/>
        <v/>
      </c>
      <c r="C1454" s="296" t="str">
        <f t="shared" si="250"/>
        <v/>
      </c>
      <c r="D1454" s="297" t="str">
        <f t="shared" si="251"/>
        <v/>
      </c>
      <c r="E1454" s="298" t="str">
        <f t="shared" si="253"/>
        <v/>
      </c>
      <c r="F1454" s="297"/>
      <c r="G1454" s="297">
        <v>1454</v>
      </c>
      <c r="H1454" s="296" t="str">
        <f t="shared" si="252"/>
        <v/>
      </c>
      <c r="I1454" s="299" t="str">
        <f t="shared" si="245"/>
        <v/>
      </c>
      <c r="J1454" s="93"/>
      <c r="L1454" s="278">
        <f t="shared" si="246"/>
        <v>0</v>
      </c>
      <c r="M1454" s="278">
        <f t="shared" si="247"/>
        <v>0</v>
      </c>
      <c r="N1454" s="319">
        <f t="shared" si="248"/>
        <v>0</v>
      </c>
      <c r="O1454" s="300"/>
      <c r="P1454" s="300"/>
      <c r="Q1454" s="297"/>
      <c r="R1454" s="297"/>
      <c r="S1454" s="299" t="str">
        <f t="shared" si="254"/>
        <v/>
      </c>
    </row>
    <row r="1455" spans="1:19" ht="30" customHeight="1" x14ac:dyDescent="0.2">
      <c r="A1455" s="277" t="str">
        <f t="shared" si="244"/>
        <v/>
      </c>
      <c r="B1455" s="296" t="str">
        <f t="shared" si="249"/>
        <v/>
      </c>
      <c r="C1455" s="296" t="str">
        <f t="shared" si="250"/>
        <v/>
      </c>
      <c r="D1455" s="297" t="str">
        <f t="shared" si="251"/>
        <v/>
      </c>
      <c r="E1455" s="298" t="str">
        <f t="shared" si="253"/>
        <v/>
      </c>
      <c r="F1455" s="297"/>
      <c r="G1455" s="297">
        <v>1455</v>
      </c>
      <c r="H1455" s="296" t="str">
        <f t="shared" si="252"/>
        <v/>
      </c>
      <c r="I1455" s="299" t="str">
        <f t="shared" si="245"/>
        <v/>
      </c>
      <c r="J1455" s="93"/>
      <c r="L1455" s="278">
        <f t="shared" si="246"/>
        <v>0</v>
      </c>
      <c r="M1455" s="278">
        <f t="shared" si="247"/>
        <v>0</v>
      </c>
      <c r="N1455" s="319">
        <f t="shared" si="248"/>
        <v>0</v>
      </c>
      <c r="O1455" s="300"/>
      <c r="P1455" s="300"/>
      <c r="Q1455" s="297"/>
      <c r="R1455" s="297"/>
      <c r="S1455" s="299" t="str">
        <f t="shared" si="254"/>
        <v/>
      </c>
    </row>
    <row r="1456" spans="1:19" ht="30" customHeight="1" x14ac:dyDescent="0.2">
      <c r="A1456" s="277" t="str">
        <f t="shared" si="244"/>
        <v/>
      </c>
      <c r="B1456" s="296" t="str">
        <f t="shared" si="249"/>
        <v/>
      </c>
      <c r="C1456" s="296" t="str">
        <f t="shared" si="250"/>
        <v/>
      </c>
      <c r="D1456" s="297" t="str">
        <f t="shared" si="251"/>
        <v/>
      </c>
      <c r="E1456" s="298" t="str">
        <f t="shared" si="253"/>
        <v/>
      </c>
      <c r="F1456" s="297"/>
      <c r="G1456" s="297">
        <v>1456</v>
      </c>
      <c r="H1456" s="296" t="str">
        <f t="shared" si="252"/>
        <v/>
      </c>
      <c r="I1456" s="299" t="str">
        <f t="shared" si="245"/>
        <v/>
      </c>
      <c r="J1456" s="93"/>
      <c r="L1456" s="278">
        <f t="shared" si="246"/>
        <v>0</v>
      </c>
      <c r="M1456" s="278">
        <f t="shared" si="247"/>
        <v>0</v>
      </c>
      <c r="N1456" s="319">
        <f t="shared" si="248"/>
        <v>0</v>
      </c>
      <c r="O1456" s="300"/>
      <c r="P1456" s="300"/>
      <c r="Q1456" s="297"/>
      <c r="R1456" s="297"/>
      <c r="S1456" s="299" t="str">
        <f t="shared" si="254"/>
        <v/>
      </c>
    </row>
    <row r="1457" spans="1:19" ht="30" customHeight="1" x14ac:dyDescent="0.2">
      <c r="A1457" s="277" t="str">
        <f t="shared" si="244"/>
        <v/>
      </c>
      <c r="B1457" s="296" t="str">
        <f t="shared" si="249"/>
        <v/>
      </c>
      <c r="C1457" s="296" t="str">
        <f t="shared" si="250"/>
        <v/>
      </c>
      <c r="D1457" s="297" t="str">
        <f t="shared" si="251"/>
        <v/>
      </c>
      <c r="E1457" s="298" t="str">
        <f t="shared" si="253"/>
        <v/>
      </c>
      <c r="F1457" s="297"/>
      <c r="G1457" s="297">
        <v>1457</v>
      </c>
      <c r="H1457" s="296" t="str">
        <f t="shared" si="252"/>
        <v/>
      </c>
      <c r="I1457" s="299" t="str">
        <f t="shared" si="245"/>
        <v/>
      </c>
      <c r="J1457" s="93"/>
      <c r="L1457" s="278">
        <f t="shared" si="246"/>
        <v>0</v>
      </c>
      <c r="M1457" s="278">
        <f t="shared" si="247"/>
        <v>0</v>
      </c>
      <c r="N1457" s="319">
        <f t="shared" si="248"/>
        <v>0</v>
      </c>
      <c r="O1457" s="300"/>
      <c r="P1457" s="300"/>
      <c r="Q1457" s="297"/>
      <c r="R1457" s="297"/>
      <c r="S1457" s="299" t="str">
        <f t="shared" si="254"/>
        <v/>
      </c>
    </row>
    <row r="1458" spans="1:19" ht="30" customHeight="1" x14ac:dyDescent="0.2">
      <c r="A1458" s="277" t="str">
        <f t="shared" si="244"/>
        <v/>
      </c>
      <c r="B1458" s="296" t="str">
        <f t="shared" si="249"/>
        <v/>
      </c>
      <c r="C1458" s="296" t="str">
        <f t="shared" si="250"/>
        <v/>
      </c>
      <c r="D1458" s="297" t="str">
        <f t="shared" si="251"/>
        <v/>
      </c>
      <c r="E1458" s="298" t="str">
        <f t="shared" si="253"/>
        <v/>
      </c>
      <c r="F1458" s="297"/>
      <c r="G1458" s="297">
        <v>1458</v>
      </c>
      <c r="H1458" s="296" t="str">
        <f t="shared" si="252"/>
        <v/>
      </c>
      <c r="I1458" s="299" t="str">
        <f t="shared" si="245"/>
        <v/>
      </c>
      <c r="J1458" s="93"/>
      <c r="L1458" s="278">
        <f t="shared" si="246"/>
        <v>0</v>
      </c>
      <c r="M1458" s="278">
        <f t="shared" si="247"/>
        <v>0</v>
      </c>
      <c r="N1458" s="319">
        <f t="shared" si="248"/>
        <v>0</v>
      </c>
      <c r="O1458" s="300"/>
      <c r="P1458" s="300"/>
      <c r="Q1458" s="297"/>
      <c r="R1458" s="297"/>
      <c r="S1458" s="299" t="str">
        <f t="shared" si="254"/>
        <v/>
      </c>
    </row>
    <row r="1459" spans="1:19" ht="30" customHeight="1" x14ac:dyDescent="0.2">
      <c r="A1459" s="277" t="str">
        <f t="shared" si="244"/>
        <v/>
      </c>
      <c r="B1459" s="296" t="str">
        <f t="shared" si="249"/>
        <v/>
      </c>
      <c r="C1459" s="296" t="str">
        <f t="shared" si="250"/>
        <v/>
      </c>
      <c r="D1459" s="297" t="str">
        <f t="shared" si="251"/>
        <v/>
      </c>
      <c r="E1459" s="298" t="str">
        <f t="shared" si="253"/>
        <v/>
      </c>
      <c r="F1459" s="297"/>
      <c r="G1459" s="297">
        <v>1459</v>
      </c>
      <c r="H1459" s="296" t="str">
        <f t="shared" si="252"/>
        <v/>
      </c>
      <c r="I1459" s="299" t="str">
        <f t="shared" si="245"/>
        <v/>
      </c>
      <c r="J1459" s="93"/>
      <c r="L1459" s="278">
        <f t="shared" si="246"/>
        <v>0</v>
      </c>
      <c r="M1459" s="278">
        <f t="shared" si="247"/>
        <v>0</v>
      </c>
      <c r="N1459" s="319">
        <f t="shared" si="248"/>
        <v>0</v>
      </c>
      <c r="O1459" s="300"/>
      <c r="P1459" s="300"/>
      <c r="Q1459" s="297"/>
      <c r="R1459" s="297"/>
      <c r="S1459" s="299" t="str">
        <f t="shared" si="254"/>
        <v/>
      </c>
    </row>
    <row r="1460" spans="1:19" ht="30" customHeight="1" x14ac:dyDescent="0.2">
      <c r="A1460" s="277" t="str">
        <f t="shared" si="244"/>
        <v/>
      </c>
      <c r="B1460" s="296" t="str">
        <f t="shared" si="249"/>
        <v/>
      </c>
      <c r="C1460" s="296" t="str">
        <f t="shared" si="250"/>
        <v/>
      </c>
      <c r="D1460" s="297" t="str">
        <f t="shared" si="251"/>
        <v/>
      </c>
      <c r="E1460" s="298" t="str">
        <f t="shared" si="253"/>
        <v/>
      </c>
      <c r="F1460" s="297"/>
      <c r="G1460" s="297">
        <v>1460</v>
      </c>
      <c r="H1460" s="296" t="str">
        <f t="shared" si="252"/>
        <v/>
      </c>
      <c r="I1460" s="299" t="str">
        <f t="shared" si="245"/>
        <v/>
      </c>
      <c r="J1460" s="93"/>
      <c r="L1460" s="278">
        <f t="shared" si="246"/>
        <v>0</v>
      </c>
      <c r="M1460" s="278">
        <f t="shared" si="247"/>
        <v>0</v>
      </c>
      <c r="N1460" s="319">
        <f t="shared" si="248"/>
        <v>0</v>
      </c>
      <c r="O1460" s="300"/>
      <c r="P1460" s="300"/>
      <c r="Q1460" s="297"/>
      <c r="R1460" s="297"/>
      <c r="S1460" s="299" t="str">
        <f t="shared" si="254"/>
        <v/>
      </c>
    </row>
    <row r="1461" spans="1:19" ht="30" customHeight="1" x14ac:dyDescent="0.2">
      <c r="A1461" s="277" t="str">
        <f t="shared" si="244"/>
        <v/>
      </c>
      <c r="B1461" s="296" t="str">
        <f t="shared" si="249"/>
        <v/>
      </c>
      <c r="C1461" s="296" t="str">
        <f t="shared" si="250"/>
        <v/>
      </c>
      <c r="D1461" s="297" t="str">
        <f t="shared" si="251"/>
        <v/>
      </c>
      <c r="E1461" s="298" t="str">
        <f t="shared" si="253"/>
        <v/>
      </c>
      <c r="F1461" s="297"/>
      <c r="G1461" s="297">
        <v>1461</v>
      </c>
      <c r="H1461" s="296" t="str">
        <f t="shared" si="252"/>
        <v/>
      </c>
      <c r="I1461" s="299" t="str">
        <f t="shared" si="245"/>
        <v/>
      </c>
      <c r="J1461" s="93"/>
      <c r="L1461" s="278">
        <f t="shared" si="246"/>
        <v>0</v>
      </c>
      <c r="M1461" s="278">
        <f t="shared" si="247"/>
        <v>0</v>
      </c>
      <c r="N1461" s="319">
        <f t="shared" si="248"/>
        <v>0</v>
      </c>
      <c r="O1461" s="300"/>
      <c r="P1461" s="300"/>
      <c r="Q1461" s="297"/>
      <c r="R1461" s="297"/>
      <c r="S1461" s="299" t="str">
        <f t="shared" si="254"/>
        <v/>
      </c>
    </row>
    <row r="1462" spans="1:19" ht="30" customHeight="1" x14ac:dyDescent="0.2">
      <c r="A1462" s="277" t="str">
        <f t="shared" si="244"/>
        <v/>
      </c>
      <c r="B1462" s="296" t="str">
        <f t="shared" si="249"/>
        <v/>
      </c>
      <c r="C1462" s="296" t="str">
        <f t="shared" si="250"/>
        <v/>
      </c>
      <c r="D1462" s="297" t="str">
        <f t="shared" si="251"/>
        <v/>
      </c>
      <c r="E1462" s="298" t="str">
        <f t="shared" si="253"/>
        <v/>
      </c>
      <c r="F1462" s="297"/>
      <c r="G1462" s="297">
        <v>1462</v>
      </c>
      <c r="H1462" s="296" t="str">
        <f t="shared" si="252"/>
        <v/>
      </c>
      <c r="I1462" s="299" t="str">
        <f t="shared" si="245"/>
        <v/>
      </c>
      <c r="J1462" s="93"/>
      <c r="L1462" s="278">
        <f t="shared" si="246"/>
        <v>0</v>
      </c>
      <c r="M1462" s="278">
        <f t="shared" si="247"/>
        <v>0</v>
      </c>
      <c r="N1462" s="319">
        <f t="shared" si="248"/>
        <v>0</v>
      </c>
      <c r="O1462" s="300"/>
      <c r="P1462" s="300"/>
      <c r="Q1462" s="297"/>
      <c r="R1462" s="297"/>
      <c r="S1462" s="299" t="str">
        <f t="shared" si="254"/>
        <v/>
      </c>
    </row>
    <row r="1463" spans="1:19" ht="30" customHeight="1" x14ac:dyDescent="0.2">
      <c r="A1463" s="277" t="str">
        <f t="shared" si="244"/>
        <v/>
      </c>
      <c r="B1463" s="296" t="str">
        <f t="shared" si="249"/>
        <v/>
      </c>
      <c r="C1463" s="296" t="str">
        <f t="shared" si="250"/>
        <v/>
      </c>
      <c r="D1463" s="297" t="str">
        <f t="shared" si="251"/>
        <v/>
      </c>
      <c r="E1463" s="298" t="str">
        <f t="shared" si="253"/>
        <v/>
      </c>
      <c r="F1463" s="297"/>
      <c r="G1463" s="297">
        <v>1463</v>
      </c>
      <c r="H1463" s="296" t="str">
        <f t="shared" si="252"/>
        <v/>
      </c>
      <c r="I1463" s="299" t="str">
        <f t="shared" si="245"/>
        <v/>
      </c>
      <c r="J1463" s="93"/>
      <c r="L1463" s="278">
        <f t="shared" si="246"/>
        <v>0</v>
      </c>
      <c r="M1463" s="278">
        <f t="shared" si="247"/>
        <v>0</v>
      </c>
      <c r="N1463" s="319">
        <f t="shared" si="248"/>
        <v>0</v>
      </c>
      <c r="O1463" s="300"/>
      <c r="P1463" s="300"/>
      <c r="Q1463" s="297"/>
      <c r="R1463" s="297"/>
      <c r="S1463" s="299" t="str">
        <f t="shared" si="254"/>
        <v/>
      </c>
    </row>
    <row r="1464" spans="1:19" ht="30" customHeight="1" x14ac:dyDescent="0.2">
      <c r="A1464" s="277" t="str">
        <f t="shared" si="244"/>
        <v/>
      </c>
      <c r="B1464" s="296" t="str">
        <f t="shared" si="249"/>
        <v/>
      </c>
      <c r="C1464" s="296" t="str">
        <f t="shared" si="250"/>
        <v/>
      </c>
      <c r="D1464" s="297" t="str">
        <f t="shared" si="251"/>
        <v/>
      </c>
      <c r="E1464" s="298" t="str">
        <f t="shared" si="253"/>
        <v/>
      </c>
      <c r="F1464" s="297"/>
      <c r="G1464" s="297">
        <v>1464</v>
      </c>
      <c r="H1464" s="296" t="str">
        <f t="shared" si="252"/>
        <v/>
      </c>
      <c r="I1464" s="299" t="str">
        <f t="shared" si="245"/>
        <v/>
      </c>
      <c r="J1464" s="93"/>
      <c r="L1464" s="278">
        <f t="shared" si="246"/>
        <v>0</v>
      </c>
      <c r="M1464" s="278">
        <f t="shared" si="247"/>
        <v>0</v>
      </c>
      <c r="N1464" s="319">
        <f t="shared" si="248"/>
        <v>0</v>
      </c>
      <c r="O1464" s="300"/>
      <c r="P1464" s="300"/>
      <c r="Q1464" s="297"/>
      <c r="R1464" s="297"/>
      <c r="S1464" s="299" t="str">
        <f t="shared" si="254"/>
        <v/>
      </c>
    </row>
    <row r="1465" spans="1:19" ht="30" customHeight="1" x14ac:dyDescent="0.2">
      <c r="A1465" s="277" t="str">
        <f t="shared" si="244"/>
        <v/>
      </c>
      <c r="B1465" s="296" t="str">
        <f t="shared" si="249"/>
        <v/>
      </c>
      <c r="C1465" s="296" t="str">
        <f t="shared" si="250"/>
        <v/>
      </c>
      <c r="D1465" s="297" t="str">
        <f t="shared" si="251"/>
        <v/>
      </c>
      <c r="E1465" s="298" t="str">
        <f t="shared" si="253"/>
        <v/>
      </c>
      <c r="F1465" s="297"/>
      <c r="G1465" s="297">
        <v>1465</v>
      </c>
      <c r="H1465" s="296" t="str">
        <f t="shared" si="252"/>
        <v/>
      </c>
      <c r="I1465" s="299" t="str">
        <f t="shared" si="245"/>
        <v/>
      </c>
      <c r="J1465" s="93"/>
      <c r="L1465" s="278">
        <f t="shared" si="246"/>
        <v>0</v>
      </c>
      <c r="M1465" s="278">
        <f t="shared" si="247"/>
        <v>0</v>
      </c>
      <c r="N1465" s="319">
        <f t="shared" si="248"/>
        <v>0</v>
      </c>
      <c r="O1465" s="300"/>
      <c r="P1465" s="300"/>
      <c r="Q1465" s="297"/>
      <c r="R1465" s="297"/>
      <c r="S1465" s="299" t="str">
        <f t="shared" si="254"/>
        <v/>
      </c>
    </row>
    <row r="1466" spans="1:19" ht="30" customHeight="1" x14ac:dyDescent="0.2">
      <c r="A1466" s="277" t="str">
        <f t="shared" si="244"/>
        <v/>
      </c>
      <c r="B1466" s="296" t="str">
        <f t="shared" si="249"/>
        <v/>
      </c>
      <c r="C1466" s="296" t="str">
        <f t="shared" si="250"/>
        <v/>
      </c>
      <c r="D1466" s="297" t="str">
        <f t="shared" si="251"/>
        <v/>
      </c>
      <c r="E1466" s="298" t="str">
        <f t="shared" si="253"/>
        <v/>
      </c>
      <c r="F1466" s="297"/>
      <c r="G1466" s="297">
        <v>1466</v>
      </c>
      <c r="H1466" s="296" t="str">
        <f t="shared" si="252"/>
        <v/>
      </c>
      <c r="I1466" s="299" t="str">
        <f t="shared" si="245"/>
        <v/>
      </c>
      <c r="J1466" s="93"/>
      <c r="L1466" s="278">
        <f t="shared" si="246"/>
        <v>0</v>
      </c>
      <c r="M1466" s="278">
        <f t="shared" si="247"/>
        <v>0</v>
      </c>
      <c r="N1466" s="319">
        <f t="shared" si="248"/>
        <v>0</v>
      </c>
      <c r="O1466" s="300"/>
      <c r="P1466" s="300"/>
      <c r="Q1466" s="297"/>
      <c r="R1466" s="297"/>
      <c r="S1466" s="299" t="str">
        <f t="shared" si="254"/>
        <v/>
      </c>
    </row>
    <row r="1467" spans="1:19" ht="30" customHeight="1" x14ac:dyDescent="0.2">
      <c r="A1467" s="277" t="str">
        <f t="shared" si="244"/>
        <v/>
      </c>
      <c r="B1467" s="296" t="str">
        <f t="shared" si="249"/>
        <v/>
      </c>
      <c r="C1467" s="296" t="str">
        <f t="shared" si="250"/>
        <v/>
      </c>
      <c r="D1467" s="297" t="str">
        <f t="shared" si="251"/>
        <v/>
      </c>
      <c r="E1467" s="298" t="str">
        <f t="shared" si="253"/>
        <v/>
      </c>
      <c r="F1467" s="297"/>
      <c r="G1467" s="297">
        <v>1467</v>
      </c>
      <c r="H1467" s="296" t="str">
        <f t="shared" si="252"/>
        <v/>
      </c>
      <c r="I1467" s="299" t="str">
        <f t="shared" si="245"/>
        <v/>
      </c>
      <c r="J1467" s="93"/>
      <c r="L1467" s="278">
        <f t="shared" si="246"/>
        <v>0</v>
      </c>
      <c r="M1467" s="278">
        <f t="shared" si="247"/>
        <v>0</v>
      </c>
      <c r="N1467" s="319">
        <f t="shared" si="248"/>
        <v>0</v>
      </c>
      <c r="O1467" s="300"/>
      <c r="P1467" s="300"/>
      <c r="Q1467" s="297"/>
      <c r="R1467" s="297"/>
      <c r="S1467" s="299" t="str">
        <f t="shared" si="254"/>
        <v/>
      </c>
    </row>
    <row r="1468" spans="1:19" ht="30" customHeight="1" x14ac:dyDescent="0.2">
      <c r="A1468" s="277" t="str">
        <f t="shared" si="244"/>
        <v/>
      </c>
      <c r="B1468" s="296" t="str">
        <f t="shared" si="249"/>
        <v/>
      </c>
      <c r="C1468" s="296" t="str">
        <f t="shared" si="250"/>
        <v/>
      </c>
      <c r="D1468" s="297" t="str">
        <f t="shared" si="251"/>
        <v/>
      </c>
      <c r="E1468" s="298" t="str">
        <f t="shared" si="253"/>
        <v/>
      </c>
      <c r="F1468" s="297"/>
      <c r="G1468" s="297">
        <v>1468</v>
      </c>
      <c r="H1468" s="296" t="str">
        <f t="shared" si="252"/>
        <v/>
      </c>
      <c r="I1468" s="299" t="str">
        <f t="shared" si="245"/>
        <v/>
      </c>
      <c r="J1468" s="93"/>
      <c r="L1468" s="278">
        <f t="shared" si="246"/>
        <v>0</v>
      </c>
      <c r="M1468" s="278">
        <f t="shared" si="247"/>
        <v>0</v>
      </c>
      <c r="N1468" s="319">
        <f t="shared" si="248"/>
        <v>0</v>
      </c>
      <c r="O1468" s="300"/>
      <c r="P1468" s="300"/>
      <c r="Q1468" s="297"/>
      <c r="R1468" s="297"/>
      <c r="S1468" s="299" t="str">
        <f t="shared" si="254"/>
        <v/>
      </c>
    </row>
    <row r="1469" spans="1:19" ht="30" customHeight="1" x14ac:dyDescent="0.2">
      <c r="A1469" s="277" t="str">
        <f t="shared" si="244"/>
        <v/>
      </c>
      <c r="B1469" s="296" t="str">
        <f t="shared" si="249"/>
        <v/>
      </c>
      <c r="C1469" s="296" t="str">
        <f t="shared" si="250"/>
        <v/>
      </c>
      <c r="D1469" s="297" t="str">
        <f t="shared" si="251"/>
        <v/>
      </c>
      <c r="E1469" s="298" t="str">
        <f t="shared" si="253"/>
        <v/>
      </c>
      <c r="F1469" s="297"/>
      <c r="G1469" s="297">
        <v>1469</v>
      </c>
      <c r="H1469" s="296" t="str">
        <f t="shared" si="252"/>
        <v/>
      </c>
      <c r="I1469" s="299" t="str">
        <f t="shared" si="245"/>
        <v/>
      </c>
      <c r="J1469" s="93"/>
      <c r="L1469" s="278">
        <f t="shared" si="246"/>
        <v>0</v>
      </c>
      <c r="M1469" s="278">
        <f t="shared" si="247"/>
        <v>0</v>
      </c>
      <c r="N1469" s="319">
        <f t="shared" si="248"/>
        <v>0</v>
      </c>
      <c r="O1469" s="300"/>
      <c r="P1469" s="300"/>
      <c r="Q1469" s="297"/>
      <c r="R1469" s="297"/>
      <c r="S1469" s="299" t="str">
        <f t="shared" si="254"/>
        <v/>
      </c>
    </row>
    <row r="1470" spans="1:19" ht="30" customHeight="1" x14ac:dyDescent="0.2">
      <c r="A1470" s="277" t="str">
        <f t="shared" si="244"/>
        <v/>
      </c>
      <c r="B1470" s="296" t="str">
        <f t="shared" si="249"/>
        <v/>
      </c>
      <c r="C1470" s="296" t="str">
        <f t="shared" si="250"/>
        <v/>
      </c>
      <c r="D1470" s="297" t="str">
        <f t="shared" si="251"/>
        <v/>
      </c>
      <c r="E1470" s="298" t="str">
        <f t="shared" si="253"/>
        <v/>
      </c>
      <c r="F1470" s="297"/>
      <c r="G1470" s="297">
        <v>1470</v>
      </c>
      <c r="H1470" s="296" t="str">
        <f t="shared" si="252"/>
        <v/>
      </c>
      <c r="I1470" s="299" t="str">
        <f t="shared" si="245"/>
        <v/>
      </c>
      <c r="J1470" s="93"/>
      <c r="L1470" s="278">
        <f t="shared" si="246"/>
        <v>0</v>
      </c>
      <c r="M1470" s="278">
        <f t="shared" si="247"/>
        <v>0</v>
      </c>
      <c r="N1470" s="319">
        <f t="shared" si="248"/>
        <v>0</v>
      </c>
      <c r="O1470" s="300"/>
      <c r="P1470" s="300"/>
      <c r="Q1470" s="297"/>
      <c r="R1470" s="297"/>
      <c r="S1470" s="299" t="str">
        <f t="shared" si="254"/>
        <v/>
      </c>
    </row>
    <row r="1471" spans="1:19" ht="30" customHeight="1" x14ac:dyDescent="0.2">
      <c r="A1471" s="277" t="str">
        <f t="shared" si="244"/>
        <v/>
      </c>
      <c r="B1471" s="296" t="str">
        <f t="shared" si="249"/>
        <v/>
      </c>
      <c r="C1471" s="296" t="str">
        <f t="shared" si="250"/>
        <v/>
      </c>
      <c r="D1471" s="297" t="str">
        <f t="shared" si="251"/>
        <v/>
      </c>
      <c r="E1471" s="298" t="str">
        <f t="shared" si="253"/>
        <v/>
      </c>
      <c r="F1471" s="297"/>
      <c r="G1471" s="297">
        <v>1471</v>
      </c>
      <c r="H1471" s="296" t="str">
        <f t="shared" si="252"/>
        <v/>
      </c>
      <c r="I1471" s="299" t="str">
        <f t="shared" si="245"/>
        <v/>
      </c>
      <c r="J1471" s="93"/>
      <c r="L1471" s="278">
        <f t="shared" si="246"/>
        <v>0</v>
      </c>
      <c r="M1471" s="278">
        <f t="shared" si="247"/>
        <v>0</v>
      </c>
      <c r="N1471" s="319">
        <f t="shared" si="248"/>
        <v>0</v>
      </c>
      <c r="O1471" s="300"/>
      <c r="P1471" s="300"/>
      <c r="Q1471" s="297"/>
      <c r="R1471" s="297"/>
      <c r="S1471" s="299" t="str">
        <f t="shared" si="254"/>
        <v/>
      </c>
    </row>
    <row r="1472" spans="1:19" ht="30" customHeight="1" x14ac:dyDescent="0.2">
      <c r="A1472" s="277" t="str">
        <f t="shared" si="244"/>
        <v/>
      </c>
      <c r="B1472" s="296" t="str">
        <f t="shared" si="249"/>
        <v/>
      </c>
      <c r="C1472" s="296" t="str">
        <f t="shared" si="250"/>
        <v/>
      </c>
      <c r="D1472" s="297" t="str">
        <f t="shared" si="251"/>
        <v/>
      </c>
      <c r="E1472" s="298" t="str">
        <f t="shared" si="253"/>
        <v/>
      </c>
      <c r="F1472" s="297"/>
      <c r="G1472" s="297">
        <v>1472</v>
      </c>
      <c r="H1472" s="296" t="str">
        <f t="shared" si="252"/>
        <v/>
      </c>
      <c r="I1472" s="299" t="str">
        <f t="shared" si="245"/>
        <v/>
      </c>
      <c r="J1472" s="93"/>
      <c r="L1472" s="278">
        <f t="shared" si="246"/>
        <v>0</v>
      </c>
      <c r="M1472" s="278">
        <f t="shared" si="247"/>
        <v>0</v>
      </c>
      <c r="N1472" s="319">
        <f t="shared" si="248"/>
        <v>0</v>
      </c>
      <c r="O1472" s="300"/>
      <c r="P1472" s="300"/>
      <c r="Q1472" s="297"/>
      <c r="R1472" s="297"/>
      <c r="S1472" s="299" t="str">
        <f t="shared" si="254"/>
        <v/>
      </c>
    </row>
    <row r="1473" spans="1:19" ht="30" customHeight="1" x14ac:dyDescent="0.2">
      <c r="A1473" s="277" t="str">
        <f t="shared" si="244"/>
        <v/>
      </c>
      <c r="B1473" s="296" t="str">
        <f t="shared" si="249"/>
        <v/>
      </c>
      <c r="C1473" s="296" t="str">
        <f t="shared" si="250"/>
        <v/>
      </c>
      <c r="D1473" s="297" t="str">
        <f t="shared" si="251"/>
        <v/>
      </c>
      <c r="E1473" s="298" t="str">
        <f t="shared" si="253"/>
        <v/>
      </c>
      <c r="F1473" s="297"/>
      <c r="G1473" s="297">
        <v>1473</v>
      </c>
      <c r="H1473" s="296" t="str">
        <f t="shared" si="252"/>
        <v/>
      </c>
      <c r="I1473" s="299" t="str">
        <f t="shared" si="245"/>
        <v/>
      </c>
      <c r="J1473" s="93"/>
      <c r="L1473" s="278">
        <f t="shared" si="246"/>
        <v>0</v>
      </c>
      <c r="M1473" s="278">
        <f t="shared" si="247"/>
        <v>0</v>
      </c>
      <c r="N1473" s="319">
        <f t="shared" si="248"/>
        <v>0</v>
      </c>
      <c r="O1473" s="300"/>
      <c r="P1473" s="300"/>
      <c r="Q1473" s="297"/>
      <c r="R1473" s="297"/>
      <c r="S1473" s="299" t="str">
        <f t="shared" si="254"/>
        <v/>
      </c>
    </row>
    <row r="1474" spans="1:19" ht="30" customHeight="1" x14ac:dyDescent="0.2">
      <c r="A1474" s="277" t="str">
        <f t="shared" ref="A1474:A1537" si="255">IF(B1474="","",$W$3)</f>
        <v/>
      </c>
      <c r="B1474" s="296" t="str">
        <f t="shared" si="249"/>
        <v/>
      </c>
      <c r="C1474" s="296" t="str">
        <f t="shared" si="250"/>
        <v/>
      </c>
      <c r="D1474" s="297" t="str">
        <f t="shared" si="251"/>
        <v/>
      </c>
      <c r="E1474" s="298" t="str">
        <f t="shared" si="253"/>
        <v/>
      </c>
      <c r="F1474" s="297"/>
      <c r="G1474" s="297">
        <v>1474</v>
      </c>
      <c r="H1474" s="296" t="str">
        <f t="shared" si="252"/>
        <v/>
      </c>
      <c r="I1474" s="299" t="str">
        <f t="shared" ref="I1474:I1537" si="256">IF(H1474="","",CONCATENATE("C",IF(H1474&gt;$X$1-25,0,INT(($X$1-H1474-20)/5))))</f>
        <v/>
      </c>
      <c r="J1474" s="93"/>
      <c r="L1474" s="278">
        <f t="shared" ref="L1474:L1537" si="257">IF(D1474="M",1,0)</f>
        <v>0</v>
      </c>
      <c r="M1474" s="278">
        <f t="shared" ref="M1474:M1537" si="258">IF(D1474="F",1,0)</f>
        <v>0</v>
      </c>
      <c r="N1474" s="319">
        <f t="shared" ref="N1474:N1537" si="259">IF(COUNTBLANK(O1474:R1474)=0,1,0)</f>
        <v>0</v>
      </c>
      <c r="O1474" s="300"/>
      <c r="P1474" s="300"/>
      <c r="Q1474" s="297"/>
      <c r="R1474" s="297"/>
      <c r="S1474" s="299" t="str">
        <f t="shared" si="254"/>
        <v/>
      </c>
    </row>
    <row r="1475" spans="1:19" ht="30" customHeight="1" x14ac:dyDescent="0.2">
      <c r="A1475" s="277" t="str">
        <f t="shared" si="255"/>
        <v/>
      </c>
      <c r="B1475" s="296" t="str">
        <f t="shared" ref="B1475:B1538" si="260">IF(O1475="","",O1475)</f>
        <v/>
      </c>
      <c r="C1475" s="296" t="str">
        <f t="shared" ref="C1475:C1538" si="261">IF(P1475="","",P1475)</f>
        <v/>
      </c>
      <c r="D1475" s="297" t="str">
        <f t="shared" ref="D1475:D1538" si="262">IF(Q1475="","",Q1475)</f>
        <v/>
      </c>
      <c r="E1475" s="298" t="str">
        <f t="shared" si="253"/>
        <v/>
      </c>
      <c r="F1475" s="297"/>
      <c r="G1475" s="297">
        <v>1475</v>
      </c>
      <c r="H1475" s="296" t="str">
        <f t="shared" ref="H1475:H1538" si="263">IF(R1475="","",R1475)</f>
        <v/>
      </c>
      <c r="I1475" s="299" t="str">
        <f t="shared" si="256"/>
        <v/>
      </c>
      <c r="J1475" s="93"/>
      <c r="L1475" s="278">
        <f t="shared" si="257"/>
        <v>0</v>
      </c>
      <c r="M1475" s="278">
        <f t="shared" si="258"/>
        <v>0</v>
      </c>
      <c r="N1475" s="319">
        <f t="shared" si="259"/>
        <v>0</v>
      </c>
      <c r="O1475" s="300"/>
      <c r="P1475" s="300"/>
      <c r="Q1475" s="297"/>
      <c r="R1475" s="297"/>
      <c r="S1475" s="299" t="str">
        <f t="shared" si="254"/>
        <v/>
      </c>
    </row>
    <row r="1476" spans="1:19" ht="30" customHeight="1" x14ac:dyDescent="0.2">
      <c r="A1476" s="277" t="str">
        <f t="shared" si="255"/>
        <v/>
      </c>
      <c r="B1476" s="296" t="str">
        <f t="shared" si="260"/>
        <v/>
      </c>
      <c r="C1476" s="296" t="str">
        <f t="shared" si="261"/>
        <v/>
      </c>
      <c r="D1476" s="297" t="str">
        <f t="shared" si="262"/>
        <v/>
      </c>
      <c r="E1476" s="298" t="str">
        <f t="shared" ref="E1476:E1539" si="264">IF(H1476="","",VALUE(CONCATENATE("01/01/",H1476)))</f>
        <v/>
      </c>
      <c r="F1476" s="297"/>
      <c r="G1476" s="297">
        <v>1476</v>
      </c>
      <c r="H1476" s="296" t="str">
        <f t="shared" si="263"/>
        <v/>
      </c>
      <c r="I1476" s="299" t="str">
        <f t="shared" si="256"/>
        <v/>
      </c>
      <c r="J1476" s="93"/>
      <c r="L1476" s="278">
        <f t="shared" si="257"/>
        <v>0</v>
      </c>
      <c r="M1476" s="278">
        <f t="shared" si="258"/>
        <v>0</v>
      </c>
      <c r="N1476" s="319">
        <f t="shared" si="259"/>
        <v>0</v>
      </c>
      <c r="O1476" s="300"/>
      <c r="P1476" s="300"/>
      <c r="Q1476" s="297"/>
      <c r="R1476" s="297"/>
      <c r="S1476" s="299" t="str">
        <f t="shared" si="254"/>
        <v/>
      </c>
    </row>
    <row r="1477" spans="1:19" ht="30" customHeight="1" x14ac:dyDescent="0.2">
      <c r="A1477" s="277" t="str">
        <f t="shared" si="255"/>
        <v/>
      </c>
      <c r="B1477" s="296" t="str">
        <f t="shared" si="260"/>
        <v/>
      </c>
      <c r="C1477" s="296" t="str">
        <f t="shared" si="261"/>
        <v/>
      </c>
      <c r="D1477" s="297" t="str">
        <f t="shared" si="262"/>
        <v/>
      </c>
      <c r="E1477" s="298" t="str">
        <f t="shared" si="264"/>
        <v/>
      </c>
      <c r="F1477" s="297"/>
      <c r="G1477" s="297">
        <v>1477</v>
      </c>
      <c r="H1477" s="296" t="str">
        <f t="shared" si="263"/>
        <v/>
      </c>
      <c r="I1477" s="299" t="str">
        <f t="shared" si="256"/>
        <v/>
      </c>
      <c r="J1477" s="93"/>
      <c r="L1477" s="278">
        <f t="shared" si="257"/>
        <v>0</v>
      </c>
      <c r="M1477" s="278">
        <f t="shared" si="258"/>
        <v>0</v>
      </c>
      <c r="N1477" s="319">
        <f t="shared" si="259"/>
        <v>0</v>
      </c>
      <c r="O1477" s="300"/>
      <c r="P1477" s="300"/>
      <c r="Q1477" s="297"/>
      <c r="R1477" s="297"/>
      <c r="S1477" s="299" t="str">
        <f t="shared" si="254"/>
        <v/>
      </c>
    </row>
    <row r="1478" spans="1:19" ht="30" customHeight="1" x14ac:dyDescent="0.2">
      <c r="A1478" s="277" t="str">
        <f t="shared" si="255"/>
        <v/>
      </c>
      <c r="B1478" s="296" t="str">
        <f t="shared" si="260"/>
        <v/>
      </c>
      <c r="C1478" s="296" t="str">
        <f t="shared" si="261"/>
        <v/>
      </c>
      <c r="D1478" s="297" t="str">
        <f t="shared" si="262"/>
        <v/>
      </c>
      <c r="E1478" s="298" t="str">
        <f t="shared" si="264"/>
        <v/>
      </c>
      <c r="F1478" s="297"/>
      <c r="G1478" s="297">
        <v>1478</v>
      </c>
      <c r="H1478" s="296" t="str">
        <f t="shared" si="263"/>
        <v/>
      </c>
      <c r="I1478" s="299" t="str">
        <f t="shared" si="256"/>
        <v/>
      </c>
      <c r="J1478" s="93"/>
      <c r="L1478" s="278">
        <f t="shared" si="257"/>
        <v>0</v>
      </c>
      <c r="M1478" s="278">
        <f t="shared" si="258"/>
        <v>0</v>
      </c>
      <c r="N1478" s="319">
        <f t="shared" si="259"/>
        <v>0</v>
      </c>
      <c r="O1478" s="300"/>
      <c r="P1478" s="300"/>
      <c r="Q1478" s="297"/>
      <c r="R1478" s="297"/>
      <c r="S1478" s="299" t="str">
        <f t="shared" si="254"/>
        <v/>
      </c>
    </row>
    <row r="1479" spans="1:19" ht="30" customHeight="1" x14ac:dyDescent="0.2">
      <c r="A1479" s="277" t="str">
        <f t="shared" si="255"/>
        <v/>
      </c>
      <c r="B1479" s="296" t="str">
        <f t="shared" si="260"/>
        <v/>
      </c>
      <c r="C1479" s="296" t="str">
        <f t="shared" si="261"/>
        <v/>
      </c>
      <c r="D1479" s="297" t="str">
        <f t="shared" si="262"/>
        <v/>
      </c>
      <c r="E1479" s="298" t="str">
        <f t="shared" si="264"/>
        <v/>
      </c>
      <c r="F1479" s="297"/>
      <c r="G1479" s="297">
        <v>1479</v>
      </c>
      <c r="H1479" s="296" t="str">
        <f t="shared" si="263"/>
        <v/>
      </c>
      <c r="I1479" s="299" t="str">
        <f t="shared" si="256"/>
        <v/>
      </c>
      <c r="J1479" s="93"/>
      <c r="L1479" s="278">
        <f t="shared" si="257"/>
        <v>0</v>
      </c>
      <c r="M1479" s="278">
        <f t="shared" si="258"/>
        <v>0</v>
      </c>
      <c r="N1479" s="319">
        <f t="shared" si="259"/>
        <v>0</v>
      </c>
      <c r="O1479" s="300"/>
      <c r="P1479" s="300"/>
      <c r="Q1479" s="297"/>
      <c r="R1479" s="297"/>
      <c r="S1479" s="299" t="str">
        <f t="shared" si="254"/>
        <v/>
      </c>
    </row>
    <row r="1480" spans="1:19" ht="30" customHeight="1" x14ac:dyDescent="0.2">
      <c r="A1480" s="277" t="str">
        <f t="shared" si="255"/>
        <v/>
      </c>
      <c r="B1480" s="296" t="str">
        <f t="shared" si="260"/>
        <v/>
      </c>
      <c r="C1480" s="296" t="str">
        <f t="shared" si="261"/>
        <v/>
      </c>
      <c r="D1480" s="297" t="str">
        <f t="shared" si="262"/>
        <v/>
      </c>
      <c r="E1480" s="298" t="str">
        <f t="shared" si="264"/>
        <v/>
      </c>
      <c r="F1480" s="297"/>
      <c r="G1480" s="297">
        <v>1480</v>
      </c>
      <c r="H1480" s="296" t="str">
        <f t="shared" si="263"/>
        <v/>
      </c>
      <c r="I1480" s="299" t="str">
        <f t="shared" si="256"/>
        <v/>
      </c>
      <c r="J1480" s="93"/>
      <c r="L1480" s="278">
        <f t="shared" si="257"/>
        <v>0</v>
      </c>
      <c r="M1480" s="278">
        <f t="shared" si="258"/>
        <v>0</v>
      </c>
      <c r="N1480" s="319">
        <f t="shared" si="259"/>
        <v>0</v>
      </c>
      <c r="O1480" s="300"/>
      <c r="P1480" s="300"/>
      <c r="Q1480" s="297"/>
      <c r="R1480" s="297"/>
      <c r="S1480" s="299" t="str">
        <f t="shared" si="254"/>
        <v/>
      </c>
    </row>
    <row r="1481" spans="1:19" ht="30" customHeight="1" x14ac:dyDescent="0.2">
      <c r="A1481" s="277" t="str">
        <f t="shared" si="255"/>
        <v/>
      </c>
      <c r="B1481" s="296" t="str">
        <f t="shared" si="260"/>
        <v/>
      </c>
      <c r="C1481" s="296" t="str">
        <f t="shared" si="261"/>
        <v/>
      </c>
      <c r="D1481" s="297" t="str">
        <f t="shared" si="262"/>
        <v/>
      </c>
      <c r="E1481" s="298" t="str">
        <f t="shared" si="264"/>
        <v/>
      </c>
      <c r="F1481" s="297"/>
      <c r="G1481" s="297">
        <v>1481</v>
      </c>
      <c r="H1481" s="296" t="str">
        <f t="shared" si="263"/>
        <v/>
      </c>
      <c r="I1481" s="299" t="str">
        <f t="shared" si="256"/>
        <v/>
      </c>
      <c r="J1481" s="93"/>
      <c r="L1481" s="278">
        <f t="shared" si="257"/>
        <v>0</v>
      </c>
      <c r="M1481" s="278">
        <f t="shared" si="258"/>
        <v>0</v>
      </c>
      <c r="N1481" s="319">
        <f t="shared" si="259"/>
        <v>0</v>
      </c>
      <c r="O1481" s="300"/>
      <c r="P1481" s="300"/>
      <c r="Q1481" s="297"/>
      <c r="R1481" s="297"/>
      <c r="S1481" s="299" t="str">
        <f t="shared" si="254"/>
        <v/>
      </c>
    </row>
    <row r="1482" spans="1:19" ht="30" customHeight="1" x14ac:dyDescent="0.2">
      <c r="A1482" s="277" t="str">
        <f t="shared" si="255"/>
        <v/>
      </c>
      <c r="B1482" s="296" t="str">
        <f t="shared" si="260"/>
        <v/>
      </c>
      <c r="C1482" s="296" t="str">
        <f t="shared" si="261"/>
        <v/>
      </c>
      <c r="D1482" s="297" t="str">
        <f t="shared" si="262"/>
        <v/>
      </c>
      <c r="E1482" s="298" t="str">
        <f t="shared" si="264"/>
        <v/>
      </c>
      <c r="F1482" s="297"/>
      <c r="G1482" s="297">
        <v>1482</v>
      </c>
      <c r="H1482" s="296" t="str">
        <f t="shared" si="263"/>
        <v/>
      </c>
      <c r="I1482" s="299" t="str">
        <f t="shared" si="256"/>
        <v/>
      </c>
      <c r="J1482" s="93"/>
      <c r="L1482" s="278">
        <f t="shared" si="257"/>
        <v>0</v>
      </c>
      <c r="M1482" s="278">
        <f t="shared" si="258"/>
        <v>0</v>
      </c>
      <c r="N1482" s="319">
        <f t="shared" si="259"/>
        <v>0</v>
      </c>
      <c r="O1482" s="300"/>
      <c r="P1482" s="300"/>
      <c r="Q1482" s="297"/>
      <c r="R1482" s="297"/>
      <c r="S1482" s="299" t="str">
        <f t="shared" si="254"/>
        <v/>
      </c>
    </row>
    <row r="1483" spans="1:19" ht="30" customHeight="1" x14ac:dyDescent="0.2">
      <c r="A1483" s="277" t="str">
        <f t="shared" si="255"/>
        <v/>
      </c>
      <c r="B1483" s="296" t="str">
        <f t="shared" si="260"/>
        <v/>
      </c>
      <c r="C1483" s="296" t="str">
        <f t="shared" si="261"/>
        <v/>
      </c>
      <c r="D1483" s="297" t="str">
        <f t="shared" si="262"/>
        <v/>
      </c>
      <c r="E1483" s="298" t="str">
        <f t="shared" si="264"/>
        <v/>
      </c>
      <c r="F1483" s="297"/>
      <c r="G1483" s="297">
        <v>1483</v>
      </c>
      <c r="H1483" s="296" t="str">
        <f t="shared" si="263"/>
        <v/>
      </c>
      <c r="I1483" s="299" t="str">
        <f t="shared" si="256"/>
        <v/>
      </c>
      <c r="J1483" s="93"/>
      <c r="L1483" s="278">
        <f t="shared" si="257"/>
        <v>0</v>
      </c>
      <c r="M1483" s="278">
        <f t="shared" si="258"/>
        <v>0</v>
      </c>
      <c r="N1483" s="319">
        <f t="shared" si="259"/>
        <v>0</v>
      </c>
      <c r="O1483" s="300"/>
      <c r="P1483" s="300"/>
      <c r="Q1483" s="297"/>
      <c r="R1483" s="297"/>
      <c r="S1483" s="299" t="str">
        <f t="shared" si="254"/>
        <v/>
      </c>
    </row>
    <row r="1484" spans="1:19" ht="30" customHeight="1" x14ac:dyDescent="0.2">
      <c r="A1484" s="277" t="str">
        <f t="shared" si="255"/>
        <v/>
      </c>
      <c r="B1484" s="296" t="str">
        <f t="shared" si="260"/>
        <v/>
      </c>
      <c r="C1484" s="296" t="str">
        <f t="shared" si="261"/>
        <v/>
      </c>
      <c r="D1484" s="297" t="str">
        <f t="shared" si="262"/>
        <v/>
      </c>
      <c r="E1484" s="298" t="str">
        <f t="shared" si="264"/>
        <v/>
      </c>
      <c r="F1484" s="297"/>
      <c r="G1484" s="297">
        <v>1484</v>
      </c>
      <c r="H1484" s="296" t="str">
        <f t="shared" si="263"/>
        <v/>
      </c>
      <c r="I1484" s="299" t="str">
        <f t="shared" si="256"/>
        <v/>
      </c>
      <c r="J1484" s="93"/>
      <c r="L1484" s="278">
        <f t="shared" si="257"/>
        <v>0</v>
      </c>
      <c r="M1484" s="278">
        <f t="shared" si="258"/>
        <v>0</v>
      </c>
      <c r="N1484" s="319">
        <f t="shared" si="259"/>
        <v>0</v>
      </c>
      <c r="O1484" s="300"/>
      <c r="P1484" s="300"/>
      <c r="Q1484" s="297"/>
      <c r="R1484" s="297"/>
      <c r="S1484" s="299" t="str">
        <f t="shared" si="254"/>
        <v/>
      </c>
    </row>
    <row r="1485" spans="1:19" ht="30" customHeight="1" x14ac:dyDescent="0.2">
      <c r="A1485" s="277" t="str">
        <f t="shared" si="255"/>
        <v/>
      </c>
      <c r="B1485" s="296" t="str">
        <f t="shared" si="260"/>
        <v/>
      </c>
      <c r="C1485" s="296" t="str">
        <f t="shared" si="261"/>
        <v/>
      </c>
      <c r="D1485" s="297" t="str">
        <f t="shared" si="262"/>
        <v/>
      </c>
      <c r="E1485" s="298" t="str">
        <f t="shared" si="264"/>
        <v/>
      </c>
      <c r="F1485" s="297"/>
      <c r="G1485" s="297">
        <v>1485</v>
      </c>
      <c r="H1485" s="296" t="str">
        <f t="shared" si="263"/>
        <v/>
      </c>
      <c r="I1485" s="299" t="str">
        <f t="shared" si="256"/>
        <v/>
      </c>
      <c r="J1485" s="93"/>
      <c r="L1485" s="278">
        <f t="shared" si="257"/>
        <v>0</v>
      </c>
      <c r="M1485" s="278">
        <f t="shared" si="258"/>
        <v>0</v>
      </c>
      <c r="N1485" s="319">
        <f t="shared" si="259"/>
        <v>0</v>
      </c>
      <c r="O1485" s="300"/>
      <c r="P1485" s="300"/>
      <c r="Q1485" s="297"/>
      <c r="R1485" s="297"/>
      <c r="S1485" s="299" t="str">
        <f t="shared" si="254"/>
        <v/>
      </c>
    </row>
    <row r="1486" spans="1:19" ht="30" customHeight="1" x14ac:dyDescent="0.2">
      <c r="A1486" s="277" t="str">
        <f t="shared" si="255"/>
        <v/>
      </c>
      <c r="B1486" s="296" t="str">
        <f t="shared" si="260"/>
        <v/>
      </c>
      <c r="C1486" s="296" t="str">
        <f t="shared" si="261"/>
        <v/>
      </c>
      <c r="D1486" s="297" t="str">
        <f t="shared" si="262"/>
        <v/>
      </c>
      <c r="E1486" s="298" t="str">
        <f t="shared" si="264"/>
        <v/>
      </c>
      <c r="F1486" s="297"/>
      <c r="G1486" s="297">
        <v>1486</v>
      </c>
      <c r="H1486" s="296" t="str">
        <f t="shared" si="263"/>
        <v/>
      </c>
      <c r="I1486" s="299" t="str">
        <f t="shared" si="256"/>
        <v/>
      </c>
      <c r="J1486" s="93"/>
      <c r="L1486" s="278">
        <f t="shared" si="257"/>
        <v>0</v>
      </c>
      <c r="M1486" s="278">
        <f t="shared" si="258"/>
        <v>0</v>
      </c>
      <c r="N1486" s="319">
        <f t="shared" si="259"/>
        <v>0</v>
      </c>
      <c r="O1486" s="300"/>
      <c r="P1486" s="300"/>
      <c r="Q1486" s="297"/>
      <c r="R1486" s="297"/>
      <c r="S1486" s="299" t="str">
        <f t="shared" si="254"/>
        <v/>
      </c>
    </row>
    <row r="1487" spans="1:19" ht="30" customHeight="1" x14ac:dyDescent="0.2">
      <c r="A1487" s="277" t="str">
        <f t="shared" si="255"/>
        <v/>
      </c>
      <c r="B1487" s="296" t="str">
        <f t="shared" si="260"/>
        <v/>
      </c>
      <c r="C1487" s="296" t="str">
        <f t="shared" si="261"/>
        <v/>
      </c>
      <c r="D1487" s="297" t="str">
        <f t="shared" si="262"/>
        <v/>
      </c>
      <c r="E1487" s="298" t="str">
        <f t="shared" si="264"/>
        <v/>
      </c>
      <c r="F1487" s="297"/>
      <c r="G1487" s="297">
        <v>1487</v>
      </c>
      <c r="H1487" s="296" t="str">
        <f t="shared" si="263"/>
        <v/>
      </c>
      <c r="I1487" s="299" t="str">
        <f t="shared" si="256"/>
        <v/>
      </c>
      <c r="J1487" s="93"/>
      <c r="L1487" s="278">
        <f t="shared" si="257"/>
        <v>0</v>
      </c>
      <c r="M1487" s="278">
        <f t="shared" si="258"/>
        <v>0</v>
      </c>
      <c r="N1487" s="319">
        <f t="shared" si="259"/>
        <v>0</v>
      </c>
      <c r="O1487" s="300"/>
      <c r="P1487" s="300"/>
      <c r="Q1487" s="297"/>
      <c r="R1487" s="297"/>
      <c r="S1487" s="299" t="str">
        <f t="shared" si="254"/>
        <v/>
      </c>
    </row>
    <row r="1488" spans="1:19" ht="30" customHeight="1" x14ac:dyDescent="0.2">
      <c r="A1488" s="277" t="str">
        <f t="shared" si="255"/>
        <v/>
      </c>
      <c r="B1488" s="296" t="str">
        <f t="shared" si="260"/>
        <v/>
      </c>
      <c r="C1488" s="296" t="str">
        <f t="shared" si="261"/>
        <v/>
      </c>
      <c r="D1488" s="297" t="str">
        <f t="shared" si="262"/>
        <v/>
      </c>
      <c r="E1488" s="298" t="str">
        <f t="shared" si="264"/>
        <v/>
      </c>
      <c r="F1488" s="297"/>
      <c r="G1488" s="297">
        <v>1488</v>
      </c>
      <c r="H1488" s="296" t="str">
        <f t="shared" si="263"/>
        <v/>
      </c>
      <c r="I1488" s="299" t="str">
        <f t="shared" si="256"/>
        <v/>
      </c>
      <c r="J1488" s="93"/>
      <c r="L1488" s="278">
        <f t="shared" si="257"/>
        <v>0</v>
      </c>
      <c r="M1488" s="278">
        <f t="shared" si="258"/>
        <v>0</v>
      </c>
      <c r="N1488" s="319">
        <f t="shared" si="259"/>
        <v>0</v>
      </c>
      <c r="O1488" s="300"/>
      <c r="P1488" s="300"/>
      <c r="Q1488" s="297"/>
      <c r="R1488" s="297"/>
      <c r="S1488" s="299" t="str">
        <f t="shared" si="254"/>
        <v/>
      </c>
    </row>
    <row r="1489" spans="1:19" ht="30" customHeight="1" x14ac:dyDescent="0.2">
      <c r="A1489" s="277" t="str">
        <f t="shared" si="255"/>
        <v/>
      </c>
      <c r="B1489" s="296" t="str">
        <f t="shared" si="260"/>
        <v/>
      </c>
      <c r="C1489" s="296" t="str">
        <f t="shared" si="261"/>
        <v/>
      </c>
      <c r="D1489" s="297" t="str">
        <f t="shared" si="262"/>
        <v/>
      </c>
      <c r="E1489" s="298" t="str">
        <f t="shared" si="264"/>
        <v/>
      </c>
      <c r="F1489" s="297"/>
      <c r="G1489" s="297">
        <v>1489</v>
      </c>
      <c r="H1489" s="296" t="str">
        <f t="shared" si="263"/>
        <v/>
      </c>
      <c r="I1489" s="299" t="str">
        <f t="shared" si="256"/>
        <v/>
      </c>
      <c r="J1489" s="93"/>
      <c r="L1489" s="278">
        <f t="shared" si="257"/>
        <v>0</v>
      </c>
      <c r="M1489" s="278">
        <f t="shared" si="258"/>
        <v>0</v>
      </c>
      <c r="N1489" s="319">
        <f t="shared" si="259"/>
        <v>0</v>
      </c>
      <c r="O1489" s="300"/>
      <c r="P1489" s="300"/>
      <c r="Q1489" s="297"/>
      <c r="R1489" s="297"/>
      <c r="S1489" s="299" t="str">
        <f t="shared" ref="S1489:S1552" si="265">IF(R1489="","",CONCATENATE("C",IF(R1489&gt;$X$1-25,0,INT(($X$1-R1489-20)/5))))</f>
        <v/>
      </c>
    </row>
    <row r="1490" spans="1:19" ht="30" customHeight="1" x14ac:dyDescent="0.2">
      <c r="A1490" s="277" t="str">
        <f t="shared" si="255"/>
        <v/>
      </c>
      <c r="B1490" s="296" t="str">
        <f t="shared" si="260"/>
        <v/>
      </c>
      <c r="C1490" s="296" t="str">
        <f t="shared" si="261"/>
        <v/>
      </c>
      <c r="D1490" s="297" t="str">
        <f t="shared" si="262"/>
        <v/>
      </c>
      <c r="E1490" s="298" t="str">
        <f t="shared" si="264"/>
        <v/>
      </c>
      <c r="F1490" s="297"/>
      <c r="G1490" s="297">
        <v>1490</v>
      </c>
      <c r="H1490" s="296" t="str">
        <f t="shared" si="263"/>
        <v/>
      </c>
      <c r="I1490" s="299" t="str">
        <f t="shared" si="256"/>
        <v/>
      </c>
      <c r="J1490" s="93"/>
      <c r="L1490" s="278">
        <f t="shared" si="257"/>
        <v>0</v>
      </c>
      <c r="M1490" s="278">
        <f t="shared" si="258"/>
        <v>0</v>
      </c>
      <c r="N1490" s="319">
        <f t="shared" si="259"/>
        <v>0</v>
      </c>
      <c r="O1490" s="300"/>
      <c r="P1490" s="300"/>
      <c r="Q1490" s="297"/>
      <c r="R1490" s="297"/>
      <c r="S1490" s="299" t="str">
        <f t="shared" si="265"/>
        <v/>
      </c>
    </row>
    <row r="1491" spans="1:19" ht="30" customHeight="1" x14ac:dyDescent="0.2">
      <c r="A1491" s="277" t="str">
        <f t="shared" si="255"/>
        <v/>
      </c>
      <c r="B1491" s="296" t="str">
        <f t="shared" si="260"/>
        <v/>
      </c>
      <c r="C1491" s="296" t="str">
        <f t="shared" si="261"/>
        <v/>
      </c>
      <c r="D1491" s="297" t="str">
        <f t="shared" si="262"/>
        <v/>
      </c>
      <c r="E1491" s="298" t="str">
        <f t="shared" si="264"/>
        <v/>
      </c>
      <c r="F1491" s="297"/>
      <c r="G1491" s="297">
        <v>1491</v>
      </c>
      <c r="H1491" s="296" t="str">
        <f t="shared" si="263"/>
        <v/>
      </c>
      <c r="I1491" s="299" t="str">
        <f t="shared" si="256"/>
        <v/>
      </c>
      <c r="J1491" s="93"/>
      <c r="L1491" s="278">
        <f t="shared" si="257"/>
        <v>0</v>
      </c>
      <c r="M1491" s="278">
        <f t="shared" si="258"/>
        <v>0</v>
      </c>
      <c r="N1491" s="319">
        <f t="shared" si="259"/>
        <v>0</v>
      </c>
      <c r="O1491" s="300"/>
      <c r="P1491" s="300"/>
      <c r="Q1491" s="297"/>
      <c r="R1491" s="297"/>
      <c r="S1491" s="299" t="str">
        <f t="shared" si="265"/>
        <v/>
      </c>
    </row>
    <row r="1492" spans="1:19" ht="30" customHeight="1" x14ac:dyDescent="0.2">
      <c r="A1492" s="277" t="str">
        <f t="shared" si="255"/>
        <v/>
      </c>
      <c r="B1492" s="296" t="str">
        <f t="shared" si="260"/>
        <v/>
      </c>
      <c r="C1492" s="296" t="str">
        <f t="shared" si="261"/>
        <v/>
      </c>
      <c r="D1492" s="297" t="str">
        <f t="shared" si="262"/>
        <v/>
      </c>
      <c r="E1492" s="298" t="str">
        <f t="shared" si="264"/>
        <v/>
      </c>
      <c r="F1492" s="297"/>
      <c r="G1492" s="297">
        <v>1492</v>
      </c>
      <c r="H1492" s="296" t="str">
        <f t="shared" si="263"/>
        <v/>
      </c>
      <c r="I1492" s="299" t="str">
        <f t="shared" si="256"/>
        <v/>
      </c>
      <c r="J1492" s="93"/>
      <c r="L1492" s="278">
        <f t="shared" si="257"/>
        <v>0</v>
      </c>
      <c r="M1492" s="278">
        <f t="shared" si="258"/>
        <v>0</v>
      </c>
      <c r="N1492" s="319">
        <f t="shared" si="259"/>
        <v>0</v>
      </c>
      <c r="O1492" s="300"/>
      <c r="P1492" s="300"/>
      <c r="Q1492" s="297"/>
      <c r="R1492" s="297"/>
      <c r="S1492" s="299" t="str">
        <f t="shared" si="265"/>
        <v/>
      </c>
    </row>
    <row r="1493" spans="1:19" ht="30" customHeight="1" x14ac:dyDescent="0.2">
      <c r="A1493" s="277" t="str">
        <f t="shared" si="255"/>
        <v/>
      </c>
      <c r="B1493" s="296" t="str">
        <f t="shared" si="260"/>
        <v/>
      </c>
      <c r="C1493" s="296" t="str">
        <f t="shared" si="261"/>
        <v/>
      </c>
      <c r="D1493" s="297" t="str">
        <f t="shared" si="262"/>
        <v/>
      </c>
      <c r="E1493" s="298" t="str">
        <f t="shared" si="264"/>
        <v/>
      </c>
      <c r="F1493" s="297"/>
      <c r="G1493" s="297">
        <v>1493</v>
      </c>
      <c r="H1493" s="296" t="str">
        <f t="shared" si="263"/>
        <v/>
      </c>
      <c r="I1493" s="299" t="str">
        <f t="shared" si="256"/>
        <v/>
      </c>
      <c r="J1493" s="93"/>
      <c r="L1493" s="278">
        <f t="shared" si="257"/>
        <v>0</v>
      </c>
      <c r="M1493" s="278">
        <f t="shared" si="258"/>
        <v>0</v>
      </c>
      <c r="N1493" s="319">
        <f t="shared" si="259"/>
        <v>0</v>
      </c>
      <c r="O1493" s="300"/>
      <c r="P1493" s="300"/>
      <c r="Q1493" s="297"/>
      <c r="R1493" s="297"/>
      <c r="S1493" s="299" t="str">
        <f t="shared" si="265"/>
        <v/>
      </c>
    </row>
    <row r="1494" spans="1:19" ht="30" customHeight="1" x14ac:dyDescent="0.2">
      <c r="A1494" s="277" t="str">
        <f t="shared" si="255"/>
        <v/>
      </c>
      <c r="B1494" s="296" t="str">
        <f t="shared" si="260"/>
        <v/>
      </c>
      <c r="C1494" s="296" t="str">
        <f t="shared" si="261"/>
        <v/>
      </c>
      <c r="D1494" s="297" t="str">
        <f t="shared" si="262"/>
        <v/>
      </c>
      <c r="E1494" s="298" t="str">
        <f t="shared" si="264"/>
        <v/>
      </c>
      <c r="F1494" s="297"/>
      <c r="G1494" s="297">
        <v>1494</v>
      </c>
      <c r="H1494" s="296" t="str">
        <f t="shared" si="263"/>
        <v/>
      </c>
      <c r="I1494" s="299" t="str">
        <f t="shared" si="256"/>
        <v/>
      </c>
      <c r="J1494" s="93"/>
      <c r="L1494" s="278">
        <f t="shared" si="257"/>
        <v>0</v>
      </c>
      <c r="M1494" s="278">
        <f t="shared" si="258"/>
        <v>0</v>
      </c>
      <c r="N1494" s="319">
        <f t="shared" si="259"/>
        <v>0</v>
      </c>
      <c r="O1494" s="300"/>
      <c r="P1494" s="300"/>
      <c r="Q1494" s="297"/>
      <c r="R1494" s="297"/>
      <c r="S1494" s="299" t="str">
        <f t="shared" si="265"/>
        <v/>
      </c>
    </row>
    <row r="1495" spans="1:19" ht="30" customHeight="1" x14ac:dyDescent="0.2">
      <c r="A1495" s="277" t="str">
        <f t="shared" si="255"/>
        <v/>
      </c>
      <c r="B1495" s="296" t="str">
        <f t="shared" si="260"/>
        <v/>
      </c>
      <c r="C1495" s="296" t="str">
        <f t="shared" si="261"/>
        <v/>
      </c>
      <c r="D1495" s="297" t="str">
        <f t="shared" si="262"/>
        <v/>
      </c>
      <c r="E1495" s="298" t="str">
        <f t="shared" si="264"/>
        <v/>
      </c>
      <c r="F1495" s="297"/>
      <c r="G1495" s="297">
        <v>1495</v>
      </c>
      <c r="H1495" s="296" t="str">
        <f t="shared" si="263"/>
        <v/>
      </c>
      <c r="I1495" s="299" t="str">
        <f t="shared" si="256"/>
        <v/>
      </c>
      <c r="J1495" s="93"/>
      <c r="L1495" s="278">
        <f t="shared" si="257"/>
        <v>0</v>
      </c>
      <c r="M1495" s="278">
        <f t="shared" si="258"/>
        <v>0</v>
      </c>
      <c r="N1495" s="319">
        <f t="shared" si="259"/>
        <v>0</v>
      </c>
      <c r="O1495" s="300"/>
      <c r="P1495" s="300"/>
      <c r="Q1495" s="297"/>
      <c r="R1495" s="297"/>
      <c r="S1495" s="299" t="str">
        <f t="shared" si="265"/>
        <v/>
      </c>
    </row>
    <row r="1496" spans="1:19" ht="30" customHeight="1" x14ac:dyDescent="0.2">
      <c r="A1496" s="277" t="str">
        <f t="shared" si="255"/>
        <v/>
      </c>
      <c r="B1496" s="296" t="str">
        <f t="shared" si="260"/>
        <v/>
      </c>
      <c r="C1496" s="296" t="str">
        <f t="shared" si="261"/>
        <v/>
      </c>
      <c r="D1496" s="297" t="str">
        <f t="shared" si="262"/>
        <v/>
      </c>
      <c r="E1496" s="298" t="str">
        <f t="shared" si="264"/>
        <v/>
      </c>
      <c r="F1496" s="297"/>
      <c r="G1496" s="297">
        <v>1496</v>
      </c>
      <c r="H1496" s="296" t="str">
        <f t="shared" si="263"/>
        <v/>
      </c>
      <c r="I1496" s="299" t="str">
        <f t="shared" si="256"/>
        <v/>
      </c>
      <c r="J1496" s="93"/>
      <c r="L1496" s="278">
        <f t="shared" si="257"/>
        <v>0</v>
      </c>
      <c r="M1496" s="278">
        <f t="shared" si="258"/>
        <v>0</v>
      </c>
      <c r="N1496" s="319">
        <f t="shared" si="259"/>
        <v>0</v>
      </c>
      <c r="O1496" s="300"/>
      <c r="P1496" s="300"/>
      <c r="Q1496" s="297"/>
      <c r="R1496" s="297"/>
      <c r="S1496" s="299" t="str">
        <f t="shared" si="265"/>
        <v/>
      </c>
    </row>
    <row r="1497" spans="1:19" ht="30" customHeight="1" x14ac:dyDescent="0.2">
      <c r="A1497" s="277" t="str">
        <f t="shared" si="255"/>
        <v/>
      </c>
      <c r="B1497" s="296" t="str">
        <f t="shared" si="260"/>
        <v/>
      </c>
      <c r="C1497" s="296" t="str">
        <f t="shared" si="261"/>
        <v/>
      </c>
      <c r="D1497" s="297" t="str">
        <f t="shared" si="262"/>
        <v/>
      </c>
      <c r="E1497" s="298" t="str">
        <f t="shared" si="264"/>
        <v/>
      </c>
      <c r="F1497" s="297"/>
      <c r="G1497" s="297">
        <v>1497</v>
      </c>
      <c r="H1497" s="296" t="str">
        <f t="shared" si="263"/>
        <v/>
      </c>
      <c r="I1497" s="299" t="str">
        <f t="shared" si="256"/>
        <v/>
      </c>
      <c r="J1497" s="93"/>
      <c r="L1497" s="278">
        <f t="shared" si="257"/>
        <v>0</v>
      </c>
      <c r="M1497" s="278">
        <f t="shared" si="258"/>
        <v>0</v>
      </c>
      <c r="N1497" s="319">
        <f t="shared" si="259"/>
        <v>0</v>
      </c>
      <c r="O1497" s="300"/>
      <c r="P1497" s="300"/>
      <c r="Q1497" s="297"/>
      <c r="R1497" s="297"/>
      <c r="S1497" s="299" t="str">
        <f t="shared" si="265"/>
        <v/>
      </c>
    </row>
    <row r="1498" spans="1:19" ht="30" customHeight="1" x14ac:dyDescent="0.2">
      <c r="A1498" s="277" t="str">
        <f t="shared" si="255"/>
        <v/>
      </c>
      <c r="B1498" s="296" t="str">
        <f t="shared" si="260"/>
        <v/>
      </c>
      <c r="C1498" s="296" t="str">
        <f t="shared" si="261"/>
        <v/>
      </c>
      <c r="D1498" s="297" t="str">
        <f t="shared" si="262"/>
        <v/>
      </c>
      <c r="E1498" s="298" t="str">
        <f t="shared" si="264"/>
        <v/>
      </c>
      <c r="F1498" s="297"/>
      <c r="G1498" s="297">
        <v>1498</v>
      </c>
      <c r="H1498" s="296" t="str">
        <f t="shared" si="263"/>
        <v/>
      </c>
      <c r="I1498" s="299" t="str">
        <f t="shared" si="256"/>
        <v/>
      </c>
      <c r="J1498" s="93"/>
      <c r="L1498" s="278">
        <f t="shared" si="257"/>
        <v>0</v>
      </c>
      <c r="M1498" s="278">
        <f t="shared" si="258"/>
        <v>0</v>
      </c>
      <c r="N1498" s="319">
        <f t="shared" si="259"/>
        <v>0</v>
      </c>
      <c r="O1498" s="300"/>
      <c r="P1498" s="300"/>
      <c r="Q1498" s="297"/>
      <c r="R1498" s="297"/>
      <c r="S1498" s="299" t="str">
        <f t="shared" si="265"/>
        <v/>
      </c>
    </row>
    <row r="1499" spans="1:19" ht="30" customHeight="1" x14ac:dyDescent="0.2">
      <c r="A1499" s="277" t="str">
        <f t="shared" si="255"/>
        <v/>
      </c>
      <c r="B1499" s="296" t="str">
        <f t="shared" si="260"/>
        <v/>
      </c>
      <c r="C1499" s="296" t="str">
        <f t="shared" si="261"/>
        <v/>
      </c>
      <c r="D1499" s="297" t="str">
        <f t="shared" si="262"/>
        <v/>
      </c>
      <c r="E1499" s="298" t="str">
        <f t="shared" si="264"/>
        <v/>
      </c>
      <c r="F1499" s="297"/>
      <c r="G1499" s="297">
        <v>1499</v>
      </c>
      <c r="H1499" s="296" t="str">
        <f t="shared" si="263"/>
        <v/>
      </c>
      <c r="I1499" s="299" t="str">
        <f t="shared" si="256"/>
        <v/>
      </c>
      <c r="J1499" s="93"/>
      <c r="L1499" s="278">
        <f t="shared" si="257"/>
        <v>0</v>
      </c>
      <c r="M1499" s="278">
        <f t="shared" si="258"/>
        <v>0</v>
      </c>
      <c r="N1499" s="319">
        <f t="shared" si="259"/>
        <v>0</v>
      </c>
      <c r="O1499" s="300"/>
      <c r="P1499" s="300"/>
      <c r="Q1499" s="297"/>
      <c r="R1499" s="297"/>
      <c r="S1499" s="299" t="str">
        <f t="shared" si="265"/>
        <v/>
      </c>
    </row>
    <row r="1500" spans="1:19" ht="30" customHeight="1" x14ac:dyDescent="0.2">
      <c r="A1500" s="277" t="str">
        <f t="shared" si="255"/>
        <v/>
      </c>
      <c r="B1500" s="296" t="str">
        <f t="shared" si="260"/>
        <v/>
      </c>
      <c r="C1500" s="296" t="str">
        <f t="shared" si="261"/>
        <v/>
      </c>
      <c r="D1500" s="297" t="str">
        <f t="shared" si="262"/>
        <v/>
      </c>
      <c r="E1500" s="298" t="str">
        <f t="shared" si="264"/>
        <v/>
      </c>
      <c r="F1500" s="297"/>
      <c r="G1500" s="297">
        <v>1500</v>
      </c>
      <c r="H1500" s="296" t="str">
        <f t="shared" si="263"/>
        <v/>
      </c>
      <c r="I1500" s="299" t="str">
        <f t="shared" si="256"/>
        <v/>
      </c>
      <c r="J1500" s="93"/>
      <c r="L1500" s="278">
        <f t="shared" si="257"/>
        <v>0</v>
      </c>
      <c r="M1500" s="278">
        <f t="shared" si="258"/>
        <v>0</v>
      </c>
      <c r="N1500" s="319">
        <f t="shared" si="259"/>
        <v>0</v>
      </c>
      <c r="O1500" s="300"/>
      <c r="P1500" s="300"/>
      <c r="Q1500" s="297"/>
      <c r="R1500" s="297"/>
      <c r="S1500" s="299" t="str">
        <f t="shared" si="265"/>
        <v/>
      </c>
    </row>
    <row r="1501" spans="1:19" ht="30" customHeight="1" x14ac:dyDescent="0.2">
      <c r="A1501" s="277" t="str">
        <f t="shared" si="255"/>
        <v/>
      </c>
      <c r="B1501" s="296" t="str">
        <f t="shared" si="260"/>
        <v/>
      </c>
      <c r="C1501" s="296" t="str">
        <f t="shared" si="261"/>
        <v/>
      </c>
      <c r="D1501" s="297" t="str">
        <f t="shared" si="262"/>
        <v/>
      </c>
      <c r="E1501" s="298" t="str">
        <f t="shared" si="264"/>
        <v/>
      </c>
      <c r="F1501" s="297"/>
      <c r="G1501" s="297">
        <v>1501</v>
      </c>
      <c r="H1501" s="296" t="str">
        <f t="shared" si="263"/>
        <v/>
      </c>
      <c r="I1501" s="299" t="str">
        <f t="shared" si="256"/>
        <v/>
      </c>
      <c r="J1501" s="93"/>
      <c r="L1501" s="278">
        <f t="shared" si="257"/>
        <v>0</v>
      </c>
      <c r="M1501" s="278">
        <f t="shared" si="258"/>
        <v>0</v>
      </c>
      <c r="N1501" s="319">
        <f t="shared" si="259"/>
        <v>0</v>
      </c>
      <c r="O1501" s="300"/>
      <c r="P1501" s="300"/>
      <c r="Q1501" s="297"/>
      <c r="R1501" s="297"/>
      <c r="S1501" s="299" t="str">
        <f t="shared" si="265"/>
        <v/>
      </c>
    </row>
    <row r="1502" spans="1:19" ht="30" customHeight="1" x14ac:dyDescent="0.2">
      <c r="A1502" s="277" t="str">
        <f t="shared" si="255"/>
        <v/>
      </c>
      <c r="B1502" s="296" t="str">
        <f t="shared" si="260"/>
        <v/>
      </c>
      <c r="C1502" s="296" t="str">
        <f t="shared" si="261"/>
        <v/>
      </c>
      <c r="D1502" s="297" t="str">
        <f t="shared" si="262"/>
        <v/>
      </c>
      <c r="E1502" s="298" t="str">
        <f t="shared" si="264"/>
        <v/>
      </c>
      <c r="F1502" s="297"/>
      <c r="G1502" s="297">
        <v>1502</v>
      </c>
      <c r="H1502" s="296" t="str">
        <f t="shared" si="263"/>
        <v/>
      </c>
      <c r="I1502" s="299" t="str">
        <f t="shared" si="256"/>
        <v/>
      </c>
      <c r="J1502" s="93"/>
      <c r="L1502" s="278">
        <f t="shared" si="257"/>
        <v>0</v>
      </c>
      <c r="M1502" s="278">
        <f t="shared" si="258"/>
        <v>0</v>
      </c>
      <c r="N1502" s="319">
        <f t="shared" si="259"/>
        <v>0</v>
      </c>
      <c r="O1502" s="300"/>
      <c r="P1502" s="300"/>
      <c r="Q1502" s="297"/>
      <c r="R1502" s="297"/>
      <c r="S1502" s="299" t="str">
        <f t="shared" si="265"/>
        <v/>
      </c>
    </row>
    <row r="1503" spans="1:19" ht="30" customHeight="1" x14ac:dyDescent="0.2">
      <c r="A1503" s="277" t="str">
        <f t="shared" si="255"/>
        <v/>
      </c>
      <c r="B1503" s="296" t="str">
        <f t="shared" si="260"/>
        <v/>
      </c>
      <c r="C1503" s="296" t="str">
        <f t="shared" si="261"/>
        <v/>
      </c>
      <c r="D1503" s="297" t="str">
        <f t="shared" si="262"/>
        <v/>
      </c>
      <c r="E1503" s="298" t="str">
        <f t="shared" si="264"/>
        <v/>
      </c>
      <c r="F1503" s="297"/>
      <c r="G1503" s="297">
        <v>1503</v>
      </c>
      <c r="H1503" s="296" t="str">
        <f t="shared" si="263"/>
        <v/>
      </c>
      <c r="I1503" s="299" t="str">
        <f t="shared" si="256"/>
        <v/>
      </c>
      <c r="J1503" s="93"/>
      <c r="L1503" s="278">
        <f t="shared" si="257"/>
        <v>0</v>
      </c>
      <c r="M1503" s="278">
        <f t="shared" si="258"/>
        <v>0</v>
      </c>
      <c r="N1503" s="319">
        <f t="shared" si="259"/>
        <v>0</v>
      </c>
      <c r="O1503" s="300"/>
      <c r="P1503" s="300"/>
      <c r="Q1503" s="297"/>
      <c r="R1503" s="297"/>
      <c r="S1503" s="299" t="str">
        <f t="shared" si="265"/>
        <v/>
      </c>
    </row>
    <row r="1504" spans="1:19" ht="30" customHeight="1" x14ac:dyDescent="0.2">
      <c r="A1504" s="277" t="str">
        <f t="shared" si="255"/>
        <v/>
      </c>
      <c r="B1504" s="296" t="str">
        <f t="shared" si="260"/>
        <v/>
      </c>
      <c r="C1504" s="296" t="str">
        <f t="shared" si="261"/>
        <v/>
      </c>
      <c r="D1504" s="297" t="str">
        <f t="shared" si="262"/>
        <v/>
      </c>
      <c r="E1504" s="298" t="str">
        <f t="shared" si="264"/>
        <v/>
      </c>
      <c r="F1504" s="297"/>
      <c r="G1504" s="297">
        <v>1504</v>
      </c>
      <c r="H1504" s="296" t="str">
        <f t="shared" si="263"/>
        <v/>
      </c>
      <c r="I1504" s="299" t="str">
        <f t="shared" si="256"/>
        <v/>
      </c>
      <c r="J1504" s="93"/>
      <c r="L1504" s="278">
        <f t="shared" si="257"/>
        <v>0</v>
      </c>
      <c r="M1504" s="278">
        <f t="shared" si="258"/>
        <v>0</v>
      </c>
      <c r="N1504" s="319">
        <f t="shared" si="259"/>
        <v>0</v>
      </c>
      <c r="O1504" s="300"/>
      <c r="P1504" s="300"/>
      <c r="Q1504" s="297"/>
      <c r="R1504" s="297"/>
      <c r="S1504" s="299" t="str">
        <f t="shared" si="265"/>
        <v/>
      </c>
    </row>
    <row r="1505" spans="1:19" ht="30" customHeight="1" x14ac:dyDescent="0.2">
      <c r="A1505" s="277" t="str">
        <f t="shared" si="255"/>
        <v/>
      </c>
      <c r="B1505" s="296" t="str">
        <f t="shared" si="260"/>
        <v/>
      </c>
      <c r="C1505" s="296" t="str">
        <f t="shared" si="261"/>
        <v/>
      </c>
      <c r="D1505" s="297" t="str">
        <f t="shared" si="262"/>
        <v/>
      </c>
      <c r="E1505" s="298" t="str">
        <f t="shared" si="264"/>
        <v/>
      </c>
      <c r="F1505" s="297"/>
      <c r="G1505" s="297">
        <v>1505</v>
      </c>
      <c r="H1505" s="296" t="str">
        <f t="shared" si="263"/>
        <v/>
      </c>
      <c r="I1505" s="299" t="str">
        <f t="shared" si="256"/>
        <v/>
      </c>
      <c r="J1505" s="93"/>
      <c r="L1505" s="278">
        <f t="shared" si="257"/>
        <v>0</v>
      </c>
      <c r="M1505" s="278">
        <f t="shared" si="258"/>
        <v>0</v>
      </c>
      <c r="N1505" s="319">
        <f t="shared" si="259"/>
        <v>0</v>
      </c>
      <c r="O1505" s="300"/>
      <c r="P1505" s="300"/>
      <c r="Q1505" s="297"/>
      <c r="R1505" s="297"/>
      <c r="S1505" s="299" t="str">
        <f t="shared" si="265"/>
        <v/>
      </c>
    </row>
    <row r="1506" spans="1:19" ht="30" customHeight="1" x14ac:dyDescent="0.2">
      <c r="A1506" s="277" t="str">
        <f t="shared" si="255"/>
        <v/>
      </c>
      <c r="B1506" s="296" t="str">
        <f t="shared" si="260"/>
        <v/>
      </c>
      <c r="C1506" s="296" t="str">
        <f t="shared" si="261"/>
        <v/>
      </c>
      <c r="D1506" s="297" t="str">
        <f t="shared" si="262"/>
        <v/>
      </c>
      <c r="E1506" s="298" t="str">
        <f t="shared" si="264"/>
        <v/>
      </c>
      <c r="F1506" s="297"/>
      <c r="G1506" s="297">
        <v>1506</v>
      </c>
      <c r="H1506" s="296" t="str">
        <f t="shared" si="263"/>
        <v/>
      </c>
      <c r="I1506" s="299" t="str">
        <f t="shared" si="256"/>
        <v/>
      </c>
      <c r="J1506" s="93"/>
      <c r="L1506" s="278">
        <f t="shared" si="257"/>
        <v>0</v>
      </c>
      <c r="M1506" s="278">
        <f t="shared" si="258"/>
        <v>0</v>
      </c>
      <c r="N1506" s="319">
        <f t="shared" si="259"/>
        <v>0</v>
      </c>
      <c r="O1506" s="300"/>
      <c r="P1506" s="300"/>
      <c r="Q1506" s="297"/>
      <c r="R1506" s="297"/>
      <c r="S1506" s="299" t="str">
        <f t="shared" si="265"/>
        <v/>
      </c>
    </row>
    <row r="1507" spans="1:19" ht="30" customHeight="1" x14ac:dyDescent="0.2">
      <c r="A1507" s="277" t="str">
        <f t="shared" si="255"/>
        <v/>
      </c>
      <c r="B1507" s="296" t="str">
        <f t="shared" si="260"/>
        <v/>
      </c>
      <c r="C1507" s="296" t="str">
        <f t="shared" si="261"/>
        <v/>
      </c>
      <c r="D1507" s="297" t="str">
        <f t="shared" si="262"/>
        <v/>
      </c>
      <c r="E1507" s="298" t="str">
        <f t="shared" si="264"/>
        <v/>
      </c>
      <c r="F1507" s="297"/>
      <c r="G1507" s="297">
        <v>1507</v>
      </c>
      <c r="H1507" s="296" t="str">
        <f t="shared" si="263"/>
        <v/>
      </c>
      <c r="I1507" s="299" t="str">
        <f t="shared" si="256"/>
        <v/>
      </c>
      <c r="J1507" s="93"/>
      <c r="L1507" s="278">
        <f t="shared" si="257"/>
        <v>0</v>
      </c>
      <c r="M1507" s="278">
        <f t="shared" si="258"/>
        <v>0</v>
      </c>
      <c r="N1507" s="319">
        <f t="shared" si="259"/>
        <v>0</v>
      </c>
      <c r="O1507" s="300"/>
      <c r="P1507" s="300"/>
      <c r="Q1507" s="297"/>
      <c r="R1507" s="297"/>
      <c r="S1507" s="299" t="str">
        <f t="shared" si="265"/>
        <v/>
      </c>
    </row>
    <row r="1508" spans="1:19" ht="30" customHeight="1" x14ac:dyDescent="0.2">
      <c r="A1508" s="277" t="str">
        <f t="shared" si="255"/>
        <v/>
      </c>
      <c r="B1508" s="296" t="str">
        <f t="shared" si="260"/>
        <v/>
      </c>
      <c r="C1508" s="296" t="str">
        <f t="shared" si="261"/>
        <v/>
      </c>
      <c r="D1508" s="297" t="str">
        <f t="shared" si="262"/>
        <v/>
      </c>
      <c r="E1508" s="298" t="str">
        <f t="shared" si="264"/>
        <v/>
      </c>
      <c r="F1508" s="297"/>
      <c r="G1508" s="297">
        <v>1508</v>
      </c>
      <c r="H1508" s="296" t="str">
        <f t="shared" si="263"/>
        <v/>
      </c>
      <c r="I1508" s="299" t="str">
        <f t="shared" si="256"/>
        <v/>
      </c>
      <c r="J1508" s="93"/>
      <c r="L1508" s="278">
        <f t="shared" si="257"/>
        <v>0</v>
      </c>
      <c r="M1508" s="278">
        <f t="shared" si="258"/>
        <v>0</v>
      </c>
      <c r="N1508" s="319">
        <f t="shared" si="259"/>
        <v>0</v>
      </c>
      <c r="O1508" s="300"/>
      <c r="P1508" s="300"/>
      <c r="Q1508" s="297"/>
      <c r="R1508" s="297"/>
      <c r="S1508" s="299" t="str">
        <f t="shared" si="265"/>
        <v/>
      </c>
    </row>
    <row r="1509" spans="1:19" ht="30" customHeight="1" x14ac:dyDescent="0.2">
      <c r="A1509" s="277" t="str">
        <f t="shared" si="255"/>
        <v/>
      </c>
      <c r="B1509" s="296" t="str">
        <f t="shared" si="260"/>
        <v/>
      </c>
      <c r="C1509" s="296" t="str">
        <f t="shared" si="261"/>
        <v/>
      </c>
      <c r="D1509" s="297" t="str">
        <f t="shared" si="262"/>
        <v/>
      </c>
      <c r="E1509" s="298" t="str">
        <f t="shared" si="264"/>
        <v/>
      </c>
      <c r="F1509" s="297"/>
      <c r="G1509" s="297">
        <v>1509</v>
      </c>
      <c r="H1509" s="296" t="str">
        <f t="shared" si="263"/>
        <v/>
      </c>
      <c r="I1509" s="299" t="str">
        <f t="shared" si="256"/>
        <v/>
      </c>
      <c r="J1509" s="93"/>
      <c r="L1509" s="278">
        <f t="shared" si="257"/>
        <v>0</v>
      </c>
      <c r="M1509" s="278">
        <f t="shared" si="258"/>
        <v>0</v>
      </c>
      <c r="N1509" s="319">
        <f t="shared" si="259"/>
        <v>0</v>
      </c>
      <c r="O1509" s="300"/>
      <c r="P1509" s="300"/>
      <c r="Q1509" s="297"/>
      <c r="R1509" s="297"/>
      <c r="S1509" s="299" t="str">
        <f t="shared" si="265"/>
        <v/>
      </c>
    </row>
    <row r="1510" spans="1:19" ht="30" customHeight="1" x14ac:dyDescent="0.2">
      <c r="A1510" s="277" t="str">
        <f t="shared" si="255"/>
        <v/>
      </c>
      <c r="B1510" s="296" t="str">
        <f t="shared" si="260"/>
        <v/>
      </c>
      <c r="C1510" s="296" t="str">
        <f t="shared" si="261"/>
        <v/>
      </c>
      <c r="D1510" s="297" t="str">
        <f t="shared" si="262"/>
        <v/>
      </c>
      <c r="E1510" s="298" t="str">
        <f t="shared" si="264"/>
        <v/>
      </c>
      <c r="F1510" s="297"/>
      <c r="G1510" s="297">
        <v>1510</v>
      </c>
      <c r="H1510" s="296" t="str">
        <f t="shared" si="263"/>
        <v/>
      </c>
      <c r="I1510" s="299" t="str">
        <f t="shared" si="256"/>
        <v/>
      </c>
      <c r="J1510" s="93"/>
      <c r="L1510" s="278">
        <f t="shared" si="257"/>
        <v>0</v>
      </c>
      <c r="M1510" s="278">
        <f t="shared" si="258"/>
        <v>0</v>
      </c>
      <c r="N1510" s="319">
        <f t="shared" si="259"/>
        <v>0</v>
      </c>
      <c r="O1510" s="300"/>
      <c r="P1510" s="300"/>
      <c r="Q1510" s="297"/>
      <c r="R1510" s="297"/>
      <c r="S1510" s="299" t="str">
        <f t="shared" si="265"/>
        <v/>
      </c>
    </row>
    <row r="1511" spans="1:19" ht="30" customHeight="1" x14ac:dyDescent="0.2">
      <c r="A1511" s="277" t="str">
        <f t="shared" si="255"/>
        <v/>
      </c>
      <c r="B1511" s="296" t="str">
        <f t="shared" si="260"/>
        <v/>
      </c>
      <c r="C1511" s="296" t="str">
        <f t="shared" si="261"/>
        <v/>
      </c>
      <c r="D1511" s="297" t="str">
        <f t="shared" si="262"/>
        <v/>
      </c>
      <c r="E1511" s="298" t="str">
        <f t="shared" si="264"/>
        <v/>
      </c>
      <c r="F1511" s="297"/>
      <c r="G1511" s="297">
        <v>1511</v>
      </c>
      <c r="H1511" s="296" t="str">
        <f t="shared" si="263"/>
        <v/>
      </c>
      <c r="I1511" s="299" t="str">
        <f t="shared" si="256"/>
        <v/>
      </c>
      <c r="J1511" s="93"/>
      <c r="L1511" s="278">
        <f t="shared" si="257"/>
        <v>0</v>
      </c>
      <c r="M1511" s="278">
        <f t="shared" si="258"/>
        <v>0</v>
      </c>
      <c r="N1511" s="319">
        <f t="shared" si="259"/>
        <v>0</v>
      </c>
      <c r="O1511" s="300"/>
      <c r="P1511" s="300"/>
      <c r="Q1511" s="297"/>
      <c r="R1511" s="297"/>
      <c r="S1511" s="299" t="str">
        <f t="shared" si="265"/>
        <v/>
      </c>
    </row>
    <row r="1512" spans="1:19" ht="30" customHeight="1" x14ac:dyDescent="0.2">
      <c r="A1512" s="277" t="str">
        <f t="shared" si="255"/>
        <v/>
      </c>
      <c r="B1512" s="296" t="str">
        <f t="shared" si="260"/>
        <v/>
      </c>
      <c r="C1512" s="296" t="str">
        <f t="shared" si="261"/>
        <v/>
      </c>
      <c r="D1512" s="297" t="str">
        <f t="shared" si="262"/>
        <v/>
      </c>
      <c r="E1512" s="298" t="str">
        <f t="shared" si="264"/>
        <v/>
      </c>
      <c r="F1512" s="297"/>
      <c r="G1512" s="297">
        <v>1512</v>
      </c>
      <c r="H1512" s="296" t="str">
        <f t="shared" si="263"/>
        <v/>
      </c>
      <c r="I1512" s="299" t="str">
        <f t="shared" si="256"/>
        <v/>
      </c>
      <c r="J1512" s="93"/>
      <c r="L1512" s="278">
        <f t="shared" si="257"/>
        <v>0</v>
      </c>
      <c r="M1512" s="278">
        <f t="shared" si="258"/>
        <v>0</v>
      </c>
      <c r="N1512" s="319">
        <f t="shared" si="259"/>
        <v>0</v>
      </c>
      <c r="O1512" s="300"/>
      <c r="P1512" s="300"/>
      <c r="Q1512" s="297"/>
      <c r="R1512" s="297"/>
      <c r="S1512" s="299" t="str">
        <f t="shared" si="265"/>
        <v/>
      </c>
    </row>
    <row r="1513" spans="1:19" ht="30" customHeight="1" x14ac:dyDescent="0.2">
      <c r="A1513" s="277" t="str">
        <f t="shared" si="255"/>
        <v/>
      </c>
      <c r="B1513" s="296" t="str">
        <f t="shared" si="260"/>
        <v/>
      </c>
      <c r="C1513" s="296" t="str">
        <f t="shared" si="261"/>
        <v/>
      </c>
      <c r="D1513" s="297" t="str">
        <f t="shared" si="262"/>
        <v/>
      </c>
      <c r="E1513" s="298" t="str">
        <f t="shared" si="264"/>
        <v/>
      </c>
      <c r="F1513" s="297"/>
      <c r="G1513" s="297">
        <v>1513</v>
      </c>
      <c r="H1513" s="296" t="str">
        <f t="shared" si="263"/>
        <v/>
      </c>
      <c r="I1513" s="299" t="str">
        <f t="shared" si="256"/>
        <v/>
      </c>
      <c r="J1513" s="93"/>
      <c r="L1513" s="278">
        <f t="shared" si="257"/>
        <v>0</v>
      </c>
      <c r="M1513" s="278">
        <f t="shared" si="258"/>
        <v>0</v>
      </c>
      <c r="N1513" s="319">
        <f t="shared" si="259"/>
        <v>0</v>
      </c>
      <c r="O1513" s="300"/>
      <c r="P1513" s="300"/>
      <c r="Q1513" s="297"/>
      <c r="R1513" s="297"/>
      <c r="S1513" s="299" t="str">
        <f t="shared" si="265"/>
        <v/>
      </c>
    </row>
    <row r="1514" spans="1:19" ht="30" customHeight="1" x14ac:dyDescent="0.2">
      <c r="A1514" s="277" t="str">
        <f t="shared" si="255"/>
        <v/>
      </c>
      <c r="B1514" s="296" t="str">
        <f t="shared" si="260"/>
        <v/>
      </c>
      <c r="C1514" s="296" t="str">
        <f t="shared" si="261"/>
        <v/>
      </c>
      <c r="D1514" s="297" t="str">
        <f t="shared" si="262"/>
        <v/>
      </c>
      <c r="E1514" s="298" t="str">
        <f t="shared" si="264"/>
        <v/>
      </c>
      <c r="F1514" s="297"/>
      <c r="G1514" s="297">
        <v>1514</v>
      </c>
      <c r="H1514" s="296" t="str">
        <f t="shared" si="263"/>
        <v/>
      </c>
      <c r="I1514" s="299" t="str">
        <f t="shared" si="256"/>
        <v/>
      </c>
      <c r="J1514" s="93"/>
      <c r="L1514" s="278">
        <f t="shared" si="257"/>
        <v>0</v>
      </c>
      <c r="M1514" s="278">
        <f t="shared" si="258"/>
        <v>0</v>
      </c>
      <c r="N1514" s="319">
        <f t="shared" si="259"/>
        <v>0</v>
      </c>
      <c r="O1514" s="300"/>
      <c r="P1514" s="300"/>
      <c r="Q1514" s="297"/>
      <c r="R1514" s="297"/>
      <c r="S1514" s="299" t="str">
        <f t="shared" si="265"/>
        <v/>
      </c>
    </row>
    <row r="1515" spans="1:19" ht="30" customHeight="1" x14ac:dyDescent="0.2">
      <c r="A1515" s="277" t="str">
        <f t="shared" si="255"/>
        <v/>
      </c>
      <c r="B1515" s="296" t="str">
        <f t="shared" si="260"/>
        <v/>
      </c>
      <c r="C1515" s="296" t="str">
        <f t="shared" si="261"/>
        <v/>
      </c>
      <c r="D1515" s="297" t="str">
        <f t="shared" si="262"/>
        <v/>
      </c>
      <c r="E1515" s="298" t="str">
        <f t="shared" si="264"/>
        <v/>
      </c>
      <c r="F1515" s="297"/>
      <c r="G1515" s="297">
        <v>1515</v>
      </c>
      <c r="H1515" s="296" t="str">
        <f t="shared" si="263"/>
        <v/>
      </c>
      <c r="I1515" s="299" t="str">
        <f t="shared" si="256"/>
        <v/>
      </c>
      <c r="J1515" s="93"/>
      <c r="L1515" s="278">
        <f t="shared" si="257"/>
        <v>0</v>
      </c>
      <c r="M1515" s="278">
        <f t="shared" si="258"/>
        <v>0</v>
      </c>
      <c r="N1515" s="319">
        <f t="shared" si="259"/>
        <v>0</v>
      </c>
      <c r="O1515" s="300"/>
      <c r="P1515" s="300"/>
      <c r="Q1515" s="297"/>
      <c r="R1515" s="297"/>
      <c r="S1515" s="299" t="str">
        <f t="shared" si="265"/>
        <v/>
      </c>
    </row>
    <row r="1516" spans="1:19" ht="30" customHeight="1" x14ac:dyDescent="0.2">
      <c r="A1516" s="277" t="str">
        <f t="shared" si="255"/>
        <v/>
      </c>
      <c r="B1516" s="296" t="str">
        <f t="shared" si="260"/>
        <v/>
      </c>
      <c r="C1516" s="296" t="str">
        <f t="shared" si="261"/>
        <v/>
      </c>
      <c r="D1516" s="297" t="str">
        <f t="shared" si="262"/>
        <v/>
      </c>
      <c r="E1516" s="298" t="str">
        <f t="shared" si="264"/>
        <v/>
      </c>
      <c r="F1516" s="297"/>
      <c r="G1516" s="297">
        <v>1516</v>
      </c>
      <c r="H1516" s="296" t="str">
        <f t="shared" si="263"/>
        <v/>
      </c>
      <c r="I1516" s="299" t="str">
        <f t="shared" si="256"/>
        <v/>
      </c>
      <c r="J1516" s="93"/>
      <c r="L1516" s="278">
        <f t="shared" si="257"/>
        <v>0</v>
      </c>
      <c r="M1516" s="278">
        <f t="shared" si="258"/>
        <v>0</v>
      </c>
      <c r="N1516" s="319">
        <f t="shared" si="259"/>
        <v>0</v>
      </c>
      <c r="O1516" s="300"/>
      <c r="P1516" s="300"/>
      <c r="Q1516" s="297"/>
      <c r="R1516" s="297"/>
      <c r="S1516" s="299" t="str">
        <f t="shared" si="265"/>
        <v/>
      </c>
    </row>
    <row r="1517" spans="1:19" ht="30" customHeight="1" x14ac:dyDescent="0.2">
      <c r="A1517" s="277" t="str">
        <f t="shared" si="255"/>
        <v/>
      </c>
      <c r="B1517" s="296" t="str">
        <f t="shared" si="260"/>
        <v/>
      </c>
      <c r="C1517" s="296" t="str">
        <f t="shared" si="261"/>
        <v/>
      </c>
      <c r="D1517" s="297" t="str">
        <f t="shared" si="262"/>
        <v/>
      </c>
      <c r="E1517" s="298" t="str">
        <f t="shared" si="264"/>
        <v/>
      </c>
      <c r="F1517" s="297"/>
      <c r="G1517" s="297">
        <v>1517</v>
      </c>
      <c r="H1517" s="296" t="str">
        <f t="shared" si="263"/>
        <v/>
      </c>
      <c r="I1517" s="299" t="str">
        <f t="shared" si="256"/>
        <v/>
      </c>
      <c r="J1517" s="93"/>
      <c r="L1517" s="278">
        <f t="shared" si="257"/>
        <v>0</v>
      </c>
      <c r="M1517" s="278">
        <f t="shared" si="258"/>
        <v>0</v>
      </c>
      <c r="N1517" s="319">
        <f t="shared" si="259"/>
        <v>0</v>
      </c>
      <c r="O1517" s="300"/>
      <c r="P1517" s="300"/>
      <c r="Q1517" s="297"/>
      <c r="R1517" s="297"/>
      <c r="S1517" s="299" t="str">
        <f t="shared" si="265"/>
        <v/>
      </c>
    </row>
    <row r="1518" spans="1:19" ht="30" customHeight="1" x14ac:dyDescent="0.2">
      <c r="A1518" s="277" t="str">
        <f t="shared" si="255"/>
        <v/>
      </c>
      <c r="B1518" s="296" t="str">
        <f t="shared" si="260"/>
        <v/>
      </c>
      <c r="C1518" s="296" t="str">
        <f t="shared" si="261"/>
        <v/>
      </c>
      <c r="D1518" s="297" t="str">
        <f t="shared" si="262"/>
        <v/>
      </c>
      <c r="E1518" s="298" t="str">
        <f t="shared" si="264"/>
        <v/>
      </c>
      <c r="F1518" s="297"/>
      <c r="G1518" s="297">
        <v>1518</v>
      </c>
      <c r="H1518" s="296" t="str">
        <f t="shared" si="263"/>
        <v/>
      </c>
      <c r="I1518" s="299" t="str">
        <f t="shared" si="256"/>
        <v/>
      </c>
      <c r="J1518" s="93"/>
      <c r="L1518" s="278">
        <f t="shared" si="257"/>
        <v>0</v>
      </c>
      <c r="M1518" s="278">
        <f t="shared" si="258"/>
        <v>0</v>
      </c>
      <c r="N1518" s="319">
        <f t="shared" si="259"/>
        <v>0</v>
      </c>
      <c r="O1518" s="300"/>
      <c r="P1518" s="300"/>
      <c r="Q1518" s="297"/>
      <c r="R1518" s="297"/>
      <c r="S1518" s="299" t="str">
        <f t="shared" si="265"/>
        <v/>
      </c>
    </row>
    <row r="1519" spans="1:19" ht="30" customHeight="1" x14ac:dyDescent="0.2">
      <c r="A1519" s="277" t="str">
        <f t="shared" si="255"/>
        <v/>
      </c>
      <c r="B1519" s="296" t="str">
        <f t="shared" si="260"/>
        <v/>
      </c>
      <c r="C1519" s="296" t="str">
        <f t="shared" si="261"/>
        <v/>
      </c>
      <c r="D1519" s="297" t="str">
        <f t="shared" si="262"/>
        <v/>
      </c>
      <c r="E1519" s="298" t="str">
        <f t="shared" si="264"/>
        <v/>
      </c>
      <c r="F1519" s="297"/>
      <c r="G1519" s="297">
        <v>1519</v>
      </c>
      <c r="H1519" s="296" t="str">
        <f t="shared" si="263"/>
        <v/>
      </c>
      <c r="I1519" s="299" t="str">
        <f t="shared" si="256"/>
        <v/>
      </c>
      <c r="J1519" s="93"/>
      <c r="L1519" s="278">
        <f t="shared" si="257"/>
        <v>0</v>
      </c>
      <c r="M1519" s="278">
        <f t="shared" si="258"/>
        <v>0</v>
      </c>
      <c r="N1519" s="319">
        <f t="shared" si="259"/>
        <v>0</v>
      </c>
      <c r="O1519" s="300"/>
      <c r="P1519" s="300"/>
      <c r="Q1519" s="297"/>
      <c r="R1519" s="297"/>
      <c r="S1519" s="299" t="str">
        <f t="shared" si="265"/>
        <v/>
      </c>
    </row>
    <row r="1520" spans="1:19" ht="30" customHeight="1" x14ac:dyDescent="0.2">
      <c r="A1520" s="277" t="str">
        <f t="shared" si="255"/>
        <v/>
      </c>
      <c r="B1520" s="296" t="str">
        <f t="shared" si="260"/>
        <v/>
      </c>
      <c r="C1520" s="296" t="str">
        <f t="shared" si="261"/>
        <v/>
      </c>
      <c r="D1520" s="297" t="str">
        <f t="shared" si="262"/>
        <v/>
      </c>
      <c r="E1520" s="298" t="str">
        <f t="shared" si="264"/>
        <v/>
      </c>
      <c r="F1520" s="297"/>
      <c r="G1520" s="297">
        <v>1520</v>
      </c>
      <c r="H1520" s="296" t="str">
        <f t="shared" si="263"/>
        <v/>
      </c>
      <c r="I1520" s="299" t="str">
        <f t="shared" si="256"/>
        <v/>
      </c>
      <c r="J1520" s="93"/>
      <c r="L1520" s="278">
        <f t="shared" si="257"/>
        <v>0</v>
      </c>
      <c r="M1520" s="278">
        <f t="shared" si="258"/>
        <v>0</v>
      </c>
      <c r="N1520" s="319">
        <f t="shared" si="259"/>
        <v>0</v>
      </c>
      <c r="O1520" s="300"/>
      <c r="P1520" s="300"/>
      <c r="Q1520" s="297"/>
      <c r="R1520" s="297"/>
      <c r="S1520" s="299" t="str">
        <f t="shared" si="265"/>
        <v/>
      </c>
    </row>
    <row r="1521" spans="1:19" ht="30" customHeight="1" x14ac:dyDescent="0.2">
      <c r="A1521" s="277" t="str">
        <f t="shared" si="255"/>
        <v/>
      </c>
      <c r="B1521" s="296" t="str">
        <f t="shared" si="260"/>
        <v/>
      </c>
      <c r="C1521" s="296" t="str">
        <f t="shared" si="261"/>
        <v/>
      </c>
      <c r="D1521" s="297" t="str">
        <f t="shared" si="262"/>
        <v/>
      </c>
      <c r="E1521" s="298" t="str">
        <f t="shared" si="264"/>
        <v/>
      </c>
      <c r="F1521" s="297"/>
      <c r="G1521" s="297">
        <v>1521</v>
      </c>
      <c r="H1521" s="296" t="str">
        <f t="shared" si="263"/>
        <v/>
      </c>
      <c r="I1521" s="299" t="str">
        <f t="shared" si="256"/>
        <v/>
      </c>
      <c r="J1521" s="93"/>
      <c r="L1521" s="278">
        <f t="shared" si="257"/>
        <v>0</v>
      </c>
      <c r="M1521" s="278">
        <f t="shared" si="258"/>
        <v>0</v>
      </c>
      <c r="N1521" s="319">
        <f t="shared" si="259"/>
        <v>0</v>
      </c>
      <c r="O1521" s="300"/>
      <c r="P1521" s="300"/>
      <c r="Q1521" s="297"/>
      <c r="R1521" s="297"/>
      <c r="S1521" s="299" t="str">
        <f t="shared" si="265"/>
        <v/>
      </c>
    </row>
    <row r="1522" spans="1:19" ht="30" customHeight="1" x14ac:dyDescent="0.2">
      <c r="A1522" s="277" t="str">
        <f t="shared" si="255"/>
        <v/>
      </c>
      <c r="B1522" s="296" t="str">
        <f t="shared" si="260"/>
        <v/>
      </c>
      <c r="C1522" s="296" t="str">
        <f t="shared" si="261"/>
        <v/>
      </c>
      <c r="D1522" s="297" t="str">
        <f t="shared" si="262"/>
        <v/>
      </c>
      <c r="E1522" s="298" t="str">
        <f t="shared" si="264"/>
        <v/>
      </c>
      <c r="F1522" s="297"/>
      <c r="G1522" s="297">
        <v>1522</v>
      </c>
      <c r="H1522" s="296" t="str">
        <f t="shared" si="263"/>
        <v/>
      </c>
      <c r="I1522" s="299" t="str">
        <f t="shared" si="256"/>
        <v/>
      </c>
      <c r="J1522" s="93"/>
      <c r="L1522" s="278">
        <f t="shared" si="257"/>
        <v>0</v>
      </c>
      <c r="M1522" s="278">
        <f t="shared" si="258"/>
        <v>0</v>
      </c>
      <c r="N1522" s="319">
        <f t="shared" si="259"/>
        <v>0</v>
      </c>
      <c r="O1522" s="300"/>
      <c r="P1522" s="300"/>
      <c r="Q1522" s="297"/>
      <c r="R1522" s="297"/>
      <c r="S1522" s="299" t="str">
        <f t="shared" si="265"/>
        <v/>
      </c>
    </row>
    <row r="1523" spans="1:19" ht="30" customHeight="1" x14ac:dyDescent="0.2">
      <c r="A1523" s="277" t="str">
        <f t="shared" si="255"/>
        <v/>
      </c>
      <c r="B1523" s="296" t="str">
        <f t="shared" si="260"/>
        <v/>
      </c>
      <c r="C1523" s="296" t="str">
        <f t="shared" si="261"/>
        <v/>
      </c>
      <c r="D1523" s="297" t="str">
        <f t="shared" si="262"/>
        <v/>
      </c>
      <c r="E1523" s="298" t="str">
        <f t="shared" si="264"/>
        <v/>
      </c>
      <c r="F1523" s="297"/>
      <c r="G1523" s="297">
        <v>1523</v>
      </c>
      <c r="H1523" s="296" t="str">
        <f t="shared" si="263"/>
        <v/>
      </c>
      <c r="I1523" s="299" t="str">
        <f t="shared" si="256"/>
        <v/>
      </c>
      <c r="J1523" s="93"/>
      <c r="L1523" s="278">
        <f t="shared" si="257"/>
        <v>0</v>
      </c>
      <c r="M1523" s="278">
        <f t="shared" si="258"/>
        <v>0</v>
      </c>
      <c r="N1523" s="319">
        <f t="shared" si="259"/>
        <v>0</v>
      </c>
      <c r="O1523" s="300"/>
      <c r="P1523" s="300"/>
      <c r="Q1523" s="297"/>
      <c r="R1523" s="297"/>
      <c r="S1523" s="299" t="str">
        <f t="shared" si="265"/>
        <v/>
      </c>
    </row>
    <row r="1524" spans="1:19" ht="30" customHeight="1" x14ac:dyDescent="0.2">
      <c r="A1524" s="277" t="str">
        <f t="shared" si="255"/>
        <v/>
      </c>
      <c r="B1524" s="296" t="str">
        <f t="shared" si="260"/>
        <v/>
      </c>
      <c r="C1524" s="296" t="str">
        <f t="shared" si="261"/>
        <v/>
      </c>
      <c r="D1524" s="297" t="str">
        <f t="shared" si="262"/>
        <v/>
      </c>
      <c r="E1524" s="298" t="str">
        <f t="shared" si="264"/>
        <v/>
      </c>
      <c r="F1524" s="297"/>
      <c r="G1524" s="297">
        <v>1524</v>
      </c>
      <c r="H1524" s="296" t="str">
        <f t="shared" si="263"/>
        <v/>
      </c>
      <c r="I1524" s="299" t="str">
        <f t="shared" si="256"/>
        <v/>
      </c>
      <c r="J1524" s="93"/>
      <c r="L1524" s="278">
        <f t="shared" si="257"/>
        <v>0</v>
      </c>
      <c r="M1524" s="278">
        <f t="shared" si="258"/>
        <v>0</v>
      </c>
      <c r="N1524" s="319">
        <f t="shared" si="259"/>
        <v>0</v>
      </c>
      <c r="O1524" s="300"/>
      <c r="P1524" s="300"/>
      <c r="Q1524" s="297"/>
      <c r="R1524" s="297"/>
      <c r="S1524" s="299" t="str">
        <f t="shared" si="265"/>
        <v/>
      </c>
    </row>
    <row r="1525" spans="1:19" ht="30" customHeight="1" x14ac:dyDescent="0.2">
      <c r="A1525" s="277" t="str">
        <f t="shared" si="255"/>
        <v/>
      </c>
      <c r="B1525" s="296" t="str">
        <f t="shared" si="260"/>
        <v/>
      </c>
      <c r="C1525" s="296" t="str">
        <f t="shared" si="261"/>
        <v/>
      </c>
      <c r="D1525" s="297" t="str">
        <f t="shared" si="262"/>
        <v/>
      </c>
      <c r="E1525" s="298" t="str">
        <f t="shared" si="264"/>
        <v/>
      </c>
      <c r="F1525" s="297"/>
      <c r="G1525" s="297">
        <v>1525</v>
      </c>
      <c r="H1525" s="296" t="str">
        <f t="shared" si="263"/>
        <v/>
      </c>
      <c r="I1525" s="299" t="str">
        <f t="shared" si="256"/>
        <v/>
      </c>
      <c r="J1525" s="93"/>
      <c r="L1525" s="278">
        <f t="shared" si="257"/>
        <v>0</v>
      </c>
      <c r="M1525" s="278">
        <f t="shared" si="258"/>
        <v>0</v>
      </c>
      <c r="N1525" s="319">
        <f t="shared" si="259"/>
        <v>0</v>
      </c>
      <c r="O1525" s="300"/>
      <c r="P1525" s="300"/>
      <c r="Q1525" s="297"/>
      <c r="R1525" s="297"/>
      <c r="S1525" s="299" t="str">
        <f t="shared" si="265"/>
        <v/>
      </c>
    </row>
    <row r="1526" spans="1:19" ht="30" customHeight="1" x14ac:dyDescent="0.2">
      <c r="A1526" s="277" t="str">
        <f t="shared" si="255"/>
        <v/>
      </c>
      <c r="B1526" s="296" t="str">
        <f t="shared" si="260"/>
        <v/>
      </c>
      <c r="C1526" s="296" t="str">
        <f t="shared" si="261"/>
        <v/>
      </c>
      <c r="D1526" s="297" t="str">
        <f t="shared" si="262"/>
        <v/>
      </c>
      <c r="E1526" s="298" t="str">
        <f t="shared" si="264"/>
        <v/>
      </c>
      <c r="F1526" s="297"/>
      <c r="G1526" s="297">
        <v>1526</v>
      </c>
      <c r="H1526" s="296" t="str">
        <f t="shared" si="263"/>
        <v/>
      </c>
      <c r="I1526" s="299" t="str">
        <f t="shared" si="256"/>
        <v/>
      </c>
      <c r="J1526" s="93"/>
      <c r="L1526" s="278">
        <f t="shared" si="257"/>
        <v>0</v>
      </c>
      <c r="M1526" s="278">
        <f t="shared" si="258"/>
        <v>0</v>
      </c>
      <c r="N1526" s="319">
        <f t="shared" si="259"/>
        <v>0</v>
      </c>
      <c r="O1526" s="300"/>
      <c r="P1526" s="300"/>
      <c r="Q1526" s="297"/>
      <c r="R1526" s="297"/>
      <c r="S1526" s="299" t="str">
        <f t="shared" si="265"/>
        <v/>
      </c>
    </row>
    <row r="1527" spans="1:19" ht="30" customHeight="1" x14ac:dyDescent="0.2">
      <c r="A1527" s="277" t="str">
        <f t="shared" si="255"/>
        <v/>
      </c>
      <c r="B1527" s="296" t="str">
        <f t="shared" si="260"/>
        <v/>
      </c>
      <c r="C1527" s="296" t="str">
        <f t="shared" si="261"/>
        <v/>
      </c>
      <c r="D1527" s="297" t="str">
        <f t="shared" si="262"/>
        <v/>
      </c>
      <c r="E1527" s="298" t="str">
        <f t="shared" si="264"/>
        <v/>
      </c>
      <c r="F1527" s="297"/>
      <c r="G1527" s="297">
        <v>1527</v>
      </c>
      <c r="H1527" s="296" t="str">
        <f t="shared" si="263"/>
        <v/>
      </c>
      <c r="I1527" s="299" t="str">
        <f t="shared" si="256"/>
        <v/>
      </c>
      <c r="J1527" s="93"/>
      <c r="L1527" s="278">
        <f t="shared" si="257"/>
        <v>0</v>
      </c>
      <c r="M1527" s="278">
        <f t="shared" si="258"/>
        <v>0</v>
      </c>
      <c r="N1527" s="319">
        <f t="shared" si="259"/>
        <v>0</v>
      </c>
      <c r="O1527" s="300"/>
      <c r="P1527" s="300"/>
      <c r="Q1527" s="297"/>
      <c r="R1527" s="297"/>
      <c r="S1527" s="299" t="str">
        <f t="shared" si="265"/>
        <v/>
      </c>
    </row>
    <row r="1528" spans="1:19" ht="30" customHeight="1" x14ac:dyDescent="0.2">
      <c r="A1528" s="277" t="str">
        <f t="shared" si="255"/>
        <v/>
      </c>
      <c r="B1528" s="296" t="str">
        <f t="shared" si="260"/>
        <v/>
      </c>
      <c r="C1528" s="296" t="str">
        <f t="shared" si="261"/>
        <v/>
      </c>
      <c r="D1528" s="297" t="str">
        <f t="shared" si="262"/>
        <v/>
      </c>
      <c r="E1528" s="298" t="str">
        <f t="shared" si="264"/>
        <v/>
      </c>
      <c r="F1528" s="297"/>
      <c r="G1528" s="297">
        <v>1528</v>
      </c>
      <c r="H1528" s="296" t="str">
        <f t="shared" si="263"/>
        <v/>
      </c>
      <c r="I1528" s="299" t="str">
        <f t="shared" si="256"/>
        <v/>
      </c>
      <c r="J1528" s="93"/>
      <c r="L1528" s="278">
        <f t="shared" si="257"/>
        <v>0</v>
      </c>
      <c r="M1528" s="278">
        <f t="shared" si="258"/>
        <v>0</v>
      </c>
      <c r="N1528" s="319">
        <f t="shared" si="259"/>
        <v>0</v>
      </c>
      <c r="O1528" s="300"/>
      <c r="P1528" s="300"/>
      <c r="Q1528" s="297"/>
      <c r="R1528" s="297"/>
      <c r="S1528" s="299" t="str">
        <f t="shared" si="265"/>
        <v/>
      </c>
    </row>
    <row r="1529" spans="1:19" ht="30" customHeight="1" x14ac:dyDescent="0.2">
      <c r="A1529" s="277" t="str">
        <f t="shared" si="255"/>
        <v/>
      </c>
      <c r="B1529" s="296" t="str">
        <f t="shared" si="260"/>
        <v/>
      </c>
      <c r="C1529" s="296" t="str">
        <f t="shared" si="261"/>
        <v/>
      </c>
      <c r="D1529" s="297" t="str">
        <f t="shared" si="262"/>
        <v/>
      </c>
      <c r="E1529" s="298" t="str">
        <f t="shared" si="264"/>
        <v/>
      </c>
      <c r="F1529" s="297"/>
      <c r="G1529" s="297">
        <v>1529</v>
      </c>
      <c r="H1529" s="296" t="str">
        <f t="shared" si="263"/>
        <v/>
      </c>
      <c r="I1529" s="299" t="str">
        <f t="shared" si="256"/>
        <v/>
      </c>
      <c r="J1529" s="93"/>
      <c r="L1529" s="278">
        <f t="shared" si="257"/>
        <v>0</v>
      </c>
      <c r="M1529" s="278">
        <f t="shared" si="258"/>
        <v>0</v>
      </c>
      <c r="N1529" s="319">
        <f t="shared" si="259"/>
        <v>0</v>
      </c>
      <c r="O1529" s="300"/>
      <c r="P1529" s="300"/>
      <c r="Q1529" s="297"/>
      <c r="R1529" s="297"/>
      <c r="S1529" s="299" t="str">
        <f t="shared" si="265"/>
        <v/>
      </c>
    </row>
    <row r="1530" spans="1:19" ht="30" customHeight="1" x14ac:dyDescent="0.2">
      <c r="A1530" s="277" t="str">
        <f t="shared" si="255"/>
        <v/>
      </c>
      <c r="B1530" s="296" t="str">
        <f t="shared" si="260"/>
        <v/>
      </c>
      <c r="C1530" s="296" t="str">
        <f t="shared" si="261"/>
        <v/>
      </c>
      <c r="D1530" s="297" t="str">
        <f t="shared" si="262"/>
        <v/>
      </c>
      <c r="E1530" s="298" t="str">
        <f t="shared" si="264"/>
        <v/>
      </c>
      <c r="F1530" s="297"/>
      <c r="G1530" s="297">
        <v>1530</v>
      </c>
      <c r="H1530" s="296" t="str">
        <f t="shared" si="263"/>
        <v/>
      </c>
      <c r="I1530" s="299" t="str">
        <f t="shared" si="256"/>
        <v/>
      </c>
      <c r="J1530" s="93"/>
      <c r="L1530" s="278">
        <f t="shared" si="257"/>
        <v>0</v>
      </c>
      <c r="M1530" s="278">
        <f t="shared" si="258"/>
        <v>0</v>
      </c>
      <c r="N1530" s="319">
        <f t="shared" si="259"/>
        <v>0</v>
      </c>
      <c r="O1530" s="300"/>
      <c r="P1530" s="300"/>
      <c r="Q1530" s="297"/>
      <c r="R1530" s="297"/>
      <c r="S1530" s="299" t="str">
        <f t="shared" si="265"/>
        <v/>
      </c>
    </row>
    <row r="1531" spans="1:19" ht="30" customHeight="1" x14ac:dyDescent="0.2">
      <c r="A1531" s="277" t="str">
        <f t="shared" si="255"/>
        <v/>
      </c>
      <c r="B1531" s="296" t="str">
        <f t="shared" si="260"/>
        <v/>
      </c>
      <c r="C1531" s="296" t="str">
        <f t="shared" si="261"/>
        <v/>
      </c>
      <c r="D1531" s="297" t="str">
        <f t="shared" si="262"/>
        <v/>
      </c>
      <c r="E1531" s="298" t="str">
        <f t="shared" si="264"/>
        <v/>
      </c>
      <c r="F1531" s="297"/>
      <c r="G1531" s="297">
        <v>1531</v>
      </c>
      <c r="H1531" s="296" t="str">
        <f t="shared" si="263"/>
        <v/>
      </c>
      <c r="I1531" s="299" t="str">
        <f t="shared" si="256"/>
        <v/>
      </c>
      <c r="J1531" s="93"/>
      <c r="L1531" s="278">
        <f t="shared" si="257"/>
        <v>0</v>
      </c>
      <c r="M1531" s="278">
        <f t="shared" si="258"/>
        <v>0</v>
      </c>
      <c r="N1531" s="319">
        <f t="shared" si="259"/>
        <v>0</v>
      </c>
      <c r="O1531" s="300"/>
      <c r="P1531" s="300"/>
      <c r="Q1531" s="297"/>
      <c r="R1531" s="297"/>
      <c r="S1531" s="299" t="str">
        <f t="shared" si="265"/>
        <v/>
      </c>
    </row>
    <row r="1532" spans="1:19" ht="30" customHeight="1" x14ac:dyDescent="0.2">
      <c r="A1532" s="277" t="str">
        <f t="shared" si="255"/>
        <v/>
      </c>
      <c r="B1532" s="296" t="str">
        <f t="shared" si="260"/>
        <v/>
      </c>
      <c r="C1532" s="296" t="str">
        <f t="shared" si="261"/>
        <v/>
      </c>
      <c r="D1532" s="297" t="str">
        <f t="shared" si="262"/>
        <v/>
      </c>
      <c r="E1532" s="298" t="str">
        <f t="shared" si="264"/>
        <v/>
      </c>
      <c r="F1532" s="297"/>
      <c r="G1532" s="297">
        <v>1532</v>
      </c>
      <c r="H1532" s="296" t="str">
        <f t="shared" si="263"/>
        <v/>
      </c>
      <c r="I1532" s="299" t="str">
        <f t="shared" si="256"/>
        <v/>
      </c>
      <c r="J1532" s="93"/>
      <c r="L1532" s="278">
        <f t="shared" si="257"/>
        <v>0</v>
      </c>
      <c r="M1532" s="278">
        <f t="shared" si="258"/>
        <v>0</v>
      </c>
      <c r="N1532" s="319">
        <f t="shared" si="259"/>
        <v>0</v>
      </c>
      <c r="O1532" s="300"/>
      <c r="P1532" s="300"/>
      <c r="Q1532" s="297"/>
      <c r="R1532" s="297"/>
      <c r="S1532" s="299" t="str">
        <f t="shared" si="265"/>
        <v/>
      </c>
    </row>
    <row r="1533" spans="1:19" ht="30" customHeight="1" x14ac:dyDescent="0.2">
      <c r="A1533" s="277" t="str">
        <f t="shared" si="255"/>
        <v/>
      </c>
      <c r="B1533" s="296" t="str">
        <f t="shared" si="260"/>
        <v/>
      </c>
      <c r="C1533" s="296" t="str">
        <f t="shared" si="261"/>
        <v/>
      </c>
      <c r="D1533" s="297" t="str">
        <f t="shared" si="262"/>
        <v/>
      </c>
      <c r="E1533" s="298" t="str">
        <f t="shared" si="264"/>
        <v/>
      </c>
      <c r="F1533" s="297"/>
      <c r="G1533" s="297">
        <v>1533</v>
      </c>
      <c r="H1533" s="296" t="str">
        <f t="shared" si="263"/>
        <v/>
      </c>
      <c r="I1533" s="299" t="str">
        <f t="shared" si="256"/>
        <v/>
      </c>
      <c r="J1533" s="93"/>
      <c r="L1533" s="278">
        <f t="shared" si="257"/>
        <v>0</v>
      </c>
      <c r="M1533" s="278">
        <f t="shared" si="258"/>
        <v>0</v>
      </c>
      <c r="N1533" s="319">
        <f t="shared" si="259"/>
        <v>0</v>
      </c>
      <c r="O1533" s="300"/>
      <c r="P1533" s="300"/>
      <c r="Q1533" s="297"/>
      <c r="R1533" s="297"/>
      <c r="S1533" s="299" t="str">
        <f t="shared" si="265"/>
        <v/>
      </c>
    </row>
    <row r="1534" spans="1:19" ht="30" customHeight="1" x14ac:dyDescent="0.2">
      <c r="A1534" s="277" t="str">
        <f t="shared" si="255"/>
        <v/>
      </c>
      <c r="B1534" s="296" t="str">
        <f t="shared" si="260"/>
        <v/>
      </c>
      <c r="C1534" s="296" t="str">
        <f t="shared" si="261"/>
        <v/>
      </c>
      <c r="D1534" s="297" t="str">
        <f t="shared" si="262"/>
        <v/>
      </c>
      <c r="E1534" s="298" t="str">
        <f t="shared" si="264"/>
        <v/>
      </c>
      <c r="F1534" s="297"/>
      <c r="G1534" s="297">
        <v>1534</v>
      </c>
      <c r="H1534" s="296" t="str">
        <f t="shared" si="263"/>
        <v/>
      </c>
      <c r="I1534" s="299" t="str">
        <f t="shared" si="256"/>
        <v/>
      </c>
      <c r="J1534" s="93"/>
      <c r="L1534" s="278">
        <f t="shared" si="257"/>
        <v>0</v>
      </c>
      <c r="M1534" s="278">
        <f t="shared" si="258"/>
        <v>0</v>
      </c>
      <c r="N1534" s="319">
        <f t="shared" si="259"/>
        <v>0</v>
      </c>
      <c r="O1534" s="300"/>
      <c r="P1534" s="300"/>
      <c r="Q1534" s="297"/>
      <c r="R1534" s="297"/>
      <c r="S1534" s="299" t="str">
        <f t="shared" si="265"/>
        <v/>
      </c>
    </row>
    <row r="1535" spans="1:19" ht="30" customHeight="1" x14ac:dyDescent="0.2">
      <c r="A1535" s="277" t="str">
        <f t="shared" si="255"/>
        <v/>
      </c>
      <c r="B1535" s="296" t="str">
        <f t="shared" si="260"/>
        <v/>
      </c>
      <c r="C1535" s="296" t="str">
        <f t="shared" si="261"/>
        <v/>
      </c>
      <c r="D1535" s="297" t="str">
        <f t="shared" si="262"/>
        <v/>
      </c>
      <c r="E1535" s="298" t="str">
        <f t="shared" si="264"/>
        <v/>
      </c>
      <c r="F1535" s="297"/>
      <c r="G1535" s="297">
        <v>1535</v>
      </c>
      <c r="H1535" s="296" t="str">
        <f t="shared" si="263"/>
        <v/>
      </c>
      <c r="I1535" s="299" t="str">
        <f t="shared" si="256"/>
        <v/>
      </c>
      <c r="J1535" s="93"/>
      <c r="L1535" s="278">
        <f t="shared" si="257"/>
        <v>0</v>
      </c>
      <c r="M1535" s="278">
        <f t="shared" si="258"/>
        <v>0</v>
      </c>
      <c r="N1535" s="319">
        <f t="shared" si="259"/>
        <v>0</v>
      </c>
      <c r="O1535" s="300"/>
      <c r="P1535" s="300"/>
      <c r="Q1535" s="297"/>
      <c r="R1535" s="297"/>
      <c r="S1535" s="299" t="str">
        <f t="shared" si="265"/>
        <v/>
      </c>
    </row>
    <row r="1536" spans="1:19" ht="30" customHeight="1" x14ac:dyDescent="0.2">
      <c r="A1536" s="277" t="str">
        <f t="shared" si="255"/>
        <v/>
      </c>
      <c r="B1536" s="296" t="str">
        <f t="shared" si="260"/>
        <v/>
      </c>
      <c r="C1536" s="296" t="str">
        <f t="shared" si="261"/>
        <v/>
      </c>
      <c r="D1536" s="297" t="str">
        <f t="shared" si="262"/>
        <v/>
      </c>
      <c r="E1536" s="298" t="str">
        <f t="shared" si="264"/>
        <v/>
      </c>
      <c r="F1536" s="297"/>
      <c r="G1536" s="297">
        <v>1536</v>
      </c>
      <c r="H1536" s="296" t="str">
        <f t="shared" si="263"/>
        <v/>
      </c>
      <c r="I1536" s="299" t="str">
        <f t="shared" si="256"/>
        <v/>
      </c>
      <c r="J1536" s="93"/>
      <c r="L1536" s="278">
        <f t="shared" si="257"/>
        <v>0</v>
      </c>
      <c r="M1536" s="278">
        <f t="shared" si="258"/>
        <v>0</v>
      </c>
      <c r="N1536" s="319">
        <f t="shared" si="259"/>
        <v>0</v>
      </c>
      <c r="O1536" s="300"/>
      <c r="P1536" s="300"/>
      <c r="Q1536" s="297"/>
      <c r="R1536" s="297"/>
      <c r="S1536" s="299" t="str">
        <f t="shared" si="265"/>
        <v/>
      </c>
    </row>
    <row r="1537" spans="1:19" ht="30" customHeight="1" x14ac:dyDescent="0.2">
      <c r="A1537" s="277" t="str">
        <f t="shared" si="255"/>
        <v/>
      </c>
      <c r="B1537" s="296" t="str">
        <f t="shared" si="260"/>
        <v/>
      </c>
      <c r="C1537" s="296" t="str">
        <f t="shared" si="261"/>
        <v/>
      </c>
      <c r="D1537" s="297" t="str">
        <f t="shared" si="262"/>
        <v/>
      </c>
      <c r="E1537" s="298" t="str">
        <f t="shared" si="264"/>
        <v/>
      </c>
      <c r="F1537" s="297"/>
      <c r="G1537" s="297">
        <v>1537</v>
      </c>
      <c r="H1537" s="296" t="str">
        <f t="shared" si="263"/>
        <v/>
      </c>
      <c r="I1537" s="299" t="str">
        <f t="shared" si="256"/>
        <v/>
      </c>
      <c r="J1537" s="93"/>
      <c r="L1537" s="278">
        <f t="shared" si="257"/>
        <v>0</v>
      </c>
      <c r="M1537" s="278">
        <f t="shared" si="258"/>
        <v>0</v>
      </c>
      <c r="N1537" s="319">
        <f t="shared" si="259"/>
        <v>0</v>
      </c>
      <c r="O1537" s="300"/>
      <c r="P1537" s="300"/>
      <c r="Q1537" s="297"/>
      <c r="R1537" s="297"/>
      <c r="S1537" s="299" t="str">
        <f t="shared" si="265"/>
        <v/>
      </c>
    </row>
    <row r="1538" spans="1:19" ht="30" customHeight="1" x14ac:dyDescent="0.2">
      <c r="A1538" s="277" t="str">
        <f t="shared" ref="A1538:A1601" si="266">IF(B1538="","",$W$3)</f>
        <v/>
      </c>
      <c r="B1538" s="296" t="str">
        <f t="shared" si="260"/>
        <v/>
      </c>
      <c r="C1538" s="296" t="str">
        <f t="shared" si="261"/>
        <v/>
      </c>
      <c r="D1538" s="297" t="str">
        <f t="shared" si="262"/>
        <v/>
      </c>
      <c r="E1538" s="298" t="str">
        <f t="shared" si="264"/>
        <v/>
      </c>
      <c r="F1538" s="297"/>
      <c r="G1538" s="297">
        <v>1538</v>
      </c>
      <c r="H1538" s="296" t="str">
        <f t="shared" si="263"/>
        <v/>
      </c>
      <c r="I1538" s="299" t="str">
        <f t="shared" ref="I1538:I1601" si="267">IF(H1538="","",CONCATENATE("C",IF(H1538&gt;$X$1-25,0,INT(($X$1-H1538-20)/5))))</f>
        <v/>
      </c>
      <c r="J1538" s="93"/>
      <c r="L1538" s="278">
        <f t="shared" ref="L1538:L1601" si="268">IF(D1538="M",1,0)</f>
        <v>0</v>
      </c>
      <c r="M1538" s="278">
        <f t="shared" ref="M1538:M1601" si="269">IF(D1538="F",1,0)</f>
        <v>0</v>
      </c>
      <c r="N1538" s="319">
        <f t="shared" ref="N1538:N1601" si="270">IF(COUNTBLANK(O1538:R1538)=0,1,0)</f>
        <v>0</v>
      </c>
      <c r="O1538" s="300"/>
      <c r="P1538" s="300"/>
      <c r="Q1538" s="297"/>
      <c r="R1538" s="297"/>
      <c r="S1538" s="299" t="str">
        <f t="shared" si="265"/>
        <v/>
      </c>
    </row>
    <row r="1539" spans="1:19" ht="30" customHeight="1" x14ac:dyDescent="0.2">
      <c r="A1539" s="277" t="str">
        <f t="shared" si="266"/>
        <v/>
      </c>
      <c r="B1539" s="296" t="str">
        <f t="shared" ref="B1539:B1602" si="271">IF(O1539="","",O1539)</f>
        <v/>
      </c>
      <c r="C1539" s="296" t="str">
        <f t="shared" ref="C1539:C1602" si="272">IF(P1539="","",P1539)</f>
        <v/>
      </c>
      <c r="D1539" s="297" t="str">
        <f t="shared" ref="D1539:D1602" si="273">IF(Q1539="","",Q1539)</f>
        <v/>
      </c>
      <c r="E1539" s="298" t="str">
        <f t="shared" si="264"/>
        <v/>
      </c>
      <c r="F1539" s="297"/>
      <c r="G1539" s="297">
        <v>1539</v>
      </c>
      <c r="H1539" s="296" t="str">
        <f t="shared" ref="H1539:H1602" si="274">IF(R1539="","",R1539)</f>
        <v/>
      </c>
      <c r="I1539" s="299" t="str">
        <f t="shared" si="267"/>
        <v/>
      </c>
      <c r="J1539" s="93"/>
      <c r="L1539" s="278">
        <f t="shared" si="268"/>
        <v>0</v>
      </c>
      <c r="M1539" s="278">
        <f t="shared" si="269"/>
        <v>0</v>
      </c>
      <c r="N1539" s="319">
        <f t="shared" si="270"/>
        <v>0</v>
      </c>
      <c r="O1539" s="300"/>
      <c r="P1539" s="300"/>
      <c r="Q1539" s="297"/>
      <c r="R1539" s="297"/>
      <c r="S1539" s="299" t="str">
        <f t="shared" si="265"/>
        <v/>
      </c>
    </row>
    <row r="1540" spans="1:19" ht="30" customHeight="1" x14ac:dyDescent="0.2">
      <c r="A1540" s="277" t="str">
        <f t="shared" si="266"/>
        <v/>
      </c>
      <c r="B1540" s="296" t="str">
        <f t="shared" si="271"/>
        <v/>
      </c>
      <c r="C1540" s="296" t="str">
        <f t="shared" si="272"/>
        <v/>
      </c>
      <c r="D1540" s="297" t="str">
        <f t="shared" si="273"/>
        <v/>
      </c>
      <c r="E1540" s="298" t="str">
        <f t="shared" ref="E1540:E1603" si="275">IF(H1540="","",VALUE(CONCATENATE("01/01/",H1540)))</f>
        <v/>
      </c>
      <c r="F1540" s="297"/>
      <c r="G1540" s="297">
        <v>1540</v>
      </c>
      <c r="H1540" s="296" t="str">
        <f t="shared" si="274"/>
        <v/>
      </c>
      <c r="I1540" s="299" t="str">
        <f t="shared" si="267"/>
        <v/>
      </c>
      <c r="J1540" s="93"/>
      <c r="L1540" s="278">
        <f t="shared" si="268"/>
        <v>0</v>
      </c>
      <c r="M1540" s="278">
        <f t="shared" si="269"/>
        <v>0</v>
      </c>
      <c r="N1540" s="319">
        <f t="shared" si="270"/>
        <v>0</v>
      </c>
      <c r="O1540" s="300"/>
      <c r="P1540" s="300"/>
      <c r="Q1540" s="297"/>
      <c r="R1540" s="297"/>
      <c r="S1540" s="299" t="str">
        <f t="shared" si="265"/>
        <v/>
      </c>
    </row>
    <row r="1541" spans="1:19" ht="30" customHeight="1" x14ac:dyDescent="0.2">
      <c r="A1541" s="277" t="str">
        <f t="shared" si="266"/>
        <v/>
      </c>
      <c r="B1541" s="296" t="str">
        <f t="shared" si="271"/>
        <v/>
      </c>
      <c r="C1541" s="296" t="str">
        <f t="shared" si="272"/>
        <v/>
      </c>
      <c r="D1541" s="297" t="str">
        <f t="shared" si="273"/>
        <v/>
      </c>
      <c r="E1541" s="298" t="str">
        <f t="shared" si="275"/>
        <v/>
      </c>
      <c r="F1541" s="297"/>
      <c r="G1541" s="297">
        <v>1541</v>
      </c>
      <c r="H1541" s="296" t="str">
        <f t="shared" si="274"/>
        <v/>
      </c>
      <c r="I1541" s="299" t="str">
        <f t="shared" si="267"/>
        <v/>
      </c>
      <c r="J1541" s="93"/>
      <c r="L1541" s="278">
        <f t="shared" si="268"/>
        <v>0</v>
      </c>
      <c r="M1541" s="278">
        <f t="shared" si="269"/>
        <v>0</v>
      </c>
      <c r="N1541" s="319">
        <f t="shared" si="270"/>
        <v>0</v>
      </c>
      <c r="O1541" s="300"/>
      <c r="P1541" s="300"/>
      <c r="Q1541" s="297"/>
      <c r="R1541" s="297"/>
      <c r="S1541" s="299" t="str">
        <f t="shared" si="265"/>
        <v/>
      </c>
    </row>
    <row r="1542" spans="1:19" ht="30" customHeight="1" x14ac:dyDescent="0.2">
      <c r="A1542" s="277" t="str">
        <f t="shared" si="266"/>
        <v/>
      </c>
      <c r="B1542" s="296" t="str">
        <f t="shared" si="271"/>
        <v/>
      </c>
      <c r="C1542" s="296" t="str">
        <f t="shared" si="272"/>
        <v/>
      </c>
      <c r="D1542" s="297" t="str">
        <f t="shared" si="273"/>
        <v/>
      </c>
      <c r="E1542" s="298" t="str">
        <f t="shared" si="275"/>
        <v/>
      </c>
      <c r="F1542" s="297"/>
      <c r="G1542" s="297">
        <v>1542</v>
      </c>
      <c r="H1542" s="296" t="str">
        <f t="shared" si="274"/>
        <v/>
      </c>
      <c r="I1542" s="299" t="str">
        <f t="shared" si="267"/>
        <v/>
      </c>
      <c r="J1542" s="93"/>
      <c r="L1542" s="278">
        <f t="shared" si="268"/>
        <v>0</v>
      </c>
      <c r="M1542" s="278">
        <f t="shared" si="269"/>
        <v>0</v>
      </c>
      <c r="N1542" s="319">
        <f t="shared" si="270"/>
        <v>0</v>
      </c>
      <c r="O1542" s="300"/>
      <c r="P1542" s="300"/>
      <c r="Q1542" s="297"/>
      <c r="R1542" s="297"/>
      <c r="S1542" s="299" t="str">
        <f t="shared" si="265"/>
        <v/>
      </c>
    </row>
    <row r="1543" spans="1:19" ht="30" customHeight="1" x14ac:dyDescent="0.2">
      <c r="A1543" s="277" t="str">
        <f t="shared" si="266"/>
        <v/>
      </c>
      <c r="B1543" s="296" t="str">
        <f t="shared" si="271"/>
        <v/>
      </c>
      <c r="C1543" s="296" t="str">
        <f t="shared" si="272"/>
        <v/>
      </c>
      <c r="D1543" s="297" t="str">
        <f t="shared" si="273"/>
        <v/>
      </c>
      <c r="E1543" s="298" t="str">
        <f t="shared" si="275"/>
        <v/>
      </c>
      <c r="F1543" s="297"/>
      <c r="G1543" s="297">
        <v>1543</v>
      </c>
      <c r="H1543" s="296" t="str">
        <f t="shared" si="274"/>
        <v/>
      </c>
      <c r="I1543" s="299" t="str">
        <f t="shared" si="267"/>
        <v/>
      </c>
      <c r="J1543" s="93"/>
      <c r="L1543" s="278">
        <f t="shared" si="268"/>
        <v>0</v>
      </c>
      <c r="M1543" s="278">
        <f t="shared" si="269"/>
        <v>0</v>
      </c>
      <c r="N1543" s="319">
        <f t="shared" si="270"/>
        <v>0</v>
      </c>
      <c r="O1543" s="300"/>
      <c r="P1543" s="300"/>
      <c r="Q1543" s="297"/>
      <c r="R1543" s="297"/>
      <c r="S1543" s="299" t="str">
        <f t="shared" si="265"/>
        <v/>
      </c>
    </row>
    <row r="1544" spans="1:19" ht="30" customHeight="1" x14ac:dyDescent="0.2">
      <c r="A1544" s="277" t="str">
        <f t="shared" si="266"/>
        <v/>
      </c>
      <c r="B1544" s="296" t="str">
        <f t="shared" si="271"/>
        <v/>
      </c>
      <c r="C1544" s="296" t="str">
        <f t="shared" si="272"/>
        <v/>
      </c>
      <c r="D1544" s="297" t="str">
        <f t="shared" si="273"/>
        <v/>
      </c>
      <c r="E1544" s="298" t="str">
        <f t="shared" si="275"/>
        <v/>
      </c>
      <c r="F1544" s="297"/>
      <c r="G1544" s="297">
        <v>1544</v>
      </c>
      <c r="H1544" s="296" t="str">
        <f t="shared" si="274"/>
        <v/>
      </c>
      <c r="I1544" s="299" t="str">
        <f t="shared" si="267"/>
        <v/>
      </c>
      <c r="J1544" s="93"/>
      <c r="L1544" s="278">
        <f t="shared" si="268"/>
        <v>0</v>
      </c>
      <c r="M1544" s="278">
        <f t="shared" si="269"/>
        <v>0</v>
      </c>
      <c r="N1544" s="319">
        <f t="shared" si="270"/>
        <v>0</v>
      </c>
      <c r="O1544" s="300"/>
      <c r="P1544" s="300"/>
      <c r="Q1544" s="297"/>
      <c r="R1544" s="297"/>
      <c r="S1544" s="299" t="str">
        <f t="shared" si="265"/>
        <v/>
      </c>
    </row>
    <row r="1545" spans="1:19" ht="30" customHeight="1" x14ac:dyDescent="0.2">
      <c r="A1545" s="277" t="str">
        <f t="shared" si="266"/>
        <v/>
      </c>
      <c r="B1545" s="296" t="str">
        <f t="shared" si="271"/>
        <v/>
      </c>
      <c r="C1545" s="296" t="str">
        <f t="shared" si="272"/>
        <v/>
      </c>
      <c r="D1545" s="297" t="str">
        <f t="shared" si="273"/>
        <v/>
      </c>
      <c r="E1545" s="298" t="str">
        <f t="shared" si="275"/>
        <v/>
      </c>
      <c r="F1545" s="297"/>
      <c r="G1545" s="297">
        <v>1545</v>
      </c>
      <c r="H1545" s="296" t="str">
        <f t="shared" si="274"/>
        <v/>
      </c>
      <c r="I1545" s="299" t="str">
        <f t="shared" si="267"/>
        <v/>
      </c>
      <c r="J1545" s="93"/>
      <c r="L1545" s="278">
        <f t="shared" si="268"/>
        <v>0</v>
      </c>
      <c r="M1545" s="278">
        <f t="shared" si="269"/>
        <v>0</v>
      </c>
      <c r="N1545" s="319">
        <f t="shared" si="270"/>
        <v>0</v>
      </c>
      <c r="O1545" s="300"/>
      <c r="P1545" s="300"/>
      <c r="Q1545" s="297"/>
      <c r="R1545" s="297"/>
      <c r="S1545" s="299" t="str">
        <f t="shared" si="265"/>
        <v/>
      </c>
    </row>
    <row r="1546" spans="1:19" ht="30" customHeight="1" x14ac:dyDescent="0.2">
      <c r="A1546" s="277" t="str">
        <f t="shared" si="266"/>
        <v/>
      </c>
      <c r="B1546" s="296" t="str">
        <f t="shared" si="271"/>
        <v/>
      </c>
      <c r="C1546" s="296" t="str">
        <f t="shared" si="272"/>
        <v/>
      </c>
      <c r="D1546" s="297" t="str">
        <f t="shared" si="273"/>
        <v/>
      </c>
      <c r="E1546" s="298" t="str">
        <f t="shared" si="275"/>
        <v/>
      </c>
      <c r="F1546" s="297"/>
      <c r="G1546" s="297">
        <v>1546</v>
      </c>
      <c r="H1546" s="296" t="str">
        <f t="shared" si="274"/>
        <v/>
      </c>
      <c r="I1546" s="299" t="str">
        <f t="shared" si="267"/>
        <v/>
      </c>
      <c r="J1546" s="93"/>
      <c r="L1546" s="278">
        <f t="shared" si="268"/>
        <v>0</v>
      </c>
      <c r="M1546" s="278">
        <f t="shared" si="269"/>
        <v>0</v>
      </c>
      <c r="N1546" s="319">
        <f t="shared" si="270"/>
        <v>0</v>
      </c>
      <c r="O1546" s="300"/>
      <c r="P1546" s="300"/>
      <c r="Q1546" s="297"/>
      <c r="R1546" s="297"/>
      <c r="S1546" s="299" t="str">
        <f t="shared" si="265"/>
        <v/>
      </c>
    </row>
    <row r="1547" spans="1:19" ht="30" customHeight="1" x14ac:dyDescent="0.2">
      <c r="A1547" s="277" t="str">
        <f t="shared" si="266"/>
        <v/>
      </c>
      <c r="B1547" s="296" t="str">
        <f t="shared" si="271"/>
        <v/>
      </c>
      <c r="C1547" s="296" t="str">
        <f t="shared" si="272"/>
        <v/>
      </c>
      <c r="D1547" s="297" t="str">
        <f t="shared" si="273"/>
        <v/>
      </c>
      <c r="E1547" s="298" t="str">
        <f t="shared" si="275"/>
        <v/>
      </c>
      <c r="F1547" s="297"/>
      <c r="G1547" s="297">
        <v>1547</v>
      </c>
      <c r="H1547" s="296" t="str">
        <f t="shared" si="274"/>
        <v/>
      </c>
      <c r="I1547" s="299" t="str">
        <f t="shared" si="267"/>
        <v/>
      </c>
      <c r="J1547" s="93"/>
      <c r="L1547" s="278">
        <f t="shared" si="268"/>
        <v>0</v>
      </c>
      <c r="M1547" s="278">
        <f t="shared" si="269"/>
        <v>0</v>
      </c>
      <c r="N1547" s="319">
        <f t="shared" si="270"/>
        <v>0</v>
      </c>
      <c r="O1547" s="300"/>
      <c r="P1547" s="300"/>
      <c r="Q1547" s="297"/>
      <c r="R1547" s="297"/>
      <c r="S1547" s="299" t="str">
        <f t="shared" si="265"/>
        <v/>
      </c>
    </row>
    <row r="1548" spans="1:19" ht="30" customHeight="1" x14ac:dyDescent="0.2">
      <c r="A1548" s="277" t="str">
        <f t="shared" si="266"/>
        <v/>
      </c>
      <c r="B1548" s="296" t="str">
        <f t="shared" si="271"/>
        <v/>
      </c>
      <c r="C1548" s="296" t="str">
        <f t="shared" si="272"/>
        <v/>
      </c>
      <c r="D1548" s="297" t="str">
        <f t="shared" si="273"/>
        <v/>
      </c>
      <c r="E1548" s="298" t="str">
        <f t="shared" si="275"/>
        <v/>
      </c>
      <c r="F1548" s="297"/>
      <c r="G1548" s="297">
        <v>1548</v>
      </c>
      <c r="H1548" s="296" t="str">
        <f t="shared" si="274"/>
        <v/>
      </c>
      <c r="I1548" s="299" t="str">
        <f t="shared" si="267"/>
        <v/>
      </c>
      <c r="J1548" s="93"/>
      <c r="L1548" s="278">
        <f t="shared" si="268"/>
        <v>0</v>
      </c>
      <c r="M1548" s="278">
        <f t="shared" si="269"/>
        <v>0</v>
      </c>
      <c r="N1548" s="319">
        <f t="shared" si="270"/>
        <v>0</v>
      </c>
      <c r="O1548" s="300"/>
      <c r="P1548" s="300"/>
      <c r="Q1548" s="297"/>
      <c r="R1548" s="297"/>
      <c r="S1548" s="299" t="str">
        <f t="shared" si="265"/>
        <v/>
      </c>
    </row>
    <row r="1549" spans="1:19" ht="30" customHeight="1" x14ac:dyDescent="0.2">
      <c r="A1549" s="277" t="str">
        <f t="shared" si="266"/>
        <v/>
      </c>
      <c r="B1549" s="296" t="str">
        <f t="shared" si="271"/>
        <v/>
      </c>
      <c r="C1549" s="296" t="str">
        <f t="shared" si="272"/>
        <v/>
      </c>
      <c r="D1549" s="297" t="str">
        <f t="shared" si="273"/>
        <v/>
      </c>
      <c r="E1549" s="298" t="str">
        <f t="shared" si="275"/>
        <v/>
      </c>
      <c r="F1549" s="297"/>
      <c r="G1549" s="297">
        <v>1549</v>
      </c>
      <c r="H1549" s="296" t="str">
        <f t="shared" si="274"/>
        <v/>
      </c>
      <c r="I1549" s="299" t="str">
        <f t="shared" si="267"/>
        <v/>
      </c>
      <c r="J1549" s="93"/>
      <c r="L1549" s="278">
        <f t="shared" si="268"/>
        <v>0</v>
      </c>
      <c r="M1549" s="278">
        <f t="shared" si="269"/>
        <v>0</v>
      </c>
      <c r="N1549" s="319">
        <f t="shared" si="270"/>
        <v>0</v>
      </c>
      <c r="O1549" s="300"/>
      <c r="P1549" s="300"/>
      <c r="Q1549" s="297"/>
      <c r="R1549" s="297"/>
      <c r="S1549" s="299" t="str">
        <f t="shared" si="265"/>
        <v/>
      </c>
    </row>
    <row r="1550" spans="1:19" ht="30" customHeight="1" x14ac:dyDescent="0.2">
      <c r="A1550" s="277" t="str">
        <f t="shared" si="266"/>
        <v/>
      </c>
      <c r="B1550" s="296" t="str">
        <f t="shared" si="271"/>
        <v/>
      </c>
      <c r="C1550" s="296" t="str">
        <f t="shared" si="272"/>
        <v/>
      </c>
      <c r="D1550" s="297" t="str">
        <f t="shared" si="273"/>
        <v/>
      </c>
      <c r="E1550" s="298" t="str">
        <f t="shared" si="275"/>
        <v/>
      </c>
      <c r="F1550" s="297"/>
      <c r="G1550" s="297">
        <v>1550</v>
      </c>
      <c r="H1550" s="296" t="str">
        <f t="shared" si="274"/>
        <v/>
      </c>
      <c r="I1550" s="299" t="str">
        <f t="shared" si="267"/>
        <v/>
      </c>
      <c r="J1550" s="93"/>
      <c r="L1550" s="278">
        <f t="shared" si="268"/>
        <v>0</v>
      </c>
      <c r="M1550" s="278">
        <f t="shared" si="269"/>
        <v>0</v>
      </c>
      <c r="N1550" s="319">
        <f t="shared" si="270"/>
        <v>0</v>
      </c>
      <c r="O1550" s="300"/>
      <c r="P1550" s="300"/>
      <c r="Q1550" s="297"/>
      <c r="R1550" s="297"/>
      <c r="S1550" s="299" t="str">
        <f t="shared" si="265"/>
        <v/>
      </c>
    </row>
    <row r="1551" spans="1:19" ht="30" customHeight="1" x14ac:dyDescent="0.2">
      <c r="A1551" s="277" t="str">
        <f t="shared" si="266"/>
        <v/>
      </c>
      <c r="B1551" s="296" t="str">
        <f t="shared" si="271"/>
        <v/>
      </c>
      <c r="C1551" s="296" t="str">
        <f t="shared" si="272"/>
        <v/>
      </c>
      <c r="D1551" s="297" t="str">
        <f t="shared" si="273"/>
        <v/>
      </c>
      <c r="E1551" s="298" t="str">
        <f t="shared" si="275"/>
        <v/>
      </c>
      <c r="F1551" s="297"/>
      <c r="G1551" s="297">
        <v>1551</v>
      </c>
      <c r="H1551" s="296" t="str">
        <f t="shared" si="274"/>
        <v/>
      </c>
      <c r="I1551" s="299" t="str">
        <f t="shared" si="267"/>
        <v/>
      </c>
      <c r="J1551" s="93"/>
      <c r="L1551" s="278">
        <f t="shared" si="268"/>
        <v>0</v>
      </c>
      <c r="M1551" s="278">
        <f t="shared" si="269"/>
        <v>0</v>
      </c>
      <c r="N1551" s="319">
        <f t="shared" si="270"/>
        <v>0</v>
      </c>
      <c r="O1551" s="300"/>
      <c r="P1551" s="300"/>
      <c r="Q1551" s="297"/>
      <c r="R1551" s="297"/>
      <c r="S1551" s="299" t="str">
        <f t="shared" si="265"/>
        <v/>
      </c>
    </row>
    <row r="1552" spans="1:19" ht="30" customHeight="1" x14ac:dyDescent="0.2">
      <c r="A1552" s="277" t="str">
        <f t="shared" si="266"/>
        <v/>
      </c>
      <c r="B1552" s="296" t="str">
        <f t="shared" si="271"/>
        <v/>
      </c>
      <c r="C1552" s="296" t="str">
        <f t="shared" si="272"/>
        <v/>
      </c>
      <c r="D1552" s="297" t="str">
        <f t="shared" si="273"/>
        <v/>
      </c>
      <c r="E1552" s="298" t="str">
        <f t="shared" si="275"/>
        <v/>
      </c>
      <c r="F1552" s="297"/>
      <c r="G1552" s="297">
        <v>1552</v>
      </c>
      <c r="H1552" s="296" t="str">
        <f t="shared" si="274"/>
        <v/>
      </c>
      <c r="I1552" s="299" t="str">
        <f t="shared" si="267"/>
        <v/>
      </c>
      <c r="J1552" s="93"/>
      <c r="L1552" s="278">
        <f t="shared" si="268"/>
        <v>0</v>
      </c>
      <c r="M1552" s="278">
        <f t="shared" si="269"/>
        <v>0</v>
      </c>
      <c r="N1552" s="319">
        <f t="shared" si="270"/>
        <v>0</v>
      </c>
      <c r="O1552" s="300"/>
      <c r="P1552" s="300"/>
      <c r="Q1552" s="297"/>
      <c r="R1552" s="297"/>
      <c r="S1552" s="299" t="str">
        <f t="shared" si="265"/>
        <v/>
      </c>
    </row>
    <row r="1553" spans="1:19" ht="30" customHeight="1" x14ac:dyDescent="0.2">
      <c r="A1553" s="277" t="str">
        <f t="shared" si="266"/>
        <v/>
      </c>
      <c r="B1553" s="296" t="str">
        <f t="shared" si="271"/>
        <v/>
      </c>
      <c r="C1553" s="296" t="str">
        <f t="shared" si="272"/>
        <v/>
      </c>
      <c r="D1553" s="297" t="str">
        <f t="shared" si="273"/>
        <v/>
      </c>
      <c r="E1553" s="298" t="str">
        <f t="shared" si="275"/>
        <v/>
      </c>
      <c r="F1553" s="297"/>
      <c r="G1553" s="297">
        <v>1553</v>
      </c>
      <c r="H1553" s="296" t="str">
        <f t="shared" si="274"/>
        <v/>
      </c>
      <c r="I1553" s="299" t="str">
        <f t="shared" si="267"/>
        <v/>
      </c>
      <c r="J1553" s="93"/>
      <c r="L1553" s="278">
        <f t="shared" si="268"/>
        <v>0</v>
      </c>
      <c r="M1553" s="278">
        <f t="shared" si="269"/>
        <v>0</v>
      </c>
      <c r="N1553" s="319">
        <f t="shared" si="270"/>
        <v>0</v>
      </c>
      <c r="O1553" s="300"/>
      <c r="P1553" s="300"/>
      <c r="Q1553" s="297"/>
      <c r="R1553" s="297"/>
      <c r="S1553" s="299" t="str">
        <f t="shared" ref="S1553:S1616" si="276">IF(R1553="","",CONCATENATE("C",IF(R1553&gt;$X$1-25,0,INT(($X$1-R1553-20)/5))))</f>
        <v/>
      </c>
    </row>
    <row r="1554" spans="1:19" ht="30" customHeight="1" x14ac:dyDescent="0.2">
      <c r="A1554" s="277" t="str">
        <f t="shared" si="266"/>
        <v/>
      </c>
      <c r="B1554" s="296" t="str">
        <f t="shared" si="271"/>
        <v/>
      </c>
      <c r="C1554" s="296" t="str">
        <f t="shared" si="272"/>
        <v/>
      </c>
      <c r="D1554" s="297" t="str">
        <f t="shared" si="273"/>
        <v/>
      </c>
      <c r="E1554" s="298" t="str">
        <f t="shared" si="275"/>
        <v/>
      </c>
      <c r="F1554" s="297"/>
      <c r="G1554" s="297">
        <v>1554</v>
      </c>
      <c r="H1554" s="296" t="str">
        <f t="shared" si="274"/>
        <v/>
      </c>
      <c r="I1554" s="299" t="str">
        <f t="shared" si="267"/>
        <v/>
      </c>
      <c r="J1554" s="93"/>
      <c r="L1554" s="278">
        <f t="shared" si="268"/>
        <v>0</v>
      </c>
      <c r="M1554" s="278">
        <f t="shared" si="269"/>
        <v>0</v>
      </c>
      <c r="N1554" s="319">
        <f t="shared" si="270"/>
        <v>0</v>
      </c>
      <c r="O1554" s="300"/>
      <c r="P1554" s="300"/>
      <c r="Q1554" s="297"/>
      <c r="R1554" s="297"/>
      <c r="S1554" s="299" t="str">
        <f t="shared" si="276"/>
        <v/>
      </c>
    </row>
    <row r="1555" spans="1:19" ht="30" customHeight="1" x14ac:dyDescent="0.2">
      <c r="A1555" s="277" t="str">
        <f t="shared" si="266"/>
        <v/>
      </c>
      <c r="B1555" s="296" t="str">
        <f t="shared" si="271"/>
        <v/>
      </c>
      <c r="C1555" s="296" t="str">
        <f t="shared" si="272"/>
        <v/>
      </c>
      <c r="D1555" s="297" t="str">
        <f t="shared" si="273"/>
        <v/>
      </c>
      <c r="E1555" s="298" t="str">
        <f t="shared" si="275"/>
        <v/>
      </c>
      <c r="F1555" s="297"/>
      <c r="G1555" s="297">
        <v>1555</v>
      </c>
      <c r="H1555" s="296" t="str">
        <f t="shared" si="274"/>
        <v/>
      </c>
      <c r="I1555" s="299" t="str">
        <f t="shared" si="267"/>
        <v/>
      </c>
      <c r="J1555" s="93"/>
      <c r="L1555" s="278">
        <f t="shared" si="268"/>
        <v>0</v>
      </c>
      <c r="M1555" s="278">
        <f t="shared" si="269"/>
        <v>0</v>
      </c>
      <c r="N1555" s="319">
        <f t="shared" si="270"/>
        <v>0</v>
      </c>
      <c r="O1555" s="300"/>
      <c r="P1555" s="300"/>
      <c r="Q1555" s="297"/>
      <c r="R1555" s="297"/>
      <c r="S1555" s="299" t="str">
        <f t="shared" si="276"/>
        <v/>
      </c>
    </row>
    <row r="1556" spans="1:19" ht="30" customHeight="1" x14ac:dyDescent="0.2">
      <c r="A1556" s="277" t="str">
        <f t="shared" si="266"/>
        <v/>
      </c>
      <c r="B1556" s="296" t="str">
        <f t="shared" si="271"/>
        <v/>
      </c>
      <c r="C1556" s="296" t="str">
        <f t="shared" si="272"/>
        <v/>
      </c>
      <c r="D1556" s="297" t="str">
        <f t="shared" si="273"/>
        <v/>
      </c>
      <c r="E1556" s="298" t="str">
        <f t="shared" si="275"/>
        <v/>
      </c>
      <c r="F1556" s="297"/>
      <c r="G1556" s="297">
        <v>1556</v>
      </c>
      <c r="H1556" s="296" t="str">
        <f t="shared" si="274"/>
        <v/>
      </c>
      <c r="I1556" s="299" t="str">
        <f t="shared" si="267"/>
        <v/>
      </c>
      <c r="J1556" s="93"/>
      <c r="L1556" s="278">
        <f t="shared" si="268"/>
        <v>0</v>
      </c>
      <c r="M1556" s="278">
        <f t="shared" si="269"/>
        <v>0</v>
      </c>
      <c r="N1556" s="319">
        <f t="shared" si="270"/>
        <v>0</v>
      </c>
      <c r="O1556" s="300"/>
      <c r="P1556" s="300"/>
      <c r="Q1556" s="297"/>
      <c r="R1556" s="297"/>
      <c r="S1556" s="299" t="str">
        <f t="shared" si="276"/>
        <v/>
      </c>
    </row>
    <row r="1557" spans="1:19" ht="30" customHeight="1" x14ac:dyDescent="0.2">
      <c r="A1557" s="277" t="str">
        <f t="shared" si="266"/>
        <v/>
      </c>
      <c r="B1557" s="296" t="str">
        <f t="shared" si="271"/>
        <v/>
      </c>
      <c r="C1557" s="296" t="str">
        <f t="shared" si="272"/>
        <v/>
      </c>
      <c r="D1557" s="297" t="str">
        <f t="shared" si="273"/>
        <v/>
      </c>
      <c r="E1557" s="298" t="str">
        <f t="shared" si="275"/>
        <v/>
      </c>
      <c r="F1557" s="297"/>
      <c r="G1557" s="297">
        <v>1557</v>
      </c>
      <c r="H1557" s="296" t="str">
        <f t="shared" si="274"/>
        <v/>
      </c>
      <c r="I1557" s="299" t="str">
        <f t="shared" si="267"/>
        <v/>
      </c>
      <c r="J1557" s="93"/>
      <c r="L1557" s="278">
        <f t="shared" si="268"/>
        <v>0</v>
      </c>
      <c r="M1557" s="278">
        <f t="shared" si="269"/>
        <v>0</v>
      </c>
      <c r="N1557" s="319">
        <f t="shared" si="270"/>
        <v>0</v>
      </c>
      <c r="O1557" s="300"/>
      <c r="P1557" s="300"/>
      <c r="Q1557" s="297"/>
      <c r="R1557" s="297"/>
      <c r="S1557" s="299" t="str">
        <f t="shared" si="276"/>
        <v/>
      </c>
    </row>
    <row r="1558" spans="1:19" ht="30" customHeight="1" x14ac:dyDescent="0.2">
      <c r="A1558" s="277" t="str">
        <f t="shared" si="266"/>
        <v/>
      </c>
      <c r="B1558" s="296" t="str">
        <f t="shared" si="271"/>
        <v/>
      </c>
      <c r="C1558" s="296" t="str">
        <f t="shared" si="272"/>
        <v/>
      </c>
      <c r="D1558" s="297" t="str">
        <f t="shared" si="273"/>
        <v/>
      </c>
      <c r="E1558" s="298" t="str">
        <f t="shared" si="275"/>
        <v/>
      </c>
      <c r="F1558" s="297"/>
      <c r="G1558" s="297">
        <v>1558</v>
      </c>
      <c r="H1558" s="296" t="str">
        <f t="shared" si="274"/>
        <v/>
      </c>
      <c r="I1558" s="299" t="str">
        <f t="shared" si="267"/>
        <v/>
      </c>
      <c r="J1558" s="93"/>
      <c r="L1558" s="278">
        <f t="shared" si="268"/>
        <v>0</v>
      </c>
      <c r="M1558" s="278">
        <f t="shared" si="269"/>
        <v>0</v>
      </c>
      <c r="N1558" s="319">
        <f t="shared" si="270"/>
        <v>0</v>
      </c>
      <c r="O1558" s="300"/>
      <c r="P1558" s="300"/>
      <c r="Q1558" s="297"/>
      <c r="R1558" s="297"/>
      <c r="S1558" s="299" t="str">
        <f t="shared" si="276"/>
        <v/>
      </c>
    </row>
    <row r="1559" spans="1:19" ht="30" customHeight="1" x14ac:dyDescent="0.2">
      <c r="A1559" s="277" t="str">
        <f t="shared" si="266"/>
        <v/>
      </c>
      <c r="B1559" s="296" t="str">
        <f t="shared" si="271"/>
        <v/>
      </c>
      <c r="C1559" s="296" t="str">
        <f t="shared" si="272"/>
        <v/>
      </c>
      <c r="D1559" s="297" t="str">
        <f t="shared" si="273"/>
        <v/>
      </c>
      <c r="E1559" s="298" t="str">
        <f t="shared" si="275"/>
        <v/>
      </c>
      <c r="F1559" s="297"/>
      <c r="G1559" s="297">
        <v>1559</v>
      </c>
      <c r="H1559" s="296" t="str">
        <f t="shared" si="274"/>
        <v/>
      </c>
      <c r="I1559" s="299" t="str">
        <f t="shared" si="267"/>
        <v/>
      </c>
      <c r="J1559" s="93"/>
      <c r="L1559" s="278">
        <f t="shared" si="268"/>
        <v>0</v>
      </c>
      <c r="M1559" s="278">
        <f t="shared" si="269"/>
        <v>0</v>
      </c>
      <c r="N1559" s="319">
        <f t="shared" si="270"/>
        <v>0</v>
      </c>
      <c r="O1559" s="300"/>
      <c r="P1559" s="300"/>
      <c r="Q1559" s="297"/>
      <c r="R1559" s="297"/>
      <c r="S1559" s="299" t="str">
        <f t="shared" si="276"/>
        <v/>
      </c>
    </row>
    <row r="1560" spans="1:19" ht="30" customHeight="1" x14ac:dyDescent="0.2">
      <c r="A1560" s="277" t="str">
        <f t="shared" si="266"/>
        <v/>
      </c>
      <c r="B1560" s="296" t="str">
        <f t="shared" si="271"/>
        <v/>
      </c>
      <c r="C1560" s="296" t="str">
        <f t="shared" si="272"/>
        <v/>
      </c>
      <c r="D1560" s="297" t="str">
        <f t="shared" si="273"/>
        <v/>
      </c>
      <c r="E1560" s="298" t="str">
        <f t="shared" si="275"/>
        <v/>
      </c>
      <c r="F1560" s="297"/>
      <c r="G1560" s="297">
        <v>1560</v>
      </c>
      <c r="H1560" s="296" t="str">
        <f t="shared" si="274"/>
        <v/>
      </c>
      <c r="I1560" s="299" t="str">
        <f t="shared" si="267"/>
        <v/>
      </c>
      <c r="J1560" s="93"/>
      <c r="L1560" s="278">
        <f t="shared" si="268"/>
        <v>0</v>
      </c>
      <c r="M1560" s="278">
        <f t="shared" si="269"/>
        <v>0</v>
      </c>
      <c r="N1560" s="319">
        <f t="shared" si="270"/>
        <v>0</v>
      </c>
      <c r="O1560" s="300"/>
      <c r="P1560" s="300"/>
      <c r="Q1560" s="297"/>
      <c r="R1560" s="297"/>
      <c r="S1560" s="299" t="str">
        <f t="shared" si="276"/>
        <v/>
      </c>
    </row>
    <row r="1561" spans="1:19" ht="30" customHeight="1" x14ac:dyDescent="0.2">
      <c r="A1561" s="277" t="str">
        <f t="shared" si="266"/>
        <v/>
      </c>
      <c r="B1561" s="296" t="str">
        <f t="shared" si="271"/>
        <v/>
      </c>
      <c r="C1561" s="296" t="str">
        <f t="shared" si="272"/>
        <v/>
      </c>
      <c r="D1561" s="297" t="str">
        <f t="shared" si="273"/>
        <v/>
      </c>
      <c r="E1561" s="298" t="str">
        <f t="shared" si="275"/>
        <v/>
      </c>
      <c r="F1561" s="297"/>
      <c r="G1561" s="297">
        <v>1561</v>
      </c>
      <c r="H1561" s="296" t="str">
        <f t="shared" si="274"/>
        <v/>
      </c>
      <c r="I1561" s="299" t="str">
        <f t="shared" si="267"/>
        <v/>
      </c>
      <c r="J1561" s="93"/>
      <c r="L1561" s="278">
        <f t="shared" si="268"/>
        <v>0</v>
      </c>
      <c r="M1561" s="278">
        <f t="shared" si="269"/>
        <v>0</v>
      </c>
      <c r="N1561" s="319">
        <f t="shared" si="270"/>
        <v>0</v>
      </c>
      <c r="O1561" s="300"/>
      <c r="P1561" s="300"/>
      <c r="Q1561" s="297"/>
      <c r="R1561" s="297"/>
      <c r="S1561" s="299" t="str">
        <f t="shared" si="276"/>
        <v/>
      </c>
    </row>
    <row r="1562" spans="1:19" ht="30" customHeight="1" x14ac:dyDescent="0.2">
      <c r="A1562" s="277" t="str">
        <f t="shared" si="266"/>
        <v/>
      </c>
      <c r="B1562" s="296" t="str">
        <f t="shared" si="271"/>
        <v/>
      </c>
      <c r="C1562" s="296" t="str">
        <f t="shared" si="272"/>
        <v/>
      </c>
      <c r="D1562" s="297" t="str">
        <f t="shared" si="273"/>
        <v/>
      </c>
      <c r="E1562" s="298" t="str">
        <f t="shared" si="275"/>
        <v/>
      </c>
      <c r="F1562" s="297"/>
      <c r="G1562" s="297">
        <v>1562</v>
      </c>
      <c r="H1562" s="296" t="str">
        <f t="shared" si="274"/>
        <v/>
      </c>
      <c r="I1562" s="299" t="str">
        <f t="shared" si="267"/>
        <v/>
      </c>
      <c r="J1562" s="93"/>
      <c r="L1562" s="278">
        <f t="shared" si="268"/>
        <v>0</v>
      </c>
      <c r="M1562" s="278">
        <f t="shared" si="269"/>
        <v>0</v>
      </c>
      <c r="N1562" s="319">
        <f t="shared" si="270"/>
        <v>0</v>
      </c>
      <c r="O1562" s="300"/>
      <c r="P1562" s="300"/>
      <c r="Q1562" s="297"/>
      <c r="R1562" s="297"/>
      <c r="S1562" s="299" t="str">
        <f t="shared" si="276"/>
        <v/>
      </c>
    </row>
    <row r="1563" spans="1:19" ht="30" customHeight="1" x14ac:dyDescent="0.2">
      <c r="A1563" s="277" t="str">
        <f t="shared" si="266"/>
        <v/>
      </c>
      <c r="B1563" s="296" t="str">
        <f t="shared" si="271"/>
        <v/>
      </c>
      <c r="C1563" s="296" t="str">
        <f t="shared" si="272"/>
        <v/>
      </c>
      <c r="D1563" s="297" t="str">
        <f t="shared" si="273"/>
        <v/>
      </c>
      <c r="E1563" s="298" t="str">
        <f t="shared" si="275"/>
        <v/>
      </c>
      <c r="F1563" s="297"/>
      <c r="G1563" s="297">
        <v>1563</v>
      </c>
      <c r="H1563" s="296" t="str">
        <f t="shared" si="274"/>
        <v/>
      </c>
      <c r="I1563" s="299" t="str">
        <f t="shared" si="267"/>
        <v/>
      </c>
      <c r="J1563" s="93"/>
      <c r="L1563" s="278">
        <f t="shared" si="268"/>
        <v>0</v>
      </c>
      <c r="M1563" s="278">
        <f t="shared" si="269"/>
        <v>0</v>
      </c>
      <c r="N1563" s="319">
        <f t="shared" si="270"/>
        <v>0</v>
      </c>
      <c r="O1563" s="300"/>
      <c r="P1563" s="300"/>
      <c r="Q1563" s="297"/>
      <c r="R1563" s="297"/>
      <c r="S1563" s="299" t="str">
        <f t="shared" si="276"/>
        <v/>
      </c>
    </row>
    <row r="1564" spans="1:19" ht="30" customHeight="1" x14ac:dyDescent="0.2">
      <c r="A1564" s="277" t="str">
        <f t="shared" si="266"/>
        <v/>
      </c>
      <c r="B1564" s="296" t="str">
        <f t="shared" si="271"/>
        <v/>
      </c>
      <c r="C1564" s="296" t="str">
        <f t="shared" si="272"/>
        <v/>
      </c>
      <c r="D1564" s="297" t="str">
        <f t="shared" si="273"/>
        <v/>
      </c>
      <c r="E1564" s="298" t="str">
        <f t="shared" si="275"/>
        <v/>
      </c>
      <c r="F1564" s="297"/>
      <c r="G1564" s="297">
        <v>1564</v>
      </c>
      <c r="H1564" s="296" t="str">
        <f t="shared" si="274"/>
        <v/>
      </c>
      <c r="I1564" s="299" t="str">
        <f t="shared" si="267"/>
        <v/>
      </c>
      <c r="J1564" s="93"/>
      <c r="L1564" s="278">
        <f t="shared" si="268"/>
        <v>0</v>
      </c>
      <c r="M1564" s="278">
        <f t="shared" si="269"/>
        <v>0</v>
      </c>
      <c r="N1564" s="319">
        <f t="shared" si="270"/>
        <v>0</v>
      </c>
      <c r="O1564" s="300"/>
      <c r="P1564" s="300"/>
      <c r="Q1564" s="297"/>
      <c r="R1564" s="297"/>
      <c r="S1564" s="299" t="str">
        <f t="shared" si="276"/>
        <v/>
      </c>
    </row>
    <row r="1565" spans="1:19" ht="30" customHeight="1" x14ac:dyDescent="0.2">
      <c r="A1565" s="277" t="str">
        <f t="shared" si="266"/>
        <v/>
      </c>
      <c r="B1565" s="296" t="str">
        <f t="shared" si="271"/>
        <v/>
      </c>
      <c r="C1565" s="296" t="str">
        <f t="shared" si="272"/>
        <v/>
      </c>
      <c r="D1565" s="297" t="str">
        <f t="shared" si="273"/>
        <v/>
      </c>
      <c r="E1565" s="298" t="str">
        <f t="shared" si="275"/>
        <v/>
      </c>
      <c r="F1565" s="297"/>
      <c r="G1565" s="297">
        <v>1565</v>
      </c>
      <c r="H1565" s="296" t="str">
        <f t="shared" si="274"/>
        <v/>
      </c>
      <c r="I1565" s="299" t="str">
        <f t="shared" si="267"/>
        <v/>
      </c>
      <c r="J1565" s="93"/>
      <c r="L1565" s="278">
        <f t="shared" si="268"/>
        <v>0</v>
      </c>
      <c r="M1565" s="278">
        <f t="shared" si="269"/>
        <v>0</v>
      </c>
      <c r="N1565" s="319">
        <f t="shared" si="270"/>
        <v>0</v>
      </c>
      <c r="O1565" s="300"/>
      <c r="P1565" s="300"/>
      <c r="Q1565" s="297"/>
      <c r="R1565" s="297"/>
      <c r="S1565" s="299" t="str">
        <f t="shared" si="276"/>
        <v/>
      </c>
    </row>
    <row r="1566" spans="1:19" ht="30" customHeight="1" x14ac:dyDescent="0.2">
      <c r="A1566" s="277" t="str">
        <f t="shared" si="266"/>
        <v/>
      </c>
      <c r="B1566" s="296" t="str">
        <f t="shared" si="271"/>
        <v/>
      </c>
      <c r="C1566" s="296" t="str">
        <f t="shared" si="272"/>
        <v/>
      </c>
      <c r="D1566" s="297" t="str">
        <f t="shared" si="273"/>
        <v/>
      </c>
      <c r="E1566" s="298" t="str">
        <f t="shared" si="275"/>
        <v/>
      </c>
      <c r="F1566" s="297"/>
      <c r="G1566" s="297">
        <v>1566</v>
      </c>
      <c r="H1566" s="296" t="str">
        <f t="shared" si="274"/>
        <v/>
      </c>
      <c r="I1566" s="299" t="str">
        <f t="shared" si="267"/>
        <v/>
      </c>
      <c r="J1566" s="93"/>
      <c r="L1566" s="278">
        <f t="shared" si="268"/>
        <v>0</v>
      </c>
      <c r="M1566" s="278">
        <f t="shared" si="269"/>
        <v>0</v>
      </c>
      <c r="N1566" s="319">
        <f t="shared" si="270"/>
        <v>0</v>
      </c>
      <c r="O1566" s="300"/>
      <c r="P1566" s="300"/>
      <c r="Q1566" s="297"/>
      <c r="R1566" s="297"/>
      <c r="S1566" s="299" t="str">
        <f t="shared" si="276"/>
        <v/>
      </c>
    </row>
    <row r="1567" spans="1:19" ht="30" customHeight="1" x14ac:dyDescent="0.2">
      <c r="A1567" s="277" t="str">
        <f t="shared" si="266"/>
        <v/>
      </c>
      <c r="B1567" s="296" t="str">
        <f t="shared" si="271"/>
        <v/>
      </c>
      <c r="C1567" s="296" t="str">
        <f t="shared" si="272"/>
        <v/>
      </c>
      <c r="D1567" s="297" t="str">
        <f t="shared" si="273"/>
        <v/>
      </c>
      <c r="E1567" s="298" t="str">
        <f t="shared" si="275"/>
        <v/>
      </c>
      <c r="F1567" s="297"/>
      <c r="G1567" s="297">
        <v>1567</v>
      </c>
      <c r="H1567" s="296" t="str">
        <f t="shared" si="274"/>
        <v/>
      </c>
      <c r="I1567" s="299" t="str">
        <f t="shared" si="267"/>
        <v/>
      </c>
      <c r="J1567" s="93"/>
      <c r="L1567" s="278">
        <f t="shared" si="268"/>
        <v>0</v>
      </c>
      <c r="M1567" s="278">
        <f t="shared" si="269"/>
        <v>0</v>
      </c>
      <c r="N1567" s="319">
        <f t="shared" si="270"/>
        <v>0</v>
      </c>
      <c r="O1567" s="300"/>
      <c r="P1567" s="300"/>
      <c r="Q1567" s="297"/>
      <c r="R1567" s="297"/>
      <c r="S1567" s="299" t="str">
        <f t="shared" si="276"/>
        <v/>
      </c>
    </row>
    <row r="1568" spans="1:19" ht="30" customHeight="1" x14ac:dyDescent="0.2">
      <c r="A1568" s="277" t="str">
        <f t="shared" si="266"/>
        <v/>
      </c>
      <c r="B1568" s="296" t="str">
        <f t="shared" si="271"/>
        <v/>
      </c>
      <c r="C1568" s="296" t="str">
        <f t="shared" si="272"/>
        <v/>
      </c>
      <c r="D1568" s="297" t="str">
        <f t="shared" si="273"/>
        <v/>
      </c>
      <c r="E1568" s="298" t="str">
        <f t="shared" si="275"/>
        <v/>
      </c>
      <c r="F1568" s="297"/>
      <c r="G1568" s="297">
        <v>1568</v>
      </c>
      <c r="H1568" s="296" t="str">
        <f t="shared" si="274"/>
        <v/>
      </c>
      <c r="I1568" s="299" t="str">
        <f t="shared" si="267"/>
        <v/>
      </c>
      <c r="J1568" s="93"/>
      <c r="L1568" s="278">
        <f t="shared" si="268"/>
        <v>0</v>
      </c>
      <c r="M1568" s="278">
        <f t="shared" si="269"/>
        <v>0</v>
      </c>
      <c r="N1568" s="319">
        <f t="shared" si="270"/>
        <v>0</v>
      </c>
      <c r="O1568" s="300"/>
      <c r="P1568" s="300"/>
      <c r="Q1568" s="297"/>
      <c r="R1568" s="297"/>
      <c r="S1568" s="299" t="str">
        <f t="shared" si="276"/>
        <v/>
      </c>
    </row>
    <row r="1569" spans="1:19" ht="30" customHeight="1" x14ac:dyDescent="0.2">
      <c r="A1569" s="277" t="str">
        <f t="shared" si="266"/>
        <v/>
      </c>
      <c r="B1569" s="296" t="str">
        <f t="shared" si="271"/>
        <v/>
      </c>
      <c r="C1569" s="296" t="str">
        <f t="shared" si="272"/>
        <v/>
      </c>
      <c r="D1569" s="297" t="str">
        <f t="shared" si="273"/>
        <v/>
      </c>
      <c r="E1569" s="298" t="str">
        <f t="shared" si="275"/>
        <v/>
      </c>
      <c r="F1569" s="297"/>
      <c r="G1569" s="297">
        <v>1569</v>
      </c>
      <c r="H1569" s="296" t="str">
        <f t="shared" si="274"/>
        <v/>
      </c>
      <c r="I1569" s="299" t="str">
        <f t="shared" si="267"/>
        <v/>
      </c>
      <c r="J1569" s="93"/>
      <c r="L1569" s="278">
        <f t="shared" si="268"/>
        <v>0</v>
      </c>
      <c r="M1569" s="278">
        <f t="shared" si="269"/>
        <v>0</v>
      </c>
      <c r="N1569" s="319">
        <f t="shared" si="270"/>
        <v>0</v>
      </c>
      <c r="O1569" s="300"/>
      <c r="P1569" s="300"/>
      <c r="Q1569" s="297"/>
      <c r="R1569" s="297"/>
      <c r="S1569" s="299" t="str">
        <f t="shared" si="276"/>
        <v/>
      </c>
    </row>
    <row r="1570" spans="1:19" ht="30" customHeight="1" x14ac:dyDescent="0.2">
      <c r="A1570" s="277" t="str">
        <f t="shared" si="266"/>
        <v/>
      </c>
      <c r="B1570" s="296" t="str">
        <f t="shared" si="271"/>
        <v/>
      </c>
      <c r="C1570" s="296" t="str">
        <f t="shared" si="272"/>
        <v/>
      </c>
      <c r="D1570" s="297" t="str">
        <f t="shared" si="273"/>
        <v/>
      </c>
      <c r="E1570" s="298" t="str">
        <f t="shared" si="275"/>
        <v/>
      </c>
      <c r="F1570" s="297"/>
      <c r="G1570" s="297">
        <v>1570</v>
      </c>
      <c r="H1570" s="296" t="str">
        <f t="shared" si="274"/>
        <v/>
      </c>
      <c r="I1570" s="299" t="str">
        <f t="shared" si="267"/>
        <v/>
      </c>
      <c r="J1570" s="93"/>
      <c r="L1570" s="278">
        <f t="shared" si="268"/>
        <v>0</v>
      </c>
      <c r="M1570" s="278">
        <f t="shared" si="269"/>
        <v>0</v>
      </c>
      <c r="N1570" s="319">
        <f t="shared" si="270"/>
        <v>0</v>
      </c>
      <c r="O1570" s="300"/>
      <c r="P1570" s="300"/>
      <c r="Q1570" s="297"/>
      <c r="R1570" s="297"/>
      <c r="S1570" s="299" t="str">
        <f t="shared" si="276"/>
        <v/>
      </c>
    </row>
    <row r="1571" spans="1:19" ht="30" customHeight="1" x14ac:dyDescent="0.2">
      <c r="A1571" s="277" t="str">
        <f t="shared" si="266"/>
        <v/>
      </c>
      <c r="B1571" s="296" t="str">
        <f t="shared" si="271"/>
        <v/>
      </c>
      <c r="C1571" s="296" t="str">
        <f t="shared" si="272"/>
        <v/>
      </c>
      <c r="D1571" s="297" t="str">
        <f t="shared" si="273"/>
        <v/>
      </c>
      <c r="E1571" s="298" t="str">
        <f t="shared" si="275"/>
        <v/>
      </c>
      <c r="F1571" s="297"/>
      <c r="G1571" s="297">
        <v>1571</v>
      </c>
      <c r="H1571" s="296" t="str">
        <f t="shared" si="274"/>
        <v/>
      </c>
      <c r="I1571" s="299" t="str">
        <f t="shared" si="267"/>
        <v/>
      </c>
      <c r="J1571" s="93"/>
      <c r="L1571" s="278">
        <f t="shared" si="268"/>
        <v>0</v>
      </c>
      <c r="M1571" s="278">
        <f t="shared" si="269"/>
        <v>0</v>
      </c>
      <c r="N1571" s="319">
        <f t="shared" si="270"/>
        <v>0</v>
      </c>
      <c r="O1571" s="300"/>
      <c r="P1571" s="300"/>
      <c r="Q1571" s="297"/>
      <c r="R1571" s="297"/>
      <c r="S1571" s="299" t="str">
        <f t="shared" si="276"/>
        <v/>
      </c>
    </row>
    <row r="1572" spans="1:19" ht="30" customHeight="1" x14ac:dyDescent="0.2">
      <c r="A1572" s="277" t="str">
        <f t="shared" si="266"/>
        <v/>
      </c>
      <c r="B1572" s="296" t="str">
        <f t="shared" si="271"/>
        <v/>
      </c>
      <c r="C1572" s="296" t="str">
        <f t="shared" si="272"/>
        <v/>
      </c>
      <c r="D1572" s="297" t="str">
        <f t="shared" si="273"/>
        <v/>
      </c>
      <c r="E1572" s="298" t="str">
        <f t="shared" si="275"/>
        <v/>
      </c>
      <c r="F1572" s="297"/>
      <c r="G1572" s="297">
        <v>1572</v>
      </c>
      <c r="H1572" s="296" t="str">
        <f t="shared" si="274"/>
        <v/>
      </c>
      <c r="I1572" s="299" t="str">
        <f t="shared" si="267"/>
        <v/>
      </c>
      <c r="J1572" s="93"/>
      <c r="L1572" s="278">
        <f t="shared" si="268"/>
        <v>0</v>
      </c>
      <c r="M1572" s="278">
        <f t="shared" si="269"/>
        <v>0</v>
      </c>
      <c r="N1572" s="319">
        <f t="shared" si="270"/>
        <v>0</v>
      </c>
      <c r="O1572" s="300"/>
      <c r="P1572" s="300"/>
      <c r="Q1572" s="297"/>
      <c r="R1572" s="297"/>
      <c r="S1572" s="299" t="str">
        <f t="shared" si="276"/>
        <v/>
      </c>
    </row>
    <row r="1573" spans="1:19" ht="30" customHeight="1" x14ac:dyDescent="0.2">
      <c r="A1573" s="277" t="str">
        <f t="shared" si="266"/>
        <v/>
      </c>
      <c r="B1573" s="296" t="str">
        <f t="shared" si="271"/>
        <v/>
      </c>
      <c r="C1573" s="296" t="str">
        <f t="shared" si="272"/>
        <v/>
      </c>
      <c r="D1573" s="297" t="str">
        <f t="shared" si="273"/>
        <v/>
      </c>
      <c r="E1573" s="298" t="str">
        <f t="shared" si="275"/>
        <v/>
      </c>
      <c r="F1573" s="297"/>
      <c r="G1573" s="297">
        <v>1573</v>
      </c>
      <c r="H1573" s="296" t="str">
        <f t="shared" si="274"/>
        <v/>
      </c>
      <c r="I1573" s="299" t="str">
        <f t="shared" si="267"/>
        <v/>
      </c>
      <c r="J1573" s="93"/>
      <c r="L1573" s="278">
        <f t="shared" si="268"/>
        <v>0</v>
      </c>
      <c r="M1573" s="278">
        <f t="shared" si="269"/>
        <v>0</v>
      </c>
      <c r="N1573" s="319">
        <f t="shared" si="270"/>
        <v>0</v>
      </c>
      <c r="O1573" s="300"/>
      <c r="P1573" s="300"/>
      <c r="Q1573" s="297"/>
      <c r="R1573" s="297"/>
      <c r="S1573" s="299" t="str">
        <f t="shared" si="276"/>
        <v/>
      </c>
    </row>
    <row r="1574" spans="1:19" ht="30" customHeight="1" x14ac:dyDescent="0.2">
      <c r="A1574" s="277" t="str">
        <f t="shared" si="266"/>
        <v/>
      </c>
      <c r="B1574" s="296" t="str">
        <f t="shared" si="271"/>
        <v/>
      </c>
      <c r="C1574" s="296" t="str">
        <f t="shared" si="272"/>
        <v/>
      </c>
      <c r="D1574" s="297" t="str">
        <f t="shared" si="273"/>
        <v/>
      </c>
      <c r="E1574" s="298" t="str">
        <f t="shared" si="275"/>
        <v/>
      </c>
      <c r="F1574" s="297"/>
      <c r="G1574" s="297">
        <v>1574</v>
      </c>
      <c r="H1574" s="296" t="str">
        <f t="shared" si="274"/>
        <v/>
      </c>
      <c r="I1574" s="299" t="str">
        <f t="shared" si="267"/>
        <v/>
      </c>
      <c r="J1574" s="93"/>
      <c r="L1574" s="278">
        <f t="shared" si="268"/>
        <v>0</v>
      </c>
      <c r="M1574" s="278">
        <f t="shared" si="269"/>
        <v>0</v>
      </c>
      <c r="N1574" s="319">
        <f t="shared" si="270"/>
        <v>0</v>
      </c>
      <c r="O1574" s="300"/>
      <c r="P1574" s="300"/>
      <c r="Q1574" s="297"/>
      <c r="R1574" s="297"/>
      <c r="S1574" s="299" t="str">
        <f t="shared" si="276"/>
        <v/>
      </c>
    </row>
    <row r="1575" spans="1:19" ht="30" customHeight="1" x14ac:dyDescent="0.2">
      <c r="A1575" s="277" t="str">
        <f t="shared" si="266"/>
        <v/>
      </c>
      <c r="B1575" s="296" t="str">
        <f t="shared" si="271"/>
        <v/>
      </c>
      <c r="C1575" s="296" t="str">
        <f t="shared" si="272"/>
        <v/>
      </c>
      <c r="D1575" s="297" t="str">
        <f t="shared" si="273"/>
        <v/>
      </c>
      <c r="E1575" s="298" t="str">
        <f t="shared" si="275"/>
        <v/>
      </c>
      <c r="F1575" s="297"/>
      <c r="G1575" s="297">
        <v>1575</v>
      </c>
      <c r="H1575" s="296" t="str">
        <f t="shared" si="274"/>
        <v/>
      </c>
      <c r="I1575" s="299" t="str">
        <f t="shared" si="267"/>
        <v/>
      </c>
      <c r="J1575" s="93"/>
      <c r="L1575" s="278">
        <f t="shared" si="268"/>
        <v>0</v>
      </c>
      <c r="M1575" s="278">
        <f t="shared" si="269"/>
        <v>0</v>
      </c>
      <c r="N1575" s="319">
        <f t="shared" si="270"/>
        <v>0</v>
      </c>
      <c r="O1575" s="300"/>
      <c r="P1575" s="300"/>
      <c r="Q1575" s="297"/>
      <c r="R1575" s="297"/>
      <c r="S1575" s="299" t="str">
        <f t="shared" si="276"/>
        <v/>
      </c>
    </row>
    <row r="1576" spans="1:19" ht="30" customHeight="1" x14ac:dyDescent="0.2">
      <c r="A1576" s="277" t="str">
        <f t="shared" si="266"/>
        <v/>
      </c>
      <c r="B1576" s="296" t="str">
        <f t="shared" si="271"/>
        <v/>
      </c>
      <c r="C1576" s="296" t="str">
        <f t="shared" si="272"/>
        <v/>
      </c>
      <c r="D1576" s="297" t="str">
        <f t="shared" si="273"/>
        <v/>
      </c>
      <c r="E1576" s="298" t="str">
        <f t="shared" si="275"/>
        <v/>
      </c>
      <c r="F1576" s="297"/>
      <c r="G1576" s="297">
        <v>1576</v>
      </c>
      <c r="H1576" s="296" t="str">
        <f t="shared" si="274"/>
        <v/>
      </c>
      <c r="I1576" s="299" t="str">
        <f t="shared" si="267"/>
        <v/>
      </c>
      <c r="J1576" s="93"/>
      <c r="L1576" s="278">
        <f t="shared" si="268"/>
        <v>0</v>
      </c>
      <c r="M1576" s="278">
        <f t="shared" si="269"/>
        <v>0</v>
      </c>
      <c r="N1576" s="319">
        <f t="shared" si="270"/>
        <v>0</v>
      </c>
      <c r="O1576" s="300"/>
      <c r="P1576" s="300"/>
      <c r="Q1576" s="297"/>
      <c r="R1576" s="297"/>
      <c r="S1576" s="299" t="str">
        <f t="shared" si="276"/>
        <v/>
      </c>
    </row>
    <row r="1577" spans="1:19" ht="30" customHeight="1" x14ac:dyDescent="0.2">
      <c r="A1577" s="277" t="str">
        <f t="shared" si="266"/>
        <v/>
      </c>
      <c r="B1577" s="296" t="str">
        <f t="shared" si="271"/>
        <v/>
      </c>
      <c r="C1577" s="296" t="str">
        <f t="shared" si="272"/>
        <v/>
      </c>
      <c r="D1577" s="297" t="str">
        <f t="shared" si="273"/>
        <v/>
      </c>
      <c r="E1577" s="298" t="str">
        <f t="shared" si="275"/>
        <v/>
      </c>
      <c r="F1577" s="297"/>
      <c r="G1577" s="297">
        <v>1577</v>
      </c>
      <c r="H1577" s="296" t="str">
        <f t="shared" si="274"/>
        <v/>
      </c>
      <c r="I1577" s="299" t="str">
        <f t="shared" si="267"/>
        <v/>
      </c>
      <c r="J1577" s="93"/>
      <c r="L1577" s="278">
        <f t="shared" si="268"/>
        <v>0</v>
      </c>
      <c r="M1577" s="278">
        <f t="shared" si="269"/>
        <v>0</v>
      </c>
      <c r="N1577" s="319">
        <f t="shared" si="270"/>
        <v>0</v>
      </c>
      <c r="O1577" s="300"/>
      <c r="P1577" s="300"/>
      <c r="Q1577" s="297"/>
      <c r="R1577" s="297"/>
      <c r="S1577" s="299" t="str">
        <f t="shared" si="276"/>
        <v/>
      </c>
    </row>
    <row r="1578" spans="1:19" ht="30" customHeight="1" x14ac:dyDescent="0.2">
      <c r="A1578" s="277" t="str">
        <f t="shared" si="266"/>
        <v/>
      </c>
      <c r="B1578" s="296" t="str">
        <f t="shared" si="271"/>
        <v/>
      </c>
      <c r="C1578" s="296" t="str">
        <f t="shared" si="272"/>
        <v/>
      </c>
      <c r="D1578" s="297" t="str">
        <f t="shared" si="273"/>
        <v/>
      </c>
      <c r="E1578" s="298" t="str">
        <f t="shared" si="275"/>
        <v/>
      </c>
      <c r="F1578" s="297"/>
      <c r="G1578" s="297">
        <v>1578</v>
      </c>
      <c r="H1578" s="296" t="str">
        <f t="shared" si="274"/>
        <v/>
      </c>
      <c r="I1578" s="299" t="str">
        <f t="shared" si="267"/>
        <v/>
      </c>
      <c r="J1578" s="93"/>
      <c r="L1578" s="278">
        <f t="shared" si="268"/>
        <v>0</v>
      </c>
      <c r="M1578" s="278">
        <f t="shared" si="269"/>
        <v>0</v>
      </c>
      <c r="N1578" s="319">
        <f t="shared" si="270"/>
        <v>0</v>
      </c>
      <c r="O1578" s="300"/>
      <c r="P1578" s="300"/>
      <c r="Q1578" s="297"/>
      <c r="R1578" s="297"/>
      <c r="S1578" s="299" t="str">
        <f t="shared" si="276"/>
        <v/>
      </c>
    </row>
    <row r="1579" spans="1:19" ht="30" customHeight="1" x14ac:dyDescent="0.2">
      <c r="A1579" s="277" t="str">
        <f t="shared" si="266"/>
        <v/>
      </c>
      <c r="B1579" s="296" t="str">
        <f t="shared" si="271"/>
        <v/>
      </c>
      <c r="C1579" s="296" t="str">
        <f t="shared" si="272"/>
        <v/>
      </c>
      <c r="D1579" s="297" t="str">
        <f t="shared" si="273"/>
        <v/>
      </c>
      <c r="E1579" s="298" t="str">
        <f t="shared" si="275"/>
        <v/>
      </c>
      <c r="F1579" s="297"/>
      <c r="G1579" s="297">
        <v>1579</v>
      </c>
      <c r="H1579" s="296" t="str">
        <f t="shared" si="274"/>
        <v/>
      </c>
      <c r="I1579" s="299" t="str">
        <f t="shared" si="267"/>
        <v/>
      </c>
      <c r="J1579" s="93"/>
      <c r="L1579" s="278">
        <f t="shared" si="268"/>
        <v>0</v>
      </c>
      <c r="M1579" s="278">
        <f t="shared" si="269"/>
        <v>0</v>
      </c>
      <c r="N1579" s="319">
        <f t="shared" si="270"/>
        <v>0</v>
      </c>
      <c r="O1579" s="300"/>
      <c r="P1579" s="300"/>
      <c r="Q1579" s="297"/>
      <c r="R1579" s="297"/>
      <c r="S1579" s="299" t="str">
        <f t="shared" si="276"/>
        <v/>
      </c>
    </row>
    <row r="1580" spans="1:19" ht="30" customHeight="1" x14ac:dyDescent="0.2">
      <c r="A1580" s="277" t="str">
        <f t="shared" si="266"/>
        <v/>
      </c>
      <c r="B1580" s="296" t="str">
        <f t="shared" si="271"/>
        <v/>
      </c>
      <c r="C1580" s="296" t="str">
        <f t="shared" si="272"/>
        <v/>
      </c>
      <c r="D1580" s="297" t="str">
        <f t="shared" si="273"/>
        <v/>
      </c>
      <c r="E1580" s="298" t="str">
        <f t="shared" si="275"/>
        <v/>
      </c>
      <c r="F1580" s="297"/>
      <c r="G1580" s="297">
        <v>1580</v>
      </c>
      <c r="H1580" s="296" t="str">
        <f t="shared" si="274"/>
        <v/>
      </c>
      <c r="I1580" s="299" t="str">
        <f t="shared" si="267"/>
        <v/>
      </c>
      <c r="J1580" s="93"/>
      <c r="L1580" s="278">
        <f t="shared" si="268"/>
        <v>0</v>
      </c>
      <c r="M1580" s="278">
        <f t="shared" si="269"/>
        <v>0</v>
      </c>
      <c r="N1580" s="319">
        <f t="shared" si="270"/>
        <v>0</v>
      </c>
      <c r="O1580" s="300"/>
      <c r="P1580" s="300"/>
      <c r="Q1580" s="297"/>
      <c r="R1580" s="297"/>
      <c r="S1580" s="299" t="str">
        <f t="shared" si="276"/>
        <v/>
      </c>
    </row>
    <row r="1581" spans="1:19" ht="30" customHeight="1" x14ac:dyDescent="0.2">
      <c r="A1581" s="277" t="str">
        <f t="shared" si="266"/>
        <v/>
      </c>
      <c r="B1581" s="296" t="str">
        <f t="shared" si="271"/>
        <v/>
      </c>
      <c r="C1581" s="296" t="str">
        <f t="shared" si="272"/>
        <v/>
      </c>
      <c r="D1581" s="297" t="str">
        <f t="shared" si="273"/>
        <v/>
      </c>
      <c r="E1581" s="298" t="str">
        <f t="shared" si="275"/>
        <v/>
      </c>
      <c r="F1581" s="297"/>
      <c r="G1581" s="297">
        <v>1581</v>
      </c>
      <c r="H1581" s="296" t="str">
        <f t="shared" si="274"/>
        <v/>
      </c>
      <c r="I1581" s="299" t="str">
        <f t="shared" si="267"/>
        <v/>
      </c>
      <c r="J1581" s="93"/>
      <c r="L1581" s="278">
        <f t="shared" si="268"/>
        <v>0</v>
      </c>
      <c r="M1581" s="278">
        <f t="shared" si="269"/>
        <v>0</v>
      </c>
      <c r="N1581" s="319">
        <f t="shared" si="270"/>
        <v>0</v>
      </c>
      <c r="O1581" s="300"/>
      <c r="P1581" s="300"/>
      <c r="Q1581" s="297"/>
      <c r="R1581" s="297"/>
      <c r="S1581" s="299" t="str">
        <f t="shared" si="276"/>
        <v/>
      </c>
    </row>
    <row r="1582" spans="1:19" ht="30" customHeight="1" x14ac:dyDescent="0.2">
      <c r="A1582" s="277" t="str">
        <f t="shared" si="266"/>
        <v/>
      </c>
      <c r="B1582" s="296" t="str">
        <f t="shared" si="271"/>
        <v/>
      </c>
      <c r="C1582" s="296" t="str">
        <f t="shared" si="272"/>
        <v/>
      </c>
      <c r="D1582" s="297" t="str">
        <f t="shared" si="273"/>
        <v/>
      </c>
      <c r="E1582" s="298" t="str">
        <f t="shared" si="275"/>
        <v/>
      </c>
      <c r="F1582" s="297"/>
      <c r="G1582" s="297">
        <v>1582</v>
      </c>
      <c r="H1582" s="296" t="str">
        <f t="shared" si="274"/>
        <v/>
      </c>
      <c r="I1582" s="299" t="str">
        <f t="shared" si="267"/>
        <v/>
      </c>
      <c r="J1582" s="93"/>
      <c r="L1582" s="278">
        <f t="shared" si="268"/>
        <v>0</v>
      </c>
      <c r="M1582" s="278">
        <f t="shared" si="269"/>
        <v>0</v>
      </c>
      <c r="N1582" s="319">
        <f t="shared" si="270"/>
        <v>0</v>
      </c>
      <c r="O1582" s="300"/>
      <c r="P1582" s="300"/>
      <c r="Q1582" s="297"/>
      <c r="R1582" s="297"/>
      <c r="S1582" s="299" t="str">
        <f t="shared" si="276"/>
        <v/>
      </c>
    </row>
    <row r="1583" spans="1:19" ht="30" customHeight="1" x14ac:dyDescent="0.2">
      <c r="A1583" s="277" t="str">
        <f t="shared" si="266"/>
        <v/>
      </c>
      <c r="B1583" s="296" t="str">
        <f t="shared" si="271"/>
        <v/>
      </c>
      <c r="C1583" s="296" t="str">
        <f t="shared" si="272"/>
        <v/>
      </c>
      <c r="D1583" s="297" t="str">
        <f t="shared" si="273"/>
        <v/>
      </c>
      <c r="E1583" s="298" t="str">
        <f t="shared" si="275"/>
        <v/>
      </c>
      <c r="F1583" s="297"/>
      <c r="G1583" s="297">
        <v>1583</v>
      </c>
      <c r="H1583" s="296" t="str">
        <f t="shared" si="274"/>
        <v/>
      </c>
      <c r="I1583" s="299" t="str">
        <f t="shared" si="267"/>
        <v/>
      </c>
      <c r="J1583" s="93"/>
      <c r="L1583" s="278">
        <f t="shared" si="268"/>
        <v>0</v>
      </c>
      <c r="M1583" s="278">
        <f t="shared" si="269"/>
        <v>0</v>
      </c>
      <c r="N1583" s="319">
        <f t="shared" si="270"/>
        <v>0</v>
      </c>
      <c r="O1583" s="300"/>
      <c r="P1583" s="300"/>
      <c r="Q1583" s="297"/>
      <c r="R1583" s="297"/>
      <c r="S1583" s="299" t="str">
        <f t="shared" si="276"/>
        <v/>
      </c>
    </row>
    <row r="1584" spans="1:19" ht="30" customHeight="1" x14ac:dyDescent="0.2">
      <c r="A1584" s="277" t="str">
        <f t="shared" si="266"/>
        <v/>
      </c>
      <c r="B1584" s="296" t="str">
        <f t="shared" si="271"/>
        <v/>
      </c>
      <c r="C1584" s="296" t="str">
        <f t="shared" si="272"/>
        <v/>
      </c>
      <c r="D1584" s="297" t="str">
        <f t="shared" si="273"/>
        <v/>
      </c>
      <c r="E1584" s="298" t="str">
        <f t="shared" si="275"/>
        <v/>
      </c>
      <c r="F1584" s="297"/>
      <c r="G1584" s="297">
        <v>1584</v>
      </c>
      <c r="H1584" s="296" t="str">
        <f t="shared" si="274"/>
        <v/>
      </c>
      <c r="I1584" s="299" t="str">
        <f t="shared" si="267"/>
        <v/>
      </c>
      <c r="J1584" s="93"/>
      <c r="L1584" s="278">
        <f t="shared" si="268"/>
        <v>0</v>
      </c>
      <c r="M1584" s="278">
        <f t="shared" si="269"/>
        <v>0</v>
      </c>
      <c r="N1584" s="319">
        <f t="shared" si="270"/>
        <v>0</v>
      </c>
      <c r="O1584" s="300"/>
      <c r="P1584" s="300"/>
      <c r="Q1584" s="297"/>
      <c r="R1584" s="297"/>
      <c r="S1584" s="299" t="str">
        <f t="shared" si="276"/>
        <v/>
      </c>
    </row>
    <row r="1585" spans="1:19" ht="30" customHeight="1" x14ac:dyDescent="0.2">
      <c r="A1585" s="277" t="str">
        <f t="shared" si="266"/>
        <v/>
      </c>
      <c r="B1585" s="296" t="str">
        <f t="shared" si="271"/>
        <v/>
      </c>
      <c r="C1585" s="296" t="str">
        <f t="shared" si="272"/>
        <v/>
      </c>
      <c r="D1585" s="297" t="str">
        <f t="shared" si="273"/>
        <v/>
      </c>
      <c r="E1585" s="298" t="str">
        <f t="shared" si="275"/>
        <v/>
      </c>
      <c r="F1585" s="297"/>
      <c r="G1585" s="297">
        <v>1585</v>
      </c>
      <c r="H1585" s="296" t="str">
        <f t="shared" si="274"/>
        <v/>
      </c>
      <c r="I1585" s="299" t="str">
        <f t="shared" si="267"/>
        <v/>
      </c>
      <c r="J1585" s="93"/>
      <c r="L1585" s="278">
        <f t="shared" si="268"/>
        <v>0</v>
      </c>
      <c r="M1585" s="278">
        <f t="shared" si="269"/>
        <v>0</v>
      </c>
      <c r="N1585" s="319">
        <f t="shared" si="270"/>
        <v>0</v>
      </c>
      <c r="O1585" s="300"/>
      <c r="P1585" s="300"/>
      <c r="Q1585" s="297"/>
      <c r="R1585" s="297"/>
      <c r="S1585" s="299" t="str">
        <f t="shared" si="276"/>
        <v/>
      </c>
    </row>
    <row r="1586" spans="1:19" ht="30" customHeight="1" x14ac:dyDescent="0.2">
      <c r="A1586" s="277" t="str">
        <f t="shared" si="266"/>
        <v/>
      </c>
      <c r="B1586" s="296" t="str">
        <f t="shared" si="271"/>
        <v/>
      </c>
      <c r="C1586" s="296" t="str">
        <f t="shared" si="272"/>
        <v/>
      </c>
      <c r="D1586" s="297" t="str">
        <f t="shared" si="273"/>
        <v/>
      </c>
      <c r="E1586" s="298" t="str">
        <f t="shared" si="275"/>
        <v/>
      </c>
      <c r="F1586" s="297"/>
      <c r="G1586" s="297">
        <v>1586</v>
      </c>
      <c r="H1586" s="296" t="str">
        <f t="shared" si="274"/>
        <v/>
      </c>
      <c r="I1586" s="299" t="str">
        <f t="shared" si="267"/>
        <v/>
      </c>
      <c r="J1586" s="93"/>
      <c r="L1586" s="278">
        <f t="shared" si="268"/>
        <v>0</v>
      </c>
      <c r="M1586" s="278">
        <f t="shared" si="269"/>
        <v>0</v>
      </c>
      <c r="N1586" s="319">
        <f t="shared" si="270"/>
        <v>0</v>
      </c>
      <c r="O1586" s="300"/>
      <c r="P1586" s="300"/>
      <c r="Q1586" s="297"/>
      <c r="R1586" s="297"/>
      <c r="S1586" s="299" t="str">
        <f t="shared" si="276"/>
        <v/>
      </c>
    </row>
    <row r="1587" spans="1:19" ht="30" customHeight="1" x14ac:dyDescent="0.2">
      <c r="A1587" s="277" t="str">
        <f t="shared" si="266"/>
        <v/>
      </c>
      <c r="B1587" s="296" t="str">
        <f t="shared" si="271"/>
        <v/>
      </c>
      <c r="C1587" s="296" t="str">
        <f t="shared" si="272"/>
        <v/>
      </c>
      <c r="D1587" s="297" t="str">
        <f t="shared" si="273"/>
        <v/>
      </c>
      <c r="E1587" s="298" t="str">
        <f t="shared" si="275"/>
        <v/>
      </c>
      <c r="F1587" s="297"/>
      <c r="G1587" s="297">
        <v>1587</v>
      </c>
      <c r="H1587" s="296" t="str">
        <f t="shared" si="274"/>
        <v/>
      </c>
      <c r="I1587" s="299" t="str">
        <f t="shared" si="267"/>
        <v/>
      </c>
      <c r="J1587" s="93"/>
      <c r="L1587" s="278">
        <f t="shared" si="268"/>
        <v>0</v>
      </c>
      <c r="M1587" s="278">
        <f t="shared" si="269"/>
        <v>0</v>
      </c>
      <c r="N1587" s="319">
        <f t="shared" si="270"/>
        <v>0</v>
      </c>
      <c r="O1587" s="300"/>
      <c r="P1587" s="300"/>
      <c r="Q1587" s="297"/>
      <c r="R1587" s="297"/>
      <c r="S1587" s="299" t="str">
        <f t="shared" si="276"/>
        <v/>
      </c>
    </row>
    <row r="1588" spans="1:19" ht="30" customHeight="1" x14ac:dyDescent="0.2">
      <c r="A1588" s="277" t="str">
        <f t="shared" si="266"/>
        <v/>
      </c>
      <c r="B1588" s="296" t="str">
        <f t="shared" si="271"/>
        <v/>
      </c>
      <c r="C1588" s="296" t="str">
        <f t="shared" si="272"/>
        <v/>
      </c>
      <c r="D1588" s="297" t="str">
        <f t="shared" si="273"/>
        <v/>
      </c>
      <c r="E1588" s="298" t="str">
        <f t="shared" si="275"/>
        <v/>
      </c>
      <c r="F1588" s="297"/>
      <c r="G1588" s="297">
        <v>1588</v>
      </c>
      <c r="H1588" s="296" t="str">
        <f t="shared" si="274"/>
        <v/>
      </c>
      <c r="I1588" s="299" t="str">
        <f t="shared" si="267"/>
        <v/>
      </c>
      <c r="J1588" s="93"/>
      <c r="L1588" s="278">
        <f t="shared" si="268"/>
        <v>0</v>
      </c>
      <c r="M1588" s="278">
        <f t="shared" si="269"/>
        <v>0</v>
      </c>
      <c r="N1588" s="319">
        <f t="shared" si="270"/>
        <v>0</v>
      </c>
      <c r="O1588" s="300"/>
      <c r="P1588" s="300"/>
      <c r="Q1588" s="297"/>
      <c r="R1588" s="297"/>
      <c r="S1588" s="299" t="str">
        <f t="shared" si="276"/>
        <v/>
      </c>
    </row>
    <row r="1589" spans="1:19" ht="30" customHeight="1" x14ac:dyDescent="0.2">
      <c r="A1589" s="277" t="str">
        <f t="shared" si="266"/>
        <v/>
      </c>
      <c r="B1589" s="296" t="str">
        <f t="shared" si="271"/>
        <v/>
      </c>
      <c r="C1589" s="296" t="str">
        <f t="shared" si="272"/>
        <v/>
      </c>
      <c r="D1589" s="297" t="str">
        <f t="shared" si="273"/>
        <v/>
      </c>
      <c r="E1589" s="298" t="str">
        <f t="shared" si="275"/>
        <v/>
      </c>
      <c r="F1589" s="297"/>
      <c r="G1589" s="297">
        <v>1589</v>
      </c>
      <c r="H1589" s="296" t="str">
        <f t="shared" si="274"/>
        <v/>
      </c>
      <c r="I1589" s="299" t="str">
        <f t="shared" si="267"/>
        <v/>
      </c>
      <c r="J1589" s="93"/>
      <c r="L1589" s="278">
        <f t="shared" si="268"/>
        <v>0</v>
      </c>
      <c r="M1589" s="278">
        <f t="shared" si="269"/>
        <v>0</v>
      </c>
      <c r="N1589" s="319">
        <f t="shared" si="270"/>
        <v>0</v>
      </c>
      <c r="O1589" s="300"/>
      <c r="P1589" s="300"/>
      <c r="Q1589" s="297"/>
      <c r="R1589" s="297"/>
      <c r="S1589" s="299" t="str">
        <f t="shared" si="276"/>
        <v/>
      </c>
    </row>
    <row r="1590" spans="1:19" ht="30" customHeight="1" x14ac:dyDescent="0.2">
      <c r="A1590" s="277" t="str">
        <f t="shared" si="266"/>
        <v/>
      </c>
      <c r="B1590" s="296" t="str">
        <f t="shared" si="271"/>
        <v/>
      </c>
      <c r="C1590" s="296" t="str">
        <f t="shared" si="272"/>
        <v/>
      </c>
      <c r="D1590" s="297" t="str">
        <f t="shared" si="273"/>
        <v/>
      </c>
      <c r="E1590" s="298" t="str">
        <f t="shared" si="275"/>
        <v/>
      </c>
      <c r="F1590" s="297"/>
      <c r="G1590" s="297">
        <v>1590</v>
      </c>
      <c r="H1590" s="296" t="str">
        <f t="shared" si="274"/>
        <v/>
      </c>
      <c r="I1590" s="299" t="str">
        <f t="shared" si="267"/>
        <v/>
      </c>
      <c r="J1590" s="93"/>
      <c r="L1590" s="278">
        <f t="shared" si="268"/>
        <v>0</v>
      </c>
      <c r="M1590" s="278">
        <f t="shared" si="269"/>
        <v>0</v>
      </c>
      <c r="N1590" s="319">
        <f t="shared" si="270"/>
        <v>0</v>
      </c>
      <c r="O1590" s="300"/>
      <c r="P1590" s="300"/>
      <c r="Q1590" s="297"/>
      <c r="R1590" s="297"/>
      <c r="S1590" s="299" t="str">
        <f t="shared" si="276"/>
        <v/>
      </c>
    </row>
    <row r="1591" spans="1:19" ht="30" customHeight="1" x14ac:dyDescent="0.2">
      <c r="A1591" s="277" t="str">
        <f t="shared" si="266"/>
        <v/>
      </c>
      <c r="B1591" s="296" t="str">
        <f t="shared" si="271"/>
        <v/>
      </c>
      <c r="C1591" s="296" t="str">
        <f t="shared" si="272"/>
        <v/>
      </c>
      <c r="D1591" s="297" t="str">
        <f t="shared" si="273"/>
        <v/>
      </c>
      <c r="E1591" s="298" t="str">
        <f t="shared" si="275"/>
        <v/>
      </c>
      <c r="F1591" s="297"/>
      <c r="G1591" s="297">
        <v>1591</v>
      </c>
      <c r="H1591" s="296" t="str">
        <f t="shared" si="274"/>
        <v/>
      </c>
      <c r="I1591" s="299" t="str">
        <f t="shared" si="267"/>
        <v/>
      </c>
      <c r="J1591" s="93"/>
      <c r="L1591" s="278">
        <f t="shared" si="268"/>
        <v>0</v>
      </c>
      <c r="M1591" s="278">
        <f t="shared" si="269"/>
        <v>0</v>
      </c>
      <c r="N1591" s="319">
        <f t="shared" si="270"/>
        <v>0</v>
      </c>
      <c r="O1591" s="300"/>
      <c r="P1591" s="300"/>
      <c r="Q1591" s="297"/>
      <c r="R1591" s="297"/>
      <c r="S1591" s="299" t="str">
        <f t="shared" si="276"/>
        <v/>
      </c>
    </row>
    <row r="1592" spans="1:19" ht="30" customHeight="1" x14ac:dyDescent="0.2">
      <c r="A1592" s="277" t="str">
        <f t="shared" si="266"/>
        <v/>
      </c>
      <c r="B1592" s="296" t="str">
        <f t="shared" si="271"/>
        <v/>
      </c>
      <c r="C1592" s="296" t="str">
        <f t="shared" si="272"/>
        <v/>
      </c>
      <c r="D1592" s="297" t="str">
        <f t="shared" si="273"/>
        <v/>
      </c>
      <c r="E1592" s="298" t="str">
        <f t="shared" si="275"/>
        <v/>
      </c>
      <c r="F1592" s="297"/>
      <c r="G1592" s="297">
        <v>1592</v>
      </c>
      <c r="H1592" s="296" t="str">
        <f t="shared" si="274"/>
        <v/>
      </c>
      <c r="I1592" s="299" t="str">
        <f t="shared" si="267"/>
        <v/>
      </c>
      <c r="J1592" s="93"/>
      <c r="L1592" s="278">
        <f t="shared" si="268"/>
        <v>0</v>
      </c>
      <c r="M1592" s="278">
        <f t="shared" si="269"/>
        <v>0</v>
      </c>
      <c r="N1592" s="319">
        <f t="shared" si="270"/>
        <v>0</v>
      </c>
      <c r="O1592" s="300"/>
      <c r="P1592" s="300"/>
      <c r="Q1592" s="297"/>
      <c r="R1592" s="297"/>
      <c r="S1592" s="299" t="str">
        <f t="shared" si="276"/>
        <v/>
      </c>
    </row>
    <row r="1593" spans="1:19" ht="30" customHeight="1" x14ac:dyDescent="0.2">
      <c r="A1593" s="277" t="str">
        <f t="shared" si="266"/>
        <v/>
      </c>
      <c r="B1593" s="296" t="str">
        <f t="shared" si="271"/>
        <v/>
      </c>
      <c r="C1593" s="296" t="str">
        <f t="shared" si="272"/>
        <v/>
      </c>
      <c r="D1593" s="297" t="str">
        <f t="shared" si="273"/>
        <v/>
      </c>
      <c r="E1593" s="298" t="str">
        <f t="shared" si="275"/>
        <v/>
      </c>
      <c r="F1593" s="297"/>
      <c r="G1593" s="297">
        <v>1593</v>
      </c>
      <c r="H1593" s="296" t="str">
        <f t="shared" si="274"/>
        <v/>
      </c>
      <c r="I1593" s="299" t="str">
        <f t="shared" si="267"/>
        <v/>
      </c>
      <c r="J1593" s="93"/>
      <c r="L1593" s="278">
        <f t="shared" si="268"/>
        <v>0</v>
      </c>
      <c r="M1593" s="278">
        <f t="shared" si="269"/>
        <v>0</v>
      </c>
      <c r="N1593" s="319">
        <f t="shared" si="270"/>
        <v>0</v>
      </c>
      <c r="O1593" s="300"/>
      <c r="P1593" s="300"/>
      <c r="Q1593" s="297"/>
      <c r="R1593" s="297"/>
      <c r="S1593" s="299" t="str">
        <f t="shared" si="276"/>
        <v/>
      </c>
    </row>
    <row r="1594" spans="1:19" ht="30" customHeight="1" x14ac:dyDescent="0.2">
      <c r="A1594" s="277" t="str">
        <f t="shared" si="266"/>
        <v/>
      </c>
      <c r="B1594" s="296" t="str">
        <f t="shared" si="271"/>
        <v/>
      </c>
      <c r="C1594" s="296" t="str">
        <f t="shared" si="272"/>
        <v/>
      </c>
      <c r="D1594" s="297" t="str">
        <f t="shared" si="273"/>
        <v/>
      </c>
      <c r="E1594" s="298" t="str">
        <f t="shared" si="275"/>
        <v/>
      </c>
      <c r="F1594" s="297"/>
      <c r="G1594" s="297">
        <v>1594</v>
      </c>
      <c r="H1594" s="296" t="str">
        <f t="shared" si="274"/>
        <v/>
      </c>
      <c r="I1594" s="299" t="str">
        <f t="shared" si="267"/>
        <v/>
      </c>
      <c r="J1594" s="93"/>
      <c r="L1594" s="278">
        <f t="shared" si="268"/>
        <v>0</v>
      </c>
      <c r="M1594" s="278">
        <f t="shared" si="269"/>
        <v>0</v>
      </c>
      <c r="N1594" s="319">
        <f t="shared" si="270"/>
        <v>0</v>
      </c>
      <c r="O1594" s="300"/>
      <c r="P1594" s="300"/>
      <c r="Q1594" s="297"/>
      <c r="R1594" s="297"/>
      <c r="S1594" s="299" t="str">
        <f t="shared" si="276"/>
        <v/>
      </c>
    </row>
    <row r="1595" spans="1:19" ht="30" customHeight="1" x14ac:dyDescent="0.2">
      <c r="A1595" s="277" t="str">
        <f t="shared" si="266"/>
        <v/>
      </c>
      <c r="B1595" s="296" t="str">
        <f t="shared" si="271"/>
        <v/>
      </c>
      <c r="C1595" s="296" t="str">
        <f t="shared" si="272"/>
        <v/>
      </c>
      <c r="D1595" s="297" t="str">
        <f t="shared" si="273"/>
        <v/>
      </c>
      <c r="E1595" s="298" t="str">
        <f t="shared" si="275"/>
        <v/>
      </c>
      <c r="F1595" s="297"/>
      <c r="G1595" s="297">
        <v>1595</v>
      </c>
      <c r="H1595" s="296" t="str">
        <f t="shared" si="274"/>
        <v/>
      </c>
      <c r="I1595" s="299" t="str">
        <f t="shared" si="267"/>
        <v/>
      </c>
      <c r="J1595" s="93"/>
      <c r="L1595" s="278">
        <f t="shared" si="268"/>
        <v>0</v>
      </c>
      <c r="M1595" s="278">
        <f t="shared" si="269"/>
        <v>0</v>
      </c>
      <c r="N1595" s="319">
        <f t="shared" si="270"/>
        <v>0</v>
      </c>
      <c r="O1595" s="300"/>
      <c r="P1595" s="300"/>
      <c r="Q1595" s="297"/>
      <c r="R1595" s="297"/>
      <c r="S1595" s="299" t="str">
        <f t="shared" si="276"/>
        <v/>
      </c>
    </row>
    <row r="1596" spans="1:19" ht="30" customHeight="1" x14ac:dyDescent="0.2">
      <c r="A1596" s="277" t="str">
        <f t="shared" si="266"/>
        <v/>
      </c>
      <c r="B1596" s="296" t="str">
        <f t="shared" si="271"/>
        <v/>
      </c>
      <c r="C1596" s="296" t="str">
        <f t="shared" si="272"/>
        <v/>
      </c>
      <c r="D1596" s="297" t="str">
        <f t="shared" si="273"/>
        <v/>
      </c>
      <c r="E1596" s="298" t="str">
        <f t="shared" si="275"/>
        <v/>
      </c>
      <c r="F1596" s="297"/>
      <c r="G1596" s="297">
        <v>1596</v>
      </c>
      <c r="H1596" s="296" t="str">
        <f t="shared" si="274"/>
        <v/>
      </c>
      <c r="I1596" s="299" t="str">
        <f t="shared" si="267"/>
        <v/>
      </c>
      <c r="J1596" s="93"/>
      <c r="L1596" s="278">
        <f t="shared" si="268"/>
        <v>0</v>
      </c>
      <c r="M1596" s="278">
        <f t="shared" si="269"/>
        <v>0</v>
      </c>
      <c r="N1596" s="319">
        <f t="shared" si="270"/>
        <v>0</v>
      </c>
      <c r="O1596" s="300"/>
      <c r="P1596" s="300"/>
      <c r="Q1596" s="297"/>
      <c r="R1596" s="297"/>
      <c r="S1596" s="299" t="str">
        <f t="shared" si="276"/>
        <v/>
      </c>
    </row>
    <row r="1597" spans="1:19" ht="30" customHeight="1" x14ac:dyDescent="0.2">
      <c r="A1597" s="277" t="str">
        <f t="shared" si="266"/>
        <v/>
      </c>
      <c r="B1597" s="296" t="str">
        <f t="shared" si="271"/>
        <v/>
      </c>
      <c r="C1597" s="296" t="str">
        <f t="shared" si="272"/>
        <v/>
      </c>
      <c r="D1597" s="297" t="str">
        <f t="shared" si="273"/>
        <v/>
      </c>
      <c r="E1597" s="298" t="str">
        <f t="shared" si="275"/>
        <v/>
      </c>
      <c r="F1597" s="297"/>
      <c r="G1597" s="297">
        <v>1597</v>
      </c>
      <c r="H1597" s="296" t="str">
        <f t="shared" si="274"/>
        <v/>
      </c>
      <c r="I1597" s="299" t="str">
        <f t="shared" si="267"/>
        <v/>
      </c>
      <c r="J1597" s="93"/>
      <c r="L1597" s="278">
        <f t="shared" si="268"/>
        <v>0</v>
      </c>
      <c r="M1597" s="278">
        <f t="shared" si="269"/>
        <v>0</v>
      </c>
      <c r="N1597" s="319">
        <f t="shared" si="270"/>
        <v>0</v>
      </c>
      <c r="O1597" s="300"/>
      <c r="P1597" s="300"/>
      <c r="Q1597" s="297"/>
      <c r="R1597" s="297"/>
      <c r="S1597" s="299" t="str">
        <f t="shared" si="276"/>
        <v/>
      </c>
    </row>
    <row r="1598" spans="1:19" ht="30" customHeight="1" x14ac:dyDescent="0.2">
      <c r="A1598" s="277" t="str">
        <f t="shared" si="266"/>
        <v/>
      </c>
      <c r="B1598" s="296" t="str">
        <f t="shared" si="271"/>
        <v/>
      </c>
      <c r="C1598" s="296" t="str">
        <f t="shared" si="272"/>
        <v/>
      </c>
      <c r="D1598" s="297" t="str">
        <f t="shared" si="273"/>
        <v/>
      </c>
      <c r="E1598" s="298" t="str">
        <f t="shared" si="275"/>
        <v/>
      </c>
      <c r="F1598" s="297"/>
      <c r="G1598" s="297">
        <v>1598</v>
      </c>
      <c r="H1598" s="296" t="str">
        <f t="shared" si="274"/>
        <v/>
      </c>
      <c r="I1598" s="299" t="str">
        <f t="shared" si="267"/>
        <v/>
      </c>
      <c r="J1598" s="93"/>
      <c r="L1598" s="278">
        <f t="shared" si="268"/>
        <v>0</v>
      </c>
      <c r="M1598" s="278">
        <f t="shared" si="269"/>
        <v>0</v>
      </c>
      <c r="N1598" s="319">
        <f t="shared" si="270"/>
        <v>0</v>
      </c>
      <c r="O1598" s="300"/>
      <c r="P1598" s="300"/>
      <c r="Q1598" s="297"/>
      <c r="R1598" s="297"/>
      <c r="S1598" s="299" t="str">
        <f t="shared" si="276"/>
        <v/>
      </c>
    </row>
    <row r="1599" spans="1:19" ht="30" customHeight="1" x14ac:dyDescent="0.2">
      <c r="A1599" s="277" t="str">
        <f t="shared" si="266"/>
        <v/>
      </c>
      <c r="B1599" s="296" t="str">
        <f t="shared" si="271"/>
        <v/>
      </c>
      <c r="C1599" s="296" t="str">
        <f t="shared" si="272"/>
        <v/>
      </c>
      <c r="D1599" s="297" t="str">
        <f t="shared" si="273"/>
        <v/>
      </c>
      <c r="E1599" s="298" t="str">
        <f t="shared" si="275"/>
        <v/>
      </c>
      <c r="F1599" s="297"/>
      <c r="G1599" s="297">
        <v>1599</v>
      </c>
      <c r="H1599" s="296" t="str">
        <f t="shared" si="274"/>
        <v/>
      </c>
      <c r="I1599" s="299" t="str">
        <f t="shared" si="267"/>
        <v/>
      </c>
      <c r="J1599" s="93"/>
      <c r="L1599" s="278">
        <f t="shared" si="268"/>
        <v>0</v>
      </c>
      <c r="M1599" s="278">
        <f t="shared" si="269"/>
        <v>0</v>
      </c>
      <c r="N1599" s="319">
        <f t="shared" si="270"/>
        <v>0</v>
      </c>
      <c r="O1599" s="300"/>
      <c r="P1599" s="300"/>
      <c r="Q1599" s="297"/>
      <c r="R1599" s="297"/>
      <c r="S1599" s="299" t="str">
        <f t="shared" si="276"/>
        <v/>
      </c>
    </row>
    <row r="1600" spans="1:19" ht="30" customHeight="1" x14ac:dyDescent="0.2">
      <c r="A1600" s="277" t="str">
        <f t="shared" si="266"/>
        <v/>
      </c>
      <c r="B1600" s="296" t="str">
        <f t="shared" si="271"/>
        <v/>
      </c>
      <c r="C1600" s="296" t="str">
        <f t="shared" si="272"/>
        <v/>
      </c>
      <c r="D1600" s="297" t="str">
        <f t="shared" si="273"/>
        <v/>
      </c>
      <c r="E1600" s="298" t="str">
        <f t="shared" si="275"/>
        <v/>
      </c>
      <c r="F1600" s="297"/>
      <c r="G1600" s="297">
        <v>1600</v>
      </c>
      <c r="H1600" s="296" t="str">
        <f t="shared" si="274"/>
        <v/>
      </c>
      <c r="I1600" s="299" t="str">
        <f t="shared" si="267"/>
        <v/>
      </c>
      <c r="J1600" s="93"/>
      <c r="L1600" s="278">
        <f t="shared" si="268"/>
        <v>0</v>
      </c>
      <c r="M1600" s="278">
        <f t="shared" si="269"/>
        <v>0</v>
      </c>
      <c r="N1600" s="319">
        <f t="shared" si="270"/>
        <v>0</v>
      </c>
      <c r="O1600" s="300"/>
      <c r="P1600" s="300"/>
      <c r="Q1600" s="297"/>
      <c r="R1600" s="297"/>
      <c r="S1600" s="299" t="str">
        <f t="shared" si="276"/>
        <v/>
      </c>
    </row>
    <row r="1601" spans="1:19" ht="30" customHeight="1" x14ac:dyDescent="0.2">
      <c r="A1601" s="277" t="str">
        <f t="shared" si="266"/>
        <v/>
      </c>
      <c r="B1601" s="296" t="str">
        <f t="shared" si="271"/>
        <v/>
      </c>
      <c r="C1601" s="296" t="str">
        <f t="shared" si="272"/>
        <v/>
      </c>
      <c r="D1601" s="297" t="str">
        <f t="shared" si="273"/>
        <v/>
      </c>
      <c r="E1601" s="298" t="str">
        <f t="shared" si="275"/>
        <v/>
      </c>
      <c r="F1601" s="297"/>
      <c r="G1601" s="297">
        <v>1601</v>
      </c>
      <c r="H1601" s="296" t="str">
        <f t="shared" si="274"/>
        <v/>
      </c>
      <c r="I1601" s="299" t="str">
        <f t="shared" si="267"/>
        <v/>
      </c>
      <c r="J1601" s="93"/>
      <c r="L1601" s="278">
        <f t="shared" si="268"/>
        <v>0</v>
      </c>
      <c r="M1601" s="278">
        <f t="shared" si="269"/>
        <v>0</v>
      </c>
      <c r="N1601" s="319">
        <f t="shared" si="270"/>
        <v>0</v>
      </c>
      <c r="O1601" s="300"/>
      <c r="P1601" s="300"/>
      <c r="Q1601" s="297"/>
      <c r="R1601" s="297"/>
      <c r="S1601" s="299" t="str">
        <f t="shared" si="276"/>
        <v/>
      </c>
    </row>
    <row r="1602" spans="1:19" ht="30" customHeight="1" x14ac:dyDescent="0.2">
      <c r="A1602" s="277" t="str">
        <f t="shared" ref="A1602:A1665" si="277">IF(B1602="","",$W$3)</f>
        <v/>
      </c>
      <c r="B1602" s="296" t="str">
        <f t="shared" si="271"/>
        <v/>
      </c>
      <c r="C1602" s="296" t="str">
        <f t="shared" si="272"/>
        <v/>
      </c>
      <c r="D1602" s="297" t="str">
        <f t="shared" si="273"/>
        <v/>
      </c>
      <c r="E1602" s="298" t="str">
        <f t="shared" si="275"/>
        <v/>
      </c>
      <c r="F1602" s="297"/>
      <c r="G1602" s="297">
        <v>1602</v>
      </c>
      <c r="H1602" s="296" t="str">
        <f t="shared" si="274"/>
        <v/>
      </c>
      <c r="I1602" s="299" t="str">
        <f t="shared" ref="I1602:I1665" si="278">IF(H1602="","",CONCATENATE("C",IF(H1602&gt;$X$1-25,0,INT(($X$1-H1602-20)/5))))</f>
        <v/>
      </c>
      <c r="J1602" s="93"/>
      <c r="L1602" s="278">
        <f t="shared" ref="L1602:L1665" si="279">IF(D1602="M",1,0)</f>
        <v>0</v>
      </c>
      <c r="M1602" s="278">
        <f t="shared" ref="M1602:M1665" si="280">IF(D1602="F",1,0)</f>
        <v>0</v>
      </c>
      <c r="N1602" s="319">
        <f t="shared" ref="N1602:N1665" si="281">IF(COUNTBLANK(O1602:R1602)=0,1,0)</f>
        <v>0</v>
      </c>
      <c r="O1602" s="300"/>
      <c r="P1602" s="300"/>
      <c r="Q1602" s="297"/>
      <c r="R1602" s="297"/>
      <c r="S1602" s="299" t="str">
        <f t="shared" si="276"/>
        <v/>
      </c>
    </row>
    <row r="1603" spans="1:19" ht="30" customHeight="1" x14ac:dyDescent="0.2">
      <c r="A1603" s="277" t="str">
        <f t="shared" si="277"/>
        <v/>
      </c>
      <c r="B1603" s="296" t="str">
        <f t="shared" ref="B1603:B1666" si="282">IF(O1603="","",O1603)</f>
        <v/>
      </c>
      <c r="C1603" s="296" t="str">
        <f t="shared" ref="C1603:C1666" si="283">IF(P1603="","",P1603)</f>
        <v/>
      </c>
      <c r="D1603" s="297" t="str">
        <f t="shared" ref="D1603:D1666" si="284">IF(Q1603="","",Q1603)</f>
        <v/>
      </c>
      <c r="E1603" s="298" t="str">
        <f t="shared" si="275"/>
        <v/>
      </c>
      <c r="F1603" s="297"/>
      <c r="G1603" s="297">
        <v>1603</v>
      </c>
      <c r="H1603" s="296" t="str">
        <f t="shared" ref="H1603:H1666" si="285">IF(R1603="","",R1603)</f>
        <v/>
      </c>
      <c r="I1603" s="299" t="str">
        <f t="shared" si="278"/>
        <v/>
      </c>
      <c r="J1603" s="93"/>
      <c r="L1603" s="278">
        <f t="shared" si="279"/>
        <v>0</v>
      </c>
      <c r="M1603" s="278">
        <f t="shared" si="280"/>
        <v>0</v>
      </c>
      <c r="N1603" s="319">
        <f t="shared" si="281"/>
        <v>0</v>
      </c>
      <c r="O1603" s="300"/>
      <c r="P1603" s="300"/>
      <c r="Q1603" s="297"/>
      <c r="R1603" s="297"/>
      <c r="S1603" s="299" t="str">
        <f t="shared" si="276"/>
        <v/>
      </c>
    </row>
    <row r="1604" spans="1:19" ht="30" customHeight="1" x14ac:dyDescent="0.2">
      <c r="A1604" s="277" t="str">
        <f t="shared" si="277"/>
        <v/>
      </c>
      <c r="B1604" s="296" t="str">
        <f t="shared" si="282"/>
        <v/>
      </c>
      <c r="C1604" s="296" t="str">
        <f t="shared" si="283"/>
        <v/>
      </c>
      <c r="D1604" s="297" t="str">
        <f t="shared" si="284"/>
        <v/>
      </c>
      <c r="E1604" s="298" t="str">
        <f t="shared" ref="E1604:E1667" si="286">IF(H1604="","",VALUE(CONCATENATE("01/01/",H1604)))</f>
        <v/>
      </c>
      <c r="F1604" s="297"/>
      <c r="G1604" s="297">
        <v>1604</v>
      </c>
      <c r="H1604" s="296" t="str">
        <f t="shared" si="285"/>
        <v/>
      </c>
      <c r="I1604" s="299" t="str">
        <f t="shared" si="278"/>
        <v/>
      </c>
      <c r="J1604" s="93"/>
      <c r="L1604" s="278">
        <f t="shared" si="279"/>
        <v>0</v>
      </c>
      <c r="M1604" s="278">
        <f t="shared" si="280"/>
        <v>0</v>
      </c>
      <c r="N1604" s="319">
        <f t="shared" si="281"/>
        <v>0</v>
      </c>
      <c r="O1604" s="300"/>
      <c r="P1604" s="300"/>
      <c r="Q1604" s="297"/>
      <c r="R1604" s="297"/>
      <c r="S1604" s="299" t="str">
        <f t="shared" si="276"/>
        <v/>
      </c>
    </row>
    <row r="1605" spans="1:19" ht="30" customHeight="1" x14ac:dyDescent="0.2">
      <c r="A1605" s="277" t="str">
        <f t="shared" si="277"/>
        <v/>
      </c>
      <c r="B1605" s="296" t="str">
        <f t="shared" si="282"/>
        <v/>
      </c>
      <c r="C1605" s="296" t="str">
        <f t="shared" si="283"/>
        <v/>
      </c>
      <c r="D1605" s="297" t="str">
        <f t="shared" si="284"/>
        <v/>
      </c>
      <c r="E1605" s="298" t="str">
        <f t="shared" si="286"/>
        <v/>
      </c>
      <c r="F1605" s="297"/>
      <c r="G1605" s="297">
        <v>1605</v>
      </c>
      <c r="H1605" s="296" t="str">
        <f t="shared" si="285"/>
        <v/>
      </c>
      <c r="I1605" s="299" t="str">
        <f t="shared" si="278"/>
        <v/>
      </c>
      <c r="J1605" s="93"/>
      <c r="L1605" s="278">
        <f t="shared" si="279"/>
        <v>0</v>
      </c>
      <c r="M1605" s="278">
        <f t="shared" si="280"/>
        <v>0</v>
      </c>
      <c r="N1605" s="319">
        <f t="shared" si="281"/>
        <v>0</v>
      </c>
      <c r="O1605" s="300"/>
      <c r="P1605" s="300"/>
      <c r="Q1605" s="297"/>
      <c r="R1605" s="297"/>
      <c r="S1605" s="299" t="str">
        <f t="shared" si="276"/>
        <v/>
      </c>
    </row>
    <row r="1606" spans="1:19" ht="30" customHeight="1" x14ac:dyDescent="0.2">
      <c r="A1606" s="277" t="str">
        <f t="shared" si="277"/>
        <v/>
      </c>
      <c r="B1606" s="296" t="str">
        <f t="shared" si="282"/>
        <v/>
      </c>
      <c r="C1606" s="296" t="str">
        <f t="shared" si="283"/>
        <v/>
      </c>
      <c r="D1606" s="297" t="str">
        <f t="shared" si="284"/>
        <v/>
      </c>
      <c r="E1606" s="298" t="str">
        <f t="shared" si="286"/>
        <v/>
      </c>
      <c r="F1606" s="297"/>
      <c r="G1606" s="297">
        <v>1606</v>
      </c>
      <c r="H1606" s="296" t="str">
        <f t="shared" si="285"/>
        <v/>
      </c>
      <c r="I1606" s="299" t="str">
        <f t="shared" si="278"/>
        <v/>
      </c>
      <c r="J1606" s="93"/>
      <c r="L1606" s="278">
        <f t="shared" si="279"/>
        <v>0</v>
      </c>
      <c r="M1606" s="278">
        <f t="shared" si="280"/>
        <v>0</v>
      </c>
      <c r="N1606" s="319">
        <f t="shared" si="281"/>
        <v>0</v>
      </c>
      <c r="O1606" s="300"/>
      <c r="P1606" s="300"/>
      <c r="Q1606" s="297"/>
      <c r="R1606" s="297"/>
      <c r="S1606" s="299" t="str">
        <f t="shared" si="276"/>
        <v/>
      </c>
    </row>
    <row r="1607" spans="1:19" ht="30" customHeight="1" x14ac:dyDescent="0.2">
      <c r="A1607" s="277" t="str">
        <f t="shared" si="277"/>
        <v/>
      </c>
      <c r="B1607" s="296" t="str">
        <f t="shared" si="282"/>
        <v/>
      </c>
      <c r="C1607" s="296" t="str">
        <f t="shared" si="283"/>
        <v/>
      </c>
      <c r="D1607" s="297" t="str">
        <f t="shared" si="284"/>
        <v/>
      </c>
      <c r="E1607" s="298" t="str">
        <f t="shared" si="286"/>
        <v/>
      </c>
      <c r="F1607" s="297"/>
      <c r="G1607" s="297">
        <v>1607</v>
      </c>
      <c r="H1607" s="296" t="str">
        <f t="shared" si="285"/>
        <v/>
      </c>
      <c r="I1607" s="299" t="str">
        <f t="shared" si="278"/>
        <v/>
      </c>
      <c r="J1607" s="93"/>
      <c r="L1607" s="278">
        <f t="shared" si="279"/>
        <v>0</v>
      </c>
      <c r="M1607" s="278">
        <f t="shared" si="280"/>
        <v>0</v>
      </c>
      <c r="N1607" s="319">
        <f t="shared" si="281"/>
        <v>0</v>
      </c>
      <c r="O1607" s="300"/>
      <c r="P1607" s="300"/>
      <c r="Q1607" s="297"/>
      <c r="R1607" s="297"/>
      <c r="S1607" s="299" t="str">
        <f t="shared" si="276"/>
        <v/>
      </c>
    </row>
    <row r="1608" spans="1:19" ht="30" customHeight="1" x14ac:dyDescent="0.2">
      <c r="A1608" s="277" t="str">
        <f t="shared" si="277"/>
        <v/>
      </c>
      <c r="B1608" s="296" t="str">
        <f t="shared" si="282"/>
        <v/>
      </c>
      <c r="C1608" s="296" t="str">
        <f t="shared" si="283"/>
        <v/>
      </c>
      <c r="D1608" s="297" t="str">
        <f t="shared" si="284"/>
        <v/>
      </c>
      <c r="E1608" s="298" t="str">
        <f t="shared" si="286"/>
        <v/>
      </c>
      <c r="F1608" s="297"/>
      <c r="G1608" s="297">
        <v>1608</v>
      </c>
      <c r="H1608" s="296" t="str">
        <f t="shared" si="285"/>
        <v/>
      </c>
      <c r="I1608" s="299" t="str">
        <f t="shared" si="278"/>
        <v/>
      </c>
      <c r="J1608" s="93"/>
      <c r="L1608" s="278">
        <f t="shared" si="279"/>
        <v>0</v>
      </c>
      <c r="M1608" s="278">
        <f t="shared" si="280"/>
        <v>0</v>
      </c>
      <c r="N1608" s="319">
        <f t="shared" si="281"/>
        <v>0</v>
      </c>
      <c r="O1608" s="300"/>
      <c r="P1608" s="300"/>
      <c r="Q1608" s="297"/>
      <c r="R1608" s="297"/>
      <c r="S1608" s="299" t="str">
        <f t="shared" si="276"/>
        <v/>
      </c>
    </row>
    <row r="1609" spans="1:19" ht="30" customHeight="1" x14ac:dyDescent="0.2">
      <c r="A1609" s="277" t="str">
        <f t="shared" si="277"/>
        <v/>
      </c>
      <c r="B1609" s="296" t="str">
        <f t="shared" si="282"/>
        <v/>
      </c>
      <c r="C1609" s="296" t="str">
        <f t="shared" si="283"/>
        <v/>
      </c>
      <c r="D1609" s="297" t="str">
        <f t="shared" si="284"/>
        <v/>
      </c>
      <c r="E1609" s="298" t="str">
        <f t="shared" si="286"/>
        <v/>
      </c>
      <c r="F1609" s="297"/>
      <c r="G1609" s="297">
        <v>1609</v>
      </c>
      <c r="H1609" s="296" t="str">
        <f t="shared" si="285"/>
        <v/>
      </c>
      <c r="I1609" s="299" t="str">
        <f t="shared" si="278"/>
        <v/>
      </c>
      <c r="J1609" s="93"/>
      <c r="L1609" s="278">
        <f t="shared" si="279"/>
        <v>0</v>
      </c>
      <c r="M1609" s="278">
        <f t="shared" si="280"/>
        <v>0</v>
      </c>
      <c r="N1609" s="319">
        <f t="shared" si="281"/>
        <v>0</v>
      </c>
      <c r="O1609" s="300"/>
      <c r="P1609" s="300"/>
      <c r="Q1609" s="297"/>
      <c r="R1609" s="297"/>
      <c r="S1609" s="299" t="str">
        <f t="shared" si="276"/>
        <v/>
      </c>
    </row>
    <row r="1610" spans="1:19" ht="30" customHeight="1" x14ac:dyDescent="0.2">
      <c r="A1610" s="277" t="str">
        <f t="shared" si="277"/>
        <v/>
      </c>
      <c r="B1610" s="296" t="str">
        <f t="shared" si="282"/>
        <v/>
      </c>
      <c r="C1610" s="296" t="str">
        <f t="shared" si="283"/>
        <v/>
      </c>
      <c r="D1610" s="297" t="str">
        <f t="shared" si="284"/>
        <v/>
      </c>
      <c r="E1610" s="298" t="str">
        <f t="shared" si="286"/>
        <v/>
      </c>
      <c r="F1610" s="297"/>
      <c r="G1610" s="297">
        <v>1610</v>
      </c>
      <c r="H1610" s="296" t="str">
        <f t="shared" si="285"/>
        <v/>
      </c>
      <c r="I1610" s="299" t="str">
        <f t="shared" si="278"/>
        <v/>
      </c>
      <c r="J1610" s="93"/>
      <c r="L1610" s="278">
        <f t="shared" si="279"/>
        <v>0</v>
      </c>
      <c r="M1610" s="278">
        <f t="shared" si="280"/>
        <v>0</v>
      </c>
      <c r="N1610" s="319">
        <f t="shared" si="281"/>
        <v>0</v>
      </c>
      <c r="O1610" s="300"/>
      <c r="P1610" s="300"/>
      <c r="Q1610" s="297"/>
      <c r="R1610" s="297"/>
      <c r="S1610" s="299" t="str">
        <f t="shared" si="276"/>
        <v/>
      </c>
    </row>
    <row r="1611" spans="1:19" ht="30" customHeight="1" x14ac:dyDescent="0.2">
      <c r="A1611" s="277" t="str">
        <f t="shared" si="277"/>
        <v/>
      </c>
      <c r="B1611" s="296" t="str">
        <f t="shared" si="282"/>
        <v/>
      </c>
      <c r="C1611" s="296" t="str">
        <f t="shared" si="283"/>
        <v/>
      </c>
      <c r="D1611" s="297" t="str">
        <f t="shared" si="284"/>
        <v/>
      </c>
      <c r="E1611" s="298" t="str">
        <f t="shared" si="286"/>
        <v/>
      </c>
      <c r="F1611" s="297"/>
      <c r="G1611" s="297">
        <v>1611</v>
      </c>
      <c r="H1611" s="296" t="str">
        <f t="shared" si="285"/>
        <v/>
      </c>
      <c r="I1611" s="299" t="str">
        <f t="shared" si="278"/>
        <v/>
      </c>
      <c r="J1611" s="93"/>
      <c r="L1611" s="278">
        <f t="shared" si="279"/>
        <v>0</v>
      </c>
      <c r="M1611" s="278">
        <f t="shared" si="280"/>
        <v>0</v>
      </c>
      <c r="N1611" s="319">
        <f t="shared" si="281"/>
        <v>0</v>
      </c>
      <c r="O1611" s="300"/>
      <c r="P1611" s="300"/>
      <c r="Q1611" s="297"/>
      <c r="R1611" s="297"/>
      <c r="S1611" s="299" t="str">
        <f t="shared" si="276"/>
        <v/>
      </c>
    </row>
    <row r="1612" spans="1:19" ht="30" customHeight="1" x14ac:dyDescent="0.2">
      <c r="A1612" s="277" t="str">
        <f t="shared" si="277"/>
        <v/>
      </c>
      <c r="B1612" s="296" t="str">
        <f t="shared" si="282"/>
        <v/>
      </c>
      <c r="C1612" s="296" t="str">
        <f t="shared" si="283"/>
        <v/>
      </c>
      <c r="D1612" s="297" t="str">
        <f t="shared" si="284"/>
        <v/>
      </c>
      <c r="E1612" s="298" t="str">
        <f t="shared" si="286"/>
        <v/>
      </c>
      <c r="F1612" s="297"/>
      <c r="G1612" s="297">
        <v>1612</v>
      </c>
      <c r="H1612" s="296" t="str">
        <f t="shared" si="285"/>
        <v/>
      </c>
      <c r="I1612" s="299" t="str">
        <f t="shared" si="278"/>
        <v/>
      </c>
      <c r="J1612" s="93"/>
      <c r="L1612" s="278">
        <f t="shared" si="279"/>
        <v>0</v>
      </c>
      <c r="M1612" s="278">
        <f t="shared" si="280"/>
        <v>0</v>
      </c>
      <c r="N1612" s="319">
        <f t="shared" si="281"/>
        <v>0</v>
      </c>
      <c r="O1612" s="300"/>
      <c r="P1612" s="300"/>
      <c r="Q1612" s="297"/>
      <c r="R1612" s="297"/>
      <c r="S1612" s="299" t="str">
        <f t="shared" si="276"/>
        <v/>
      </c>
    </row>
    <row r="1613" spans="1:19" ht="30" customHeight="1" x14ac:dyDescent="0.2">
      <c r="A1613" s="277" t="str">
        <f t="shared" si="277"/>
        <v/>
      </c>
      <c r="B1613" s="296" t="str">
        <f t="shared" si="282"/>
        <v/>
      </c>
      <c r="C1613" s="296" t="str">
        <f t="shared" si="283"/>
        <v/>
      </c>
      <c r="D1613" s="297" t="str">
        <f t="shared" si="284"/>
        <v/>
      </c>
      <c r="E1613" s="298" t="str">
        <f t="shared" si="286"/>
        <v/>
      </c>
      <c r="F1613" s="297"/>
      <c r="G1613" s="297">
        <v>1613</v>
      </c>
      <c r="H1613" s="296" t="str">
        <f t="shared" si="285"/>
        <v/>
      </c>
      <c r="I1613" s="299" t="str">
        <f t="shared" si="278"/>
        <v/>
      </c>
      <c r="J1613" s="93"/>
      <c r="L1613" s="278">
        <f t="shared" si="279"/>
        <v>0</v>
      </c>
      <c r="M1613" s="278">
        <f t="shared" si="280"/>
        <v>0</v>
      </c>
      <c r="N1613" s="319">
        <f t="shared" si="281"/>
        <v>0</v>
      </c>
      <c r="O1613" s="300"/>
      <c r="P1613" s="300"/>
      <c r="Q1613" s="297"/>
      <c r="R1613" s="297"/>
      <c r="S1613" s="299" t="str">
        <f t="shared" si="276"/>
        <v/>
      </c>
    </row>
    <row r="1614" spans="1:19" ht="30" customHeight="1" x14ac:dyDescent="0.2">
      <c r="A1614" s="277" t="str">
        <f t="shared" si="277"/>
        <v/>
      </c>
      <c r="B1614" s="296" t="str">
        <f t="shared" si="282"/>
        <v/>
      </c>
      <c r="C1614" s="296" t="str">
        <f t="shared" si="283"/>
        <v/>
      </c>
      <c r="D1614" s="297" t="str">
        <f t="shared" si="284"/>
        <v/>
      </c>
      <c r="E1614" s="298" t="str">
        <f t="shared" si="286"/>
        <v/>
      </c>
      <c r="F1614" s="297"/>
      <c r="G1614" s="297">
        <v>1614</v>
      </c>
      <c r="H1614" s="296" t="str">
        <f t="shared" si="285"/>
        <v/>
      </c>
      <c r="I1614" s="299" t="str">
        <f t="shared" si="278"/>
        <v/>
      </c>
      <c r="J1614" s="93"/>
      <c r="L1614" s="278">
        <f t="shared" si="279"/>
        <v>0</v>
      </c>
      <c r="M1614" s="278">
        <f t="shared" si="280"/>
        <v>0</v>
      </c>
      <c r="N1614" s="319">
        <f t="shared" si="281"/>
        <v>0</v>
      </c>
      <c r="O1614" s="300"/>
      <c r="P1614" s="300"/>
      <c r="Q1614" s="297"/>
      <c r="R1614" s="297"/>
      <c r="S1614" s="299" t="str">
        <f t="shared" si="276"/>
        <v/>
      </c>
    </row>
    <row r="1615" spans="1:19" ht="30" customHeight="1" x14ac:dyDescent="0.2">
      <c r="A1615" s="277" t="str">
        <f t="shared" si="277"/>
        <v/>
      </c>
      <c r="B1615" s="296" t="str">
        <f t="shared" si="282"/>
        <v/>
      </c>
      <c r="C1615" s="296" t="str">
        <f t="shared" si="283"/>
        <v/>
      </c>
      <c r="D1615" s="297" t="str">
        <f t="shared" si="284"/>
        <v/>
      </c>
      <c r="E1615" s="298" t="str">
        <f t="shared" si="286"/>
        <v/>
      </c>
      <c r="F1615" s="297"/>
      <c r="G1615" s="297">
        <v>1615</v>
      </c>
      <c r="H1615" s="296" t="str">
        <f t="shared" si="285"/>
        <v/>
      </c>
      <c r="I1615" s="299" t="str">
        <f t="shared" si="278"/>
        <v/>
      </c>
      <c r="J1615" s="93"/>
      <c r="L1615" s="278">
        <f t="shared" si="279"/>
        <v>0</v>
      </c>
      <c r="M1615" s="278">
        <f t="shared" si="280"/>
        <v>0</v>
      </c>
      <c r="N1615" s="319">
        <f t="shared" si="281"/>
        <v>0</v>
      </c>
      <c r="O1615" s="300"/>
      <c r="P1615" s="300"/>
      <c r="Q1615" s="297"/>
      <c r="R1615" s="297"/>
      <c r="S1615" s="299" t="str">
        <f t="shared" si="276"/>
        <v/>
      </c>
    </row>
    <row r="1616" spans="1:19" ht="30" customHeight="1" x14ac:dyDescent="0.2">
      <c r="A1616" s="277" t="str">
        <f t="shared" si="277"/>
        <v/>
      </c>
      <c r="B1616" s="296" t="str">
        <f t="shared" si="282"/>
        <v/>
      </c>
      <c r="C1616" s="296" t="str">
        <f t="shared" si="283"/>
        <v/>
      </c>
      <c r="D1616" s="297" t="str">
        <f t="shared" si="284"/>
        <v/>
      </c>
      <c r="E1616" s="298" t="str">
        <f t="shared" si="286"/>
        <v/>
      </c>
      <c r="F1616" s="297"/>
      <c r="G1616" s="297">
        <v>1616</v>
      </c>
      <c r="H1616" s="296" t="str">
        <f t="shared" si="285"/>
        <v/>
      </c>
      <c r="I1616" s="299" t="str">
        <f t="shared" si="278"/>
        <v/>
      </c>
      <c r="J1616" s="93"/>
      <c r="L1616" s="278">
        <f t="shared" si="279"/>
        <v>0</v>
      </c>
      <c r="M1616" s="278">
        <f t="shared" si="280"/>
        <v>0</v>
      </c>
      <c r="N1616" s="319">
        <f t="shared" si="281"/>
        <v>0</v>
      </c>
      <c r="O1616" s="300"/>
      <c r="P1616" s="300"/>
      <c r="Q1616" s="297"/>
      <c r="R1616" s="297"/>
      <c r="S1616" s="299" t="str">
        <f t="shared" si="276"/>
        <v/>
      </c>
    </row>
    <row r="1617" spans="1:19" ht="30" customHeight="1" x14ac:dyDescent="0.2">
      <c r="A1617" s="277" t="str">
        <f t="shared" si="277"/>
        <v/>
      </c>
      <c r="B1617" s="296" t="str">
        <f t="shared" si="282"/>
        <v/>
      </c>
      <c r="C1617" s="296" t="str">
        <f t="shared" si="283"/>
        <v/>
      </c>
      <c r="D1617" s="297" t="str">
        <f t="shared" si="284"/>
        <v/>
      </c>
      <c r="E1617" s="298" t="str">
        <f t="shared" si="286"/>
        <v/>
      </c>
      <c r="F1617" s="297"/>
      <c r="G1617" s="297">
        <v>1617</v>
      </c>
      <c r="H1617" s="296" t="str">
        <f t="shared" si="285"/>
        <v/>
      </c>
      <c r="I1617" s="299" t="str">
        <f t="shared" si="278"/>
        <v/>
      </c>
      <c r="J1617" s="93"/>
      <c r="L1617" s="278">
        <f t="shared" si="279"/>
        <v>0</v>
      </c>
      <c r="M1617" s="278">
        <f t="shared" si="280"/>
        <v>0</v>
      </c>
      <c r="N1617" s="319">
        <f t="shared" si="281"/>
        <v>0</v>
      </c>
      <c r="O1617" s="300"/>
      <c r="P1617" s="300"/>
      <c r="Q1617" s="297"/>
      <c r="R1617" s="297"/>
      <c r="S1617" s="299" t="str">
        <f t="shared" ref="S1617:S1680" si="287">IF(R1617="","",CONCATENATE("C",IF(R1617&gt;$X$1-25,0,INT(($X$1-R1617-20)/5))))</f>
        <v/>
      </c>
    </row>
    <row r="1618" spans="1:19" ht="30" customHeight="1" x14ac:dyDescent="0.2">
      <c r="A1618" s="277" t="str">
        <f t="shared" si="277"/>
        <v/>
      </c>
      <c r="B1618" s="296" t="str">
        <f t="shared" si="282"/>
        <v/>
      </c>
      <c r="C1618" s="296" t="str">
        <f t="shared" si="283"/>
        <v/>
      </c>
      <c r="D1618" s="297" t="str">
        <f t="shared" si="284"/>
        <v/>
      </c>
      <c r="E1618" s="298" t="str">
        <f t="shared" si="286"/>
        <v/>
      </c>
      <c r="F1618" s="297"/>
      <c r="G1618" s="297">
        <v>1618</v>
      </c>
      <c r="H1618" s="296" t="str">
        <f t="shared" si="285"/>
        <v/>
      </c>
      <c r="I1618" s="299" t="str">
        <f t="shared" si="278"/>
        <v/>
      </c>
      <c r="J1618" s="93"/>
      <c r="L1618" s="278">
        <f t="shared" si="279"/>
        <v>0</v>
      </c>
      <c r="M1618" s="278">
        <f t="shared" si="280"/>
        <v>0</v>
      </c>
      <c r="N1618" s="319">
        <f t="shared" si="281"/>
        <v>0</v>
      </c>
      <c r="O1618" s="300"/>
      <c r="P1618" s="300"/>
      <c r="Q1618" s="297"/>
      <c r="R1618" s="297"/>
      <c r="S1618" s="299" t="str">
        <f t="shared" si="287"/>
        <v/>
      </c>
    </row>
    <row r="1619" spans="1:19" ht="30" customHeight="1" x14ac:dyDescent="0.2">
      <c r="A1619" s="277" t="str">
        <f t="shared" si="277"/>
        <v/>
      </c>
      <c r="B1619" s="296" t="str">
        <f t="shared" si="282"/>
        <v/>
      </c>
      <c r="C1619" s="296" t="str">
        <f t="shared" si="283"/>
        <v/>
      </c>
      <c r="D1619" s="297" t="str">
        <f t="shared" si="284"/>
        <v/>
      </c>
      <c r="E1619" s="298" t="str">
        <f t="shared" si="286"/>
        <v/>
      </c>
      <c r="F1619" s="297"/>
      <c r="G1619" s="297">
        <v>1619</v>
      </c>
      <c r="H1619" s="296" t="str">
        <f t="shared" si="285"/>
        <v/>
      </c>
      <c r="I1619" s="299" t="str">
        <f t="shared" si="278"/>
        <v/>
      </c>
      <c r="J1619" s="93"/>
      <c r="L1619" s="278">
        <f t="shared" si="279"/>
        <v>0</v>
      </c>
      <c r="M1619" s="278">
        <f t="shared" si="280"/>
        <v>0</v>
      </c>
      <c r="N1619" s="319">
        <f t="shared" si="281"/>
        <v>0</v>
      </c>
      <c r="O1619" s="300"/>
      <c r="P1619" s="300"/>
      <c r="Q1619" s="297"/>
      <c r="R1619" s="297"/>
      <c r="S1619" s="299" t="str">
        <f t="shared" si="287"/>
        <v/>
      </c>
    </row>
    <row r="1620" spans="1:19" ht="30" customHeight="1" x14ac:dyDescent="0.2">
      <c r="A1620" s="277" t="str">
        <f t="shared" si="277"/>
        <v/>
      </c>
      <c r="B1620" s="296" t="str">
        <f t="shared" si="282"/>
        <v/>
      </c>
      <c r="C1620" s="296" t="str">
        <f t="shared" si="283"/>
        <v/>
      </c>
      <c r="D1620" s="297" t="str">
        <f t="shared" si="284"/>
        <v/>
      </c>
      <c r="E1620" s="298" t="str">
        <f t="shared" si="286"/>
        <v/>
      </c>
      <c r="F1620" s="297"/>
      <c r="G1620" s="297">
        <v>1620</v>
      </c>
      <c r="H1620" s="296" t="str">
        <f t="shared" si="285"/>
        <v/>
      </c>
      <c r="I1620" s="299" t="str">
        <f t="shared" si="278"/>
        <v/>
      </c>
      <c r="J1620" s="93"/>
      <c r="L1620" s="278">
        <f t="shared" si="279"/>
        <v>0</v>
      </c>
      <c r="M1620" s="278">
        <f t="shared" si="280"/>
        <v>0</v>
      </c>
      <c r="N1620" s="319">
        <f t="shared" si="281"/>
        <v>0</v>
      </c>
      <c r="O1620" s="300"/>
      <c r="P1620" s="300"/>
      <c r="Q1620" s="297"/>
      <c r="R1620" s="297"/>
      <c r="S1620" s="299" t="str">
        <f t="shared" si="287"/>
        <v/>
      </c>
    </row>
    <row r="1621" spans="1:19" ht="30" customHeight="1" x14ac:dyDescent="0.2">
      <c r="A1621" s="277" t="str">
        <f t="shared" si="277"/>
        <v/>
      </c>
      <c r="B1621" s="296" t="str">
        <f t="shared" si="282"/>
        <v/>
      </c>
      <c r="C1621" s="296" t="str">
        <f t="shared" si="283"/>
        <v/>
      </c>
      <c r="D1621" s="297" t="str">
        <f t="shared" si="284"/>
        <v/>
      </c>
      <c r="E1621" s="298" t="str">
        <f t="shared" si="286"/>
        <v/>
      </c>
      <c r="F1621" s="297"/>
      <c r="G1621" s="297">
        <v>1621</v>
      </c>
      <c r="H1621" s="296" t="str">
        <f t="shared" si="285"/>
        <v/>
      </c>
      <c r="I1621" s="299" t="str">
        <f t="shared" si="278"/>
        <v/>
      </c>
      <c r="J1621" s="93"/>
      <c r="L1621" s="278">
        <f t="shared" si="279"/>
        <v>0</v>
      </c>
      <c r="M1621" s="278">
        <f t="shared" si="280"/>
        <v>0</v>
      </c>
      <c r="N1621" s="319">
        <f t="shared" si="281"/>
        <v>0</v>
      </c>
      <c r="O1621" s="300"/>
      <c r="P1621" s="300"/>
      <c r="Q1621" s="297"/>
      <c r="R1621" s="297"/>
      <c r="S1621" s="299" t="str">
        <f t="shared" si="287"/>
        <v/>
      </c>
    </row>
    <row r="1622" spans="1:19" ht="30" customHeight="1" x14ac:dyDescent="0.2">
      <c r="A1622" s="277" t="str">
        <f t="shared" si="277"/>
        <v/>
      </c>
      <c r="B1622" s="296" t="str">
        <f t="shared" si="282"/>
        <v/>
      </c>
      <c r="C1622" s="296" t="str">
        <f t="shared" si="283"/>
        <v/>
      </c>
      <c r="D1622" s="297" t="str">
        <f t="shared" si="284"/>
        <v/>
      </c>
      <c r="E1622" s="298" t="str">
        <f t="shared" si="286"/>
        <v/>
      </c>
      <c r="F1622" s="297"/>
      <c r="G1622" s="297">
        <v>1622</v>
      </c>
      <c r="H1622" s="296" t="str">
        <f t="shared" si="285"/>
        <v/>
      </c>
      <c r="I1622" s="299" t="str">
        <f t="shared" si="278"/>
        <v/>
      </c>
      <c r="J1622" s="93"/>
      <c r="L1622" s="278">
        <f t="shared" si="279"/>
        <v>0</v>
      </c>
      <c r="M1622" s="278">
        <f t="shared" si="280"/>
        <v>0</v>
      </c>
      <c r="N1622" s="319">
        <f t="shared" si="281"/>
        <v>0</v>
      </c>
      <c r="O1622" s="300"/>
      <c r="P1622" s="300"/>
      <c r="Q1622" s="297"/>
      <c r="R1622" s="297"/>
      <c r="S1622" s="299" t="str">
        <f t="shared" si="287"/>
        <v/>
      </c>
    </row>
    <row r="1623" spans="1:19" ht="30" customHeight="1" x14ac:dyDescent="0.2">
      <c r="A1623" s="277" t="str">
        <f t="shared" si="277"/>
        <v/>
      </c>
      <c r="B1623" s="296" t="str">
        <f t="shared" si="282"/>
        <v/>
      </c>
      <c r="C1623" s="296" t="str">
        <f t="shared" si="283"/>
        <v/>
      </c>
      <c r="D1623" s="297" t="str">
        <f t="shared" si="284"/>
        <v/>
      </c>
      <c r="E1623" s="298" t="str">
        <f t="shared" si="286"/>
        <v/>
      </c>
      <c r="F1623" s="297"/>
      <c r="G1623" s="297">
        <v>1623</v>
      </c>
      <c r="H1623" s="296" t="str">
        <f t="shared" si="285"/>
        <v/>
      </c>
      <c r="I1623" s="299" t="str">
        <f t="shared" si="278"/>
        <v/>
      </c>
      <c r="J1623" s="93"/>
      <c r="L1623" s="278">
        <f t="shared" si="279"/>
        <v>0</v>
      </c>
      <c r="M1623" s="278">
        <f t="shared" si="280"/>
        <v>0</v>
      </c>
      <c r="N1623" s="319">
        <f t="shared" si="281"/>
        <v>0</v>
      </c>
      <c r="O1623" s="300"/>
      <c r="P1623" s="300"/>
      <c r="Q1623" s="297"/>
      <c r="R1623" s="297"/>
      <c r="S1623" s="299" t="str">
        <f t="shared" si="287"/>
        <v/>
      </c>
    </row>
    <row r="1624" spans="1:19" ht="30" customHeight="1" x14ac:dyDescent="0.2">
      <c r="A1624" s="277" t="str">
        <f t="shared" si="277"/>
        <v/>
      </c>
      <c r="B1624" s="296" t="str">
        <f t="shared" si="282"/>
        <v/>
      </c>
      <c r="C1624" s="296" t="str">
        <f t="shared" si="283"/>
        <v/>
      </c>
      <c r="D1624" s="297" t="str">
        <f t="shared" si="284"/>
        <v/>
      </c>
      <c r="E1624" s="298" t="str">
        <f t="shared" si="286"/>
        <v/>
      </c>
      <c r="F1624" s="297"/>
      <c r="G1624" s="297">
        <v>1624</v>
      </c>
      <c r="H1624" s="296" t="str">
        <f t="shared" si="285"/>
        <v/>
      </c>
      <c r="I1624" s="299" t="str">
        <f t="shared" si="278"/>
        <v/>
      </c>
      <c r="J1624" s="93"/>
      <c r="L1624" s="278">
        <f t="shared" si="279"/>
        <v>0</v>
      </c>
      <c r="M1624" s="278">
        <f t="shared" si="280"/>
        <v>0</v>
      </c>
      <c r="N1624" s="319">
        <f t="shared" si="281"/>
        <v>0</v>
      </c>
      <c r="O1624" s="300"/>
      <c r="P1624" s="300"/>
      <c r="Q1624" s="297"/>
      <c r="R1624" s="297"/>
      <c r="S1624" s="299" t="str">
        <f t="shared" si="287"/>
        <v/>
      </c>
    </row>
    <row r="1625" spans="1:19" ht="30" customHeight="1" x14ac:dyDescent="0.2">
      <c r="A1625" s="277" t="str">
        <f t="shared" si="277"/>
        <v/>
      </c>
      <c r="B1625" s="296" t="str">
        <f t="shared" si="282"/>
        <v/>
      </c>
      <c r="C1625" s="296" t="str">
        <f t="shared" si="283"/>
        <v/>
      </c>
      <c r="D1625" s="297" t="str">
        <f t="shared" si="284"/>
        <v/>
      </c>
      <c r="E1625" s="298" t="str">
        <f t="shared" si="286"/>
        <v/>
      </c>
      <c r="F1625" s="297"/>
      <c r="G1625" s="297">
        <v>1625</v>
      </c>
      <c r="H1625" s="296" t="str">
        <f t="shared" si="285"/>
        <v/>
      </c>
      <c r="I1625" s="299" t="str">
        <f t="shared" si="278"/>
        <v/>
      </c>
      <c r="J1625" s="93"/>
      <c r="L1625" s="278">
        <f t="shared" si="279"/>
        <v>0</v>
      </c>
      <c r="M1625" s="278">
        <f t="shared" si="280"/>
        <v>0</v>
      </c>
      <c r="N1625" s="319">
        <f t="shared" si="281"/>
        <v>0</v>
      </c>
      <c r="O1625" s="300"/>
      <c r="P1625" s="300"/>
      <c r="Q1625" s="297"/>
      <c r="R1625" s="297"/>
      <c r="S1625" s="299" t="str">
        <f t="shared" si="287"/>
        <v/>
      </c>
    </row>
    <row r="1626" spans="1:19" ht="30" customHeight="1" x14ac:dyDescent="0.2">
      <c r="A1626" s="277" t="str">
        <f t="shared" si="277"/>
        <v/>
      </c>
      <c r="B1626" s="296" t="str">
        <f t="shared" si="282"/>
        <v/>
      </c>
      <c r="C1626" s="296" t="str">
        <f t="shared" si="283"/>
        <v/>
      </c>
      <c r="D1626" s="297" t="str">
        <f t="shared" si="284"/>
        <v/>
      </c>
      <c r="E1626" s="298" t="str">
        <f t="shared" si="286"/>
        <v/>
      </c>
      <c r="F1626" s="297"/>
      <c r="G1626" s="297">
        <v>1626</v>
      </c>
      <c r="H1626" s="296" t="str">
        <f t="shared" si="285"/>
        <v/>
      </c>
      <c r="I1626" s="299" t="str">
        <f t="shared" si="278"/>
        <v/>
      </c>
      <c r="J1626" s="93"/>
      <c r="L1626" s="278">
        <f t="shared" si="279"/>
        <v>0</v>
      </c>
      <c r="M1626" s="278">
        <f t="shared" si="280"/>
        <v>0</v>
      </c>
      <c r="N1626" s="319">
        <f t="shared" si="281"/>
        <v>0</v>
      </c>
      <c r="O1626" s="300"/>
      <c r="P1626" s="300"/>
      <c r="Q1626" s="297"/>
      <c r="R1626" s="297"/>
      <c r="S1626" s="299" t="str">
        <f t="shared" si="287"/>
        <v/>
      </c>
    </row>
    <row r="1627" spans="1:19" ht="30" customHeight="1" x14ac:dyDescent="0.2">
      <c r="A1627" s="277" t="str">
        <f t="shared" si="277"/>
        <v/>
      </c>
      <c r="B1627" s="296" t="str">
        <f t="shared" si="282"/>
        <v/>
      </c>
      <c r="C1627" s="296" t="str">
        <f t="shared" si="283"/>
        <v/>
      </c>
      <c r="D1627" s="297" t="str">
        <f t="shared" si="284"/>
        <v/>
      </c>
      <c r="E1627" s="298" t="str">
        <f t="shared" si="286"/>
        <v/>
      </c>
      <c r="F1627" s="297"/>
      <c r="G1627" s="297">
        <v>1627</v>
      </c>
      <c r="H1627" s="296" t="str">
        <f t="shared" si="285"/>
        <v/>
      </c>
      <c r="I1627" s="299" t="str">
        <f t="shared" si="278"/>
        <v/>
      </c>
      <c r="J1627" s="93"/>
      <c r="L1627" s="278">
        <f t="shared" si="279"/>
        <v>0</v>
      </c>
      <c r="M1627" s="278">
        <f t="shared" si="280"/>
        <v>0</v>
      </c>
      <c r="N1627" s="319">
        <f t="shared" si="281"/>
        <v>0</v>
      </c>
      <c r="O1627" s="300"/>
      <c r="P1627" s="300"/>
      <c r="Q1627" s="297"/>
      <c r="R1627" s="297"/>
      <c r="S1627" s="299" t="str">
        <f t="shared" si="287"/>
        <v/>
      </c>
    </row>
    <row r="1628" spans="1:19" ht="30" customHeight="1" x14ac:dyDescent="0.2">
      <c r="A1628" s="277" t="str">
        <f t="shared" si="277"/>
        <v/>
      </c>
      <c r="B1628" s="296" t="str">
        <f t="shared" si="282"/>
        <v/>
      </c>
      <c r="C1628" s="296" t="str">
        <f t="shared" si="283"/>
        <v/>
      </c>
      <c r="D1628" s="297" t="str">
        <f t="shared" si="284"/>
        <v/>
      </c>
      <c r="E1628" s="298" t="str">
        <f t="shared" si="286"/>
        <v/>
      </c>
      <c r="F1628" s="297"/>
      <c r="G1628" s="297">
        <v>1628</v>
      </c>
      <c r="H1628" s="296" t="str">
        <f t="shared" si="285"/>
        <v/>
      </c>
      <c r="I1628" s="299" t="str">
        <f t="shared" si="278"/>
        <v/>
      </c>
      <c r="J1628" s="93"/>
      <c r="L1628" s="278">
        <f t="shared" si="279"/>
        <v>0</v>
      </c>
      <c r="M1628" s="278">
        <f t="shared" si="280"/>
        <v>0</v>
      </c>
      <c r="N1628" s="319">
        <f t="shared" si="281"/>
        <v>0</v>
      </c>
      <c r="O1628" s="300"/>
      <c r="P1628" s="300"/>
      <c r="Q1628" s="297"/>
      <c r="R1628" s="297"/>
      <c r="S1628" s="299" t="str">
        <f t="shared" si="287"/>
        <v/>
      </c>
    </row>
    <row r="1629" spans="1:19" ht="30" customHeight="1" x14ac:dyDescent="0.2">
      <c r="A1629" s="277" t="str">
        <f t="shared" si="277"/>
        <v/>
      </c>
      <c r="B1629" s="296" t="str">
        <f t="shared" si="282"/>
        <v/>
      </c>
      <c r="C1629" s="296" t="str">
        <f t="shared" si="283"/>
        <v/>
      </c>
      <c r="D1629" s="297" t="str">
        <f t="shared" si="284"/>
        <v/>
      </c>
      <c r="E1629" s="298" t="str">
        <f t="shared" si="286"/>
        <v/>
      </c>
      <c r="F1629" s="297"/>
      <c r="G1629" s="297">
        <v>1629</v>
      </c>
      <c r="H1629" s="296" t="str">
        <f t="shared" si="285"/>
        <v/>
      </c>
      <c r="I1629" s="299" t="str">
        <f t="shared" si="278"/>
        <v/>
      </c>
      <c r="J1629" s="93"/>
      <c r="L1629" s="278">
        <f t="shared" si="279"/>
        <v>0</v>
      </c>
      <c r="M1629" s="278">
        <f t="shared" si="280"/>
        <v>0</v>
      </c>
      <c r="N1629" s="319">
        <f t="shared" si="281"/>
        <v>0</v>
      </c>
      <c r="O1629" s="300"/>
      <c r="P1629" s="300"/>
      <c r="Q1629" s="297"/>
      <c r="R1629" s="297"/>
      <c r="S1629" s="299" t="str">
        <f t="shared" si="287"/>
        <v/>
      </c>
    </row>
    <row r="1630" spans="1:19" ht="30" customHeight="1" x14ac:dyDescent="0.2">
      <c r="A1630" s="277" t="str">
        <f t="shared" si="277"/>
        <v/>
      </c>
      <c r="B1630" s="296" t="str">
        <f t="shared" si="282"/>
        <v/>
      </c>
      <c r="C1630" s="296" t="str">
        <f t="shared" si="283"/>
        <v/>
      </c>
      <c r="D1630" s="297" t="str">
        <f t="shared" si="284"/>
        <v/>
      </c>
      <c r="E1630" s="298" t="str">
        <f t="shared" si="286"/>
        <v/>
      </c>
      <c r="F1630" s="297"/>
      <c r="G1630" s="297">
        <v>1630</v>
      </c>
      <c r="H1630" s="296" t="str">
        <f t="shared" si="285"/>
        <v/>
      </c>
      <c r="I1630" s="299" t="str">
        <f t="shared" si="278"/>
        <v/>
      </c>
      <c r="J1630" s="93"/>
      <c r="L1630" s="278">
        <f t="shared" si="279"/>
        <v>0</v>
      </c>
      <c r="M1630" s="278">
        <f t="shared" si="280"/>
        <v>0</v>
      </c>
      <c r="N1630" s="319">
        <f t="shared" si="281"/>
        <v>0</v>
      </c>
      <c r="O1630" s="300"/>
      <c r="P1630" s="300"/>
      <c r="Q1630" s="297"/>
      <c r="R1630" s="297"/>
      <c r="S1630" s="299" t="str">
        <f t="shared" si="287"/>
        <v/>
      </c>
    </row>
    <row r="1631" spans="1:19" ht="30" customHeight="1" x14ac:dyDescent="0.2">
      <c r="A1631" s="277" t="str">
        <f t="shared" si="277"/>
        <v/>
      </c>
      <c r="B1631" s="296" t="str">
        <f t="shared" si="282"/>
        <v/>
      </c>
      <c r="C1631" s="296" t="str">
        <f t="shared" si="283"/>
        <v/>
      </c>
      <c r="D1631" s="297" t="str">
        <f t="shared" si="284"/>
        <v/>
      </c>
      <c r="E1631" s="298" t="str">
        <f t="shared" si="286"/>
        <v/>
      </c>
      <c r="F1631" s="297"/>
      <c r="G1631" s="297">
        <v>1631</v>
      </c>
      <c r="H1631" s="296" t="str">
        <f t="shared" si="285"/>
        <v/>
      </c>
      <c r="I1631" s="299" t="str">
        <f t="shared" si="278"/>
        <v/>
      </c>
      <c r="J1631" s="93"/>
      <c r="L1631" s="278">
        <f t="shared" si="279"/>
        <v>0</v>
      </c>
      <c r="M1631" s="278">
        <f t="shared" si="280"/>
        <v>0</v>
      </c>
      <c r="N1631" s="319">
        <f t="shared" si="281"/>
        <v>0</v>
      </c>
      <c r="O1631" s="300"/>
      <c r="P1631" s="300"/>
      <c r="Q1631" s="297"/>
      <c r="R1631" s="297"/>
      <c r="S1631" s="299" t="str">
        <f t="shared" si="287"/>
        <v/>
      </c>
    </row>
    <row r="1632" spans="1:19" ht="30" customHeight="1" x14ac:dyDescent="0.2">
      <c r="A1632" s="277" t="str">
        <f t="shared" si="277"/>
        <v/>
      </c>
      <c r="B1632" s="296" t="str">
        <f t="shared" si="282"/>
        <v/>
      </c>
      <c r="C1632" s="296" t="str">
        <f t="shared" si="283"/>
        <v/>
      </c>
      <c r="D1632" s="297" t="str">
        <f t="shared" si="284"/>
        <v/>
      </c>
      <c r="E1632" s="298" t="str">
        <f t="shared" si="286"/>
        <v/>
      </c>
      <c r="F1632" s="297"/>
      <c r="G1632" s="297">
        <v>1632</v>
      </c>
      <c r="H1632" s="296" t="str">
        <f t="shared" si="285"/>
        <v/>
      </c>
      <c r="I1632" s="299" t="str">
        <f t="shared" si="278"/>
        <v/>
      </c>
      <c r="J1632" s="93"/>
      <c r="L1632" s="278">
        <f t="shared" si="279"/>
        <v>0</v>
      </c>
      <c r="M1632" s="278">
        <f t="shared" si="280"/>
        <v>0</v>
      </c>
      <c r="N1632" s="319">
        <f t="shared" si="281"/>
        <v>0</v>
      </c>
      <c r="O1632" s="300"/>
      <c r="P1632" s="300"/>
      <c r="Q1632" s="297"/>
      <c r="R1632" s="297"/>
      <c r="S1632" s="299" t="str">
        <f t="shared" si="287"/>
        <v/>
      </c>
    </row>
    <row r="1633" spans="1:19" ht="30" customHeight="1" x14ac:dyDescent="0.2">
      <c r="A1633" s="277" t="str">
        <f t="shared" si="277"/>
        <v/>
      </c>
      <c r="B1633" s="296" t="str">
        <f t="shared" si="282"/>
        <v/>
      </c>
      <c r="C1633" s="296" t="str">
        <f t="shared" si="283"/>
        <v/>
      </c>
      <c r="D1633" s="297" t="str">
        <f t="shared" si="284"/>
        <v/>
      </c>
      <c r="E1633" s="298" t="str">
        <f t="shared" si="286"/>
        <v/>
      </c>
      <c r="F1633" s="297"/>
      <c r="G1633" s="297">
        <v>1633</v>
      </c>
      <c r="H1633" s="296" t="str">
        <f t="shared" si="285"/>
        <v/>
      </c>
      <c r="I1633" s="299" t="str">
        <f t="shared" si="278"/>
        <v/>
      </c>
      <c r="J1633" s="93"/>
      <c r="L1633" s="278">
        <f t="shared" si="279"/>
        <v>0</v>
      </c>
      <c r="M1633" s="278">
        <f t="shared" si="280"/>
        <v>0</v>
      </c>
      <c r="N1633" s="319">
        <f t="shared" si="281"/>
        <v>0</v>
      </c>
      <c r="O1633" s="300"/>
      <c r="P1633" s="300"/>
      <c r="Q1633" s="297"/>
      <c r="R1633" s="297"/>
      <c r="S1633" s="299" t="str">
        <f t="shared" si="287"/>
        <v/>
      </c>
    </row>
    <row r="1634" spans="1:19" ht="30" customHeight="1" x14ac:dyDescent="0.2">
      <c r="A1634" s="277" t="str">
        <f t="shared" si="277"/>
        <v/>
      </c>
      <c r="B1634" s="296" t="str">
        <f t="shared" si="282"/>
        <v/>
      </c>
      <c r="C1634" s="296" t="str">
        <f t="shared" si="283"/>
        <v/>
      </c>
      <c r="D1634" s="297" t="str">
        <f t="shared" si="284"/>
        <v/>
      </c>
      <c r="E1634" s="298" t="str">
        <f t="shared" si="286"/>
        <v/>
      </c>
      <c r="F1634" s="297"/>
      <c r="G1634" s="297">
        <v>1634</v>
      </c>
      <c r="H1634" s="296" t="str">
        <f t="shared" si="285"/>
        <v/>
      </c>
      <c r="I1634" s="299" t="str">
        <f t="shared" si="278"/>
        <v/>
      </c>
      <c r="J1634" s="93"/>
      <c r="L1634" s="278">
        <f t="shared" si="279"/>
        <v>0</v>
      </c>
      <c r="M1634" s="278">
        <f t="shared" si="280"/>
        <v>0</v>
      </c>
      <c r="N1634" s="319">
        <f t="shared" si="281"/>
        <v>0</v>
      </c>
      <c r="O1634" s="300"/>
      <c r="P1634" s="300"/>
      <c r="Q1634" s="297"/>
      <c r="R1634" s="297"/>
      <c r="S1634" s="299" t="str">
        <f t="shared" si="287"/>
        <v/>
      </c>
    </row>
    <row r="1635" spans="1:19" ht="30" customHeight="1" x14ac:dyDescent="0.2">
      <c r="A1635" s="277" t="str">
        <f t="shared" si="277"/>
        <v/>
      </c>
      <c r="B1635" s="296" t="str">
        <f t="shared" si="282"/>
        <v/>
      </c>
      <c r="C1635" s="296" t="str">
        <f t="shared" si="283"/>
        <v/>
      </c>
      <c r="D1635" s="297" t="str">
        <f t="shared" si="284"/>
        <v/>
      </c>
      <c r="E1635" s="298" t="str">
        <f t="shared" si="286"/>
        <v/>
      </c>
      <c r="F1635" s="297"/>
      <c r="G1635" s="297">
        <v>1635</v>
      </c>
      <c r="H1635" s="296" t="str">
        <f t="shared" si="285"/>
        <v/>
      </c>
      <c r="I1635" s="299" t="str">
        <f t="shared" si="278"/>
        <v/>
      </c>
      <c r="J1635" s="93"/>
      <c r="L1635" s="278">
        <f t="shared" si="279"/>
        <v>0</v>
      </c>
      <c r="M1635" s="278">
        <f t="shared" si="280"/>
        <v>0</v>
      </c>
      <c r="N1635" s="319">
        <f t="shared" si="281"/>
        <v>0</v>
      </c>
      <c r="O1635" s="300"/>
      <c r="P1635" s="300"/>
      <c r="Q1635" s="297"/>
      <c r="R1635" s="297"/>
      <c r="S1635" s="299" t="str">
        <f t="shared" si="287"/>
        <v/>
      </c>
    </row>
    <row r="1636" spans="1:19" ht="30" customHeight="1" x14ac:dyDescent="0.2">
      <c r="A1636" s="277" t="str">
        <f t="shared" si="277"/>
        <v/>
      </c>
      <c r="B1636" s="296" t="str">
        <f t="shared" si="282"/>
        <v/>
      </c>
      <c r="C1636" s="296" t="str">
        <f t="shared" si="283"/>
        <v/>
      </c>
      <c r="D1636" s="297" t="str">
        <f t="shared" si="284"/>
        <v/>
      </c>
      <c r="E1636" s="298" t="str">
        <f t="shared" si="286"/>
        <v/>
      </c>
      <c r="F1636" s="297"/>
      <c r="G1636" s="297">
        <v>1636</v>
      </c>
      <c r="H1636" s="296" t="str">
        <f t="shared" si="285"/>
        <v/>
      </c>
      <c r="I1636" s="299" t="str">
        <f t="shared" si="278"/>
        <v/>
      </c>
      <c r="J1636" s="93"/>
      <c r="L1636" s="278">
        <f t="shared" si="279"/>
        <v>0</v>
      </c>
      <c r="M1636" s="278">
        <f t="shared" si="280"/>
        <v>0</v>
      </c>
      <c r="N1636" s="319">
        <f t="shared" si="281"/>
        <v>0</v>
      </c>
      <c r="O1636" s="300"/>
      <c r="P1636" s="300"/>
      <c r="Q1636" s="297"/>
      <c r="R1636" s="297"/>
      <c r="S1636" s="299" t="str">
        <f t="shared" si="287"/>
        <v/>
      </c>
    </row>
    <row r="1637" spans="1:19" ht="30" customHeight="1" x14ac:dyDescent="0.2">
      <c r="A1637" s="277" t="str">
        <f t="shared" si="277"/>
        <v/>
      </c>
      <c r="B1637" s="296" t="str">
        <f t="shared" si="282"/>
        <v/>
      </c>
      <c r="C1637" s="296" t="str">
        <f t="shared" si="283"/>
        <v/>
      </c>
      <c r="D1637" s="297" t="str">
        <f t="shared" si="284"/>
        <v/>
      </c>
      <c r="E1637" s="298" t="str">
        <f t="shared" si="286"/>
        <v/>
      </c>
      <c r="F1637" s="297"/>
      <c r="G1637" s="297">
        <v>1637</v>
      </c>
      <c r="H1637" s="296" t="str">
        <f t="shared" si="285"/>
        <v/>
      </c>
      <c r="I1637" s="299" t="str">
        <f t="shared" si="278"/>
        <v/>
      </c>
      <c r="J1637" s="93"/>
      <c r="L1637" s="278">
        <f t="shared" si="279"/>
        <v>0</v>
      </c>
      <c r="M1637" s="278">
        <f t="shared" si="280"/>
        <v>0</v>
      </c>
      <c r="N1637" s="319">
        <f t="shared" si="281"/>
        <v>0</v>
      </c>
      <c r="O1637" s="300"/>
      <c r="P1637" s="300"/>
      <c r="Q1637" s="297"/>
      <c r="R1637" s="297"/>
      <c r="S1637" s="299" t="str">
        <f t="shared" si="287"/>
        <v/>
      </c>
    </row>
    <row r="1638" spans="1:19" ht="30" customHeight="1" x14ac:dyDescent="0.2">
      <c r="A1638" s="277" t="str">
        <f t="shared" si="277"/>
        <v/>
      </c>
      <c r="B1638" s="296" t="str">
        <f t="shared" si="282"/>
        <v/>
      </c>
      <c r="C1638" s="296" t="str">
        <f t="shared" si="283"/>
        <v/>
      </c>
      <c r="D1638" s="297" t="str">
        <f t="shared" si="284"/>
        <v/>
      </c>
      <c r="E1638" s="298" t="str">
        <f t="shared" si="286"/>
        <v/>
      </c>
      <c r="F1638" s="297"/>
      <c r="G1638" s="297">
        <v>1638</v>
      </c>
      <c r="H1638" s="296" t="str">
        <f t="shared" si="285"/>
        <v/>
      </c>
      <c r="I1638" s="299" t="str">
        <f t="shared" si="278"/>
        <v/>
      </c>
      <c r="J1638" s="93"/>
      <c r="L1638" s="278">
        <f t="shared" si="279"/>
        <v>0</v>
      </c>
      <c r="M1638" s="278">
        <f t="shared" si="280"/>
        <v>0</v>
      </c>
      <c r="N1638" s="319">
        <f t="shared" si="281"/>
        <v>0</v>
      </c>
      <c r="O1638" s="300"/>
      <c r="P1638" s="300"/>
      <c r="Q1638" s="297"/>
      <c r="R1638" s="297"/>
      <c r="S1638" s="299" t="str">
        <f t="shared" si="287"/>
        <v/>
      </c>
    </row>
    <row r="1639" spans="1:19" ht="30" customHeight="1" x14ac:dyDescent="0.2">
      <c r="A1639" s="277" t="str">
        <f t="shared" si="277"/>
        <v/>
      </c>
      <c r="B1639" s="296" t="str">
        <f t="shared" si="282"/>
        <v/>
      </c>
      <c r="C1639" s="296" t="str">
        <f t="shared" si="283"/>
        <v/>
      </c>
      <c r="D1639" s="297" t="str">
        <f t="shared" si="284"/>
        <v/>
      </c>
      <c r="E1639" s="298" t="str">
        <f t="shared" si="286"/>
        <v/>
      </c>
      <c r="F1639" s="297"/>
      <c r="G1639" s="297">
        <v>1639</v>
      </c>
      <c r="H1639" s="296" t="str">
        <f t="shared" si="285"/>
        <v/>
      </c>
      <c r="I1639" s="299" t="str">
        <f t="shared" si="278"/>
        <v/>
      </c>
      <c r="J1639" s="93"/>
      <c r="L1639" s="278">
        <f t="shared" si="279"/>
        <v>0</v>
      </c>
      <c r="M1639" s="278">
        <f t="shared" si="280"/>
        <v>0</v>
      </c>
      <c r="N1639" s="319">
        <f t="shared" si="281"/>
        <v>0</v>
      </c>
      <c r="O1639" s="300"/>
      <c r="P1639" s="300"/>
      <c r="Q1639" s="297"/>
      <c r="R1639" s="297"/>
      <c r="S1639" s="299" t="str">
        <f t="shared" si="287"/>
        <v/>
      </c>
    </row>
    <row r="1640" spans="1:19" ht="30" customHeight="1" x14ac:dyDescent="0.2">
      <c r="A1640" s="277" t="str">
        <f t="shared" si="277"/>
        <v/>
      </c>
      <c r="B1640" s="296" t="str">
        <f t="shared" si="282"/>
        <v/>
      </c>
      <c r="C1640" s="296" t="str">
        <f t="shared" si="283"/>
        <v/>
      </c>
      <c r="D1640" s="297" t="str">
        <f t="shared" si="284"/>
        <v/>
      </c>
      <c r="E1640" s="298" t="str">
        <f t="shared" si="286"/>
        <v/>
      </c>
      <c r="F1640" s="297"/>
      <c r="G1640" s="297">
        <v>1640</v>
      </c>
      <c r="H1640" s="296" t="str">
        <f t="shared" si="285"/>
        <v/>
      </c>
      <c r="I1640" s="299" t="str">
        <f t="shared" si="278"/>
        <v/>
      </c>
      <c r="J1640" s="93"/>
      <c r="L1640" s="278">
        <f t="shared" si="279"/>
        <v>0</v>
      </c>
      <c r="M1640" s="278">
        <f t="shared" si="280"/>
        <v>0</v>
      </c>
      <c r="N1640" s="319">
        <f t="shared" si="281"/>
        <v>0</v>
      </c>
      <c r="O1640" s="300"/>
      <c r="P1640" s="300"/>
      <c r="Q1640" s="297"/>
      <c r="R1640" s="297"/>
      <c r="S1640" s="299" t="str">
        <f t="shared" si="287"/>
        <v/>
      </c>
    </row>
    <row r="1641" spans="1:19" ht="30" customHeight="1" x14ac:dyDescent="0.2">
      <c r="A1641" s="277" t="str">
        <f t="shared" si="277"/>
        <v/>
      </c>
      <c r="B1641" s="296" t="str">
        <f t="shared" si="282"/>
        <v/>
      </c>
      <c r="C1641" s="296" t="str">
        <f t="shared" si="283"/>
        <v/>
      </c>
      <c r="D1641" s="297" t="str">
        <f t="shared" si="284"/>
        <v/>
      </c>
      <c r="E1641" s="298" t="str">
        <f t="shared" si="286"/>
        <v/>
      </c>
      <c r="F1641" s="297"/>
      <c r="G1641" s="297">
        <v>1641</v>
      </c>
      <c r="H1641" s="296" t="str">
        <f t="shared" si="285"/>
        <v/>
      </c>
      <c r="I1641" s="299" t="str">
        <f t="shared" si="278"/>
        <v/>
      </c>
      <c r="J1641" s="93"/>
      <c r="L1641" s="278">
        <f t="shared" si="279"/>
        <v>0</v>
      </c>
      <c r="M1641" s="278">
        <f t="shared" si="280"/>
        <v>0</v>
      </c>
      <c r="N1641" s="319">
        <f t="shared" si="281"/>
        <v>0</v>
      </c>
      <c r="O1641" s="300"/>
      <c r="P1641" s="300"/>
      <c r="Q1641" s="297"/>
      <c r="R1641" s="297"/>
      <c r="S1641" s="299" t="str">
        <f t="shared" si="287"/>
        <v/>
      </c>
    </row>
    <row r="1642" spans="1:19" ht="30" customHeight="1" x14ac:dyDescent="0.2">
      <c r="A1642" s="277" t="str">
        <f t="shared" si="277"/>
        <v/>
      </c>
      <c r="B1642" s="296" t="str">
        <f t="shared" si="282"/>
        <v/>
      </c>
      <c r="C1642" s="296" t="str">
        <f t="shared" si="283"/>
        <v/>
      </c>
      <c r="D1642" s="297" t="str">
        <f t="shared" si="284"/>
        <v/>
      </c>
      <c r="E1642" s="298" t="str">
        <f t="shared" si="286"/>
        <v/>
      </c>
      <c r="F1642" s="297"/>
      <c r="G1642" s="297">
        <v>1642</v>
      </c>
      <c r="H1642" s="296" t="str">
        <f t="shared" si="285"/>
        <v/>
      </c>
      <c r="I1642" s="299" t="str">
        <f t="shared" si="278"/>
        <v/>
      </c>
      <c r="J1642" s="93"/>
      <c r="L1642" s="278">
        <f t="shared" si="279"/>
        <v>0</v>
      </c>
      <c r="M1642" s="278">
        <f t="shared" si="280"/>
        <v>0</v>
      </c>
      <c r="N1642" s="319">
        <f t="shared" si="281"/>
        <v>0</v>
      </c>
      <c r="O1642" s="300"/>
      <c r="P1642" s="300"/>
      <c r="Q1642" s="297"/>
      <c r="R1642" s="297"/>
      <c r="S1642" s="299" t="str">
        <f t="shared" si="287"/>
        <v/>
      </c>
    </row>
    <row r="1643" spans="1:19" ht="30" customHeight="1" x14ac:dyDescent="0.2">
      <c r="A1643" s="277" t="str">
        <f t="shared" si="277"/>
        <v/>
      </c>
      <c r="B1643" s="296" t="str">
        <f t="shared" si="282"/>
        <v/>
      </c>
      <c r="C1643" s="296" t="str">
        <f t="shared" si="283"/>
        <v/>
      </c>
      <c r="D1643" s="297" t="str">
        <f t="shared" si="284"/>
        <v/>
      </c>
      <c r="E1643" s="298" t="str">
        <f t="shared" si="286"/>
        <v/>
      </c>
      <c r="F1643" s="297"/>
      <c r="G1643" s="297">
        <v>1643</v>
      </c>
      <c r="H1643" s="296" t="str">
        <f t="shared" si="285"/>
        <v/>
      </c>
      <c r="I1643" s="299" t="str">
        <f t="shared" si="278"/>
        <v/>
      </c>
      <c r="J1643" s="93"/>
      <c r="L1643" s="278">
        <f t="shared" si="279"/>
        <v>0</v>
      </c>
      <c r="M1643" s="278">
        <f t="shared" si="280"/>
        <v>0</v>
      </c>
      <c r="N1643" s="319">
        <f t="shared" si="281"/>
        <v>0</v>
      </c>
      <c r="O1643" s="300"/>
      <c r="P1643" s="300"/>
      <c r="Q1643" s="297"/>
      <c r="R1643" s="297"/>
      <c r="S1643" s="299" t="str">
        <f t="shared" si="287"/>
        <v/>
      </c>
    </row>
    <row r="1644" spans="1:19" ht="30" customHeight="1" x14ac:dyDescent="0.2">
      <c r="A1644" s="277" t="str">
        <f t="shared" si="277"/>
        <v/>
      </c>
      <c r="B1644" s="296" t="str">
        <f t="shared" si="282"/>
        <v/>
      </c>
      <c r="C1644" s="296" t="str">
        <f t="shared" si="283"/>
        <v/>
      </c>
      <c r="D1644" s="297" t="str">
        <f t="shared" si="284"/>
        <v/>
      </c>
      <c r="E1644" s="298" t="str">
        <f t="shared" si="286"/>
        <v/>
      </c>
      <c r="F1644" s="297"/>
      <c r="G1644" s="297">
        <v>1644</v>
      </c>
      <c r="H1644" s="296" t="str">
        <f t="shared" si="285"/>
        <v/>
      </c>
      <c r="I1644" s="299" t="str">
        <f t="shared" si="278"/>
        <v/>
      </c>
      <c r="J1644" s="93"/>
      <c r="L1644" s="278">
        <f t="shared" si="279"/>
        <v>0</v>
      </c>
      <c r="M1644" s="278">
        <f t="shared" si="280"/>
        <v>0</v>
      </c>
      <c r="N1644" s="319">
        <f t="shared" si="281"/>
        <v>0</v>
      </c>
      <c r="O1644" s="300"/>
      <c r="P1644" s="300"/>
      <c r="Q1644" s="297"/>
      <c r="R1644" s="297"/>
      <c r="S1644" s="299" t="str">
        <f t="shared" si="287"/>
        <v/>
      </c>
    </row>
    <row r="1645" spans="1:19" ht="30" customHeight="1" x14ac:dyDescent="0.2">
      <c r="A1645" s="277" t="str">
        <f t="shared" si="277"/>
        <v/>
      </c>
      <c r="B1645" s="296" t="str">
        <f t="shared" si="282"/>
        <v/>
      </c>
      <c r="C1645" s="296" t="str">
        <f t="shared" si="283"/>
        <v/>
      </c>
      <c r="D1645" s="297" t="str">
        <f t="shared" si="284"/>
        <v/>
      </c>
      <c r="E1645" s="298" t="str">
        <f t="shared" si="286"/>
        <v/>
      </c>
      <c r="F1645" s="297"/>
      <c r="G1645" s="297">
        <v>1645</v>
      </c>
      <c r="H1645" s="296" t="str">
        <f t="shared" si="285"/>
        <v/>
      </c>
      <c r="I1645" s="299" t="str">
        <f t="shared" si="278"/>
        <v/>
      </c>
      <c r="J1645" s="93"/>
      <c r="L1645" s="278">
        <f t="shared" si="279"/>
        <v>0</v>
      </c>
      <c r="M1645" s="278">
        <f t="shared" si="280"/>
        <v>0</v>
      </c>
      <c r="N1645" s="319">
        <f t="shared" si="281"/>
        <v>0</v>
      </c>
      <c r="O1645" s="300"/>
      <c r="P1645" s="300"/>
      <c r="Q1645" s="297"/>
      <c r="R1645" s="297"/>
      <c r="S1645" s="299" t="str">
        <f t="shared" si="287"/>
        <v/>
      </c>
    </row>
    <row r="1646" spans="1:19" ht="30" customHeight="1" x14ac:dyDescent="0.2">
      <c r="A1646" s="277" t="str">
        <f t="shared" si="277"/>
        <v/>
      </c>
      <c r="B1646" s="296" t="str">
        <f t="shared" si="282"/>
        <v/>
      </c>
      <c r="C1646" s="296" t="str">
        <f t="shared" si="283"/>
        <v/>
      </c>
      <c r="D1646" s="297" t="str">
        <f t="shared" si="284"/>
        <v/>
      </c>
      <c r="E1646" s="298" t="str">
        <f t="shared" si="286"/>
        <v/>
      </c>
      <c r="F1646" s="297"/>
      <c r="G1646" s="297">
        <v>1646</v>
      </c>
      <c r="H1646" s="296" t="str">
        <f t="shared" si="285"/>
        <v/>
      </c>
      <c r="I1646" s="299" t="str">
        <f t="shared" si="278"/>
        <v/>
      </c>
      <c r="J1646" s="93"/>
      <c r="L1646" s="278">
        <f t="shared" si="279"/>
        <v>0</v>
      </c>
      <c r="M1646" s="278">
        <f t="shared" si="280"/>
        <v>0</v>
      </c>
      <c r="N1646" s="319">
        <f t="shared" si="281"/>
        <v>0</v>
      </c>
      <c r="O1646" s="300"/>
      <c r="P1646" s="300"/>
      <c r="Q1646" s="297"/>
      <c r="R1646" s="297"/>
      <c r="S1646" s="299" t="str">
        <f t="shared" si="287"/>
        <v/>
      </c>
    </row>
    <row r="1647" spans="1:19" ht="30" customHeight="1" x14ac:dyDescent="0.2">
      <c r="A1647" s="277" t="str">
        <f t="shared" si="277"/>
        <v/>
      </c>
      <c r="B1647" s="296" t="str">
        <f t="shared" si="282"/>
        <v/>
      </c>
      <c r="C1647" s="296" t="str">
        <f t="shared" si="283"/>
        <v/>
      </c>
      <c r="D1647" s="297" t="str">
        <f t="shared" si="284"/>
        <v/>
      </c>
      <c r="E1647" s="298" t="str">
        <f t="shared" si="286"/>
        <v/>
      </c>
      <c r="F1647" s="297"/>
      <c r="G1647" s="297">
        <v>1647</v>
      </c>
      <c r="H1647" s="296" t="str">
        <f t="shared" si="285"/>
        <v/>
      </c>
      <c r="I1647" s="299" t="str">
        <f t="shared" si="278"/>
        <v/>
      </c>
      <c r="J1647" s="93"/>
      <c r="L1647" s="278">
        <f t="shared" si="279"/>
        <v>0</v>
      </c>
      <c r="M1647" s="278">
        <f t="shared" si="280"/>
        <v>0</v>
      </c>
      <c r="N1647" s="319">
        <f t="shared" si="281"/>
        <v>0</v>
      </c>
      <c r="O1647" s="300"/>
      <c r="P1647" s="300"/>
      <c r="Q1647" s="297"/>
      <c r="R1647" s="297"/>
      <c r="S1647" s="299" t="str">
        <f t="shared" si="287"/>
        <v/>
      </c>
    </row>
    <row r="1648" spans="1:19" ht="30" customHeight="1" x14ac:dyDescent="0.2">
      <c r="A1648" s="277" t="str">
        <f t="shared" si="277"/>
        <v/>
      </c>
      <c r="B1648" s="296" t="str">
        <f t="shared" si="282"/>
        <v/>
      </c>
      <c r="C1648" s="296" t="str">
        <f t="shared" si="283"/>
        <v/>
      </c>
      <c r="D1648" s="297" t="str">
        <f t="shared" si="284"/>
        <v/>
      </c>
      <c r="E1648" s="298" t="str">
        <f t="shared" si="286"/>
        <v/>
      </c>
      <c r="F1648" s="297"/>
      <c r="G1648" s="297">
        <v>1648</v>
      </c>
      <c r="H1648" s="296" t="str">
        <f t="shared" si="285"/>
        <v/>
      </c>
      <c r="I1648" s="299" t="str">
        <f t="shared" si="278"/>
        <v/>
      </c>
      <c r="J1648" s="93"/>
      <c r="L1648" s="278">
        <f t="shared" si="279"/>
        <v>0</v>
      </c>
      <c r="M1648" s="278">
        <f t="shared" si="280"/>
        <v>0</v>
      </c>
      <c r="N1648" s="319">
        <f t="shared" si="281"/>
        <v>0</v>
      </c>
      <c r="O1648" s="300"/>
      <c r="P1648" s="300"/>
      <c r="Q1648" s="297"/>
      <c r="R1648" s="297"/>
      <c r="S1648" s="299" t="str">
        <f t="shared" si="287"/>
        <v/>
      </c>
    </row>
    <row r="1649" spans="1:19" ht="30" customHeight="1" x14ac:dyDescent="0.2">
      <c r="A1649" s="277" t="str">
        <f t="shared" si="277"/>
        <v/>
      </c>
      <c r="B1649" s="296" t="str">
        <f t="shared" si="282"/>
        <v/>
      </c>
      <c r="C1649" s="296" t="str">
        <f t="shared" si="283"/>
        <v/>
      </c>
      <c r="D1649" s="297" t="str">
        <f t="shared" si="284"/>
        <v/>
      </c>
      <c r="E1649" s="298" t="str">
        <f t="shared" si="286"/>
        <v/>
      </c>
      <c r="F1649" s="297"/>
      <c r="G1649" s="297">
        <v>1649</v>
      </c>
      <c r="H1649" s="296" t="str">
        <f t="shared" si="285"/>
        <v/>
      </c>
      <c r="I1649" s="299" t="str">
        <f t="shared" si="278"/>
        <v/>
      </c>
      <c r="J1649" s="93"/>
      <c r="L1649" s="278">
        <f t="shared" si="279"/>
        <v>0</v>
      </c>
      <c r="M1649" s="278">
        <f t="shared" si="280"/>
        <v>0</v>
      </c>
      <c r="N1649" s="319">
        <f t="shared" si="281"/>
        <v>0</v>
      </c>
      <c r="O1649" s="300"/>
      <c r="P1649" s="300"/>
      <c r="Q1649" s="297"/>
      <c r="R1649" s="297"/>
      <c r="S1649" s="299" t="str">
        <f t="shared" si="287"/>
        <v/>
      </c>
    </row>
    <row r="1650" spans="1:19" ht="30" customHeight="1" x14ac:dyDescent="0.2">
      <c r="A1650" s="277" t="str">
        <f t="shared" si="277"/>
        <v/>
      </c>
      <c r="B1650" s="296" t="str">
        <f t="shared" si="282"/>
        <v/>
      </c>
      <c r="C1650" s="296" t="str">
        <f t="shared" si="283"/>
        <v/>
      </c>
      <c r="D1650" s="297" t="str">
        <f t="shared" si="284"/>
        <v/>
      </c>
      <c r="E1650" s="298" t="str">
        <f t="shared" si="286"/>
        <v/>
      </c>
      <c r="F1650" s="297"/>
      <c r="G1650" s="297">
        <v>1650</v>
      </c>
      <c r="H1650" s="296" t="str">
        <f t="shared" si="285"/>
        <v/>
      </c>
      <c r="I1650" s="299" t="str">
        <f t="shared" si="278"/>
        <v/>
      </c>
      <c r="J1650" s="93"/>
      <c r="L1650" s="278">
        <f t="shared" si="279"/>
        <v>0</v>
      </c>
      <c r="M1650" s="278">
        <f t="shared" si="280"/>
        <v>0</v>
      </c>
      <c r="N1650" s="319">
        <f t="shared" si="281"/>
        <v>0</v>
      </c>
      <c r="O1650" s="300"/>
      <c r="P1650" s="300"/>
      <c r="Q1650" s="297"/>
      <c r="R1650" s="297"/>
      <c r="S1650" s="299" t="str">
        <f t="shared" si="287"/>
        <v/>
      </c>
    </row>
    <row r="1651" spans="1:19" ht="30" customHeight="1" x14ac:dyDescent="0.2">
      <c r="A1651" s="277" t="str">
        <f t="shared" si="277"/>
        <v/>
      </c>
      <c r="B1651" s="296" t="str">
        <f t="shared" si="282"/>
        <v/>
      </c>
      <c r="C1651" s="296" t="str">
        <f t="shared" si="283"/>
        <v/>
      </c>
      <c r="D1651" s="297" t="str">
        <f t="shared" si="284"/>
        <v/>
      </c>
      <c r="E1651" s="298" t="str">
        <f t="shared" si="286"/>
        <v/>
      </c>
      <c r="F1651" s="297"/>
      <c r="G1651" s="297">
        <v>1651</v>
      </c>
      <c r="H1651" s="296" t="str">
        <f t="shared" si="285"/>
        <v/>
      </c>
      <c r="I1651" s="299" t="str">
        <f t="shared" si="278"/>
        <v/>
      </c>
      <c r="J1651" s="93"/>
      <c r="L1651" s="278">
        <f t="shared" si="279"/>
        <v>0</v>
      </c>
      <c r="M1651" s="278">
        <f t="shared" si="280"/>
        <v>0</v>
      </c>
      <c r="N1651" s="319">
        <f t="shared" si="281"/>
        <v>0</v>
      </c>
      <c r="O1651" s="300"/>
      <c r="P1651" s="300"/>
      <c r="Q1651" s="297"/>
      <c r="R1651" s="297"/>
      <c r="S1651" s="299" t="str">
        <f t="shared" si="287"/>
        <v/>
      </c>
    </row>
    <row r="1652" spans="1:19" ht="30" customHeight="1" x14ac:dyDescent="0.2">
      <c r="A1652" s="277" t="str">
        <f t="shared" si="277"/>
        <v/>
      </c>
      <c r="B1652" s="296" t="str">
        <f t="shared" si="282"/>
        <v/>
      </c>
      <c r="C1652" s="296" t="str">
        <f t="shared" si="283"/>
        <v/>
      </c>
      <c r="D1652" s="297" t="str">
        <f t="shared" si="284"/>
        <v/>
      </c>
      <c r="E1652" s="298" t="str">
        <f t="shared" si="286"/>
        <v/>
      </c>
      <c r="F1652" s="297"/>
      <c r="G1652" s="297">
        <v>1652</v>
      </c>
      <c r="H1652" s="296" t="str">
        <f t="shared" si="285"/>
        <v/>
      </c>
      <c r="I1652" s="299" t="str">
        <f t="shared" si="278"/>
        <v/>
      </c>
      <c r="J1652" s="93"/>
      <c r="L1652" s="278">
        <f t="shared" si="279"/>
        <v>0</v>
      </c>
      <c r="M1652" s="278">
        <f t="shared" si="280"/>
        <v>0</v>
      </c>
      <c r="N1652" s="319">
        <f t="shared" si="281"/>
        <v>0</v>
      </c>
      <c r="O1652" s="300"/>
      <c r="P1652" s="300"/>
      <c r="Q1652" s="297"/>
      <c r="R1652" s="297"/>
      <c r="S1652" s="299" t="str">
        <f t="shared" si="287"/>
        <v/>
      </c>
    </row>
    <row r="1653" spans="1:19" ht="30" customHeight="1" x14ac:dyDescent="0.2">
      <c r="A1653" s="277" t="str">
        <f t="shared" si="277"/>
        <v/>
      </c>
      <c r="B1653" s="296" t="str">
        <f t="shared" si="282"/>
        <v/>
      </c>
      <c r="C1653" s="296" t="str">
        <f t="shared" si="283"/>
        <v/>
      </c>
      <c r="D1653" s="297" t="str">
        <f t="shared" si="284"/>
        <v/>
      </c>
      <c r="E1653" s="298" t="str">
        <f t="shared" si="286"/>
        <v/>
      </c>
      <c r="F1653" s="297"/>
      <c r="G1653" s="297">
        <v>1653</v>
      </c>
      <c r="H1653" s="296" t="str">
        <f t="shared" si="285"/>
        <v/>
      </c>
      <c r="I1653" s="299" t="str">
        <f t="shared" si="278"/>
        <v/>
      </c>
      <c r="J1653" s="93"/>
      <c r="L1653" s="278">
        <f t="shared" si="279"/>
        <v>0</v>
      </c>
      <c r="M1653" s="278">
        <f t="shared" si="280"/>
        <v>0</v>
      </c>
      <c r="N1653" s="319">
        <f t="shared" si="281"/>
        <v>0</v>
      </c>
      <c r="O1653" s="300"/>
      <c r="P1653" s="300"/>
      <c r="Q1653" s="297"/>
      <c r="R1653" s="297"/>
      <c r="S1653" s="299" t="str">
        <f t="shared" si="287"/>
        <v/>
      </c>
    </row>
    <row r="1654" spans="1:19" ht="30" customHeight="1" x14ac:dyDescent="0.2">
      <c r="A1654" s="277" t="str">
        <f t="shared" si="277"/>
        <v/>
      </c>
      <c r="B1654" s="296" t="str">
        <f t="shared" si="282"/>
        <v/>
      </c>
      <c r="C1654" s="296" t="str">
        <f t="shared" si="283"/>
        <v/>
      </c>
      <c r="D1654" s="297" t="str">
        <f t="shared" si="284"/>
        <v/>
      </c>
      <c r="E1654" s="298" t="str">
        <f t="shared" si="286"/>
        <v/>
      </c>
      <c r="F1654" s="297"/>
      <c r="G1654" s="297">
        <v>1654</v>
      </c>
      <c r="H1654" s="296" t="str">
        <f t="shared" si="285"/>
        <v/>
      </c>
      <c r="I1654" s="299" t="str">
        <f t="shared" si="278"/>
        <v/>
      </c>
      <c r="J1654" s="93"/>
      <c r="L1654" s="278">
        <f t="shared" si="279"/>
        <v>0</v>
      </c>
      <c r="M1654" s="278">
        <f t="shared" si="280"/>
        <v>0</v>
      </c>
      <c r="N1654" s="319">
        <f t="shared" si="281"/>
        <v>0</v>
      </c>
      <c r="O1654" s="300"/>
      <c r="P1654" s="300"/>
      <c r="Q1654" s="297"/>
      <c r="R1654" s="297"/>
      <c r="S1654" s="299" t="str">
        <f t="shared" si="287"/>
        <v/>
      </c>
    </row>
    <row r="1655" spans="1:19" ht="30" customHeight="1" x14ac:dyDescent="0.2">
      <c r="A1655" s="277" t="str">
        <f t="shared" si="277"/>
        <v/>
      </c>
      <c r="B1655" s="296" t="str">
        <f t="shared" si="282"/>
        <v/>
      </c>
      <c r="C1655" s="296" t="str">
        <f t="shared" si="283"/>
        <v/>
      </c>
      <c r="D1655" s="297" t="str">
        <f t="shared" si="284"/>
        <v/>
      </c>
      <c r="E1655" s="298" t="str">
        <f t="shared" si="286"/>
        <v/>
      </c>
      <c r="F1655" s="297"/>
      <c r="G1655" s="297">
        <v>1655</v>
      </c>
      <c r="H1655" s="296" t="str">
        <f t="shared" si="285"/>
        <v/>
      </c>
      <c r="I1655" s="299" t="str">
        <f t="shared" si="278"/>
        <v/>
      </c>
      <c r="J1655" s="93"/>
      <c r="L1655" s="278">
        <f t="shared" si="279"/>
        <v>0</v>
      </c>
      <c r="M1655" s="278">
        <f t="shared" si="280"/>
        <v>0</v>
      </c>
      <c r="N1655" s="319">
        <f t="shared" si="281"/>
        <v>0</v>
      </c>
      <c r="O1655" s="300"/>
      <c r="P1655" s="300"/>
      <c r="Q1655" s="297"/>
      <c r="R1655" s="297"/>
      <c r="S1655" s="299" t="str">
        <f t="shared" si="287"/>
        <v/>
      </c>
    </row>
    <row r="1656" spans="1:19" ht="30" customHeight="1" x14ac:dyDescent="0.2">
      <c r="A1656" s="277" t="str">
        <f t="shared" si="277"/>
        <v/>
      </c>
      <c r="B1656" s="296" t="str">
        <f t="shared" si="282"/>
        <v/>
      </c>
      <c r="C1656" s="296" t="str">
        <f t="shared" si="283"/>
        <v/>
      </c>
      <c r="D1656" s="297" t="str">
        <f t="shared" si="284"/>
        <v/>
      </c>
      <c r="E1656" s="298" t="str">
        <f t="shared" si="286"/>
        <v/>
      </c>
      <c r="F1656" s="297"/>
      <c r="G1656" s="297">
        <v>1656</v>
      </c>
      <c r="H1656" s="296" t="str">
        <f t="shared" si="285"/>
        <v/>
      </c>
      <c r="I1656" s="299" t="str">
        <f t="shared" si="278"/>
        <v/>
      </c>
      <c r="J1656" s="93"/>
      <c r="L1656" s="278">
        <f t="shared" si="279"/>
        <v>0</v>
      </c>
      <c r="M1656" s="278">
        <f t="shared" si="280"/>
        <v>0</v>
      </c>
      <c r="N1656" s="319">
        <f t="shared" si="281"/>
        <v>0</v>
      </c>
      <c r="O1656" s="300"/>
      <c r="P1656" s="300"/>
      <c r="Q1656" s="297"/>
      <c r="R1656" s="297"/>
      <c r="S1656" s="299" t="str">
        <f t="shared" si="287"/>
        <v/>
      </c>
    </row>
    <row r="1657" spans="1:19" ht="30" customHeight="1" x14ac:dyDescent="0.2">
      <c r="A1657" s="277" t="str">
        <f t="shared" si="277"/>
        <v/>
      </c>
      <c r="B1657" s="296" t="str">
        <f t="shared" si="282"/>
        <v/>
      </c>
      <c r="C1657" s="296" t="str">
        <f t="shared" si="283"/>
        <v/>
      </c>
      <c r="D1657" s="297" t="str">
        <f t="shared" si="284"/>
        <v/>
      </c>
      <c r="E1657" s="298" t="str">
        <f t="shared" si="286"/>
        <v/>
      </c>
      <c r="F1657" s="297"/>
      <c r="G1657" s="297">
        <v>1657</v>
      </c>
      <c r="H1657" s="296" t="str">
        <f t="shared" si="285"/>
        <v/>
      </c>
      <c r="I1657" s="299" t="str">
        <f t="shared" si="278"/>
        <v/>
      </c>
      <c r="J1657" s="93"/>
      <c r="L1657" s="278">
        <f t="shared" si="279"/>
        <v>0</v>
      </c>
      <c r="M1657" s="278">
        <f t="shared" si="280"/>
        <v>0</v>
      </c>
      <c r="N1657" s="319">
        <f t="shared" si="281"/>
        <v>0</v>
      </c>
      <c r="O1657" s="300"/>
      <c r="P1657" s="300"/>
      <c r="Q1657" s="297"/>
      <c r="R1657" s="297"/>
      <c r="S1657" s="299" t="str">
        <f t="shared" si="287"/>
        <v/>
      </c>
    </row>
    <row r="1658" spans="1:19" ht="30" customHeight="1" x14ac:dyDescent="0.2">
      <c r="A1658" s="277" t="str">
        <f t="shared" si="277"/>
        <v/>
      </c>
      <c r="B1658" s="296" t="str">
        <f t="shared" si="282"/>
        <v/>
      </c>
      <c r="C1658" s="296" t="str">
        <f t="shared" si="283"/>
        <v/>
      </c>
      <c r="D1658" s="297" t="str">
        <f t="shared" si="284"/>
        <v/>
      </c>
      <c r="E1658" s="298" t="str">
        <f t="shared" si="286"/>
        <v/>
      </c>
      <c r="F1658" s="297"/>
      <c r="G1658" s="297">
        <v>1658</v>
      </c>
      <c r="H1658" s="296" t="str">
        <f t="shared" si="285"/>
        <v/>
      </c>
      <c r="I1658" s="299" t="str">
        <f t="shared" si="278"/>
        <v/>
      </c>
      <c r="J1658" s="93"/>
      <c r="L1658" s="278">
        <f t="shared" si="279"/>
        <v>0</v>
      </c>
      <c r="M1658" s="278">
        <f t="shared" si="280"/>
        <v>0</v>
      </c>
      <c r="N1658" s="319">
        <f t="shared" si="281"/>
        <v>0</v>
      </c>
      <c r="O1658" s="300"/>
      <c r="P1658" s="300"/>
      <c r="Q1658" s="297"/>
      <c r="R1658" s="297"/>
      <c r="S1658" s="299" t="str">
        <f t="shared" si="287"/>
        <v/>
      </c>
    </row>
    <row r="1659" spans="1:19" ht="30" customHeight="1" x14ac:dyDescent="0.2">
      <c r="A1659" s="277" t="str">
        <f t="shared" si="277"/>
        <v/>
      </c>
      <c r="B1659" s="296" t="str">
        <f t="shared" si="282"/>
        <v/>
      </c>
      <c r="C1659" s="296" t="str">
        <f t="shared" si="283"/>
        <v/>
      </c>
      <c r="D1659" s="297" t="str">
        <f t="shared" si="284"/>
        <v/>
      </c>
      <c r="E1659" s="298" t="str">
        <f t="shared" si="286"/>
        <v/>
      </c>
      <c r="F1659" s="297"/>
      <c r="G1659" s="297">
        <v>1659</v>
      </c>
      <c r="H1659" s="296" t="str">
        <f t="shared" si="285"/>
        <v/>
      </c>
      <c r="I1659" s="299" t="str">
        <f t="shared" si="278"/>
        <v/>
      </c>
      <c r="J1659" s="93"/>
      <c r="L1659" s="278">
        <f t="shared" si="279"/>
        <v>0</v>
      </c>
      <c r="M1659" s="278">
        <f t="shared" si="280"/>
        <v>0</v>
      </c>
      <c r="N1659" s="319">
        <f t="shared" si="281"/>
        <v>0</v>
      </c>
      <c r="O1659" s="300"/>
      <c r="P1659" s="300"/>
      <c r="Q1659" s="297"/>
      <c r="R1659" s="297"/>
      <c r="S1659" s="299" t="str">
        <f t="shared" si="287"/>
        <v/>
      </c>
    </row>
    <row r="1660" spans="1:19" ht="30" customHeight="1" x14ac:dyDescent="0.2">
      <c r="A1660" s="277" t="str">
        <f t="shared" si="277"/>
        <v/>
      </c>
      <c r="B1660" s="296" t="str">
        <f t="shared" si="282"/>
        <v/>
      </c>
      <c r="C1660" s="296" t="str">
        <f t="shared" si="283"/>
        <v/>
      </c>
      <c r="D1660" s="297" t="str">
        <f t="shared" si="284"/>
        <v/>
      </c>
      <c r="E1660" s="298" t="str">
        <f t="shared" si="286"/>
        <v/>
      </c>
      <c r="F1660" s="297"/>
      <c r="G1660" s="297">
        <v>1660</v>
      </c>
      <c r="H1660" s="296" t="str">
        <f t="shared" si="285"/>
        <v/>
      </c>
      <c r="I1660" s="299" t="str">
        <f t="shared" si="278"/>
        <v/>
      </c>
      <c r="J1660" s="93"/>
      <c r="L1660" s="278">
        <f t="shared" si="279"/>
        <v>0</v>
      </c>
      <c r="M1660" s="278">
        <f t="shared" si="280"/>
        <v>0</v>
      </c>
      <c r="N1660" s="319">
        <f t="shared" si="281"/>
        <v>0</v>
      </c>
      <c r="O1660" s="300"/>
      <c r="P1660" s="300"/>
      <c r="Q1660" s="297"/>
      <c r="R1660" s="297"/>
      <c r="S1660" s="299" t="str">
        <f t="shared" si="287"/>
        <v/>
      </c>
    </row>
    <row r="1661" spans="1:19" ht="30" customHeight="1" x14ac:dyDescent="0.2">
      <c r="A1661" s="277" t="str">
        <f t="shared" si="277"/>
        <v/>
      </c>
      <c r="B1661" s="296" t="str">
        <f t="shared" si="282"/>
        <v/>
      </c>
      <c r="C1661" s="296" t="str">
        <f t="shared" si="283"/>
        <v/>
      </c>
      <c r="D1661" s="297" t="str">
        <f t="shared" si="284"/>
        <v/>
      </c>
      <c r="E1661" s="298" t="str">
        <f t="shared" si="286"/>
        <v/>
      </c>
      <c r="F1661" s="297"/>
      <c r="G1661" s="297">
        <v>1661</v>
      </c>
      <c r="H1661" s="296" t="str">
        <f t="shared" si="285"/>
        <v/>
      </c>
      <c r="I1661" s="299" t="str">
        <f t="shared" si="278"/>
        <v/>
      </c>
      <c r="J1661" s="93"/>
      <c r="L1661" s="278">
        <f t="shared" si="279"/>
        <v>0</v>
      </c>
      <c r="M1661" s="278">
        <f t="shared" si="280"/>
        <v>0</v>
      </c>
      <c r="N1661" s="319">
        <f t="shared" si="281"/>
        <v>0</v>
      </c>
      <c r="O1661" s="300"/>
      <c r="P1661" s="300"/>
      <c r="Q1661" s="297"/>
      <c r="R1661" s="297"/>
      <c r="S1661" s="299" t="str">
        <f t="shared" si="287"/>
        <v/>
      </c>
    </row>
    <row r="1662" spans="1:19" ht="30" customHeight="1" x14ac:dyDescent="0.2">
      <c r="A1662" s="277" t="str">
        <f t="shared" si="277"/>
        <v/>
      </c>
      <c r="B1662" s="296" t="str">
        <f t="shared" si="282"/>
        <v/>
      </c>
      <c r="C1662" s="296" t="str">
        <f t="shared" si="283"/>
        <v/>
      </c>
      <c r="D1662" s="297" t="str">
        <f t="shared" si="284"/>
        <v/>
      </c>
      <c r="E1662" s="298" t="str">
        <f t="shared" si="286"/>
        <v/>
      </c>
      <c r="F1662" s="297"/>
      <c r="G1662" s="297">
        <v>1662</v>
      </c>
      <c r="H1662" s="296" t="str">
        <f t="shared" si="285"/>
        <v/>
      </c>
      <c r="I1662" s="299" t="str">
        <f t="shared" si="278"/>
        <v/>
      </c>
      <c r="J1662" s="93"/>
      <c r="L1662" s="278">
        <f t="shared" si="279"/>
        <v>0</v>
      </c>
      <c r="M1662" s="278">
        <f t="shared" si="280"/>
        <v>0</v>
      </c>
      <c r="N1662" s="319">
        <f t="shared" si="281"/>
        <v>0</v>
      </c>
      <c r="O1662" s="300"/>
      <c r="P1662" s="300"/>
      <c r="Q1662" s="297"/>
      <c r="R1662" s="297"/>
      <c r="S1662" s="299" t="str">
        <f t="shared" si="287"/>
        <v/>
      </c>
    </row>
    <row r="1663" spans="1:19" ht="30" customHeight="1" x14ac:dyDescent="0.2">
      <c r="A1663" s="277" t="str">
        <f t="shared" si="277"/>
        <v/>
      </c>
      <c r="B1663" s="296" t="str">
        <f t="shared" si="282"/>
        <v/>
      </c>
      <c r="C1663" s="296" t="str">
        <f t="shared" si="283"/>
        <v/>
      </c>
      <c r="D1663" s="297" t="str">
        <f t="shared" si="284"/>
        <v/>
      </c>
      <c r="E1663" s="298" t="str">
        <f t="shared" si="286"/>
        <v/>
      </c>
      <c r="F1663" s="297"/>
      <c r="G1663" s="297">
        <v>1663</v>
      </c>
      <c r="H1663" s="296" t="str">
        <f t="shared" si="285"/>
        <v/>
      </c>
      <c r="I1663" s="299" t="str">
        <f t="shared" si="278"/>
        <v/>
      </c>
      <c r="J1663" s="93"/>
      <c r="L1663" s="278">
        <f t="shared" si="279"/>
        <v>0</v>
      </c>
      <c r="M1663" s="278">
        <f t="shared" si="280"/>
        <v>0</v>
      </c>
      <c r="N1663" s="319">
        <f t="shared" si="281"/>
        <v>0</v>
      </c>
      <c r="O1663" s="300"/>
      <c r="P1663" s="300"/>
      <c r="Q1663" s="297"/>
      <c r="R1663" s="297"/>
      <c r="S1663" s="299" t="str">
        <f t="shared" si="287"/>
        <v/>
      </c>
    </row>
    <row r="1664" spans="1:19" ht="30" customHeight="1" x14ac:dyDescent="0.2">
      <c r="A1664" s="277" t="str">
        <f t="shared" si="277"/>
        <v/>
      </c>
      <c r="B1664" s="296" t="str">
        <f t="shared" si="282"/>
        <v/>
      </c>
      <c r="C1664" s="296" t="str">
        <f t="shared" si="283"/>
        <v/>
      </c>
      <c r="D1664" s="297" t="str">
        <f t="shared" si="284"/>
        <v/>
      </c>
      <c r="E1664" s="298" t="str">
        <f t="shared" si="286"/>
        <v/>
      </c>
      <c r="F1664" s="297"/>
      <c r="G1664" s="297">
        <v>1664</v>
      </c>
      <c r="H1664" s="296" t="str">
        <f t="shared" si="285"/>
        <v/>
      </c>
      <c r="I1664" s="299" t="str">
        <f t="shared" si="278"/>
        <v/>
      </c>
      <c r="J1664" s="93"/>
      <c r="L1664" s="278">
        <f t="shared" si="279"/>
        <v>0</v>
      </c>
      <c r="M1664" s="278">
        <f t="shared" si="280"/>
        <v>0</v>
      </c>
      <c r="N1664" s="319">
        <f t="shared" si="281"/>
        <v>0</v>
      </c>
      <c r="O1664" s="300"/>
      <c r="P1664" s="300"/>
      <c r="Q1664" s="297"/>
      <c r="R1664" s="297"/>
      <c r="S1664" s="299" t="str">
        <f t="shared" si="287"/>
        <v/>
      </c>
    </row>
    <row r="1665" spans="1:19" ht="30" customHeight="1" x14ac:dyDescent="0.2">
      <c r="A1665" s="277" t="str">
        <f t="shared" si="277"/>
        <v/>
      </c>
      <c r="B1665" s="296" t="str">
        <f t="shared" si="282"/>
        <v/>
      </c>
      <c r="C1665" s="296" t="str">
        <f t="shared" si="283"/>
        <v/>
      </c>
      <c r="D1665" s="297" t="str">
        <f t="shared" si="284"/>
        <v/>
      </c>
      <c r="E1665" s="298" t="str">
        <f t="shared" si="286"/>
        <v/>
      </c>
      <c r="F1665" s="297"/>
      <c r="G1665" s="297">
        <v>1665</v>
      </c>
      <c r="H1665" s="296" t="str">
        <f t="shared" si="285"/>
        <v/>
      </c>
      <c r="I1665" s="299" t="str">
        <f t="shared" si="278"/>
        <v/>
      </c>
      <c r="J1665" s="93"/>
      <c r="L1665" s="278">
        <f t="shared" si="279"/>
        <v>0</v>
      </c>
      <c r="M1665" s="278">
        <f t="shared" si="280"/>
        <v>0</v>
      </c>
      <c r="N1665" s="319">
        <f t="shared" si="281"/>
        <v>0</v>
      </c>
      <c r="O1665" s="300"/>
      <c r="P1665" s="300"/>
      <c r="Q1665" s="297"/>
      <c r="R1665" s="297"/>
      <c r="S1665" s="299" t="str">
        <f t="shared" si="287"/>
        <v/>
      </c>
    </row>
    <row r="1666" spans="1:19" ht="30" customHeight="1" x14ac:dyDescent="0.2">
      <c r="A1666" s="277" t="str">
        <f t="shared" ref="A1666:A1729" si="288">IF(B1666="","",$W$3)</f>
        <v/>
      </c>
      <c r="B1666" s="296" t="str">
        <f t="shared" si="282"/>
        <v/>
      </c>
      <c r="C1666" s="296" t="str">
        <f t="shared" si="283"/>
        <v/>
      </c>
      <c r="D1666" s="297" t="str">
        <f t="shared" si="284"/>
        <v/>
      </c>
      <c r="E1666" s="298" t="str">
        <f t="shared" si="286"/>
        <v/>
      </c>
      <c r="F1666" s="297"/>
      <c r="G1666" s="297">
        <v>1666</v>
      </c>
      <c r="H1666" s="296" t="str">
        <f t="shared" si="285"/>
        <v/>
      </c>
      <c r="I1666" s="299" t="str">
        <f t="shared" ref="I1666:I1729" si="289">IF(H1666="","",CONCATENATE("C",IF(H1666&gt;$X$1-25,0,INT(($X$1-H1666-20)/5))))</f>
        <v/>
      </c>
      <c r="J1666" s="93"/>
      <c r="L1666" s="278">
        <f t="shared" ref="L1666:L1729" si="290">IF(D1666="M",1,0)</f>
        <v>0</v>
      </c>
      <c r="M1666" s="278">
        <f t="shared" ref="M1666:M1729" si="291">IF(D1666="F",1,0)</f>
        <v>0</v>
      </c>
      <c r="N1666" s="319">
        <f t="shared" ref="N1666:N1729" si="292">IF(COUNTBLANK(O1666:R1666)=0,1,0)</f>
        <v>0</v>
      </c>
      <c r="O1666" s="300"/>
      <c r="P1666" s="300"/>
      <c r="Q1666" s="297"/>
      <c r="R1666" s="297"/>
      <c r="S1666" s="299" t="str">
        <f t="shared" si="287"/>
        <v/>
      </c>
    </row>
    <row r="1667" spans="1:19" ht="30" customHeight="1" x14ac:dyDescent="0.2">
      <c r="A1667" s="277" t="str">
        <f t="shared" si="288"/>
        <v/>
      </c>
      <c r="B1667" s="296" t="str">
        <f t="shared" ref="B1667:B1730" si="293">IF(O1667="","",O1667)</f>
        <v/>
      </c>
      <c r="C1667" s="296" t="str">
        <f t="shared" ref="C1667:C1730" si="294">IF(P1667="","",P1667)</f>
        <v/>
      </c>
      <c r="D1667" s="297" t="str">
        <f t="shared" ref="D1667:D1730" si="295">IF(Q1667="","",Q1667)</f>
        <v/>
      </c>
      <c r="E1667" s="298" t="str">
        <f t="shared" si="286"/>
        <v/>
      </c>
      <c r="F1667" s="297"/>
      <c r="G1667" s="297">
        <v>1667</v>
      </c>
      <c r="H1667" s="296" t="str">
        <f t="shared" ref="H1667:H1730" si="296">IF(R1667="","",R1667)</f>
        <v/>
      </c>
      <c r="I1667" s="299" t="str">
        <f t="shared" si="289"/>
        <v/>
      </c>
      <c r="J1667" s="93"/>
      <c r="L1667" s="278">
        <f t="shared" si="290"/>
        <v>0</v>
      </c>
      <c r="M1667" s="278">
        <f t="shared" si="291"/>
        <v>0</v>
      </c>
      <c r="N1667" s="319">
        <f t="shared" si="292"/>
        <v>0</v>
      </c>
      <c r="O1667" s="300"/>
      <c r="P1667" s="300"/>
      <c r="Q1667" s="297"/>
      <c r="R1667" s="297"/>
      <c r="S1667" s="299" t="str">
        <f t="shared" si="287"/>
        <v/>
      </c>
    </row>
    <row r="1668" spans="1:19" ht="30" customHeight="1" x14ac:dyDescent="0.2">
      <c r="A1668" s="277" t="str">
        <f t="shared" si="288"/>
        <v/>
      </c>
      <c r="B1668" s="296" t="str">
        <f t="shared" si="293"/>
        <v/>
      </c>
      <c r="C1668" s="296" t="str">
        <f t="shared" si="294"/>
        <v/>
      </c>
      <c r="D1668" s="297" t="str">
        <f t="shared" si="295"/>
        <v/>
      </c>
      <c r="E1668" s="298" t="str">
        <f t="shared" ref="E1668:E1731" si="297">IF(H1668="","",VALUE(CONCATENATE("01/01/",H1668)))</f>
        <v/>
      </c>
      <c r="F1668" s="297"/>
      <c r="G1668" s="297">
        <v>1668</v>
      </c>
      <c r="H1668" s="296" t="str">
        <f t="shared" si="296"/>
        <v/>
      </c>
      <c r="I1668" s="299" t="str">
        <f t="shared" si="289"/>
        <v/>
      </c>
      <c r="J1668" s="93"/>
      <c r="L1668" s="278">
        <f t="shared" si="290"/>
        <v>0</v>
      </c>
      <c r="M1668" s="278">
        <f t="shared" si="291"/>
        <v>0</v>
      </c>
      <c r="N1668" s="319">
        <f t="shared" si="292"/>
        <v>0</v>
      </c>
      <c r="O1668" s="300"/>
      <c r="P1668" s="300"/>
      <c r="Q1668" s="297"/>
      <c r="R1668" s="297"/>
      <c r="S1668" s="299" t="str">
        <f t="shared" si="287"/>
        <v/>
      </c>
    </row>
    <row r="1669" spans="1:19" ht="30" customHeight="1" x14ac:dyDescent="0.2">
      <c r="A1669" s="277" t="str">
        <f t="shared" si="288"/>
        <v/>
      </c>
      <c r="B1669" s="296" t="str">
        <f t="shared" si="293"/>
        <v/>
      </c>
      <c r="C1669" s="296" t="str">
        <f t="shared" si="294"/>
        <v/>
      </c>
      <c r="D1669" s="297" t="str">
        <f t="shared" si="295"/>
        <v/>
      </c>
      <c r="E1669" s="298" t="str">
        <f t="shared" si="297"/>
        <v/>
      </c>
      <c r="F1669" s="297"/>
      <c r="G1669" s="297">
        <v>1669</v>
      </c>
      <c r="H1669" s="296" t="str">
        <f t="shared" si="296"/>
        <v/>
      </c>
      <c r="I1669" s="299" t="str">
        <f t="shared" si="289"/>
        <v/>
      </c>
      <c r="J1669" s="93"/>
      <c r="L1669" s="278">
        <f t="shared" si="290"/>
        <v>0</v>
      </c>
      <c r="M1669" s="278">
        <f t="shared" si="291"/>
        <v>0</v>
      </c>
      <c r="N1669" s="319">
        <f t="shared" si="292"/>
        <v>0</v>
      </c>
      <c r="O1669" s="300"/>
      <c r="P1669" s="300"/>
      <c r="Q1669" s="297"/>
      <c r="R1669" s="297"/>
      <c r="S1669" s="299" t="str">
        <f t="shared" si="287"/>
        <v/>
      </c>
    </row>
    <row r="1670" spans="1:19" ht="30" customHeight="1" x14ac:dyDescent="0.2">
      <c r="A1670" s="277" t="str">
        <f t="shared" si="288"/>
        <v/>
      </c>
      <c r="B1670" s="296" t="str">
        <f t="shared" si="293"/>
        <v/>
      </c>
      <c r="C1670" s="296" t="str">
        <f t="shared" si="294"/>
        <v/>
      </c>
      <c r="D1670" s="297" t="str">
        <f t="shared" si="295"/>
        <v/>
      </c>
      <c r="E1670" s="298" t="str">
        <f t="shared" si="297"/>
        <v/>
      </c>
      <c r="F1670" s="297"/>
      <c r="G1670" s="297">
        <v>1670</v>
      </c>
      <c r="H1670" s="296" t="str">
        <f t="shared" si="296"/>
        <v/>
      </c>
      <c r="I1670" s="299" t="str">
        <f t="shared" si="289"/>
        <v/>
      </c>
      <c r="J1670" s="93"/>
      <c r="L1670" s="278">
        <f t="shared" si="290"/>
        <v>0</v>
      </c>
      <c r="M1670" s="278">
        <f t="shared" si="291"/>
        <v>0</v>
      </c>
      <c r="N1670" s="319">
        <f t="shared" si="292"/>
        <v>0</v>
      </c>
      <c r="O1670" s="300"/>
      <c r="P1670" s="300"/>
      <c r="Q1670" s="297"/>
      <c r="R1670" s="297"/>
      <c r="S1670" s="299" t="str">
        <f t="shared" si="287"/>
        <v/>
      </c>
    </row>
    <row r="1671" spans="1:19" ht="30" customHeight="1" x14ac:dyDescent="0.2">
      <c r="A1671" s="277" t="str">
        <f t="shared" si="288"/>
        <v/>
      </c>
      <c r="B1671" s="296" t="str">
        <f t="shared" si="293"/>
        <v/>
      </c>
      <c r="C1671" s="296" t="str">
        <f t="shared" si="294"/>
        <v/>
      </c>
      <c r="D1671" s="297" t="str">
        <f t="shared" si="295"/>
        <v/>
      </c>
      <c r="E1671" s="298" t="str">
        <f t="shared" si="297"/>
        <v/>
      </c>
      <c r="F1671" s="297"/>
      <c r="G1671" s="297">
        <v>1671</v>
      </c>
      <c r="H1671" s="296" t="str">
        <f t="shared" si="296"/>
        <v/>
      </c>
      <c r="I1671" s="299" t="str">
        <f t="shared" si="289"/>
        <v/>
      </c>
      <c r="J1671" s="93"/>
      <c r="L1671" s="278">
        <f t="shared" si="290"/>
        <v>0</v>
      </c>
      <c r="M1671" s="278">
        <f t="shared" si="291"/>
        <v>0</v>
      </c>
      <c r="N1671" s="319">
        <f t="shared" si="292"/>
        <v>0</v>
      </c>
      <c r="O1671" s="300"/>
      <c r="P1671" s="300"/>
      <c r="Q1671" s="297"/>
      <c r="R1671" s="297"/>
      <c r="S1671" s="299" t="str">
        <f t="shared" si="287"/>
        <v/>
      </c>
    </row>
    <row r="1672" spans="1:19" ht="30" customHeight="1" x14ac:dyDescent="0.2">
      <c r="A1672" s="277" t="str">
        <f t="shared" si="288"/>
        <v/>
      </c>
      <c r="B1672" s="296" t="str">
        <f t="shared" si="293"/>
        <v/>
      </c>
      <c r="C1672" s="296" t="str">
        <f t="shared" si="294"/>
        <v/>
      </c>
      <c r="D1672" s="297" t="str">
        <f t="shared" si="295"/>
        <v/>
      </c>
      <c r="E1672" s="298" t="str">
        <f t="shared" si="297"/>
        <v/>
      </c>
      <c r="F1672" s="297"/>
      <c r="G1672" s="297">
        <v>1672</v>
      </c>
      <c r="H1672" s="296" t="str">
        <f t="shared" si="296"/>
        <v/>
      </c>
      <c r="I1672" s="299" t="str">
        <f t="shared" si="289"/>
        <v/>
      </c>
      <c r="J1672" s="93"/>
      <c r="L1672" s="278">
        <f t="shared" si="290"/>
        <v>0</v>
      </c>
      <c r="M1672" s="278">
        <f t="shared" si="291"/>
        <v>0</v>
      </c>
      <c r="N1672" s="319">
        <f t="shared" si="292"/>
        <v>0</v>
      </c>
      <c r="O1672" s="300"/>
      <c r="P1672" s="300"/>
      <c r="Q1672" s="297"/>
      <c r="R1672" s="297"/>
      <c r="S1672" s="299" t="str">
        <f t="shared" si="287"/>
        <v/>
      </c>
    </row>
    <row r="1673" spans="1:19" ht="30" customHeight="1" x14ac:dyDescent="0.2">
      <c r="A1673" s="277" t="str">
        <f t="shared" si="288"/>
        <v/>
      </c>
      <c r="B1673" s="296" t="str">
        <f t="shared" si="293"/>
        <v/>
      </c>
      <c r="C1673" s="296" t="str">
        <f t="shared" si="294"/>
        <v/>
      </c>
      <c r="D1673" s="297" t="str">
        <f t="shared" si="295"/>
        <v/>
      </c>
      <c r="E1673" s="298" t="str">
        <f t="shared" si="297"/>
        <v/>
      </c>
      <c r="F1673" s="297"/>
      <c r="G1673" s="297">
        <v>1673</v>
      </c>
      <c r="H1673" s="296" t="str">
        <f t="shared" si="296"/>
        <v/>
      </c>
      <c r="I1673" s="299" t="str">
        <f t="shared" si="289"/>
        <v/>
      </c>
      <c r="J1673" s="93"/>
      <c r="L1673" s="278">
        <f t="shared" si="290"/>
        <v>0</v>
      </c>
      <c r="M1673" s="278">
        <f t="shared" si="291"/>
        <v>0</v>
      </c>
      <c r="N1673" s="319">
        <f t="shared" si="292"/>
        <v>0</v>
      </c>
      <c r="O1673" s="300"/>
      <c r="P1673" s="300"/>
      <c r="Q1673" s="297"/>
      <c r="R1673" s="297"/>
      <c r="S1673" s="299" t="str">
        <f t="shared" si="287"/>
        <v/>
      </c>
    </row>
    <row r="1674" spans="1:19" ht="30" customHeight="1" x14ac:dyDescent="0.2">
      <c r="A1674" s="277" t="str">
        <f t="shared" si="288"/>
        <v/>
      </c>
      <c r="B1674" s="296" t="str">
        <f t="shared" si="293"/>
        <v/>
      </c>
      <c r="C1674" s="296" t="str">
        <f t="shared" si="294"/>
        <v/>
      </c>
      <c r="D1674" s="297" t="str">
        <f t="shared" si="295"/>
        <v/>
      </c>
      <c r="E1674" s="298" t="str">
        <f t="shared" si="297"/>
        <v/>
      </c>
      <c r="F1674" s="297"/>
      <c r="G1674" s="297">
        <v>1674</v>
      </c>
      <c r="H1674" s="296" t="str">
        <f t="shared" si="296"/>
        <v/>
      </c>
      <c r="I1674" s="299" t="str">
        <f t="shared" si="289"/>
        <v/>
      </c>
      <c r="J1674" s="93"/>
      <c r="L1674" s="278">
        <f t="shared" si="290"/>
        <v>0</v>
      </c>
      <c r="M1674" s="278">
        <f t="shared" si="291"/>
        <v>0</v>
      </c>
      <c r="N1674" s="319">
        <f t="shared" si="292"/>
        <v>0</v>
      </c>
      <c r="O1674" s="300"/>
      <c r="P1674" s="300"/>
      <c r="Q1674" s="297"/>
      <c r="R1674" s="297"/>
      <c r="S1674" s="299" t="str">
        <f t="shared" si="287"/>
        <v/>
      </c>
    </row>
    <row r="1675" spans="1:19" ht="30" customHeight="1" x14ac:dyDescent="0.2">
      <c r="A1675" s="277" t="str">
        <f t="shared" si="288"/>
        <v/>
      </c>
      <c r="B1675" s="296" t="str">
        <f t="shared" si="293"/>
        <v/>
      </c>
      <c r="C1675" s="296" t="str">
        <f t="shared" si="294"/>
        <v/>
      </c>
      <c r="D1675" s="297" t="str">
        <f t="shared" si="295"/>
        <v/>
      </c>
      <c r="E1675" s="298" t="str">
        <f t="shared" si="297"/>
        <v/>
      </c>
      <c r="F1675" s="297"/>
      <c r="G1675" s="297">
        <v>1675</v>
      </c>
      <c r="H1675" s="296" t="str">
        <f t="shared" si="296"/>
        <v/>
      </c>
      <c r="I1675" s="299" t="str">
        <f t="shared" si="289"/>
        <v/>
      </c>
      <c r="J1675" s="93"/>
      <c r="L1675" s="278">
        <f t="shared" si="290"/>
        <v>0</v>
      </c>
      <c r="M1675" s="278">
        <f t="shared" si="291"/>
        <v>0</v>
      </c>
      <c r="N1675" s="319">
        <f t="shared" si="292"/>
        <v>0</v>
      </c>
      <c r="O1675" s="300"/>
      <c r="P1675" s="300"/>
      <c r="Q1675" s="297"/>
      <c r="R1675" s="297"/>
      <c r="S1675" s="299" t="str">
        <f t="shared" si="287"/>
        <v/>
      </c>
    </row>
    <row r="1676" spans="1:19" ht="30" customHeight="1" x14ac:dyDescent="0.2">
      <c r="A1676" s="277" t="str">
        <f t="shared" si="288"/>
        <v/>
      </c>
      <c r="B1676" s="296" t="str">
        <f t="shared" si="293"/>
        <v/>
      </c>
      <c r="C1676" s="296" t="str">
        <f t="shared" si="294"/>
        <v/>
      </c>
      <c r="D1676" s="297" t="str">
        <f t="shared" si="295"/>
        <v/>
      </c>
      <c r="E1676" s="298" t="str">
        <f t="shared" si="297"/>
        <v/>
      </c>
      <c r="F1676" s="297"/>
      <c r="G1676" s="297">
        <v>1676</v>
      </c>
      <c r="H1676" s="296" t="str">
        <f t="shared" si="296"/>
        <v/>
      </c>
      <c r="I1676" s="299" t="str">
        <f t="shared" si="289"/>
        <v/>
      </c>
      <c r="J1676" s="93"/>
      <c r="L1676" s="278">
        <f t="shared" si="290"/>
        <v>0</v>
      </c>
      <c r="M1676" s="278">
        <f t="shared" si="291"/>
        <v>0</v>
      </c>
      <c r="N1676" s="319">
        <f t="shared" si="292"/>
        <v>0</v>
      </c>
      <c r="O1676" s="300"/>
      <c r="P1676" s="300"/>
      <c r="Q1676" s="297"/>
      <c r="R1676" s="297"/>
      <c r="S1676" s="299" t="str">
        <f t="shared" si="287"/>
        <v/>
      </c>
    </row>
    <row r="1677" spans="1:19" ht="30" customHeight="1" x14ac:dyDescent="0.2">
      <c r="A1677" s="277" t="str">
        <f t="shared" si="288"/>
        <v/>
      </c>
      <c r="B1677" s="296" t="str">
        <f t="shared" si="293"/>
        <v/>
      </c>
      <c r="C1677" s="296" t="str">
        <f t="shared" si="294"/>
        <v/>
      </c>
      <c r="D1677" s="297" t="str">
        <f t="shared" si="295"/>
        <v/>
      </c>
      <c r="E1677" s="298" t="str">
        <f t="shared" si="297"/>
        <v/>
      </c>
      <c r="F1677" s="297"/>
      <c r="G1677" s="297">
        <v>1677</v>
      </c>
      <c r="H1677" s="296" t="str">
        <f t="shared" si="296"/>
        <v/>
      </c>
      <c r="I1677" s="299" t="str">
        <f t="shared" si="289"/>
        <v/>
      </c>
      <c r="J1677" s="93"/>
      <c r="L1677" s="278">
        <f t="shared" si="290"/>
        <v>0</v>
      </c>
      <c r="M1677" s="278">
        <f t="shared" si="291"/>
        <v>0</v>
      </c>
      <c r="N1677" s="319">
        <f t="shared" si="292"/>
        <v>0</v>
      </c>
      <c r="O1677" s="300"/>
      <c r="P1677" s="300"/>
      <c r="Q1677" s="297"/>
      <c r="R1677" s="297"/>
      <c r="S1677" s="299" t="str">
        <f t="shared" si="287"/>
        <v/>
      </c>
    </row>
    <row r="1678" spans="1:19" ht="30" customHeight="1" x14ac:dyDescent="0.2">
      <c r="A1678" s="277" t="str">
        <f t="shared" si="288"/>
        <v/>
      </c>
      <c r="B1678" s="296" t="str">
        <f t="shared" si="293"/>
        <v/>
      </c>
      <c r="C1678" s="296" t="str">
        <f t="shared" si="294"/>
        <v/>
      </c>
      <c r="D1678" s="297" t="str">
        <f t="shared" si="295"/>
        <v/>
      </c>
      <c r="E1678" s="298" t="str">
        <f t="shared" si="297"/>
        <v/>
      </c>
      <c r="F1678" s="297"/>
      <c r="G1678" s="297">
        <v>1678</v>
      </c>
      <c r="H1678" s="296" t="str">
        <f t="shared" si="296"/>
        <v/>
      </c>
      <c r="I1678" s="299" t="str">
        <f t="shared" si="289"/>
        <v/>
      </c>
      <c r="J1678" s="93"/>
      <c r="L1678" s="278">
        <f t="shared" si="290"/>
        <v>0</v>
      </c>
      <c r="M1678" s="278">
        <f t="shared" si="291"/>
        <v>0</v>
      </c>
      <c r="N1678" s="319">
        <f t="shared" si="292"/>
        <v>0</v>
      </c>
      <c r="O1678" s="300"/>
      <c r="P1678" s="300"/>
      <c r="Q1678" s="297"/>
      <c r="R1678" s="297"/>
      <c r="S1678" s="299" t="str">
        <f t="shared" si="287"/>
        <v/>
      </c>
    </row>
    <row r="1679" spans="1:19" ht="30" customHeight="1" x14ac:dyDescent="0.2">
      <c r="A1679" s="277" t="str">
        <f t="shared" si="288"/>
        <v/>
      </c>
      <c r="B1679" s="296" t="str">
        <f t="shared" si="293"/>
        <v/>
      </c>
      <c r="C1679" s="296" t="str">
        <f t="shared" si="294"/>
        <v/>
      </c>
      <c r="D1679" s="297" t="str">
        <f t="shared" si="295"/>
        <v/>
      </c>
      <c r="E1679" s="298" t="str">
        <f t="shared" si="297"/>
        <v/>
      </c>
      <c r="F1679" s="297"/>
      <c r="G1679" s="297">
        <v>1679</v>
      </c>
      <c r="H1679" s="296" t="str">
        <f t="shared" si="296"/>
        <v/>
      </c>
      <c r="I1679" s="299" t="str">
        <f t="shared" si="289"/>
        <v/>
      </c>
      <c r="J1679" s="93"/>
      <c r="L1679" s="278">
        <f t="shared" si="290"/>
        <v>0</v>
      </c>
      <c r="M1679" s="278">
        <f t="shared" si="291"/>
        <v>0</v>
      </c>
      <c r="N1679" s="319">
        <f t="shared" si="292"/>
        <v>0</v>
      </c>
      <c r="O1679" s="300"/>
      <c r="P1679" s="300"/>
      <c r="Q1679" s="297"/>
      <c r="R1679" s="297"/>
      <c r="S1679" s="299" t="str">
        <f t="shared" si="287"/>
        <v/>
      </c>
    </row>
    <row r="1680" spans="1:19" ht="30" customHeight="1" x14ac:dyDescent="0.2">
      <c r="A1680" s="277" t="str">
        <f t="shared" si="288"/>
        <v/>
      </c>
      <c r="B1680" s="296" t="str">
        <f t="shared" si="293"/>
        <v/>
      </c>
      <c r="C1680" s="296" t="str">
        <f t="shared" si="294"/>
        <v/>
      </c>
      <c r="D1680" s="297" t="str">
        <f t="shared" si="295"/>
        <v/>
      </c>
      <c r="E1680" s="298" t="str">
        <f t="shared" si="297"/>
        <v/>
      </c>
      <c r="F1680" s="297"/>
      <c r="G1680" s="297">
        <v>1680</v>
      </c>
      <c r="H1680" s="296" t="str">
        <f t="shared" si="296"/>
        <v/>
      </c>
      <c r="I1680" s="299" t="str">
        <f t="shared" si="289"/>
        <v/>
      </c>
      <c r="J1680" s="93"/>
      <c r="L1680" s="278">
        <f t="shared" si="290"/>
        <v>0</v>
      </c>
      <c r="M1680" s="278">
        <f t="shared" si="291"/>
        <v>0</v>
      </c>
      <c r="N1680" s="319">
        <f t="shared" si="292"/>
        <v>0</v>
      </c>
      <c r="O1680" s="300"/>
      <c r="P1680" s="300"/>
      <c r="Q1680" s="297"/>
      <c r="R1680" s="297"/>
      <c r="S1680" s="299" t="str">
        <f t="shared" si="287"/>
        <v/>
      </c>
    </row>
    <row r="1681" spans="1:19" ht="30" customHeight="1" x14ac:dyDescent="0.2">
      <c r="A1681" s="277" t="str">
        <f t="shared" si="288"/>
        <v/>
      </c>
      <c r="B1681" s="296" t="str">
        <f t="shared" si="293"/>
        <v/>
      </c>
      <c r="C1681" s="296" t="str">
        <f t="shared" si="294"/>
        <v/>
      </c>
      <c r="D1681" s="297" t="str">
        <f t="shared" si="295"/>
        <v/>
      </c>
      <c r="E1681" s="298" t="str">
        <f t="shared" si="297"/>
        <v/>
      </c>
      <c r="F1681" s="297"/>
      <c r="G1681" s="297">
        <v>1681</v>
      </c>
      <c r="H1681" s="296" t="str">
        <f t="shared" si="296"/>
        <v/>
      </c>
      <c r="I1681" s="299" t="str">
        <f t="shared" si="289"/>
        <v/>
      </c>
      <c r="J1681" s="93"/>
      <c r="L1681" s="278">
        <f t="shared" si="290"/>
        <v>0</v>
      </c>
      <c r="M1681" s="278">
        <f t="shared" si="291"/>
        <v>0</v>
      </c>
      <c r="N1681" s="319">
        <f t="shared" si="292"/>
        <v>0</v>
      </c>
      <c r="O1681" s="300"/>
      <c r="P1681" s="300"/>
      <c r="Q1681" s="297"/>
      <c r="R1681" s="297"/>
      <c r="S1681" s="299" t="str">
        <f t="shared" ref="S1681:S1744" si="298">IF(R1681="","",CONCATENATE("C",IF(R1681&gt;$X$1-25,0,INT(($X$1-R1681-20)/5))))</f>
        <v/>
      </c>
    </row>
    <row r="1682" spans="1:19" ht="30" customHeight="1" x14ac:dyDescent="0.2">
      <c r="A1682" s="277" t="str">
        <f t="shared" si="288"/>
        <v/>
      </c>
      <c r="B1682" s="296" t="str">
        <f t="shared" si="293"/>
        <v/>
      </c>
      <c r="C1682" s="296" t="str">
        <f t="shared" si="294"/>
        <v/>
      </c>
      <c r="D1682" s="297" t="str">
        <f t="shared" si="295"/>
        <v/>
      </c>
      <c r="E1682" s="298" t="str">
        <f t="shared" si="297"/>
        <v/>
      </c>
      <c r="F1682" s="297"/>
      <c r="G1682" s="297">
        <v>1682</v>
      </c>
      <c r="H1682" s="296" t="str">
        <f t="shared" si="296"/>
        <v/>
      </c>
      <c r="I1682" s="299" t="str">
        <f t="shared" si="289"/>
        <v/>
      </c>
      <c r="J1682" s="93"/>
      <c r="L1682" s="278">
        <f t="shared" si="290"/>
        <v>0</v>
      </c>
      <c r="M1682" s="278">
        <f t="shared" si="291"/>
        <v>0</v>
      </c>
      <c r="N1682" s="319">
        <f t="shared" si="292"/>
        <v>0</v>
      </c>
      <c r="O1682" s="300"/>
      <c r="P1682" s="300"/>
      <c r="Q1682" s="297"/>
      <c r="R1682" s="297"/>
      <c r="S1682" s="299" t="str">
        <f t="shared" si="298"/>
        <v/>
      </c>
    </row>
    <row r="1683" spans="1:19" ht="30" customHeight="1" x14ac:dyDescent="0.2">
      <c r="A1683" s="277" t="str">
        <f t="shared" si="288"/>
        <v/>
      </c>
      <c r="B1683" s="296" t="str">
        <f t="shared" si="293"/>
        <v/>
      </c>
      <c r="C1683" s="296" t="str">
        <f t="shared" si="294"/>
        <v/>
      </c>
      <c r="D1683" s="297" t="str">
        <f t="shared" si="295"/>
        <v/>
      </c>
      <c r="E1683" s="298" t="str">
        <f t="shared" si="297"/>
        <v/>
      </c>
      <c r="F1683" s="297"/>
      <c r="G1683" s="297">
        <v>1683</v>
      </c>
      <c r="H1683" s="296" t="str">
        <f t="shared" si="296"/>
        <v/>
      </c>
      <c r="I1683" s="299" t="str">
        <f t="shared" si="289"/>
        <v/>
      </c>
      <c r="J1683" s="93"/>
      <c r="L1683" s="278">
        <f t="shared" si="290"/>
        <v>0</v>
      </c>
      <c r="M1683" s="278">
        <f t="shared" si="291"/>
        <v>0</v>
      </c>
      <c r="N1683" s="319">
        <f t="shared" si="292"/>
        <v>0</v>
      </c>
      <c r="O1683" s="300"/>
      <c r="P1683" s="300"/>
      <c r="Q1683" s="297"/>
      <c r="R1683" s="297"/>
      <c r="S1683" s="299" t="str">
        <f t="shared" si="298"/>
        <v/>
      </c>
    </row>
    <row r="1684" spans="1:19" ht="30" customHeight="1" x14ac:dyDescent="0.2">
      <c r="A1684" s="277" t="str">
        <f t="shared" si="288"/>
        <v/>
      </c>
      <c r="B1684" s="296" t="str">
        <f t="shared" si="293"/>
        <v/>
      </c>
      <c r="C1684" s="296" t="str">
        <f t="shared" si="294"/>
        <v/>
      </c>
      <c r="D1684" s="297" t="str">
        <f t="shared" si="295"/>
        <v/>
      </c>
      <c r="E1684" s="298" t="str">
        <f t="shared" si="297"/>
        <v/>
      </c>
      <c r="F1684" s="297"/>
      <c r="G1684" s="297">
        <v>1684</v>
      </c>
      <c r="H1684" s="296" t="str">
        <f t="shared" si="296"/>
        <v/>
      </c>
      <c r="I1684" s="299" t="str">
        <f t="shared" si="289"/>
        <v/>
      </c>
      <c r="J1684" s="93"/>
      <c r="L1684" s="278">
        <f t="shared" si="290"/>
        <v>0</v>
      </c>
      <c r="M1684" s="278">
        <f t="shared" si="291"/>
        <v>0</v>
      </c>
      <c r="N1684" s="319">
        <f t="shared" si="292"/>
        <v>0</v>
      </c>
      <c r="O1684" s="300"/>
      <c r="P1684" s="300"/>
      <c r="Q1684" s="297"/>
      <c r="R1684" s="297"/>
      <c r="S1684" s="299" t="str">
        <f t="shared" si="298"/>
        <v/>
      </c>
    </row>
    <row r="1685" spans="1:19" ht="30" customHeight="1" x14ac:dyDescent="0.2">
      <c r="A1685" s="277" t="str">
        <f t="shared" si="288"/>
        <v/>
      </c>
      <c r="B1685" s="296" t="str">
        <f t="shared" si="293"/>
        <v/>
      </c>
      <c r="C1685" s="296" t="str">
        <f t="shared" si="294"/>
        <v/>
      </c>
      <c r="D1685" s="297" t="str">
        <f t="shared" si="295"/>
        <v/>
      </c>
      <c r="E1685" s="298" t="str">
        <f t="shared" si="297"/>
        <v/>
      </c>
      <c r="F1685" s="297"/>
      <c r="G1685" s="297">
        <v>1685</v>
      </c>
      <c r="H1685" s="296" t="str">
        <f t="shared" si="296"/>
        <v/>
      </c>
      <c r="I1685" s="299" t="str">
        <f t="shared" si="289"/>
        <v/>
      </c>
      <c r="J1685" s="93"/>
      <c r="L1685" s="278">
        <f t="shared" si="290"/>
        <v>0</v>
      </c>
      <c r="M1685" s="278">
        <f t="shared" si="291"/>
        <v>0</v>
      </c>
      <c r="N1685" s="319">
        <f t="shared" si="292"/>
        <v>0</v>
      </c>
      <c r="O1685" s="300"/>
      <c r="P1685" s="300"/>
      <c r="Q1685" s="297"/>
      <c r="R1685" s="297"/>
      <c r="S1685" s="299" t="str">
        <f t="shared" si="298"/>
        <v/>
      </c>
    </row>
    <row r="1686" spans="1:19" ht="30" customHeight="1" x14ac:dyDescent="0.2">
      <c r="A1686" s="277" t="str">
        <f t="shared" si="288"/>
        <v/>
      </c>
      <c r="B1686" s="296" t="str">
        <f t="shared" si="293"/>
        <v/>
      </c>
      <c r="C1686" s="296" t="str">
        <f t="shared" si="294"/>
        <v/>
      </c>
      <c r="D1686" s="297" t="str">
        <f t="shared" si="295"/>
        <v/>
      </c>
      <c r="E1686" s="298" t="str">
        <f t="shared" si="297"/>
        <v/>
      </c>
      <c r="F1686" s="297"/>
      <c r="G1686" s="297">
        <v>1686</v>
      </c>
      <c r="H1686" s="296" t="str">
        <f t="shared" si="296"/>
        <v/>
      </c>
      <c r="I1686" s="299" t="str">
        <f t="shared" si="289"/>
        <v/>
      </c>
      <c r="J1686" s="93"/>
      <c r="L1686" s="278">
        <f t="shared" si="290"/>
        <v>0</v>
      </c>
      <c r="M1686" s="278">
        <f t="shared" si="291"/>
        <v>0</v>
      </c>
      <c r="N1686" s="319">
        <f t="shared" si="292"/>
        <v>0</v>
      </c>
      <c r="O1686" s="300"/>
      <c r="P1686" s="300"/>
      <c r="Q1686" s="297"/>
      <c r="R1686" s="297"/>
      <c r="S1686" s="299" t="str">
        <f t="shared" si="298"/>
        <v/>
      </c>
    </row>
    <row r="1687" spans="1:19" ht="30" customHeight="1" x14ac:dyDescent="0.2">
      <c r="A1687" s="277" t="str">
        <f t="shared" si="288"/>
        <v/>
      </c>
      <c r="B1687" s="296" t="str">
        <f t="shared" si="293"/>
        <v/>
      </c>
      <c r="C1687" s="296" t="str">
        <f t="shared" si="294"/>
        <v/>
      </c>
      <c r="D1687" s="297" t="str">
        <f t="shared" si="295"/>
        <v/>
      </c>
      <c r="E1687" s="298" t="str">
        <f t="shared" si="297"/>
        <v/>
      </c>
      <c r="F1687" s="297"/>
      <c r="G1687" s="297">
        <v>1687</v>
      </c>
      <c r="H1687" s="296" t="str">
        <f t="shared" si="296"/>
        <v/>
      </c>
      <c r="I1687" s="299" t="str">
        <f t="shared" si="289"/>
        <v/>
      </c>
      <c r="J1687" s="93"/>
      <c r="L1687" s="278">
        <f t="shared" si="290"/>
        <v>0</v>
      </c>
      <c r="M1687" s="278">
        <f t="shared" si="291"/>
        <v>0</v>
      </c>
      <c r="N1687" s="319">
        <f t="shared" si="292"/>
        <v>0</v>
      </c>
      <c r="O1687" s="300"/>
      <c r="P1687" s="300"/>
      <c r="Q1687" s="297"/>
      <c r="R1687" s="297"/>
      <c r="S1687" s="299" t="str">
        <f t="shared" si="298"/>
        <v/>
      </c>
    </row>
    <row r="1688" spans="1:19" ht="30" customHeight="1" x14ac:dyDescent="0.2">
      <c r="A1688" s="277" t="str">
        <f t="shared" si="288"/>
        <v/>
      </c>
      <c r="B1688" s="296" t="str">
        <f t="shared" si="293"/>
        <v/>
      </c>
      <c r="C1688" s="296" t="str">
        <f t="shared" si="294"/>
        <v/>
      </c>
      <c r="D1688" s="297" t="str">
        <f t="shared" si="295"/>
        <v/>
      </c>
      <c r="E1688" s="298" t="str">
        <f t="shared" si="297"/>
        <v/>
      </c>
      <c r="F1688" s="297"/>
      <c r="G1688" s="297">
        <v>1688</v>
      </c>
      <c r="H1688" s="296" t="str">
        <f t="shared" si="296"/>
        <v/>
      </c>
      <c r="I1688" s="299" t="str">
        <f t="shared" si="289"/>
        <v/>
      </c>
      <c r="J1688" s="93"/>
      <c r="L1688" s="278">
        <f t="shared" si="290"/>
        <v>0</v>
      </c>
      <c r="M1688" s="278">
        <f t="shared" si="291"/>
        <v>0</v>
      </c>
      <c r="N1688" s="319">
        <f t="shared" si="292"/>
        <v>0</v>
      </c>
      <c r="O1688" s="300"/>
      <c r="P1688" s="300"/>
      <c r="Q1688" s="297"/>
      <c r="R1688" s="297"/>
      <c r="S1688" s="299" t="str">
        <f t="shared" si="298"/>
        <v/>
      </c>
    </row>
    <row r="1689" spans="1:19" ht="30" customHeight="1" x14ac:dyDescent="0.2">
      <c r="A1689" s="277" t="str">
        <f t="shared" si="288"/>
        <v/>
      </c>
      <c r="B1689" s="296" t="str">
        <f t="shared" si="293"/>
        <v/>
      </c>
      <c r="C1689" s="296" t="str">
        <f t="shared" si="294"/>
        <v/>
      </c>
      <c r="D1689" s="297" t="str">
        <f t="shared" si="295"/>
        <v/>
      </c>
      <c r="E1689" s="298" t="str">
        <f t="shared" si="297"/>
        <v/>
      </c>
      <c r="F1689" s="297"/>
      <c r="G1689" s="297">
        <v>1689</v>
      </c>
      <c r="H1689" s="296" t="str">
        <f t="shared" si="296"/>
        <v/>
      </c>
      <c r="I1689" s="299" t="str">
        <f t="shared" si="289"/>
        <v/>
      </c>
      <c r="J1689" s="93"/>
      <c r="L1689" s="278">
        <f t="shared" si="290"/>
        <v>0</v>
      </c>
      <c r="M1689" s="278">
        <f t="shared" si="291"/>
        <v>0</v>
      </c>
      <c r="N1689" s="319">
        <f t="shared" si="292"/>
        <v>0</v>
      </c>
      <c r="O1689" s="300"/>
      <c r="P1689" s="300"/>
      <c r="Q1689" s="297"/>
      <c r="R1689" s="297"/>
      <c r="S1689" s="299" t="str">
        <f t="shared" si="298"/>
        <v/>
      </c>
    </row>
    <row r="1690" spans="1:19" ht="30" customHeight="1" x14ac:dyDescent="0.2">
      <c r="A1690" s="277" t="str">
        <f t="shared" si="288"/>
        <v/>
      </c>
      <c r="B1690" s="296" t="str">
        <f t="shared" si="293"/>
        <v/>
      </c>
      <c r="C1690" s="296" t="str">
        <f t="shared" si="294"/>
        <v/>
      </c>
      <c r="D1690" s="297" t="str">
        <f t="shared" si="295"/>
        <v/>
      </c>
      <c r="E1690" s="298" t="str">
        <f t="shared" si="297"/>
        <v/>
      </c>
      <c r="F1690" s="297"/>
      <c r="G1690" s="297">
        <v>1690</v>
      </c>
      <c r="H1690" s="296" t="str">
        <f t="shared" si="296"/>
        <v/>
      </c>
      <c r="I1690" s="299" t="str">
        <f t="shared" si="289"/>
        <v/>
      </c>
      <c r="J1690" s="93"/>
      <c r="L1690" s="278">
        <f t="shared" si="290"/>
        <v>0</v>
      </c>
      <c r="M1690" s="278">
        <f t="shared" si="291"/>
        <v>0</v>
      </c>
      <c r="N1690" s="319">
        <f t="shared" si="292"/>
        <v>0</v>
      </c>
      <c r="O1690" s="300"/>
      <c r="P1690" s="300"/>
      <c r="Q1690" s="297"/>
      <c r="R1690" s="297"/>
      <c r="S1690" s="299" t="str">
        <f t="shared" si="298"/>
        <v/>
      </c>
    </row>
    <row r="1691" spans="1:19" ht="30" customHeight="1" x14ac:dyDescent="0.2">
      <c r="A1691" s="277" t="str">
        <f t="shared" si="288"/>
        <v/>
      </c>
      <c r="B1691" s="296" t="str">
        <f t="shared" si="293"/>
        <v/>
      </c>
      <c r="C1691" s="296" t="str">
        <f t="shared" si="294"/>
        <v/>
      </c>
      <c r="D1691" s="297" t="str">
        <f t="shared" si="295"/>
        <v/>
      </c>
      <c r="E1691" s="298" t="str">
        <f t="shared" si="297"/>
        <v/>
      </c>
      <c r="F1691" s="297"/>
      <c r="G1691" s="297">
        <v>1691</v>
      </c>
      <c r="H1691" s="296" t="str">
        <f t="shared" si="296"/>
        <v/>
      </c>
      <c r="I1691" s="299" t="str">
        <f t="shared" si="289"/>
        <v/>
      </c>
      <c r="J1691" s="93"/>
      <c r="L1691" s="278">
        <f t="shared" si="290"/>
        <v>0</v>
      </c>
      <c r="M1691" s="278">
        <f t="shared" si="291"/>
        <v>0</v>
      </c>
      <c r="N1691" s="319">
        <f t="shared" si="292"/>
        <v>0</v>
      </c>
      <c r="O1691" s="300"/>
      <c r="P1691" s="300"/>
      <c r="Q1691" s="297"/>
      <c r="R1691" s="297"/>
      <c r="S1691" s="299" t="str">
        <f t="shared" si="298"/>
        <v/>
      </c>
    </row>
    <row r="1692" spans="1:19" ht="30" customHeight="1" x14ac:dyDescent="0.2">
      <c r="A1692" s="277" t="str">
        <f t="shared" si="288"/>
        <v/>
      </c>
      <c r="B1692" s="296" t="str">
        <f t="shared" si="293"/>
        <v/>
      </c>
      <c r="C1692" s="296" t="str">
        <f t="shared" si="294"/>
        <v/>
      </c>
      <c r="D1692" s="297" t="str">
        <f t="shared" si="295"/>
        <v/>
      </c>
      <c r="E1692" s="298" t="str">
        <f t="shared" si="297"/>
        <v/>
      </c>
      <c r="F1692" s="297"/>
      <c r="G1692" s="297">
        <v>1692</v>
      </c>
      <c r="H1692" s="296" t="str">
        <f t="shared" si="296"/>
        <v/>
      </c>
      <c r="I1692" s="299" t="str">
        <f t="shared" si="289"/>
        <v/>
      </c>
      <c r="J1692" s="93"/>
      <c r="L1692" s="278">
        <f t="shared" si="290"/>
        <v>0</v>
      </c>
      <c r="M1692" s="278">
        <f t="shared" si="291"/>
        <v>0</v>
      </c>
      <c r="N1692" s="319">
        <f t="shared" si="292"/>
        <v>0</v>
      </c>
      <c r="O1692" s="300"/>
      <c r="P1692" s="300"/>
      <c r="Q1692" s="297"/>
      <c r="R1692" s="297"/>
      <c r="S1692" s="299" t="str">
        <f t="shared" si="298"/>
        <v/>
      </c>
    </row>
    <row r="1693" spans="1:19" ht="30" customHeight="1" x14ac:dyDescent="0.2">
      <c r="A1693" s="277" t="str">
        <f t="shared" si="288"/>
        <v/>
      </c>
      <c r="B1693" s="296" t="str">
        <f t="shared" si="293"/>
        <v/>
      </c>
      <c r="C1693" s="296" t="str">
        <f t="shared" si="294"/>
        <v/>
      </c>
      <c r="D1693" s="297" t="str">
        <f t="shared" si="295"/>
        <v/>
      </c>
      <c r="E1693" s="298" t="str">
        <f t="shared" si="297"/>
        <v/>
      </c>
      <c r="F1693" s="297"/>
      <c r="G1693" s="297">
        <v>1693</v>
      </c>
      <c r="H1693" s="296" t="str">
        <f t="shared" si="296"/>
        <v/>
      </c>
      <c r="I1693" s="299" t="str">
        <f t="shared" si="289"/>
        <v/>
      </c>
      <c r="J1693" s="93"/>
      <c r="L1693" s="278">
        <f t="shared" si="290"/>
        <v>0</v>
      </c>
      <c r="M1693" s="278">
        <f t="shared" si="291"/>
        <v>0</v>
      </c>
      <c r="N1693" s="319">
        <f t="shared" si="292"/>
        <v>0</v>
      </c>
      <c r="O1693" s="300"/>
      <c r="P1693" s="300"/>
      <c r="Q1693" s="297"/>
      <c r="R1693" s="297"/>
      <c r="S1693" s="299" t="str">
        <f t="shared" si="298"/>
        <v/>
      </c>
    </row>
    <row r="1694" spans="1:19" ht="30" customHeight="1" x14ac:dyDescent="0.2">
      <c r="A1694" s="277" t="str">
        <f t="shared" si="288"/>
        <v/>
      </c>
      <c r="B1694" s="296" t="str">
        <f t="shared" si="293"/>
        <v/>
      </c>
      <c r="C1694" s="296" t="str">
        <f t="shared" si="294"/>
        <v/>
      </c>
      <c r="D1694" s="297" t="str">
        <f t="shared" si="295"/>
        <v/>
      </c>
      <c r="E1694" s="298" t="str">
        <f t="shared" si="297"/>
        <v/>
      </c>
      <c r="F1694" s="297"/>
      <c r="G1694" s="297">
        <v>1694</v>
      </c>
      <c r="H1694" s="296" t="str">
        <f t="shared" si="296"/>
        <v/>
      </c>
      <c r="I1694" s="299" t="str">
        <f t="shared" si="289"/>
        <v/>
      </c>
      <c r="J1694" s="93"/>
      <c r="L1694" s="278">
        <f t="shared" si="290"/>
        <v>0</v>
      </c>
      <c r="M1694" s="278">
        <f t="shared" si="291"/>
        <v>0</v>
      </c>
      <c r="N1694" s="319">
        <f t="shared" si="292"/>
        <v>0</v>
      </c>
      <c r="O1694" s="300"/>
      <c r="P1694" s="300"/>
      <c r="Q1694" s="297"/>
      <c r="R1694" s="297"/>
      <c r="S1694" s="299" t="str">
        <f t="shared" si="298"/>
        <v/>
      </c>
    </row>
    <row r="1695" spans="1:19" ht="30" customHeight="1" x14ac:dyDescent="0.2">
      <c r="A1695" s="277" t="str">
        <f t="shared" si="288"/>
        <v/>
      </c>
      <c r="B1695" s="296" t="str">
        <f t="shared" si="293"/>
        <v/>
      </c>
      <c r="C1695" s="296" t="str">
        <f t="shared" si="294"/>
        <v/>
      </c>
      <c r="D1695" s="297" t="str">
        <f t="shared" si="295"/>
        <v/>
      </c>
      <c r="E1695" s="298" t="str">
        <f t="shared" si="297"/>
        <v/>
      </c>
      <c r="F1695" s="297"/>
      <c r="G1695" s="297">
        <v>1695</v>
      </c>
      <c r="H1695" s="296" t="str">
        <f t="shared" si="296"/>
        <v/>
      </c>
      <c r="I1695" s="299" t="str">
        <f t="shared" si="289"/>
        <v/>
      </c>
      <c r="J1695" s="93"/>
      <c r="L1695" s="278">
        <f t="shared" si="290"/>
        <v>0</v>
      </c>
      <c r="M1695" s="278">
        <f t="shared" si="291"/>
        <v>0</v>
      </c>
      <c r="N1695" s="319">
        <f t="shared" si="292"/>
        <v>0</v>
      </c>
      <c r="O1695" s="300"/>
      <c r="P1695" s="300"/>
      <c r="Q1695" s="297"/>
      <c r="R1695" s="297"/>
      <c r="S1695" s="299" t="str">
        <f t="shared" si="298"/>
        <v/>
      </c>
    </row>
    <row r="1696" spans="1:19" ht="30" customHeight="1" x14ac:dyDescent="0.2">
      <c r="A1696" s="277" t="str">
        <f t="shared" si="288"/>
        <v/>
      </c>
      <c r="B1696" s="296" t="str">
        <f t="shared" si="293"/>
        <v/>
      </c>
      <c r="C1696" s="296" t="str">
        <f t="shared" si="294"/>
        <v/>
      </c>
      <c r="D1696" s="297" t="str">
        <f t="shared" si="295"/>
        <v/>
      </c>
      <c r="E1696" s="298" t="str">
        <f t="shared" si="297"/>
        <v/>
      </c>
      <c r="F1696" s="297"/>
      <c r="G1696" s="297">
        <v>1696</v>
      </c>
      <c r="H1696" s="296" t="str">
        <f t="shared" si="296"/>
        <v/>
      </c>
      <c r="I1696" s="299" t="str">
        <f t="shared" si="289"/>
        <v/>
      </c>
      <c r="J1696" s="93"/>
      <c r="L1696" s="278">
        <f t="shared" si="290"/>
        <v>0</v>
      </c>
      <c r="M1696" s="278">
        <f t="shared" si="291"/>
        <v>0</v>
      </c>
      <c r="N1696" s="319">
        <f t="shared" si="292"/>
        <v>0</v>
      </c>
      <c r="O1696" s="300"/>
      <c r="P1696" s="300"/>
      <c r="Q1696" s="297"/>
      <c r="R1696" s="297"/>
      <c r="S1696" s="299" t="str">
        <f t="shared" si="298"/>
        <v/>
      </c>
    </row>
    <row r="1697" spans="1:19" ht="30" customHeight="1" x14ac:dyDescent="0.2">
      <c r="A1697" s="277" t="str">
        <f t="shared" si="288"/>
        <v/>
      </c>
      <c r="B1697" s="296" t="str">
        <f t="shared" si="293"/>
        <v/>
      </c>
      <c r="C1697" s="296" t="str">
        <f t="shared" si="294"/>
        <v/>
      </c>
      <c r="D1697" s="297" t="str">
        <f t="shared" si="295"/>
        <v/>
      </c>
      <c r="E1697" s="298" t="str">
        <f t="shared" si="297"/>
        <v/>
      </c>
      <c r="F1697" s="297"/>
      <c r="G1697" s="297">
        <v>1697</v>
      </c>
      <c r="H1697" s="296" t="str">
        <f t="shared" si="296"/>
        <v/>
      </c>
      <c r="I1697" s="299" t="str">
        <f t="shared" si="289"/>
        <v/>
      </c>
      <c r="J1697" s="93"/>
      <c r="L1697" s="278">
        <f t="shared" si="290"/>
        <v>0</v>
      </c>
      <c r="M1697" s="278">
        <f t="shared" si="291"/>
        <v>0</v>
      </c>
      <c r="N1697" s="319">
        <f t="shared" si="292"/>
        <v>0</v>
      </c>
      <c r="O1697" s="300"/>
      <c r="P1697" s="300"/>
      <c r="Q1697" s="297"/>
      <c r="R1697" s="297"/>
      <c r="S1697" s="299" t="str">
        <f t="shared" si="298"/>
        <v/>
      </c>
    </row>
    <row r="1698" spans="1:19" ht="30" customHeight="1" x14ac:dyDescent="0.2">
      <c r="A1698" s="277" t="str">
        <f t="shared" si="288"/>
        <v/>
      </c>
      <c r="B1698" s="296" t="str">
        <f t="shared" si="293"/>
        <v/>
      </c>
      <c r="C1698" s="296" t="str">
        <f t="shared" si="294"/>
        <v/>
      </c>
      <c r="D1698" s="297" t="str">
        <f t="shared" si="295"/>
        <v/>
      </c>
      <c r="E1698" s="298" t="str">
        <f t="shared" si="297"/>
        <v/>
      </c>
      <c r="F1698" s="297"/>
      <c r="G1698" s="297">
        <v>1698</v>
      </c>
      <c r="H1698" s="296" t="str">
        <f t="shared" si="296"/>
        <v/>
      </c>
      <c r="I1698" s="299" t="str">
        <f t="shared" si="289"/>
        <v/>
      </c>
      <c r="J1698" s="93"/>
      <c r="L1698" s="278">
        <f t="shared" si="290"/>
        <v>0</v>
      </c>
      <c r="M1698" s="278">
        <f t="shared" si="291"/>
        <v>0</v>
      </c>
      <c r="N1698" s="319">
        <f t="shared" si="292"/>
        <v>0</v>
      </c>
      <c r="O1698" s="300"/>
      <c r="P1698" s="300"/>
      <c r="Q1698" s="297"/>
      <c r="R1698" s="297"/>
      <c r="S1698" s="299" t="str">
        <f t="shared" si="298"/>
        <v/>
      </c>
    </row>
    <row r="1699" spans="1:19" ht="30" customHeight="1" x14ac:dyDescent="0.2">
      <c r="A1699" s="277" t="str">
        <f t="shared" si="288"/>
        <v/>
      </c>
      <c r="B1699" s="296" t="str">
        <f t="shared" si="293"/>
        <v/>
      </c>
      <c r="C1699" s="296" t="str">
        <f t="shared" si="294"/>
        <v/>
      </c>
      <c r="D1699" s="297" t="str">
        <f t="shared" si="295"/>
        <v/>
      </c>
      <c r="E1699" s="298" t="str">
        <f t="shared" si="297"/>
        <v/>
      </c>
      <c r="F1699" s="297"/>
      <c r="G1699" s="297">
        <v>1699</v>
      </c>
      <c r="H1699" s="296" t="str">
        <f t="shared" si="296"/>
        <v/>
      </c>
      <c r="I1699" s="299" t="str">
        <f t="shared" si="289"/>
        <v/>
      </c>
      <c r="J1699" s="93"/>
      <c r="L1699" s="278">
        <f t="shared" si="290"/>
        <v>0</v>
      </c>
      <c r="M1699" s="278">
        <f t="shared" si="291"/>
        <v>0</v>
      </c>
      <c r="N1699" s="319">
        <f t="shared" si="292"/>
        <v>0</v>
      </c>
      <c r="O1699" s="300"/>
      <c r="P1699" s="300"/>
      <c r="Q1699" s="297"/>
      <c r="R1699" s="297"/>
      <c r="S1699" s="299" t="str">
        <f t="shared" si="298"/>
        <v/>
      </c>
    </row>
    <row r="1700" spans="1:19" ht="30" customHeight="1" x14ac:dyDescent="0.2">
      <c r="A1700" s="277" t="str">
        <f t="shared" si="288"/>
        <v/>
      </c>
      <c r="B1700" s="296" t="str">
        <f t="shared" si="293"/>
        <v/>
      </c>
      <c r="C1700" s="296" t="str">
        <f t="shared" si="294"/>
        <v/>
      </c>
      <c r="D1700" s="297" t="str">
        <f t="shared" si="295"/>
        <v/>
      </c>
      <c r="E1700" s="298" t="str">
        <f t="shared" si="297"/>
        <v/>
      </c>
      <c r="F1700" s="297"/>
      <c r="G1700" s="297">
        <v>1700</v>
      </c>
      <c r="H1700" s="296" t="str">
        <f t="shared" si="296"/>
        <v/>
      </c>
      <c r="I1700" s="299" t="str">
        <f t="shared" si="289"/>
        <v/>
      </c>
      <c r="J1700" s="93"/>
      <c r="L1700" s="278">
        <f t="shared" si="290"/>
        <v>0</v>
      </c>
      <c r="M1700" s="278">
        <f t="shared" si="291"/>
        <v>0</v>
      </c>
      <c r="N1700" s="319">
        <f t="shared" si="292"/>
        <v>0</v>
      </c>
      <c r="O1700" s="300"/>
      <c r="P1700" s="300"/>
      <c r="Q1700" s="297"/>
      <c r="R1700" s="297"/>
      <c r="S1700" s="299" t="str">
        <f t="shared" si="298"/>
        <v/>
      </c>
    </row>
    <row r="1701" spans="1:19" ht="30" customHeight="1" x14ac:dyDescent="0.2">
      <c r="A1701" s="277" t="str">
        <f t="shared" si="288"/>
        <v/>
      </c>
      <c r="B1701" s="296" t="str">
        <f t="shared" si="293"/>
        <v/>
      </c>
      <c r="C1701" s="296" t="str">
        <f t="shared" si="294"/>
        <v/>
      </c>
      <c r="D1701" s="297" t="str">
        <f t="shared" si="295"/>
        <v/>
      </c>
      <c r="E1701" s="298" t="str">
        <f t="shared" si="297"/>
        <v/>
      </c>
      <c r="F1701" s="297"/>
      <c r="G1701" s="297">
        <v>1701</v>
      </c>
      <c r="H1701" s="296" t="str">
        <f t="shared" si="296"/>
        <v/>
      </c>
      <c r="I1701" s="299" t="str">
        <f t="shared" si="289"/>
        <v/>
      </c>
      <c r="J1701" s="93"/>
      <c r="L1701" s="278">
        <f t="shared" si="290"/>
        <v>0</v>
      </c>
      <c r="M1701" s="278">
        <f t="shared" si="291"/>
        <v>0</v>
      </c>
      <c r="N1701" s="319">
        <f t="shared" si="292"/>
        <v>0</v>
      </c>
      <c r="O1701" s="300"/>
      <c r="P1701" s="300"/>
      <c r="Q1701" s="297"/>
      <c r="R1701" s="297"/>
      <c r="S1701" s="299" t="str">
        <f t="shared" si="298"/>
        <v/>
      </c>
    </row>
    <row r="1702" spans="1:19" ht="30" customHeight="1" x14ac:dyDescent="0.2">
      <c r="A1702" s="277" t="str">
        <f t="shared" si="288"/>
        <v/>
      </c>
      <c r="B1702" s="296" t="str">
        <f t="shared" si="293"/>
        <v/>
      </c>
      <c r="C1702" s="296" t="str">
        <f t="shared" si="294"/>
        <v/>
      </c>
      <c r="D1702" s="297" t="str">
        <f t="shared" si="295"/>
        <v/>
      </c>
      <c r="E1702" s="298" t="str">
        <f t="shared" si="297"/>
        <v/>
      </c>
      <c r="F1702" s="297"/>
      <c r="G1702" s="297">
        <v>1702</v>
      </c>
      <c r="H1702" s="296" t="str">
        <f t="shared" si="296"/>
        <v/>
      </c>
      <c r="I1702" s="299" t="str">
        <f t="shared" si="289"/>
        <v/>
      </c>
      <c r="J1702" s="93"/>
      <c r="L1702" s="278">
        <f t="shared" si="290"/>
        <v>0</v>
      </c>
      <c r="M1702" s="278">
        <f t="shared" si="291"/>
        <v>0</v>
      </c>
      <c r="N1702" s="319">
        <f t="shared" si="292"/>
        <v>0</v>
      </c>
      <c r="O1702" s="300"/>
      <c r="P1702" s="300"/>
      <c r="Q1702" s="297"/>
      <c r="R1702" s="297"/>
      <c r="S1702" s="299" t="str">
        <f t="shared" si="298"/>
        <v/>
      </c>
    </row>
    <row r="1703" spans="1:19" ht="30" customHeight="1" x14ac:dyDescent="0.2">
      <c r="A1703" s="277" t="str">
        <f t="shared" si="288"/>
        <v/>
      </c>
      <c r="B1703" s="296" t="str">
        <f t="shared" si="293"/>
        <v/>
      </c>
      <c r="C1703" s="296" t="str">
        <f t="shared" si="294"/>
        <v/>
      </c>
      <c r="D1703" s="297" t="str">
        <f t="shared" si="295"/>
        <v/>
      </c>
      <c r="E1703" s="298" t="str">
        <f t="shared" si="297"/>
        <v/>
      </c>
      <c r="F1703" s="297"/>
      <c r="G1703" s="297">
        <v>1703</v>
      </c>
      <c r="H1703" s="296" t="str">
        <f t="shared" si="296"/>
        <v/>
      </c>
      <c r="I1703" s="299" t="str">
        <f t="shared" si="289"/>
        <v/>
      </c>
      <c r="J1703" s="93"/>
      <c r="L1703" s="278">
        <f t="shared" si="290"/>
        <v>0</v>
      </c>
      <c r="M1703" s="278">
        <f t="shared" si="291"/>
        <v>0</v>
      </c>
      <c r="N1703" s="319">
        <f t="shared" si="292"/>
        <v>0</v>
      </c>
      <c r="O1703" s="300"/>
      <c r="P1703" s="300"/>
      <c r="Q1703" s="297"/>
      <c r="R1703" s="297"/>
      <c r="S1703" s="299" t="str">
        <f t="shared" si="298"/>
        <v/>
      </c>
    </row>
    <row r="1704" spans="1:19" ht="30" customHeight="1" x14ac:dyDescent="0.2">
      <c r="A1704" s="277" t="str">
        <f t="shared" si="288"/>
        <v/>
      </c>
      <c r="B1704" s="296" t="str">
        <f t="shared" si="293"/>
        <v/>
      </c>
      <c r="C1704" s="296" t="str">
        <f t="shared" si="294"/>
        <v/>
      </c>
      <c r="D1704" s="297" t="str">
        <f t="shared" si="295"/>
        <v/>
      </c>
      <c r="E1704" s="298" t="str">
        <f t="shared" si="297"/>
        <v/>
      </c>
      <c r="F1704" s="297"/>
      <c r="G1704" s="297">
        <v>1704</v>
      </c>
      <c r="H1704" s="296" t="str">
        <f t="shared" si="296"/>
        <v/>
      </c>
      <c r="I1704" s="299" t="str">
        <f t="shared" si="289"/>
        <v/>
      </c>
      <c r="J1704" s="93"/>
      <c r="L1704" s="278">
        <f t="shared" si="290"/>
        <v>0</v>
      </c>
      <c r="M1704" s="278">
        <f t="shared" si="291"/>
        <v>0</v>
      </c>
      <c r="N1704" s="319">
        <f t="shared" si="292"/>
        <v>0</v>
      </c>
      <c r="O1704" s="300"/>
      <c r="P1704" s="300"/>
      <c r="Q1704" s="297"/>
      <c r="R1704" s="297"/>
      <c r="S1704" s="299" t="str">
        <f t="shared" si="298"/>
        <v/>
      </c>
    </row>
    <row r="1705" spans="1:19" ht="30" customHeight="1" x14ac:dyDescent="0.2">
      <c r="A1705" s="277" t="str">
        <f t="shared" si="288"/>
        <v/>
      </c>
      <c r="B1705" s="296" t="str">
        <f t="shared" si="293"/>
        <v/>
      </c>
      <c r="C1705" s="296" t="str">
        <f t="shared" si="294"/>
        <v/>
      </c>
      <c r="D1705" s="297" t="str">
        <f t="shared" si="295"/>
        <v/>
      </c>
      <c r="E1705" s="298" t="str">
        <f t="shared" si="297"/>
        <v/>
      </c>
      <c r="F1705" s="297"/>
      <c r="G1705" s="297">
        <v>1705</v>
      </c>
      <c r="H1705" s="296" t="str">
        <f t="shared" si="296"/>
        <v/>
      </c>
      <c r="I1705" s="299" t="str">
        <f t="shared" si="289"/>
        <v/>
      </c>
      <c r="J1705" s="93"/>
      <c r="L1705" s="278">
        <f t="shared" si="290"/>
        <v>0</v>
      </c>
      <c r="M1705" s="278">
        <f t="shared" si="291"/>
        <v>0</v>
      </c>
      <c r="N1705" s="319">
        <f t="shared" si="292"/>
        <v>0</v>
      </c>
      <c r="O1705" s="300"/>
      <c r="P1705" s="300"/>
      <c r="Q1705" s="297"/>
      <c r="R1705" s="297"/>
      <c r="S1705" s="299" t="str">
        <f t="shared" si="298"/>
        <v/>
      </c>
    </row>
    <row r="1706" spans="1:19" ht="30" customHeight="1" x14ac:dyDescent="0.2">
      <c r="A1706" s="277" t="str">
        <f t="shared" si="288"/>
        <v/>
      </c>
      <c r="B1706" s="296" t="str">
        <f t="shared" si="293"/>
        <v/>
      </c>
      <c r="C1706" s="296" t="str">
        <f t="shared" si="294"/>
        <v/>
      </c>
      <c r="D1706" s="297" t="str">
        <f t="shared" si="295"/>
        <v/>
      </c>
      <c r="E1706" s="298" t="str">
        <f t="shared" si="297"/>
        <v/>
      </c>
      <c r="F1706" s="297"/>
      <c r="G1706" s="297">
        <v>1706</v>
      </c>
      <c r="H1706" s="296" t="str">
        <f t="shared" si="296"/>
        <v/>
      </c>
      <c r="I1706" s="299" t="str">
        <f t="shared" si="289"/>
        <v/>
      </c>
      <c r="J1706" s="93"/>
      <c r="L1706" s="278">
        <f t="shared" si="290"/>
        <v>0</v>
      </c>
      <c r="M1706" s="278">
        <f t="shared" si="291"/>
        <v>0</v>
      </c>
      <c r="N1706" s="319">
        <f t="shared" si="292"/>
        <v>0</v>
      </c>
      <c r="O1706" s="300"/>
      <c r="P1706" s="300"/>
      <c r="Q1706" s="297"/>
      <c r="R1706" s="297"/>
      <c r="S1706" s="299" t="str">
        <f t="shared" si="298"/>
        <v/>
      </c>
    </row>
    <row r="1707" spans="1:19" ht="30" customHeight="1" x14ac:dyDescent="0.2">
      <c r="A1707" s="277" t="str">
        <f t="shared" si="288"/>
        <v/>
      </c>
      <c r="B1707" s="296" t="str">
        <f t="shared" si="293"/>
        <v/>
      </c>
      <c r="C1707" s="296" t="str">
        <f t="shared" si="294"/>
        <v/>
      </c>
      <c r="D1707" s="297" t="str">
        <f t="shared" si="295"/>
        <v/>
      </c>
      <c r="E1707" s="298" t="str">
        <f t="shared" si="297"/>
        <v/>
      </c>
      <c r="F1707" s="297"/>
      <c r="G1707" s="297">
        <v>1707</v>
      </c>
      <c r="H1707" s="296" t="str">
        <f t="shared" si="296"/>
        <v/>
      </c>
      <c r="I1707" s="299" t="str">
        <f t="shared" si="289"/>
        <v/>
      </c>
      <c r="J1707" s="93"/>
      <c r="L1707" s="278">
        <f t="shared" si="290"/>
        <v>0</v>
      </c>
      <c r="M1707" s="278">
        <f t="shared" si="291"/>
        <v>0</v>
      </c>
      <c r="N1707" s="319">
        <f t="shared" si="292"/>
        <v>0</v>
      </c>
      <c r="O1707" s="300"/>
      <c r="P1707" s="300"/>
      <c r="Q1707" s="297"/>
      <c r="R1707" s="297"/>
      <c r="S1707" s="299" t="str">
        <f t="shared" si="298"/>
        <v/>
      </c>
    </row>
    <row r="1708" spans="1:19" ht="30" customHeight="1" x14ac:dyDescent="0.2">
      <c r="A1708" s="277" t="str">
        <f t="shared" si="288"/>
        <v/>
      </c>
      <c r="B1708" s="296" t="str">
        <f t="shared" si="293"/>
        <v/>
      </c>
      <c r="C1708" s="296" t="str">
        <f t="shared" si="294"/>
        <v/>
      </c>
      <c r="D1708" s="297" t="str">
        <f t="shared" si="295"/>
        <v/>
      </c>
      <c r="E1708" s="298" t="str">
        <f t="shared" si="297"/>
        <v/>
      </c>
      <c r="F1708" s="297"/>
      <c r="G1708" s="297">
        <v>1708</v>
      </c>
      <c r="H1708" s="296" t="str">
        <f t="shared" si="296"/>
        <v/>
      </c>
      <c r="I1708" s="299" t="str">
        <f t="shared" si="289"/>
        <v/>
      </c>
      <c r="J1708" s="93"/>
      <c r="L1708" s="278">
        <f t="shared" si="290"/>
        <v>0</v>
      </c>
      <c r="M1708" s="278">
        <f t="shared" si="291"/>
        <v>0</v>
      </c>
      <c r="N1708" s="319">
        <f t="shared" si="292"/>
        <v>0</v>
      </c>
      <c r="O1708" s="300"/>
      <c r="P1708" s="300"/>
      <c r="Q1708" s="297"/>
      <c r="R1708" s="297"/>
      <c r="S1708" s="299" t="str">
        <f t="shared" si="298"/>
        <v/>
      </c>
    </row>
    <row r="1709" spans="1:19" ht="30" customHeight="1" x14ac:dyDescent="0.2">
      <c r="A1709" s="277" t="str">
        <f t="shared" si="288"/>
        <v/>
      </c>
      <c r="B1709" s="296" t="str">
        <f t="shared" si="293"/>
        <v/>
      </c>
      <c r="C1709" s="296" t="str">
        <f t="shared" si="294"/>
        <v/>
      </c>
      <c r="D1709" s="297" t="str">
        <f t="shared" si="295"/>
        <v/>
      </c>
      <c r="E1709" s="298" t="str">
        <f t="shared" si="297"/>
        <v/>
      </c>
      <c r="F1709" s="297"/>
      <c r="G1709" s="297">
        <v>1709</v>
      </c>
      <c r="H1709" s="296" t="str">
        <f t="shared" si="296"/>
        <v/>
      </c>
      <c r="I1709" s="299" t="str">
        <f t="shared" si="289"/>
        <v/>
      </c>
      <c r="J1709" s="93"/>
      <c r="L1709" s="278">
        <f t="shared" si="290"/>
        <v>0</v>
      </c>
      <c r="M1709" s="278">
        <f t="shared" si="291"/>
        <v>0</v>
      </c>
      <c r="N1709" s="319">
        <f t="shared" si="292"/>
        <v>0</v>
      </c>
      <c r="O1709" s="300"/>
      <c r="P1709" s="300"/>
      <c r="Q1709" s="297"/>
      <c r="R1709" s="297"/>
      <c r="S1709" s="299" t="str">
        <f t="shared" si="298"/>
        <v/>
      </c>
    </row>
    <row r="1710" spans="1:19" ht="30" customHeight="1" x14ac:dyDescent="0.2">
      <c r="A1710" s="277" t="str">
        <f t="shared" si="288"/>
        <v/>
      </c>
      <c r="B1710" s="296" t="str">
        <f t="shared" si="293"/>
        <v/>
      </c>
      <c r="C1710" s="296" t="str">
        <f t="shared" si="294"/>
        <v/>
      </c>
      <c r="D1710" s="297" t="str">
        <f t="shared" si="295"/>
        <v/>
      </c>
      <c r="E1710" s="298" t="str">
        <f t="shared" si="297"/>
        <v/>
      </c>
      <c r="F1710" s="297"/>
      <c r="G1710" s="297">
        <v>1710</v>
      </c>
      <c r="H1710" s="296" t="str">
        <f t="shared" si="296"/>
        <v/>
      </c>
      <c r="I1710" s="299" t="str">
        <f t="shared" si="289"/>
        <v/>
      </c>
      <c r="J1710" s="93"/>
      <c r="L1710" s="278">
        <f t="shared" si="290"/>
        <v>0</v>
      </c>
      <c r="M1710" s="278">
        <f t="shared" si="291"/>
        <v>0</v>
      </c>
      <c r="N1710" s="319">
        <f t="shared" si="292"/>
        <v>0</v>
      </c>
      <c r="O1710" s="300"/>
      <c r="P1710" s="300"/>
      <c r="Q1710" s="297"/>
      <c r="R1710" s="297"/>
      <c r="S1710" s="299" t="str">
        <f t="shared" si="298"/>
        <v/>
      </c>
    </row>
    <row r="1711" spans="1:19" ht="30" customHeight="1" x14ac:dyDescent="0.2">
      <c r="A1711" s="277" t="str">
        <f t="shared" si="288"/>
        <v/>
      </c>
      <c r="B1711" s="296" t="str">
        <f t="shared" si="293"/>
        <v/>
      </c>
      <c r="C1711" s="296" t="str">
        <f t="shared" si="294"/>
        <v/>
      </c>
      <c r="D1711" s="297" t="str">
        <f t="shared" si="295"/>
        <v/>
      </c>
      <c r="E1711" s="298" t="str">
        <f t="shared" si="297"/>
        <v/>
      </c>
      <c r="F1711" s="297"/>
      <c r="G1711" s="297">
        <v>1711</v>
      </c>
      <c r="H1711" s="296" t="str">
        <f t="shared" si="296"/>
        <v/>
      </c>
      <c r="I1711" s="299" t="str">
        <f t="shared" si="289"/>
        <v/>
      </c>
      <c r="J1711" s="93"/>
      <c r="L1711" s="278">
        <f t="shared" si="290"/>
        <v>0</v>
      </c>
      <c r="M1711" s="278">
        <f t="shared" si="291"/>
        <v>0</v>
      </c>
      <c r="N1711" s="319">
        <f t="shared" si="292"/>
        <v>0</v>
      </c>
      <c r="O1711" s="300"/>
      <c r="P1711" s="300"/>
      <c r="Q1711" s="297"/>
      <c r="R1711" s="297"/>
      <c r="S1711" s="299" t="str">
        <f t="shared" si="298"/>
        <v/>
      </c>
    </row>
    <row r="1712" spans="1:19" ht="30" customHeight="1" x14ac:dyDescent="0.2">
      <c r="A1712" s="277" t="str">
        <f t="shared" si="288"/>
        <v/>
      </c>
      <c r="B1712" s="296" t="str">
        <f t="shared" si="293"/>
        <v/>
      </c>
      <c r="C1712" s="296" t="str">
        <f t="shared" si="294"/>
        <v/>
      </c>
      <c r="D1712" s="297" t="str">
        <f t="shared" si="295"/>
        <v/>
      </c>
      <c r="E1712" s="298" t="str">
        <f t="shared" si="297"/>
        <v/>
      </c>
      <c r="F1712" s="297"/>
      <c r="G1712" s="297">
        <v>1712</v>
      </c>
      <c r="H1712" s="296" t="str">
        <f t="shared" si="296"/>
        <v/>
      </c>
      <c r="I1712" s="299" t="str">
        <f t="shared" si="289"/>
        <v/>
      </c>
      <c r="J1712" s="93"/>
      <c r="L1712" s="278">
        <f t="shared" si="290"/>
        <v>0</v>
      </c>
      <c r="M1712" s="278">
        <f t="shared" si="291"/>
        <v>0</v>
      </c>
      <c r="N1712" s="319">
        <f t="shared" si="292"/>
        <v>0</v>
      </c>
      <c r="O1712" s="300"/>
      <c r="P1712" s="300"/>
      <c r="Q1712" s="297"/>
      <c r="R1712" s="297"/>
      <c r="S1712" s="299" t="str">
        <f t="shared" si="298"/>
        <v/>
      </c>
    </row>
    <row r="1713" spans="1:19" ht="30" customHeight="1" x14ac:dyDescent="0.2">
      <c r="A1713" s="277" t="str">
        <f t="shared" si="288"/>
        <v/>
      </c>
      <c r="B1713" s="296" t="str">
        <f t="shared" si="293"/>
        <v/>
      </c>
      <c r="C1713" s="296" t="str">
        <f t="shared" si="294"/>
        <v/>
      </c>
      <c r="D1713" s="297" t="str">
        <f t="shared" si="295"/>
        <v/>
      </c>
      <c r="E1713" s="298" t="str">
        <f t="shared" si="297"/>
        <v/>
      </c>
      <c r="F1713" s="297"/>
      <c r="G1713" s="297">
        <v>1713</v>
      </c>
      <c r="H1713" s="296" t="str">
        <f t="shared" si="296"/>
        <v/>
      </c>
      <c r="I1713" s="299" t="str">
        <f t="shared" si="289"/>
        <v/>
      </c>
      <c r="J1713" s="93"/>
      <c r="L1713" s="278">
        <f t="shared" si="290"/>
        <v>0</v>
      </c>
      <c r="M1713" s="278">
        <f t="shared" si="291"/>
        <v>0</v>
      </c>
      <c r="N1713" s="319">
        <f t="shared" si="292"/>
        <v>0</v>
      </c>
      <c r="O1713" s="300"/>
      <c r="P1713" s="300"/>
      <c r="Q1713" s="297"/>
      <c r="R1713" s="297"/>
      <c r="S1713" s="299" t="str">
        <f t="shared" si="298"/>
        <v/>
      </c>
    </row>
    <row r="1714" spans="1:19" ht="30" customHeight="1" x14ac:dyDescent="0.2">
      <c r="A1714" s="277" t="str">
        <f t="shared" si="288"/>
        <v/>
      </c>
      <c r="B1714" s="296" t="str">
        <f t="shared" si="293"/>
        <v/>
      </c>
      <c r="C1714" s="296" t="str">
        <f t="shared" si="294"/>
        <v/>
      </c>
      <c r="D1714" s="297" t="str">
        <f t="shared" si="295"/>
        <v/>
      </c>
      <c r="E1714" s="298" t="str">
        <f t="shared" si="297"/>
        <v/>
      </c>
      <c r="F1714" s="297"/>
      <c r="G1714" s="297">
        <v>1714</v>
      </c>
      <c r="H1714" s="296" t="str">
        <f t="shared" si="296"/>
        <v/>
      </c>
      <c r="I1714" s="299" t="str">
        <f t="shared" si="289"/>
        <v/>
      </c>
      <c r="J1714" s="93"/>
      <c r="L1714" s="278">
        <f t="shared" si="290"/>
        <v>0</v>
      </c>
      <c r="M1714" s="278">
        <f t="shared" si="291"/>
        <v>0</v>
      </c>
      <c r="N1714" s="319">
        <f t="shared" si="292"/>
        <v>0</v>
      </c>
      <c r="O1714" s="300"/>
      <c r="P1714" s="300"/>
      <c r="Q1714" s="297"/>
      <c r="R1714" s="297"/>
      <c r="S1714" s="299" t="str">
        <f t="shared" si="298"/>
        <v/>
      </c>
    </row>
    <row r="1715" spans="1:19" ht="30" customHeight="1" x14ac:dyDescent="0.2">
      <c r="A1715" s="277" t="str">
        <f t="shared" si="288"/>
        <v/>
      </c>
      <c r="B1715" s="296" t="str">
        <f t="shared" si="293"/>
        <v/>
      </c>
      <c r="C1715" s="296" t="str">
        <f t="shared" si="294"/>
        <v/>
      </c>
      <c r="D1715" s="297" t="str">
        <f t="shared" si="295"/>
        <v/>
      </c>
      <c r="E1715" s="298" t="str">
        <f t="shared" si="297"/>
        <v/>
      </c>
      <c r="F1715" s="297"/>
      <c r="G1715" s="297">
        <v>1715</v>
      </c>
      <c r="H1715" s="296" t="str">
        <f t="shared" si="296"/>
        <v/>
      </c>
      <c r="I1715" s="299" t="str">
        <f t="shared" si="289"/>
        <v/>
      </c>
      <c r="J1715" s="93"/>
      <c r="L1715" s="278">
        <f t="shared" si="290"/>
        <v>0</v>
      </c>
      <c r="M1715" s="278">
        <f t="shared" si="291"/>
        <v>0</v>
      </c>
      <c r="N1715" s="319">
        <f t="shared" si="292"/>
        <v>0</v>
      </c>
      <c r="O1715" s="300"/>
      <c r="P1715" s="300"/>
      <c r="Q1715" s="297"/>
      <c r="R1715" s="297"/>
      <c r="S1715" s="299" t="str">
        <f t="shared" si="298"/>
        <v/>
      </c>
    </row>
    <row r="1716" spans="1:19" ht="30" customHeight="1" x14ac:dyDescent="0.2">
      <c r="A1716" s="277" t="str">
        <f t="shared" si="288"/>
        <v/>
      </c>
      <c r="B1716" s="296" t="str">
        <f t="shared" si="293"/>
        <v/>
      </c>
      <c r="C1716" s="296" t="str">
        <f t="shared" si="294"/>
        <v/>
      </c>
      <c r="D1716" s="297" t="str">
        <f t="shared" si="295"/>
        <v/>
      </c>
      <c r="E1716" s="298" t="str">
        <f t="shared" si="297"/>
        <v/>
      </c>
      <c r="F1716" s="297"/>
      <c r="G1716" s="297">
        <v>1716</v>
      </c>
      <c r="H1716" s="296" t="str">
        <f t="shared" si="296"/>
        <v/>
      </c>
      <c r="I1716" s="299" t="str">
        <f t="shared" si="289"/>
        <v/>
      </c>
      <c r="J1716" s="93"/>
      <c r="L1716" s="278">
        <f t="shared" si="290"/>
        <v>0</v>
      </c>
      <c r="M1716" s="278">
        <f t="shared" si="291"/>
        <v>0</v>
      </c>
      <c r="N1716" s="319">
        <f t="shared" si="292"/>
        <v>0</v>
      </c>
      <c r="O1716" s="300"/>
      <c r="P1716" s="300"/>
      <c r="Q1716" s="297"/>
      <c r="R1716" s="297"/>
      <c r="S1716" s="299" t="str">
        <f t="shared" si="298"/>
        <v/>
      </c>
    </row>
    <row r="1717" spans="1:19" ht="30" customHeight="1" x14ac:dyDescent="0.2">
      <c r="A1717" s="277" t="str">
        <f t="shared" si="288"/>
        <v/>
      </c>
      <c r="B1717" s="296" t="str">
        <f t="shared" si="293"/>
        <v/>
      </c>
      <c r="C1717" s="296" t="str">
        <f t="shared" si="294"/>
        <v/>
      </c>
      <c r="D1717" s="297" t="str">
        <f t="shared" si="295"/>
        <v/>
      </c>
      <c r="E1717" s="298" t="str">
        <f t="shared" si="297"/>
        <v/>
      </c>
      <c r="F1717" s="297"/>
      <c r="G1717" s="297">
        <v>1717</v>
      </c>
      <c r="H1717" s="296" t="str">
        <f t="shared" si="296"/>
        <v/>
      </c>
      <c r="I1717" s="299" t="str">
        <f t="shared" si="289"/>
        <v/>
      </c>
      <c r="J1717" s="93"/>
      <c r="L1717" s="278">
        <f t="shared" si="290"/>
        <v>0</v>
      </c>
      <c r="M1717" s="278">
        <f t="shared" si="291"/>
        <v>0</v>
      </c>
      <c r="N1717" s="319">
        <f t="shared" si="292"/>
        <v>0</v>
      </c>
      <c r="O1717" s="300"/>
      <c r="P1717" s="300"/>
      <c r="Q1717" s="297"/>
      <c r="R1717" s="297"/>
      <c r="S1717" s="299" t="str">
        <f t="shared" si="298"/>
        <v/>
      </c>
    </row>
    <row r="1718" spans="1:19" ht="30" customHeight="1" x14ac:dyDescent="0.2">
      <c r="A1718" s="277" t="str">
        <f t="shared" si="288"/>
        <v/>
      </c>
      <c r="B1718" s="296" t="str">
        <f t="shared" si="293"/>
        <v/>
      </c>
      <c r="C1718" s="296" t="str">
        <f t="shared" si="294"/>
        <v/>
      </c>
      <c r="D1718" s="297" t="str">
        <f t="shared" si="295"/>
        <v/>
      </c>
      <c r="E1718" s="298" t="str">
        <f t="shared" si="297"/>
        <v/>
      </c>
      <c r="F1718" s="297"/>
      <c r="G1718" s="297">
        <v>1718</v>
      </c>
      <c r="H1718" s="296" t="str">
        <f t="shared" si="296"/>
        <v/>
      </c>
      <c r="I1718" s="299" t="str">
        <f t="shared" si="289"/>
        <v/>
      </c>
      <c r="J1718" s="93"/>
      <c r="L1718" s="278">
        <f t="shared" si="290"/>
        <v>0</v>
      </c>
      <c r="M1718" s="278">
        <f t="shared" si="291"/>
        <v>0</v>
      </c>
      <c r="N1718" s="319">
        <f t="shared" si="292"/>
        <v>0</v>
      </c>
      <c r="O1718" s="300"/>
      <c r="P1718" s="300"/>
      <c r="Q1718" s="297"/>
      <c r="R1718" s="297"/>
      <c r="S1718" s="299" t="str">
        <f t="shared" si="298"/>
        <v/>
      </c>
    </row>
    <row r="1719" spans="1:19" ht="30" customHeight="1" x14ac:dyDescent="0.2">
      <c r="A1719" s="277" t="str">
        <f t="shared" si="288"/>
        <v/>
      </c>
      <c r="B1719" s="296" t="str">
        <f t="shared" si="293"/>
        <v/>
      </c>
      <c r="C1719" s="296" t="str">
        <f t="shared" si="294"/>
        <v/>
      </c>
      <c r="D1719" s="297" t="str">
        <f t="shared" si="295"/>
        <v/>
      </c>
      <c r="E1719" s="298" t="str">
        <f t="shared" si="297"/>
        <v/>
      </c>
      <c r="F1719" s="297"/>
      <c r="G1719" s="297">
        <v>1719</v>
      </c>
      <c r="H1719" s="296" t="str">
        <f t="shared" si="296"/>
        <v/>
      </c>
      <c r="I1719" s="299" t="str">
        <f t="shared" si="289"/>
        <v/>
      </c>
      <c r="J1719" s="93"/>
      <c r="L1719" s="278">
        <f t="shared" si="290"/>
        <v>0</v>
      </c>
      <c r="M1719" s="278">
        <f t="shared" si="291"/>
        <v>0</v>
      </c>
      <c r="N1719" s="319">
        <f t="shared" si="292"/>
        <v>0</v>
      </c>
      <c r="O1719" s="300"/>
      <c r="P1719" s="300"/>
      <c r="Q1719" s="297"/>
      <c r="R1719" s="297"/>
      <c r="S1719" s="299" t="str">
        <f t="shared" si="298"/>
        <v/>
      </c>
    </row>
    <row r="1720" spans="1:19" ht="30" customHeight="1" x14ac:dyDescent="0.2">
      <c r="A1720" s="277" t="str">
        <f t="shared" si="288"/>
        <v/>
      </c>
      <c r="B1720" s="296" t="str">
        <f t="shared" si="293"/>
        <v/>
      </c>
      <c r="C1720" s="296" t="str">
        <f t="shared" si="294"/>
        <v/>
      </c>
      <c r="D1720" s="297" t="str">
        <f t="shared" si="295"/>
        <v/>
      </c>
      <c r="E1720" s="298" t="str">
        <f t="shared" si="297"/>
        <v/>
      </c>
      <c r="F1720" s="297"/>
      <c r="G1720" s="297">
        <v>1720</v>
      </c>
      <c r="H1720" s="296" t="str">
        <f t="shared" si="296"/>
        <v/>
      </c>
      <c r="I1720" s="299" t="str">
        <f t="shared" si="289"/>
        <v/>
      </c>
      <c r="J1720" s="93"/>
      <c r="L1720" s="278">
        <f t="shared" si="290"/>
        <v>0</v>
      </c>
      <c r="M1720" s="278">
        <f t="shared" si="291"/>
        <v>0</v>
      </c>
      <c r="N1720" s="319">
        <f t="shared" si="292"/>
        <v>0</v>
      </c>
      <c r="O1720" s="300"/>
      <c r="P1720" s="300"/>
      <c r="Q1720" s="297"/>
      <c r="R1720" s="297"/>
      <c r="S1720" s="299" t="str">
        <f t="shared" si="298"/>
        <v/>
      </c>
    </row>
    <row r="1721" spans="1:19" ht="30" customHeight="1" x14ac:dyDescent="0.2">
      <c r="A1721" s="277" t="str">
        <f t="shared" si="288"/>
        <v/>
      </c>
      <c r="B1721" s="296" t="str">
        <f t="shared" si="293"/>
        <v/>
      </c>
      <c r="C1721" s="296" t="str">
        <f t="shared" si="294"/>
        <v/>
      </c>
      <c r="D1721" s="297" t="str">
        <f t="shared" si="295"/>
        <v/>
      </c>
      <c r="E1721" s="298" t="str">
        <f t="shared" si="297"/>
        <v/>
      </c>
      <c r="F1721" s="297"/>
      <c r="G1721" s="297">
        <v>1721</v>
      </c>
      <c r="H1721" s="296" t="str">
        <f t="shared" si="296"/>
        <v/>
      </c>
      <c r="I1721" s="299" t="str">
        <f t="shared" si="289"/>
        <v/>
      </c>
      <c r="J1721" s="93"/>
      <c r="L1721" s="278">
        <f t="shared" si="290"/>
        <v>0</v>
      </c>
      <c r="M1721" s="278">
        <f t="shared" si="291"/>
        <v>0</v>
      </c>
      <c r="N1721" s="319">
        <f t="shared" si="292"/>
        <v>0</v>
      </c>
      <c r="O1721" s="300"/>
      <c r="P1721" s="300"/>
      <c r="Q1721" s="297"/>
      <c r="R1721" s="297"/>
      <c r="S1721" s="299" t="str">
        <f t="shared" si="298"/>
        <v/>
      </c>
    </row>
    <row r="1722" spans="1:19" ht="30" customHeight="1" x14ac:dyDescent="0.2">
      <c r="A1722" s="277" t="str">
        <f t="shared" si="288"/>
        <v/>
      </c>
      <c r="B1722" s="296" t="str">
        <f t="shared" si="293"/>
        <v/>
      </c>
      <c r="C1722" s="296" t="str">
        <f t="shared" si="294"/>
        <v/>
      </c>
      <c r="D1722" s="297" t="str">
        <f t="shared" si="295"/>
        <v/>
      </c>
      <c r="E1722" s="298" t="str">
        <f t="shared" si="297"/>
        <v/>
      </c>
      <c r="F1722" s="297"/>
      <c r="G1722" s="297">
        <v>1722</v>
      </c>
      <c r="H1722" s="296" t="str">
        <f t="shared" si="296"/>
        <v/>
      </c>
      <c r="I1722" s="299" t="str">
        <f t="shared" si="289"/>
        <v/>
      </c>
      <c r="J1722" s="93"/>
      <c r="L1722" s="278">
        <f t="shared" si="290"/>
        <v>0</v>
      </c>
      <c r="M1722" s="278">
        <f t="shared" si="291"/>
        <v>0</v>
      </c>
      <c r="N1722" s="319">
        <f t="shared" si="292"/>
        <v>0</v>
      </c>
      <c r="O1722" s="300"/>
      <c r="P1722" s="300"/>
      <c r="Q1722" s="297"/>
      <c r="R1722" s="297"/>
      <c r="S1722" s="299" t="str">
        <f t="shared" si="298"/>
        <v/>
      </c>
    </row>
    <row r="1723" spans="1:19" ht="30" customHeight="1" x14ac:dyDescent="0.2">
      <c r="A1723" s="277" t="str">
        <f t="shared" si="288"/>
        <v/>
      </c>
      <c r="B1723" s="296" t="str">
        <f t="shared" si="293"/>
        <v/>
      </c>
      <c r="C1723" s="296" t="str">
        <f t="shared" si="294"/>
        <v/>
      </c>
      <c r="D1723" s="297" t="str">
        <f t="shared" si="295"/>
        <v/>
      </c>
      <c r="E1723" s="298" t="str">
        <f t="shared" si="297"/>
        <v/>
      </c>
      <c r="F1723" s="297"/>
      <c r="G1723" s="297">
        <v>1723</v>
      </c>
      <c r="H1723" s="296" t="str">
        <f t="shared" si="296"/>
        <v/>
      </c>
      <c r="I1723" s="299" t="str">
        <f t="shared" si="289"/>
        <v/>
      </c>
      <c r="J1723" s="93"/>
      <c r="L1723" s="278">
        <f t="shared" si="290"/>
        <v>0</v>
      </c>
      <c r="M1723" s="278">
        <f t="shared" si="291"/>
        <v>0</v>
      </c>
      <c r="N1723" s="319">
        <f t="shared" si="292"/>
        <v>0</v>
      </c>
      <c r="O1723" s="300"/>
      <c r="P1723" s="300"/>
      <c r="Q1723" s="297"/>
      <c r="R1723" s="297"/>
      <c r="S1723" s="299" t="str">
        <f t="shared" si="298"/>
        <v/>
      </c>
    </row>
    <row r="1724" spans="1:19" ht="30" customHeight="1" x14ac:dyDescent="0.2">
      <c r="A1724" s="277" t="str">
        <f t="shared" si="288"/>
        <v/>
      </c>
      <c r="B1724" s="296" t="str">
        <f t="shared" si="293"/>
        <v/>
      </c>
      <c r="C1724" s="296" t="str">
        <f t="shared" si="294"/>
        <v/>
      </c>
      <c r="D1724" s="297" t="str">
        <f t="shared" si="295"/>
        <v/>
      </c>
      <c r="E1724" s="298" t="str">
        <f t="shared" si="297"/>
        <v/>
      </c>
      <c r="F1724" s="297"/>
      <c r="G1724" s="297">
        <v>1724</v>
      </c>
      <c r="H1724" s="296" t="str">
        <f t="shared" si="296"/>
        <v/>
      </c>
      <c r="I1724" s="299" t="str">
        <f t="shared" si="289"/>
        <v/>
      </c>
      <c r="J1724" s="93"/>
      <c r="L1724" s="278">
        <f t="shared" si="290"/>
        <v>0</v>
      </c>
      <c r="M1724" s="278">
        <f t="shared" si="291"/>
        <v>0</v>
      </c>
      <c r="N1724" s="319">
        <f t="shared" si="292"/>
        <v>0</v>
      </c>
      <c r="O1724" s="300"/>
      <c r="P1724" s="300"/>
      <c r="Q1724" s="297"/>
      <c r="R1724" s="297"/>
      <c r="S1724" s="299" t="str">
        <f t="shared" si="298"/>
        <v/>
      </c>
    </row>
    <row r="1725" spans="1:19" ht="30" customHeight="1" x14ac:dyDescent="0.2">
      <c r="A1725" s="277" t="str">
        <f t="shared" si="288"/>
        <v/>
      </c>
      <c r="B1725" s="296" t="str">
        <f t="shared" si="293"/>
        <v/>
      </c>
      <c r="C1725" s="296" t="str">
        <f t="shared" si="294"/>
        <v/>
      </c>
      <c r="D1725" s="297" t="str">
        <f t="shared" si="295"/>
        <v/>
      </c>
      <c r="E1725" s="298" t="str">
        <f t="shared" si="297"/>
        <v/>
      </c>
      <c r="F1725" s="297"/>
      <c r="G1725" s="297">
        <v>1725</v>
      </c>
      <c r="H1725" s="296" t="str">
        <f t="shared" si="296"/>
        <v/>
      </c>
      <c r="I1725" s="299" t="str">
        <f t="shared" si="289"/>
        <v/>
      </c>
      <c r="J1725" s="93"/>
      <c r="L1725" s="278">
        <f t="shared" si="290"/>
        <v>0</v>
      </c>
      <c r="M1725" s="278">
        <f t="shared" si="291"/>
        <v>0</v>
      </c>
      <c r="N1725" s="319">
        <f t="shared" si="292"/>
        <v>0</v>
      </c>
      <c r="O1725" s="300"/>
      <c r="P1725" s="300"/>
      <c r="Q1725" s="297"/>
      <c r="R1725" s="297"/>
      <c r="S1725" s="299" t="str">
        <f t="shared" si="298"/>
        <v/>
      </c>
    </row>
    <row r="1726" spans="1:19" ht="30" customHeight="1" x14ac:dyDescent="0.2">
      <c r="A1726" s="277" t="str">
        <f t="shared" si="288"/>
        <v/>
      </c>
      <c r="B1726" s="296" t="str">
        <f t="shared" si="293"/>
        <v/>
      </c>
      <c r="C1726" s="296" t="str">
        <f t="shared" si="294"/>
        <v/>
      </c>
      <c r="D1726" s="297" t="str">
        <f t="shared" si="295"/>
        <v/>
      </c>
      <c r="E1726" s="298" t="str">
        <f t="shared" si="297"/>
        <v/>
      </c>
      <c r="F1726" s="297"/>
      <c r="G1726" s="297">
        <v>1726</v>
      </c>
      <c r="H1726" s="296" t="str">
        <f t="shared" si="296"/>
        <v/>
      </c>
      <c r="I1726" s="299" t="str">
        <f t="shared" si="289"/>
        <v/>
      </c>
      <c r="J1726" s="93"/>
      <c r="L1726" s="278">
        <f t="shared" si="290"/>
        <v>0</v>
      </c>
      <c r="M1726" s="278">
        <f t="shared" si="291"/>
        <v>0</v>
      </c>
      <c r="N1726" s="319">
        <f t="shared" si="292"/>
        <v>0</v>
      </c>
      <c r="O1726" s="300"/>
      <c r="P1726" s="300"/>
      <c r="Q1726" s="297"/>
      <c r="R1726" s="297"/>
      <c r="S1726" s="299" t="str">
        <f t="shared" si="298"/>
        <v/>
      </c>
    </row>
    <row r="1727" spans="1:19" ht="30" customHeight="1" x14ac:dyDescent="0.2">
      <c r="A1727" s="277" t="str">
        <f t="shared" si="288"/>
        <v/>
      </c>
      <c r="B1727" s="296" t="str">
        <f t="shared" si="293"/>
        <v/>
      </c>
      <c r="C1727" s="296" t="str">
        <f t="shared" si="294"/>
        <v/>
      </c>
      <c r="D1727" s="297" t="str">
        <f t="shared" si="295"/>
        <v/>
      </c>
      <c r="E1727" s="298" t="str">
        <f t="shared" si="297"/>
        <v/>
      </c>
      <c r="F1727" s="297"/>
      <c r="G1727" s="297">
        <v>1727</v>
      </c>
      <c r="H1727" s="296" t="str">
        <f t="shared" si="296"/>
        <v/>
      </c>
      <c r="I1727" s="299" t="str">
        <f t="shared" si="289"/>
        <v/>
      </c>
      <c r="J1727" s="93"/>
      <c r="L1727" s="278">
        <f t="shared" si="290"/>
        <v>0</v>
      </c>
      <c r="M1727" s="278">
        <f t="shared" si="291"/>
        <v>0</v>
      </c>
      <c r="N1727" s="319">
        <f t="shared" si="292"/>
        <v>0</v>
      </c>
      <c r="O1727" s="300"/>
      <c r="P1727" s="300"/>
      <c r="Q1727" s="297"/>
      <c r="R1727" s="297"/>
      <c r="S1727" s="299" t="str">
        <f t="shared" si="298"/>
        <v/>
      </c>
    </row>
    <row r="1728" spans="1:19" ht="30" customHeight="1" x14ac:dyDescent="0.2">
      <c r="A1728" s="277" t="str">
        <f t="shared" si="288"/>
        <v/>
      </c>
      <c r="B1728" s="296" t="str">
        <f t="shared" si="293"/>
        <v/>
      </c>
      <c r="C1728" s="296" t="str">
        <f t="shared" si="294"/>
        <v/>
      </c>
      <c r="D1728" s="297" t="str">
        <f t="shared" si="295"/>
        <v/>
      </c>
      <c r="E1728" s="298" t="str">
        <f t="shared" si="297"/>
        <v/>
      </c>
      <c r="F1728" s="297"/>
      <c r="G1728" s="297">
        <v>1728</v>
      </c>
      <c r="H1728" s="296" t="str">
        <f t="shared" si="296"/>
        <v/>
      </c>
      <c r="I1728" s="299" t="str">
        <f t="shared" si="289"/>
        <v/>
      </c>
      <c r="J1728" s="93"/>
      <c r="L1728" s="278">
        <f t="shared" si="290"/>
        <v>0</v>
      </c>
      <c r="M1728" s="278">
        <f t="shared" si="291"/>
        <v>0</v>
      </c>
      <c r="N1728" s="319">
        <f t="shared" si="292"/>
        <v>0</v>
      </c>
      <c r="O1728" s="300"/>
      <c r="P1728" s="300"/>
      <c r="Q1728" s="297"/>
      <c r="R1728" s="297"/>
      <c r="S1728" s="299" t="str">
        <f t="shared" si="298"/>
        <v/>
      </c>
    </row>
    <row r="1729" spans="1:19" ht="30" customHeight="1" x14ac:dyDescent="0.2">
      <c r="A1729" s="277" t="str">
        <f t="shared" si="288"/>
        <v/>
      </c>
      <c r="B1729" s="296" t="str">
        <f t="shared" si="293"/>
        <v/>
      </c>
      <c r="C1729" s="296" t="str">
        <f t="shared" si="294"/>
        <v/>
      </c>
      <c r="D1729" s="297" t="str">
        <f t="shared" si="295"/>
        <v/>
      </c>
      <c r="E1729" s="298" t="str">
        <f t="shared" si="297"/>
        <v/>
      </c>
      <c r="F1729" s="297"/>
      <c r="G1729" s="297">
        <v>1729</v>
      </c>
      <c r="H1729" s="296" t="str">
        <f t="shared" si="296"/>
        <v/>
      </c>
      <c r="I1729" s="299" t="str">
        <f t="shared" si="289"/>
        <v/>
      </c>
      <c r="J1729" s="93"/>
      <c r="L1729" s="278">
        <f t="shared" si="290"/>
        <v>0</v>
      </c>
      <c r="M1729" s="278">
        <f t="shared" si="291"/>
        <v>0</v>
      </c>
      <c r="N1729" s="319">
        <f t="shared" si="292"/>
        <v>0</v>
      </c>
      <c r="O1729" s="300"/>
      <c r="P1729" s="300"/>
      <c r="Q1729" s="297"/>
      <c r="R1729" s="297"/>
      <c r="S1729" s="299" t="str">
        <f t="shared" si="298"/>
        <v/>
      </c>
    </row>
    <row r="1730" spans="1:19" ht="30" customHeight="1" x14ac:dyDescent="0.2">
      <c r="A1730" s="277" t="str">
        <f t="shared" ref="A1730:A1793" si="299">IF(B1730="","",$W$3)</f>
        <v/>
      </c>
      <c r="B1730" s="296" t="str">
        <f t="shared" si="293"/>
        <v/>
      </c>
      <c r="C1730" s="296" t="str">
        <f t="shared" si="294"/>
        <v/>
      </c>
      <c r="D1730" s="297" t="str">
        <f t="shared" si="295"/>
        <v/>
      </c>
      <c r="E1730" s="298" t="str">
        <f t="shared" si="297"/>
        <v/>
      </c>
      <c r="F1730" s="297"/>
      <c r="G1730" s="297">
        <v>1730</v>
      </c>
      <c r="H1730" s="296" t="str">
        <f t="shared" si="296"/>
        <v/>
      </c>
      <c r="I1730" s="299" t="str">
        <f t="shared" ref="I1730:I1793" si="300">IF(H1730="","",CONCATENATE("C",IF(H1730&gt;$X$1-25,0,INT(($X$1-H1730-20)/5))))</f>
        <v/>
      </c>
      <c r="J1730" s="93"/>
      <c r="L1730" s="278">
        <f t="shared" ref="L1730:L1793" si="301">IF(D1730="M",1,0)</f>
        <v>0</v>
      </c>
      <c r="M1730" s="278">
        <f t="shared" ref="M1730:M1793" si="302">IF(D1730="F",1,0)</f>
        <v>0</v>
      </c>
      <c r="N1730" s="319">
        <f t="shared" ref="N1730:N1793" si="303">IF(COUNTBLANK(O1730:R1730)=0,1,0)</f>
        <v>0</v>
      </c>
      <c r="O1730" s="300"/>
      <c r="P1730" s="300"/>
      <c r="Q1730" s="297"/>
      <c r="R1730" s="297"/>
      <c r="S1730" s="299" t="str">
        <f t="shared" si="298"/>
        <v/>
      </c>
    </row>
    <row r="1731" spans="1:19" ht="30" customHeight="1" x14ac:dyDescent="0.2">
      <c r="A1731" s="277" t="str">
        <f t="shared" si="299"/>
        <v/>
      </c>
      <c r="B1731" s="296" t="str">
        <f t="shared" ref="B1731:B1794" si="304">IF(O1731="","",O1731)</f>
        <v/>
      </c>
      <c r="C1731" s="296" t="str">
        <f t="shared" ref="C1731:C1794" si="305">IF(P1731="","",P1731)</f>
        <v/>
      </c>
      <c r="D1731" s="297" t="str">
        <f t="shared" ref="D1731:D1794" si="306">IF(Q1731="","",Q1731)</f>
        <v/>
      </c>
      <c r="E1731" s="298" t="str">
        <f t="shared" si="297"/>
        <v/>
      </c>
      <c r="F1731" s="297"/>
      <c r="G1731" s="297">
        <v>1731</v>
      </c>
      <c r="H1731" s="296" t="str">
        <f t="shared" ref="H1731:H1794" si="307">IF(R1731="","",R1731)</f>
        <v/>
      </c>
      <c r="I1731" s="299" t="str">
        <f t="shared" si="300"/>
        <v/>
      </c>
      <c r="J1731" s="93"/>
      <c r="L1731" s="278">
        <f t="shared" si="301"/>
        <v>0</v>
      </c>
      <c r="M1731" s="278">
        <f t="shared" si="302"/>
        <v>0</v>
      </c>
      <c r="N1731" s="319">
        <f t="shared" si="303"/>
        <v>0</v>
      </c>
      <c r="O1731" s="300"/>
      <c r="P1731" s="300"/>
      <c r="Q1731" s="297"/>
      <c r="R1731" s="297"/>
      <c r="S1731" s="299" t="str">
        <f t="shared" si="298"/>
        <v/>
      </c>
    </row>
    <row r="1732" spans="1:19" ht="30" customHeight="1" x14ac:dyDescent="0.2">
      <c r="A1732" s="277" t="str">
        <f t="shared" si="299"/>
        <v/>
      </c>
      <c r="B1732" s="296" t="str">
        <f t="shared" si="304"/>
        <v/>
      </c>
      <c r="C1732" s="296" t="str">
        <f t="shared" si="305"/>
        <v/>
      </c>
      <c r="D1732" s="297" t="str">
        <f t="shared" si="306"/>
        <v/>
      </c>
      <c r="E1732" s="298" t="str">
        <f t="shared" ref="E1732:E1795" si="308">IF(H1732="","",VALUE(CONCATENATE("01/01/",H1732)))</f>
        <v/>
      </c>
      <c r="F1732" s="297"/>
      <c r="G1732" s="297">
        <v>1732</v>
      </c>
      <c r="H1732" s="296" t="str">
        <f t="shared" si="307"/>
        <v/>
      </c>
      <c r="I1732" s="299" t="str">
        <f t="shared" si="300"/>
        <v/>
      </c>
      <c r="J1732" s="93"/>
      <c r="L1732" s="278">
        <f t="shared" si="301"/>
        <v>0</v>
      </c>
      <c r="M1732" s="278">
        <f t="shared" si="302"/>
        <v>0</v>
      </c>
      <c r="N1732" s="319">
        <f t="shared" si="303"/>
        <v>0</v>
      </c>
      <c r="O1732" s="300"/>
      <c r="P1732" s="300"/>
      <c r="Q1732" s="297"/>
      <c r="R1732" s="297"/>
      <c r="S1732" s="299" t="str">
        <f t="shared" si="298"/>
        <v/>
      </c>
    </row>
    <row r="1733" spans="1:19" ht="30" customHeight="1" x14ac:dyDescent="0.2">
      <c r="A1733" s="277" t="str">
        <f t="shared" si="299"/>
        <v/>
      </c>
      <c r="B1733" s="296" t="str">
        <f t="shared" si="304"/>
        <v/>
      </c>
      <c r="C1733" s="296" t="str">
        <f t="shared" si="305"/>
        <v/>
      </c>
      <c r="D1733" s="297" t="str">
        <f t="shared" si="306"/>
        <v/>
      </c>
      <c r="E1733" s="298" t="str">
        <f t="shared" si="308"/>
        <v/>
      </c>
      <c r="F1733" s="297"/>
      <c r="G1733" s="297">
        <v>1733</v>
      </c>
      <c r="H1733" s="296" t="str">
        <f t="shared" si="307"/>
        <v/>
      </c>
      <c r="I1733" s="299" t="str">
        <f t="shared" si="300"/>
        <v/>
      </c>
      <c r="J1733" s="93"/>
      <c r="L1733" s="278">
        <f t="shared" si="301"/>
        <v>0</v>
      </c>
      <c r="M1733" s="278">
        <f t="shared" si="302"/>
        <v>0</v>
      </c>
      <c r="N1733" s="319">
        <f t="shared" si="303"/>
        <v>0</v>
      </c>
      <c r="O1733" s="300"/>
      <c r="P1733" s="300"/>
      <c r="Q1733" s="297"/>
      <c r="R1733" s="297"/>
      <c r="S1733" s="299" t="str">
        <f t="shared" si="298"/>
        <v/>
      </c>
    </row>
    <row r="1734" spans="1:19" ht="30" customHeight="1" x14ac:dyDescent="0.2">
      <c r="A1734" s="277" t="str">
        <f t="shared" si="299"/>
        <v/>
      </c>
      <c r="B1734" s="296" t="str">
        <f t="shared" si="304"/>
        <v/>
      </c>
      <c r="C1734" s="296" t="str">
        <f t="shared" si="305"/>
        <v/>
      </c>
      <c r="D1734" s="297" t="str">
        <f t="shared" si="306"/>
        <v/>
      </c>
      <c r="E1734" s="298" t="str">
        <f t="shared" si="308"/>
        <v/>
      </c>
      <c r="F1734" s="297"/>
      <c r="G1734" s="297">
        <v>1734</v>
      </c>
      <c r="H1734" s="296" t="str">
        <f t="shared" si="307"/>
        <v/>
      </c>
      <c r="I1734" s="299" t="str">
        <f t="shared" si="300"/>
        <v/>
      </c>
      <c r="J1734" s="93"/>
      <c r="L1734" s="278">
        <f t="shared" si="301"/>
        <v>0</v>
      </c>
      <c r="M1734" s="278">
        <f t="shared" si="302"/>
        <v>0</v>
      </c>
      <c r="N1734" s="319">
        <f t="shared" si="303"/>
        <v>0</v>
      </c>
      <c r="O1734" s="300"/>
      <c r="P1734" s="300"/>
      <c r="Q1734" s="297"/>
      <c r="R1734" s="297"/>
      <c r="S1734" s="299" t="str">
        <f t="shared" si="298"/>
        <v/>
      </c>
    </row>
    <row r="1735" spans="1:19" ht="30" customHeight="1" x14ac:dyDescent="0.2">
      <c r="A1735" s="277" t="str">
        <f t="shared" si="299"/>
        <v/>
      </c>
      <c r="B1735" s="296" t="str">
        <f t="shared" si="304"/>
        <v/>
      </c>
      <c r="C1735" s="296" t="str">
        <f t="shared" si="305"/>
        <v/>
      </c>
      <c r="D1735" s="297" t="str">
        <f t="shared" si="306"/>
        <v/>
      </c>
      <c r="E1735" s="298" t="str">
        <f t="shared" si="308"/>
        <v/>
      </c>
      <c r="F1735" s="297"/>
      <c r="G1735" s="297">
        <v>1735</v>
      </c>
      <c r="H1735" s="296" t="str">
        <f t="shared" si="307"/>
        <v/>
      </c>
      <c r="I1735" s="299" t="str">
        <f t="shared" si="300"/>
        <v/>
      </c>
      <c r="J1735" s="93"/>
      <c r="L1735" s="278">
        <f t="shared" si="301"/>
        <v>0</v>
      </c>
      <c r="M1735" s="278">
        <f t="shared" si="302"/>
        <v>0</v>
      </c>
      <c r="N1735" s="319">
        <f t="shared" si="303"/>
        <v>0</v>
      </c>
      <c r="O1735" s="300"/>
      <c r="P1735" s="300"/>
      <c r="Q1735" s="297"/>
      <c r="R1735" s="297"/>
      <c r="S1735" s="299" t="str">
        <f t="shared" si="298"/>
        <v/>
      </c>
    </row>
    <row r="1736" spans="1:19" ht="30" customHeight="1" x14ac:dyDescent="0.2">
      <c r="A1736" s="277" t="str">
        <f t="shared" si="299"/>
        <v/>
      </c>
      <c r="B1736" s="296" t="str">
        <f t="shared" si="304"/>
        <v/>
      </c>
      <c r="C1736" s="296" t="str">
        <f t="shared" si="305"/>
        <v/>
      </c>
      <c r="D1736" s="297" t="str">
        <f t="shared" si="306"/>
        <v/>
      </c>
      <c r="E1736" s="298" t="str">
        <f t="shared" si="308"/>
        <v/>
      </c>
      <c r="F1736" s="297"/>
      <c r="G1736" s="297">
        <v>1736</v>
      </c>
      <c r="H1736" s="296" t="str">
        <f t="shared" si="307"/>
        <v/>
      </c>
      <c r="I1736" s="299" t="str">
        <f t="shared" si="300"/>
        <v/>
      </c>
      <c r="J1736" s="93"/>
      <c r="L1736" s="278">
        <f t="shared" si="301"/>
        <v>0</v>
      </c>
      <c r="M1736" s="278">
        <f t="shared" si="302"/>
        <v>0</v>
      </c>
      <c r="N1736" s="319">
        <f t="shared" si="303"/>
        <v>0</v>
      </c>
      <c r="O1736" s="300"/>
      <c r="P1736" s="300"/>
      <c r="Q1736" s="297"/>
      <c r="R1736" s="297"/>
      <c r="S1736" s="299" t="str">
        <f t="shared" si="298"/>
        <v/>
      </c>
    </row>
    <row r="1737" spans="1:19" ht="30" customHeight="1" x14ac:dyDescent="0.2">
      <c r="A1737" s="277" t="str">
        <f t="shared" si="299"/>
        <v/>
      </c>
      <c r="B1737" s="296" t="str">
        <f t="shared" si="304"/>
        <v/>
      </c>
      <c r="C1737" s="296" t="str">
        <f t="shared" si="305"/>
        <v/>
      </c>
      <c r="D1737" s="297" t="str">
        <f t="shared" si="306"/>
        <v/>
      </c>
      <c r="E1737" s="298" t="str">
        <f t="shared" si="308"/>
        <v/>
      </c>
      <c r="F1737" s="297"/>
      <c r="G1737" s="297">
        <v>1737</v>
      </c>
      <c r="H1737" s="296" t="str">
        <f t="shared" si="307"/>
        <v/>
      </c>
      <c r="I1737" s="299" t="str">
        <f t="shared" si="300"/>
        <v/>
      </c>
      <c r="J1737" s="93"/>
      <c r="L1737" s="278">
        <f t="shared" si="301"/>
        <v>0</v>
      </c>
      <c r="M1737" s="278">
        <f t="shared" si="302"/>
        <v>0</v>
      </c>
      <c r="N1737" s="319">
        <f t="shared" si="303"/>
        <v>0</v>
      </c>
      <c r="O1737" s="300"/>
      <c r="P1737" s="300"/>
      <c r="Q1737" s="297"/>
      <c r="R1737" s="297"/>
      <c r="S1737" s="299" t="str">
        <f t="shared" si="298"/>
        <v/>
      </c>
    </row>
    <row r="1738" spans="1:19" ht="30" customHeight="1" x14ac:dyDescent="0.2">
      <c r="A1738" s="277" t="str">
        <f t="shared" si="299"/>
        <v/>
      </c>
      <c r="B1738" s="296" t="str">
        <f t="shared" si="304"/>
        <v/>
      </c>
      <c r="C1738" s="296" t="str">
        <f t="shared" si="305"/>
        <v/>
      </c>
      <c r="D1738" s="297" t="str">
        <f t="shared" si="306"/>
        <v/>
      </c>
      <c r="E1738" s="298" t="str">
        <f t="shared" si="308"/>
        <v/>
      </c>
      <c r="F1738" s="297"/>
      <c r="G1738" s="297">
        <v>1738</v>
      </c>
      <c r="H1738" s="296" t="str">
        <f t="shared" si="307"/>
        <v/>
      </c>
      <c r="I1738" s="299" t="str">
        <f t="shared" si="300"/>
        <v/>
      </c>
      <c r="J1738" s="93"/>
      <c r="L1738" s="278">
        <f t="shared" si="301"/>
        <v>0</v>
      </c>
      <c r="M1738" s="278">
        <f t="shared" si="302"/>
        <v>0</v>
      </c>
      <c r="N1738" s="319">
        <f t="shared" si="303"/>
        <v>0</v>
      </c>
      <c r="O1738" s="300"/>
      <c r="P1738" s="300"/>
      <c r="Q1738" s="297"/>
      <c r="R1738" s="297"/>
      <c r="S1738" s="299" t="str">
        <f t="shared" si="298"/>
        <v/>
      </c>
    </row>
    <row r="1739" spans="1:19" ht="30" customHeight="1" x14ac:dyDescent="0.2">
      <c r="A1739" s="277" t="str">
        <f t="shared" si="299"/>
        <v/>
      </c>
      <c r="B1739" s="296" t="str">
        <f t="shared" si="304"/>
        <v/>
      </c>
      <c r="C1739" s="296" t="str">
        <f t="shared" si="305"/>
        <v/>
      </c>
      <c r="D1739" s="297" t="str">
        <f t="shared" si="306"/>
        <v/>
      </c>
      <c r="E1739" s="298" t="str">
        <f t="shared" si="308"/>
        <v/>
      </c>
      <c r="F1739" s="297"/>
      <c r="G1739" s="297">
        <v>1739</v>
      </c>
      <c r="H1739" s="296" t="str">
        <f t="shared" si="307"/>
        <v/>
      </c>
      <c r="I1739" s="299" t="str">
        <f t="shared" si="300"/>
        <v/>
      </c>
      <c r="J1739" s="93"/>
      <c r="L1739" s="278">
        <f t="shared" si="301"/>
        <v>0</v>
      </c>
      <c r="M1739" s="278">
        <f t="shared" si="302"/>
        <v>0</v>
      </c>
      <c r="N1739" s="319">
        <f t="shared" si="303"/>
        <v>0</v>
      </c>
      <c r="O1739" s="300"/>
      <c r="P1739" s="300"/>
      <c r="Q1739" s="297"/>
      <c r="R1739" s="297"/>
      <c r="S1739" s="299" t="str">
        <f t="shared" si="298"/>
        <v/>
      </c>
    </row>
    <row r="1740" spans="1:19" ht="30" customHeight="1" x14ac:dyDescent="0.2">
      <c r="A1740" s="277" t="str">
        <f t="shared" si="299"/>
        <v/>
      </c>
      <c r="B1740" s="296" t="str">
        <f t="shared" si="304"/>
        <v/>
      </c>
      <c r="C1740" s="296" t="str">
        <f t="shared" si="305"/>
        <v/>
      </c>
      <c r="D1740" s="297" t="str">
        <f t="shared" si="306"/>
        <v/>
      </c>
      <c r="E1740" s="298" t="str">
        <f t="shared" si="308"/>
        <v/>
      </c>
      <c r="F1740" s="297"/>
      <c r="G1740" s="297">
        <v>1740</v>
      </c>
      <c r="H1740" s="296" t="str">
        <f t="shared" si="307"/>
        <v/>
      </c>
      <c r="I1740" s="299" t="str">
        <f t="shared" si="300"/>
        <v/>
      </c>
      <c r="J1740" s="93"/>
      <c r="L1740" s="278">
        <f t="shared" si="301"/>
        <v>0</v>
      </c>
      <c r="M1740" s="278">
        <f t="shared" si="302"/>
        <v>0</v>
      </c>
      <c r="N1740" s="319">
        <f t="shared" si="303"/>
        <v>0</v>
      </c>
      <c r="O1740" s="300"/>
      <c r="P1740" s="300"/>
      <c r="Q1740" s="297"/>
      <c r="R1740" s="297"/>
      <c r="S1740" s="299" t="str">
        <f t="shared" si="298"/>
        <v/>
      </c>
    </row>
    <row r="1741" spans="1:19" ht="30" customHeight="1" x14ac:dyDescent="0.2">
      <c r="A1741" s="277" t="str">
        <f t="shared" si="299"/>
        <v/>
      </c>
      <c r="B1741" s="296" t="str">
        <f t="shared" si="304"/>
        <v/>
      </c>
      <c r="C1741" s="296" t="str">
        <f t="shared" si="305"/>
        <v/>
      </c>
      <c r="D1741" s="297" t="str">
        <f t="shared" si="306"/>
        <v/>
      </c>
      <c r="E1741" s="298" t="str">
        <f t="shared" si="308"/>
        <v/>
      </c>
      <c r="F1741" s="297"/>
      <c r="G1741" s="297">
        <v>1741</v>
      </c>
      <c r="H1741" s="296" t="str">
        <f t="shared" si="307"/>
        <v/>
      </c>
      <c r="I1741" s="299" t="str">
        <f t="shared" si="300"/>
        <v/>
      </c>
      <c r="J1741" s="93"/>
      <c r="L1741" s="278">
        <f t="shared" si="301"/>
        <v>0</v>
      </c>
      <c r="M1741" s="278">
        <f t="shared" si="302"/>
        <v>0</v>
      </c>
      <c r="N1741" s="319">
        <f t="shared" si="303"/>
        <v>0</v>
      </c>
      <c r="O1741" s="300"/>
      <c r="P1741" s="300"/>
      <c r="Q1741" s="297"/>
      <c r="R1741" s="297"/>
      <c r="S1741" s="299" t="str">
        <f t="shared" si="298"/>
        <v/>
      </c>
    </row>
    <row r="1742" spans="1:19" ht="30" customHeight="1" x14ac:dyDescent="0.2">
      <c r="A1742" s="277" t="str">
        <f t="shared" si="299"/>
        <v/>
      </c>
      <c r="B1742" s="296" t="str">
        <f t="shared" si="304"/>
        <v/>
      </c>
      <c r="C1742" s="296" t="str">
        <f t="shared" si="305"/>
        <v/>
      </c>
      <c r="D1742" s="297" t="str">
        <f t="shared" si="306"/>
        <v/>
      </c>
      <c r="E1742" s="298" t="str">
        <f t="shared" si="308"/>
        <v/>
      </c>
      <c r="F1742" s="297"/>
      <c r="G1742" s="297">
        <v>1742</v>
      </c>
      <c r="H1742" s="296" t="str">
        <f t="shared" si="307"/>
        <v/>
      </c>
      <c r="I1742" s="299" t="str">
        <f t="shared" si="300"/>
        <v/>
      </c>
      <c r="J1742" s="93"/>
      <c r="L1742" s="278">
        <f t="shared" si="301"/>
        <v>0</v>
      </c>
      <c r="M1742" s="278">
        <f t="shared" si="302"/>
        <v>0</v>
      </c>
      <c r="N1742" s="319">
        <f t="shared" si="303"/>
        <v>0</v>
      </c>
      <c r="O1742" s="300"/>
      <c r="P1742" s="300"/>
      <c r="Q1742" s="297"/>
      <c r="R1742" s="297"/>
      <c r="S1742" s="299" t="str">
        <f t="shared" si="298"/>
        <v/>
      </c>
    </row>
    <row r="1743" spans="1:19" ht="30" customHeight="1" x14ac:dyDescent="0.2">
      <c r="A1743" s="277" t="str">
        <f t="shared" si="299"/>
        <v/>
      </c>
      <c r="B1743" s="296" t="str">
        <f t="shared" si="304"/>
        <v/>
      </c>
      <c r="C1743" s="296" t="str">
        <f t="shared" si="305"/>
        <v/>
      </c>
      <c r="D1743" s="297" t="str">
        <f t="shared" si="306"/>
        <v/>
      </c>
      <c r="E1743" s="298" t="str">
        <f t="shared" si="308"/>
        <v/>
      </c>
      <c r="F1743" s="297"/>
      <c r="G1743" s="297">
        <v>1743</v>
      </c>
      <c r="H1743" s="296" t="str">
        <f t="shared" si="307"/>
        <v/>
      </c>
      <c r="I1743" s="299" t="str">
        <f t="shared" si="300"/>
        <v/>
      </c>
      <c r="J1743" s="93"/>
      <c r="L1743" s="278">
        <f t="shared" si="301"/>
        <v>0</v>
      </c>
      <c r="M1743" s="278">
        <f t="shared" si="302"/>
        <v>0</v>
      </c>
      <c r="N1743" s="319">
        <f t="shared" si="303"/>
        <v>0</v>
      </c>
      <c r="O1743" s="300"/>
      <c r="P1743" s="300"/>
      <c r="Q1743" s="297"/>
      <c r="R1743" s="297"/>
      <c r="S1743" s="299" t="str">
        <f t="shared" si="298"/>
        <v/>
      </c>
    </row>
    <row r="1744" spans="1:19" ht="30" customHeight="1" x14ac:dyDescent="0.2">
      <c r="A1744" s="277" t="str">
        <f t="shared" si="299"/>
        <v/>
      </c>
      <c r="B1744" s="296" t="str">
        <f t="shared" si="304"/>
        <v/>
      </c>
      <c r="C1744" s="296" t="str">
        <f t="shared" si="305"/>
        <v/>
      </c>
      <c r="D1744" s="297" t="str">
        <f t="shared" si="306"/>
        <v/>
      </c>
      <c r="E1744" s="298" t="str">
        <f t="shared" si="308"/>
        <v/>
      </c>
      <c r="F1744" s="297"/>
      <c r="G1744" s="297">
        <v>1744</v>
      </c>
      <c r="H1744" s="296" t="str">
        <f t="shared" si="307"/>
        <v/>
      </c>
      <c r="I1744" s="299" t="str">
        <f t="shared" si="300"/>
        <v/>
      </c>
      <c r="J1744" s="93"/>
      <c r="L1744" s="278">
        <f t="shared" si="301"/>
        <v>0</v>
      </c>
      <c r="M1744" s="278">
        <f t="shared" si="302"/>
        <v>0</v>
      </c>
      <c r="N1744" s="319">
        <f t="shared" si="303"/>
        <v>0</v>
      </c>
      <c r="O1744" s="300"/>
      <c r="P1744" s="300"/>
      <c r="Q1744" s="297"/>
      <c r="R1744" s="297"/>
      <c r="S1744" s="299" t="str">
        <f t="shared" si="298"/>
        <v/>
      </c>
    </row>
    <row r="1745" spans="1:19" ht="30" customHeight="1" x14ac:dyDescent="0.2">
      <c r="A1745" s="277" t="str">
        <f t="shared" si="299"/>
        <v/>
      </c>
      <c r="B1745" s="296" t="str">
        <f t="shared" si="304"/>
        <v/>
      </c>
      <c r="C1745" s="296" t="str">
        <f t="shared" si="305"/>
        <v/>
      </c>
      <c r="D1745" s="297" t="str">
        <f t="shared" si="306"/>
        <v/>
      </c>
      <c r="E1745" s="298" t="str">
        <f t="shared" si="308"/>
        <v/>
      </c>
      <c r="F1745" s="297"/>
      <c r="G1745" s="297">
        <v>1745</v>
      </c>
      <c r="H1745" s="296" t="str">
        <f t="shared" si="307"/>
        <v/>
      </c>
      <c r="I1745" s="299" t="str">
        <f t="shared" si="300"/>
        <v/>
      </c>
      <c r="J1745" s="93"/>
      <c r="L1745" s="278">
        <f t="shared" si="301"/>
        <v>0</v>
      </c>
      <c r="M1745" s="278">
        <f t="shared" si="302"/>
        <v>0</v>
      </c>
      <c r="N1745" s="319">
        <f t="shared" si="303"/>
        <v>0</v>
      </c>
      <c r="O1745" s="300"/>
      <c r="P1745" s="300"/>
      <c r="Q1745" s="297"/>
      <c r="R1745" s="297"/>
      <c r="S1745" s="299" t="str">
        <f t="shared" ref="S1745:S1808" si="309">IF(R1745="","",CONCATENATE("C",IF(R1745&gt;$X$1-25,0,INT(($X$1-R1745-20)/5))))</f>
        <v/>
      </c>
    </row>
    <row r="1746" spans="1:19" ht="30" customHeight="1" x14ac:dyDescent="0.2">
      <c r="A1746" s="277" t="str">
        <f t="shared" si="299"/>
        <v/>
      </c>
      <c r="B1746" s="296" t="str">
        <f t="shared" si="304"/>
        <v/>
      </c>
      <c r="C1746" s="296" t="str">
        <f t="shared" si="305"/>
        <v/>
      </c>
      <c r="D1746" s="297" t="str">
        <f t="shared" si="306"/>
        <v/>
      </c>
      <c r="E1746" s="298" t="str">
        <f t="shared" si="308"/>
        <v/>
      </c>
      <c r="F1746" s="297"/>
      <c r="G1746" s="297">
        <v>1746</v>
      </c>
      <c r="H1746" s="296" t="str">
        <f t="shared" si="307"/>
        <v/>
      </c>
      <c r="I1746" s="299" t="str">
        <f t="shared" si="300"/>
        <v/>
      </c>
      <c r="J1746" s="93"/>
      <c r="L1746" s="278">
        <f t="shared" si="301"/>
        <v>0</v>
      </c>
      <c r="M1746" s="278">
        <f t="shared" si="302"/>
        <v>0</v>
      </c>
      <c r="N1746" s="319">
        <f t="shared" si="303"/>
        <v>0</v>
      </c>
      <c r="O1746" s="300"/>
      <c r="P1746" s="300"/>
      <c r="Q1746" s="297"/>
      <c r="R1746" s="297"/>
      <c r="S1746" s="299" t="str">
        <f t="shared" si="309"/>
        <v/>
      </c>
    </row>
    <row r="1747" spans="1:19" ht="30" customHeight="1" x14ac:dyDescent="0.2">
      <c r="A1747" s="277" t="str">
        <f t="shared" si="299"/>
        <v/>
      </c>
      <c r="B1747" s="296" t="str">
        <f t="shared" si="304"/>
        <v/>
      </c>
      <c r="C1747" s="296" t="str">
        <f t="shared" si="305"/>
        <v/>
      </c>
      <c r="D1747" s="297" t="str">
        <f t="shared" si="306"/>
        <v/>
      </c>
      <c r="E1747" s="298" t="str">
        <f t="shared" si="308"/>
        <v/>
      </c>
      <c r="F1747" s="297"/>
      <c r="G1747" s="297">
        <v>1747</v>
      </c>
      <c r="H1747" s="296" t="str">
        <f t="shared" si="307"/>
        <v/>
      </c>
      <c r="I1747" s="299" t="str">
        <f t="shared" si="300"/>
        <v/>
      </c>
      <c r="J1747" s="93"/>
      <c r="L1747" s="278">
        <f t="shared" si="301"/>
        <v>0</v>
      </c>
      <c r="M1747" s="278">
        <f t="shared" si="302"/>
        <v>0</v>
      </c>
      <c r="N1747" s="319">
        <f t="shared" si="303"/>
        <v>0</v>
      </c>
      <c r="O1747" s="300"/>
      <c r="P1747" s="300"/>
      <c r="Q1747" s="297"/>
      <c r="R1747" s="297"/>
      <c r="S1747" s="299" t="str">
        <f t="shared" si="309"/>
        <v/>
      </c>
    </row>
    <row r="1748" spans="1:19" ht="30" customHeight="1" x14ac:dyDescent="0.2">
      <c r="A1748" s="277" t="str">
        <f t="shared" si="299"/>
        <v/>
      </c>
      <c r="B1748" s="296" t="str">
        <f t="shared" si="304"/>
        <v/>
      </c>
      <c r="C1748" s="296" t="str">
        <f t="shared" si="305"/>
        <v/>
      </c>
      <c r="D1748" s="297" t="str">
        <f t="shared" si="306"/>
        <v/>
      </c>
      <c r="E1748" s="298" t="str">
        <f t="shared" si="308"/>
        <v/>
      </c>
      <c r="F1748" s="297"/>
      <c r="G1748" s="297">
        <v>1748</v>
      </c>
      <c r="H1748" s="296" t="str">
        <f t="shared" si="307"/>
        <v/>
      </c>
      <c r="I1748" s="299" t="str">
        <f t="shared" si="300"/>
        <v/>
      </c>
      <c r="J1748" s="93"/>
      <c r="L1748" s="278">
        <f t="shared" si="301"/>
        <v>0</v>
      </c>
      <c r="M1748" s="278">
        <f t="shared" si="302"/>
        <v>0</v>
      </c>
      <c r="N1748" s="319">
        <f t="shared" si="303"/>
        <v>0</v>
      </c>
      <c r="O1748" s="300"/>
      <c r="P1748" s="300"/>
      <c r="Q1748" s="297"/>
      <c r="R1748" s="297"/>
      <c r="S1748" s="299" t="str">
        <f t="shared" si="309"/>
        <v/>
      </c>
    </row>
    <row r="1749" spans="1:19" ht="30" customHeight="1" x14ac:dyDescent="0.2">
      <c r="A1749" s="277" t="str">
        <f t="shared" si="299"/>
        <v/>
      </c>
      <c r="B1749" s="296" t="str">
        <f t="shared" si="304"/>
        <v/>
      </c>
      <c r="C1749" s="296" t="str">
        <f t="shared" si="305"/>
        <v/>
      </c>
      <c r="D1749" s="297" t="str">
        <f t="shared" si="306"/>
        <v/>
      </c>
      <c r="E1749" s="298" t="str">
        <f t="shared" si="308"/>
        <v/>
      </c>
      <c r="F1749" s="297"/>
      <c r="G1749" s="297">
        <v>1749</v>
      </c>
      <c r="H1749" s="296" t="str">
        <f t="shared" si="307"/>
        <v/>
      </c>
      <c r="I1749" s="299" t="str">
        <f t="shared" si="300"/>
        <v/>
      </c>
      <c r="J1749" s="93"/>
      <c r="L1749" s="278">
        <f t="shared" si="301"/>
        <v>0</v>
      </c>
      <c r="M1749" s="278">
        <f t="shared" si="302"/>
        <v>0</v>
      </c>
      <c r="N1749" s="319">
        <f t="shared" si="303"/>
        <v>0</v>
      </c>
      <c r="O1749" s="300"/>
      <c r="P1749" s="300"/>
      <c r="Q1749" s="297"/>
      <c r="R1749" s="297"/>
      <c r="S1749" s="299" t="str">
        <f t="shared" si="309"/>
        <v/>
      </c>
    </row>
    <row r="1750" spans="1:19" ht="30" customHeight="1" x14ac:dyDescent="0.2">
      <c r="A1750" s="277" t="str">
        <f t="shared" si="299"/>
        <v/>
      </c>
      <c r="B1750" s="296" t="str">
        <f t="shared" si="304"/>
        <v/>
      </c>
      <c r="C1750" s="296" t="str">
        <f t="shared" si="305"/>
        <v/>
      </c>
      <c r="D1750" s="297" t="str">
        <f t="shared" si="306"/>
        <v/>
      </c>
      <c r="E1750" s="298" t="str">
        <f t="shared" si="308"/>
        <v/>
      </c>
      <c r="F1750" s="297"/>
      <c r="G1750" s="297">
        <v>1750</v>
      </c>
      <c r="H1750" s="296" t="str">
        <f t="shared" si="307"/>
        <v/>
      </c>
      <c r="I1750" s="299" t="str">
        <f t="shared" si="300"/>
        <v/>
      </c>
      <c r="J1750" s="93"/>
      <c r="L1750" s="278">
        <f t="shared" si="301"/>
        <v>0</v>
      </c>
      <c r="M1750" s="278">
        <f t="shared" si="302"/>
        <v>0</v>
      </c>
      <c r="N1750" s="319">
        <f t="shared" si="303"/>
        <v>0</v>
      </c>
      <c r="O1750" s="300"/>
      <c r="P1750" s="300"/>
      <c r="Q1750" s="297"/>
      <c r="R1750" s="297"/>
      <c r="S1750" s="299" t="str">
        <f t="shared" si="309"/>
        <v/>
      </c>
    </row>
    <row r="1751" spans="1:19" ht="30" customHeight="1" x14ac:dyDescent="0.2">
      <c r="A1751" s="277" t="str">
        <f t="shared" si="299"/>
        <v/>
      </c>
      <c r="B1751" s="296" t="str">
        <f t="shared" si="304"/>
        <v/>
      </c>
      <c r="C1751" s="296" t="str">
        <f t="shared" si="305"/>
        <v/>
      </c>
      <c r="D1751" s="297" t="str">
        <f t="shared" si="306"/>
        <v/>
      </c>
      <c r="E1751" s="298" t="str">
        <f t="shared" si="308"/>
        <v/>
      </c>
      <c r="F1751" s="297"/>
      <c r="G1751" s="297">
        <v>1751</v>
      </c>
      <c r="H1751" s="296" t="str">
        <f t="shared" si="307"/>
        <v/>
      </c>
      <c r="I1751" s="299" t="str">
        <f t="shared" si="300"/>
        <v/>
      </c>
      <c r="J1751" s="93"/>
      <c r="L1751" s="278">
        <f t="shared" si="301"/>
        <v>0</v>
      </c>
      <c r="M1751" s="278">
        <f t="shared" si="302"/>
        <v>0</v>
      </c>
      <c r="N1751" s="319">
        <f t="shared" si="303"/>
        <v>0</v>
      </c>
      <c r="O1751" s="300"/>
      <c r="P1751" s="300"/>
      <c r="Q1751" s="297"/>
      <c r="R1751" s="297"/>
      <c r="S1751" s="299" t="str">
        <f t="shared" si="309"/>
        <v/>
      </c>
    </row>
    <row r="1752" spans="1:19" ht="30" customHeight="1" x14ac:dyDescent="0.2">
      <c r="A1752" s="277" t="str">
        <f t="shared" si="299"/>
        <v/>
      </c>
      <c r="B1752" s="296" t="str">
        <f t="shared" si="304"/>
        <v/>
      </c>
      <c r="C1752" s="296" t="str">
        <f t="shared" si="305"/>
        <v/>
      </c>
      <c r="D1752" s="297" t="str">
        <f t="shared" si="306"/>
        <v/>
      </c>
      <c r="E1752" s="298" t="str">
        <f t="shared" si="308"/>
        <v/>
      </c>
      <c r="F1752" s="297"/>
      <c r="G1752" s="297">
        <v>1752</v>
      </c>
      <c r="H1752" s="296" t="str">
        <f t="shared" si="307"/>
        <v/>
      </c>
      <c r="I1752" s="299" t="str">
        <f t="shared" si="300"/>
        <v/>
      </c>
      <c r="J1752" s="93"/>
      <c r="L1752" s="278">
        <f t="shared" si="301"/>
        <v>0</v>
      </c>
      <c r="M1752" s="278">
        <f t="shared" si="302"/>
        <v>0</v>
      </c>
      <c r="N1752" s="319">
        <f t="shared" si="303"/>
        <v>0</v>
      </c>
      <c r="O1752" s="300"/>
      <c r="P1752" s="300"/>
      <c r="Q1752" s="297"/>
      <c r="R1752" s="297"/>
      <c r="S1752" s="299" t="str">
        <f t="shared" si="309"/>
        <v/>
      </c>
    </row>
    <row r="1753" spans="1:19" ht="30" customHeight="1" x14ac:dyDescent="0.2">
      <c r="A1753" s="277" t="str">
        <f t="shared" si="299"/>
        <v/>
      </c>
      <c r="B1753" s="296" t="str">
        <f t="shared" si="304"/>
        <v/>
      </c>
      <c r="C1753" s="296" t="str">
        <f t="shared" si="305"/>
        <v/>
      </c>
      <c r="D1753" s="297" t="str">
        <f t="shared" si="306"/>
        <v/>
      </c>
      <c r="E1753" s="298" t="str">
        <f t="shared" si="308"/>
        <v/>
      </c>
      <c r="F1753" s="297"/>
      <c r="G1753" s="297">
        <v>1753</v>
      </c>
      <c r="H1753" s="296" t="str">
        <f t="shared" si="307"/>
        <v/>
      </c>
      <c r="I1753" s="299" t="str">
        <f t="shared" si="300"/>
        <v/>
      </c>
      <c r="J1753" s="93"/>
      <c r="L1753" s="278">
        <f t="shared" si="301"/>
        <v>0</v>
      </c>
      <c r="M1753" s="278">
        <f t="shared" si="302"/>
        <v>0</v>
      </c>
      <c r="N1753" s="319">
        <f t="shared" si="303"/>
        <v>0</v>
      </c>
      <c r="O1753" s="300"/>
      <c r="P1753" s="300"/>
      <c r="Q1753" s="297"/>
      <c r="R1753" s="297"/>
      <c r="S1753" s="299" t="str">
        <f t="shared" si="309"/>
        <v/>
      </c>
    </row>
    <row r="1754" spans="1:19" ht="30" customHeight="1" x14ac:dyDescent="0.2">
      <c r="A1754" s="277" t="str">
        <f t="shared" si="299"/>
        <v/>
      </c>
      <c r="B1754" s="296" t="str">
        <f t="shared" si="304"/>
        <v/>
      </c>
      <c r="C1754" s="296" t="str">
        <f t="shared" si="305"/>
        <v/>
      </c>
      <c r="D1754" s="297" t="str">
        <f t="shared" si="306"/>
        <v/>
      </c>
      <c r="E1754" s="298" t="str">
        <f t="shared" si="308"/>
        <v/>
      </c>
      <c r="F1754" s="297"/>
      <c r="G1754" s="297">
        <v>1754</v>
      </c>
      <c r="H1754" s="296" t="str">
        <f t="shared" si="307"/>
        <v/>
      </c>
      <c r="I1754" s="299" t="str">
        <f t="shared" si="300"/>
        <v/>
      </c>
      <c r="J1754" s="93"/>
      <c r="L1754" s="278">
        <f t="shared" si="301"/>
        <v>0</v>
      </c>
      <c r="M1754" s="278">
        <f t="shared" si="302"/>
        <v>0</v>
      </c>
      <c r="N1754" s="319">
        <f t="shared" si="303"/>
        <v>0</v>
      </c>
      <c r="O1754" s="300"/>
      <c r="P1754" s="300"/>
      <c r="Q1754" s="297"/>
      <c r="R1754" s="297"/>
      <c r="S1754" s="299" t="str">
        <f t="shared" si="309"/>
        <v/>
      </c>
    </row>
    <row r="1755" spans="1:19" ht="30" customHeight="1" x14ac:dyDescent="0.2">
      <c r="A1755" s="277" t="str">
        <f t="shared" si="299"/>
        <v/>
      </c>
      <c r="B1755" s="296" t="str">
        <f t="shared" si="304"/>
        <v/>
      </c>
      <c r="C1755" s="296" t="str">
        <f t="shared" si="305"/>
        <v/>
      </c>
      <c r="D1755" s="297" t="str">
        <f t="shared" si="306"/>
        <v/>
      </c>
      <c r="E1755" s="298" t="str">
        <f t="shared" si="308"/>
        <v/>
      </c>
      <c r="F1755" s="297"/>
      <c r="G1755" s="297">
        <v>1755</v>
      </c>
      <c r="H1755" s="296" t="str">
        <f t="shared" si="307"/>
        <v/>
      </c>
      <c r="I1755" s="299" t="str">
        <f t="shared" si="300"/>
        <v/>
      </c>
      <c r="J1755" s="93"/>
      <c r="L1755" s="278">
        <f t="shared" si="301"/>
        <v>0</v>
      </c>
      <c r="M1755" s="278">
        <f t="shared" si="302"/>
        <v>0</v>
      </c>
      <c r="N1755" s="319">
        <f t="shared" si="303"/>
        <v>0</v>
      </c>
      <c r="O1755" s="300"/>
      <c r="P1755" s="300"/>
      <c r="Q1755" s="297"/>
      <c r="R1755" s="297"/>
      <c r="S1755" s="299" t="str">
        <f t="shared" si="309"/>
        <v/>
      </c>
    </row>
    <row r="1756" spans="1:19" ht="30" customHeight="1" x14ac:dyDescent="0.2">
      <c r="A1756" s="277" t="str">
        <f t="shared" si="299"/>
        <v/>
      </c>
      <c r="B1756" s="296" t="str">
        <f t="shared" si="304"/>
        <v/>
      </c>
      <c r="C1756" s="296" t="str">
        <f t="shared" si="305"/>
        <v/>
      </c>
      <c r="D1756" s="297" t="str">
        <f t="shared" si="306"/>
        <v/>
      </c>
      <c r="E1756" s="298" t="str">
        <f t="shared" si="308"/>
        <v/>
      </c>
      <c r="F1756" s="297"/>
      <c r="G1756" s="297">
        <v>1756</v>
      </c>
      <c r="H1756" s="296" t="str">
        <f t="shared" si="307"/>
        <v/>
      </c>
      <c r="I1756" s="299" t="str">
        <f t="shared" si="300"/>
        <v/>
      </c>
      <c r="J1756" s="93"/>
      <c r="L1756" s="278">
        <f t="shared" si="301"/>
        <v>0</v>
      </c>
      <c r="M1756" s="278">
        <f t="shared" si="302"/>
        <v>0</v>
      </c>
      <c r="N1756" s="319">
        <f t="shared" si="303"/>
        <v>0</v>
      </c>
      <c r="O1756" s="300"/>
      <c r="P1756" s="300"/>
      <c r="Q1756" s="297"/>
      <c r="R1756" s="297"/>
      <c r="S1756" s="299" t="str">
        <f t="shared" si="309"/>
        <v/>
      </c>
    </row>
    <row r="1757" spans="1:19" ht="30" customHeight="1" x14ac:dyDescent="0.2">
      <c r="A1757" s="277" t="str">
        <f t="shared" si="299"/>
        <v/>
      </c>
      <c r="B1757" s="296" t="str">
        <f t="shared" si="304"/>
        <v/>
      </c>
      <c r="C1757" s="296" t="str">
        <f t="shared" si="305"/>
        <v/>
      </c>
      <c r="D1757" s="297" t="str">
        <f t="shared" si="306"/>
        <v/>
      </c>
      <c r="E1757" s="298" t="str">
        <f t="shared" si="308"/>
        <v/>
      </c>
      <c r="F1757" s="297"/>
      <c r="G1757" s="297">
        <v>1757</v>
      </c>
      <c r="H1757" s="296" t="str">
        <f t="shared" si="307"/>
        <v/>
      </c>
      <c r="I1757" s="299" t="str">
        <f t="shared" si="300"/>
        <v/>
      </c>
      <c r="J1757" s="93"/>
      <c r="L1757" s="278">
        <f t="shared" si="301"/>
        <v>0</v>
      </c>
      <c r="M1757" s="278">
        <f t="shared" si="302"/>
        <v>0</v>
      </c>
      <c r="N1757" s="319">
        <f t="shared" si="303"/>
        <v>0</v>
      </c>
      <c r="O1757" s="300"/>
      <c r="P1757" s="300"/>
      <c r="Q1757" s="297"/>
      <c r="R1757" s="297"/>
      <c r="S1757" s="299" t="str">
        <f t="shared" si="309"/>
        <v/>
      </c>
    </row>
    <row r="1758" spans="1:19" ht="30" customHeight="1" x14ac:dyDescent="0.2">
      <c r="A1758" s="277" t="str">
        <f t="shared" si="299"/>
        <v/>
      </c>
      <c r="B1758" s="296" t="str">
        <f t="shared" si="304"/>
        <v/>
      </c>
      <c r="C1758" s="296" t="str">
        <f t="shared" si="305"/>
        <v/>
      </c>
      <c r="D1758" s="297" t="str">
        <f t="shared" si="306"/>
        <v/>
      </c>
      <c r="E1758" s="298" t="str">
        <f t="shared" si="308"/>
        <v/>
      </c>
      <c r="F1758" s="297"/>
      <c r="G1758" s="297">
        <v>1758</v>
      </c>
      <c r="H1758" s="296" t="str">
        <f t="shared" si="307"/>
        <v/>
      </c>
      <c r="I1758" s="299" t="str">
        <f t="shared" si="300"/>
        <v/>
      </c>
      <c r="J1758" s="93"/>
      <c r="L1758" s="278">
        <f t="shared" si="301"/>
        <v>0</v>
      </c>
      <c r="M1758" s="278">
        <f t="shared" si="302"/>
        <v>0</v>
      </c>
      <c r="N1758" s="319">
        <f t="shared" si="303"/>
        <v>0</v>
      </c>
      <c r="O1758" s="300"/>
      <c r="P1758" s="300"/>
      <c r="Q1758" s="297"/>
      <c r="R1758" s="297"/>
      <c r="S1758" s="299" t="str">
        <f t="shared" si="309"/>
        <v/>
      </c>
    </row>
    <row r="1759" spans="1:19" ht="30" customHeight="1" x14ac:dyDescent="0.2">
      <c r="A1759" s="277" t="str">
        <f t="shared" si="299"/>
        <v/>
      </c>
      <c r="B1759" s="296" t="str">
        <f t="shared" si="304"/>
        <v/>
      </c>
      <c r="C1759" s="296" t="str">
        <f t="shared" si="305"/>
        <v/>
      </c>
      <c r="D1759" s="297" t="str">
        <f t="shared" si="306"/>
        <v/>
      </c>
      <c r="E1759" s="298" t="str">
        <f t="shared" si="308"/>
        <v/>
      </c>
      <c r="F1759" s="297"/>
      <c r="G1759" s="297">
        <v>1759</v>
      </c>
      <c r="H1759" s="296" t="str">
        <f t="shared" si="307"/>
        <v/>
      </c>
      <c r="I1759" s="299" t="str">
        <f t="shared" si="300"/>
        <v/>
      </c>
      <c r="J1759" s="93"/>
      <c r="L1759" s="278">
        <f t="shared" si="301"/>
        <v>0</v>
      </c>
      <c r="M1759" s="278">
        <f t="shared" si="302"/>
        <v>0</v>
      </c>
      <c r="N1759" s="319">
        <f t="shared" si="303"/>
        <v>0</v>
      </c>
      <c r="O1759" s="300"/>
      <c r="P1759" s="300"/>
      <c r="Q1759" s="297"/>
      <c r="R1759" s="297"/>
      <c r="S1759" s="299" t="str">
        <f t="shared" si="309"/>
        <v/>
      </c>
    </row>
    <row r="1760" spans="1:19" ht="30" customHeight="1" x14ac:dyDescent="0.2">
      <c r="A1760" s="277" t="str">
        <f t="shared" si="299"/>
        <v/>
      </c>
      <c r="B1760" s="296" t="str">
        <f t="shared" si="304"/>
        <v/>
      </c>
      <c r="C1760" s="296" t="str">
        <f t="shared" si="305"/>
        <v/>
      </c>
      <c r="D1760" s="297" t="str">
        <f t="shared" si="306"/>
        <v/>
      </c>
      <c r="E1760" s="298" t="str">
        <f t="shared" si="308"/>
        <v/>
      </c>
      <c r="F1760" s="297"/>
      <c r="G1760" s="297">
        <v>1760</v>
      </c>
      <c r="H1760" s="296" t="str">
        <f t="shared" si="307"/>
        <v/>
      </c>
      <c r="I1760" s="299" t="str">
        <f t="shared" si="300"/>
        <v/>
      </c>
      <c r="J1760" s="93"/>
      <c r="L1760" s="278">
        <f t="shared" si="301"/>
        <v>0</v>
      </c>
      <c r="M1760" s="278">
        <f t="shared" si="302"/>
        <v>0</v>
      </c>
      <c r="N1760" s="319">
        <f t="shared" si="303"/>
        <v>0</v>
      </c>
      <c r="O1760" s="300"/>
      <c r="P1760" s="300"/>
      <c r="Q1760" s="297"/>
      <c r="R1760" s="297"/>
      <c r="S1760" s="299" t="str">
        <f t="shared" si="309"/>
        <v/>
      </c>
    </row>
    <row r="1761" spans="1:19" ht="30" customHeight="1" x14ac:dyDescent="0.2">
      <c r="A1761" s="277" t="str">
        <f t="shared" si="299"/>
        <v/>
      </c>
      <c r="B1761" s="296" t="str">
        <f t="shared" si="304"/>
        <v/>
      </c>
      <c r="C1761" s="296" t="str">
        <f t="shared" si="305"/>
        <v/>
      </c>
      <c r="D1761" s="297" t="str">
        <f t="shared" si="306"/>
        <v/>
      </c>
      <c r="E1761" s="298" t="str">
        <f t="shared" si="308"/>
        <v/>
      </c>
      <c r="F1761" s="297"/>
      <c r="G1761" s="297">
        <v>1761</v>
      </c>
      <c r="H1761" s="296" t="str">
        <f t="shared" si="307"/>
        <v/>
      </c>
      <c r="I1761" s="299" t="str">
        <f t="shared" si="300"/>
        <v/>
      </c>
      <c r="J1761" s="93"/>
      <c r="L1761" s="278">
        <f t="shared" si="301"/>
        <v>0</v>
      </c>
      <c r="M1761" s="278">
        <f t="shared" si="302"/>
        <v>0</v>
      </c>
      <c r="N1761" s="319">
        <f t="shared" si="303"/>
        <v>0</v>
      </c>
      <c r="O1761" s="300"/>
      <c r="P1761" s="300"/>
      <c r="Q1761" s="297"/>
      <c r="R1761" s="297"/>
      <c r="S1761" s="299" t="str">
        <f t="shared" si="309"/>
        <v/>
      </c>
    </row>
    <row r="1762" spans="1:19" ht="30" customHeight="1" x14ac:dyDescent="0.2">
      <c r="A1762" s="277" t="str">
        <f t="shared" si="299"/>
        <v/>
      </c>
      <c r="B1762" s="296" t="str">
        <f t="shared" si="304"/>
        <v/>
      </c>
      <c r="C1762" s="296" t="str">
        <f t="shared" si="305"/>
        <v/>
      </c>
      <c r="D1762" s="297" t="str">
        <f t="shared" si="306"/>
        <v/>
      </c>
      <c r="E1762" s="298" t="str">
        <f t="shared" si="308"/>
        <v/>
      </c>
      <c r="F1762" s="297"/>
      <c r="G1762" s="297">
        <v>1762</v>
      </c>
      <c r="H1762" s="296" t="str">
        <f t="shared" si="307"/>
        <v/>
      </c>
      <c r="I1762" s="299" t="str">
        <f t="shared" si="300"/>
        <v/>
      </c>
      <c r="J1762" s="93"/>
      <c r="L1762" s="278">
        <f t="shared" si="301"/>
        <v>0</v>
      </c>
      <c r="M1762" s="278">
        <f t="shared" si="302"/>
        <v>0</v>
      </c>
      <c r="N1762" s="319">
        <f t="shared" si="303"/>
        <v>0</v>
      </c>
      <c r="O1762" s="300"/>
      <c r="P1762" s="300"/>
      <c r="Q1762" s="297"/>
      <c r="R1762" s="297"/>
      <c r="S1762" s="299" t="str">
        <f t="shared" si="309"/>
        <v/>
      </c>
    </row>
    <row r="1763" spans="1:19" ht="30" customHeight="1" x14ac:dyDescent="0.2">
      <c r="A1763" s="277" t="str">
        <f t="shared" si="299"/>
        <v/>
      </c>
      <c r="B1763" s="296" t="str">
        <f t="shared" si="304"/>
        <v/>
      </c>
      <c r="C1763" s="296" t="str">
        <f t="shared" si="305"/>
        <v/>
      </c>
      <c r="D1763" s="297" t="str">
        <f t="shared" si="306"/>
        <v/>
      </c>
      <c r="E1763" s="298" t="str">
        <f t="shared" si="308"/>
        <v/>
      </c>
      <c r="F1763" s="297"/>
      <c r="G1763" s="297">
        <v>1763</v>
      </c>
      <c r="H1763" s="296" t="str">
        <f t="shared" si="307"/>
        <v/>
      </c>
      <c r="I1763" s="299" t="str">
        <f t="shared" si="300"/>
        <v/>
      </c>
      <c r="J1763" s="93"/>
      <c r="L1763" s="278">
        <f t="shared" si="301"/>
        <v>0</v>
      </c>
      <c r="M1763" s="278">
        <f t="shared" si="302"/>
        <v>0</v>
      </c>
      <c r="N1763" s="319">
        <f t="shared" si="303"/>
        <v>0</v>
      </c>
      <c r="O1763" s="300"/>
      <c r="P1763" s="300"/>
      <c r="Q1763" s="297"/>
      <c r="R1763" s="297"/>
      <c r="S1763" s="299" t="str">
        <f t="shared" si="309"/>
        <v/>
      </c>
    </row>
    <row r="1764" spans="1:19" ht="30" customHeight="1" x14ac:dyDescent="0.2">
      <c r="A1764" s="277" t="str">
        <f t="shared" si="299"/>
        <v/>
      </c>
      <c r="B1764" s="296" t="str">
        <f t="shared" si="304"/>
        <v/>
      </c>
      <c r="C1764" s="296" t="str">
        <f t="shared" si="305"/>
        <v/>
      </c>
      <c r="D1764" s="297" t="str">
        <f t="shared" si="306"/>
        <v/>
      </c>
      <c r="E1764" s="298" t="str">
        <f t="shared" si="308"/>
        <v/>
      </c>
      <c r="F1764" s="297"/>
      <c r="G1764" s="297">
        <v>1764</v>
      </c>
      <c r="H1764" s="296" t="str">
        <f t="shared" si="307"/>
        <v/>
      </c>
      <c r="I1764" s="299" t="str">
        <f t="shared" si="300"/>
        <v/>
      </c>
      <c r="J1764" s="93"/>
      <c r="L1764" s="278">
        <f t="shared" si="301"/>
        <v>0</v>
      </c>
      <c r="M1764" s="278">
        <f t="shared" si="302"/>
        <v>0</v>
      </c>
      <c r="N1764" s="319">
        <f t="shared" si="303"/>
        <v>0</v>
      </c>
      <c r="O1764" s="300"/>
      <c r="P1764" s="300"/>
      <c r="Q1764" s="297"/>
      <c r="R1764" s="297"/>
      <c r="S1764" s="299" t="str">
        <f t="shared" si="309"/>
        <v/>
      </c>
    </row>
    <row r="1765" spans="1:19" ht="30" customHeight="1" x14ac:dyDescent="0.2">
      <c r="A1765" s="277" t="str">
        <f t="shared" si="299"/>
        <v/>
      </c>
      <c r="B1765" s="296" t="str">
        <f t="shared" si="304"/>
        <v/>
      </c>
      <c r="C1765" s="296" t="str">
        <f t="shared" si="305"/>
        <v/>
      </c>
      <c r="D1765" s="297" t="str">
        <f t="shared" si="306"/>
        <v/>
      </c>
      <c r="E1765" s="298" t="str">
        <f t="shared" si="308"/>
        <v/>
      </c>
      <c r="F1765" s="297"/>
      <c r="G1765" s="297">
        <v>1765</v>
      </c>
      <c r="H1765" s="296" t="str">
        <f t="shared" si="307"/>
        <v/>
      </c>
      <c r="I1765" s="299" t="str">
        <f t="shared" si="300"/>
        <v/>
      </c>
      <c r="J1765" s="93"/>
      <c r="L1765" s="278">
        <f t="shared" si="301"/>
        <v>0</v>
      </c>
      <c r="M1765" s="278">
        <f t="shared" si="302"/>
        <v>0</v>
      </c>
      <c r="N1765" s="319">
        <f t="shared" si="303"/>
        <v>0</v>
      </c>
      <c r="O1765" s="300"/>
      <c r="P1765" s="300"/>
      <c r="Q1765" s="297"/>
      <c r="R1765" s="297"/>
      <c r="S1765" s="299" t="str">
        <f t="shared" si="309"/>
        <v/>
      </c>
    </row>
    <row r="1766" spans="1:19" ht="30" customHeight="1" x14ac:dyDescent="0.2">
      <c r="A1766" s="277" t="str">
        <f t="shared" si="299"/>
        <v/>
      </c>
      <c r="B1766" s="296" t="str">
        <f t="shared" si="304"/>
        <v/>
      </c>
      <c r="C1766" s="296" t="str">
        <f t="shared" si="305"/>
        <v/>
      </c>
      <c r="D1766" s="297" t="str">
        <f t="shared" si="306"/>
        <v/>
      </c>
      <c r="E1766" s="298" t="str">
        <f t="shared" si="308"/>
        <v/>
      </c>
      <c r="F1766" s="297"/>
      <c r="G1766" s="297">
        <v>1766</v>
      </c>
      <c r="H1766" s="296" t="str">
        <f t="shared" si="307"/>
        <v/>
      </c>
      <c r="I1766" s="299" t="str">
        <f t="shared" si="300"/>
        <v/>
      </c>
      <c r="J1766" s="93"/>
      <c r="L1766" s="278">
        <f t="shared" si="301"/>
        <v>0</v>
      </c>
      <c r="M1766" s="278">
        <f t="shared" si="302"/>
        <v>0</v>
      </c>
      <c r="N1766" s="319">
        <f t="shared" si="303"/>
        <v>0</v>
      </c>
      <c r="O1766" s="300"/>
      <c r="P1766" s="300"/>
      <c r="Q1766" s="297"/>
      <c r="R1766" s="297"/>
      <c r="S1766" s="299" t="str">
        <f t="shared" si="309"/>
        <v/>
      </c>
    </row>
    <row r="1767" spans="1:19" ht="30" customHeight="1" x14ac:dyDescent="0.2">
      <c r="A1767" s="277" t="str">
        <f t="shared" si="299"/>
        <v/>
      </c>
      <c r="B1767" s="296" t="str">
        <f t="shared" si="304"/>
        <v/>
      </c>
      <c r="C1767" s="296" t="str">
        <f t="shared" si="305"/>
        <v/>
      </c>
      <c r="D1767" s="297" t="str">
        <f t="shared" si="306"/>
        <v/>
      </c>
      <c r="E1767" s="298" t="str">
        <f t="shared" si="308"/>
        <v/>
      </c>
      <c r="F1767" s="297"/>
      <c r="G1767" s="297">
        <v>1767</v>
      </c>
      <c r="H1767" s="296" t="str">
        <f t="shared" si="307"/>
        <v/>
      </c>
      <c r="I1767" s="299" t="str">
        <f t="shared" si="300"/>
        <v/>
      </c>
      <c r="J1767" s="93"/>
      <c r="L1767" s="278">
        <f t="shared" si="301"/>
        <v>0</v>
      </c>
      <c r="M1767" s="278">
        <f t="shared" si="302"/>
        <v>0</v>
      </c>
      <c r="N1767" s="319">
        <f t="shared" si="303"/>
        <v>0</v>
      </c>
      <c r="O1767" s="300"/>
      <c r="P1767" s="300"/>
      <c r="Q1767" s="297"/>
      <c r="R1767" s="297"/>
      <c r="S1767" s="299" t="str">
        <f t="shared" si="309"/>
        <v/>
      </c>
    </row>
    <row r="1768" spans="1:19" ht="30" customHeight="1" x14ac:dyDescent="0.2">
      <c r="A1768" s="277" t="str">
        <f t="shared" si="299"/>
        <v/>
      </c>
      <c r="B1768" s="296" t="str">
        <f t="shared" si="304"/>
        <v/>
      </c>
      <c r="C1768" s="296" t="str">
        <f t="shared" si="305"/>
        <v/>
      </c>
      <c r="D1768" s="297" t="str">
        <f t="shared" si="306"/>
        <v/>
      </c>
      <c r="E1768" s="298" t="str">
        <f t="shared" si="308"/>
        <v/>
      </c>
      <c r="F1768" s="297"/>
      <c r="G1768" s="297">
        <v>1768</v>
      </c>
      <c r="H1768" s="296" t="str">
        <f t="shared" si="307"/>
        <v/>
      </c>
      <c r="I1768" s="299" t="str">
        <f t="shared" si="300"/>
        <v/>
      </c>
      <c r="J1768" s="93"/>
      <c r="L1768" s="278">
        <f t="shared" si="301"/>
        <v>0</v>
      </c>
      <c r="M1768" s="278">
        <f t="shared" si="302"/>
        <v>0</v>
      </c>
      <c r="N1768" s="319">
        <f t="shared" si="303"/>
        <v>0</v>
      </c>
      <c r="O1768" s="300"/>
      <c r="P1768" s="300"/>
      <c r="Q1768" s="297"/>
      <c r="R1768" s="297"/>
      <c r="S1768" s="299" t="str">
        <f t="shared" si="309"/>
        <v/>
      </c>
    </row>
    <row r="1769" spans="1:19" ht="30" customHeight="1" x14ac:dyDescent="0.2">
      <c r="A1769" s="277" t="str">
        <f t="shared" si="299"/>
        <v/>
      </c>
      <c r="B1769" s="296" t="str">
        <f t="shared" si="304"/>
        <v/>
      </c>
      <c r="C1769" s="296" t="str">
        <f t="shared" si="305"/>
        <v/>
      </c>
      <c r="D1769" s="297" t="str">
        <f t="shared" si="306"/>
        <v/>
      </c>
      <c r="E1769" s="298" t="str">
        <f t="shared" si="308"/>
        <v/>
      </c>
      <c r="F1769" s="297"/>
      <c r="G1769" s="297">
        <v>1769</v>
      </c>
      <c r="H1769" s="296" t="str">
        <f t="shared" si="307"/>
        <v/>
      </c>
      <c r="I1769" s="299" t="str">
        <f t="shared" si="300"/>
        <v/>
      </c>
      <c r="J1769" s="93"/>
      <c r="L1769" s="278">
        <f t="shared" si="301"/>
        <v>0</v>
      </c>
      <c r="M1769" s="278">
        <f t="shared" si="302"/>
        <v>0</v>
      </c>
      <c r="N1769" s="319">
        <f t="shared" si="303"/>
        <v>0</v>
      </c>
      <c r="O1769" s="300"/>
      <c r="P1769" s="300"/>
      <c r="Q1769" s="297"/>
      <c r="R1769" s="297"/>
      <c r="S1769" s="299" t="str">
        <f t="shared" si="309"/>
        <v/>
      </c>
    </row>
    <row r="1770" spans="1:19" ht="30" customHeight="1" x14ac:dyDescent="0.2">
      <c r="A1770" s="277" t="str">
        <f t="shared" si="299"/>
        <v/>
      </c>
      <c r="B1770" s="296" t="str">
        <f t="shared" si="304"/>
        <v/>
      </c>
      <c r="C1770" s="296" t="str">
        <f t="shared" si="305"/>
        <v/>
      </c>
      <c r="D1770" s="297" t="str">
        <f t="shared" si="306"/>
        <v/>
      </c>
      <c r="E1770" s="298" t="str">
        <f t="shared" si="308"/>
        <v/>
      </c>
      <c r="F1770" s="297"/>
      <c r="G1770" s="297">
        <v>1770</v>
      </c>
      <c r="H1770" s="296" t="str">
        <f t="shared" si="307"/>
        <v/>
      </c>
      <c r="I1770" s="299" t="str">
        <f t="shared" si="300"/>
        <v/>
      </c>
      <c r="J1770" s="93"/>
      <c r="L1770" s="278">
        <f t="shared" si="301"/>
        <v>0</v>
      </c>
      <c r="M1770" s="278">
        <f t="shared" si="302"/>
        <v>0</v>
      </c>
      <c r="N1770" s="319">
        <f t="shared" si="303"/>
        <v>0</v>
      </c>
      <c r="O1770" s="300"/>
      <c r="P1770" s="300"/>
      <c r="Q1770" s="297"/>
      <c r="R1770" s="297"/>
      <c r="S1770" s="299" t="str">
        <f t="shared" si="309"/>
        <v/>
      </c>
    </row>
    <row r="1771" spans="1:19" ht="30" customHeight="1" x14ac:dyDescent="0.2">
      <c r="A1771" s="277" t="str">
        <f t="shared" si="299"/>
        <v/>
      </c>
      <c r="B1771" s="296" t="str">
        <f t="shared" si="304"/>
        <v/>
      </c>
      <c r="C1771" s="296" t="str">
        <f t="shared" si="305"/>
        <v/>
      </c>
      <c r="D1771" s="297" t="str">
        <f t="shared" si="306"/>
        <v/>
      </c>
      <c r="E1771" s="298" t="str">
        <f t="shared" si="308"/>
        <v/>
      </c>
      <c r="F1771" s="297"/>
      <c r="G1771" s="297">
        <v>1771</v>
      </c>
      <c r="H1771" s="296" t="str">
        <f t="shared" si="307"/>
        <v/>
      </c>
      <c r="I1771" s="299" t="str">
        <f t="shared" si="300"/>
        <v/>
      </c>
      <c r="J1771" s="93"/>
      <c r="L1771" s="278">
        <f t="shared" si="301"/>
        <v>0</v>
      </c>
      <c r="M1771" s="278">
        <f t="shared" si="302"/>
        <v>0</v>
      </c>
      <c r="N1771" s="319">
        <f t="shared" si="303"/>
        <v>0</v>
      </c>
      <c r="O1771" s="300"/>
      <c r="P1771" s="300"/>
      <c r="Q1771" s="297"/>
      <c r="R1771" s="297"/>
      <c r="S1771" s="299" t="str">
        <f t="shared" si="309"/>
        <v/>
      </c>
    </row>
    <row r="1772" spans="1:19" ht="30" customHeight="1" x14ac:dyDescent="0.2">
      <c r="A1772" s="277" t="str">
        <f t="shared" si="299"/>
        <v/>
      </c>
      <c r="B1772" s="296" t="str">
        <f t="shared" si="304"/>
        <v/>
      </c>
      <c r="C1772" s="296" t="str">
        <f t="shared" si="305"/>
        <v/>
      </c>
      <c r="D1772" s="297" t="str">
        <f t="shared" si="306"/>
        <v/>
      </c>
      <c r="E1772" s="298" t="str">
        <f t="shared" si="308"/>
        <v/>
      </c>
      <c r="F1772" s="297"/>
      <c r="G1772" s="297">
        <v>1772</v>
      </c>
      <c r="H1772" s="296" t="str">
        <f t="shared" si="307"/>
        <v/>
      </c>
      <c r="I1772" s="299" t="str">
        <f t="shared" si="300"/>
        <v/>
      </c>
      <c r="J1772" s="93"/>
      <c r="L1772" s="278">
        <f t="shared" si="301"/>
        <v>0</v>
      </c>
      <c r="M1772" s="278">
        <f t="shared" si="302"/>
        <v>0</v>
      </c>
      <c r="N1772" s="319">
        <f t="shared" si="303"/>
        <v>0</v>
      </c>
      <c r="O1772" s="300"/>
      <c r="P1772" s="300"/>
      <c r="Q1772" s="297"/>
      <c r="R1772" s="297"/>
      <c r="S1772" s="299" t="str">
        <f t="shared" si="309"/>
        <v/>
      </c>
    </row>
    <row r="1773" spans="1:19" ht="30" customHeight="1" x14ac:dyDescent="0.2">
      <c r="A1773" s="277" t="str">
        <f t="shared" si="299"/>
        <v/>
      </c>
      <c r="B1773" s="296" t="str">
        <f t="shared" si="304"/>
        <v/>
      </c>
      <c r="C1773" s="296" t="str">
        <f t="shared" si="305"/>
        <v/>
      </c>
      <c r="D1773" s="297" t="str">
        <f t="shared" si="306"/>
        <v/>
      </c>
      <c r="E1773" s="298" t="str">
        <f t="shared" si="308"/>
        <v/>
      </c>
      <c r="F1773" s="297"/>
      <c r="G1773" s="297">
        <v>1773</v>
      </c>
      <c r="H1773" s="296" t="str">
        <f t="shared" si="307"/>
        <v/>
      </c>
      <c r="I1773" s="299" t="str">
        <f t="shared" si="300"/>
        <v/>
      </c>
      <c r="J1773" s="93"/>
      <c r="L1773" s="278">
        <f t="shared" si="301"/>
        <v>0</v>
      </c>
      <c r="M1773" s="278">
        <f t="shared" si="302"/>
        <v>0</v>
      </c>
      <c r="N1773" s="319">
        <f t="shared" si="303"/>
        <v>0</v>
      </c>
      <c r="O1773" s="300"/>
      <c r="P1773" s="300"/>
      <c r="Q1773" s="297"/>
      <c r="R1773" s="297"/>
      <c r="S1773" s="299" t="str">
        <f t="shared" si="309"/>
        <v/>
      </c>
    </row>
    <row r="1774" spans="1:19" ht="30" customHeight="1" x14ac:dyDescent="0.2">
      <c r="A1774" s="277" t="str">
        <f t="shared" si="299"/>
        <v/>
      </c>
      <c r="B1774" s="296" t="str">
        <f t="shared" si="304"/>
        <v/>
      </c>
      <c r="C1774" s="296" t="str">
        <f t="shared" si="305"/>
        <v/>
      </c>
      <c r="D1774" s="297" t="str">
        <f t="shared" si="306"/>
        <v/>
      </c>
      <c r="E1774" s="298" t="str">
        <f t="shared" si="308"/>
        <v/>
      </c>
      <c r="F1774" s="297"/>
      <c r="G1774" s="297">
        <v>1774</v>
      </c>
      <c r="H1774" s="296" t="str">
        <f t="shared" si="307"/>
        <v/>
      </c>
      <c r="I1774" s="299" t="str">
        <f t="shared" si="300"/>
        <v/>
      </c>
      <c r="J1774" s="93"/>
      <c r="L1774" s="278">
        <f t="shared" si="301"/>
        <v>0</v>
      </c>
      <c r="M1774" s="278">
        <f t="shared" si="302"/>
        <v>0</v>
      </c>
      <c r="N1774" s="319">
        <f t="shared" si="303"/>
        <v>0</v>
      </c>
      <c r="O1774" s="300"/>
      <c r="P1774" s="300"/>
      <c r="Q1774" s="297"/>
      <c r="R1774" s="297"/>
      <c r="S1774" s="299" t="str">
        <f t="shared" si="309"/>
        <v/>
      </c>
    </row>
    <row r="1775" spans="1:19" ht="30" customHeight="1" x14ac:dyDescent="0.2">
      <c r="A1775" s="277" t="str">
        <f t="shared" si="299"/>
        <v/>
      </c>
      <c r="B1775" s="296" t="str">
        <f t="shared" si="304"/>
        <v/>
      </c>
      <c r="C1775" s="296" t="str">
        <f t="shared" si="305"/>
        <v/>
      </c>
      <c r="D1775" s="297" t="str">
        <f t="shared" si="306"/>
        <v/>
      </c>
      <c r="E1775" s="298" t="str">
        <f t="shared" si="308"/>
        <v/>
      </c>
      <c r="F1775" s="297"/>
      <c r="G1775" s="297">
        <v>1775</v>
      </c>
      <c r="H1775" s="296" t="str">
        <f t="shared" si="307"/>
        <v/>
      </c>
      <c r="I1775" s="299" t="str">
        <f t="shared" si="300"/>
        <v/>
      </c>
      <c r="J1775" s="93"/>
      <c r="L1775" s="278">
        <f t="shared" si="301"/>
        <v>0</v>
      </c>
      <c r="M1775" s="278">
        <f t="shared" si="302"/>
        <v>0</v>
      </c>
      <c r="N1775" s="319">
        <f t="shared" si="303"/>
        <v>0</v>
      </c>
      <c r="O1775" s="300"/>
      <c r="P1775" s="300"/>
      <c r="Q1775" s="297"/>
      <c r="R1775" s="297"/>
      <c r="S1775" s="299" t="str">
        <f t="shared" si="309"/>
        <v/>
      </c>
    </row>
    <row r="1776" spans="1:19" ht="30" customHeight="1" x14ac:dyDescent="0.2">
      <c r="A1776" s="277" t="str">
        <f t="shared" si="299"/>
        <v/>
      </c>
      <c r="B1776" s="296" t="str">
        <f t="shared" si="304"/>
        <v/>
      </c>
      <c r="C1776" s="296" t="str">
        <f t="shared" si="305"/>
        <v/>
      </c>
      <c r="D1776" s="297" t="str">
        <f t="shared" si="306"/>
        <v/>
      </c>
      <c r="E1776" s="298" t="str">
        <f t="shared" si="308"/>
        <v/>
      </c>
      <c r="F1776" s="297"/>
      <c r="G1776" s="297">
        <v>1776</v>
      </c>
      <c r="H1776" s="296" t="str">
        <f t="shared" si="307"/>
        <v/>
      </c>
      <c r="I1776" s="299" t="str">
        <f t="shared" si="300"/>
        <v/>
      </c>
      <c r="J1776" s="93"/>
      <c r="L1776" s="278">
        <f t="shared" si="301"/>
        <v>0</v>
      </c>
      <c r="M1776" s="278">
        <f t="shared" si="302"/>
        <v>0</v>
      </c>
      <c r="N1776" s="319">
        <f t="shared" si="303"/>
        <v>0</v>
      </c>
      <c r="O1776" s="300"/>
      <c r="P1776" s="300"/>
      <c r="Q1776" s="297"/>
      <c r="R1776" s="297"/>
      <c r="S1776" s="299" t="str">
        <f t="shared" si="309"/>
        <v/>
      </c>
    </row>
    <row r="1777" spans="1:19" ht="30" customHeight="1" x14ac:dyDescent="0.2">
      <c r="A1777" s="277" t="str">
        <f t="shared" si="299"/>
        <v/>
      </c>
      <c r="B1777" s="296" t="str">
        <f t="shared" si="304"/>
        <v/>
      </c>
      <c r="C1777" s="296" t="str">
        <f t="shared" si="305"/>
        <v/>
      </c>
      <c r="D1777" s="297" t="str">
        <f t="shared" si="306"/>
        <v/>
      </c>
      <c r="E1777" s="298" t="str">
        <f t="shared" si="308"/>
        <v/>
      </c>
      <c r="F1777" s="297"/>
      <c r="G1777" s="297">
        <v>1777</v>
      </c>
      <c r="H1777" s="296" t="str">
        <f t="shared" si="307"/>
        <v/>
      </c>
      <c r="I1777" s="299" t="str">
        <f t="shared" si="300"/>
        <v/>
      </c>
      <c r="J1777" s="93"/>
      <c r="L1777" s="278">
        <f t="shared" si="301"/>
        <v>0</v>
      </c>
      <c r="M1777" s="278">
        <f t="shared" si="302"/>
        <v>0</v>
      </c>
      <c r="N1777" s="319">
        <f t="shared" si="303"/>
        <v>0</v>
      </c>
      <c r="O1777" s="300"/>
      <c r="P1777" s="300"/>
      <c r="Q1777" s="297"/>
      <c r="R1777" s="297"/>
      <c r="S1777" s="299" t="str">
        <f t="shared" si="309"/>
        <v/>
      </c>
    </row>
    <row r="1778" spans="1:19" ht="30" customHeight="1" x14ac:dyDescent="0.2">
      <c r="A1778" s="277" t="str">
        <f t="shared" si="299"/>
        <v/>
      </c>
      <c r="B1778" s="296" t="str">
        <f t="shared" si="304"/>
        <v/>
      </c>
      <c r="C1778" s="296" t="str">
        <f t="shared" si="305"/>
        <v/>
      </c>
      <c r="D1778" s="297" t="str">
        <f t="shared" si="306"/>
        <v/>
      </c>
      <c r="E1778" s="298" t="str">
        <f t="shared" si="308"/>
        <v/>
      </c>
      <c r="F1778" s="297"/>
      <c r="G1778" s="297">
        <v>1778</v>
      </c>
      <c r="H1778" s="296" t="str">
        <f t="shared" si="307"/>
        <v/>
      </c>
      <c r="I1778" s="299" t="str">
        <f t="shared" si="300"/>
        <v/>
      </c>
      <c r="J1778" s="93"/>
      <c r="L1778" s="278">
        <f t="shared" si="301"/>
        <v>0</v>
      </c>
      <c r="M1778" s="278">
        <f t="shared" si="302"/>
        <v>0</v>
      </c>
      <c r="N1778" s="319">
        <f t="shared" si="303"/>
        <v>0</v>
      </c>
      <c r="O1778" s="300"/>
      <c r="P1778" s="300"/>
      <c r="Q1778" s="297"/>
      <c r="R1778" s="297"/>
      <c r="S1778" s="299" t="str">
        <f t="shared" si="309"/>
        <v/>
      </c>
    </row>
    <row r="1779" spans="1:19" ht="30" customHeight="1" x14ac:dyDescent="0.2">
      <c r="A1779" s="277" t="str">
        <f t="shared" si="299"/>
        <v/>
      </c>
      <c r="B1779" s="296" t="str">
        <f t="shared" si="304"/>
        <v/>
      </c>
      <c r="C1779" s="296" t="str">
        <f t="shared" si="305"/>
        <v/>
      </c>
      <c r="D1779" s="297" t="str">
        <f t="shared" si="306"/>
        <v/>
      </c>
      <c r="E1779" s="298" t="str">
        <f t="shared" si="308"/>
        <v/>
      </c>
      <c r="F1779" s="297"/>
      <c r="G1779" s="297">
        <v>1779</v>
      </c>
      <c r="H1779" s="296" t="str">
        <f t="shared" si="307"/>
        <v/>
      </c>
      <c r="I1779" s="299" t="str">
        <f t="shared" si="300"/>
        <v/>
      </c>
      <c r="J1779" s="93"/>
      <c r="L1779" s="278">
        <f t="shared" si="301"/>
        <v>0</v>
      </c>
      <c r="M1779" s="278">
        <f t="shared" si="302"/>
        <v>0</v>
      </c>
      <c r="N1779" s="319">
        <f t="shared" si="303"/>
        <v>0</v>
      </c>
      <c r="O1779" s="300"/>
      <c r="P1779" s="300"/>
      <c r="Q1779" s="297"/>
      <c r="R1779" s="297"/>
      <c r="S1779" s="299" t="str">
        <f t="shared" si="309"/>
        <v/>
      </c>
    </row>
    <row r="1780" spans="1:19" ht="30" customHeight="1" x14ac:dyDescent="0.2">
      <c r="A1780" s="277" t="str">
        <f t="shared" si="299"/>
        <v/>
      </c>
      <c r="B1780" s="296" t="str">
        <f t="shared" si="304"/>
        <v/>
      </c>
      <c r="C1780" s="296" t="str">
        <f t="shared" si="305"/>
        <v/>
      </c>
      <c r="D1780" s="297" t="str">
        <f t="shared" si="306"/>
        <v/>
      </c>
      <c r="E1780" s="298" t="str">
        <f t="shared" si="308"/>
        <v/>
      </c>
      <c r="F1780" s="297"/>
      <c r="G1780" s="297">
        <v>1780</v>
      </c>
      <c r="H1780" s="296" t="str">
        <f t="shared" si="307"/>
        <v/>
      </c>
      <c r="I1780" s="299" t="str">
        <f t="shared" si="300"/>
        <v/>
      </c>
      <c r="J1780" s="93"/>
      <c r="L1780" s="278">
        <f t="shared" si="301"/>
        <v>0</v>
      </c>
      <c r="M1780" s="278">
        <f t="shared" si="302"/>
        <v>0</v>
      </c>
      <c r="N1780" s="319">
        <f t="shared" si="303"/>
        <v>0</v>
      </c>
      <c r="O1780" s="300"/>
      <c r="P1780" s="300"/>
      <c r="Q1780" s="297"/>
      <c r="R1780" s="297"/>
      <c r="S1780" s="299" t="str">
        <f t="shared" si="309"/>
        <v/>
      </c>
    </row>
    <row r="1781" spans="1:19" ht="30" customHeight="1" x14ac:dyDescent="0.2">
      <c r="A1781" s="277" t="str">
        <f t="shared" si="299"/>
        <v/>
      </c>
      <c r="B1781" s="296" t="str">
        <f t="shared" si="304"/>
        <v/>
      </c>
      <c r="C1781" s="296" t="str">
        <f t="shared" si="305"/>
        <v/>
      </c>
      <c r="D1781" s="297" t="str">
        <f t="shared" si="306"/>
        <v/>
      </c>
      <c r="E1781" s="298" t="str">
        <f t="shared" si="308"/>
        <v/>
      </c>
      <c r="F1781" s="297"/>
      <c r="G1781" s="297">
        <v>1781</v>
      </c>
      <c r="H1781" s="296" t="str">
        <f t="shared" si="307"/>
        <v/>
      </c>
      <c r="I1781" s="299" t="str">
        <f t="shared" si="300"/>
        <v/>
      </c>
      <c r="J1781" s="93"/>
      <c r="L1781" s="278">
        <f t="shared" si="301"/>
        <v>0</v>
      </c>
      <c r="M1781" s="278">
        <f t="shared" si="302"/>
        <v>0</v>
      </c>
      <c r="N1781" s="319">
        <f t="shared" si="303"/>
        <v>0</v>
      </c>
      <c r="O1781" s="300"/>
      <c r="P1781" s="300"/>
      <c r="Q1781" s="297"/>
      <c r="R1781" s="297"/>
      <c r="S1781" s="299" t="str">
        <f t="shared" si="309"/>
        <v/>
      </c>
    </row>
    <row r="1782" spans="1:19" ht="30" customHeight="1" x14ac:dyDescent="0.2">
      <c r="A1782" s="277" t="str">
        <f t="shared" si="299"/>
        <v/>
      </c>
      <c r="B1782" s="296" t="str">
        <f t="shared" si="304"/>
        <v/>
      </c>
      <c r="C1782" s="296" t="str">
        <f t="shared" si="305"/>
        <v/>
      </c>
      <c r="D1782" s="297" t="str">
        <f t="shared" si="306"/>
        <v/>
      </c>
      <c r="E1782" s="298" t="str">
        <f t="shared" si="308"/>
        <v/>
      </c>
      <c r="F1782" s="297"/>
      <c r="G1782" s="297">
        <v>1782</v>
      </c>
      <c r="H1782" s="296" t="str">
        <f t="shared" si="307"/>
        <v/>
      </c>
      <c r="I1782" s="299" t="str">
        <f t="shared" si="300"/>
        <v/>
      </c>
      <c r="J1782" s="93"/>
      <c r="L1782" s="278">
        <f t="shared" si="301"/>
        <v>0</v>
      </c>
      <c r="M1782" s="278">
        <f t="shared" si="302"/>
        <v>0</v>
      </c>
      <c r="N1782" s="319">
        <f t="shared" si="303"/>
        <v>0</v>
      </c>
      <c r="O1782" s="300"/>
      <c r="P1782" s="300"/>
      <c r="Q1782" s="297"/>
      <c r="R1782" s="297"/>
      <c r="S1782" s="299" t="str">
        <f t="shared" si="309"/>
        <v/>
      </c>
    </row>
    <row r="1783" spans="1:19" ht="30" customHeight="1" x14ac:dyDescent="0.2">
      <c r="A1783" s="277" t="str">
        <f t="shared" si="299"/>
        <v/>
      </c>
      <c r="B1783" s="296" t="str">
        <f t="shared" si="304"/>
        <v/>
      </c>
      <c r="C1783" s="296" t="str">
        <f t="shared" si="305"/>
        <v/>
      </c>
      <c r="D1783" s="297" t="str">
        <f t="shared" si="306"/>
        <v/>
      </c>
      <c r="E1783" s="298" t="str">
        <f t="shared" si="308"/>
        <v/>
      </c>
      <c r="F1783" s="297"/>
      <c r="G1783" s="297">
        <v>1783</v>
      </c>
      <c r="H1783" s="296" t="str">
        <f t="shared" si="307"/>
        <v/>
      </c>
      <c r="I1783" s="299" t="str">
        <f t="shared" si="300"/>
        <v/>
      </c>
      <c r="J1783" s="93"/>
      <c r="L1783" s="278">
        <f t="shared" si="301"/>
        <v>0</v>
      </c>
      <c r="M1783" s="278">
        <f t="shared" si="302"/>
        <v>0</v>
      </c>
      <c r="N1783" s="319">
        <f t="shared" si="303"/>
        <v>0</v>
      </c>
      <c r="O1783" s="300"/>
      <c r="P1783" s="300"/>
      <c r="Q1783" s="297"/>
      <c r="R1783" s="297"/>
      <c r="S1783" s="299" t="str">
        <f t="shared" si="309"/>
        <v/>
      </c>
    </row>
    <row r="1784" spans="1:19" ht="30" customHeight="1" x14ac:dyDescent="0.2">
      <c r="A1784" s="277" t="str">
        <f t="shared" si="299"/>
        <v/>
      </c>
      <c r="B1784" s="296" t="str">
        <f t="shared" si="304"/>
        <v/>
      </c>
      <c r="C1784" s="296" t="str">
        <f t="shared" si="305"/>
        <v/>
      </c>
      <c r="D1784" s="297" t="str">
        <f t="shared" si="306"/>
        <v/>
      </c>
      <c r="E1784" s="298" t="str">
        <f t="shared" si="308"/>
        <v/>
      </c>
      <c r="F1784" s="297"/>
      <c r="G1784" s="297">
        <v>1784</v>
      </c>
      <c r="H1784" s="296" t="str">
        <f t="shared" si="307"/>
        <v/>
      </c>
      <c r="I1784" s="299" t="str">
        <f t="shared" si="300"/>
        <v/>
      </c>
      <c r="J1784" s="93"/>
      <c r="L1784" s="278">
        <f t="shared" si="301"/>
        <v>0</v>
      </c>
      <c r="M1784" s="278">
        <f t="shared" si="302"/>
        <v>0</v>
      </c>
      <c r="N1784" s="319">
        <f t="shared" si="303"/>
        <v>0</v>
      </c>
      <c r="O1784" s="300"/>
      <c r="P1784" s="300"/>
      <c r="Q1784" s="297"/>
      <c r="R1784" s="297"/>
      <c r="S1784" s="299" t="str">
        <f t="shared" si="309"/>
        <v/>
      </c>
    </row>
    <row r="1785" spans="1:19" ht="30" customHeight="1" x14ac:dyDescent="0.2">
      <c r="A1785" s="277" t="str">
        <f t="shared" si="299"/>
        <v/>
      </c>
      <c r="B1785" s="296" t="str">
        <f t="shared" si="304"/>
        <v/>
      </c>
      <c r="C1785" s="296" t="str">
        <f t="shared" si="305"/>
        <v/>
      </c>
      <c r="D1785" s="297" t="str">
        <f t="shared" si="306"/>
        <v/>
      </c>
      <c r="E1785" s="298" t="str">
        <f t="shared" si="308"/>
        <v/>
      </c>
      <c r="F1785" s="297"/>
      <c r="G1785" s="297">
        <v>1785</v>
      </c>
      <c r="H1785" s="296" t="str">
        <f t="shared" si="307"/>
        <v/>
      </c>
      <c r="I1785" s="299" t="str">
        <f t="shared" si="300"/>
        <v/>
      </c>
      <c r="J1785" s="93"/>
      <c r="L1785" s="278">
        <f t="shared" si="301"/>
        <v>0</v>
      </c>
      <c r="M1785" s="278">
        <f t="shared" si="302"/>
        <v>0</v>
      </c>
      <c r="N1785" s="319">
        <f t="shared" si="303"/>
        <v>0</v>
      </c>
      <c r="O1785" s="300"/>
      <c r="P1785" s="300"/>
      <c r="Q1785" s="297"/>
      <c r="R1785" s="297"/>
      <c r="S1785" s="299" t="str">
        <f t="shared" si="309"/>
        <v/>
      </c>
    </row>
    <row r="1786" spans="1:19" ht="30" customHeight="1" x14ac:dyDescent="0.2">
      <c r="A1786" s="277" t="str">
        <f t="shared" si="299"/>
        <v/>
      </c>
      <c r="B1786" s="296" t="str">
        <f t="shared" si="304"/>
        <v/>
      </c>
      <c r="C1786" s="296" t="str">
        <f t="shared" si="305"/>
        <v/>
      </c>
      <c r="D1786" s="297" t="str">
        <f t="shared" si="306"/>
        <v/>
      </c>
      <c r="E1786" s="298" t="str">
        <f t="shared" si="308"/>
        <v/>
      </c>
      <c r="F1786" s="297"/>
      <c r="G1786" s="297">
        <v>1786</v>
      </c>
      <c r="H1786" s="296" t="str">
        <f t="shared" si="307"/>
        <v/>
      </c>
      <c r="I1786" s="299" t="str">
        <f t="shared" si="300"/>
        <v/>
      </c>
      <c r="J1786" s="93"/>
      <c r="L1786" s="278">
        <f t="shared" si="301"/>
        <v>0</v>
      </c>
      <c r="M1786" s="278">
        <f t="shared" si="302"/>
        <v>0</v>
      </c>
      <c r="N1786" s="319">
        <f t="shared" si="303"/>
        <v>0</v>
      </c>
      <c r="O1786" s="300"/>
      <c r="P1786" s="300"/>
      <c r="Q1786" s="297"/>
      <c r="R1786" s="297"/>
      <c r="S1786" s="299" t="str">
        <f t="shared" si="309"/>
        <v/>
      </c>
    </row>
    <row r="1787" spans="1:19" ht="30" customHeight="1" x14ac:dyDescent="0.2">
      <c r="A1787" s="277" t="str">
        <f t="shared" si="299"/>
        <v/>
      </c>
      <c r="B1787" s="296" t="str">
        <f t="shared" si="304"/>
        <v/>
      </c>
      <c r="C1787" s="296" t="str">
        <f t="shared" si="305"/>
        <v/>
      </c>
      <c r="D1787" s="297" t="str">
        <f t="shared" si="306"/>
        <v/>
      </c>
      <c r="E1787" s="298" t="str">
        <f t="shared" si="308"/>
        <v/>
      </c>
      <c r="F1787" s="297"/>
      <c r="G1787" s="297">
        <v>1787</v>
      </c>
      <c r="H1787" s="296" t="str">
        <f t="shared" si="307"/>
        <v/>
      </c>
      <c r="I1787" s="299" t="str">
        <f t="shared" si="300"/>
        <v/>
      </c>
      <c r="J1787" s="93"/>
      <c r="L1787" s="278">
        <f t="shared" si="301"/>
        <v>0</v>
      </c>
      <c r="M1787" s="278">
        <f t="shared" si="302"/>
        <v>0</v>
      </c>
      <c r="N1787" s="319">
        <f t="shared" si="303"/>
        <v>0</v>
      </c>
      <c r="O1787" s="300"/>
      <c r="P1787" s="300"/>
      <c r="Q1787" s="297"/>
      <c r="R1787" s="297"/>
      <c r="S1787" s="299" t="str">
        <f t="shared" si="309"/>
        <v/>
      </c>
    </row>
    <row r="1788" spans="1:19" ht="30" customHeight="1" x14ac:dyDescent="0.2">
      <c r="A1788" s="277" t="str">
        <f t="shared" si="299"/>
        <v/>
      </c>
      <c r="B1788" s="296" t="str">
        <f t="shared" si="304"/>
        <v/>
      </c>
      <c r="C1788" s="296" t="str">
        <f t="shared" si="305"/>
        <v/>
      </c>
      <c r="D1788" s="297" t="str">
        <f t="shared" si="306"/>
        <v/>
      </c>
      <c r="E1788" s="298" t="str">
        <f t="shared" si="308"/>
        <v/>
      </c>
      <c r="F1788" s="297"/>
      <c r="G1788" s="297">
        <v>1788</v>
      </c>
      <c r="H1788" s="296" t="str">
        <f t="shared" si="307"/>
        <v/>
      </c>
      <c r="I1788" s="299" t="str">
        <f t="shared" si="300"/>
        <v/>
      </c>
      <c r="J1788" s="93"/>
      <c r="L1788" s="278">
        <f t="shared" si="301"/>
        <v>0</v>
      </c>
      <c r="M1788" s="278">
        <f t="shared" si="302"/>
        <v>0</v>
      </c>
      <c r="N1788" s="319">
        <f t="shared" si="303"/>
        <v>0</v>
      </c>
      <c r="O1788" s="300"/>
      <c r="P1788" s="300"/>
      <c r="Q1788" s="297"/>
      <c r="R1788" s="297"/>
      <c r="S1788" s="299" t="str">
        <f t="shared" si="309"/>
        <v/>
      </c>
    </row>
    <row r="1789" spans="1:19" ht="30" customHeight="1" x14ac:dyDescent="0.2">
      <c r="A1789" s="277" t="str">
        <f t="shared" si="299"/>
        <v/>
      </c>
      <c r="B1789" s="296" t="str">
        <f t="shared" si="304"/>
        <v/>
      </c>
      <c r="C1789" s="296" t="str">
        <f t="shared" si="305"/>
        <v/>
      </c>
      <c r="D1789" s="297" t="str">
        <f t="shared" si="306"/>
        <v/>
      </c>
      <c r="E1789" s="298" t="str">
        <f t="shared" si="308"/>
        <v/>
      </c>
      <c r="F1789" s="297"/>
      <c r="G1789" s="297">
        <v>1789</v>
      </c>
      <c r="H1789" s="296" t="str">
        <f t="shared" si="307"/>
        <v/>
      </c>
      <c r="I1789" s="299" t="str">
        <f t="shared" si="300"/>
        <v/>
      </c>
      <c r="J1789" s="93"/>
      <c r="L1789" s="278">
        <f t="shared" si="301"/>
        <v>0</v>
      </c>
      <c r="M1789" s="278">
        <f t="shared" si="302"/>
        <v>0</v>
      </c>
      <c r="N1789" s="319">
        <f t="shared" si="303"/>
        <v>0</v>
      </c>
      <c r="O1789" s="300"/>
      <c r="P1789" s="300"/>
      <c r="Q1789" s="297"/>
      <c r="R1789" s="297"/>
      <c r="S1789" s="299" t="str">
        <f t="shared" si="309"/>
        <v/>
      </c>
    </row>
    <row r="1790" spans="1:19" ht="30" customHeight="1" x14ac:dyDescent="0.2">
      <c r="A1790" s="277" t="str">
        <f t="shared" si="299"/>
        <v/>
      </c>
      <c r="B1790" s="296" t="str">
        <f t="shared" si="304"/>
        <v/>
      </c>
      <c r="C1790" s="296" t="str">
        <f t="shared" si="305"/>
        <v/>
      </c>
      <c r="D1790" s="297" t="str">
        <f t="shared" si="306"/>
        <v/>
      </c>
      <c r="E1790" s="298" t="str">
        <f t="shared" si="308"/>
        <v/>
      </c>
      <c r="F1790" s="297"/>
      <c r="G1790" s="297">
        <v>1790</v>
      </c>
      <c r="H1790" s="296" t="str">
        <f t="shared" si="307"/>
        <v/>
      </c>
      <c r="I1790" s="299" t="str">
        <f t="shared" si="300"/>
        <v/>
      </c>
      <c r="J1790" s="93"/>
      <c r="L1790" s="278">
        <f t="shared" si="301"/>
        <v>0</v>
      </c>
      <c r="M1790" s="278">
        <f t="shared" si="302"/>
        <v>0</v>
      </c>
      <c r="N1790" s="319">
        <f t="shared" si="303"/>
        <v>0</v>
      </c>
      <c r="O1790" s="300"/>
      <c r="P1790" s="300"/>
      <c r="Q1790" s="297"/>
      <c r="R1790" s="297"/>
      <c r="S1790" s="299" t="str">
        <f t="shared" si="309"/>
        <v/>
      </c>
    </row>
    <row r="1791" spans="1:19" ht="30" customHeight="1" x14ac:dyDescent="0.2">
      <c r="A1791" s="277" t="str">
        <f t="shared" si="299"/>
        <v/>
      </c>
      <c r="B1791" s="296" t="str">
        <f t="shared" si="304"/>
        <v/>
      </c>
      <c r="C1791" s="296" t="str">
        <f t="shared" si="305"/>
        <v/>
      </c>
      <c r="D1791" s="297" t="str">
        <f t="shared" si="306"/>
        <v/>
      </c>
      <c r="E1791" s="298" t="str">
        <f t="shared" si="308"/>
        <v/>
      </c>
      <c r="F1791" s="297"/>
      <c r="G1791" s="297">
        <v>1791</v>
      </c>
      <c r="H1791" s="296" t="str">
        <f t="shared" si="307"/>
        <v/>
      </c>
      <c r="I1791" s="299" t="str">
        <f t="shared" si="300"/>
        <v/>
      </c>
      <c r="J1791" s="93"/>
      <c r="L1791" s="278">
        <f t="shared" si="301"/>
        <v>0</v>
      </c>
      <c r="M1791" s="278">
        <f t="shared" si="302"/>
        <v>0</v>
      </c>
      <c r="N1791" s="319">
        <f t="shared" si="303"/>
        <v>0</v>
      </c>
      <c r="O1791" s="300"/>
      <c r="P1791" s="300"/>
      <c r="Q1791" s="297"/>
      <c r="R1791" s="297"/>
      <c r="S1791" s="299" t="str">
        <f t="shared" si="309"/>
        <v/>
      </c>
    </row>
    <row r="1792" spans="1:19" ht="30" customHeight="1" x14ac:dyDescent="0.2">
      <c r="A1792" s="277" t="str">
        <f t="shared" si="299"/>
        <v/>
      </c>
      <c r="B1792" s="296" t="str">
        <f t="shared" si="304"/>
        <v/>
      </c>
      <c r="C1792" s="296" t="str">
        <f t="shared" si="305"/>
        <v/>
      </c>
      <c r="D1792" s="297" t="str">
        <f t="shared" si="306"/>
        <v/>
      </c>
      <c r="E1792" s="298" t="str">
        <f t="shared" si="308"/>
        <v/>
      </c>
      <c r="F1792" s="297"/>
      <c r="G1792" s="297">
        <v>1792</v>
      </c>
      <c r="H1792" s="296" t="str">
        <f t="shared" si="307"/>
        <v/>
      </c>
      <c r="I1792" s="299" t="str">
        <f t="shared" si="300"/>
        <v/>
      </c>
      <c r="J1792" s="93"/>
      <c r="L1792" s="278">
        <f t="shared" si="301"/>
        <v>0</v>
      </c>
      <c r="M1792" s="278">
        <f t="shared" si="302"/>
        <v>0</v>
      </c>
      <c r="N1792" s="319">
        <f t="shared" si="303"/>
        <v>0</v>
      </c>
      <c r="O1792" s="300"/>
      <c r="P1792" s="300"/>
      <c r="Q1792" s="297"/>
      <c r="R1792" s="297"/>
      <c r="S1792" s="299" t="str">
        <f t="shared" si="309"/>
        <v/>
      </c>
    </row>
    <row r="1793" spans="1:19" ht="30" customHeight="1" x14ac:dyDescent="0.2">
      <c r="A1793" s="277" t="str">
        <f t="shared" si="299"/>
        <v/>
      </c>
      <c r="B1793" s="296" t="str">
        <f t="shared" si="304"/>
        <v/>
      </c>
      <c r="C1793" s="296" t="str">
        <f t="shared" si="305"/>
        <v/>
      </c>
      <c r="D1793" s="297" t="str">
        <f t="shared" si="306"/>
        <v/>
      </c>
      <c r="E1793" s="298" t="str">
        <f t="shared" si="308"/>
        <v/>
      </c>
      <c r="F1793" s="297"/>
      <c r="G1793" s="297">
        <v>1793</v>
      </c>
      <c r="H1793" s="296" t="str">
        <f t="shared" si="307"/>
        <v/>
      </c>
      <c r="I1793" s="299" t="str">
        <f t="shared" si="300"/>
        <v/>
      </c>
      <c r="J1793" s="93"/>
      <c r="L1793" s="278">
        <f t="shared" si="301"/>
        <v>0</v>
      </c>
      <c r="M1793" s="278">
        <f t="shared" si="302"/>
        <v>0</v>
      </c>
      <c r="N1793" s="319">
        <f t="shared" si="303"/>
        <v>0</v>
      </c>
      <c r="O1793" s="300"/>
      <c r="P1793" s="300"/>
      <c r="Q1793" s="297"/>
      <c r="R1793" s="297"/>
      <c r="S1793" s="299" t="str">
        <f t="shared" si="309"/>
        <v/>
      </c>
    </row>
    <row r="1794" spans="1:19" ht="30" customHeight="1" x14ac:dyDescent="0.2">
      <c r="A1794" s="277" t="str">
        <f t="shared" ref="A1794:A1857" si="310">IF(B1794="","",$W$3)</f>
        <v/>
      </c>
      <c r="B1794" s="296" t="str">
        <f t="shared" si="304"/>
        <v/>
      </c>
      <c r="C1794" s="296" t="str">
        <f t="shared" si="305"/>
        <v/>
      </c>
      <c r="D1794" s="297" t="str">
        <f t="shared" si="306"/>
        <v/>
      </c>
      <c r="E1794" s="298" t="str">
        <f t="shared" si="308"/>
        <v/>
      </c>
      <c r="F1794" s="297"/>
      <c r="G1794" s="297">
        <v>1794</v>
      </c>
      <c r="H1794" s="296" t="str">
        <f t="shared" si="307"/>
        <v/>
      </c>
      <c r="I1794" s="299" t="str">
        <f t="shared" ref="I1794:I1857" si="311">IF(H1794="","",CONCATENATE("C",IF(H1794&gt;$X$1-25,0,INT(($X$1-H1794-20)/5))))</f>
        <v/>
      </c>
      <c r="J1794" s="93"/>
      <c r="L1794" s="278">
        <f t="shared" ref="L1794:L1857" si="312">IF(D1794="M",1,0)</f>
        <v>0</v>
      </c>
      <c r="M1794" s="278">
        <f t="shared" ref="M1794:M1857" si="313">IF(D1794="F",1,0)</f>
        <v>0</v>
      </c>
      <c r="N1794" s="319">
        <f t="shared" ref="N1794:N1857" si="314">IF(COUNTBLANK(O1794:R1794)=0,1,0)</f>
        <v>0</v>
      </c>
      <c r="O1794" s="300"/>
      <c r="P1794" s="300"/>
      <c r="Q1794" s="297"/>
      <c r="R1794" s="297"/>
      <c r="S1794" s="299" t="str">
        <f t="shared" si="309"/>
        <v/>
      </c>
    </row>
    <row r="1795" spans="1:19" ht="30" customHeight="1" x14ac:dyDescent="0.2">
      <c r="A1795" s="277" t="str">
        <f t="shared" si="310"/>
        <v/>
      </c>
      <c r="B1795" s="296" t="str">
        <f t="shared" ref="B1795:B1858" si="315">IF(O1795="","",O1795)</f>
        <v/>
      </c>
      <c r="C1795" s="296" t="str">
        <f t="shared" ref="C1795:C1858" si="316">IF(P1795="","",P1795)</f>
        <v/>
      </c>
      <c r="D1795" s="297" t="str">
        <f t="shared" ref="D1795:D1858" si="317">IF(Q1795="","",Q1795)</f>
        <v/>
      </c>
      <c r="E1795" s="298" t="str">
        <f t="shared" si="308"/>
        <v/>
      </c>
      <c r="F1795" s="297"/>
      <c r="G1795" s="297">
        <v>1795</v>
      </c>
      <c r="H1795" s="296" t="str">
        <f t="shared" ref="H1795:H1858" si="318">IF(R1795="","",R1795)</f>
        <v/>
      </c>
      <c r="I1795" s="299" t="str">
        <f t="shared" si="311"/>
        <v/>
      </c>
      <c r="J1795" s="93"/>
      <c r="L1795" s="278">
        <f t="shared" si="312"/>
        <v>0</v>
      </c>
      <c r="M1795" s="278">
        <f t="shared" si="313"/>
        <v>0</v>
      </c>
      <c r="N1795" s="319">
        <f t="shared" si="314"/>
        <v>0</v>
      </c>
      <c r="O1795" s="300"/>
      <c r="P1795" s="300"/>
      <c r="Q1795" s="297"/>
      <c r="R1795" s="297"/>
      <c r="S1795" s="299" t="str">
        <f t="shared" si="309"/>
        <v/>
      </c>
    </row>
    <row r="1796" spans="1:19" ht="30" customHeight="1" x14ac:dyDescent="0.2">
      <c r="A1796" s="277" t="str">
        <f t="shared" si="310"/>
        <v/>
      </c>
      <c r="B1796" s="296" t="str">
        <f t="shared" si="315"/>
        <v/>
      </c>
      <c r="C1796" s="296" t="str">
        <f t="shared" si="316"/>
        <v/>
      </c>
      <c r="D1796" s="297" t="str">
        <f t="shared" si="317"/>
        <v/>
      </c>
      <c r="E1796" s="298" t="str">
        <f t="shared" ref="E1796:E1859" si="319">IF(H1796="","",VALUE(CONCATENATE("01/01/",H1796)))</f>
        <v/>
      </c>
      <c r="F1796" s="297"/>
      <c r="G1796" s="297">
        <v>1796</v>
      </c>
      <c r="H1796" s="296" t="str">
        <f t="shared" si="318"/>
        <v/>
      </c>
      <c r="I1796" s="299" t="str">
        <f t="shared" si="311"/>
        <v/>
      </c>
      <c r="J1796" s="93"/>
      <c r="L1796" s="278">
        <f t="shared" si="312"/>
        <v>0</v>
      </c>
      <c r="M1796" s="278">
        <f t="shared" si="313"/>
        <v>0</v>
      </c>
      <c r="N1796" s="319">
        <f t="shared" si="314"/>
        <v>0</v>
      </c>
      <c r="O1796" s="300"/>
      <c r="P1796" s="300"/>
      <c r="Q1796" s="297"/>
      <c r="R1796" s="297"/>
      <c r="S1796" s="299" t="str">
        <f t="shared" si="309"/>
        <v/>
      </c>
    </row>
    <row r="1797" spans="1:19" ht="30" customHeight="1" x14ac:dyDescent="0.2">
      <c r="A1797" s="277" t="str">
        <f t="shared" si="310"/>
        <v/>
      </c>
      <c r="B1797" s="296" t="str">
        <f t="shared" si="315"/>
        <v/>
      </c>
      <c r="C1797" s="296" t="str">
        <f t="shared" si="316"/>
        <v/>
      </c>
      <c r="D1797" s="297" t="str">
        <f t="shared" si="317"/>
        <v/>
      </c>
      <c r="E1797" s="298" t="str">
        <f t="shared" si="319"/>
        <v/>
      </c>
      <c r="F1797" s="297"/>
      <c r="G1797" s="297">
        <v>1797</v>
      </c>
      <c r="H1797" s="296" t="str">
        <f t="shared" si="318"/>
        <v/>
      </c>
      <c r="I1797" s="299" t="str">
        <f t="shared" si="311"/>
        <v/>
      </c>
      <c r="J1797" s="93"/>
      <c r="L1797" s="278">
        <f t="shared" si="312"/>
        <v>0</v>
      </c>
      <c r="M1797" s="278">
        <f t="shared" si="313"/>
        <v>0</v>
      </c>
      <c r="N1797" s="319">
        <f t="shared" si="314"/>
        <v>0</v>
      </c>
      <c r="O1797" s="300"/>
      <c r="P1797" s="300"/>
      <c r="Q1797" s="297"/>
      <c r="R1797" s="297"/>
      <c r="S1797" s="299" t="str">
        <f t="shared" si="309"/>
        <v/>
      </c>
    </row>
    <row r="1798" spans="1:19" ht="30" customHeight="1" x14ac:dyDescent="0.2">
      <c r="A1798" s="277" t="str">
        <f t="shared" si="310"/>
        <v/>
      </c>
      <c r="B1798" s="296" t="str">
        <f t="shared" si="315"/>
        <v/>
      </c>
      <c r="C1798" s="296" t="str">
        <f t="shared" si="316"/>
        <v/>
      </c>
      <c r="D1798" s="297" t="str">
        <f t="shared" si="317"/>
        <v/>
      </c>
      <c r="E1798" s="298" t="str">
        <f t="shared" si="319"/>
        <v/>
      </c>
      <c r="F1798" s="297"/>
      <c r="G1798" s="297">
        <v>1798</v>
      </c>
      <c r="H1798" s="296" t="str">
        <f t="shared" si="318"/>
        <v/>
      </c>
      <c r="I1798" s="299" t="str">
        <f t="shared" si="311"/>
        <v/>
      </c>
      <c r="J1798" s="93"/>
      <c r="L1798" s="278">
        <f t="shared" si="312"/>
        <v>0</v>
      </c>
      <c r="M1798" s="278">
        <f t="shared" si="313"/>
        <v>0</v>
      </c>
      <c r="N1798" s="319">
        <f t="shared" si="314"/>
        <v>0</v>
      </c>
      <c r="O1798" s="300"/>
      <c r="P1798" s="300"/>
      <c r="Q1798" s="297"/>
      <c r="R1798" s="297"/>
      <c r="S1798" s="299" t="str">
        <f t="shared" si="309"/>
        <v/>
      </c>
    </row>
    <row r="1799" spans="1:19" ht="30" customHeight="1" x14ac:dyDescent="0.2">
      <c r="A1799" s="277" t="str">
        <f t="shared" si="310"/>
        <v/>
      </c>
      <c r="B1799" s="296" t="str">
        <f t="shared" si="315"/>
        <v/>
      </c>
      <c r="C1799" s="296" t="str">
        <f t="shared" si="316"/>
        <v/>
      </c>
      <c r="D1799" s="297" t="str">
        <f t="shared" si="317"/>
        <v/>
      </c>
      <c r="E1799" s="298" t="str">
        <f t="shared" si="319"/>
        <v/>
      </c>
      <c r="F1799" s="297"/>
      <c r="G1799" s="297">
        <v>1799</v>
      </c>
      <c r="H1799" s="296" t="str">
        <f t="shared" si="318"/>
        <v/>
      </c>
      <c r="I1799" s="299" t="str">
        <f t="shared" si="311"/>
        <v/>
      </c>
      <c r="J1799" s="93"/>
      <c r="L1799" s="278">
        <f t="shared" si="312"/>
        <v>0</v>
      </c>
      <c r="M1799" s="278">
        <f t="shared" si="313"/>
        <v>0</v>
      </c>
      <c r="N1799" s="319">
        <f t="shared" si="314"/>
        <v>0</v>
      </c>
      <c r="O1799" s="300"/>
      <c r="P1799" s="300"/>
      <c r="Q1799" s="297"/>
      <c r="R1799" s="297"/>
      <c r="S1799" s="299" t="str">
        <f t="shared" si="309"/>
        <v/>
      </c>
    </row>
    <row r="1800" spans="1:19" ht="30" customHeight="1" x14ac:dyDescent="0.2">
      <c r="A1800" s="277" t="str">
        <f t="shared" si="310"/>
        <v/>
      </c>
      <c r="B1800" s="296" t="str">
        <f t="shared" si="315"/>
        <v/>
      </c>
      <c r="C1800" s="296" t="str">
        <f t="shared" si="316"/>
        <v/>
      </c>
      <c r="D1800" s="297" t="str">
        <f t="shared" si="317"/>
        <v/>
      </c>
      <c r="E1800" s="298" t="str">
        <f t="shared" si="319"/>
        <v/>
      </c>
      <c r="F1800" s="297"/>
      <c r="G1800" s="297">
        <v>1800</v>
      </c>
      <c r="H1800" s="296" t="str">
        <f t="shared" si="318"/>
        <v/>
      </c>
      <c r="I1800" s="299" t="str">
        <f t="shared" si="311"/>
        <v/>
      </c>
      <c r="J1800" s="93"/>
      <c r="L1800" s="278">
        <f t="shared" si="312"/>
        <v>0</v>
      </c>
      <c r="M1800" s="278">
        <f t="shared" si="313"/>
        <v>0</v>
      </c>
      <c r="N1800" s="319">
        <f t="shared" si="314"/>
        <v>0</v>
      </c>
      <c r="O1800" s="300"/>
      <c r="P1800" s="300"/>
      <c r="Q1800" s="297"/>
      <c r="R1800" s="297"/>
      <c r="S1800" s="299" t="str">
        <f t="shared" si="309"/>
        <v/>
      </c>
    </row>
    <row r="1801" spans="1:19" ht="30" customHeight="1" x14ac:dyDescent="0.2">
      <c r="A1801" s="277" t="str">
        <f t="shared" si="310"/>
        <v/>
      </c>
      <c r="B1801" s="296" t="str">
        <f t="shared" si="315"/>
        <v/>
      </c>
      <c r="C1801" s="296" t="str">
        <f t="shared" si="316"/>
        <v/>
      </c>
      <c r="D1801" s="297" t="str">
        <f t="shared" si="317"/>
        <v/>
      </c>
      <c r="E1801" s="298" t="str">
        <f t="shared" si="319"/>
        <v/>
      </c>
      <c r="F1801" s="297"/>
      <c r="G1801" s="297">
        <v>1801</v>
      </c>
      <c r="H1801" s="296" t="str">
        <f t="shared" si="318"/>
        <v/>
      </c>
      <c r="I1801" s="299" t="str">
        <f t="shared" si="311"/>
        <v/>
      </c>
      <c r="J1801" s="93"/>
      <c r="L1801" s="278">
        <f t="shared" si="312"/>
        <v>0</v>
      </c>
      <c r="M1801" s="278">
        <f t="shared" si="313"/>
        <v>0</v>
      </c>
      <c r="N1801" s="319">
        <f t="shared" si="314"/>
        <v>0</v>
      </c>
      <c r="O1801" s="300"/>
      <c r="P1801" s="300"/>
      <c r="Q1801" s="297"/>
      <c r="R1801" s="297"/>
      <c r="S1801" s="299" t="str">
        <f t="shared" si="309"/>
        <v/>
      </c>
    </row>
    <row r="1802" spans="1:19" ht="30" customHeight="1" x14ac:dyDescent="0.2">
      <c r="A1802" s="277" t="str">
        <f t="shared" si="310"/>
        <v/>
      </c>
      <c r="B1802" s="296" t="str">
        <f t="shared" si="315"/>
        <v/>
      </c>
      <c r="C1802" s="296" t="str">
        <f t="shared" si="316"/>
        <v/>
      </c>
      <c r="D1802" s="297" t="str">
        <f t="shared" si="317"/>
        <v/>
      </c>
      <c r="E1802" s="298" t="str">
        <f t="shared" si="319"/>
        <v/>
      </c>
      <c r="F1802" s="297"/>
      <c r="G1802" s="297">
        <v>1802</v>
      </c>
      <c r="H1802" s="296" t="str">
        <f t="shared" si="318"/>
        <v/>
      </c>
      <c r="I1802" s="299" t="str">
        <f t="shared" si="311"/>
        <v/>
      </c>
      <c r="J1802" s="93"/>
      <c r="L1802" s="278">
        <f t="shared" si="312"/>
        <v>0</v>
      </c>
      <c r="M1802" s="278">
        <f t="shared" si="313"/>
        <v>0</v>
      </c>
      <c r="N1802" s="319">
        <f t="shared" si="314"/>
        <v>0</v>
      </c>
      <c r="O1802" s="300"/>
      <c r="P1802" s="300"/>
      <c r="Q1802" s="297"/>
      <c r="R1802" s="297"/>
      <c r="S1802" s="299" t="str">
        <f t="shared" si="309"/>
        <v/>
      </c>
    </row>
    <row r="1803" spans="1:19" ht="30" customHeight="1" x14ac:dyDescent="0.2">
      <c r="A1803" s="277" t="str">
        <f t="shared" si="310"/>
        <v/>
      </c>
      <c r="B1803" s="296" t="str">
        <f t="shared" si="315"/>
        <v/>
      </c>
      <c r="C1803" s="296" t="str">
        <f t="shared" si="316"/>
        <v/>
      </c>
      <c r="D1803" s="297" t="str">
        <f t="shared" si="317"/>
        <v/>
      </c>
      <c r="E1803" s="298" t="str">
        <f t="shared" si="319"/>
        <v/>
      </c>
      <c r="F1803" s="297"/>
      <c r="G1803" s="297">
        <v>1803</v>
      </c>
      <c r="H1803" s="296" t="str">
        <f t="shared" si="318"/>
        <v/>
      </c>
      <c r="I1803" s="299" t="str">
        <f t="shared" si="311"/>
        <v/>
      </c>
      <c r="J1803" s="93"/>
      <c r="L1803" s="278">
        <f t="shared" si="312"/>
        <v>0</v>
      </c>
      <c r="M1803" s="278">
        <f t="shared" si="313"/>
        <v>0</v>
      </c>
      <c r="N1803" s="319">
        <f t="shared" si="314"/>
        <v>0</v>
      </c>
      <c r="O1803" s="300"/>
      <c r="P1803" s="300"/>
      <c r="Q1803" s="297"/>
      <c r="R1803" s="297"/>
      <c r="S1803" s="299" t="str">
        <f t="shared" si="309"/>
        <v/>
      </c>
    </row>
    <row r="1804" spans="1:19" ht="30" customHeight="1" x14ac:dyDescent="0.2">
      <c r="A1804" s="277" t="str">
        <f t="shared" si="310"/>
        <v/>
      </c>
      <c r="B1804" s="296" t="str">
        <f t="shared" si="315"/>
        <v/>
      </c>
      <c r="C1804" s="296" t="str">
        <f t="shared" si="316"/>
        <v/>
      </c>
      <c r="D1804" s="297" t="str">
        <f t="shared" si="317"/>
        <v/>
      </c>
      <c r="E1804" s="298" t="str">
        <f t="shared" si="319"/>
        <v/>
      </c>
      <c r="F1804" s="297"/>
      <c r="G1804" s="297">
        <v>1804</v>
      </c>
      <c r="H1804" s="296" t="str">
        <f t="shared" si="318"/>
        <v/>
      </c>
      <c r="I1804" s="299" t="str">
        <f t="shared" si="311"/>
        <v/>
      </c>
      <c r="J1804" s="93"/>
      <c r="L1804" s="278">
        <f t="shared" si="312"/>
        <v>0</v>
      </c>
      <c r="M1804" s="278">
        <f t="shared" si="313"/>
        <v>0</v>
      </c>
      <c r="N1804" s="319">
        <f t="shared" si="314"/>
        <v>0</v>
      </c>
      <c r="O1804" s="300"/>
      <c r="P1804" s="300"/>
      <c r="Q1804" s="297"/>
      <c r="R1804" s="297"/>
      <c r="S1804" s="299" t="str">
        <f t="shared" si="309"/>
        <v/>
      </c>
    </row>
    <row r="1805" spans="1:19" ht="30" customHeight="1" x14ac:dyDescent="0.2">
      <c r="A1805" s="277" t="str">
        <f t="shared" si="310"/>
        <v/>
      </c>
      <c r="B1805" s="296" t="str">
        <f t="shared" si="315"/>
        <v/>
      </c>
      <c r="C1805" s="296" t="str">
        <f t="shared" si="316"/>
        <v/>
      </c>
      <c r="D1805" s="297" t="str">
        <f t="shared" si="317"/>
        <v/>
      </c>
      <c r="E1805" s="298" t="str">
        <f t="shared" si="319"/>
        <v/>
      </c>
      <c r="F1805" s="297"/>
      <c r="G1805" s="297">
        <v>1805</v>
      </c>
      <c r="H1805" s="296" t="str">
        <f t="shared" si="318"/>
        <v/>
      </c>
      <c r="I1805" s="299" t="str">
        <f t="shared" si="311"/>
        <v/>
      </c>
      <c r="J1805" s="93"/>
      <c r="L1805" s="278">
        <f t="shared" si="312"/>
        <v>0</v>
      </c>
      <c r="M1805" s="278">
        <f t="shared" si="313"/>
        <v>0</v>
      </c>
      <c r="N1805" s="319">
        <f t="shared" si="314"/>
        <v>0</v>
      </c>
      <c r="O1805" s="300"/>
      <c r="P1805" s="300"/>
      <c r="Q1805" s="297"/>
      <c r="R1805" s="297"/>
      <c r="S1805" s="299" t="str">
        <f t="shared" si="309"/>
        <v/>
      </c>
    </row>
    <row r="1806" spans="1:19" ht="30" customHeight="1" x14ac:dyDescent="0.2">
      <c r="A1806" s="277" t="str">
        <f t="shared" si="310"/>
        <v/>
      </c>
      <c r="B1806" s="296" t="str">
        <f t="shared" si="315"/>
        <v/>
      </c>
      <c r="C1806" s="296" t="str">
        <f t="shared" si="316"/>
        <v/>
      </c>
      <c r="D1806" s="297" t="str">
        <f t="shared" si="317"/>
        <v/>
      </c>
      <c r="E1806" s="298" t="str">
        <f t="shared" si="319"/>
        <v/>
      </c>
      <c r="F1806" s="297"/>
      <c r="G1806" s="297">
        <v>1806</v>
      </c>
      <c r="H1806" s="296" t="str">
        <f t="shared" si="318"/>
        <v/>
      </c>
      <c r="I1806" s="299" t="str">
        <f t="shared" si="311"/>
        <v/>
      </c>
      <c r="J1806" s="93"/>
      <c r="L1806" s="278">
        <f t="shared" si="312"/>
        <v>0</v>
      </c>
      <c r="M1806" s="278">
        <f t="shared" si="313"/>
        <v>0</v>
      </c>
      <c r="N1806" s="319">
        <f t="shared" si="314"/>
        <v>0</v>
      </c>
      <c r="O1806" s="300"/>
      <c r="P1806" s="300"/>
      <c r="Q1806" s="297"/>
      <c r="R1806" s="297"/>
      <c r="S1806" s="299" t="str">
        <f t="shared" si="309"/>
        <v/>
      </c>
    </row>
    <row r="1807" spans="1:19" ht="30" customHeight="1" x14ac:dyDescent="0.2">
      <c r="A1807" s="277" t="str">
        <f t="shared" si="310"/>
        <v/>
      </c>
      <c r="B1807" s="296" t="str">
        <f t="shared" si="315"/>
        <v/>
      </c>
      <c r="C1807" s="296" t="str">
        <f t="shared" si="316"/>
        <v/>
      </c>
      <c r="D1807" s="297" t="str">
        <f t="shared" si="317"/>
        <v/>
      </c>
      <c r="E1807" s="298" t="str">
        <f t="shared" si="319"/>
        <v/>
      </c>
      <c r="F1807" s="297"/>
      <c r="G1807" s="297">
        <v>1807</v>
      </c>
      <c r="H1807" s="296" t="str">
        <f t="shared" si="318"/>
        <v/>
      </c>
      <c r="I1807" s="299" t="str">
        <f t="shared" si="311"/>
        <v/>
      </c>
      <c r="J1807" s="93"/>
      <c r="L1807" s="278">
        <f t="shared" si="312"/>
        <v>0</v>
      </c>
      <c r="M1807" s="278">
        <f t="shared" si="313"/>
        <v>0</v>
      </c>
      <c r="N1807" s="319">
        <f t="shared" si="314"/>
        <v>0</v>
      </c>
      <c r="O1807" s="300"/>
      <c r="P1807" s="300"/>
      <c r="Q1807" s="297"/>
      <c r="R1807" s="297"/>
      <c r="S1807" s="299" t="str">
        <f t="shared" si="309"/>
        <v/>
      </c>
    </row>
    <row r="1808" spans="1:19" ht="30" customHeight="1" x14ac:dyDescent="0.2">
      <c r="A1808" s="277" t="str">
        <f t="shared" si="310"/>
        <v/>
      </c>
      <c r="B1808" s="296" t="str">
        <f t="shared" si="315"/>
        <v/>
      </c>
      <c r="C1808" s="296" t="str">
        <f t="shared" si="316"/>
        <v/>
      </c>
      <c r="D1808" s="297" t="str">
        <f t="shared" si="317"/>
        <v/>
      </c>
      <c r="E1808" s="298" t="str">
        <f t="shared" si="319"/>
        <v/>
      </c>
      <c r="F1808" s="297"/>
      <c r="G1808" s="297">
        <v>1808</v>
      </c>
      <c r="H1808" s="296" t="str">
        <f t="shared" si="318"/>
        <v/>
      </c>
      <c r="I1808" s="299" t="str">
        <f t="shared" si="311"/>
        <v/>
      </c>
      <c r="J1808" s="93"/>
      <c r="L1808" s="278">
        <f t="shared" si="312"/>
        <v>0</v>
      </c>
      <c r="M1808" s="278">
        <f t="shared" si="313"/>
        <v>0</v>
      </c>
      <c r="N1808" s="319">
        <f t="shared" si="314"/>
        <v>0</v>
      </c>
      <c r="O1808" s="300"/>
      <c r="P1808" s="300"/>
      <c r="Q1808" s="297"/>
      <c r="R1808" s="297"/>
      <c r="S1808" s="299" t="str">
        <f t="shared" si="309"/>
        <v/>
      </c>
    </row>
    <row r="1809" spans="1:19" ht="30" customHeight="1" x14ac:dyDescent="0.2">
      <c r="A1809" s="277" t="str">
        <f t="shared" si="310"/>
        <v/>
      </c>
      <c r="B1809" s="296" t="str">
        <f t="shared" si="315"/>
        <v/>
      </c>
      <c r="C1809" s="296" t="str">
        <f t="shared" si="316"/>
        <v/>
      </c>
      <c r="D1809" s="297" t="str">
        <f t="shared" si="317"/>
        <v/>
      </c>
      <c r="E1809" s="298" t="str">
        <f t="shared" si="319"/>
        <v/>
      </c>
      <c r="F1809" s="297"/>
      <c r="G1809" s="297">
        <v>1809</v>
      </c>
      <c r="H1809" s="296" t="str">
        <f t="shared" si="318"/>
        <v/>
      </c>
      <c r="I1809" s="299" t="str">
        <f t="shared" si="311"/>
        <v/>
      </c>
      <c r="J1809" s="93"/>
      <c r="L1809" s="278">
        <f t="shared" si="312"/>
        <v>0</v>
      </c>
      <c r="M1809" s="278">
        <f t="shared" si="313"/>
        <v>0</v>
      </c>
      <c r="N1809" s="319">
        <f t="shared" si="314"/>
        <v>0</v>
      </c>
      <c r="O1809" s="300"/>
      <c r="P1809" s="300"/>
      <c r="Q1809" s="297"/>
      <c r="R1809" s="297"/>
      <c r="S1809" s="299" t="str">
        <f t="shared" ref="S1809:S1872" si="320">IF(R1809="","",CONCATENATE("C",IF(R1809&gt;$X$1-25,0,INT(($X$1-R1809-20)/5))))</f>
        <v/>
      </c>
    </row>
    <row r="1810" spans="1:19" ht="30" customHeight="1" x14ac:dyDescent="0.2">
      <c r="A1810" s="277" t="str">
        <f t="shared" si="310"/>
        <v/>
      </c>
      <c r="B1810" s="296" t="str">
        <f t="shared" si="315"/>
        <v/>
      </c>
      <c r="C1810" s="296" t="str">
        <f t="shared" si="316"/>
        <v/>
      </c>
      <c r="D1810" s="297" t="str">
        <f t="shared" si="317"/>
        <v/>
      </c>
      <c r="E1810" s="298" t="str">
        <f t="shared" si="319"/>
        <v/>
      </c>
      <c r="F1810" s="297"/>
      <c r="G1810" s="297">
        <v>1810</v>
      </c>
      <c r="H1810" s="296" t="str">
        <f t="shared" si="318"/>
        <v/>
      </c>
      <c r="I1810" s="299" t="str">
        <f t="shared" si="311"/>
        <v/>
      </c>
      <c r="J1810" s="93"/>
      <c r="L1810" s="278">
        <f t="shared" si="312"/>
        <v>0</v>
      </c>
      <c r="M1810" s="278">
        <f t="shared" si="313"/>
        <v>0</v>
      </c>
      <c r="N1810" s="319">
        <f t="shared" si="314"/>
        <v>0</v>
      </c>
      <c r="O1810" s="300"/>
      <c r="P1810" s="300"/>
      <c r="Q1810" s="297"/>
      <c r="R1810" s="297"/>
      <c r="S1810" s="299" t="str">
        <f t="shared" si="320"/>
        <v/>
      </c>
    </row>
    <row r="1811" spans="1:19" ht="30" customHeight="1" x14ac:dyDescent="0.2">
      <c r="A1811" s="277" t="str">
        <f t="shared" si="310"/>
        <v/>
      </c>
      <c r="B1811" s="296" t="str">
        <f t="shared" si="315"/>
        <v/>
      </c>
      <c r="C1811" s="296" t="str">
        <f t="shared" si="316"/>
        <v/>
      </c>
      <c r="D1811" s="297" t="str">
        <f t="shared" si="317"/>
        <v/>
      </c>
      <c r="E1811" s="298" t="str">
        <f t="shared" si="319"/>
        <v/>
      </c>
      <c r="F1811" s="297"/>
      <c r="G1811" s="297">
        <v>1811</v>
      </c>
      <c r="H1811" s="296" t="str">
        <f t="shared" si="318"/>
        <v/>
      </c>
      <c r="I1811" s="299" t="str">
        <f t="shared" si="311"/>
        <v/>
      </c>
      <c r="J1811" s="93"/>
      <c r="L1811" s="278">
        <f t="shared" si="312"/>
        <v>0</v>
      </c>
      <c r="M1811" s="278">
        <f t="shared" si="313"/>
        <v>0</v>
      </c>
      <c r="N1811" s="319">
        <f t="shared" si="314"/>
        <v>0</v>
      </c>
      <c r="O1811" s="300"/>
      <c r="P1811" s="300"/>
      <c r="Q1811" s="297"/>
      <c r="R1811" s="297"/>
      <c r="S1811" s="299" t="str">
        <f t="shared" si="320"/>
        <v/>
      </c>
    </row>
    <row r="1812" spans="1:19" ht="30" customHeight="1" x14ac:dyDescent="0.2">
      <c r="A1812" s="277" t="str">
        <f t="shared" si="310"/>
        <v/>
      </c>
      <c r="B1812" s="296" t="str">
        <f t="shared" si="315"/>
        <v/>
      </c>
      <c r="C1812" s="296" t="str">
        <f t="shared" si="316"/>
        <v/>
      </c>
      <c r="D1812" s="297" t="str">
        <f t="shared" si="317"/>
        <v/>
      </c>
      <c r="E1812" s="298" t="str">
        <f t="shared" si="319"/>
        <v/>
      </c>
      <c r="F1812" s="297"/>
      <c r="G1812" s="297">
        <v>1812</v>
      </c>
      <c r="H1812" s="296" t="str">
        <f t="shared" si="318"/>
        <v/>
      </c>
      <c r="I1812" s="299" t="str">
        <f t="shared" si="311"/>
        <v/>
      </c>
      <c r="J1812" s="93"/>
      <c r="L1812" s="278">
        <f t="shared" si="312"/>
        <v>0</v>
      </c>
      <c r="M1812" s="278">
        <f t="shared" si="313"/>
        <v>0</v>
      </c>
      <c r="N1812" s="319">
        <f t="shared" si="314"/>
        <v>0</v>
      </c>
      <c r="O1812" s="300"/>
      <c r="P1812" s="300"/>
      <c r="Q1812" s="297"/>
      <c r="R1812" s="297"/>
      <c r="S1812" s="299" t="str">
        <f t="shared" si="320"/>
        <v/>
      </c>
    </row>
    <row r="1813" spans="1:19" ht="30" customHeight="1" x14ac:dyDescent="0.2">
      <c r="A1813" s="277" t="str">
        <f t="shared" si="310"/>
        <v/>
      </c>
      <c r="B1813" s="296" t="str">
        <f t="shared" si="315"/>
        <v/>
      </c>
      <c r="C1813" s="296" t="str">
        <f t="shared" si="316"/>
        <v/>
      </c>
      <c r="D1813" s="297" t="str">
        <f t="shared" si="317"/>
        <v/>
      </c>
      <c r="E1813" s="298" t="str">
        <f t="shared" si="319"/>
        <v/>
      </c>
      <c r="F1813" s="297"/>
      <c r="G1813" s="297">
        <v>1813</v>
      </c>
      <c r="H1813" s="296" t="str">
        <f t="shared" si="318"/>
        <v/>
      </c>
      <c r="I1813" s="299" t="str">
        <f t="shared" si="311"/>
        <v/>
      </c>
      <c r="J1813" s="93"/>
      <c r="L1813" s="278">
        <f t="shared" si="312"/>
        <v>0</v>
      </c>
      <c r="M1813" s="278">
        <f t="shared" si="313"/>
        <v>0</v>
      </c>
      <c r="N1813" s="319">
        <f t="shared" si="314"/>
        <v>0</v>
      </c>
      <c r="O1813" s="300"/>
      <c r="P1813" s="300"/>
      <c r="Q1813" s="297"/>
      <c r="R1813" s="297"/>
      <c r="S1813" s="299" t="str">
        <f t="shared" si="320"/>
        <v/>
      </c>
    </row>
    <row r="1814" spans="1:19" ht="30" customHeight="1" x14ac:dyDescent="0.2">
      <c r="A1814" s="277" t="str">
        <f t="shared" si="310"/>
        <v/>
      </c>
      <c r="B1814" s="296" t="str">
        <f t="shared" si="315"/>
        <v/>
      </c>
      <c r="C1814" s="296" t="str">
        <f t="shared" si="316"/>
        <v/>
      </c>
      <c r="D1814" s="297" t="str">
        <f t="shared" si="317"/>
        <v/>
      </c>
      <c r="E1814" s="298" t="str">
        <f t="shared" si="319"/>
        <v/>
      </c>
      <c r="F1814" s="297"/>
      <c r="G1814" s="297">
        <v>1814</v>
      </c>
      <c r="H1814" s="296" t="str">
        <f t="shared" si="318"/>
        <v/>
      </c>
      <c r="I1814" s="299" t="str">
        <f t="shared" si="311"/>
        <v/>
      </c>
      <c r="J1814" s="93"/>
      <c r="L1814" s="278">
        <f t="shared" si="312"/>
        <v>0</v>
      </c>
      <c r="M1814" s="278">
        <f t="shared" si="313"/>
        <v>0</v>
      </c>
      <c r="N1814" s="319">
        <f t="shared" si="314"/>
        <v>0</v>
      </c>
      <c r="O1814" s="300"/>
      <c r="P1814" s="300"/>
      <c r="Q1814" s="297"/>
      <c r="R1814" s="297"/>
      <c r="S1814" s="299" t="str">
        <f t="shared" si="320"/>
        <v/>
      </c>
    </row>
    <row r="1815" spans="1:19" ht="30" customHeight="1" x14ac:dyDescent="0.2">
      <c r="A1815" s="277" t="str">
        <f t="shared" si="310"/>
        <v/>
      </c>
      <c r="B1815" s="296" t="str">
        <f t="shared" si="315"/>
        <v/>
      </c>
      <c r="C1815" s="296" t="str">
        <f t="shared" si="316"/>
        <v/>
      </c>
      <c r="D1815" s="297" t="str">
        <f t="shared" si="317"/>
        <v/>
      </c>
      <c r="E1815" s="298" t="str">
        <f t="shared" si="319"/>
        <v/>
      </c>
      <c r="F1815" s="297"/>
      <c r="G1815" s="297">
        <v>1815</v>
      </c>
      <c r="H1815" s="296" t="str">
        <f t="shared" si="318"/>
        <v/>
      </c>
      <c r="I1815" s="299" t="str">
        <f t="shared" si="311"/>
        <v/>
      </c>
      <c r="J1815" s="93"/>
      <c r="L1815" s="278">
        <f t="shared" si="312"/>
        <v>0</v>
      </c>
      <c r="M1815" s="278">
        <f t="shared" si="313"/>
        <v>0</v>
      </c>
      <c r="N1815" s="319">
        <f t="shared" si="314"/>
        <v>0</v>
      </c>
      <c r="O1815" s="300"/>
      <c r="P1815" s="300"/>
      <c r="Q1815" s="297"/>
      <c r="R1815" s="297"/>
      <c r="S1815" s="299" t="str">
        <f t="shared" si="320"/>
        <v/>
      </c>
    </row>
    <row r="1816" spans="1:19" ht="30" customHeight="1" x14ac:dyDescent="0.2">
      <c r="A1816" s="277" t="str">
        <f t="shared" si="310"/>
        <v/>
      </c>
      <c r="B1816" s="296" t="str">
        <f t="shared" si="315"/>
        <v/>
      </c>
      <c r="C1816" s="296" t="str">
        <f t="shared" si="316"/>
        <v/>
      </c>
      <c r="D1816" s="297" t="str">
        <f t="shared" si="317"/>
        <v/>
      </c>
      <c r="E1816" s="298" t="str">
        <f t="shared" si="319"/>
        <v/>
      </c>
      <c r="F1816" s="297"/>
      <c r="G1816" s="297">
        <v>1816</v>
      </c>
      <c r="H1816" s="296" t="str">
        <f t="shared" si="318"/>
        <v/>
      </c>
      <c r="I1816" s="299" t="str">
        <f t="shared" si="311"/>
        <v/>
      </c>
      <c r="J1816" s="93"/>
      <c r="L1816" s="278">
        <f t="shared" si="312"/>
        <v>0</v>
      </c>
      <c r="M1816" s="278">
        <f t="shared" si="313"/>
        <v>0</v>
      </c>
      <c r="N1816" s="319">
        <f t="shared" si="314"/>
        <v>0</v>
      </c>
      <c r="O1816" s="300"/>
      <c r="P1816" s="300"/>
      <c r="Q1816" s="297"/>
      <c r="R1816" s="297"/>
      <c r="S1816" s="299" t="str">
        <f t="shared" si="320"/>
        <v/>
      </c>
    </row>
    <row r="1817" spans="1:19" ht="30" customHeight="1" x14ac:dyDescent="0.2">
      <c r="A1817" s="277" t="str">
        <f t="shared" si="310"/>
        <v/>
      </c>
      <c r="B1817" s="296" t="str">
        <f t="shared" si="315"/>
        <v/>
      </c>
      <c r="C1817" s="296" t="str">
        <f t="shared" si="316"/>
        <v/>
      </c>
      <c r="D1817" s="297" t="str">
        <f t="shared" si="317"/>
        <v/>
      </c>
      <c r="E1817" s="298" t="str">
        <f t="shared" si="319"/>
        <v/>
      </c>
      <c r="F1817" s="297"/>
      <c r="G1817" s="297">
        <v>1817</v>
      </c>
      <c r="H1817" s="296" t="str">
        <f t="shared" si="318"/>
        <v/>
      </c>
      <c r="I1817" s="299" t="str">
        <f t="shared" si="311"/>
        <v/>
      </c>
      <c r="J1817" s="93"/>
      <c r="L1817" s="278">
        <f t="shared" si="312"/>
        <v>0</v>
      </c>
      <c r="M1817" s="278">
        <f t="shared" si="313"/>
        <v>0</v>
      </c>
      <c r="N1817" s="319">
        <f t="shared" si="314"/>
        <v>0</v>
      </c>
      <c r="O1817" s="300"/>
      <c r="P1817" s="300"/>
      <c r="Q1817" s="297"/>
      <c r="R1817" s="297"/>
      <c r="S1817" s="299" t="str">
        <f t="shared" si="320"/>
        <v/>
      </c>
    </row>
    <row r="1818" spans="1:19" ht="30" customHeight="1" x14ac:dyDescent="0.2">
      <c r="A1818" s="277" t="str">
        <f t="shared" si="310"/>
        <v/>
      </c>
      <c r="B1818" s="296" t="str">
        <f t="shared" si="315"/>
        <v/>
      </c>
      <c r="C1818" s="296" t="str">
        <f t="shared" si="316"/>
        <v/>
      </c>
      <c r="D1818" s="297" t="str">
        <f t="shared" si="317"/>
        <v/>
      </c>
      <c r="E1818" s="298" t="str">
        <f t="shared" si="319"/>
        <v/>
      </c>
      <c r="F1818" s="297"/>
      <c r="G1818" s="297">
        <v>1818</v>
      </c>
      <c r="H1818" s="296" t="str">
        <f t="shared" si="318"/>
        <v/>
      </c>
      <c r="I1818" s="299" t="str">
        <f t="shared" si="311"/>
        <v/>
      </c>
      <c r="J1818" s="93"/>
      <c r="L1818" s="278">
        <f t="shared" si="312"/>
        <v>0</v>
      </c>
      <c r="M1818" s="278">
        <f t="shared" si="313"/>
        <v>0</v>
      </c>
      <c r="N1818" s="319">
        <f t="shared" si="314"/>
        <v>0</v>
      </c>
      <c r="O1818" s="300"/>
      <c r="P1818" s="300"/>
      <c r="Q1818" s="297"/>
      <c r="R1818" s="297"/>
      <c r="S1818" s="299" t="str">
        <f t="shared" si="320"/>
        <v/>
      </c>
    </row>
    <row r="1819" spans="1:19" ht="30" customHeight="1" x14ac:dyDescent="0.2">
      <c r="A1819" s="277" t="str">
        <f t="shared" si="310"/>
        <v/>
      </c>
      <c r="B1819" s="296" t="str">
        <f t="shared" si="315"/>
        <v/>
      </c>
      <c r="C1819" s="296" t="str">
        <f t="shared" si="316"/>
        <v/>
      </c>
      <c r="D1819" s="297" t="str">
        <f t="shared" si="317"/>
        <v/>
      </c>
      <c r="E1819" s="298" t="str">
        <f t="shared" si="319"/>
        <v/>
      </c>
      <c r="F1819" s="297"/>
      <c r="G1819" s="297">
        <v>1819</v>
      </c>
      <c r="H1819" s="296" t="str">
        <f t="shared" si="318"/>
        <v/>
      </c>
      <c r="I1819" s="299" t="str">
        <f t="shared" si="311"/>
        <v/>
      </c>
      <c r="J1819" s="93"/>
      <c r="L1819" s="278">
        <f t="shared" si="312"/>
        <v>0</v>
      </c>
      <c r="M1819" s="278">
        <f t="shared" si="313"/>
        <v>0</v>
      </c>
      <c r="N1819" s="319">
        <f t="shared" si="314"/>
        <v>0</v>
      </c>
      <c r="O1819" s="300"/>
      <c r="P1819" s="300"/>
      <c r="Q1819" s="297"/>
      <c r="R1819" s="297"/>
      <c r="S1819" s="299" t="str">
        <f t="shared" si="320"/>
        <v/>
      </c>
    </row>
    <row r="1820" spans="1:19" ht="30" customHeight="1" x14ac:dyDescent="0.2">
      <c r="A1820" s="277" t="str">
        <f t="shared" si="310"/>
        <v/>
      </c>
      <c r="B1820" s="296" t="str">
        <f t="shared" si="315"/>
        <v/>
      </c>
      <c r="C1820" s="296" t="str">
        <f t="shared" si="316"/>
        <v/>
      </c>
      <c r="D1820" s="297" t="str">
        <f t="shared" si="317"/>
        <v/>
      </c>
      <c r="E1820" s="298" t="str">
        <f t="shared" si="319"/>
        <v/>
      </c>
      <c r="F1820" s="297"/>
      <c r="G1820" s="297">
        <v>1820</v>
      </c>
      <c r="H1820" s="296" t="str">
        <f t="shared" si="318"/>
        <v/>
      </c>
      <c r="I1820" s="299" t="str">
        <f t="shared" si="311"/>
        <v/>
      </c>
      <c r="J1820" s="93"/>
      <c r="L1820" s="278">
        <f t="shared" si="312"/>
        <v>0</v>
      </c>
      <c r="M1820" s="278">
        <f t="shared" si="313"/>
        <v>0</v>
      </c>
      <c r="N1820" s="319">
        <f t="shared" si="314"/>
        <v>0</v>
      </c>
      <c r="O1820" s="300"/>
      <c r="P1820" s="300"/>
      <c r="Q1820" s="297"/>
      <c r="R1820" s="297"/>
      <c r="S1820" s="299" t="str">
        <f t="shared" si="320"/>
        <v/>
      </c>
    </row>
    <row r="1821" spans="1:19" ht="30" customHeight="1" x14ac:dyDescent="0.2">
      <c r="A1821" s="277" t="str">
        <f t="shared" si="310"/>
        <v/>
      </c>
      <c r="B1821" s="296" t="str">
        <f t="shared" si="315"/>
        <v/>
      </c>
      <c r="C1821" s="296" t="str">
        <f t="shared" si="316"/>
        <v/>
      </c>
      <c r="D1821" s="297" t="str">
        <f t="shared" si="317"/>
        <v/>
      </c>
      <c r="E1821" s="298" t="str">
        <f t="shared" si="319"/>
        <v/>
      </c>
      <c r="F1821" s="297"/>
      <c r="G1821" s="297">
        <v>1821</v>
      </c>
      <c r="H1821" s="296" t="str">
        <f t="shared" si="318"/>
        <v/>
      </c>
      <c r="I1821" s="299" t="str">
        <f t="shared" si="311"/>
        <v/>
      </c>
      <c r="J1821" s="93"/>
      <c r="L1821" s="278">
        <f t="shared" si="312"/>
        <v>0</v>
      </c>
      <c r="M1821" s="278">
        <f t="shared" si="313"/>
        <v>0</v>
      </c>
      <c r="N1821" s="319">
        <f t="shared" si="314"/>
        <v>0</v>
      </c>
      <c r="O1821" s="300"/>
      <c r="P1821" s="300"/>
      <c r="Q1821" s="297"/>
      <c r="R1821" s="297"/>
      <c r="S1821" s="299" t="str">
        <f t="shared" si="320"/>
        <v/>
      </c>
    </row>
    <row r="1822" spans="1:19" ht="30" customHeight="1" x14ac:dyDescent="0.2">
      <c r="A1822" s="277" t="str">
        <f t="shared" si="310"/>
        <v/>
      </c>
      <c r="B1822" s="296" t="str">
        <f t="shared" si="315"/>
        <v/>
      </c>
      <c r="C1822" s="296" t="str">
        <f t="shared" si="316"/>
        <v/>
      </c>
      <c r="D1822" s="297" t="str">
        <f t="shared" si="317"/>
        <v/>
      </c>
      <c r="E1822" s="298" t="str">
        <f t="shared" si="319"/>
        <v/>
      </c>
      <c r="F1822" s="297"/>
      <c r="G1822" s="297">
        <v>1822</v>
      </c>
      <c r="H1822" s="296" t="str">
        <f t="shared" si="318"/>
        <v/>
      </c>
      <c r="I1822" s="299" t="str">
        <f t="shared" si="311"/>
        <v/>
      </c>
      <c r="J1822" s="93"/>
      <c r="L1822" s="278">
        <f t="shared" si="312"/>
        <v>0</v>
      </c>
      <c r="M1822" s="278">
        <f t="shared" si="313"/>
        <v>0</v>
      </c>
      <c r="N1822" s="319">
        <f t="shared" si="314"/>
        <v>0</v>
      </c>
      <c r="O1822" s="300"/>
      <c r="P1822" s="300"/>
      <c r="Q1822" s="297"/>
      <c r="R1822" s="297"/>
      <c r="S1822" s="299" t="str">
        <f t="shared" si="320"/>
        <v/>
      </c>
    </row>
    <row r="1823" spans="1:19" ht="30" customHeight="1" x14ac:dyDescent="0.2">
      <c r="A1823" s="277" t="str">
        <f t="shared" si="310"/>
        <v/>
      </c>
      <c r="B1823" s="296" t="str">
        <f t="shared" si="315"/>
        <v/>
      </c>
      <c r="C1823" s="296" t="str">
        <f t="shared" si="316"/>
        <v/>
      </c>
      <c r="D1823" s="297" t="str">
        <f t="shared" si="317"/>
        <v/>
      </c>
      <c r="E1823" s="298" t="str">
        <f t="shared" si="319"/>
        <v/>
      </c>
      <c r="F1823" s="297"/>
      <c r="G1823" s="297">
        <v>1823</v>
      </c>
      <c r="H1823" s="296" t="str">
        <f t="shared" si="318"/>
        <v/>
      </c>
      <c r="I1823" s="299" t="str">
        <f t="shared" si="311"/>
        <v/>
      </c>
      <c r="J1823" s="93"/>
      <c r="L1823" s="278">
        <f t="shared" si="312"/>
        <v>0</v>
      </c>
      <c r="M1823" s="278">
        <f t="shared" si="313"/>
        <v>0</v>
      </c>
      <c r="N1823" s="319">
        <f t="shared" si="314"/>
        <v>0</v>
      </c>
      <c r="O1823" s="300"/>
      <c r="P1823" s="300"/>
      <c r="Q1823" s="297"/>
      <c r="R1823" s="297"/>
      <c r="S1823" s="299" t="str">
        <f t="shared" si="320"/>
        <v/>
      </c>
    </row>
    <row r="1824" spans="1:19" ht="30" customHeight="1" x14ac:dyDescent="0.2">
      <c r="A1824" s="277" t="str">
        <f t="shared" si="310"/>
        <v/>
      </c>
      <c r="B1824" s="296" t="str">
        <f t="shared" si="315"/>
        <v/>
      </c>
      <c r="C1824" s="296" t="str">
        <f t="shared" si="316"/>
        <v/>
      </c>
      <c r="D1824" s="297" t="str">
        <f t="shared" si="317"/>
        <v/>
      </c>
      <c r="E1824" s="298" t="str">
        <f t="shared" si="319"/>
        <v/>
      </c>
      <c r="F1824" s="297"/>
      <c r="G1824" s="297">
        <v>1824</v>
      </c>
      <c r="H1824" s="296" t="str">
        <f t="shared" si="318"/>
        <v/>
      </c>
      <c r="I1824" s="299" t="str">
        <f t="shared" si="311"/>
        <v/>
      </c>
      <c r="J1824" s="93"/>
      <c r="L1824" s="278">
        <f t="shared" si="312"/>
        <v>0</v>
      </c>
      <c r="M1824" s="278">
        <f t="shared" si="313"/>
        <v>0</v>
      </c>
      <c r="N1824" s="319">
        <f t="shared" si="314"/>
        <v>0</v>
      </c>
      <c r="O1824" s="300"/>
      <c r="P1824" s="300"/>
      <c r="Q1824" s="297"/>
      <c r="R1824" s="297"/>
      <c r="S1824" s="299" t="str">
        <f t="shared" si="320"/>
        <v/>
      </c>
    </row>
    <row r="1825" spans="1:19" ht="30" customHeight="1" x14ac:dyDescent="0.2">
      <c r="A1825" s="277" t="str">
        <f t="shared" si="310"/>
        <v/>
      </c>
      <c r="B1825" s="296" t="str">
        <f t="shared" si="315"/>
        <v/>
      </c>
      <c r="C1825" s="296" t="str">
        <f t="shared" si="316"/>
        <v/>
      </c>
      <c r="D1825" s="297" t="str">
        <f t="shared" si="317"/>
        <v/>
      </c>
      <c r="E1825" s="298" t="str">
        <f t="shared" si="319"/>
        <v/>
      </c>
      <c r="F1825" s="297"/>
      <c r="G1825" s="297">
        <v>1825</v>
      </c>
      <c r="H1825" s="296" t="str">
        <f t="shared" si="318"/>
        <v/>
      </c>
      <c r="I1825" s="299" t="str">
        <f t="shared" si="311"/>
        <v/>
      </c>
      <c r="J1825" s="93"/>
      <c r="L1825" s="278">
        <f t="shared" si="312"/>
        <v>0</v>
      </c>
      <c r="M1825" s="278">
        <f t="shared" si="313"/>
        <v>0</v>
      </c>
      <c r="N1825" s="319">
        <f t="shared" si="314"/>
        <v>0</v>
      </c>
      <c r="O1825" s="300"/>
      <c r="P1825" s="300"/>
      <c r="Q1825" s="297"/>
      <c r="R1825" s="297"/>
      <c r="S1825" s="299" t="str">
        <f t="shared" si="320"/>
        <v/>
      </c>
    </row>
    <row r="1826" spans="1:19" ht="30" customHeight="1" x14ac:dyDescent="0.2">
      <c r="A1826" s="277" t="str">
        <f t="shared" si="310"/>
        <v/>
      </c>
      <c r="B1826" s="296" t="str">
        <f t="shared" si="315"/>
        <v/>
      </c>
      <c r="C1826" s="296" t="str">
        <f t="shared" si="316"/>
        <v/>
      </c>
      <c r="D1826" s="297" t="str">
        <f t="shared" si="317"/>
        <v/>
      </c>
      <c r="E1826" s="298" t="str">
        <f t="shared" si="319"/>
        <v/>
      </c>
      <c r="F1826" s="297"/>
      <c r="G1826" s="297">
        <v>1826</v>
      </c>
      <c r="H1826" s="296" t="str">
        <f t="shared" si="318"/>
        <v/>
      </c>
      <c r="I1826" s="299" t="str">
        <f t="shared" si="311"/>
        <v/>
      </c>
      <c r="J1826" s="93"/>
      <c r="L1826" s="278">
        <f t="shared" si="312"/>
        <v>0</v>
      </c>
      <c r="M1826" s="278">
        <f t="shared" si="313"/>
        <v>0</v>
      </c>
      <c r="N1826" s="319">
        <f t="shared" si="314"/>
        <v>0</v>
      </c>
      <c r="O1826" s="300"/>
      <c r="P1826" s="300"/>
      <c r="Q1826" s="297"/>
      <c r="R1826" s="297"/>
      <c r="S1826" s="299" t="str">
        <f t="shared" si="320"/>
        <v/>
      </c>
    </row>
    <row r="1827" spans="1:19" ht="30" customHeight="1" x14ac:dyDescent="0.2">
      <c r="A1827" s="277" t="str">
        <f t="shared" si="310"/>
        <v/>
      </c>
      <c r="B1827" s="296" t="str">
        <f t="shared" si="315"/>
        <v/>
      </c>
      <c r="C1827" s="296" t="str">
        <f t="shared" si="316"/>
        <v/>
      </c>
      <c r="D1827" s="297" t="str">
        <f t="shared" si="317"/>
        <v/>
      </c>
      <c r="E1827" s="298" t="str">
        <f t="shared" si="319"/>
        <v/>
      </c>
      <c r="F1827" s="297"/>
      <c r="G1827" s="297">
        <v>1827</v>
      </c>
      <c r="H1827" s="296" t="str">
        <f t="shared" si="318"/>
        <v/>
      </c>
      <c r="I1827" s="299" t="str">
        <f t="shared" si="311"/>
        <v/>
      </c>
      <c r="J1827" s="93"/>
      <c r="L1827" s="278">
        <f t="shared" si="312"/>
        <v>0</v>
      </c>
      <c r="M1827" s="278">
        <f t="shared" si="313"/>
        <v>0</v>
      </c>
      <c r="N1827" s="319">
        <f t="shared" si="314"/>
        <v>0</v>
      </c>
      <c r="O1827" s="300"/>
      <c r="P1827" s="300"/>
      <c r="Q1827" s="297"/>
      <c r="R1827" s="297"/>
      <c r="S1827" s="299" t="str">
        <f t="shared" si="320"/>
        <v/>
      </c>
    </row>
    <row r="1828" spans="1:19" ht="30" customHeight="1" x14ac:dyDescent="0.2">
      <c r="A1828" s="277" t="str">
        <f t="shared" si="310"/>
        <v/>
      </c>
      <c r="B1828" s="296" t="str">
        <f t="shared" si="315"/>
        <v/>
      </c>
      <c r="C1828" s="296" t="str">
        <f t="shared" si="316"/>
        <v/>
      </c>
      <c r="D1828" s="297" t="str">
        <f t="shared" si="317"/>
        <v/>
      </c>
      <c r="E1828" s="298" t="str">
        <f t="shared" si="319"/>
        <v/>
      </c>
      <c r="F1828" s="297"/>
      <c r="G1828" s="297">
        <v>1828</v>
      </c>
      <c r="H1828" s="296" t="str">
        <f t="shared" si="318"/>
        <v/>
      </c>
      <c r="I1828" s="299" t="str">
        <f t="shared" si="311"/>
        <v/>
      </c>
      <c r="J1828" s="93"/>
      <c r="L1828" s="278">
        <f t="shared" si="312"/>
        <v>0</v>
      </c>
      <c r="M1828" s="278">
        <f t="shared" si="313"/>
        <v>0</v>
      </c>
      <c r="N1828" s="319">
        <f t="shared" si="314"/>
        <v>0</v>
      </c>
      <c r="O1828" s="300"/>
      <c r="P1828" s="300"/>
      <c r="Q1828" s="297"/>
      <c r="R1828" s="297"/>
      <c r="S1828" s="299" t="str">
        <f t="shared" si="320"/>
        <v/>
      </c>
    </row>
    <row r="1829" spans="1:19" ht="30" customHeight="1" x14ac:dyDescent="0.2">
      <c r="A1829" s="277" t="str">
        <f t="shared" si="310"/>
        <v/>
      </c>
      <c r="B1829" s="296" t="str">
        <f t="shared" si="315"/>
        <v/>
      </c>
      <c r="C1829" s="296" t="str">
        <f t="shared" si="316"/>
        <v/>
      </c>
      <c r="D1829" s="297" t="str">
        <f t="shared" si="317"/>
        <v/>
      </c>
      <c r="E1829" s="298" t="str">
        <f t="shared" si="319"/>
        <v/>
      </c>
      <c r="F1829" s="297"/>
      <c r="G1829" s="297">
        <v>1829</v>
      </c>
      <c r="H1829" s="296" t="str">
        <f t="shared" si="318"/>
        <v/>
      </c>
      <c r="I1829" s="299" t="str">
        <f t="shared" si="311"/>
        <v/>
      </c>
      <c r="J1829" s="93"/>
      <c r="L1829" s="278">
        <f t="shared" si="312"/>
        <v>0</v>
      </c>
      <c r="M1829" s="278">
        <f t="shared" si="313"/>
        <v>0</v>
      </c>
      <c r="N1829" s="319">
        <f t="shared" si="314"/>
        <v>0</v>
      </c>
      <c r="O1829" s="300"/>
      <c r="P1829" s="300"/>
      <c r="Q1829" s="297"/>
      <c r="R1829" s="297"/>
      <c r="S1829" s="299" t="str">
        <f t="shared" si="320"/>
        <v/>
      </c>
    </row>
    <row r="1830" spans="1:19" ht="30" customHeight="1" x14ac:dyDescent="0.2">
      <c r="A1830" s="277" t="str">
        <f t="shared" si="310"/>
        <v/>
      </c>
      <c r="B1830" s="296" t="str">
        <f t="shared" si="315"/>
        <v/>
      </c>
      <c r="C1830" s="296" t="str">
        <f t="shared" si="316"/>
        <v/>
      </c>
      <c r="D1830" s="297" t="str">
        <f t="shared" si="317"/>
        <v/>
      </c>
      <c r="E1830" s="298" t="str">
        <f t="shared" si="319"/>
        <v/>
      </c>
      <c r="F1830" s="297"/>
      <c r="G1830" s="297">
        <v>1830</v>
      </c>
      <c r="H1830" s="296" t="str">
        <f t="shared" si="318"/>
        <v/>
      </c>
      <c r="I1830" s="299" t="str">
        <f t="shared" si="311"/>
        <v/>
      </c>
      <c r="J1830" s="93"/>
      <c r="L1830" s="278">
        <f t="shared" si="312"/>
        <v>0</v>
      </c>
      <c r="M1830" s="278">
        <f t="shared" si="313"/>
        <v>0</v>
      </c>
      <c r="N1830" s="319">
        <f t="shared" si="314"/>
        <v>0</v>
      </c>
      <c r="O1830" s="300"/>
      <c r="P1830" s="300"/>
      <c r="Q1830" s="297"/>
      <c r="R1830" s="297"/>
      <c r="S1830" s="299" t="str">
        <f t="shared" si="320"/>
        <v/>
      </c>
    </row>
    <row r="1831" spans="1:19" ht="30" customHeight="1" x14ac:dyDescent="0.2">
      <c r="A1831" s="277" t="str">
        <f t="shared" si="310"/>
        <v/>
      </c>
      <c r="B1831" s="296" t="str">
        <f t="shared" si="315"/>
        <v/>
      </c>
      <c r="C1831" s="296" t="str">
        <f t="shared" si="316"/>
        <v/>
      </c>
      <c r="D1831" s="297" t="str">
        <f t="shared" si="317"/>
        <v/>
      </c>
      <c r="E1831" s="298" t="str">
        <f t="shared" si="319"/>
        <v/>
      </c>
      <c r="F1831" s="297"/>
      <c r="G1831" s="297">
        <v>1831</v>
      </c>
      <c r="H1831" s="296" t="str">
        <f t="shared" si="318"/>
        <v/>
      </c>
      <c r="I1831" s="299" t="str">
        <f t="shared" si="311"/>
        <v/>
      </c>
      <c r="J1831" s="93"/>
      <c r="L1831" s="278">
        <f t="shared" si="312"/>
        <v>0</v>
      </c>
      <c r="M1831" s="278">
        <f t="shared" si="313"/>
        <v>0</v>
      </c>
      <c r="N1831" s="319">
        <f t="shared" si="314"/>
        <v>0</v>
      </c>
      <c r="O1831" s="300"/>
      <c r="P1831" s="300"/>
      <c r="Q1831" s="297"/>
      <c r="R1831" s="297"/>
      <c r="S1831" s="299" t="str">
        <f t="shared" si="320"/>
        <v/>
      </c>
    </row>
    <row r="1832" spans="1:19" ht="30" customHeight="1" x14ac:dyDescent="0.2">
      <c r="A1832" s="277" t="str">
        <f t="shared" si="310"/>
        <v/>
      </c>
      <c r="B1832" s="296" t="str">
        <f t="shared" si="315"/>
        <v/>
      </c>
      <c r="C1832" s="296" t="str">
        <f t="shared" si="316"/>
        <v/>
      </c>
      <c r="D1832" s="297" t="str">
        <f t="shared" si="317"/>
        <v/>
      </c>
      <c r="E1832" s="298" t="str">
        <f t="shared" si="319"/>
        <v/>
      </c>
      <c r="F1832" s="297"/>
      <c r="G1832" s="297">
        <v>1832</v>
      </c>
      <c r="H1832" s="296" t="str">
        <f t="shared" si="318"/>
        <v/>
      </c>
      <c r="I1832" s="299" t="str">
        <f t="shared" si="311"/>
        <v/>
      </c>
      <c r="J1832" s="93"/>
      <c r="L1832" s="278">
        <f t="shared" si="312"/>
        <v>0</v>
      </c>
      <c r="M1832" s="278">
        <f t="shared" si="313"/>
        <v>0</v>
      </c>
      <c r="N1832" s="319">
        <f t="shared" si="314"/>
        <v>0</v>
      </c>
      <c r="O1832" s="300"/>
      <c r="P1832" s="300"/>
      <c r="Q1832" s="297"/>
      <c r="R1832" s="297"/>
      <c r="S1832" s="299" t="str">
        <f t="shared" si="320"/>
        <v/>
      </c>
    </row>
    <row r="1833" spans="1:19" ht="30" customHeight="1" x14ac:dyDescent="0.2">
      <c r="A1833" s="277" t="str">
        <f t="shared" si="310"/>
        <v/>
      </c>
      <c r="B1833" s="296" t="str">
        <f t="shared" si="315"/>
        <v/>
      </c>
      <c r="C1833" s="296" t="str">
        <f t="shared" si="316"/>
        <v/>
      </c>
      <c r="D1833" s="297" t="str">
        <f t="shared" si="317"/>
        <v/>
      </c>
      <c r="E1833" s="298" t="str">
        <f t="shared" si="319"/>
        <v/>
      </c>
      <c r="F1833" s="297"/>
      <c r="G1833" s="297">
        <v>1833</v>
      </c>
      <c r="H1833" s="296" t="str">
        <f t="shared" si="318"/>
        <v/>
      </c>
      <c r="I1833" s="299" t="str">
        <f t="shared" si="311"/>
        <v/>
      </c>
      <c r="J1833" s="93"/>
      <c r="L1833" s="278">
        <f t="shared" si="312"/>
        <v>0</v>
      </c>
      <c r="M1833" s="278">
        <f t="shared" si="313"/>
        <v>0</v>
      </c>
      <c r="N1833" s="319">
        <f t="shared" si="314"/>
        <v>0</v>
      </c>
      <c r="O1833" s="300"/>
      <c r="P1833" s="300"/>
      <c r="Q1833" s="297"/>
      <c r="R1833" s="297"/>
      <c r="S1833" s="299" t="str">
        <f t="shared" si="320"/>
        <v/>
      </c>
    </row>
    <row r="1834" spans="1:19" ht="30" customHeight="1" x14ac:dyDescent="0.2">
      <c r="A1834" s="277" t="str">
        <f t="shared" si="310"/>
        <v/>
      </c>
      <c r="B1834" s="296" t="str">
        <f t="shared" si="315"/>
        <v/>
      </c>
      <c r="C1834" s="296" t="str">
        <f t="shared" si="316"/>
        <v/>
      </c>
      <c r="D1834" s="297" t="str">
        <f t="shared" si="317"/>
        <v/>
      </c>
      <c r="E1834" s="298" t="str">
        <f t="shared" si="319"/>
        <v/>
      </c>
      <c r="F1834" s="297"/>
      <c r="G1834" s="297">
        <v>1834</v>
      </c>
      <c r="H1834" s="296" t="str">
        <f t="shared" si="318"/>
        <v/>
      </c>
      <c r="I1834" s="299" t="str">
        <f t="shared" si="311"/>
        <v/>
      </c>
      <c r="J1834" s="93"/>
      <c r="L1834" s="278">
        <f t="shared" si="312"/>
        <v>0</v>
      </c>
      <c r="M1834" s="278">
        <f t="shared" si="313"/>
        <v>0</v>
      </c>
      <c r="N1834" s="319">
        <f t="shared" si="314"/>
        <v>0</v>
      </c>
      <c r="O1834" s="300"/>
      <c r="P1834" s="300"/>
      <c r="Q1834" s="297"/>
      <c r="R1834" s="297"/>
      <c r="S1834" s="299" t="str">
        <f t="shared" si="320"/>
        <v/>
      </c>
    </row>
    <row r="1835" spans="1:19" ht="30" customHeight="1" x14ac:dyDescent="0.2">
      <c r="A1835" s="277" t="str">
        <f t="shared" si="310"/>
        <v/>
      </c>
      <c r="B1835" s="296" t="str">
        <f t="shared" si="315"/>
        <v/>
      </c>
      <c r="C1835" s="296" t="str">
        <f t="shared" si="316"/>
        <v/>
      </c>
      <c r="D1835" s="297" t="str">
        <f t="shared" si="317"/>
        <v/>
      </c>
      <c r="E1835" s="298" t="str">
        <f t="shared" si="319"/>
        <v/>
      </c>
      <c r="F1835" s="297"/>
      <c r="G1835" s="297">
        <v>1835</v>
      </c>
      <c r="H1835" s="296" t="str">
        <f t="shared" si="318"/>
        <v/>
      </c>
      <c r="I1835" s="299" t="str">
        <f t="shared" si="311"/>
        <v/>
      </c>
      <c r="J1835" s="93"/>
      <c r="L1835" s="278">
        <f t="shared" si="312"/>
        <v>0</v>
      </c>
      <c r="M1835" s="278">
        <f t="shared" si="313"/>
        <v>0</v>
      </c>
      <c r="N1835" s="319">
        <f t="shared" si="314"/>
        <v>0</v>
      </c>
      <c r="O1835" s="300"/>
      <c r="P1835" s="300"/>
      <c r="Q1835" s="297"/>
      <c r="R1835" s="297"/>
      <c r="S1835" s="299" t="str">
        <f t="shared" si="320"/>
        <v/>
      </c>
    </row>
    <row r="1836" spans="1:19" ht="30" customHeight="1" x14ac:dyDescent="0.2">
      <c r="A1836" s="277" t="str">
        <f t="shared" si="310"/>
        <v/>
      </c>
      <c r="B1836" s="296" t="str">
        <f t="shared" si="315"/>
        <v/>
      </c>
      <c r="C1836" s="296" t="str">
        <f t="shared" si="316"/>
        <v/>
      </c>
      <c r="D1836" s="297" t="str">
        <f t="shared" si="317"/>
        <v/>
      </c>
      <c r="E1836" s="298" t="str">
        <f t="shared" si="319"/>
        <v/>
      </c>
      <c r="F1836" s="297"/>
      <c r="G1836" s="297">
        <v>1836</v>
      </c>
      <c r="H1836" s="296" t="str">
        <f t="shared" si="318"/>
        <v/>
      </c>
      <c r="I1836" s="299" t="str">
        <f t="shared" si="311"/>
        <v/>
      </c>
      <c r="J1836" s="93"/>
      <c r="L1836" s="278">
        <f t="shared" si="312"/>
        <v>0</v>
      </c>
      <c r="M1836" s="278">
        <f t="shared" si="313"/>
        <v>0</v>
      </c>
      <c r="N1836" s="319">
        <f t="shared" si="314"/>
        <v>0</v>
      </c>
      <c r="O1836" s="300"/>
      <c r="P1836" s="300"/>
      <c r="Q1836" s="297"/>
      <c r="R1836" s="297"/>
      <c r="S1836" s="299" t="str">
        <f t="shared" si="320"/>
        <v/>
      </c>
    </row>
    <row r="1837" spans="1:19" ht="30" customHeight="1" x14ac:dyDescent="0.2">
      <c r="A1837" s="277" t="str">
        <f t="shared" si="310"/>
        <v/>
      </c>
      <c r="B1837" s="296" t="str">
        <f t="shared" si="315"/>
        <v/>
      </c>
      <c r="C1837" s="296" t="str">
        <f t="shared" si="316"/>
        <v/>
      </c>
      <c r="D1837" s="297" t="str">
        <f t="shared" si="317"/>
        <v/>
      </c>
      <c r="E1837" s="298" t="str">
        <f t="shared" si="319"/>
        <v/>
      </c>
      <c r="F1837" s="297"/>
      <c r="G1837" s="297">
        <v>1837</v>
      </c>
      <c r="H1837" s="296" t="str">
        <f t="shared" si="318"/>
        <v/>
      </c>
      <c r="I1837" s="299" t="str">
        <f t="shared" si="311"/>
        <v/>
      </c>
      <c r="J1837" s="93"/>
      <c r="L1837" s="278">
        <f t="shared" si="312"/>
        <v>0</v>
      </c>
      <c r="M1837" s="278">
        <f t="shared" si="313"/>
        <v>0</v>
      </c>
      <c r="N1837" s="319">
        <f t="shared" si="314"/>
        <v>0</v>
      </c>
      <c r="O1837" s="300"/>
      <c r="P1837" s="300"/>
      <c r="Q1837" s="297"/>
      <c r="R1837" s="297"/>
      <c r="S1837" s="299" t="str">
        <f t="shared" si="320"/>
        <v/>
      </c>
    </row>
    <row r="1838" spans="1:19" ht="30" customHeight="1" x14ac:dyDescent="0.2">
      <c r="A1838" s="277" t="str">
        <f t="shared" si="310"/>
        <v/>
      </c>
      <c r="B1838" s="296" t="str">
        <f t="shared" si="315"/>
        <v/>
      </c>
      <c r="C1838" s="296" t="str">
        <f t="shared" si="316"/>
        <v/>
      </c>
      <c r="D1838" s="297" t="str">
        <f t="shared" si="317"/>
        <v/>
      </c>
      <c r="E1838" s="298" t="str">
        <f t="shared" si="319"/>
        <v/>
      </c>
      <c r="F1838" s="297"/>
      <c r="G1838" s="297">
        <v>1838</v>
      </c>
      <c r="H1838" s="296" t="str">
        <f t="shared" si="318"/>
        <v/>
      </c>
      <c r="I1838" s="299" t="str">
        <f t="shared" si="311"/>
        <v/>
      </c>
      <c r="J1838" s="93"/>
      <c r="L1838" s="278">
        <f t="shared" si="312"/>
        <v>0</v>
      </c>
      <c r="M1838" s="278">
        <f t="shared" si="313"/>
        <v>0</v>
      </c>
      <c r="N1838" s="319">
        <f t="shared" si="314"/>
        <v>0</v>
      </c>
      <c r="O1838" s="300"/>
      <c r="P1838" s="300"/>
      <c r="Q1838" s="297"/>
      <c r="R1838" s="297"/>
      <c r="S1838" s="299" t="str">
        <f t="shared" si="320"/>
        <v/>
      </c>
    </row>
    <row r="1839" spans="1:19" ht="30" customHeight="1" x14ac:dyDescent="0.2">
      <c r="A1839" s="277" t="str">
        <f t="shared" si="310"/>
        <v/>
      </c>
      <c r="B1839" s="296" t="str">
        <f t="shared" si="315"/>
        <v/>
      </c>
      <c r="C1839" s="296" t="str">
        <f t="shared" si="316"/>
        <v/>
      </c>
      <c r="D1839" s="297" t="str">
        <f t="shared" si="317"/>
        <v/>
      </c>
      <c r="E1839" s="298" t="str">
        <f t="shared" si="319"/>
        <v/>
      </c>
      <c r="F1839" s="297"/>
      <c r="G1839" s="297">
        <v>1839</v>
      </c>
      <c r="H1839" s="296" t="str">
        <f t="shared" si="318"/>
        <v/>
      </c>
      <c r="I1839" s="299" t="str">
        <f t="shared" si="311"/>
        <v/>
      </c>
      <c r="J1839" s="93"/>
      <c r="L1839" s="278">
        <f t="shared" si="312"/>
        <v>0</v>
      </c>
      <c r="M1839" s="278">
        <f t="shared" si="313"/>
        <v>0</v>
      </c>
      <c r="N1839" s="319">
        <f t="shared" si="314"/>
        <v>0</v>
      </c>
      <c r="O1839" s="300"/>
      <c r="P1839" s="300"/>
      <c r="Q1839" s="297"/>
      <c r="R1839" s="297"/>
      <c r="S1839" s="299" t="str">
        <f t="shared" si="320"/>
        <v/>
      </c>
    </row>
    <row r="1840" spans="1:19" ht="30" customHeight="1" x14ac:dyDescent="0.2">
      <c r="A1840" s="277" t="str">
        <f t="shared" si="310"/>
        <v/>
      </c>
      <c r="B1840" s="296" t="str">
        <f t="shared" si="315"/>
        <v/>
      </c>
      <c r="C1840" s="296" t="str">
        <f t="shared" si="316"/>
        <v/>
      </c>
      <c r="D1840" s="297" t="str">
        <f t="shared" si="317"/>
        <v/>
      </c>
      <c r="E1840" s="298" t="str">
        <f t="shared" si="319"/>
        <v/>
      </c>
      <c r="F1840" s="297"/>
      <c r="G1840" s="297">
        <v>1840</v>
      </c>
      <c r="H1840" s="296" t="str">
        <f t="shared" si="318"/>
        <v/>
      </c>
      <c r="I1840" s="299" t="str">
        <f t="shared" si="311"/>
        <v/>
      </c>
      <c r="J1840" s="93"/>
      <c r="L1840" s="278">
        <f t="shared" si="312"/>
        <v>0</v>
      </c>
      <c r="M1840" s="278">
        <f t="shared" si="313"/>
        <v>0</v>
      </c>
      <c r="N1840" s="319">
        <f t="shared" si="314"/>
        <v>0</v>
      </c>
      <c r="O1840" s="300"/>
      <c r="P1840" s="300"/>
      <c r="Q1840" s="297"/>
      <c r="R1840" s="297"/>
      <c r="S1840" s="299" t="str">
        <f t="shared" si="320"/>
        <v/>
      </c>
    </row>
    <row r="1841" spans="1:19" ht="30" customHeight="1" x14ac:dyDescent="0.2">
      <c r="A1841" s="277" t="str">
        <f t="shared" si="310"/>
        <v/>
      </c>
      <c r="B1841" s="296" t="str">
        <f t="shared" si="315"/>
        <v/>
      </c>
      <c r="C1841" s="296" t="str">
        <f t="shared" si="316"/>
        <v/>
      </c>
      <c r="D1841" s="297" t="str">
        <f t="shared" si="317"/>
        <v/>
      </c>
      <c r="E1841" s="298" t="str">
        <f t="shared" si="319"/>
        <v/>
      </c>
      <c r="F1841" s="297"/>
      <c r="G1841" s="297">
        <v>1841</v>
      </c>
      <c r="H1841" s="296" t="str">
        <f t="shared" si="318"/>
        <v/>
      </c>
      <c r="I1841" s="299" t="str">
        <f t="shared" si="311"/>
        <v/>
      </c>
      <c r="J1841" s="93"/>
      <c r="L1841" s="278">
        <f t="shared" si="312"/>
        <v>0</v>
      </c>
      <c r="M1841" s="278">
        <f t="shared" si="313"/>
        <v>0</v>
      </c>
      <c r="N1841" s="319">
        <f t="shared" si="314"/>
        <v>0</v>
      </c>
      <c r="O1841" s="300"/>
      <c r="P1841" s="300"/>
      <c r="Q1841" s="297"/>
      <c r="R1841" s="297"/>
      <c r="S1841" s="299" t="str">
        <f t="shared" si="320"/>
        <v/>
      </c>
    </row>
    <row r="1842" spans="1:19" ht="30" customHeight="1" x14ac:dyDescent="0.2">
      <c r="A1842" s="277" t="str">
        <f t="shared" si="310"/>
        <v/>
      </c>
      <c r="B1842" s="296" t="str">
        <f t="shared" si="315"/>
        <v/>
      </c>
      <c r="C1842" s="296" t="str">
        <f t="shared" si="316"/>
        <v/>
      </c>
      <c r="D1842" s="297" t="str">
        <f t="shared" si="317"/>
        <v/>
      </c>
      <c r="E1842" s="298" t="str">
        <f t="shared" si="319"/>
        <v/>
      </c>
      <c r="F1842" s="297"/>
      <c r="G1842" s="297">
        <v>1842</v>
      </c>
      <c r="H1842" s="296" t="str">
        <f t="shared" si="318"/>
        <v/>
      </c>
      <c r="I1842" s="299" t="str">
        <f t="shared" si="311"/>
        <v/>
      </c>
      <c r="J1842" s="93"/>
      <c r="L1842" s="278">
        <f t="shared" si="312"/>
        <v>0</v>
      </c>
      <c r="M1842" s="278">
        <f t="shared" si="313"/>
        <v>0</v>
      </c>
      <c r="N1842" s="319">
        <f t="shared" si="314"/>
        <v>0</v>
      </c>
      <c r="O1842" s="300"/>
      <c r="P1842" s="300"/>
      <c r="Q1842" s="297"/>
      <c r="R1842" s="297"/>
      <c r="S1842" s="299" t="str">
        <f t="shared" si="320"/>
        <v/>
      </c>
    </row>
    <row r="1843" spans="1:19" ht="30" customHeight="1" x14ac:dyDescent="0.2">
      <c r="A1843" s="277" t="str">
        <f t="shared" si="310"/>
        <v/>
      </c>
      <c r="B1843" s="296" t="str">
        <f t="shared" si="315"/>
        <v/>
      </c>
      <c r="C1843" s="296" t="str">
        <f t="shared" si="316"/>
        <v/>
      </c>
      <c r="D1843" s="297" t="str">
        <f t="shared" si="317"/>
        <v/>
      </c>
      <c r="E1843" s="298" t="str">
        <f t="shared" si="319"/>
        <v/>
      </c>
      <c r="F1843" s="297"/>
      <c r="G1843" s="297">
        <v>1843</v>
      </c>
      <c r="H1843" s="296" t="str">
        <f t="shared" si="318"/>
        <v/>
      </c>
      <c r="I1843" s="299" t="str">
        <f t="shared" si="311"/>
        <v/>
      </c>
      <c r="J1843" s="93"/>
      <c r="L1843" s="278">
        <f t="shared" si="312"/>
        <v>0</v>
      </c>
      <c r="M1843" s="278">
        <f t="shared" si="313"/>
        <v>0</v>
      </c>
      <c r="N1843" s="319">
        <f t="shared" si="314"/>
        <v>0</v>
      </c>
      <c r="O1843" s="300"/>
      <c r="P1843" s="300"/>
      <c r="Q1843" s="297"/>
      <c r="R1843" s="297"/>
      <c r="S1843" s="299" t="str">
        <f t="shared" si="320"/>
        <v/>
      </c>
    </row>
    <row r="1844" spans="1:19" ht="30" customHeight="1" x14ac:dyDescent="0.2">
      <c r="A1844" s="277" t="str">
        <f t="shared" si="310"/>
        <v/>
      </c>
      <c r="B1844" s="296" t="str">
        <f t="shared" si="315"/>
        <v/>
      </c>
      <c r="C1844" s="296" t="str">
        <f t="shared" si="316"/>
        <v/>
      </c>
      <c r="D1844" s="297" t="str">
        <f t="shared" si="317"/>
        <v/>
      </c>
      <c r="E1844" s="298" t="str">
        <f t="shared" si="319"/>
        <v/>
      </c>
      <c r="F1844" s="297"/>
      <c r="G1844" s="297">
        <v>1844</v>
      </c>
      <c r="H1844" s="296" t="str">
        <f t="shared" si="318"/>
        <v/>
      </c>
      <c r="I1844" s="299" t="str">
        <f t="shared" si="311"/>
        <v/>
      </c>
      <c r="J1844" s="93"/>
      <c r="L1844" s="278">
        <f t="shared" si="312"/>
        <v>0</v>
      </c>
      <c r="M1844" s="278">
        <f t="shared" si="313"/>
        <v>0</v>
      </c>
      <c r="N1844" s="319">
        <f t="shared" si="314"/>
        <v>0</v>
      </c>
      <c r="O1844" s="300"/>
      <c r="P1844" s="300"/>
      <c r="Q1844" s="297"/>
      <c r="R1844" s="297"/>
      <c r="S1844" s="299" t="str">
        <f t="shared" si="320"/>
        <v/>
      </c>
    </row>
    <row r="1845" spans="1:19" ht="30" customHeight="1" x14ac:dyDescent="0.2">
      <c r="A1845" s="277" t="str">
        <f t="shared" si="310"/>
        <v/>
      </c>
      <c r="B1845" s="296" t="str">
        <f t="shared" si="315"/>
        <v/>
      </c>
      <c r="C1845" s="296" t="str">
        <f t="shared" si="316"/>
        <v/>
      </c>
      <c r="D1845" s="297" t="str">
        <f t="shared" si="317"/>
        <v/>
      </c>
      <c r="E1845" s="298" t="str">
        <f t="shared" si="319"/>
        <v/>
      </c>
      <c r="F1845" s="297"/>
      <c r="G1845" s="297">
        <v>1845</v>
      </c>
      <c r="H1845" s="296" t="str">
        <f t="shared" si="318"/>
        <v/>
      </c>
      <c r="I1845" s="299" t="str">
        <f t="shared" si="311"/>
        <v/>
      </c>
      <c r="J1845" s="93"/>
      <c r="L1845" s="278">
        <f t="shared" si="312"/>
        <v>0</v>
      </c>
      <c r="M1845" s="278">
        <f t="shared" si="313"/>
        <v>0</v>
      </c>
      <c r="N1845" s="319">
        <f t="shared" si="314"/>
        <v>0</v>
      </c>
      <c r="O1845" s="300"/>
      <c r="P1845" s="300"/>
      <c r="Q1845" s="297"/>
      <c r="R1845" s="297"/>
      <c r="S1845" s="299" t="str">
        <f t="shared" si="320"/>
        <v/>
      </c>
    </row>
    <row r="1846" spans="1:19" ht="30" customHeight="1" x14ac:dyDescent="0.2">
      <c r="A1846" s="277" t="str">
        <f t="shared" si="310"/>
        <v/>
      </c>
      <c r="B1846" s="296" t="str">
        <f t="shared" si="315"/>
        <v/>
      </c>
      <c r="C1846" s="296" t="str">
        <f t="shared" si="316"/>
        <v/>
      </c>
      <c r="D1846" s="297" t="str">
        <f t="shared" si="317"/>
        <v/>
      </c>
      <c r="E1846" s="298" t="str">
        <f t="shared" si="319"/>
        <v/>
      </c>
      <c r="F1846" s="297"/>
      <c r="G1846" s="297">
        <v>1846</v>
      </c>
      <c r="H1846" s="296" t="str">
        <f t="shared" si="318"/>
        <v/>
      </c>
      <c r="I1846" s="299" t="str">
        <f t="shared" si="311"/>
        <v/>
      </c>
      <c r="J1846" s="93"/>
      <c r="L1846" s="278">
        <f t="shared" si="312"/>
        <v>0</v>
      </c>
      <c r="M1846" s="278">
        <f t="shared" si="313"/>
        <v>0</v>
      </c>
      <c r="N1846" s="319">
        <f t="shared" si="314"/>
        <v>0</v>
      </c>
      <c r="O1846" s="300"/>
      <c r="P1846" s="300"/>
      <c r="Q1846" s="297"/>
      <c r="R1846" s="297"/>
      <c r="S1846" s="299" t="str">
        <f t="shared" si="320"/>
        <v/>
      </c>
    </row>
    <row r="1847" spans="1:19" ht="30" customHeight="1" x14ac:dyDescent="0.2">
      <c r="A1847" s="277" t="str">
        <f t="shared" si="310"/>
        <v/>
      </c>
      <c r="B1847" s="296" t="str">
        <f t="shared" si="315"/>
        <v/>
      </c>
      <c r="C1847" s="296" t="str">
        <f t="shared" si="316"/>
        <v/>
      </c>
      <c r="D1847" s="297" t="str">
        <f t="shared" si="317"/>
        <v/>
      </c>
      <c r="E1847" s="298" t="str">
        <f t="shared" si="319"/>
        <v/>
      </c>
      <c r="F1847" s="297"/>
      <c r="G1847" s="297">
        <v>1847</v>
      </c>
      <c r="H1847" s="296" t="str">
        <f t="shared" si="318"/>
        <v/>
      </c>
      <c r="I1847" s="299" t="str">
        <f t="shared" si="311"/>
        <v/>
      </c>
      <c r="J1847" s="93"/>
      <c r="L1847" s="278">
        <f t="shared" si="312"/>
        <v>0</v>
      </c>
      <c r="M1847" s="278">
        <f t="shared" si="313"/>
        <v>0</v>
      </c>
      <c r="N1847" s="319">
        <f t="shared" si="314"/>
        <v>0</v>
      </c>
      <c r="O1847" s="300"/>
      <c r="P1847" s="300"/>
      <c r="Q1847" s="297"/>
      <c r="R1847" s="297"/>
      <c r="S1847" s="299" t="str">
        <f t="shared" si="320"/>
        <v/>
      </c>
    </row>
    <row r="1848" spans="1:19" ht="30" customHeight="1" x14ac:dyDescent="0.2">
      <c r="A1848" s="277" t="str">
        <f t="shared" si="310"/>
        <v/>
      </c>
      <c r="B1848" s="296" t="str">
        <f t="shared" si="315"/>
        <v/>
      </c>
      <c r="C1848" s="296" t="str">
        <f t="shared" si="316"/>
        <v/>
      </c>
      <c r="D1848" s="297" t="str">
        <f t="shared" si="317"/>
        <v/>
      </c>
      <c r="E1848" s="298" t="str">
        <f t="shared" si="319"/>
        <v/>
      </c>
      <c r="F1848" s="297"/>
      <c r="G1848" s="297">
        <v>1848</v>
      </c>
      <c r="H1848" s="296" t="str">
        <f t="shared" si="318"/>
        <v/>
      </c>
      <c r="I1848" s="299" t="str">
        <f t="shared" si="311"/>
        <v/>
      </c>
      <c r="J1848" s="93"/>
      <c r="L1848" s="278">
        <f t="shared" si="312"/>
        <v>0</v>
      </c>
      <c r="M1848" s="278">
        <f t="shared" si="313"/>
        <v>0</v>
      </c>
      <c r="N1848" s="319">
        <f t="shared" si="314"/>
        <v>0</v>
      </c>
      <c r="O1848" s="300"/>
      <c r="P1848" s="300"/>
      <c r="Q1848" s="297"/>
      <c r="R1848" s="297"/>
      <c r="S1848" s="299" t="str">
        <f t="shared" si="320"/>
        <v/>
      </c>
    </row>
    <row r="1849" spans="1:19" ht="30" customHeight="1" x14ac:dyDescent="0.2">
      <c r="A1849" s="277" t="str">
        <f t="shared" si="310"/>
        <v/>
      </c>
      <c r="B1849" s="296" t="str">
        <f t="shared" si="315"/>
        <v/>
      </c>
      <c r="C1849" s="296" t="str">
        <f t="shared" si="316"/>
        <v/>
      </c>
      <c r="D1849" s="297" t="str">
        <f t="shared" si="317"/>
        <v/>
      </c>
      <c r="E1849" s="298" t="str">
        <f t="shared" si="319"/>
        <v/>
      </c>
      <c r="F1849" s="297"/>
      <c r="G1849" s="297">
        <v>1849</v>
      </c>
      <c r="H1849" s="296" t="str">
        <f t="shared" si="318"/>
        <v/>
      </c>
      <c r="I1849" s="299" t="str">
        <f t="shared" si="311"/>
        <v/>
      </c>
      <c r="J1849" s="93"/>
      <c r="L1849" s="278">
        <f t="shared" si="312"/>
        <v>0</v>
      </c>
      <c r="M1849" s="278">
        <f t="shared" si="313"/>
        <v>0</v>
      </c>
      <c r="N1849" s="319">
        <f t="shared" si="314"/>
        <v>0</v>
      </c>
      <c r="O1849" s="300"/>
      <c r="P1849" s="300"/>
      <c r="Q1849" s="297"/>
      <c r="R1849" s="297"/>
      <c r="S1849" s="299" t="str">
        <f t="shared" si="320"/>
        <v/>
      </c>
    </row>
    <row r="1850" spans="1:19" ht="30" customHeight="1" x14ac:dyDescent="0.2">
      <c r="A1850" s="277" t="str">
        <f t="shared" si="310"/>
        <v/>
      </c>
      <c r="B1850" s="296" t="str">
        <f t="shared" si="315"/>
        <v/>
      </c>
      <c r="C1850" s="296" t="str">
        <f t="shared" si="316"/>
        <v/>
      </c>
      <c r="D1850" s="297" t="str">
        <f t="shared" si="317"/>
        <v/>
      </c>
      <c r="E1850" s="298" t="str">
        <f t="shared" si="319"/>
        <v/>
      </c>
      <c r="F1850" s="297"/>
      <c r="G1850" s="297">
        <v>1850</v>
      </c>
      <c r="H1850" s="296" t="str">
        <f t="shared" si="318"/>
        <v/>
      </c>
      <c r="I1850" s="299" t="str">
        <f t="shared" si="311"/>
        <v/>
      </c>
      <c r="J1850" s="93"/>
      <c r="L1850" s="278">
        <f t="shared" si="312"/>
        <v>0</v>
      </c>
      <c r="M1850" s="278">
        <f t="shared" si="313"/>
        <v>0</v>
      </c>
      <c r="N1850" s="319">
        <f t="shared" si="314"/>
        <v>0</v>
      </c>
      <c r="O1850" s="300"/>
      <c r="P1850" s="300"/>
      <c r="Q1850" s="297"/>
      <c r="R1850" s="297"/>
      <c r="S1850" s="299" t="str">
        <f t="shared" si="320"/>
        <v/>
      </c>
    </row>
    <row r="1851" spans="1:19" ht="30" customHeight="1" x14ac:dyDescent="0.2">
      <c r="A1851" s="277" t="str">
        <f t="shared" si="310"/>
        <v/>
      </c>
      <c r="B1851" s="296" t="str">
        <f t="shared" si="315"/>
        <v/>
      </c>
      <c r="C1851" s="296" t="str">
        <f t="shared" si="316"/>
        <v/>
      </c>
      <c r="D1851" s="297" t="str">
        <f t="shared" si="317"/>
        <v/>
      </c>
      <c r="E1851" s="298" t="str">
        <f t="shared" si="319"/>
        <v/>
      </c>
      <c r="F1851" s="297"/>
      <c r="G1851" s="297">
        <v>1851</v>
      </c>
      <c r="H1851" s="296" t="str">
        <f t="shared" si="318"/>
        <v/>
      </c>
      <c r="I1851" s="299" t="str">
        <f t="shared" si="311"/>
        <v/>
      </c>
      <c r="J1851" s="93"/>
      <c r="L1851" s="278">
        <f t="shared" si="312"/>
        <v>0</v>
      </c>
      <c r="M1851" s="278">
        <f t="shared" si="313"/>
        <v>0</v>
      </c>
      <c r="N1851" s="319">
        <f t="shared" si="314"/>
        <v>0</v>
      </c>
      <c r="O1851" s="300"/>
      <c r="P1851" s="300"/>
      <c r="Q1851" s="297"/>
      <c r="R1851" s="297"/>
      <c r="S1851" s="299" t="str">
        <f t="shared" si="320"/>
        <v/>
      </c>
    </row>
    <row r="1852" spans="1:19" ht="30" customHeight="1" x14ac:dyDescent="0.2">
      <c r="A1852" s="277" t="str">
        <f t="shared" si="310"/>
        <v/>
      </c>
      <c r="B1852" s="296" t="str">
        <f t="shared" si="315"/>
        <v/>
      </c>
      <c r="C1852" s="296" t="str">
        <f t="shared" si="316"/>
        <v/>
      </c>
      <c r="D1852" s="297" t="str">
        <f t="shared" si="317"/>
        <v/>
      </c>
      <c r="E1852" s="298" t="str">
        <f t="shared" si="319"/>
        <v/>
      </c>
      <c r="F1852" s="297"/>
      <c r="G1852" s="297">
        <v>1852</v>
      </c>
      <c r="H1852" s="296" t="str">
        <f t="shared" si="318"/>
        <v/>
      </c>
      <c r="I1852" s="299" t="str">
        <f t="shared" si="311"/>
        <v/>
      </c>
      <c r="J1852" s="93"/>
      <c r="L1852" s="278">
        <f t="shared" si="312"/>
        <v>0</v>
      </c>
      <c r="M1852" s="278">
        <f t="shared" si="313"/>
        <v>0</v>
      </c>
      <c r="N1852" s="319">
        <f t="shared" si="314"/>
        <v>0</v>
      </c>
      <c r="O1852" s="300"/>
      <c r="P1852" s="300"/>
      <c r="Q1852" s="297"/>
      <c r="R1852" s="297"/>
      <c r="S1852" s="299" t="str">
        <f t="shared" si="320"/>
        <v/>
      </c>
    </row>
    <row r="1853" spans="1:19" ht="30" customHeight="1" x14ac:dyDescent="0.2">
      <c r="A1853" s="277" t="str">
        <f t="shared" si="310"/>
        <v/>
      </c>
      <c r="B1853" s="296" t="str">
        <f t="shared" si="315"/>
        <v/>
      </c>
      <c r="C1853" s="296" t="str">
        <f t="shared" si="316"/>
        <v/>
      </c>
      <c r="D1853" s="297" t="str">
        <f t="shared" si="317"/>
        <v/>
      </c>
      <c r="E1853" s="298" t="str">
        <f t="shared" si="319"/>
        <v/>
      </c>
      <c r="F1853" s="297"/>
      <c r="G1853" s="297">
        <v>1853</v>
      </c>
      <c r="H1853" s="296" t="str">
        <f t="shared" si="318"/>
        <v/>
      </c>
      <c r="I1853" s="299" t="str">
        <f t="shared" si="311"/>
        <v/>
      </c>
      <c r="J1853" s="93"/>
      <c r="L1853" s="278">
        <f t="shared" si="312"/>
        <v>0</v>
      </c>
      <c r="M1853" s="278">
        <f t="shared" si="313"/>
        <v>0</v>
      </c>
      <c r="N1853" s="319">
        <f t="shared" si="314"/>
        <v>0</v>
      </c>
      <c r="O1853" s="300"/>
      <c r="P1853" s="300"/>
      <c r="Q1853" s="297"/>
      <c r="R1853" s="297"/>
      <c r="S1853" s="299" t="str">
        <f t="shared" si="320"/>
        <v/>
      </c>
    </row>
    <row r="1854" spans="1:19" ht="30" customHeight="1" x14ac:dyDescent="0.2">
      <c r="A1854" s="277" t="str">
        <f t="shared" si="310"/>
        <v/>
      </c>
      <c r="B1854" s="296" t="str">
        <f t="shared" si="315"/>
        <v/>
      </c>
      <c r="C1854" s="296" t="str">
        <f t="shared" si="316"/>
        <v/>
      </c>
      <c r="D1854" s="297" t="str">
        <f t="shared" si="317"/>
        <v/>
      </c>
      <c r="E1854" s="298" t="str">
        <f t="shared" si="319"/>
        <v/>
      </c>
      <c r="F1854" s="297"/>
      <c r="G1854" s="297">
        <v>1854</v>
      </c>
      <c r="H1854" s="296" t="str">
        <f t="shared" si="318"/>
        <v/>
      </c>
      <c r="I1854" s="299" t="str">
        <f t="shared" si="311"/>
        <v/>
      </c>
      <c r="J1854" s="93"/>
      <c r="L1854" s="278">
        <f t="shared" si="312"/>
        <v>0</v>
      </c>
      <c r="M1854" s="278">
        <f t="shared" si="313"/>
        <v>0</v>
      </c>
      <c r="N1854" s="319">
        <f t="shared" si="314"/>
        <v>0</v>
      </c>
      <c r="O1854" s="300"/>
      <c r="P1854" s="300"/>
      <c r="Q1854" s="297"/>
      <c r="R1854" s="297"/>
      <c r="S1854" s="299" t="str">
        <f t="shared" si="320"/>
        <v/>
      </c>
    </row>
    <row r="1855" spans="1:19" ht="30" customHeight="1" x14ac:dyDescent="0.2">
      <c r="A1855" s="277" t="str">
        <f t="shared" si="310"/>
        <v/>
      </c>
      <c r="B1855" s="296" t="str">
        <f t="shared" si="315"/>
        <v/>
      </c>
      <c r="C1855" s="296" t="str">
        <f t="shared" si="316"/>
        <v/>
      </c>
      <c r="D1855" s="297" t="str">
        <f t="shared" si="317"/>
        <v/>
      </c>
      <c r="E1855" s="298" t="str">
        <f t="shared" si="319"/>
        <v/>
      </c>
      <c r="F1855" s="297"/>
      <c r="G1855" s="297">
        <v>1855</v>
      </c>
      <c r="H1855" s="296" t="str">
        <f t="shared" si="318"/>
        <v/>
      </c>
      <c r="I1855" s="299" t="str">
        <f t="shared" si="311"/>
        <v/>
      </c>
      <c r="J1855" s="93"/>
      <c r="L1855" s="278">
        <f t="shared" si="312"/>
        <v>0</v>
      </c>
      <c r="M1855" s="278">
        <f t="shared" si="313"/>
        <v>0</v>
      </c>
      <c r="N1855" s="319">
        <f t="shared" si="314"/>
        <v>0</v>
      </c>
      <c r="O1855" s="300"/>
      <c r="P1855" s="300"/>
      <c r="Q1855" s="297"/>
      <c r="R1855" s="297"/>
      <c r="S1855" s="299" t="str">
        <f t="shared" si="320"/>
        <v/>
      </c>
    </row>
    <row r="1856" spans="1:19" ht="30" customHeight="1" x14ac:dyDescent="0.2">
      <c r="A1856" s="277" t="str">
        <f t="shared" si="310"/>
        <v/>
      </c>
      <c r="B1856" s="296" t="str">
        <f t="shared" si="315"/>
        <v/>
      </c>
      <c r="C1856" s="296" t="str">
        <f t="shared" si="316"/>
        <v/>
      </c>
      <c r="D1856" s="297" t="str">
        <f t="shared" si="317"/>
        <v/>
      </c>
      <c r="E1856" s="298" t="str">
        <f t="shared" si="319"/>
        <v/>
      </c>
      <c r="F1856" s="297"/>
      <c r="G1856" s="297">
        <v>1856</v>
      </c>
      <c r="H1856" s="296" t="str">
        <f t="shared" si="318"/>
        <v/>
      </c>
      <c r="I1856" s="299" t="str">
        <f t="shared" si="311"/>
        <v/>
      </c>
      <c r="J1856" s="93"/>
      <c r="L1856" s="278">
        <f t="shared" si="312"/>
        <v>0</v>
      </c>
      <c r="M1856" s="278">
        <f t="shared" si="313"/>
        <v>0</v>
      </c>
      <c r="N1856" s="319">
        <f t="shared" si="314"/>
        <v>0</v>
      </c>
      <c r="O1856" s="300"/>
      <c r="P1856" s="300"/>
      <c r="Q1856" s="297"/>
      <c r="R1856" s="297"/>
      <c r="S1856" s="299" t="str">
        <f t="shared" si="320"/>
        <v/>
      </c>
    </row>
    <row r="1857" spans="1:19" ht="30" customHeight="1" x14ac:dyDescent="0.2">
      <c r="A1857" s="277" t="str">
        <f t="shared" si="310"/>
        <v/>
      </c>
      <c r="B1857" s="296" t="str">
        <f t="shared" si="315"/>
        <v/>
      </c>
      <c r="C1857" s="296" t="str">
        <f t="shared" si="316"/>
        <v/>
      </c>
      <c r="D1857" s="297" t="str">
        <f t="shared" si="317"/>
        <v/>
      </c>
      <c r="E1857" s="298" t="str">
        <f t="shared" si="319"/>
        <v/>
      </c>
      <c r="F1857" s="297"/>
      <c r="G1857" s="297">
        <v>1857</v>
      </c>
      <c r="H1857" s="296" t="str">
        <f t="shared" si="318"/>
        <v/>
      </c>
      <c r="I1857" s="299" t="str">
        <f t="shared" si="311"/>
        <v/>
      </c>
      <c r="J1857" s="93"/>
      <c r="L1857" s="278">
        <f t="shared" si="312"/>
        <v>0</v>
      </c>
      <c r="M1857" s="278">
        <f t="shared" si="313"/>
        <v>0</v>
      </c>
      <c r="N1857" s="319">
        <f t="shared" si="314"/>
        <v>0</v>
      </c>
      <c r="O1857" s="300"/>
      <c r="P1857" s="300"/>
      <c r="Q1857" s="297"/>
      <c r="R1857" s="297"/>
      <c r="S1857" s="299" t="str">
        <f t="shared" si="320"/>
        <v/>
      </c>
    </row>
    <row r="1858" spans="1:19" ht="30" customHeight="1" x14ac:dyDescent="0.2">
      <c r="A1858" s="277" t="str">
        <f t="shared" ref="A1858:A1921" si="321">IF(B1858="","",$W$3)</f>
        <v/>
      </c>
      <c r="B1858" s="296" t="str">
        <f t="shared" si="315"/>
        <v/>
      </c>
      <c r="C1858" s="296" t="str">
        <f t="shared" si="316"/>
        <v/>
      </c>
      <c r="D1858" s="297" t="str">
        <f t="shared" si="317"/>
        <v/>
      </c>
      <c r="E1858" s="298" t="str">
        <f t="shared" si="319"/>
        <v/>
      </c>
      <c r="F1858" s="297"/>
      <c r="G1858" s="297">
        <v>1858</v>
      </c>
      <c r="H1858" s="296" t="str">
        <f t="shared" si="318"/>
        <v/>
      </c>
      <c r="I1858" s="299" t="str">
        <f t="shared" ref="I1858:I1921" si="322">IF(H1858="","",CONCATENATE("C",IF(H1858&gt;$X$1-25,0,INT(($X$1-H1858-20)/5))))</f>
        <v/>
      </c>
      <c r="J1858" s="93"/>
      <c r="L1858" s="278">
        <f t="shared" ref="L1858:L1921" si="323">IF(D1858="M",1,0)</f>
        <v>0</v>
      </c>
      <c r="M1858" s="278">
        <f t="shared" ref="M1858:M1921" si="324">IF(D1858="F",1,0)</f>
        <v>0</v>
      </c>
      <c r="N1858" s="319">
        <f t="shared" ref="N1858:N1921" si="325">IF(COUNTBLANK(O1858:R1858)=0,1,0)</f>
        <v>0</v>
      </c>
      <c r="O1858" s="300"/>
      <c r="P1858" s="300"/>
      <c r="Q1858" s="297"/>
      <c r="R1858" s="297"/>
      <c r="S1858" s="299" t="str">
        <f t="shared" si="320"/>
        <v/>
      </c>
    </row>
    <row r="1859" spans="1:19" ht="30" customHeight="1" x14ac:dyDescent="0.2">
      <c r="A1859" s="277" t="str">
        <f t="shared" si="321"/>
        <v/>
      </c>
      <c r="B1859" s="296" t="str">
        <f t="shared" ref="B1859:B1922" si="326">IF(O1859="","",O1859)</f>
        <v/>
      </c>
      <c r="C1859" s="296" t="str">
        <f t="shared" ref="C1859:C1922" si="327">IF(P1859="","",P1859)</f>
        <v/>
      </c>
      <c r="D1859" s="297" t="str">
        <f t="shared" ref="D1859:D1922" si="328">IF(Q1859="","",Q1859)</f>
        <v/>
      </c>
      <c r="E1859" s="298" t="str">
        <f t="shared" si="319"/>
        <v/>
      </c>
      <c r="F1859" s="297"/>
      <c r="G1859" s="297">
        <v>1859</v>
      </c>
      <c r="H1859" s="296" t="str">
        <f t="shared" ref="H1859:H1922" si="329">IF(R1859="","",R1859)</f>
        <v/>
      </c>
      <c r="I1859" s="299" t="str">
        <f t="shared" si="322"/>
        <v/>
      </c>
      <c r="J1859" s="93"/>
      <c r="L1859" s="278">
        <f t="shared" si="323"/>
        <v>0</v>
      </c>
      <c r="M1859" s="278">
        <f t="shared" si="324"/>
        <v>0</v>
      </c>
      <c r="N1859" s="319">
        <f t="shared" si="325"/>
        <v>0</v>
      </c>
      <c r="O1859" s="300"/>
      <c r="P1859" s="300"/>
      <c r="Q1859" s="297"/>
      <c r="R1859" s="297"/>
      <c r="S1859" s="299" t="str">
        <f t="shared" si="320"/>
        <v/>
      </c>
    </row>
    <row r="1860" spans="1:19" ht="30" customHeight="1" x14ac:dyDescent="0.2">
      <c r="A1860" s="277" t="str">
        <f t="shared" si="321"/>
        <v/>
      </c>
      <c r="B1860" s="296" t="str">
        <f t="shared" si="326"/>
        <v/>
      </c>
      <c r="C1860" s="296" t="str">
        <f t="shared" si="327"/>
        <v/>
      </c>
      <c r="D1860" s="297" t="str">
        <f t="shared" si="328"/>
        <v/>
      </c>
      <c r="E1860" s="298" t="str">
        <f t="shared" ref="E1860:E1923" si="330">IF(H1860="","",VALUE(CONCATENATE("01/01/",H1860)))</f>
        <v/>
      </c>
      <c r="F1860" s="297"/>
      <c r="G1860" s="297">
        <v>1860</v>
      </c>
      <c r="H1860" s="296" t="str">
        <f t="shared" si="329"/>
        <v/>
      </c>
      <c r="I1860" s="299" t="str">
        <f t="shared" si="322"/>
        <v/>
      </c>
      <c r="J1860" s="93"/>
      <c r="L1860" s="278">
        <f t="shared" si="323"/>
        <v>0</v>
      </c>
      <c r="M1860" s="278">
        <f t="shared" si="324"/>
        <v>0</v>
      </c>
      <c r="N1860" s="319">
        <f t="shared" si="325"/>
        <v>0</v>
      </c>
      <c r="O1860" s="300"/>
      <c r="P1860" s="300"/>
      <c r="Q1860" s="297"/>
      <c r="R1860" s="297"/>
      <c r="S1860" s="299" t="str">
        <f t="shared" si="320"/>
        <v/>
      </c>
    </row>
    <row r="1861" spans="1:19" ht="30" customHeight="1" x14ac:dyDescent="0.2">
      <c r="A1861" s="277" t="str">
        <f t="shared" si="321"/>
        <v/>
      </c>
      <c r="B1861" s="296" t="str">
        <f t="shared" si="326"/>
        <v/>
      </c>
      <c r="C1861" s="296" t="str">
        <f t="shared" si="327"/>
        <v/>
      </c>
      <c r="D1861" s="297" t="str">
        <f t="shared" si="328"/>
        <v/>
      </c>
      <c r="E1861" s="298" t="str">
        <f t="shared" si="330"/>
        <v/>
      </c>
      <c r="F1861" s="297"/>
      <c r="G1861" s="297">
        <v>1861</v>
      </c>
      <c r="H1861" s="296" t="str">
        <f t="shared" si="329"/>
        <v/>
      </c>
      <c r="I1861" s="299" t="str">
        <f t="shared" si="322"/>
        <v/>
      </c>
      <c r="J1861" s="93"/>
      <c r="L1861" s="278">
        <f t="shared" si="323"/>
        <v>0</v>
      </c>
      <c r="M1861" s="278">
        <f t="shared" si="324"/>
        <v>0</v>
      </c>
      <c r="N1861" s="319">
        <f t="shared" si="325"/>
        <v>0</v>
      </c>
      <c r="O1861" s="300"/>
      <c r="P1861" s="300"/>
      <c r="Q1861" s="297"/>
      <c r="R1861" s="297"/>
      <c r="S1861" s="299" t="str">
        <f t="shared" si="320"/>
        <v/>
      </c>
    </row>
    <row r="1862" spans="1:19" ht="30" customHeight="1" x14ac:dyDescent="0.2">
      <c r="A1862" s="277" t="str">
        <f t="shared" si="321"/>
        <v/>
      </c>
      <c r="B1862" s="296" t="str">
        <f t="shared" si="326"/>
        <v/>
      </c>
      <c r="C1862" s="296" t="str">
        <f t="shared" si="327"/>
        <v/>
      </c>
      <c r="D1862" s="297" t="str">
        <f t="shared" si="328"/>
        <v/>
      </c>
      <c r="E1862" s="298" t="str">
        <f t="shared" si="330"/>
        <v/>
      </c>
      <c r="F1862" s="297"/>
      <c r="G1862" s="297">
        <v>1862</v>
      </c>
      <c r="H1862" s="296" t="str">
        <f t="shared" si="329"/>
        <v/>
      </c>
      <c r="I1862" s="299" t="str">
        <f t="shared" si="322"/>
        <v/>
      </c>
      <c r="J1862" s="93"/>
      <c r="L1862" s="278">
        <f t="shared" si="323"/>
        <v>0</v>
      </c>
      <c r="M1862" s="278">
        <f t="shared" si="324"/>
        <v>0</v>
      </c>
      <c r="N1862" s="319">
        <f t="shared" si="325"/>
        <v>0</v>
      </c>
      <c r="O1862" s="300"/>
      <c r="P1862" s="300"/>
      <c r="Q1862" s="297"/>
      <c r="R1862" s="297"/>
      <c r="S1862" s="299" t="str">
        <f t="shared" si="320"/>
        <v/>
      </c>
    </row>
    <row r="1863" spans="1:19" ht="30" customHeight="1" x14ac:dyDescent="0.2">
      <c r="A1863" s="277" t="str">
        <f t="shared" si="321"/>
        <v/>
      </c>
      <c r="B1863" s="296" t="str">
        <f t="shared" si="326"/>
        <v/>
      </c>
      <c r="C1863" s="296" t="str">
        <f t="shared" si="327"/>
        <v/>
      </c>
      <c r="D1863" s="297" t="str">
        <f t="shared" si="328"/>
        <v/>
      </c>
      <c r="E1863" s="298" t="str">
        <f t="shared" si="330"/>
        <v/>
      </c>
      <c r="F1863" s="297"/>
      <c r="G1863" s="297">
        <v>1863</v>
      </c>
      <c r="H1863" s="296" t="str">
        <f t="shared" si="329"/>
        <v/>
      </c>
      <c r="I1863" s="299" t="str">
        <f t="shared" si="322"/>
        <v/>
      </c>
      <c r="J1863" s="93"/>
      <c r="L1863" s="278">
        <f t="shared" si="323"/>
        <v>0</v>
      </c>
      <c r="M1863" s="278">
        <f t="shared" si="324"/>
        <v>0</v>
      </c>
      <c r="N1863" s="319">
        <f t="shared" si="325"/>
        <v>0</v>
      </c>
      <c r="O1863" s="300"/>
      <c r="P1863" s="300"/>
      <c r="Q1863" s="297"/>
      <c r="R1863" s="297"/>
      <c r="S1863" s="299" t="str">
        <f t="shared" si="320"/>
        <v/>
      </c>
    </row>
    <row r="1864" spans="1:19" ht="30" customHeight="1" x14ac:dyDescent="0.2">
      <c r="A1864" s="277" t="str">
        <f t="shared" si="321"/>
        <v/>
      </c>
      <c r="B1864" s="296" t="str">
        <f t="shared" si="326"/>
        <v/>
      </c>
      <c r="C1864" s="296" t="str">
        <f t="shared" si="327"/>
        <v/>
      </c>
      <c r="D1864" s="297" t="str">
        <f t="shared" si="328"/>
        <v/>
      </c>
      <c r="E1864" s="298" t="str">
        <f t="shared" si="330"/>
        <v/>
      </c>
      <c r="F1864" s="297"/>
      <c r="G1864" s="297">
        <v>1864</v>
      </c>
      <c r="H1864" s="296" t="str">
        <f t="shared" si="329"/>
        <v/>
      </c>
      <c r="I1864" s="299" t="str">
        <f t="shared" si="322"/>
        <v/>
      </c>
      <c r="J1864" s="93"/>
      <c r="L1864" s="278">
        <f t="shared" si="323"/>
        <v>0</v>
      </c>
      <c r="M1864" s="278">
        <f t="shared" si="324"/>
        <v>0</v>
      </c>
      <c r="N1864" s="319">
        <f t="shared" si="325"/>
        <v>0</v>
      </c>
      <c r="O1864" s="300"/>
      <c r="P1864" s="300"/>
      <c r="Q1864" s="297"/>
      <c r="R1864" s="297"/>
      <c r="S1864" s="299" t="str">
        <f t="shared" si="320"/>
        <v/>
      </c>
    </row>
    <row r="1865" spans="1:19" ht="30" customHeight="1" x14ac:dyDescent="0.2">
      <c r="A1865" s="277" t="str">
        <f t="shared" si="321"/>
        <v/>
      </c>
      <c r="B1865" s="296" t="str">
        <f t="shared" si="326"/>
        <v/>
      </c>
      <c r="C1865" s="296" t="str">
        <f t="shared" si="327"/>
        <v/>
      </c>
      <c r="D1865" s="297" t="str">
        <f t="shared" si="328"/>
        <v/>
      </c>
      <c r="E1865" s="298" t="str">
        <f t="shared" si="330"/>
        <v/>
      </c>
      <c r="F1865" s="297"/>
      <c r="G1865" s="297">
        <v>1865</v>
      </c>
      <c r="H1865" s="296" t="str">
        <f t="shared" si="329"/>
        <v/>
      </c>
      <c r="I1865" s="299" t="str">
        <f t="shared" si="322"/>
        <v/>
      </c>
      <c r="J1865" s="93"/>
      <c r="L1865" s="278">
        <f t="shared" si="323"/>
        <v>0</v>
      </c>
      <c r="M1865" s="278">
        <f t="shared" si="324"/>
        <v>0</v>
      </c>
      <c r="N1865" s="319">
        <f t="shared" si="325"/>
        <v>0</v>
      </c>
      <c r="O1865" s="300"/>
      <c r="P1865" s="300"/>
      <c r="Q1865" s="297"/>
      <c r="R1865" s="297"/>
      <c r="S1865" s="299" t="str">
        <f t="shared" si="320"/>
        <v/>
      </c>
    </row>
    <row r="1866" spans="1:19" ht="30" customHeight="1" x14ac:dyDescent="0.2">
      <c r="A1866" s="277" t="str">
        <f t="shared" si="321"/>
        <v/>
      </c>
      <c r="B1866" s="296" t="str">
        <f t="shared" si="326"/>
        <v/>
      </c>
      <c r="C1866" s="296" t="str">
        <f t="shared" si="327"/>
        <v/>
      </c>
      <c r="D1866" s="297" t="str">
        <f t="shared" si="328"/>
        <v/>
      </c>
      <c r="E1866" s="298" t="str">
        <f t="shared" si="330"/>
        <v/>
      </c>
      <c r="F1866" s="297"/>
      <c r="G1866" s="297">
        <v>1866</v>
      </c>
      <c r="H1866" s="296" t="str">
        <f t="shared" si="329"/>
        <v/>
      </c>
      <c r="I1866" s="299" t="str">
        <f t="shared" si="322"/>
        <v/>
      </c>
      <c r="J1866" s="93"/>
      <c r="L1866" s="278">
        <f t="shared" si="323"/>
        <v>0</v>
      </c>
      <c r="M1866" s="278">
        <f t="shared" si="324"/>
        <v>0</v>
      </c>
      <c r="N1866" s="319">
        <f t="shared" si="325"/>
        <v>0</v>
      </c>
      <c r="O1866" s="300"/>
      <c r="P1866" s="300"/>
      <c r="Q1866" s="297"/>
      <c r="R1866" s="297"/>
      <c r="S1866" s="299" t="str">
        <f t="shared" si="320"/>
        <v/>
      </c>
    </row>
    <row r="1867" spans="1:19" ht="30" customHeight="1" x14ac:dyDescent="0.2">
      <c r="A1867" s="277" t="str">
        <f t="shared" si="321"/>
        <v/>
      </c>
      <c r="B1867" s="296" t="str">
        <f t="shared" si="326"/>
        <v/>
      </c>
      <c r="C1867" s="296" t="str">
        <f t="shared" si="327"/>
        <v/>
      </c>
      <c r="D1867" s="297" t="str">
        <f t="shared" si="328"/>
        <v/>
      </c>
      <c r="E1867" s="298" t="str">
        <f t="shared" si="330"/>
        <v/>
      </c>
      <c r="F1867" s="297"/>
      <c r="G1867" s="297">
        <v>1867</v>
      </c>
      <c r="H1867" s="296" t="str">
        <f t="shared" si="329"/>
        <v/>
      </c>
      <c r="I1867" s="299" t="str">
        <f t="shared" si="322"/>
        <v/>
      </c>
      <c r="J1867" s="93"/>
      <c r="L1867" s="278">
        <f t="shared" si="323"/>
        <v>0</v>
      </c>
      <c r="M1867" s="278">
        <f t="shared" si="324"/>
        <v>0</v>
      </c>
      <c r="N1867" s="319">
        <f t="shared" si="325"/>
        <v>0</v>
      </c>
      <c r="O1867" s="300"/>
      <c r="P1867" s="300"/>
      <c r="Q1867" s="297"/>
      <c r="R1867" s="297"/>
      <c r="S1867" s="299" t="str">
        <f t="shared" si="320"/>
        <v/>
      </c>
    </row>
    <row r="1868" spans="1:19" ht="30" customHeight="1" x14ac:dyDescent="0.2">
      <c r="A1868" s="277" t="str">
        <f t="shared" si="321"/>
        <v/>
      </c>
      <c r="B1868" s="296" t="str">
        <f t="shared" si="326"/>
        <v/>
      </c>
      <c r="C1868" s="296" t="str">
        <f t="shared" si="327"/>
        <v/>
      </c>
      <c r="D1868" s="297" t="str">
        <f t="shared" si="328"/>
        <v/>
      </c>
      <c r="E1868" s="298" t="str">
        <f t="shared" si="330"/>
        <v/>
      </c>
      <c r="F1868" s="297"/>
      <c r="G1868" s="297">
        <v>1868</v>
      </c>
      <c r="H1868" s="296" t="str">
        <f t="shared" si="329"/>
        <v/>
      </c>
      <c r="I1868" s="299" t="str">
        <f t="shared" si="322"/>
        <v/>
      </c>
      <c r="J1868" s="93"/>
      <c r="L1868" s="278">
        <f t="shared" si="323"/>
        <v>0</v>
      </c>
      <c r="M1868" s="278">
        <f t="shared" si="324"/>
        <v>0</v>
      </c>
      <c r="N1868" s="319">
        <f t="shared" si="325"/>
        <v>0</v>
      </c>
      <c r="O1868" s="300"/>
      <c r="P1868" s="300"/>
      <c r="Q1868" s="297"/>
      <c r="R1868" s="297"/>
      <c r="S1868" s="299" t="str">
        <f t="shared" si="320"/>
        <v/>
      </c>
    </row>
    <row r="1869" spans="1:19" ht="30" customHeight="1" x14ac:dyDescent="0.2">
      <c r="A1869" s="277" t="str">
        <f t="shared" si="321"/>
        <v/>
      </c>
      <c r="B1869" s="296" t="str">
        <f t="shared" si="326"/>
        <v/>
      </c>
      <c r="C1869" s="296" t="str">
        <f t="shared" si="327"/>
        <v/>
      </c>
      <c r="D1869" s="297" t="str">
        <f t="shared" si="328"/>
        <v/>
      </c>
      <c r="E1869" s="298" t="str">
        <f t="shared" si="330"/>
        <v/>
      </c>
      <c r="F1869" s="297"/>
      <c r="G1869" s="297">
        <v>1869</v>
      </c>
      <c r="H1869" s="296" t="str">
        <f t="shared" si="329"/>
        <v/>
      </c>
      <c r="I1869" s="299" t="str">
        <f t="shared" si="322"/>
        <v/>
      </c>
      <c r="J1869" s="93"/>
      <c r="L1869" s="278">
        <f t="shared" si="323"/>
        <v>0</v>
      </c>
      <c r="M1869" s="278">
        <f t="shared" si="324"/>
        <v>0</v>
      </c>
      <c r="N1869" s="319">
        <f t="shared" si="325"/>
        <v>0</v>
      </c>
      <c r="O1869" s="300"/>
      <c r="P1869" s="300"/>
      <c r="Q1869" s="297"/>
      <c r="R1869" s="297"/>
      <c r="S1869" s="299" t="str">
        <f t="shared" si="320"/>
        <v/>
      </c>
    </row>
    <row r="1870" spans="1:19" ht="30" customHeight="1" x14ac:dyDescent="0.2">
      <c r="A1870" s="277" t="str">
        <f t="shared" si="321"/>
        <v/>
      </c>
      <c r="B1870" s="296" t="str">
        <f t="shared" si="326"/>
        <v/>
      </c>
      <c r="C1870" s="296" t="str">
        <f t="shared" si="327"/>
        <v/>
      </c>
      <c r="D1870" s="297" t="str">
        <f t="shared" si="328"/>
        <v/>
      </c>
      <c r="E1870" s="298" t="str">
        <f t="shared" si="330"/>
        <v/>
      </c>
      <c r="F1870" s="297"/>
      <c r="G1870" s="297">
        <v>1870</v>
      </c>
      <c r="H1870" s="296" t="str">
        <f t="shared" si="329"/>
        <v/>
      </c>
      <c r="I1870" s="299" t="str">
        <f t="shared" si="322"/>
        <v/>
      </c>
      <c r="J1870" s="93"/>
      <c r="L1870" s="278">
        <f t="shared" si="323"/>
        <v>0</v>
      </c>
      <c r="M1870" s="278">
        <f t="shared" si="324"/>
        <v>0</v>
      </c>
      <c r="N1870" s="319">
        <f t="shared" si="325"/>
        <v>0</v>
      </c>
      <c r="O1870" s="300"/>
      <c r="P1870" s="300"/>
      <c r="Q1870" s="297"/>
      <c r="R1870" s="297"/>
      <c r="S1870" s="299" t="str">
        <f t="shared" si="320"/>
        <v/>
      </c>
    </row>
    <row r="1871" spans="1:19" ht="30" customHeight="1" x14ac:dyDescent="0.2">
      <c r="A1871" s="277" t="str">
        <f t="shared" si="321"/>
        <v/>
      </c>
      <c r="B1871" s="296" t="str">
        <f t="shared" si="326"/>
        <v/>
      </c>
      <c r="C1871" s="296" t="str">
        <f t="shared" si="327"/>
        <v/>
      </c>
      <c r="D1871" s="297" t="str">
        <f t="shared" si="328"/>
        <v/>
      </c>
      <c r="E1871" s="298" t="str">
        <f t="shared" si="330"/>
        <v/>
      </c>
      <c r="F1871" s="297"/>
      <c r="G1871" s="297">
        <v>1871</v>
      </c>
      <c r="H1871" s="296" t="str">
        <f t="shared" si="329"/>
        <v/>
      </c>
      <c r="I1871" s="299" t="str">
        <f t="shared" si="322"/>
        <v/>
      </c>
      <c r="J1871" s="93"/>
      <c r="L1871" s="278">
        <f t="shared" si="323"/>
        <v>0</v>
      </c>
      <c r="M1871" s="278">
        <f t="shared" si="324"/>
        <v>0</v>
      </c>
      <c r="N1871" s="319">
        <f t="shared" si="325"/>
        <v>0</v>
      </c>
      <c r="O1871" s="300"/>
      <c r="P1871" s="300"/>
      <c r="Q1871" s="297"/>
      <c r="R1871" s="297"/>
      <c r="S1871" s="299" t="str">
        <f t="shared" si="320"/>
        <v/>
      </c>
    </row>
    <row r="1872" spans="1:19" ht="30" customHeight="1" x14ac:dyDescent="0.2">
      <c r="A1872" s="277" t="str">
        <f t="shared" si="321"/>
        <v/>
      </c>
      <c r="B1872" s="296" t="str">
        <f t="shared" si="326"/>
        <v/>
      </c>
      <c r="C1872" s="296" t="str">
        <f t="shared" si="327"/>
        <v/>
      </c>
      <c r="D1872" s="297" t="str">
        <f t="shared" si="328"/>
        <v/>
      </c>
      <c r="E1872" s="298" t="str">
        <f t="shared" si="330"/>
        <v/>
      </c>
      <c r="F1872" s="297"/>
      <c r="G1872" s="297">
        <v>1872</v>
      </c>
      <c r="H1872" s="296" t="str">
        <f t="shared" si="329"/>
        <v/>
      </c>
      <c r="I1872" s="299" t="str">
        <f t="shared" si="322"/>
        <v/>
      </c>
      <c r="J1872" s="93"/>
      <c r="L1872" s="278">
        <f t="shared" si="323"/>
        <v>0</v>
      </c>
      <c r="M1872" s="278">
        <f t="shared" si="324"/>
        <v>0</v>
      </c>
      <c r="N1872" s="319">
        <f t="shared" si="325"/>
        <v>0</v>
      </c>
      <c r="O1872" s="300"/>
      <c r="P1872" s="300"/>
      <c r="Q1872" s="297"/>
      <c r="R1872" s="297"/>
      <c r="S1872" s="299" t="str">
        <f t="shared" si="320"/>
        <v/>
      </c>
    </row>
    <row r="1873" spans="1:19" ht="30" customHeight="1" x14ac:dyDescent="0.2">
      <c r="A1873" s="277" t="str">
        <f t="shared" si="321"/>
        <v/>
      </c>
      <c r="B1873" s="296" t="str">
        <f t="shared" si="326"/>
        <v/>
      </c>
      <c r="C1873" s="296" t="str">
        <f t="shared" si="327"/>
        <v/>
      </c>
      <c r="D1873" s="297" t="str">
        <f t="shared" si="328"/>
        <v/>
      </c>
      <c r="E1873" s="298" t="str">
        <f t="shared" si="330"/>
        <v/>
      </c>
      <c r="F1873" s="297"/>
      <c r="G1873" s="297">
        <v>1873</v>
      </c>
      <c r="H1873" s="296" t="str">
        <f t="shared" si="329"/>
        <v/>
      </c>
      <c r="I1873" s="299" t="str">
        <f t="shared" si="322"/>
        <v/>
      </c>
      <c r="J1873" s="93"/>
      <c r="L1873" s="278">
        <f t="shared" si="323"/>
        <v>0</v>
      </c>
      <c r="M1873" s="278">
        <f t="shared" si="324"/>
        <v>0</v>
      </c>
      <c r="N1873" s="319">
        <f t="shared" si="325"/>
        <v>0</v>
      </c>
      <c r="O1873" s="300"/>
      <c r="P1873" s="300"/>
      <c r="Q1873" s="297"/>
      <c r="R1873" s="297"/>
      <c r="S1873" s="299" t="str">
        <f t="shared" ref="S1873:S1936" si="331">IF(R1873="","",CONCATENATE("C",IF(R1873&gt;$X$1-25,0,INT(($X$1-R1873-20)/5))))</f>
        <v/>
      </c>
    </row>
    <row r="1874" spans="1:19" ht="30" customHeight="1" x14ac:dyDescent="0.2">
      <c r="A1874" s="277" t="str">
        <f t="shared" si="321"/>
        <v/>
      </c>
      <c r="B1874" s="296" t="str">
        <f t="shared" si="326"/>
        <v/>
      </c>
      <c r="C1874" s="296" t="str">
        <f t="shared" si="327"/>
        <v/>
      </c>
      <c r="D1874" s="297" t="str">
        <f t="shared" si="328"/>
        <v/>
      </c>
      <c r="E1874" s="298" t="str">
        <f t="shared" si="330"/>
        <v/>
      </c>
      <c r="F1874" s="297"/>
      <c r="G1874" s="297">
        <v>1874</v>
      </c>
      <c r="H1874" s="296" t="str">
        <f t="shared" si="329"/>
        <v/>
      </c>
      <c r="I1874" s="299" t="str">
        <f t="shared" si="322"/>
        <v/>
      </c>
      <c r="J1874" s="93"/>
      <c r="L1874" s="278">
        <f t="shared" si="323"/>
        <v>0</v>
      </c>
      <c r="M1874" s="278">
        <f t="shared" si="324"/>
        <v>0</v>
      </c>
      <c r="N1874" s="319">
        <f t="shared" si="325"/>
        <v>0</v>
      </c>
      <c r="O1874" s="300"/>
      <c r="P1874" s="300"/>
      <c r="Q1874" s="297"/>
      <c r="R1874" s="297"/>
      <c r="S1874" s="299" t="str">
        <f t="shared" si="331"/>
        <v/>
      </c>
    </row>
    <row r="1875" spans="1:19" ht="30" customHeight="1" x14ac:dyDescent="0.2">
      <c r="A1875" s="277" t="str">
        <f t="shared" si="321"/>
        <v/>
      </c>
      <c r="B1875" s="296" t="str">
        <f t="shared" si="326"/>
        <v/>
      </c>
      <c r="C1875" s="296" t="str">
        <f t="shared" si="327"/>
        <v/>
      </c>
      <c r="D1875" s="297" t="str">
        <f t="shared" si="328"/>
        <v/>
      </c>
      <c r="E1875" s="298" t="str">
        <f t="shared" si="330"/>
        <v/>
      </c>
      <c r="F1875" s="297"/>
      <c r="G1875" s="297">
        <v>1875</v>
      </c>
      <c r="H1875" s="296" t="str">
        <f t="shared" si="329"/>
        <v/>
      </c>
      <c r="I1875" s="299" t="str">
        <f t="shared" si="322"/>
        <v/>
      </c>
      <c r="J1875" s="93"/>
      <c r="L1875" s="278">
        <f t="shared" si="323"/>
        <v>0</v>
      </c>
      <c r="M1875" s="278">
        <f t="shared" si="324"/>
        <v>0</v>
      </c>
      <c r="N1875" s="319">
        <f t="shared" si="325"/>
        <v>0</v>
      </c>
      <c r="O1875" s="300"/>
      <c r="P1875" s="300"/>
      <c r="Q1875" s="297"/>
      <c r="R1875" s="297"/>
      <c r="S1875" s="299" t="str">
        <f t="shared" si="331"/>
        <v/>
      </c>
    </row>
    <row r="1876" spans="1:19" ht="30" customHeight="1" x14ac:dyDescent="0.2">
      <c r="A1876" s="277" t="str">
        <f t="shared" si="321"/>
        <v/>
      </c>
      <c r="B1876" s="296" t="str">
        <f t="shared" si="326"/>
        <v/>
      </c>
      <c r="C1876" s="296" t="str">
        <f t="shared" si="327"/>
        <v/>
      </c>
      <c r="D1876" s="297" t="str">
        <f t="shared" si="328"/>
        <v/>
      </c>
      <c r="E1876" s="298" t="str">
        <f t="shared" si="330"/>
        <v/>
      </c>
      <c r="F1876" s="297"/>
      <c r="G1876" s="297">
        <v>1876</v>
      </c>
      <c r="H1876" s="296" t="str">
        <f t="shared" si="329"/>
        <v/>
      </c>
      <c r="I1876" s="299" t="str">
        <f t="shared" si="322"/>
        <v/>
      </c>
      <c r="J1876" s="93"/>
      <c r="L1876" s="278">
        <f t="shared" si="323"/>
        <v>0</v>
      </c>
      <c r="M1876" s="278">
        <f t="shared" si="324"/>
        <v>0</v>
      </c>
      <c r="N1876" s="319">
        <f t="shared" si="325"/>
        <v>0</v>
      </c>
      <c r="O1876" s="300"/>
      <c r="P1876" s="300"/>
      <c r="Q1876" s="297"/>
      <c r="R1876" s="297"/>
      <c r="S1876" s="299" t="str">
        <f t="shared" si="331"/>
        <v/>
      </c>
    </row>
    <row r="1877" spans="1:19" ht="30" customHeight="1" x14ac:dyDescent="0.2">
      <c r="A1877" s="277" t="str">
        <f t="shared" si="321"/>
        <v/>
      </c>
      <c r="B1877" s="296" t="str">
        <f t="shared" si="326"/>
        <v/>
      </c>
      <c r="C1877" s="296" t="str">
        <f t="shared" si="327"/>
        <v/>
      </c>
      <c r="D1877" s="297" t="str">
        <f t="shared" si="328"/>
        <v/>
      </c>
      <c r="E1877" s="298" t="str">
        <f t="shared" si="330"/>
        <v/>
      </c>
      <c r="F1877" s="297"/>
      <c r="G1877" s="297">
        <v>1877</v>
      </c>
      <c r="H1877" s="296" t="str">
        <f t="shared" si="329"/>
        <v/>
      </c>
      <c r="I1877" s="299" t="str">
        <f t="shared" si="322"/>
        <v/>
      </c>
      <c r="J1877" s="93"/>
      <c r="L1877" s="278">
        <f t="shared" si="323"/>
        <v>0</v>
      </c>
      <c r="M1877" s="278">
        <f t="shared" si="324"/>
        <v>0</v>
      </c>
      <c r="N1877" s="319">
        <f t="shared" si="325"/>
        <v>0</v>
      </c>
      <c r="O1877" s="300"/>
      <c r="P1877" s="300"/>
      <c r="Q1877" s="297"/>
      <c r="R1877" s="297"/>
      <c r="S1877" s="299" t="str">
        <f t="shared" si="331"/>
        <v/>
      </c>
    </row>
    <row r="1878" spans="1:19" ht="30" customHeight="1" x14ac:dyDescent="0.2">
      <c r="A1878" s="277" t="str">
        <f t="shared" si="321"/>
        <v/>
      </c>
      <c r="B1878" s="296" t="str">
        <f t="shared" si="326"/>
        <v/>
      </c>
      <c r="C1878" s="296" t="str">
        <f t="shared" si="327"/>
        <v/>
      </c>
      <c r="D1878" s="297" t="str">
        <f t="shared" si="328"/>
        <v/>
      </c>
      <c r="E1878" s="298" t="str">
        <f t="shared" si="330"/>
        <v/>
      </c>
      <c r="F1878" s="297"/>
      <c r="G1878" s="297">
        <v>1878</v>
      </c>
      <c r="H1878" s="296" t="str">
        <f t="shared" si="329"/>
        <v/>
      </c>
      <c r="I1878" s="299" t="str">
        <f t="shared" si="322"/>
        <v/>
      </c>
      <c r="J1878" s="93"/>
      <c r="L1878" s="278">
        <f t="shared" si="323"/>
        <v>0</v>
      </c>
      <c r="M1878" s="278">
        <f t="shared" si="324"/>
        <v>0</v>
      </c>
      <c r="N1878" s="319">
        <f t="shared" si="325"/>
        <v>0</v>
      </c>
      <c r="O1878" s="300"/>
      <c r="P1878" s="300"/>
      <c r="Q1878" s="297"/>
      <c r="R1878" s="297"/>
      <c r="S1878" s="299" t="str">
        <f t="shared" si="331"/>
        <v/>
      </c>
    </row>
    <row r="1879" spans="1:19" ht="30" customHeight="1" x14ac:dyDescent="0.2">
      <c r="A1879" s="277" t="str">
        <f t="shared" si="321"/>
        <v/>
      </c>
      <c r="B1879" s="296" t="str">
        <f t="shared" si="326"/>
        <v/>
      </c>
      <c r="C1879" s="296" t="str">
        <f t="shared" si="327"/>
        <v/>
      </c>
      <c r="D1879" s="297" t="str">
        <f t="shared" si="328"/>
        <v/>
      </c>
      <c r="E1879" s="298" t="str">
        <f t="shared" si="330"/>
        <v/>
      </c>
      <c r="F1879" s="297"/>
      <c r="G1879" s="297">
        <v>1879</v>
      </c>
      <c r="H1879" s="296" t="str">
        <f t="shared" si="329"/>
        <v/>
      </c>
      <c r="I1879" s="299" t="str">
        <f t="shared" si="322"/>
        <v/>
      </c>
      <c r="J1879" s="93"/>
      <c r="L1879" s="278">
        <f t="shared" si="323"/>
        <v>0</v>
      </c>
      <c r="M1879" s="278">
        <f t="shared" si="324"/>
        <v>0</v>
      </c>
      <c r="N1879" s="319">
        <f t="shared" si="325"/>
        <v>0</v>
      </c>
      <c r="O1879" s="300"/>
      <c r="P1879" s="300"/>
      <c r="Q1879" s="297"/>
      <c r="R1879" s="297"/>
      <c r="S1879" s="299" t="str">
        <f t="shared" si="331"/>
        <v/>
      </c>
    </row>
    <row r="1880" spans="1:19" ht="30" customHeight="1" x14ac:dyDescent="0.2">
      <c r="A1880" s="277" t="str">
        <f t="shared" si="321"/>
        <v/>
      </c>
      <c r="B1880" s="296" t="str">
        <f t="shared" si="326"/>
        <v/>
      </c>
      <c r="C1880" s="296" t="str">
        <f t="shared" si="327"/>
        <v/>
      </c>
      <c r="D1880" s="297" t="str">
        <f t="shared" si="328"/>
        <v/>
      </c>
      <c r="E1880" s="298" t="str">
        <f t="shared" si="330"/>
        <v/>
      </c>
      <c r="F1880" s="297"/>
      <c r="G1880" s="297">
        <v>1880</v>
      </c>
      <c r="H1880" s="296" t="str">
        <f t="shared" si="329"/>
        <v/>
      </c>
      <c r="I1880" s="299" t="str">
        <f t="shared" si="322"/>
        <v/>
      </c>
      <c r="J1880" s="93"/>
      <c r="L1880" s="278">
        <f t="shared" si="323"/>
        <v>0</v>
      </c>
      <c r="M1880" s="278">
        <f t="shared" si="324"/>
        <v>0</v>
      </c>
      <c r="N1880" s="319">
        <f t="shared" si="325"/>
        <v>0</v>
      </c>
      <c r="O1880" s="300"/>
      <c r="P1880" s="300"/>
      <c r="Q1880" s="297"/>
      <c r="R1880" s="297"/>
      <c r="S1880" s="299" t="str">
        <f t="shared" si="331"/>
        <v/>
      </c>
    </row>
    <row r="1881" spans="1:19" ht="30" customHeight="1" x14ac:dyDescent="0.2">
      <c r="A1881" s="277" t="str">
        <f t="shared" si="321"/>
        <v/>
      </c>
      <c r="B1881" s="296" t="str">
        <f t="shared" si="326"/>
        <v/>
      </c>
      <c r="C1881" s="296" t="str">
        <f t="shared" si="327"/>
        <v/>
      </c>
      <c r="D1881" s="297" t="str">
        <f t="shared" si="328"/>
        <v/>
      </c>
      <c r="E1881" s="298" t="str">
        <f t="shared" si="330"/>
        <v/>
      </c>
      <c r="F1881" s="297"/>
      <c r="G1881" s="297">
        <v>1881</v>
      </c>
      <c r="H1881" s="296" t="str">
        <f t="shared" si="329"/>
        <v/>
      </c>
      <c r="I1881" s="299" t="str">
        <f t="shared" si="322"/>
        <v/>
      </c>
      <c r="J1881" s="93"/>
      <c r="L1881" s="278">
        <f t="shared" si="323"/>
        <v>0</v>
      </c>
      <c r="M1881" s="278">
        <f t="shared" si="324"/>
        <v>0</v>
      </c>
      <c r="N1881" s="319">
        <f t="shared" si="325"/>
        <v>0</v>
      </c>
      <c r="O1881" s="300"/>
      <c r="P1881" s="300"/>
      <c r="Q1881" s="297"/>
      <c r="R1881" s="297"/>
      <c r="S1881" s="299" t="str">
        <f t="shared" si="331"/>
        <v/>
      </c>
    </row>
    <row r="1882" spans="1:19" ht="30" customHeight="1" x14ac:dyDescent="0.2">
      <c r="A1882" s="277" t="str">
        <f t="shared" si="321"/>
        <v/>
      </c>
      <c r="B1882" s="296" t="str">
        <f t="shared" si="326"/>
        <v/>
      </c>
      <c r="C1882" s="296" t="str">
        <f t="shared" si="327"/>
        <v/>
      </c>
      <c r="D1882" s="297" t="str">
        <f t="shared" si="328"/>
        <v/>
      </c>
      <c r="E1882" s="298" t="str">
        <f t="shared" si="330"/>
        <v/>
      </c>
      <c r="F1882" s="297"/>
      <c r="G1882" s="297">
        <v>1882</v>
      </c>
      <c r="H1882" s="296" t="str">
        <f t="shared" si="329"/>
        <v/>
      </c>
      <c r="I1882" s="299" t="str">
        <f t="shared" si="322"/>
        <v/>
      </c>
      <c r="J1882" s="93"/>
      <c r="L1882" s="278">
        <f t="shared" si="323"/>
        <v>0</v>
      </c>
      <c r="M1882" s="278">
        <f t="shared" si="324"/>
        <v>0</v>
      </c>
      <c r="N1882" s="319">
        <f t="shared" si="325"/>
        <v>0</v>
      </c>
      <c r="O1882" s="300"/>
      <c r="P1882" s="300"/>
      <c r="Q1882" s="297"/>
      <c r="R1882" s="297"/>
      <c r="S1882" s="299" t="str">
        <f t="shared" si="331"/>
        <v/>
      </c>
    </row>
    <row r="1883" spans="1:19" ht="30" customHeight="1" x14ac:dyDescent="0.2">
      <c r="A1883" s="277" t="str">
        <f t="shared" si="321"/>
        <v/>
      </c>
      <c r="B1883" s="296" t="str">
        <f t="shared" si="326"/>
        <v/>
      </c>
      <c r="C1883" s="296" t="str">
        <f t="shared" si="327"/>
        <v/>
      </c>
      <c r="D1883" s="297" t="str">
        <f t="shared" si="328"/>
        <v/>
      </c>
      <c r="E1883" s="298" t="str">
        <f t="shared" si="330"/>
        <v/>
      </c>
      <c r="F1883" s="297"/>
      <c r="G1883" s="297">
        <v>1883</v>
      </c>
      <c r="H1883" s="296" t="str">
        <f t="shared" si="329"/>
        <v/>
      </c>
      <c r="I1883" s="299" t="str">
        <f t="shared" si="322"/>
        <v/>
      </c>
      <c r="J1883" s="93"/>
      <c r="L1883" s="278">
        <f t="shared" si="323"/>
        <v>0</v>
      </c>
      <c r="M1883" s="278">
        <f t="shared" si="324"/>
        <v>0</v>
      </c>
      <c r="N1883" s="319">
        <f t="shared" si="325"/>
        <v>0</v>
      </c>
      <c r="O1883" s="300"/>
      <c r="P1883" s="300"/>
      <c r="Q1883" s="297"/>
      <c r="R1883" s="297"/>
      <c r="S1883" s="299" t="str">
        <f t="shared" si="331"/>
        <v/>
      </c>
    </row>
    <row r="1884" spans="1:19" ht="30" customHeight="1" x14ac:dyDescent="0.2">
      <c r="A1884" s="277" t="str">
        <f t="shared" si="321"/>
        <v/>
      </c>
      <c r="B1884" s="296" t="str">
        <f t="shared" si="326"/>
        <v/>
      </c>
      <c r="C1884" s="296" t="str">
        <f t="shared" si="327"/>
        <v/>
      </c>
      <c r="D1884" s="297" t="str">
        <f t="shared" si="328"/>
        <v/>
      </c>
      <c r="E1884" s="298" t="str">
        <f t="shared" si="330"/>
        <v/>
      </c>
      <c r="F1884" s="297"/>
      <c r="G1884" s="297">
        <v>1884</v>
      </c>
      <c r="H1884" s="296" t="str">
        <f t="shared" si="329"/>
        <v/>
      </c>
      <c r="I1884" s="299" t="str">
        <f t="shared" si="322"/>
        <v/>
      </c>
      <c r="J1884" s="93"/>
      <c r="L1884" s="278">
        <f t="shared" si="323"/>
        <v>0</v>
      </c>
      <c r="M1884" s="278">
        <f t="shared" si="324"/>
        <v>0</v>
      </c>
      <c r="N1884" s="319">
        <f t="shared" si="325"/>
        <v>0</v>
      </c>
      <c r="O1884" s="300"/>
      <c r="P1884" s="300"/>
      <c r="Q1884" s="297"/>
      <c r="R1884" s="297"/>
      <c r="S1884" s="299" t="str">
        <f t="shared" si="331"/>
        <v/>
      </c>
    </row>
    <row r="1885" spans="1:19" ht="30" customHeight="1" x14ac:dyDescent="0.2">
      <c r="A1885" s="277" t="str">
        <f t="shared" si="321"/>
        <v/>
      </c>
      <c r="B1885" s="296" t="str">
        <f t="shared" si="326"/>
        <v/>
      </c>
      <c r="C1885" s="296" t="str">
        <f t="shared" si="327"/>
        <v/>
      </c>
      <c r="D1885" s="297" t="str">
        <f t="shared" si="328"/>
        <v/>
      </c>
      <c r="E1885" s="298" t="str">
        <f t="shared" si="330"/>
        <v/>
      </c>
      <c r="F1885" s="297"/>
      <c r="G1885" s="297">
        <v>1885</v>
      </c>
      <c r="H1885" s="296" t="str">
        <f t="shared" si="329"/>
        <v/>
      </c>
      <c r="I1885" s="299" t="str">
        <f t="shared" si="322"/>
        <v/>
      </c>
      <c r="J1885" s="93"/>
      <c r="L1885" s="278">
        <f t="shared" si="323"/>
        <v>0</v>
      </c>
      <c r="M1885" s="278">
        <f t="shared" si="324"/>
        <v>0</v>
      </c>
      <c r="N1885" s="319">
        <f t="shared" si="325"/>
        <v>0</v>
      </c>
      <c r="O1885" s="300"/>
      <c r="P1885" s="300"/>
      <c r="Q1885" s="297"/>
      <c r="R1885" s="297"/>
      <c r="S1885" s="299" t="str">
        <f t="shared" si="331"/>
        <v/>
      </c>
    </row>
    <row r="1886" spans="1:19" ht="30" customHeight="1" x14ac:dyDescent="0.2">
      <c r="A1886" s="277" t="str">
        <f t="shared" si="321"/>
        <v/>
      </c>
      <c r="B1886" s="296" t="str">
        <f t="shared" si="326"/>
        <v/>
      </c>
      <c r="C1886" s="296" t="str">
        <f t="shared" si="327"/>
        <v/>
      </c>
      <c r="D1886" s="297" t="str">
        <f t="shared" si="328"/>
        <v/>
      </c>
      <c r="E1886" s="298" t="str">
        <f t="shared" si="330"/>
        <v/>
      </c>
      <c r="F1886" s="297"/>
      <c r="G1886" s="297">
        <v>1886</v>
      </c>
      <c r="H1886" s="296" t="str">
        <f t="shared" si="329"/>
        <v/>
      </c>
      <c r="I1886" s="299" t="str">
        <f t="shared" si="322"/>
        <v/>
      </c>
      <c r="J1886" s="93"/>
      <c r="L1886" s="278">
        <f t="shared" si="323"/>
        <v>0</v>
      </c>
      <c r="M1886" s="278">
        <f t="shared" si="324"/>
        <v>0</v>
      </c>
      <c r="N1886" s="319">
        <f t="shared" si="325"/>
        <v>0</v>
      </c>
      <c r="O1886" s="300"/>
      <c r="P1886" s="300"/>
      <c r="Q1886" s="297"/>
      <c r="R1886" s="297"/>
      <c r="S1886" s="299" t="str">
        <f t="shared" si="331"/>
        <v/>
      </c>
    </row>
    <row r="1887" spans="1:19" ht="30" customHeight="1" x14ac:dyDescent="0.2">
      <c r="A1887" s="277" t="str">
        <f t="shared" si="321"/>
        <v/>
      </c>
      <c r="B1887" s="296" t="str">
        <f t="shared" si="326"/>
        <v/>
      </c>
      <c r="C1887" s="296" t="str">
        <f t="shared" si="327"/>
        <v/>
      </c>
      <c r="D1887" s="297" t="str">
        <f t="shared" si="328"/>
        <v/>
      </c>
      <c r="E1887" s="298" t="str">
        <f t="shared" si="330"/>
        <v/>
      </c>
      <c r="F1887" s="297"/>
      <c r="G1887" s="297">
        <v>1887</v>
      </c>
      <c r="H1887" s="296" t="str">
        <f t="shared" si="329"/>
        <v/>
      </c>
      <c r="I1887" s="299" t="str">
        <f t="shared" si="322"/>
        <v/>
      </c>
      <c r="J1887" s="93"/>
      <c r="L1887" s="278">
        <f t="shared" si="323"/>
        <v>0</v>
      </c>
      <c r="M1887" s="278">
        <f t="shared" si="324"/>
        <v>0</v>
      </c>
      <c r="N1887" s="319">
        <f t="shared" si="325"/>
        <v>0</v>
      </c>
      <c r="O1887" s="300"/>
      <c r="P1887" s="300"/>
      <c r="Q1887" s="297"/>
      <c r="R1887" s="297"/>
      <c r="S1887" s="299" t="str">
        <f t="shared" si="331"/>
        <v/>
      </c>
    </row>
    <row r="1888" spans="1:19" ht="30" customHeight="1" x14ac:dyDescent="0.2">
      <c r="A1888" s="277" t="str">
        <f t="shared" si="321"/>
        <v/>
      </c>
      <c r="B1888" s="296" t="str">
        <f t="shared" si="326"/>
        <v/>
      </c>
      <c r="C1888" s="296" t="str">
        <f t="shared" si="327"/>
        <v/>
      </c>
      <c r="D1888" s="297" t="str">
        <f t="shared" si="328"/>
        <v/>
      </c>
      <c r="E1888" s="298" t="str">
        <f t="shared" si="330"/>
        <v/>
      </c>
      <c r="F1888" s="297"/>
      <c r="G1888" s="297">
        <v>1888</v>
      </c>
      <c r="H1888" s="296" t="str">
        <f t="shared" si="329"/>
        <v/>
      </c>
      <c r="I1888" s="299" t="str">
        <f t="shared" si="322"/>
        <v/>
      </c>
      <c r="J1888" s="93"/>
      <c r="L1888" s="278">
        <f t="shared" si="323"/>
        <v>0</v>
      </c>
      <c r="M1888" s="278">
        <f t="shared" si="324"/>
        <v>0</v>
      </c>
      <c r="N1888" s="319">
        <f t="shared" si="325"/>
        <v>0</v>
      </c>
      <c r="O1888" s="300"/>
      <c r="P1888" s="300"/>
      <c r="Q1888" s="297"/>
      <c r="R1888" s="297"/>
      <c r="S1888" s="299" t="str">
        <f t="shared" si="331"/>
        <v/>
      </c>
    </row>
    <row r="1889" spans="1:19" ht="30" customHeight="1" x14ac:dyDescent="0.2">
      <c r="A1889" s="277" t="str">
        <f t="shared" si="321"/>
        <v/>
      </c>
      <c r="B1889" s="296" t="str">
        <f t="shared" si="326"/>
        <v/>
      </c>
      <c r="C1889" s="296" t="str">
        <f t="shared" si="327"/>
        <v/>
      </c>
      <c r="D1889" s="297" t="str">
        <f t="shared" si="328"/>
        <v/>
      </c>
      <c r="E1889" s="298" t="str">
        <f t="shared" si="330"/>
        <v/>
      </c>
      <c r="F1889" s="297"/>
      <c r="G1889" s="297">
        <v>1889</v>
      </c>
      <c r="H1889" s="296" t="str">
        <f t="shared" si="329"/>
        <v/>
      </c>
      <c r="I1889" s="299" t="str">
        <f t="shared" si="322"/>
        <v/>
      </c>
      <c r="J1889" s="93"/>
      <c r="L1889" s="278">
        <f t="shared" si="323"/>
        <v>0</v>
      </c>
      <c r="M1889" s="278">
        <f t="shared" si="324"/>
        <v>0</v>
      </c>
      <c r="N1889" s="319">
        <f t="shared" si="325"/>
        <v>0</v>
      </c>
      <c r="O1889" s="300"/>
      <c r="P1889" s="300"/>
      <c r="Q1889" s="297"/>
      <c r="R1889" s="297"/>
      <c r="S1889" s="299" t="str">
        <f t="shared" si="331"/>
        <v/>
      </c>
    </row>
    <row r="1890" spans="1:19" ht="30" customHeight="1" x14ac:dyDescent="0.2">
      <c r="A1890" s="277" t="str">
        <f t="shared" si="321"/>
        <v/>
      </c>
      <c r="B1890" s="296" t="str">
        <f t="shared" si="326"/>
        <v/>
      </c>
      <c r="C1890" s="296" t="str">
        <f t="shared" si="327"/>
        <v/>
      </c>
      <c r="D1890" s="297" t="str">
        <f t="shared" si="328"/>
        <v/>
      </c>
      <c r="E1890" s="298" t="str">
        <f t="shared" si="330"/>
        <v/>
      </c>
      <c r="F1890" s="297"/>
      <c r="G1890" s="297">
        <v>1890</v>
      </c>
      <c r="H1890" s="296" t="str">
        <f t="shared" si="329"/>
        <v/>
      </c>
      <c r="I1890" s="299" t="str">
        <f t="shared" si="322"/>
        <v/>
      </c>
      <c r="J1890" s="93"/>
      <c r="L1890" s="278">
        <f t="shared" si="323"/>
        <v>0</v>
      </c>
      <c r="M1890" s="278">
        <f t="shared" si="324"/>
        <v>0</v>
      </c>
      <c r="N1890" s="319">
        <f t="shared" si="325"/>
        <v>0</v>
      </c>
      <c r="O1890" s="300"/>
      <c r="P1890" s="300"/>
      <c r="Q1890" s="297"/>
      <c r="R1890" s="297"/>
      <c r="S1890" s="299" t="str">
        <f t="shared" si="331"/>
        <v/>
      </c>
    </row>
    <row r="1891" spans="1:19" ht="30" customHeight="1" x14ac:dyDescent="0.2">
      <c r="A1891" s="277" t="str">
        <f t="shared" si="321"/>
        <v/>
      </c>
      <c r="B1891" s="296" t="str">
        <f t="shared" si="326"/>
        <v/>
      </c>
      <c r="C1891" s="296" t="str">
        <f t="shared" si="327"/>
        <v/>
      </c>
      <c r="D1891" s="297" t="str">
        <f t="shared" si="328"/>
        <v/>
      </c>
      <c r="E1891" s="298" t="str">
        <f t="shared" si="330"/>
        <v/>
      </c>
      <c r="F1891" s="297"/>
      <c r="G1891" s="297">
        <v>1891</v>
      </c>
      <c r="H1891" s="296" t="str">
        <f t="shared" si="329"/>
        <v/>
      </c>
      <c r="I1891" s="299" t="str">
        <f t="shared" si="322"/>
        <v/>
      </c>
      <c r="J1891" s="93"/>
      <c r="L1891" s="278">
        <f t="shared" si="323"/>
        <v>0</v>
      </c>
      <c r="M1891" s="278">
        <f t="shared" si="324"/>
        <v>0</v>
      </c>
      <c r="N1891" s="319">
        <f t="shared" si="325"/>
        <v>0</v>
      </c>
      <c r="O1891" s="300"/>
      <c r="P1891" s="300"/>
      <c r="Q1891" s="297"/>
      <c r="R1891" s="297"/>
      <c r="S1891" s="299" t="str">
        <f t="shared" si="331"/>
        <v/>
      </c>
    </row>
    <row r="1892" spans="1:19" ht="30" customHeight="1" x14ac:dyDescent="0.2">
      <c r="A1892" s="277" t="str">
        <f t="shared" si="321"/>
        <v/>
      </c>
      <c r="B1892" s="296" t="str">
        <f t="shared" si="326"/>
        <v/>
      </c>
      <c r="C1892" s="296" t="str">
        <f t="shared" si="327"/>
        <v/>
      </c>
      <c r="D1892" s="297" t="str">
        <f t="shared" si="328"/>
        <v/>
      </c>
      <c r="E1892" s="298" t="str">
        <f t="shared" si="330"/>
        <v/>
      </c>
      <c r="F1892" s="297"/>
      <c r="G1892" s="297">
        <v>1892</v>
      </c>
      <c r="H1892" s="296" t="str">
        <f t="shared" si="329"/>
        <v/>
      </c>
      <c r="I1892" s="299" t="str">
        <f t="shared" si="322"/>
        <v/>
      </c>
      <c r="J1892" s="93"/>
      <c r="L1892" s="278">
        <f t="shared" si="323"/>
        <v>0</v>
      </c>
      <c r="M1892" s="278">
        <f t="shared" si="324"/>
        <v>0</v>
      </c>
      <c r="N1892" s="319">
        <f t="shared" si="325"/>
        <v>0</v>
      </c>
      <c r="O1892" s="300"/>
      <c r="P1892" s="300"/>
      <c r="Q1892" s="297"/>
      <c r="R1892" s="297"/>
      <c r="S1892" s="299" t="str">
        <f t="shared" si="331"/>
        <v/>
      </c>
    </row>
    <row r="1893" spans="1:19" ht="30" customHeight="1" x14ac:dyDescent="0.2">
      <c r="A1893" s="277" t="str">
        <f t="shared" si="321"/>
        <v/>
      </c>
      <c r="B1893" s="296" t="str">
        <f t="shared" si="326"/>
        <v/>
      </c>
      <c r="C1893" s="296" t="str">
        <f t="shared" si="327"/>
        <v/>
      </c>
      <c r="D1893" s="297" t="str">
        <f t="shared" si="328"/>
        <v/>
      </c>
      <c r="E1893" s="298" t="str">
        <f t="shared" si="330"/>
        <v/>
      </c>
      <c r="F1893" s="297"/>
      <c r="G1893" s="297">
        <v>1893</v>
      </c>
      <c r="H1893" s="296" t="str">
        <f t="shared" si="329"/>
        <v/>
      </c>
      <c r="I1893" s="299" t="str">
        <f t="shared" si="322"/>
        <v/>
      </c>
      <c r="J1893" s="93"/>
      <c r="L1893" s="278">
        <f t="shared" si="323"/>
        <v>0</v>
      </c>
      <c r="M1893" s="278">
        <f t="shared" si="324"/>
        <v>0</v>
      </c>
      <c r="N1893" s="319">
        <f t="shared" si="325"/>
        <v>0</v>
      </c>
      <c r="O1893" s="300"/>
      <c r="P1893" s="300"/>
      <c r="Q1893" s="297"/>
      <c r="R1893" s="297"/>
      <c r="S1893" s="299" t="str">
        <f t="shared" si="331"/>
        <v/>
      </c>
    </row>
    <row r="1894" spans="1:19" ht="30" customHeight="1" x14ac:dyDescent="0.2">
      <c r="A1894" s="277" t="str">
        <f t="shared" si="321"/>
        <v/>
      </c>
      <c r="B1894" s="296" t="str">
        <f t="shared" si="326"/>
        <v/>
      </c>
      <c r="C1894" s="296" t="str">
        <f t="shared" si="327"/>
        <v/>
      </c>
      <c r="D1894" s="297" t="str">
        <f t="shared" si="328"/>
        <v/>
      </c>
      <c r="E1894" s="298" t="str">
        <f t="shared" si="330"/>
        <v/>
      </c>
      <c r="F1894" s="297"/>
      <c r="G1894" s="297">
        <v>1894</v>
      </c>
      <c r="H1894" s="296" t="str">
        <f t="shared" si="329"/>
        <v/>
      </c>
      <c r="I1894" s="299" t="str">
        <f t="shared" si="322"/>
        <v/>
      </c>
      <c r="J1894" s="93"/>
      <c r="L1894" s="278">
        <f t="shared" si="323"/>
        <v>0</v>
      </c>
      <c r="M1894" s="278">
        <f t="shared" si="324"/>
        <v>0</v>
      </c>
      <c r="N1894" s="319">
        <f t="shared" si="325"/>
        <v>0</v>
      </c>
      <c r="O1894" s="300"/>
      <c r="P1894" s="300"/>
      <c r="Q1894" s="297"/>
      <c r="R1894" s="297"/>
      <c r="S1894" s="299" t="str">
        <f t="shared" si="331"/>
        <v/>
      </c>
    </row>
    <row r="1895" spans="1:19" ht="30" customHeight="1" x14ac:dyDescent="0.2">
      <c r="A1895" s="277" t="str">
        <f t="shared" si="321"/>
        <v/>
      </c>
      <c r="B1895" s="296" t="str">
        <f t="shared" si="326"/>
        <v/>
      </c>
      <c r="C1895" s="296" t="str">
        <f t="shared" si="327"/>
        <v/>
      </c>
      <c r="D1895" s="297" t="str">
        <f t="shared" si="328"/>
        <v/>
      </c>
      <c r="E1895" s="298" t="str">
        <f t="shared" si="330"/>
        <v/>
      </c>
      <c r="F1895" s="297"/>
      <c r="G1895" s="297">
        <v>1895</v>
      </c>
      <c r="H1895" s="296" t="str">
        <f t="shared" si="329"/>
        <v/>
      </c>
      <c r="I1895" s="299" t="str">
        <f t="shared" si="322"/>
        <v/>
      </c>
      <c r="J1895" s="93"/>
      <c r="L1895" s="278">
        <f t="shared" si="323"/>
        <v>0</v>
      </c>
      <c r="M1895" s="278">
        <f t="shared" si="324"/>
        <v>0</v>
      </c>
      <c r="N1895" s="319">
        <f t="shared" si="325"/>
        <v>0</v>
      </c>
      <c r="O1895" s="300"/>
      <c r="P1895" s="300"/>
      <c r="Q1895" s="297"/>
      <c r="R1895" s="297"/>
      <c r="S1895" s="299" t="str">
        <f t="shared" si="331"/>
        <v/>
      </c>
    </row>
    <row r="1896" spans="1:19" ht="30" customHeight="1" x14ac:dyDescent="0.2">
      <c r="A1896" s="277" t="str">
        <f t="shared" si="321"/>
        <v/>
      </c>
      <c r="B1896" s="296" t="str">
        <f t="shared" si="326"/>
        <v/>
      </c>
      <c r="C1896" s="296" t="str">
        <f t="shared" si="327"/>
        <v/>
      </c>
      <c r="D1896" s="297" t="str">
        <f t="shared" si="328"/>
        <v/>
      </c>
      <c r="E1896" s="298" t="str">
        <f t="shared" si="330"/>
        <v/>
      </c>
      <c r="F1896" s="297"/>
      <c r="G1896" s="297">
        <v>1896</v>
      </c>
      <c r="H1896" s="296" t="str">
        <f t="shared" si="329"/>
        <v/>
      </c>
      <c r="I1896" s="299" t="str">
        <f t="shared" si="322"/>
        <v/>
      </c>
      <c r="J1896" s="93"/>
      <c r="L1896" s="278">
        <f t="shared" si="323"/>
        <v>0</v>
      </c>
      <c r="M1896" s="278">
        <f t="shared" si="324"/>
        <v>0</v>
      </c>
      <c r="N1896" s="319">
        <f t="shared" si="325"/>
        <v>0</v>
      </c>
      <c r="O1896" s="300"/>
      <c r="P1896" s="300"/>
      <c r="Q1896" s="297"/>
      <c r="R1896" s="297"/>
      <c r="S1896" s="299" t="str">
        <f t="shared" si="331"/>
        <v/>
      </c>
    </row>
    <row r="1897" spans="1:19" ht="30" customHeight="1" x14ac:dyDescent="0.2">
      <c r="A1897" s="277" t="str">
        <f t="shared" si="321"/>
        <v/>
      </c>
      <c r="B1897" s="296" t="str">
        <f t="shared" si="326"/>
        <v/>
      </c>
      <c r="C1897" s="296" t="str">
        <f t="shared" si="327"/>
        <v/>
      </c>
      <c r="D1897" s="297" t="str">
        <f t="shared" si="328"/>
        <v/>
      </c>
      <c r="E1897" s="298" t="str">
        <f t="shared" si="330"/>
        <v/>
      </c>
      <c r="F1897" s="297"/>
      <c r="G1897" s="297">
        <v>1897</v>
      </c>
      <c r="H1897" s="296" t="str">
        <f t="shared" si="329"/>
        <v/>
      </c>
      <c r="I1897" s="299" t="str">
        <f t="shared" si="322"/>
        <v/>
      </c>
      <c r="J1897" s="93"/>
      <c r="L1897" s="278">
        <f t="shared" si="323"/>
        <v>0</v>
      </c>
      <c r="M1897" s="278">
        <f t="shared" si="324"/>
        <v>0</v>
      </c>
      <c r="N1897" s="319">
        <f t="shared" si="325"/>
        <v>0</v>
      </c>
      <c r="O1897" s="300"/>
      <c r="P1897" s="300"/>
      <c r="Q1897" s="297"/>
      <c r="R1897" s="297"/>
      <c r="S1897" s="299" t="str">
        <f t="shared" si="331"/>
        <v/>
      </c>
    </row>
    <row r="1898" spans="1:19" ht="30" customHeight="1" x14ac:dyDescent="0.2">
      <c r="A1898" s="277" t="str">
        <f t="shared" si="321"/>
        <v/>
      </c>
      <c r="B1898" s="296" t="str">
        <f t="shared" si="326"/>
        <v/>
      </c>
      <c r="C1898" s="296" t="str">
        <f t="shared" si="327"/>
        <v/>
      </c>
      <c r="D1898" s="297" t="str">
        <f t="shared" si="328"/>
        <v/>
      </c>
      <c r="E1898" s="298" t="str">
        <f t="shared" si="330"/>
        <v/>
      </c>
      <c r="F1898" s="297"/>
      <c r="G1898" s="297">
        <v>1898</v>
      </c>
      <c r="H1898" s="296" t="str">
        <f t="shared" si="329"/>
        <v/>
      </c>
      <c r="I1898" s="299" t="str">
        <f t="shared" si="322"/>
        <v/>
      </c>
      <c r="J1898" s="93"/>
      <c r="L1898" s="278">
        <f t="shared" si="323"/>
        <v>0</v>
      </c>
      <c r="M1898" s="278">
        <f t="shared" si="324"/>
        <v>0</v>
      </c>
      <c r="N1898" s="319">
        <f t="shared" si="325"/>
        <v>0</v>
      </c>
      <c r="O1898" s="300"/>
      <c r="P1898" s="300"/>
      <c r="Q1898" s="297"/>
      <c r="R1898" s="297"/>
      <c r="S1898" s="299" t="str">
        <f t="shared" si="331"/>
        <v/>
      </c>
    </row>
    <row r="1899" spans="1:19" ht="30" customHeight="1" x14ac:dyDescent="0.2">
      <c r="A1899" s="277" t="str">
        <f t="shared" si="321"/>
        <v/>
      </c>
      <c r="B1899" s="296" t="str">
        <f t="shared" si="326"/>
        <v/>
      </c>
      <c r="C1899" s="296" t="str">
        <f t="shared" si="327"/>
        <v/>
      </c>
      <c r="D1899" s="297" t="str">
        <f t="shared" si="328"/>
        <v/>
      </c>
      <c r="E1899" s="298" t="str">
        <f t="shared" si="330"/>
        <v/>
      </c>
      <c r="F1899" s="297"/>
      <c r="G1899" s="297">
        <v>1899</v>
      </c>
      <c r="H1899" s="296" t="str">
        <f t="shared" si="329"/>
        <v/>
      </c>
      <c r="I1899" s="299" t="str">
        <f t="shared" si="322"/>
        <v/>
      </c>
      <c r="J1899" s="93"/>
      <c r="L1899" s="278">
        <f t="shared" si="323"/>
        <v>0</v>
      </c>
      <c r="M1899" s="278">
        <f t="shared" si="324"/>
        <v>0</v>
      </c>
      <c r="N1899" s="319">
        <f t="shared" si="325"/>
        <v>0</v>
      </c>
      <c r="O1899" s="300"/>
      <c r="P1899" s="300"/>
      <c r="Q1899" s="297"/>
      <c r="R1899" s="297"/>
      <c r="S1899" s="299" t="str">
        <f t="shared" si="331"/>
        <v/>
      </c>
    </row>
    <row r="1900" spans="1:19" ht="30" customHeight="1" x14ac:dyDescent="0.2">
      <c r="A1900" s="277" t="str">
        <f t="shared" si="321"/>
        <v/>
      </c>
      <c r="B1900" s="296" t="str">
        <f t="shared" si="326"/>
        <v/>
      </c>
      <c r="C1900" s="296" t="str">
        <f t="shared" si="327"/>
        <v/>
      </c>
      <c r="D1900" s="297" t="str">
        <f t="shared" si="328"/>
        <v/>
      </c>
      <c r="E1900" s="298" t="str">
        <f t="shared" si="330"/>
        <v/>
      </c>
      <c r="F1900" s="297"/>
      <c r="G1900" s="297">
        <v>1900</v>
      </c>
      <c r="H1900" s="296" t="str">
        <f t="shared" si="329"/>
        <v/>
      </c>
      <c r="I1900" s="299" t="str">
        <f t="shared" si="322"/>
        <v/>
      </c>
      <c r="J1900" s="93"/>
      <c r="L1900" s="278">
        <f t="shared" si="323"/>
        <v>0</v>
      </c>
      <c r="M1900" s="278">
        <f t="shared" si="324"/>
        <v>0</v>
      </c>
      <c r="N1900" s="319">
        <f t="shared" si="325"/>
        <v>0</v>
      </c>
      <c r="O1900" s="300"/>
      <c r="P1900" s="300"/>
      <c r="Q1900" s="297"/>
      <c r="R1900" s="297"/>
      <c r="S1900" s="299" t="str">
        <f t="shared" si="331"/>
        <v/>
      </c>
    </row>
    <row r="1901" spans="1:19" ht="30" customHeight="1" x14ac:dyDescent="0.2">
      <c r="A1901" s="277" t="str">
        <f t="shared" si="321"/>
        <v/>
      </c>
      <c r="B1901" s="296" t="str">
        <f t="shared" si="326"/>
        <v/>
      </c>
      <c r="C1901" s="296" t="str">
        <f t="shared" si="327"/>
        <v/>
      </c>
      <c r="D1901" s="297" t="str">
        <f t="shared" si="328"/>
        <v/>
      </c>
      <c r="E1901" s="298" t="str">
        <f t="shared" si="330"/>
        <v/>
      </c>
      <c r="F1901" s="297"/>
      <c r="G1901" s="297">
        <v>1901</v>
      </c>
      <c r="H1901" s="296" t="str">
        <f t="shared" si="329"/>
        <v/>
      </c>
      <c r="I1901" s="299" t="str">
        <f t="shared" si="322"/>
        <v/>
      </c>
      <c r="J1901" s="93"/>
      <c r="L1901" s="278">
        <f t="shared" si="323"/>
        <v>0</v>
      </c>
      <c r="M1901" s="278">
        <f t="shared" si="324"/>
        <v>0</v>
      </c>
      <c r="N1901" s="319">
        <f t="shared" si="325"/>
        <v>0</v>
      </c>
      <c r="O1901" s="300"/>
      <c r="P1901" s="300"/>
      <c r="Q1901" s="297"/>
      <c r="R1901" s="297"/>
      <c r="S1901" s="299" t="str">
        <f t="shared" si="331"/>
        <v/>
      </c>
    </row>
    <row r="1902" spans="1:19" ht="30" customHeight="1" x14ac:dyDescent="0.2">
      <c r="A1902" s="277" t="str">
        <f t="shared" si="321"/>
        <v/>
      </c>
      <c r="B1902" s="296" t="str">
        <f t="shared" si="326"/>
        <v/>
      </c>
      <c r="C1902" s="296" t="str">
        <f t="shared" si="327"/>
        <v/>
      </c>
      <c r="D1902" s="297" t="str">
        <f t="shared" si="328"/>
        <v/>
      </c>
      <c r="E1902" s="298" t="str">
        <f t="shared" si="330"/>
        <v/>
      </c>
      <c r="F1902" s="297"/>
      <c r="G1902" s="297">
        <v>1902</v>
      </c>
      <c r="H1902" s="296" t="str">
        <f t="shared" si="329"/>
        <v/>
      </c>
      <c r="I1902" s="299" t="str">
        <f t="shared" si="322"/>
        <v/>
      </c>
      <c r="J1902" s="93"/>
      <c r="L1902" s="278">
        <f t="shared" si="323"/>
        <v>0</v>
      </c>
      <c r="M1902" s="278">
        <f t="shared" si="324"/>
        <v>0</v>
      </c>
      <c r="N1902" s="319">
        <f t="shared" si="325"/>
        <v>0</v>
      </c>
      <c r="O1902" s="300"/>
      <c r="P1902" s="300"/>
      <c r="Q1902" s="297"/>
      <c r="R1902" s="297"/>
      <c r="S1902" s="299" t="str">
        <f t="shared" si="331"/>
        <v/>
      </c>
    </row>
    <row r="1903" spans="1:19" ht="30" customHeight="1" x14ac:dyDescent="0.2">
      <c r="A1903" s="277" t="str">
        <f t="shared" si="321"/>
        <v/>
      </c>
      <c r="B1903" s="296" t="str">
        <f t="shared" si="326"/>
        <v/>
      </c>
      <c r="C1903" s="296" t="str">
        <f t="shared" si="327"/>
        <v/>
      </c>
      <c r="D1903" s="297" t="str">
        <f t="shared" si="328"/>
        <v/>
      </c>
      <c r="E1903" s="298" t="str">
        <f t="shared" si="330"/>
        <v/>
      </c>
      <c r="F1903" s="297"/>
      <c r="G1903" s="297">
        <v>1903</v>
      </c>
      <c r="H1903" s="296" t="str">
        <f t="shared" si="329"/>
        <v/>
      </c>
      <c r="I1903" s="299" t="str">
        <f t="shared" si="322"/>
        <v/>
      </c>
      <c r="J1903" s="93"/>
      <c r="L1903" s="278">
        <f t="shared" si="323"/>
        <v>0</v>
      </c>
      <c r="M1903" s="278">
        <f t="shared" si="324"/>
        <v>0</v>
      </c>
      <c r="N1903" s="319">
        <f t="shared" si="325"/>
        <v>0</v>
      </c>
      <c r="O1903" s="300"/>
      <c r="P1903" s="300"/>
      <c r="Q1903" s="297"/>
      <c r="R1903" s="297"/>
      <c r="S1903" s="299" t="str">
        <f t="shared" si="331"/>
        <v/>
      </c>
    </row>
    <row r="1904" spans="1:19" ht="30" customHeight="1" x14ac:dyDescent="0.2">
      <c r="A1904" s="277" t="str">
        <f t="shared" si="321"/>
        <v/>
      </c>
      <c r="B1904" s="296" t="str">
        <f t="shared" si="326"/>
        <v/>
      </c>
      <c r="C1904" s="296" t="str">
        <f t="shared" si="327"/>
        <v/>
      </c>
      <c r="D1904" s="297" t="str">
        <f t="shared" si="328"/>
        <v/>
      </c>
      <c r="E1904" s="298" t="str">
        <f t="shared" si="330"/>
        <v/>
      </c>
      <c r="F1904" s="297"/>
      <c r="G1904" s="297">
        <v>1904</v>
      </c>
      <c r="H1904" s="296" t="str">
        <f t="shared" si="329"/>
        <v/>
      </c>
      <c r="I1904" s="299" t="str">
        <f t="shared" si="322"/>
        <v/>
      </c>
      <c r="J1904" s="93"/>
      <c r="L1904" s="278">
        <f t="shared" si="323"/>
        <v>0</v>
      </c>
      <c r="M1904" s="278">
        <f t="shared" si="324"/>
        <v>0</v>
      </c>
      <c r="N1904" s="319">
        <f t="shared" si="325"/>
        <v>0</v>
      </c>
      <c r="O1904" s="300"/>
      <c r="P1904" s="300"/>
      <c r="Q1904" s="297"/>
      <c r="R1904" s="297"/>
      <c r="S1904" s="299" t="str">
        <f t="shared" si="331"/>
        <v/>
      </c>
    </row>
    <row r="1905" spans="1:19" ht="30" customHeight="1" x14ac:dyDescent="0.2">
      <c r="A1905" s="277" t="str">
        <f t="shared" si="321"/>
        <v/>
      </c>
      <c r="B1905" s="296" t="str">
        <f t="shared" si="326"/>
        <v/>
      </c>
      <c r="C1905" s="296" t="str">
        <f t="shared" si="327"/>
        <v/>
      </c>
      <c r="D1905" s="297" t="str">
        <f t="shared" si="328"/>
        <v/>
      </c>
      <c r="E1905" s="298" t="str">
        <f t="shared" si="330"/>
        <v/>
      </c>
      <c r="F1905" s="297"/>
      <c r="G1905" s="297">
        <v>1905</v>
      </c>
      <c r="H1905" s="296" t="str">
        <f t="shared" si="329"/>
        <v/>
      </c>
      <c r="I1905" s="299" t="str">
        <f t="shared" si="322"/>
        <v/>
      </c>
      <c r="J1905" s="93"/>
      <c r="L1905" s="278">
        <f t="shared" si="323"/>
        <v>0</v>
      </c>
      <c r="M1905" s="278">
        <f t="shared" si="324"/>
        <v>0</v>
      </c>
      <c r="N1905" s="319">
        <f t="shared" si="325"/>
        <v>0</v>
      </c>
      <c r="O1905" s="300"/>
      <c r="P1905" s="300"/>
      <c r="Q1905" s="297"/>
      <c r="R1905" s="297"/>
      <c r="S1905" s="299" t="str">
        <f t="shared" si="331"/>
        <v/>
      </c>
    </row>
    <row r="1906" spans="1:19" ht="30" customHeight="1" x14ac:dyDescent="0.2">
      <c r="A1906" s="277" t="str">
        <f t="shared" si="321"/>
        <v/>
      </c>
      <c r="B1906" s="296" t="str">
        <f t="shared" si="326"/>
        <v/>
      </c>
      <c r="C1906" s="296" t="str">
        <f t="shared" si="327"/>
        <v/>
      </c>
      <c r="D1906" s="297" t="str">
        <f t="shared" si="328"/>
        <v/>
      </c>
      <c r="E1906" s="298" t="str">
        <f t="shared" si="330"/>
        <v/>
      </c>
      <c r="F1906" s="297"/>
      <c r="G1906" s="297">
        <v>1906</v>
      </c>
      <c r="H1906" s="296" t="str">
        <f t="shared" si="329"/>
        <v/>
      </c>
      <c r="I1906" s="299" t="str">
        <f t="shared" si="322"/>
        <v/>
      </c>
      <c r="J1906" s="93"/>
      <c r="L1906" s="278">
        <f t="shared" si="323"/>
        <v>0</v>
      </c>
      <c r="M1906" s="278">
        <f t="shared" si="324"/>
        <v>0</v>
      </c>
      <c r="N1906" s="319">
        <f t="shared" si="325"/>
        <v>0</v>
      </c>
      <c r="O1906" s="300"/>
      <c r="P1906" s="300"/>
      <c r="Q1906" s="297"/>
      <c r="R1906" s="297"/>
      <c r="S1906" s="299" t="str">
        <f t="shared" si="331"/>
        <v/>
      </c>
    </row>
    <row r="1907" spans="1:19" ht="30" customHeight="1" x14ac:dyDescent="0.2">
      <c r="A1907" s="277" t="str">
        <f t="shared" si="321"/>
        <v/>
      </c>
      <c r="B1907" s="296" t="str">
        <f t="shared" si="326"/>
        <v/>
      </c>
      <c r="C1907" s="296" t="str">
        <f t="shared" si="327"/>
        <v/>
      </c>
      <c r="D1907" s="297" t="str">
        <f t="shared" si="328"/>
        <v/>
      </c>
      <c r="E1907" s="298" t="str">
        <f t="shared" si="330"/>
        <v/>
      </c>
      <c r="F1907" s="297"/>
      <c r="G1907" s="297">
        <v>1907</v>
      </c>
      <c r="H1907" s="296" t="str">
        <f t="shared" si="329"/>
        <v/>
      </c>
      <c r="I1907" s="299" t="str">
        <f t="shared" si="322"/>
        <v/>
      </c>
      <c r="J1907" s="93"/>
      <c r="L1907" s="278">
        <f t="shared" si="323"/>
        <v>0</v>
      </c>
      <c r="M1907" s="278">
        <f t="shared" si="324"/>
        <v>0</v>
      </c>
      <c r="N1907" s="319">
        <f t="shared" si="325"/>
        <v>0</v>
      </c>
      <c r="O1907" s="300"/>
      <c r="P1907" s="300"/>
      <c r="Q1907" s="297"/>
      <c r="R1907" s="297"/>
      <c r="S1907" s="299" t="str">
        <f t="shared" si="331"/>
        <v/>
      </c>
    </row>
    <row r="1908" spans="1:19" ht="30" customHeight="1" x14ac:dyDescent="0.2">
      <c r="A1908" s="277" t="str">
        <f t="shared" si="321"/>
        <v/>
      </c>
      <c r="B1908" s="296" t="str">
        <f t="shared" si="326"/>
        <v/>
      </c>
      <c r="C1908" s="296" t="str">
        <f t="shared" si="327"/>
        <v/>
      </c>
      <c r="D1908" s="297" t="str">
        <f t="shared" si="328"/>
        <v/>
      </c>
      <c r="E1908" s="298" t="str">
        <f t="shared" si="330"/>
        <v/>
      </c>
      <c r="F1908" s="297"/>
      <c r="G1908" s="297">
        <v>1908</v>
      </c>
      <c r="H1908" s="296" t="str">
        <f t="shared" si="329"/>
        <v/>
      </c>
      <c r="I1908" s="299" t="str">
        <f t="shared" si="322"/>
        <v/>
      </c>
      <c r="J1908" s="93"/>
      <c r="L1908" s="278">
        <f t="shared" si="323"/>
        <v>0</v>
      </c>
      <c r="M1908" s="278">
        <f t="shared" si="324"/>
        <v>0</v>
      </c>
      <c r="N1908" s="319">
        <f t="shared" si="325"/>
        <v>0</v>
      </c>
      <c r="O1908" s="300"/>
      <c r="P1908" s="300"/>
      <c r="Q1908" s="297"/>
      <c r="R1908" s="297"/>
      <c r="S1908" s="299" t="str">
        <f t="shared" si="331"/>
        <v/>
      </c>
    </row>
    <row r="1909" spans="1:19" ht="30" customHeight="1" x14ac:dyDescent="0.2">
      <c r="A1909" s="277" t="str">
        <f t="shared" si="321"/>
        <v/>
      </c>
      <c r="B1909" s="296" t="str">
        <f t="shared" si="326"/>
        <v/>
      </c>
      <c r="C1909" s="296" t="str">
        <f t="shared" si="327"/>
        <v/>
      </c>
      <c r="D1909" s="297" t="str">
        <f t="shared" si="328"/>
        <v/>
      </c>
      <c r="E1909" s="298" t="str">
        <f t="shared" si="330"/>
        <v/>
      </c>
      <c r="F1909" s="297"/>
      <c r="G1909" s="297">
        <v>1909</v>
      </c>
      <c r="H1909" s="296" t="str">
        <f t="shared" si="329"/>
        <v/>
      </c>
      <c r="I1909" s="299" t="str">
        <f t="shared" si="322"/>
        <v/>
      </c>
      <c r="J1909" s="93"/>
      <c r="L1909" s="278">
        <f t="shared" si="323"/>
        <v>0</v>
      </c>
      <c r="M1909" s="278">
        <f t="shared" si="324"/>
        <v>0</v>
      </c>
      <c r="N1909" s="319">
        <f t="shared" si="325"/>
        <v>0</v>
      </c>
      <c r="O1909" s="300"/>
      <c r="P1909" s="300"/>
      <c r="Q1909" s="297"/>
      <c r="R1909" s="297"/>
      <c r="S1909" s="299" t="str">
        <f t="shared" si="331"/>
        <v/>
      </c>
    </row>
    <row r="1910" spans="1:19" ht="30" customHeight="1" x14ac:dyDescent="0.2">
      <c r="A1910" s="277" t="str">
        <f t="shared" si="321"/>
        <v/>
      </c>
      <c r="B1910" s="296" t="str">
        <f t="shared" si="326"/>
        <v/>
      </c>
      <c r="C1910" s="296" t="str">
        <f t="shared" si="327"/>
        <v/>
      </c>
      <c r="D1910" s="297" t="str">
        <f t="shared" si="328"/>
        <v/>
      </c>
      <c r="E1910" s="298" t="str">
        <f t="shared" si="330"/>
        <v/>
      </c>
      <c r="F1910" s="297"/>
      <c r="G1910" s="297">
        <v>1910</v>
      </c>
      <c r="H1910" s="296" t="str">
        <f t="shared" si="329"/>
        <v/>
      </c>
      <c r="I1910" s="299" t="str">
        <f t="shared" si="322"/>
        <v/>
      </c>
      <c r="J1910" s="93"/>
      <c r="L1910" s="278">
        <f t="shared" si="323"/>
        <v>0</v>
      </c>
      <c r="M1910" s="278">
        <f t="shared" si="324"/>
        <v>0</v>
      </c>
      <c r="N1910" s="319">
        <f t="shared" si="325"/>
        <v>0</v>
      </c>
      <c r="O1910" s="300"/>
      <c r="P1910" s="300"/>
      <c r="Q1910" s="297"/>
      <c r="R1910" s="297"/>
      <c r="S1910" s="299" t="str">
        <f t="shared" si="331"/>
        <v/>
      </c>
    </row>
    <row r="1911" spans="1:19" ht="30" customHeight="1" x14ac:dyDescent="0.2">
      <c r="A1911" s="277" t="str">
        <f t="shared" si="321"/>
        <v/>
      </c>
      <c r="B1911" s="296" t="str">
        <f t="shared" si="326"/>
        <v/>
      </c>
      <c r="C1911" s="296" t="str">
        <f t="shared" si="327"/>
        <v/>
      </c>
      <c r="D1911" s="297" t="str">
        <f t="shared" si="328"/>
        <v/>
      </c>
      <c r="E1911" s="298" t="str">
        <f t="shared" si="330"/>
        <v/>
      </c>
      <c r="F1911" s="297"/>
      <c r="G1911" s="297">
        <v>1911</v>
      </c>
      <c r="H1911" s="296" t="str">
        <f t="shared" si="329"/>
        <v/>
      </c>
      <c r="I1911" s="299" t="str">
        <f t="shared" si="322"/>
        <v/>
      </c>
      <c r="J1911" s="93"/>
      <c r="L1911" s="278">
        <f t="shared" si="323"/>
        <v>0</v>
      </c>
      <c r="M1911" s="278">
        <f t="shared" si="324"/>
        <v>0</v>
      </c>
      <c r="N1911" s="319">
        <f t="shared" si="325"/>
        <v>0</v>
      </c>
      <c r="O1911" s="300"/>
      <c r="P1911" s="300"/>
      <c r="Q1911" s="297"/>
      <c r="R1911" s="297"/>
      <c r="S1911" s="299" t="str">
        <f t="shared" si="331"/>
        <v/>
      </c>
    </row>
    <row r="1912" spans="1:19" ht="30" customHeight="1" x14ac:dyDescent="0.2">
      <c r="A1912" s="277" t="str">
        <f t="shared" si="321"/>
        <v/>
      </c>
      <c r="B1912" s="296" t="str">
        <f t="shared" si="326"/>
        <v/>
      </c>
      <c r="C1912" s="296" t="str">
        <f t="shared" si="327"/>
        <v/>
      </c>
      <c r="D1912" s="297" t="str">
        <f t="shared" si="328"/>
        <v/>
      </c>
      <c r="E1912" s="298" t="str">
        <f t="shared" si="330"/>
        <v/>
      </c>
      <c r="F1912" s="297"/>
      <c r="G1912" s="297">
        <v>1912</v>
      </c>
      <c r="H1912" s="296" t="str">
        <f t="shared" si="329"/>
        <v/>
      </c>
      <c r="I1912" s="299" t="str">
        <f t="shared" si="322"/>
        <v/>
      </c>
      <c r="J1912" s="93"/>
      <c r="L1912" s="278">
        <f t="shared" si="323"/>
        <v>0</v>
      </c>
      <c r="M1912" s="278">
        <f t="shared" si="324"/>
        <v>0</v>
      </c>
      <c r="N1912" s="319">
        <f t="shared" si="325"/>
        <v>0</v>
      </c>
      <c r="O1912" s="300"/>
      <c r="P1912" s="300"/>
      <c r="Q1912" s="297"/>
      <c r="R1912" s="297"/>
      <c r="S1912" s="299" t="str">
        <f t="shared" si="331"/>
        <v/>
      </c>
    </row>
    <row r="1913" spans="1:19" ht="30" customHeight="1" x14ac:dyDescent="0.2">
      <c r="A1913" s="277" t="str">
        <f t="shared" si="321"/>
        <v/>
      </c>
      <c r="B1913" s="296" t="str">
        <f t="shared" si="326"/>
        <v/>
      </c>
      <c r="C1913" s="296" t="str">
        <f t="shared" si="327"/>
        <v/>
      </c>
      <c r="D1913" s="297" t="str">
        <f t="shared" si="328"/>
        <v/>
      </c>
      <c r="E1913" s="298" t="str">
        <f t="shared" si="330"/>
        <v/>
      </c>
      <c r="F1913" s="297"/>
      <c r="G1913" s="297">
        <v>1913</v>
      </c>
      <c r="H1913" s="296" t="str">
        <f t="shared" si="329"/>
        <v/>
      </c>
      <c r="I1913" s="299" t="str">
        <f t="shared" si="322"/>
        <v/>
      </c>
      <c r="J1913" s="93"/>
      <c r="L1913" s="278">
        <f t="shared" si="323"/>
        <v>0</v>
      </c>
      <c r="M1913" s="278">
        <f t="shared" si="324"/>
        <v>0</v>
      </c>
      <c r="N1913" s="319">
        <f t="shared" si="325"/>
        <v>0</v>
      </c>
      <c r="O1913" s="300"/>
      <c r="P1913" s="300"/>
      <c r="Q1913" s="297"/>
      <c r="R1913" s="297"/>
      <c r="S1913" s="299" t="str">
        <f t="shared" si="331"/>
        <v/>
      </c>
    </row>
    <row r="1914" spans="1:19" ht="30" customHeight="1" x14ac:dyDescent="0.2">
      <c r="A1914" s="277" t="str">
        <f t="shared" si="321"/>
        <v/>
      </c>
      <c r="B1914" s="296" t="str">
        <f t="shared" si="326"/>
        <v/>
      </c>
      <c r="C1914" s="296" t="str">
        <f t="shared" si="327"/>
        <v/>
      </c>
      <c r="D1914" s="297" t="str">
        <f t="shared" si="328"/>
        <v/>
      </c>
      <c r="E1914" s="298" t="str">
        <f t="shared" si="330"/>
        <v/>
      </c>
      <c r="F1914" s="297"/>
      <c r="G1914" s="297">
        <v>1914</v>
      </c>
      <c r="H1914" s="296" t="str">
        <f t="shared" si="329"/>
        <v/>
      </c>
      <c r="I1914" s="299" t="str">
        <f t="shared" si="322"/>
        <v/>
      </c>
      <c r="J1914" s="93"/>
      <c r="L1914" s="278">
        <f t="shared" si="323"/>
        <v>0</v>
      </c>
      <c r="M1914" s="278">
        <f t="shared" si="324"/>
        <v>0</v>
      </c>
      <c r="N1914" s="319">
        <f t="shared" si="325"/>
        <v>0</v>
      </c>
      <c r="O1914" s="300"/>
      <c r="P1914" s="300"/>
      <c r="Q1914" s="297"/>
      <c r="R1914" s="297"/>
      <c r="S1914" s="299" t="str">
        <f t="shared" si="331"/>
        <v/>
      </c>
    </row>
    <row r="1915" spans="1:19" ht="30" customHeight="1" x14ac:dyDescent="0.2">
      <c r="A1915" s="277" t="str">
        <f t="shared" si="321"/>
        <v/>
      </c>
      <c r="B1915" s="296" t="str">
        <f t="shared" si="326"/>
        <v/>
      </c>
      <c r="C1915" s="296" t="str">
        <f t="shared" si="327"/>
        <v/>
      </c>
      <c r="D1915" s="297" t="str">
        <f t="shared" si="328"/>
        <v/>
      </c>
      <c r="E1915" s="298" t="str">
        <f t="shared" si="330"/>
        <v/>
      </c>
      <c r="F1915" s="297"/>
      <c r="G1915" s="297">
        <v>1915</v>
      </c>
      <c r="H1915" s="296" t="str">
        <f t="shared" si="329"/>
        <v/>
      </c>
      <c r="I1915" s="299" t="str">
        <f t="shared" si="322"/>
        <v/>
      </c>
      <c r="J1915" s="93"/>
      <c r="L1915" s="278">
        <f t="shared" si="323"/>
        <v>0</v>
      </c>
      <c r="M1915" s="278">
        <f t="shared" si="324"/>
        <v>0</v>
      </c>
      <c r="N1915" s="319">
        <f t="shared" si="325"/>
        <v>0</v>
      </c>
      <c r="O1915" s="300"/>
      <c r="P1915" s="300"/>
      <c r="Q1915" s="297"/>
      <c r="R1915" s="297"/>
      <c r="S1915" s="299" t="str">
        <f t="shared" si="331"/>
        <v/>
      </c>
    </row>
    <row r="1916" spans="1:19" ht="30" customHeight="1" x14ac:dyDescent="0.2">
      <c r="A1916" s="277" t="str">
        <f t="shared" si="321"/>
        <v/>
      </c>
      <c r="B1916" s="296" t="str">
        <f t="shared" si="326"/>
        <v/>
      </c>
      <c r="C1916" s="296" t="str">
        <f t="shared" si="327"/>
        <v/>
      </c>
      <c r="D1916" s="297" t="str">
        <f t="shared" si="328"/>
        <v/>
      </c>
      <c r="E1916" s="298" t="str">
        <f t="shared" si="330"/>
        <v/>
      </c>
      <c r="F1916" s="297"/>
      <c r="G1916" s="297">
        <v>1916</v>
      </c>
      <c r="H1916" s="296" t="str">
        <f t="shared" si="329"/>
        <v/>
      </c>
      <c r="I1916" s="299" t="str">
        <f t="shared" si="322"/>
        <v/>
      </c>
      <c r="J1916" s="93"/>
      <c r="L1916" s="278">
        <f t="shared" si="323"/>
        <v>0</v>
      </c>
      <c r="M1916" s="278">
        <f t="shared" si="324"/>
        <v>0</v>
      </c>
      <c r="N1916" s="319">
        <f t="shared" si="325"/>
        <v>0</v>
      </c>
      <c r="O1916" s="300"/>
      <c r="P1916" s="300"/>
      <c r="Q1916" s="297"/>
      <c r="R1916" s="297"/>
      <c r="S1916" s="299" t="str">
        <f t="shared" si="331"/>
        <v/>
      </c>
    </row>
    <row r="1917" spans="1:19" ht="30" customHeight="1" x14ac:dyDescent="0.2">
      <c r="A1917" s="277" t="str">
        <f t="shared" si="321"/>
        <v/>
      </c>
      <c r="B1917" s="296" t="str">
        <f t="shared" si="326"/>
        <v/>
      </c>
      <c r="C1917" s="296" t="str">
        <f t="shared" si="327"/>
        <v/>
      </c>
      <c r="D1917" s="297" t="str">
        <f t="shared" si="328"/>
        <v/>
      </c>
      <c r="E1917" s="298" t="str">
        <f t="shared" si="330"/>
        <v/>
      </c>
      <c r="F1917" s="297"/>
      <c r="G1917" s="297">
        <v>1917</v>
      </c>
      <c r="H1917" s="296" t="str">
        <f t="shared" si="329"/>
        <v/>
      </c>
      <c r="I1917" s="299" t="str">
        <f t="shared" si="322"/>
        <v/>
      </c>
      <c r="J1917" s="93"/>
      <c r="L1917" s="278">
        <f t="shared" si="323"/>
        <v>0</v>
      </c>
      <c r="M1917" s="278">
        <f t="shared" si="324"/>
        <v>0</v>
      </c>
      <c r="N1917" s="319">
        <f t="shared" si="325"/>
        <v>0</v>
      </c>
      <c r="O1917" s="300"/>
      <c r="P1917" s="300"/>
      <c r="Q1917" s="297"/>
      <c r="R1917" s="297"/>
      <c r="S1917" s="299" t="str">
        <f t="shared" si="331"/>
        <v/>
      </c>
    </row>
    <row r="1918" spans="1:19" ht="30" customHeight="1" x14ac:dyDescent="0.2">
      <c r="A1918" s="277" t="str">
        <f t="shared" si="321"/>
        <v/>
      </c>
      <c r="B1918" s="296" t="str">
        <f t="shared" si="326"/>
        <v/>
      </c>
      <c r="C1918" s="296" t="str">
        <f t="shared" si="327"/>
        <v/>
      </c>
      <c r="D1918" s="297" t="str">
        <f t="shared" si="328"/>
        <v/>
      </c>
      <c r="E1918" s="298" t="str">
        <f t="shared" si="330"/>
        <v/>
      </c>
      <c r="F1918" s="297"/>
      <c r="G1918" s="297">
        <v>1918</v>
      </c>
      <c r="H1918" s="296" t="str">
        <f t="shared" si="329"/>
        <v/>
      </c>
      <c r="I1918" s="299" t="str">
        <f t="shared" si="322"/>
        <v/>
      </c>
      <c r="J1918" s="93"/>
      <c r="L1918" s="278">
        <f t="shared" si="323"/>
        <v>0</v>
      </c>
      <c r="M1918" s="278">
        <f t="shared" si="324"/>
        <v>0</v>
      </c>
      <c r="N1918" s="319">
        <f t="shared" si="325"/>
        <v>0</v>
      </c>
      <c r="O1918" s="300"/>
      <c r="P1918" s="300"/>
      <c r="Q1918" s="297"/>
      <c r="R1918" s="297"/>
      <c r="S1918" s="299" t="str">
        <f t="shared" si="331"/>
        <v/>
      </c>
    </row>
    <row r="1919" spans="1:19" ht="30" customHeight="1" x14ac:dyDescent="0.2">
      <c r="A1919" s="277" t="str">
        <f t="shared" si="321"/>
        <v/>
      </c>
      <c r="B1919" s="296" t="str">
        <f t="shared" si="326"/>
        <v/>
      </c>
      <c r="C1919" s="296" t="str">
        <f t="shared" si="327"/>
        <v/>
      </c>
      <c r="D1919" s="297" t="str">
        <f t="shared" si="328"/>
        <v/>
      </c>
      <c r="E1919" s="298" t="str">
        <f t="shared" si="330"/>
        <v/>
      </c>
      <c r="F1919" s="297"/>
      <c r="G1919" s="297">
        <v>1919</v>
      </c>
      <c r="H1919" s="296" t="str">
        <f t="shared" si="329"/>
        <v/>
      </c>
      <c r="I1919" s="299" t="str">
        <f t="shared" si="322"/>
        <v/>
      </c>
      <c r="J1919" s="93"/>
      <c r="L1919" s="278">
        <f t="shared" si="323"/>
        <v>0</v>
      </c>
      <c r="M1919" s="278">
        <f t="shared" si="324"/>
        <v>0</v>
      </c>
      <c r="N1919" s="319">
        <f t="shared" si="325"/>
        <v>0</v>
      </c>
      <c r="O1919" s="300"/>
      <c r="P1919" s="300"/>
      <c r="Q1919" s="297"/>
      <c r="R1919" s="297"/>
      <c r="S1919" s="299" t="str">
        <f t="shared" si="331"/>
        <v/>
      </c>
    </row>
    <row r="1920" spans="1:19" ht="30" customHeight="1" x14ac:dyDescent="0.2">
      <c r="A1920" s="277" t="str">
        <f t="shared" si="321"/>
        <v/>
      </c>
      <c r="B1920" s="296" t="str">
        <f t="shared" si="326"/>
        <v/>
      </c>
      <c r="C1920" s="296" t="str">
        <f t="shared" si="327"/>
        <v/>
      </c>
      <c r="D1920" s="297" t="str">
        <f t="shared" si="328"/>
        <v/>
      </c>
      <c r="E1920" s="298" t="str">
        <f t="shared" si="330"/>
        <v/>
      </c>
      <c r="F1920" s="297"/>
      <c r="G1920" s="297">
        <v>1920</v>
      </c>
      <c r="H1920" s="296" t="str">
        <f t="shared" si="329"/>
        <v/>
      </c>
      <c r="I1920" s="299" t="str">
        <f t="shared" si="322"/>
        <v/>
      </c>
      <c r="J1920" s="93"/>
      <c r="L1920" s="278">
        <f t="shared" si="323"/>
        <v>0</v>
      </c>
      <c r="M1920" s="278">
        <f t="shared" si="324"/>
        <v>0</v>
      </c>
      <c r="N1920" s="319">
        <f t="shared" si="325"/>
        <v>0</v>
      </c>
      <c r="O1920" s="300"/>
      <c r="P1920" s="300"/>
      <c r="Q1920" s="297"/>
      <c r="R1920" s="297"/>
      <c r="S1920" s="299" t="str">
        <f t="shared" si="331"/>
        <v/>
      </c>
    </row>
    <row r="1921" spans="1:19" ht="30" customHeight="1" x14ac:dyDescent="0.2">
      <c r="A1921" s="277" t="str">
        <f t="shared" si="321"/>
        <v/>
      </c>
      <c r="B1921" s="296" t="str">
        <f t="shared" si="326"/>
        <v/>
      </c>
      <c r="C1921" s="296" t="str">
        <f t="shared" si="327"/>
        <v/>
      </c>
      <c r="D1921" s="297" t="str">
        <f t="shared" si="328"/>
        <v/>
      </c>
      <c r="E1921" s="298" t="str">
        <f t="shared" si="330"/>
        <v/>
      </c>
      <c r="F1921" s="297"/>
      <c r="G1921" s="297">
        <v>1921</v>
      </c>
      <c r="H1921" s="296" t="str">
        <f t="shared" si="329"/>
        <v/>
      </c>
      <c r="I1921" s="299" t="str">
        <f t="shared" si="322"/>
        <v/>
      </c>
      <c r="J1921" s="93"/>
      <c r="L1921" s="278">
        <f t="shared" si="323"/>
        <v>0</v>
      </c>
      <c r="M1921" s="278">
        <f t="shared" si="324"/>
        <v>0</v>
      </c>
      <c r="N1921" s="319">
        <f t="shared" si="325"/>
        <v>0</v>
      </c>
      <c r="O1921" s="300"/>
      <c r="P1921" s="300"/>
      <c r="Q1921" s="297"/>
      <c r="R1921" s="297"/>
      <c r="S1921" s="299" t="str">
        <f t="shared" si="331"/>
        <v/>
      </c>
    </row>
    <row r="1922" spans="1:19" ht="30" customHeight="1" x14ac:dyDescent="0.2">
      <c r="A1922" s="277" t="str">
        <f t="shared" ref="A1922:A1985" si="332">IF(B1922="","",$W$3)</f>
        <v/>
      </c>
      <c r="B1922" s="296" t="str">
        <f t="shared" si="326"/>
        <v/>
      </c>
      <c r="C1922" s="296" t="str">
        <f t="shared" si="327"/>
        <v/>
      </c>
      <c r="D1922" s="297" t="str">
        <f t="shared" si="328"/>
        <v/>
      </c>
      <c r="E1922" s="298" t="str">
        <f t="shared" si="330"/>
        <v/>
      </c>
      <c r="F1922" s="297"/>
      <c r="G1922" s="297">
        <v>1922</v>
      </c>
      <c r="H1922" s="296" t="str">
        <f t="shared" si="329"/>
        <v/>
      </c>
      <c r="I1922" s="299" t="str">
        <f t="shared" ref="I1922:I1985" si="333">IF(H1922="","",CONCATENATE("C",IF(H1922&gt;$X$1-25,0,INT(($X$1-H1922-20)/5))))</f>
        <v/>
      </c>
      <c r="J1922" s="93"/>
      <c r="L1922" s="278">
        <f t="shared" ref="L1922:L1985" si="334">IF(D1922="M",1,0)</f>
        <v>0</v>
      </c>
      <c r="M1922" s="278">
        <f t="shared" ref="M1922:M1985" si="335">IF(D1922="F",1,0)</f>
        <v>0</v>
      </c>
      <c r="N1922" s="319">
        <f t="shared" ref="N1922:N1985" si="336">IF(COUNTBLANK(O1922:R1922)=0,1,0)</f>
        <v>0</v>
      </c>
      <c r="O1922" s="300"/>
      <c r="P1922" s="300"/>
      <c r="Q1922" s="297"/>
      <c r="R1922" s="297"/>
      <c r="S1922" s="299" t="str">
        <f t="shared" si="331"/>
        <v/>
      </c>
    </row>
    <row r="1923" spans="1:19" ht="30" customHeight="1" x14ac:dyDescent="0.2">
      <c r="A1923" s="277" t="str">
        <f t="shared" si="332"/>
        <v/>
      </c>
      <c r="B1923" s="296" t="str">
        <f t="shared" ref="B1923:B1986" si="337">IF(O1923="","",O1923)</f>
        <v/>
      </c>
      <c r="C1923" s="296" t="str">
        <f t="shared" ref="C1923:C1986" si="338">IF(P1923="","",P1923)</f>
        <v/>
      </c>
      <c r="D1923" s="297" t="str">
        <f t="shared" ref="D1923:D1986" si="339">IF(Q1923="","",Q1923)</f>
        <v/>
      </c>
      <c r="E1923" s="298" t="str">
        <f t="shared" si="330"/>
        <v/>
      </c>
      <c r="F1923" s="297"/>
      <c r="G1923" s="297">
        <v>1923</v>
      </c>
      <c r="H1923" s="296" t="str">
        <f t="shared" ref="H1923:H1986" si="340">IF(R1923="","",R1923)</f>
        <v/>
      </c>
      <c r="I1923" s="299" t="str">
        <f t="shared" si="333"/>
        <v/>
      </c>
      <c r="J1923" s="93"/>
      <c r="L1923" s="278">
        <f t="shared" si="334"/>
        <v>0</v>
      </c>
      <c r="M1923" s="278">
        <f t="shared" si="335"/>
        <v>0</v>
      </c>
      <c r="N1923" s="319">
        <f t="shared" si="336"/>
        <v>0</v>
      </c>
      <c r="O1923" s="300"/>
      <c r="P1923" s="300"/>
      <c r="Q1923" s="297"/>
      <c r="R1923" s="297"/>
      <c r="S1923" s="299" t="str">
        <f t="shared" si="331"/>
        <v/>
      </c>
    </row>
    <row r="1924" spans="1:19" ht="30" customHeight="1" x14ac:dyDescent="0.2">
      <c r="A1924" s="277" t="str">
        <f t="shared" si="332"/>
        <v/>
      </c>
      <c r="B1924" s="296" t="str">
        <f t="shared" si="337"/>
        <v/>
      </c>
      <c r="C1924" s="296" t="str">
        <f t="shared" si="338"/>
        <v/>
      </c>
      <c r="D1924" s="297" t="str">
        <f t="shared" si="339"/>
        <v/>
      </c>
      <c r="E1924" s="298" t="str">
        <f t="shared" ref="E1924:E1987" si="341">IF(H1924="","",VALUE(CONCATENATE("01/01/",H1924)))</f>
        <v/>
      </c>
      <c r="F1924" s="297"/>
      <c r="G1924" s="297">
        <v>1924</v>
      </c>
      <c r="H1924" s="296" t="str">
        <f t="shared" si="340"/>
        <v/>
      </c>
      <c r="I1924" s="299" t="str">
        <f t="shared" si="333"/>
        <v/>
      </c>
      <c r="J1924" s="93"/>
      <c r="L1924" s="278">
        <f t="shared" si="334"/>
        <v>0</v>
      </c>
      <c r="M1924" s="278">
        <f t="shared" si="335"/>
        <v>0</v>
      </c>
      <c r="N1924" s="319">
        <f t="shared" si="336"/>
        <v>0</v>
      </c>
      <c r="O1924" s="300"/>
      <c r="P1924" s="300"/>
      <c r="Q1924" s="297"/>
      <c r="R1924" s="297"/>
      <c r="S1924" s="299" t="str">
        <f t="shared" si="331"/>
        <v/>
      </c>
    </row>
    <row r="1925" spans="1:19" ht="30" customHeight="1" x14ac:dyDescent="0.2">
      <c r="A1925" s="277" t="str">
        <f t="shared" si="332"/>
        <v/>
      </c>
      <c r="B1925" s="296" t="str">
        <f t="shared" si="337"/>
        <v/>
      </c>
      <c r="C1925" s="296" t="str">
        <f t="shared" si="338"/>
        <v/>
      </c>
      <c r="D1925" s="297" t="str">
        <f t="shared" si="339"/>
        <v/>
      </c>
      <c r="E1925" s="298" t="str">
        <f t="shared" si="341"/>
        <v/>
      </c>
      <c r="F1925" s="297"/>
      <c r="G1925" s="297">
        <v>1925</v>
      </c>
      <c r="H1925" s="296" t="str">
        <f t="shared" si="340"/>
        <v/>
      </c>
      <c r="I1925" s="299" t="str">
        <f t="shared" si="333"/>
        <v/>
      </c>
      <c r="J1925" s="93"/>
      <c r="L1925" s="278">
        <f t="shared" si="334"/>
        <v>0</v>
      </c>
      <c r="M1925" s="278">
        <f t="shared" si="335"/>
        <v>0</v>
      </c>
      <c r="N1925" s="319">
        <f t="shared" si="336"/>
        <v>0</v>
      </c>
      <c r="O1925" s="300"/>
      <c r="P1925" s="300"/>
      <c r="Q1925" s="297"/>
      <c r="R1925" s="297"/>
      <c r="S1925" s="299" t="str">
        <f t="shared" si="331"/>
        <v/>
      </c>
    </row>
    <row r="1926" spans="1:19" ht="30" customHeight="1" x14ac:dyDescent="0.2">
      <c r="A1926" s="277" t="str">
        <f t="shared" si="332"/>
        <v/>
      </c>
      <c r="B1926" s="296" t="str">
        <f t="shared" si="337"/>
        <v/>
      </c>
      <c r="C1926" s="296" t="str">
        <f t="shared" si="338"/>
        <v/>
      </c>
      <c r="D1926" s="297" t="str">
        <f t="shared" si="339"/>
        <v/>
      </c>
      <c r="E1926" s="298" t="str">
        <f t="shared" si="341"/>
        <v/>
      </c>
      <c r="F1926" s="297"/>
      <c r="G1926" s="297">
        <v>1926</v>
      </c>
      <c r="H1926" s="296" t="str">
        <f t="shared" si="340"/>
        <v/>
      </c>
      <c r="I1926" s="299" t="str">
        <f t="shared" si="333"/>
        <v/>
      </c>
      <c r="J1926" s="93"/>
      <c r="L1926" s="278">
        <f t="shared" si="334"/>
        <v>0</v>
      </c>
      <c r="M1926" s="278">
        <f t="shared" si="335"/>
        <v>0</v>
      </c>
      <c r="N1926" s="319">
        <f t="shared" si="336"/>
        <v>0</v>
      </c>
      <c r="O1926" s="300"/>
      <c r="P1926" s="300"/>
      <c r="Q1926" s="297"/>
      <c r="R1926" s="297"/>
      <c r="S1926" s="299" t="str">
        <f t="shared" si="331"/>
        <v/>
      </c>
    </row>
    <row r="1927" spans="1:19" ht="30" customHeight="1" x14ac:dyDescent="0.2">
      <c r="A1927" s="277" t="str">
        <f t="shared" si="332"/>
        <v/>
      </c>
      <c r="B1927" s="296" t="str">
        <f t="shared" si="337"/>
        <v/>
      </c>
      <c r="C1927" s="296" t="str">
        <f t="shared" si="338"/>
        <v/>
      </c>
      <c r="D1927" s="297" t="str">
        <f t="shared" si="339"/>
        <v/>
      </c>
      <c r="E1927" s="298" t="str">
        <f t="shared" si="341"/>
        <v/>
      </c>
      <c r="F1927" s="297"/>
      <c r="G1927" s="297">
        <v>1927</v>
      </c>
      <c r="H1927" s="296" t="str">
        <f t="shared" si="340"/>
        <v/>
      </c>
      <c r="I1927" s="299" t="str">
        <f t="shared" si="333"/>
        <v/>
      </c>
      <c r="J1927" s="93"/>
      <c r="L1927" s="278">
        <f t="shared" si="334"/>
        <v>0</v>
      </c>
      <c r="M1927" s="278">
        <f t="shared" si="335"/>
        <v>0</v>
      </c>
      <c r="N1927" s="319">
        <f t="shared" si="336"/>
        <v>0</v>
      </c>
      <c r="O1927" s="300"/>
      <c r="P1927" s="300"/>
      <c r="Q1927" s="297"/>
      <c r="R1927" s="297"/>
      <c r="S1927" s="299" t="str">
        <f t="shared" si="331"/>
        <v/>
      </c>
    </row>
    <row r="1928" spans="1:19" ht="30" customHeight="1" x14ac:dyDescent="0.2">
      <c r="A1928" s="277" t="str">
        <f t="shared" si="332"/>
        <v/>
      </c>
      <c r="B1928" s="296" t="str">
        <f t="shared" si="337"/>
        <v/>
      </c>
      <c r="C1928" s="296" t="str">
        <f t="shared" si="338"/>
        <v/>
      </c>
      <c r="D1928" s="297" t="str">
        <f t="shared" si="339"/>
        <v/>
      </c>
      <c r="E1928" s="298" t="str">
        <f t="shared" si="341"/>
        <v/>
      </c>
      <c r="F1928" s="297"/>
      <c r="G1928" s="297">
        <v>1928</v>
      </c>
      <c r="H1928" s="296" t="str">
        <f t="shared" si="340"/>
        <v/>
      </c>
      <c r="I1928" s="299" t="str">
        <f t="shared" si="333"/>
        <v/>
      </c>
      <c r="J1928" s="93"/>
      <c r="L1928" s="278">
        <f t="shared" si="334"/>
        <v>0</v>
      </c>
      <c r="M1928" s="278">
        <f t="shared" si="335"/>
        <v>0</v>
      </c>
      <c r="N1928" s="319">
        <f t="shared" si="336"/>
        <v>0</v>
      </c>
      <c r="O1928" s="300"/>
      <c r="P1928" s="300"/>
      <c r="Q1928" s="297"/>
      <c r="R1928" s="297"/>
      <c r="S1928" s="299" t="str">
        <f t="shared" si="331"/>
        <v/>
      </c>
    </row>
    <row r="1929" spans="1:19" ht="30" customHeight="1" x14ac:dyDescent="0.2">
      <c r="A1929" s="277" t="str">
        <f t="shared" si="332"/>
        <v/>
      </c>
      <c r="B1929" s="296" t="str">
        <f t="shared" si="337"/>
        <v/>
      </c>
      <c r="C1929" s="296" t="str">
        <f t="shared" si="338"/>
        <v/>
      </c>
      <c r="D1929" s="297" t="str">
        <f t="shared" si="339"/>
        <v/>
      </c>
      <c r="E1929" s="298" t="str">
        <f t="shared" si="341"/>
        <v/>
      </c>
      <c r="F1929" s="297"/>
      <c r="G1929" s="297">
        <v>1929</v>
      </c>
      <c r="H1929" s="296" t="str">
        <f t="shared" si="340"/>
        <v/>
      </c>
      <c r="I1929" s="299" t="str">
        <f t="shared" si="333"/>
        <v/>
      </c>
      <c r="J1929" s="93"/>
      <c r="L1929" s="278">
        <f t="shared" si="334"/>
        <v>0</v>
      </c>
      <c r="M1929" s="278">
        <f t="shared" si="335"/>
        <v>0</v>
      </c>
      <c r="N1929" s="319">
        <f t="shared" si="336"/>
        <v>0</v>
      </c>
      <c r="O1929" s="300"/>
      <c r="P1929" s="300"/>
      <c r="Q1929" s="297"/>
      <c r="R1929" s="297"/>
      <c r="S1929" s="299" t="str">
        <f t="shared" si="331"/>
        <v/>
      </c>
    </row>
    <row r="1930" spans="1:19" ht="30" customHeight="1" x14ac:dyDescent="0.2">
      <c r="A1930" s="277" t="str">
        <f t="shared" si="332"/>
        <v/>
      </c>
      <c r="B1930" s="296" t="str">
        <f t="shared" si="337"/>
        <v/>
      </c>
      <c r="C1930" s="296" t="str">
        <f t="shared" si="338"/>
        <v/>
      </c>
      <c r="D1930" s="297" t="str">
        <f t="shared" si="339"/>
        <v/>
      </c>
      <c r="E1930" s="298" t="str">
        <f t="shared" si="341"/>
        <v/>
      </c>
      <c r="F1930" s="297"/>
      <c r="G1930" s="297">
        <v>1930</v>
      </c>
      <c r="H1930" s="296" t="str">
        <f t="shared" si="340"/>
        <v/>
      </c>
      <c r="I1930" s="299" t="str">
        <f t="shared" si="333"/>
        <v/>
      </c>
      <c r="J1930" s="93"/>
      <c r="L1930" s="278">
        <f t="shared" si="334"/>
        <v>0</v>
      </c>
      <c r="M1930" s="278">
        <f t="shared" si="335"/>
        <v>0</v>
      </c>
      <c r="N1930" s="319">
        <f t="shared" si="336"/>
        <v>0</v>
      </c>
      <c r="O1930" s="300"/>
      <c r="P1930" s="300"/>
      <c r="Q1930" s="297"/>
      <c r="R1930" s="297"/>
      <c r="S1930" s="299" t="str">
        <f t="shared" si="331"/>
        <v/>
      </c>
    </row>
    <row r="1931" spans="1:19" ht="30" customHeight="1" x14ac:dyDescent="0.2">
      <c r="A1931" s="277" t="str">
        <f t="shared" si="332"/>
        <v/>
      </c>
      <c r="B1931" s="296" t="str">
        <f t="shared" si="337"/>
        <v/>
      </c>
      <c r="C1931" s="296" t="str">
        <f t="shared" si="338"/>
        <v/>
      </c>
      <c r="D1931" s="297" t="str">
        <f t="shared" si="339"/>
        <v/>
      </c>
      <c r="E1931" s="298" t="str">
        <f t="shared" si="341"/>
        <v/>
      </c>
      <c r="F1931" s="297"/>
      <c r="G1931" s="297">
        <v>1931</v>
      </c>
      <c r="H1931" s="296" t="str">
        <f t="shared" si="340"/>
        <v/>
      </c>
      <c r="I1931" s="299" t="str">
        <f t="shared" si="333"/>
        <v/>
      </c>
      <c r="J1931" s="93"/>
      <c r="L1931" s="278">
        <f t="shared" si="334"/>
        <v>0</v>
      </c>
      <c r="M1931" s="278">
        <f t="shared" si="335"/>
        <v>0</v>
      </c>
      <c r="N1931" s="319">
        <f t="shared" si="336"/>
        <v>0</v>
      </c>
      <c r="O1931" s="300"/>
      <c r="P1931" s="300"/>
      <c r="Q1931" s="297"/>
      <c r="R1931" s="297"/>
      <c r="S1931" s="299" t="str">
        <f t="shared" si="331"/>
        <v/>
      </c>
    </row>
    <row r="1932" spans="1:19" ht="30" customHeight="1" x14ac:dyDescent="0.2">
      <c r="A1932" s="277" t="str">
        <f t="shared" si="332"/>
        <v/>
      </c>
      <c r="B1932" s="296" t="str">
        <f t="shared" si="337"/>
        <v/>
      </c>
      <c r="C1932" s="296" t="str">
        <f t="shared" si="338"/>
        <v/>
      </c>
      <c r="D1932" s="297" t="str">
        <f t="shared" si="339"/>
        <v/>
      </c>
      <c r="E1932" s="298" t="str">
        <f t="shared" si="341"/>
        <v/>
      </c>
      <c r="F1932" s="297"/>
      <c r="G1932" s="297">
        <v>1932</v>
      </c>
      <c r="H1932" s="296" t="str">
        <f t="shared" si="340"/>
        <v/>
      </c>
      <c r="I1932" s="299" t="str">
        <f t="shared" si="333"/>
        <v/>
      </c>
      <c r="J1932" s="93"/>
      <c r="L1932" s="278">
        <f t="shared" si="334"/>
        <v>0</v>
      </c>
      <c r="M1932" s="278">
        <f t="shared" si="335"/>
        <v>0</v>
      </c>
      <c r="N1932" s="319">
        <f t="shared" si="336"/>
        <v>0</v>
      </c>
      <c r="O1932" s="300"/>
      <c r="P1932" s="300"/>
      <c r="Q1932" s="297"/>
      <c r="R1932" s="297"/>
      <c r="S1932" s="299" t="str">
        <f t="shared" si="331"/>
        <v/>
      </c>
    </row>
    <row r="1933" spans="1:19" ht="30" customHeight="1" x14ac:dyDescent="0.2">
      <c r="A1933" s="277" t="str">
        <f t="shared" si="332"/>
        <v/>
      </c>
      <c r="B1933" s="296" t="str">
        <f t="shared" si="337"/>
        <v/>
      </c>
      <c r="C1933" s="296" t="str">
        <f t="shared" si="338"/>
        <v/>
      </c>
      <c r="D1933" s="297" t="str">
        <f t="shared" si="339"/>
        <v/>
      </c>
      <c r="E1933" s="298" t="str">
        <f t="shared" si="341"/>
        <v/>
      </c>
      <c r="F1933" s="297"/>
      <c r="G1933" s="297">
        <v>1933</v>
      </c>
      <c r="H1933" s="296" t="str">
        <f t="shared" si="340"/>
        <v/>
      </c>
      <c r="I1933" s="299" t="str">
        <f t="shared" si="333"/>
        <v/>
      </c>
      <c r="J1933" s="93"/>
      <c r="L1933" s="278">
        <f t="shared" si="334"/>
        <v>0</v>
      </c>
      <c r="M1933" s="278">
        <f t="shared" si="335"/>
        <v>0</v>
      </c>
      <c r="N1933" s="319">
        <f t="shared" si="336"/>
        <v>0</v>
      </c>
      <c r="O1933" s="300"/>
      <c r="P1933" s="300"/>
      <c r="Q1933" s="297"/>
      <c r="R1933" s="297"/>
      <c r="S1933" s="299" t="str">
        <f t="shared" si="331"/>
        <v/>
      </c>
    </row>
    <row r="1934" spans="1:19" ht="30" customHeight="1" x14ac:dyDescent="0.2">
      <c r="A1934" s="277" t="str">
        <f t="shared" si="332"/>
        <v/>
      </c>
      <c r="B1934" s="296" t="str">
        <f t="shared" si="337"/>
        <v/>
      </c>
      <c r="C1934" s="296" t="str">
        <f t="shared" si="338"/>
        <v/>
      </c>
      <c r="D1934" s="297" t="str">
        <f t="shared" si="339"/>
        <v/>
      </c>
      <c r="E1934" s="298" t="str">
        <f t="shared" si="341"/>
        <v/>
      </c>
      <c r="F1934" s="297"/>
      <c r="G1934" s="297">
        <v>1934</v>
      </c>
      <c r="H1934" s="296" t="str">
        <f t="shared" si="340"/>
        <v/>
      </c>
      <c r="I1934" s="299" t="str">
        <f t="shared" si="333"/>
        <v/>
      </c>
      <c r="J1934" s="93"/>
      <c r="L1934" s="278">
        <f t="shared" si="334"/>
        <v>0</v>
      </c>
      <c r="M1934" s="278">
        <f t="shared" si="335"/>
        <v>0</v>
      </c>
      <c r="N1934" s="319">
        <f t="shared" si="336"/>
        <v>0</v>
      </c>
      <c r="O1934" s="300"/>
      <c r="P1934" s="300"/>
      <c r="Q1934" s="297"/>
      <c r="R1934" s="297"/>
      <c r="S1934" s="299" t="str">
        <f t="shared" si="331"/>
        <v/>
      </c>
    </row>
    <row r="1935" spans="1:19" ht="30" customHeight="1" x14ac:dyDescent="0.2">
      <c r="A1935" s="277" t="str">
        <f t="shared" si="332"/>
        <v/>
      </c>
      <c r="B1935" s="296" t="str">
        <f t="shared" si="337"/>
        <v/>
      </c>
      <c r="C1935" s="296" t="str">
        <f t="shared" si="338"/>
        <v/>
      </c>
      <c r="D1935" s="297" t="str">
        <f t="shared" si="339"/>
        <v/>
      </c>
      <c r="E1935" s="298" t="str">
        <f t="shared" si="341"/>
        <v/>
      </c>
      <c r="F1935" s="297"/>
      <c r="G1935" s="297">
        <v>1935</v>
      </c>
      <c r="H1935" s="296" t="str">
        <f t="shared" si="340"/>
        <v/>
      </c>
      <c r="I1935" s="299" t="str">
        <f t="shared" si="333"/>
        <v/>
      </c>
      <c r="J1935" s="93"/>
      <c r="L1935" s="278">
        <f t="shared" si="334"/>
        <v>0</v>
      </c>
      <c r="M1935" s="278">
        <f t="shared" si="335"/>
        <v>0</v>
      </c>
      <c r="N1935" s="319">
        <f t="shared" si="336"/>
        <v>0</v>
      </c>
      <c r="O1935" s="300"/>
      <c r="P1935" s="300"/>
      <c r="Q1935" s="297"/>
      <c r="R1935" s="297"/>
      <c r="S1935" s="299" t="str">
        <f t="shared" si="331"/>
        <v/>
      </c>
    </row>
    <row r="1936" spans="1:19" ht="30" customHeight="1" x14ac:dyDescent="0.2">
      <c r="A1936" s="277" t="str">
        <f t="shared" si="332"/>
        <v/>
      </c>
      <c r="B1936" s="296" t="str">
        <f t="shared" si="337"/>
        <v/>
      </c>
      <c r="C1936" s="296" t="str">
        <f t="shared" si="338"/>
        <v/>
      </c>
      <c r="D1936" s="297" t="str">
        <f t="shared" si="339"/>
        <v/>
      </c>
      <c r="E1936" s="298" t="str">
        <f t="shared" si="341"/>
        <v/>
      </c>
      <c r="F1936" s="297"/>
      <c r="G1936" s="297">
        <v>1936</v>
      </c>
      <c r="H1936" s="296" t="str">
        <f t="shared" si="340"/>
        <v/>
      </c>
      <c r="I1936" s="299" t="str">
        <f t="shared" si="333"/>
        <v/>
      </c>
      <c r="J1936" s="93"/>
      <c r="L1936" s="278">
        <f t="shared" si="334"/>
        <v>0</v>
      </c>
      <c r="M1936" s="278">
        <f t="shared" si="335"/>
        <v>0</v>
      </c>
      <c r="N1936" s="319">
        <f t="shared" si="336"/>
        <v>0</v>
      </c>
      <c r="O1936" s="300"/>
      <c r="P1936" s="300"/>
      <c r="Q1936" s="297"/>
      <c r="R1936" s="297"/>
      <c r="S1936" s="299" t="str">
        <f t="shared" si="331"/>
        <v/>
      </c>
    </row>
    <row r="1937" spans="1:19" ht="30" customHeight="1" x14ac:dyDescent="0.2">
      <c r="A1937" s="277" t="str">
        <f t="shared" si="332"/>
        <v/>
      </c>
      <c r="B1937" s="296" t="str">
        <f t="shared" si="337"/>
        <v/>
      </c>
      <c r="C1937" s="296" t="str">
        <f t="shared" si="338"/>
        <v/>
      </c>
      <c r="D1937" s="297" t="str">
        <f t="shared" si="339"/>
        <v/>
      </c>
      <c r="E1937" s="298" t="str">
        <f t="shared" si="341"/>
        <v/>
      </c>
      <c r="F1937" s="297"/>
      <c r="G1937" s="297">
        <v>1937</v>
      </c>
      <c r="H1937" s="296" t="str">
        <f t="shared" si="340"/>
        <v/>
      </c>
      <c r="I1937" s="299" t="str">
        <f t="shared" si="333"/>
        <v/>
      </c>
      <c r="J1937" s="93"/>
      <c r="L1937" s="278">
        <f t="shared" si="334"/>
        <v>0</v>
      </c>
      <c r="M1937" s="278">
        <f t="shared" si="335"/>
        <v>0</v>
      </c>
      <c r="N1937" s="319">
        <f t="shared" si="336"/>
        <v>0</v>
      </c>
      <c r="O1937" s="300"/>
      <c r="P1937" s="300"/>
      <c r="Q1937" s="297"/>
      <c r="R1937" s="297"/>
      <c r="S1937" s="299" t="str">
        <f t="shared" ref="S1937:S2000" si="342">IF(R1937="","",CONCATENATE("C",IF(R1937&gt;$X$1-25,0,INT(($X$1-R1937-20)/5))))</f>
        <v/>
      </c>
    </row>
    <row r="1938" spans="1:19" ht="30" customHeight="1" x14ac:dyDescent="0.2">
      <c r="A1938" s="277" t="str">
        <f t="shared" si="332"/>
        <v/>
      </c>
      <c r="B1938" s="296" t="str">
        <f t="shared" si="337"/>
        <v/>
      </c>
      <c r="C1938" s="296" t="str">
        <f t="shared" si="338"/>
        <v/>
      </c>
      <c r="D1938" s="297" t="str">
        <f t="shared" si="339"/>
        <v/>
      </c>
      <c r="E1938" s="298" t="str">
        <f t="shared" si="341"/>
        <v/>
      </c>
      <c r="F1938" s="297"/>
      <c r="G1938" s="297">
        <v>1938</v>
      </c>
      <c r="H1938" s="296" t="str">
        <f t="shared" si="340"/>
        <v/>
      </c>
      <c r="I1938" s="299" t="str">
        <f t="shared" si="333"/>
        <v/>
      </c>
      <c r="J1938" s="93"/>
      <c r="L1938" s="278">
        <f t="shared" si="334"/>
        <v>0</v>
      </c>
      <c r="M1938" s="278">
        <f t="shared" si="335"/>
        <v>0</v>
      </c>
      <c r="N1938" s="319">
        <f t="shared" si="336"/>
        <v>0</v>
      </c>
      <c r="O1938" s="300"/>
      <c r="P1938" s="300"/>
      <c r="Q1938" s="297"/>
      <c r="R1938" s="297"/>
      <c r="S1938" s="299" t="str">
        <f t="shared" si="342"/>
        <v/>
      </c>
    </row>
    <row r="1939" spans="1:19" ht="30" customHeight="1" x14ac:dyDescent="0.2">
      <c r="A1939" s="277" t="str">
        <f t="shared" si="332"/>
        <v/>
      </c>
      <c r="B1939" s="296" t="str">
        <f t="shared" si="337"/>
        <v/>
      </c>
      <c r="C1939" s="296" t="str">
        <f t="shared" si="338"/>
        <v/>
      </c>
      <c r="D1939" s="297" t="str">
        <f t="shared" si="339"/>
        <v/>
      </c>
      <c r="E1939" s="298" t="str">
        <f t="shared" si="341"/>
        <v/>
      </c>
      <c r="F1939" s="297"/>
      <c r="G1939" s="297">
        <v>1939</v>
      </c>
      <c r="H1939" s="296" t="str">
        <f t="shared" si="340"/>
        <v/>
      </c>
      <c r="I1939" s="299" t="str">
        <f t="shared" si="333"/>
        <v/>
      </c>
      <c r="J1939" s="93"/>
      <c r="L1939" s="278">
        <f t="shared" si="334"/>
        <v>0</v>
      </c>
      <c r="M1939" s="278">
        <f t="shared" si="335"/>
        <v>0</v>
      </c>
      <c r="N1939" s="319">
        <f t="shared" si="336"/>
        <v>0</v>
      </c>
      <c r="O1939" s="300"/>
      <c r="P1939" s="300"/>
      <c r="Q1939" s="297"/>
      <c r="R1939" s="297"/>
      <c r="S1939" s="299" t="str">
        <f t="shared" si="342"/>
        <v/>
      </c>
    </row>
    <row r="1940" spans="1:19" ht="30" customHeight="1" x14ac:dyDescent="0.2">
      <c r="A1940" s="277" t="str">
        <f t="shared" si="332"/>
        <v/>
      </c>
      <c r="B1940" s="296" t="str">
        <f t="shared" si="337"/>
        <v/>
      </c>
      <c r="C1940" s="296" t="str">
        <f t="shared" si="338"/>
        <v/>
      </c>
      <c r="D1940" s="297" t="str">
        <f t="shared" si="339"/>
        <v/>
      </c>
      <c r="E1940" s="298" t="str">
        <f t="shared" si="341"/>
        <v/>
      </c>
      <c r="F1940" s="297"/>
      <c r="G1940" s="297">
        <v>1940</v>
      </c>
      <c r="H1940" s="296" t="str">
        <f t="shared" si="340"/>
        <v/>
      </c>
      <c r="I1940" s="299" t="str">
        <f t="shared" si="333"/>
        <v/>
      </c>
      <c r="J1940" s="93"/>
      <c r="L1940" s="278">
        <f t="shared" si="334"/>
        <v>0</v>
      </c>
      <c r="M1940" s="278">
        <f t="shared" si="335"/>
        <v>0</v>
      </c>
      <c r="N1940" s="319">
        <f t="shared" si="336"/>
        <v>0</v>
      </c>
      <c r="O1940" s="300"/>
      <c r="P1940" s="300"/>
      <c r="Q1940" s="297"/>
      <c r="R1940" s="297"/>
      <c r="S1940" s="299" t="str">
        <f t="shared" si="342"/>
        <v/>
      </c>
    </row>
    <row r="1941" spans="1:19" ht="30" customHeight="1" x14ac:dyDescent="0.2">
      <c r="A1941" s="277" t="str">
        <f t="shared" si="332"/>
        <v/>
      </c>
      <c r="B1941" s="296" t="str">
        <f t="shared" si="337"/>
        <v/>
      </c>
      <c r="C1941" s="296" t="str">
        <f t="shared" si="338"/>
        <v/>
      </c>
      <c r="D1941" s="297" t="str">
        <f t="shared" si="339"/>
        <v/>
      </c>
      <c r="E1941" s="298" t="str">
        <f t="shared" si="341"/>
        <v/>
      </c>
      <c r="F1941" s="297"/>
      <c r="G1941" s="297">
        <v>1941</v>
      </c>
      <c r="H1941" s="296" t="str">
        <f t="shared" si="340"/>
        <v/>
      </c>
      <c r="I1941" s="299" t="str">
        <f t="shared" si="333"/>
        <v/>
      </c>
      <c r="J1941" s="93"/>
      <c r="L1941" s="278">
        <f t="shared" si="334"/>
        <v>0</v>
      </c>
      <c r="M1941" s="278">
        <f t="shared" si="335"/>
        <v>0</v>
      </c>
      <c r="N1941" s="319">
        <f t="shared" si="336"/>
        <v>0</v>
      </c>
      <c r="O1941" s="300"/>
      <c r="P1941" s="300"/>
      <c r="Q1941" s="297"/>
      <c r="R1941" s="297"/>
      <c r="S1941" s="299" t="str">
        <f t="shared" si="342"/>
        <v/>
      </c>
    </row>
    <row r="1942" spans="1:19" ht="30" customHeight="1" x14ac:dyDescent="0.2">
      <c r="A1942" s="277" t="str">
        <f t="shared" si="332"/>
        <v/>
      </c>
      <c r="B1942" s="296" t="str">
        <f t="shared" si="337"/>
        <v/>
      </c>
      <c r="C1942" s="296" t="str">
        <f t="shared" si="338"/>
        <v/>
      </c>
      <c r="D1942" s="297" t="str">
        <f t="shared" si="339"/>
        <v/>
      </c>
      <c r="E1942" s="298" t="str">
        <f t="shared" si="341"/>
        <v/>
      </c>
      <c r="F1942" s="297"/>
      <c r="G1942" s="297">
        <v>1942</v>
      </c>
      <c r="H1942" s="296" t="str">
        <f t="shared" si="340"/>
        <v/>
      </c>
      <c r="I1942" s="299" t="str">
        <f t="shared" si="333"/>
        <v/>
      </c>
      <c r="J1942" s="93"/>
      <c r="L1942" s="278">
        <f t="shared" si="334"/>
        <v>0</v>
      </c>
      <c r="M1942" s="278">
        <f t="shared" si="335"/>
        <v>0</v>
      </c>
      <c r="N1942" s="319">
        <f t="shared" si="336"/>
        <v>0</v>
      </c>
      <c r="O1942" s="300"/>
      <c r="P1942" s="300"/>
      <c r="Q1942" s="297"/>
      <c r="R1942" s="297"/>
      <c r="S1942" s="299" t="str">
        <f t="shared" si="342"/>
        <v/>
      </c>
    </row>
    <row r="1943" spans="1:19" ht="30" customHeight="1" x14ac:dyDescent="0.2">
      <c r="A1943" s="277" t="str">
        <f t="shared" si="332"/>
        <v/>
      </c>
      <c r="B1943" s="296" t="str">
        <f t="shared" si="337"/>
        <v/>
      </c>
      <c r="C1943" s="296" t="str">
        <f t="shared" si="338"/>
        <v/>
      </c>
      <c r="D1943" s="297" t="str">
        <f t="shared" si="339"/>
        <v/>
      </c>
      <c r="E1943" s="298" t="str">
        <f t="shared" si="341"/>
        <v/>
      </c>
      <c r="F1943" s="297"/>
      <c r="G1943" s="297">
        <v>1943</v>
      </c>
      <c r="H1943" s="296" t="str">
        <f t="shared" si="340"/>
        <v/>
      </c>
      <c r="I1943" s="299" t="str">
        <f t="shared" si="333"/>
        <v/>
      </c>
      <c r="J1943" s="93"/>
      <c r="L1943" s="278">
        <f t="shared" si="334"/>
        <v>0</v>
      </c>
      <c r="M1943" s="278">
        <f t="shared" si="335"/>
        <v>0</v>
      </c>
      <c r="N1943" s="319">
        <f t="shared" si="336"/>
        <v>0</v>
      </c>
      <c r="O1943" s="300"/>
      <c r="P1943" s="300"/>
      <c r="Q1943" s="297"/>
      <c r="R1943" s="297"/>
      <c r="S1943" s="299" t="str">
        <f t="shared" si="342"/>
        <v/>
      </c>
    </row>
    <row r="1944" spans="1:19" ht="30" customHeight="1" x14ac:dyDescent="0.2">
      <c r="A1944" s="277" t="str">
        <f t="shared" si="332"/>
        <v/>
      </c>
      <c r="B1944" s="296" t="str">
        <f t="shared" si="337"/>
        <v/>
      </c>
      <c r="C1944" s="296" t="str">
        <f t="shared" si="338"/>
        <v/>
      </c>
      <c r="D1944" s="297" t="str">
        <f t="shared" si="339"/>
        <v/>
      </c>
      <c r="E1944" s="298" t="str">
        <f t="shared" si="341"/>
        <v/>
      </c>
      <c r="F1944" s="297"/>
      <c r="G1944" s="297">
        <v>1944</v>
      </c>
      <c r="H1944" s="296" t="str">
        <f t="shared" si="340"/>
        <v/>
      </c>
      <c r="I1944" s="299" t="str">
        <f t="shared" si="333"/>
        <v/>
      </c>
      <c r="J1944" s="93"/>
      <c r="L1944" s="278">
        <f t="shared" si="334"/>
        <v>0</v>
      </c>
      <c r="M1944" s="278">
        <f t="shared" si="335"/>
        <v>0</v>
      </c>
      <c r="N1944" s="319">
        <f t="shared" si="336"/>
        <v>0</v>
      </c>
      <c r="O1944" s="300"/>
      <c r="P1944" s="300"/>
      <c r="Q1944" s="297"/>
      <c r="R1944" s="297"/>
      <c r="S1944" s="299" t="str">
        <f t="shared" si="342"/>
        <v/>
      </c>
    </row>
    <row r="1945" spans="1:19" ht="30" customHeight="1" x14ac:dyDescent="0.2">
      <c r="A1945" s="277" t="str">
        <f t="shared" si="332"/>
        <v/>
      </c>
      <c r="B1945" s="296" t="str">
        <f t="shared" si="337"/>
        <v/>
      </c>
      <c r="C1945" s="296" t="str">
        <f t="shared" si="338"/>
        <v/>
      </c>
      <c r="D1945" s="297" t="str">
        <f t="shared" si="339"/>
        <v/>
      </c>
      <c r="E1945" s="298" t="str">
        <f t="shared" si="341"/>
        <v/>
      </c>
      <c r="F1945" s="297"/>
      <c r="G1945" s="297">
        <v>1945</v>
      </c>
      <c r="H1945" s="296" t="str">
        <f t="shared" si="340"/>
        <v/>
      </c>
      <c r="I1945" s="299" t="str">
        <f t="shared" si="333"/>
        <v/>
      </c>
      <c r="J1945" s="93"/>
      <c r="L1945" s="278">
        <f t="shared" si="334"/>
        <v>0</v>
      </c>
      <c r="M1945" s="278">
        <f t="shared" si="335"/>
        <v>0</v>
      </c>
      <c r="N1945" s="319">
        <f t="shared" si="336"/>
        <v>0</v>
      </c>
      <c r="O1945" s="300"/>
      <c r="P1945" s="300"/>
      <c r="Q1945" s="297"/>
      <c r="R1945" s="297"/>
      <c r="S1945" s="299" t="str">
        <f t="shared" si="342"/>
        <v/>
      </c>
    </row>
    <row r="1946" spans="1:19" ht="30" customHeight="1" x14ac:dyDescent="0.2">
      <c r="A1946" s="277" t="str">
        <f t="shared" si="332"/>
        <v/>
      </c>
      <c r="B1946" s="296" t="str">
        <f t="shared" si="337"/>
        <v/>
      </c>
      <c r="C1946" s="296" t="str">
        <f t="shared" si="338"/>
        <v/>
      </c>
      <c r="D1946" s="297" t="str">
        <f t="shared" si="339"/>
        <v/>
      </c>
      <c r="E1946" s="298" t="str">
        <f t="shared" si="341"/>
        <v/>
      </c>
      <c r="F1946" s="297"/>
      <c r="G1946" s="297">
        <v>1946</v>
      </c>
      <c r="H1946" s="296" t="str">
        <f t="shared" si="340"/>
        <v/>
      </c>
      <c r="I1946" s="299" t="str">
        <f t="shared" si="333"/>
        <v/>
      </c>
      <c r="J1946" s="93"/>
      <c r="L1946" s="278">
        <f t="shared" si="334"/>
        <v>0</v>
      </c>
      <c r="M1946" s="278">
        <f t="shared" si="335"/>
        <v>0</v>
      </c>
      <c r="N1946" s="319">
        <f t="shared" si="336"/>
        <v>0</v>
      </c>
      <c r="O1946" s="300"/>
      <c r="P1946" s="300"/>
      <c r="Q1946" s="297"/>
      <c r="R1946" s="297"/>
      <c r="S1946" s="299" t="str">
        <f t="shared" si="342"/>
        <v/>
      </c>
    </row>
    <row r="1947" spans="1:19" ht="30" customHeight="1" x14ac:dyDescent="0.2">
      <c r="A1947" s="277" t="str">
        <f t="shared" si="332"/>
        <v/>
      </c>
      <c r="B1947" s="296" t="str">
        <f t="shared" si="337"/>
        <v/>
      </c>
      <c r="C1947" s="296" t="str">
        <f t="shared" si="338"/>
        <v/>
      </c>
      <c r="D1947" s="297" t="str">
        <f t="shared" si="339"/>
        <v/>
      </c>
      <c r="E1947" s="298" t="str">
        <f t="shared" si="341"/>
        <v/>
      </c>
      <c r="F1947" s="297"/>
      <c r="G1947" s="297">
        <v>1947</v>
      </c>
      <c r="H1947" s="296" t="str">
        <f t="shared" si="340"/>
        <v/>
      </c>
      <c r="I1947" s="299" t="str">
        <f t="shared" si="333"/>
        <v/>
      </c>
      <c r="J1947" s="93"/>
      <c r="L1947" s="278">
        <f t="shared" si="334"/>
        <v>0</v>
      </c>
      <c r="M1947" s="278">
        <f t="shared" si="335"/>
        <v>0</v>
      </c>
      <c r="N1947" s="319">
        <f t="shared" si="336"/>
        <v>0</v>
      </c>
      <c r="O1947" s="300"/>
      <c r="P1947" s="300"/>
      <c r="Q1947" s="297"/>
      <c r="R1947" s="297"/>
      <c r="S1947" s="299" t="str">
        <f t="shared" si="342"/>
        <v/>
      </c>
    </row>
    <row r="1948" spans="1:19" ht="30" customHeight="1" x14ac:dyDescent="0.2">
      <c r="A1948" s="277" t="str">
        <f t="shared" si="332"/>
        <v/>
      </c>
      <c r="B1948" s="296" t="str">
        <f t="shared" si="337"/>
        <v/>
      </c>
      <c r="C1948" s="296" t="str">
        <f t="shared" si="338"/>
        <v/>
      </c>
      <c r="D1948" s="297" t="str">
        <f t="shared" si="339"/>
        <v/>
      </c>
      <c r="E1948" s="298" t="str">
        <f t="shared" si="341"/>
        <v/>
      </c>
      <c r="F1948" s="297"/>
      <c r="G1948" s="297">
        <v>1948</v>
      </c>
      <c r="H1948" s="296" t="str">
        <f t="shared" si="340"/>
        <v/>
      </c>
      <c r="I1948" s="299" t="str">
        <f t="shared" si="333"/>
        <v/>
      </c>
      <c r="J1948" s="93"/>
      <c r="L1948" s="278">
        <f t="shared" si="334"/>
        <v>0</v>
      </c>
      <c r="M1948" s="278">
        <f t="shared" si="335"/>
        <v>0</v>
      </c>
      <c r="N1948" s="319">
        <f t="shared" si="336"/>
        <v>0</v>
      </c>
      <c r="O1948" s="300"/>
      <c r="P1948" s="300"/>
      <c r="Q1948" s="297"/>
      <c r="R1948" s="297"/>
      <c r="S1948" s="299" t="str">
        <f t="shared" si="342"/>
        <v/>
      </c>
    </row>
    <row r="1949" spans="1:19" ht="30" customHeight="1" x14ac:dyDescent="0.2">
      <c r="A1949" s="277" t="str">
        <f t="shared" si="332"/>
        <v/>
      </c>
      <c r="B1949" s="296" t="str">
        <f t="shared" si="337"/>
        <v/>
      </c>
      <c r="C1949" s="296" t="str">
        <f t="shared" si="338"/>
        <v/>
      </c>
      <c r="D1949" s="297" t="str">
        <f t="shared" si="339"/>
        <v/>
      </c>
      <c r="E1949" s="298" t="str">
        <f t="shared" si="341"/>
        <v/>
      </c>
      <c r="F1949" s="297"/>
      <c r="G1949" s="297">
        <v>1949</v>
      </c>
      <c r="H1949" s="296" t="str">
        <f t="shared" si="340"/>
        <v/>
      </c>
      <c r="I1949" s="299" t="str">
        <f t="shared" si="333"/>
        <v/>
      </c>
      <c r="J1949" s="93"/>
      <c r="L1949" s="278">
        <f t="shared" si="334"/>
        <v>0</v>
      </c>
      <c r="M1949" s="278">
        <f t="shared" si="335"/>
        <v>0</v>
      </c>
      <c r="N1949" s="319">
        <f t="shared" si="336"/>
        <v>0</v>
      </c>
      <c r="O1949" s="300"/>
      <c r="P1949" s="300"/>
      <c r="Q1949" s="297"/>
      <c r="R1949" s="297"/>
      <c r="S1949" s="299" t="str">
        <f t="shared" si="342"/>
        <v/>
      </c>
    </row>
    <row r="1950" spans="1:19" ht="30" customHeight="1" x14ac:dyDescent="0.2">
      <c r="A1950" s="277" t="str">
        <f t="shared" si="332"/>
        <v/>
      </c>
      <c r="B1950" s="296" t="str">
        <f t="shared" si="337"/>
        <v/>
      </c>
      <c r="C1950" s="296" t="str">
        <f t="shared" si="338"/>
        <v/>
      </c>
      <c r="D1950" s="297" t="str">
        <f t="shared" si="339"/>
        <v/>
      </c>
      <c r="E1950" s="298" t="str">
        <f t="shared" si="341"/>
        <v/>
      </c>
      <c r="F1950" s="297"/>
      <c r="G1950" s="297">
        <v>1950</v>
      </c>
      <c r="H1950" s="296" t="str">
        <f t="shared" si="340"/>
        <v/>
      </c>
      <c r="I1950" s="299" t="str">
        <f t="shared" si="333"/>
        <v/>
      </c>
      <c r="J1950" s="93"/>
      <c r="L1950" s="278">
        <f t="shared" si="334"/>
        <v>0</v>
      </c>
      <c r="M1950" s="278">
        <f t="shared" si="335"/>
        <v>0</v>
      </c>
      <c r="N1950" s="319">
        <f t="shared" si="336"/>
        <v>0</v>
      </c>
      <c r="O1950" s="300"/>
      <c r="P1950" s="300"/>
      <c r="Q1950" s="297"/>
      <c r="R1950" s="297"/>
      <c r="S1950" s="299" t="str">
        <f t="shared" si="342"/>
        <v/>
      </c>
    </row>
    <row r="1951" spans="1:19" ht="30" customHeight="1" x14ac:dyDescent="0.2">
      <c r="A1951" s="277" t="str">
        <f t="shared" si="332"/>
        <v/>
      </c>
      <c r="B1951" s="296" t="str">
        <f t="shared" si="337"/>
        <v/>
      </c>
      <c r="C1951" s="296" t="str">
        <f t="shared" si="338"/>
        <v/>
      </c>
      <c r="D1951" s="297" t="str">
        <f t="shared" si="339"/>
        <v/>
      </c>
      <c r="E1951" s="298" t="str">
        <f t="shared" si="341"/>
        <v/>
      </c>
      <c r="F1951" s="297"/>
      <c r="G1951" s="297">
        <v>1951</v>
      </c>
      <c r="H1951" s="296" t="str">
        <f t="shared" si="340"/>
        <v/>
      </c>
      <c r="I1951" s="299" t="str">
        <f t="shared" si="333"/>
        <v/>
      </c>
      <c r="J1951" s="93"/>
      <c r="L1951" s="278">
        <f t="shared" si="334"/>
        <v>0</v>
      </c>
      <c r="M1951" s="278">
        <f t="shared" si="335"/>
        <v>0</v>
      </c>
      <c r="N1951" s="319">
        <f t="shared" si="336"/>
        <v>0</v>
      </c>
      <c r="O1951" s="300"/>
      <c r="P1951" s="300"/>
      <c r="Q1951" s="297"/>
      <c r="R1951" s="297"/>
      <c r="S1951" s="299" t="str">
        <f t="shared" si="342"/>
        <v/>
      </c>
    </row>
    <row r="1952" spans="1:19" ht="30" customHeight="1" x14ac:dyDescent="0.2">
      <c r="A1952" s="277" t="str">
        <f t="shared" si="332"/>
        <v/>
      </c>
      <c r="B1952" s="296" t="str">
        <f t="shared" si="337"/>
        <v/>
      </c>
      <c r="C1952" s="296" t="str">
        <f t="shared" si="338"/>
        <v/>
      </c>
      <c r="D1952" s="297" t="str">
        <f t="shared" si="339"/>
        <v/>
      </c>
      <c r="E1952" s="298" t="str">
        <f t="shared" si="341"/>
        <v/>
      </c>
      <c r="F1952" s="297"/>
      <c r="G1952" s="297">
        <v>1952</v>
      </c>
      <c r="H1952" s="296" t="str">
        <f t="shared" si="340"/>
        <v/>
      </c>
      <c r="I1952" s="299" t="str">
        <f t="shared" si="333"/>
        <v/>
      </c>
      <c r="J1952" s="93"/>
      <c r="L1952" s="278">
        <f t="shared" si="334"/>
        <v>0</v>
      </c>
      <c r="M1952" s="278">
        <f t="shared" si="335"/>
        <v>0</v>
      </c>
      <c r="N1952" s="319">
        <f t="shared" si="336"/>
        <v>0</v>
      </c>
      <c r="O1952" s="300"/>
      <c r="P1952" s="300"/>
      <c r="Q1952" s="297"/>
      <c r="R1952" s="297"/>
      <c r="S1952" s="299" t="str">
        <f t="shared" si="342"/>
        <v/>
      </c>
    </row>
    <row r="1953" spans="1:19" ht="30" customHeight="1" x14ac:dyDescent="0.2">
      <c r="A1953" s="277" t="str">
        <f t="shared" si="332"/>
        <v/>
      </c>
      <c r="B1953" s="296" t="str">
        <f t="shared" si="337"/>
        <v/>
      </c>
      <c r="C1953" s="296" t="str">
        <f t="shared" si="338"/>
        <v/>
      </c>
      <c r="D1953" s="297" t="str">
        <f t="shared" si="339"/>
        <v/>
      </c>
      <c r="E1953" s="298" t="str">
        <f t="shared" si="341"/>
        <v/>
      </c>
      <c r="F1953" s="297"/>
      <c r="G1953" s="297">
        <v>1953</v>
      </c>
      <c r="H1953" s="296" t="str">
        <f t="shared" si="340"/>
        <v/>
      </c>
      <c r="I1953" s="299" t="str">
        <f t="shared" si="333"/>
        <v/>
      </c>
      <c r="J1953" s="93"/>
      <c r="L1953" s="278">
        <f t="shared" si="334"/>
        <v>0</v>
      </c>
      <c r="M1953" s="278">
        <f t="shared" si="335"/>
        <v>0</v>
      </c>
      <c r="N1953" s="319">
        <f t="shared" si="336"/>
        <v>0</v>
      </c>
      <c r="O1953" s="300"/>
      <c r="P1953" s="300"/>
      <c r="Q1953" s="297"/>
      <c r="R1953" s="297"/>
      <c r="S1953" s="299" t="str">
        <f t="shared" si="342"/>
        <v/>
      </c>
    </row>
    <row r="1954" spans="1:19" ht="30" customHeight="1" x14ac:dyDescent="0.2">
      <c r="A1954" s="277" t="str">
        <f t="shared" si="332"/>
        <v/>
      </c>
      <c r="B1954" s="296" t="str">
        <f t="shared" si="337"/>
        <v/>
      </c>
      <c r="C1954" s="296" t="str">
        <f t="shared" si="338"/>
        <v/>
      </c>
      <c r="D1954" s="297" t="str">
        <f t="shared" si="339"/>
        <v/>
      </c>
      <c r="E1954" s="298" t="str">
        <f t="shared" si="341"/>
        <v/>
      </c>
      <c r="F1954" s="297"/>
      <c r="G1954" s="297">
        <v>1954</v>
      </c>
      <c r="H1954" s="296" t="str">
        <f t="shared" si="340"/>
        <v/>
      </c>
      <c r="I1954" s="299" t="str">
        <f t="shared" si="333"/>
        <v/>
      </c>
      <c r="J1954" s="93"/>
      <c r="L1954" s="278">
        <f t="shared" si="334"/>
        <v>0</v>
      </c>
      <c r="M1954" s="278">
        <f t="shared" si="335"/>
        <v>0</v>
      </c>
      <c r="N1954" s="319">
        <f t="shared" si="336"/>
        <v>0</v>
      </c>
      <c r="O1954" s="300"/>
      <c r="P1954" s="300"/>
      <c r="Q1954" s="297"/>
      <c r="R1954" s="297"/>
      <c r="S1954" s="299" t="str">
        <f t="shared" si="342"/>
        <v/>
      </c>
    </row>
    <row r="1955" spans="1:19" ht="30" customHeight="1" x14ac:dyDescent="0.2">
      <c r="A1955" s="277" t="str">
        <f t="shared" si="332"/>
        <v/>
      </c>
      <c r="B1955" s="296" t="str">
        <f t="shared" si="337"/>
        <v/>
      </c>
      <c r="C1955" s="296" t="str">
        <f t="shared" si="338"/>
        <v/>
      </c>
      <c r="D1955" s="297" t="str">
        <f t="shared" si="339"/>
        <v/>
      </c>
      <c r="E1955" s="298" t="str">
        <f t="shared" si="341"/>
        <v/>
      </c>
      <c r="F1955" s="297"/>
      <c r="G1955" s="297">
        <v>1955</v>
      </c>
      <c r="H1955" s="296" t="str">
        <f t="shared" si="340"/>
        <v/>
      </c>
      <c r="I1955" s="299" t="str">
        <f t="shared" si="333"/>
        <v/>
      </c>
      <c r="J1955" s="93"/>
      <c r="L1955" s="278">
        <f t="shared" si="334"/>
        <v>0</v>
      </c>
      <c r="M1955" s="278">
        <f t="shared" si="335"/>
        <v>0</v>
      </c>
      <c r="N1955" s="319">
        <f t="shared" si="336"/>
        <v>0</v>
      </c>
      <c r="O1955" s="300"/>
      <c r="P1955" s="300"/>
      <c r="Q1955" s="297"/>
      <c r="R1955" s="297"/>
      <c r="S1955" s="299" t="str">
        <f t="shared" si="342"/>
        <v/>
      </c>
    </row>
    <row r="1956" spans="1:19" ht="30" customHeight="1" x14ac:dyDescent="0.2">
      <c r="A1956" s="277" t="str">
        <f t="shared" si="332"/>
        <v/>
      </c>
      <c r="B1956" s="296" t="str">
        <f t="shared" si="337"/>
        <v/>
      </c>
      <c r="C1956" s="296" t="str">
        <f t="shared" si="338"/>
        <v/>
      </c>
      <c r="D1956" s="297" t="str">
        <f t="shared" si="339"/>
        <v/>
      </c>
      <c r="E1956" s="298" t="str">
        <f t="shared" si="341"/>
        <v/>
      </c>
      <c r="F1956" s="297"/>
      <c r="G1956" s="297">
        <v>1956</v>
      </c>
      <c r="H1956" s="296" t="str">
        <f t="shared" si="340"/>
        <v/>
      </c>
      <c r="I1956" s="299" t="str">
        <f t="shared" si="333"/>
        <v/>
      </c>
      <c r="J1956" s="93"/>
      <c r="L1956" s="278">
        <f t="shared" si="334"/>
        <v>0</v>
      </c>
      <c r="M1956" s="278">
        <f t="shared" si="335"/>
        <v>0</v>
      </c>
      <c r="N1956" s="319">
        <f t="shared" si="336"/>
        <v>0</v>
      </c>
      <c r="O1956" s="300"/>
      <c r="P1956" s="300"/>
      <c r="Q1956" s="297"/>
      <c r="R1956" s="297"/>
      <c r="S1956" s="299" t="str">
        <f t="shared" si="342"/>
        <v/>
      </c>
    </row>
    <row r="1957" spans="1:19" ht="30" customHeight="1" x14ac:dyDescent="0.2">
      <c r="A1957" s="277" t="str">
        <f t="shared" si="332"/>
        <v/>
      </c>
      <c r="B1957" s="296" t="str">
        <f t="shared" si="337"/>
        <v/>
      </c>
      <c r="C1957" s="296" t="str">
        <f t="shared" si="338"/>
        <v/>
      </c>
      <c r="D1957" s="297" t="str">
        <f t="shared" si="339"/>
        <v/>
      </c>
      <c r="E1957" s="298" t="str">
        <f t="shared" si="341"/>
        <v/>
      </c>
      <c r="F1957" s="297"/>
      <c r="G1957" s="297">
        <v>1957</v>
      </c>
      <c r="H1957" s="296" t="str">
        <f t="shared" si="340"/>
        <v/>
      </c>
      <c r="I1957" s="299" t="str">
        <f t="shared" si="333"/>
        <v/>
      </c>
      <c r="J1957" s="93"/>
      <c r="L1957" s="278">
        <f t="shared" si="334"/>
        <v>0</v>
      </c>
      <c r="M1957" s="278">
        <f t="shared" si="335"/>
        <v>0</v>
      </c>
      <c r="N1957" s="319">
        <f t="shared" si="336"/>
        <v>0</v>
      </c>
      <c r="O1957" s="300"/>
      <c r="P1957" s="300"/>
      <c r="Q1957" s="297"/>
      <c r="R1957" s="297"/>
      <c r="S1957" s="299" t="str">
        <f t="shared" si="342"/>
        <v/>
      </c>
    </row>
    <row r="1958" spans="1:19" ht="30" customHeight="1" x14ac:dyDescent="0.2">
      <c r="A1958" s="277" t="str">
        <f t="shared" si="332"/>
        <v/>
      </c>
      <c r="B1958" s="296" t="str">
        <f t="shared" si="337"/>
        <v/>
      </c>
      <c r="C1958" s="296" t="str">
        <f t="shared" si="338"/>
        <v/>
      </c>
      <c r="D1958" s="297" t="str">
        <f t="shared" si="339"/>
        <v/>
      </c>
      <c r="E1958" s="298" t="str">
        <f t="shared" si="341"/>
        <v/>
      </c>
      <c r="F1958" s="297"/>
      <c r="G1958" s="297">
        <v>1958</v>
      </c>
      <c r="H1958" s="296" t="str">
        <f t="shared" si="340"/>
        <v/>
      </c>
      <c r="I1958" s="299" t="str">
        <f t="shared" si="333"/>
        <v/>
      </c>
      <c r="J1958" s="93"/>
      <c r="L1958" s="278">
        <f t="shared" si="334"/>
        <v>0</v>
      </c>
      <c r="M1958" s="278">
        <f t="shared" si="335"/>
        <v>0</v>
      </c>
      <c r="N1958" s="319">
        <f t="shared" si="336"/>
        <v>0</v>
      </c>
      <c r="O1958" s="300"/>
      <c r="P1958" s="300"/>
      <c r="Q1958" s="297"/>
      <c r="R1958" s="297"/>
      <c r="S1958" s="299" t="str">
        <f t="shared" si="342"/>
        <v/>
      </c>
    </row>
    <row r="1959" spans="1:19" ht="30" customHeight="1" x14ac:dyDescent="0.2">
      <c r="A1959" s="277" t="str">
        <f t="shared" si="332"/>
        <v/>
      </c>
      <c r="B1959" s="296" t="str">
        <f t="shared" si="337"/>
        <v/>
      </c>
      <c r="C1959" s="296" t="str">
        <f t="shared" si="338"/>
        <v/>
      </c>
      <c r="D1959" s="297" t="str">
        <f t="shared" si="339"/>
        <v/>
      </c>
      <c r="E1959" s="298" t="str">
        <f t="shared" si="341"/>
        <v/>
      </c>
      <c r="F1959" s="297"/>
      <c r="G1959" s="297">
        <v>1959</v>
      </c>
      <c r="H1959" s="296" t="str">
        <f t="shared" si="340"/>
        <v/>
      </c>
      <c r="I1959" s="299" t="str">
        <f t="shared" si="333"/>
        <v/>
      </c>
      <c r="J1959" s="93"/>
      <c r="L1959" s="278">
        <f t="shared" si="334"/>
        <v>0</v>
      </c>
      <c r="M1959" s="278">
        <f t="shared" si="335"/>
        <v>0</v>
      </c>
      <c r="N1959" s="319">
        <f t="shared" si="336"/>
        <v>0</v>
      </c>
      <c r="O1959" s="300"/>
      <c r="P1959" s="300"/>
      <c r="Q1959" s="297"/>
      <c r="R1959" s="297"/>
      <c r="S1959" s="299" t="str">
        <f t="shared" si="342"/>
        <v/>
      </c>
    </row>
    <row r="1960" spans="1:19" ht="30" customHeight="1" x14ac:dyDescent="0.2">
      <c r="A1960" s="277" t="str">
        <f t="shared" si="332"/>
        <v/>
      </c>
      <c r="B1960" s="296" t="str">
        <f t="shared" si="337"/>
        <v/>
      </c>
      <c r="C1960" s="296" t="str">
        <f t="shared" si="338"/>
        <v/>
      </c>
      <c r="D1960" s="297" t="str">
        <f t="shared" si="339"/>
        <v/>
      </c>
      <c r="E1960" s="298" t="str">
        <f t="shared" si="341"/>
        <v/>
      </c>
      <c r="F1960" s="297"/>
      <c r="G1960" s="297">
        <v>1960</v>
      </c>
      <c r="H1960" s="296" t="str">
        <f t="shared" si="340"/>
        <v/>
      </c>
      <c r="I1960" s="299" t="str">
        <f t="shared" si="333"/>
        <v/>
      </c>
      <c r="J1960" s="93"/>
      <c r="L1960" s="278">
        <f t="shared" si="334"/>
        <v>0</v>
      </c>
      <c r="M1960" s="278">
        <f t="shared" si="335"/>
        <v>0</v>
      </c>
      <c r="N1960" s="319">
        <f t="shared" si="336"/>
        <v>0</v>
      </c>
      <c r="O1960" s="300"/>
      <c r="P1960" s="300"/>
      <c r="Q1960" s="297"/>
      <c r="R1960" s="297"/>
      <c r="S1960" s="299" t="str">
        <f t="shared" si="342"/>
        <v/>
      </c>
    </row>
    <row r="1961" spans="1:19" ht="30" customHeight="1" x14ac:dyDescent="0.2">
      <c r="A1961" s="277" t="str">
        <f t="shared" si="332"/>
        <v/>
      </c>
      <c r="B1961" s="296" t="str">
        <f t="shared" si="337"/>
        <v/>
      </c>
      <c r="C1961" s="296" t="str">
        <f t="shared" si="338"/>
        <v/>
      </c>
      <c r="D1961" s="297" t="str">
        <f t="shared" si="339"/>
        <v/>
      </c>
      <c r="E1961" s="298" t="str">
        <f t="shared" si="341"/>
        <v/>
      </c>
      <c r="F1961" s="297"/>
      <c r="G1961" s="297">
        <v>1961</v>
      </c>
      <c r="H1961" s="296" t="str">
        <f t="shared" si="340"/>
        <v/>
      </c>
      <c r="I1961" s="299" t="str">
        <f t="shared" si="333"/>
        <v/>
      </c>
      <c r="J1961" s="93"/>
      <c r="L1961" s="278">
        <f t="shared" si="334"/>
        <v>0</v>
      </c>
      <c r="M1961" s="278">
        <f t="shared" si="335"/>
        <v>0</v>
      </c>
      <c r="N1961" s="319">
        <f t="shared" si="336"/>
        <v>0</v>
      </c>
      <c r="O1961" s="300"/>
      <c r="P1961" s="300"/>
      <c r="Q1961" s="297"/>
      <c r="R1961" s="297"/>
      <c r="S1961" s="299" t="str">
        <f t="shared" si="342"/>
        <v/>
      </c>
    </row>
    <row r="1962" spans="1:19" ht="30" customHeight="1" x14ac:dyDescent="0.2">
      <c r="A1962" s="277" t="str">
        <f t="shared" si="332"/>
        <v/>
      </c>
      <c r="B1962" s="296" t="str">
        <f t="shared" si="337"/>
        <v/>
      </c>
      <c r="C1962" s="296" t="str">
        <f t="shared" si="338"/>
        <v/>
      </c>
      <c r="D1962" s="297" t="str">
        <f t="shared" si="339"/>
        <v/>
      </c>
      <c r="E1962" s="298" t="str">
        <f t="shared" si="341"/>
        <v/>
      </c>
      <c r="F1962" s="297"/>
      <c r="G1962" s="297">
        <v>1962</v>
      </c>
      <c r="H1962" s="296" t="str">
        <f t="shared" si="340"/>
        <v/>
      </c>
      <c r="I1962" s="299" t="str">
        <f t="shared" si="333"/>
        <v/>
      </c>
      <c r="J1962" s="93"/>
      <c r="L1962" s="278">
        <f t="shared" si="334"/>
        <v>0</v>
      </c>
      <c r="M1962" s="278">
        <f t="shared" si="335"/>
        <v>0</v>
      </c>
      <c r="N1962" s="319">
        <f t="shared" si="336"/>
        <v>0</v>
      </c>
      <c r="O1962" s="300"/>
      <c r="P1962" s="300"/>
      <c r="Q1962" s="297"/>
      <c r="R1962" s="297"/>
      <c r="S1962" s="299" t="str">
        <f t="shared" si="342"/>
        <v/>
      </c>
    </row>
    <row r="1963" spans="1:19" ht="30" customHeight="1" x14ac:dyDescent="0.2">
      <c r="A1963" s="277" t="str">
        <f t="shared" si="332"/>
        <v/>
      </c>
      <c r="B1963" s="296" t="str">
        <f t="shared" si="337"/>
        <v/>
      </c>
      <c r="C1963" s="296" t="str">
        <f t="shared" si="338"/>
        <v/>
      </c>
      <c r="D1963" s="297" t="str">
        <f t="shared" si="339"/>
        <v/>
      </c>
      <c r="E1963" s="298" t="str">
        <f t="shared" si="341"/>
        <v/>
      </c>
      <c r="F1963" s="297"/>
      <c r="G1963" s="297">
        <v>1963</v>
      </c>
      <c r="H1963" s="296" t="str">
        <f t="shared" si="340"/>
        <v/>
      </c>
      <c r="I1963" s="299" t="str">
        <f t="shared" si="333"/>
        <v/>
      </c>
      <c r="J1963" s="93"/>
      <c r="L1963" s="278">
        <f t="shared" si="334"/>
        <v>0</v>
      </c>
      <c r="M1963" s="278">
        <f t="shared" si="335"/>
        <v>0</v>
      </c>
      <c r="N1963" s="319">
        <f t="shared" si="336"/>
        <v>0</v>
      </c>
      <c r="O1963" s="300"/>
      <c r="P1963" s="300"/>
      <c r="Q1963" s="297"/>
      <c r="R1963" s="297"/>
      <c r="S1963" s="299" t="str">
        <f t="shared" si="342"/>
        <v/>
      </c>
    </row>
    <row r="1964" spans="1:19" ht="30" customHeight="1" x14ac:dyDescent="0.2">
      <c r="A1964" s="277" t="str">
        <f t="shared" si="332"/>
        <v/>
      </c>
      <c r="B1964" s="296" t="str">
        <f t="shared" si="337"/>
        <v/>
      </c>
      <c r="C1964" s="296" t="str">
        <f t="shared" si="338"/>
        <v/>
      </c>
      <c r="D1964" s="297" t="str">
        <f t="shared" si="339"/>
        <v/>
      </c>
      <c r="E1964" s="298" t="str">
        <f t="shared" si="341"/>
        <v/>
      </c>
      <c r="F1964" s="297"/>
      <c r="G1964" s="297">
        <v>1964</v>
      </c>
      <c r="H1964" s="296" t="str">
        <f t="shared" si="340"/>
        <v/>
      </c>
      <c r="I1964" s="299" t="str">
        <f t="shared" si="333"/>
        <v/>
      </c>
      <c r="J1964" s="93"/>
      <c r="L1964" s="278">
        <f t="shared" si="334"/>
        <v>0</v>
      </c>
      <c r="M1964" s="278">
        <f t="shared" si="335"/>
        <v>0</v>
      </c>
      <c r="N1964" s="319">
        <f t="shared" si="336"/>
        <v>0</v>
      </c>
      <c r="O1964" s="300"/>
      <c r="P1964" s="300"/>
      <c r="Q1964" s="297"/>
      <c r="R1964" s="297"/>
      <c r="S1964" s="299" t="str">
        <f t="shared" si="342"/>
        <v/>
      </c>
    </row>
    <row r="1965" spans="1:19" ht="30" customHeight="1" x14ac:dyDescent="0.2">
      <c r="A1965" s="277" t="str">
        <f t="shared" si="332"/>
        <v/>
      </c>
      <c r="B1965" s="296" t="str">
        <f t="shared" si="337"/>
        <v/>
      </c>
      <c r="C1965" s="296" t="str">
        <f t="shared" si="338"/>
        <v/>
      </c>
      <c r="D1965" s="297" t="str">
        <f t="shared" si="339"/>
        <v/>
      </c>
      <c r="E1965" s="298" t="str">
        <f t="shared" si="341"/>
        <v/>
      </c>
      <c r="F1965" s="297"/>
      <c r="G1965" s="297">
        <v>1965</v>
      </c>
      <c r="H1965" s="296" t="str">
        <f t="shared" si="340"/>
        <v/>
      </c>
      <c r="I1965" s="299" t="str">
        <f t="shared" si="333"/>
        <v/>
      </c>
      <c r="J1965" s="93"/>
      <c r="L1965" s="278">
        <f t="shared" si="334"/>
        <v>0</v>
      </c>
      <c r="M1965" s="278">
        <f t="shared" si="335"/>
        <v>0</v>
      </c>
      <c r="N1965" s="319">
        <f t="shared" si="336"/>
        <v>0</v>
      </c>
      <c r="O1965" s="300"/>
      <c r="P1965" s="300"/>
      <c r="Q1965" s="297"/>
      <c r="R1965" s="297"/>
      <c r="S1965" s="299" t="str">
        <f t="shared" si="342"/>
        <v/>
      </c>
    </row>
    <row r="1966" spans="1:19" ht="30" customHeight="1" x14ac:dyDescent="0.2">
      <c r="A1966" s="277" t="str">
        <f t="shared" si="332"/>
        <v/>
      </c>
      <c r="B1966" s="296" t="str">
        <f t="shared" si="337"/>
        <v/>
      </c>
      <c r="C1966" s="296" t="str">
        <f t="shared" si="338"/>
        <v/>
      </c>
      <c r="D1966" s="297" t="str">
        <f t="shared" si="339"/>
        <v/>
      </c>
      <c r="E1966" s="298" t="str">
        <f t="shared" si="341"/>
        <v/>
      </c>
      <c r="F1966" s="297"/>
      <c r="G1966" s="297">
        <v>1966</v>
      </c>
      <c r="H1966" s="296" t="str">
        <f t="shared" si="340"/>
        <v/>
      </c>
      <c r="I1966" s="299" t="str">
        <f t="shared" si="333"/>
        <v/>
      </c>
      <c r="J1966" s="93"/>
      <c r="L1966" s="278">
        <f t="shared" si="334"/>
        <v>0</v>
      </c>
      <c r="M1966" s="278">
        <f t="shared" si="335"/>
        <v>0</v>
      </c>
      <c r="N1966" s="319">
        <f t="shared" si="336"/>
        <v>0</v>
      </c>
      <c r="O1966" s="300"/>
      <c r="P1966" s="300"/>
      <c r="Q1966" s="297"/>
      <c r="R1966" s="297"/>
      <c r="S1966" s="299" t="str">
        <f t="shared" si="342"/>
        <v/>
      </c>
    </row>
    <row r="1967" spans="1:19" ht="30" customHeight="1" x14ac:dyDescent="0.2">
      <c r="A1967" s="277" t="str">
        <f t="shared" si="332"/>
        <v/>
      </c>
      <c r="B1967" s="296" t="str">
        <f t="shared" si="337"/>
        <v/>
      </c>
      <c r="C1967" s="296" t="str">
        <f t="shared" si="338"/>
        <v/>
      </c>
      <c r="D1967" s="297" t="str">
        <f t="shared" si="339"/>
        <v/>
      </c>
      <c r="E1967" s="298" t="str">
        <f t="shared" si="341"/>
        <v/>
      </c>
      <c r="F1967" s="297"/>
      <c r="G1967" s="297">
        <v>1967</v>
      </c>
      <c r="H1967" s="296" t="str">
        <f t="shared" si="340"/>
        <v/>
      </c>
      <c r="I1967" s="299" t="str">
        <f t="shared" si="333"/>
        <v/>
      </c>
      <c r="J1967" s="93"/>
      <c r="L1967" s="278">
        <f t="shared" si="334"/>
        <v>0</v>
      </c>
      <c r="M1967" s="278">
        <f t="shared" si="335"/>
        <v>0</v>
      </c>
      <c r="N1967" s="319">
        <f t="shared" si="336"/>
        <v>0</v>
      </c>
      <c r="O1967" s="300"/>
      <c r="P1967" s="300"/>
      <c r="Q1967" s="297"/>
      <c r="R1967" s="297"/>
      <c r="S1967" s="299" t="str">
        <f t="shared" si="342"/>
        <v/>
      </c>
    </row>
    <row r="1968" spans="1:19" ht="30" customHeight="1" x14ac:dyDescent="0.2">
      <c r="A1968" s="277" t="str">
        <f t="shared" si="332"/>
        <v/>
      </c>
      <c r="B1968" s="296" t="str">
        <f t="shared" si="337"/>
        <v/>
      </c>
      <c r="C1968" s="296" t="str">
        <f t="shared" si="338"/>
        <v/>
      </c>
      <c r="D1968" s="297" t="str">
        <f t="shared" si="339"/>
        <v/>
      </c>
      <c r="E1968" s="298" t="str">
        <f t="shared" si="341"/>
        <v/>
      </c>
      <c r="F1968" s="297"/>
      <c r="G1968" s="297">
        <v>1968</v>
      </c>
      <c r="H1968" s="296" t="str">
        <f t="shared" si="340"/>
        <v/>
      </c>
      <c r="I1968" s="299" t="str">
        <f t="shared" si="333"/>
        <v/>
      </c>
      <c r="J1968" s="93"/>
      <c r="L1968" s="278">
        <f t="shared" si="334"/>
        <v>0</v>
      </c>
      <c r="M1968" s="278">
        <f t="shared" si="335"/>
        <v>0</v>
      </c>
      <c r="N1968" s="319">
        <f t="shared" si="336"/>
        <v>0</v>
      </c>
      <c r="O1968" s="300"/>
      <c r="P1968" s="300"/>
      <c r="Q1968" s="297"/>
      <c r="R1968" s="297"/>
      <c r="S1968" s="299" t="str">
        <f t="shared" si="342"/>
        <v/>
      </c>
    </row>
    <row r="1969" spans="1:19" ht="30" customHeight="1" x14ac:dyDescent="0.2">
      <c r="A1969" s="277" t="str">
        <f t="shared" si="332"/>
        <v/>
      </c>
      <c r="B1969" s="296" t="str">
        <f t="shared" si="337"/>
        <v/>
      </c>
      <c r="C1969" s="296" t="str">
        <f t="shared" si="338"/>
        <v/>
      </c>
      <c r="D1969" s="297" t="str">
        <f t="shared" si="339"/>
        <v/>
      </c>
      <c r="E1969" s="298" t="str">
        <f t="shared" si="341"/>
        <v/>
      </c>
      <c r="F1969" s="297"/>
      <c r="G1969" s="297">
        <v>1969</v>
      </c>
      <c r="H1969" s="296" t="str">
        <f t="shared" si="340"/>
        <v/>
      </c>
      <c r="I1969" s="299" t="str">
        <f t="shared" si="333"/>
        <v/>
      </c>
      <c r="J1969" s="93"/>
      <c r="L1969" s="278">
        <f t="shared" si="334"/>
        <v>0</v>
      </c>
      <c r="M1969" s="278">
        <f t="shared" si="335"/>
        <v>0</v>
      </c>
      <c r="N1969" s="319">
        <f t="shared" si="336"/>
        <v>0</v>
      </c>
      <c r="O1969" s="300"/>
      <c r="P1969" s="300"/>
      <c r="Q1969" s="297"/>
      <c r="R1969" s="297"/>
      <c r="S1969" s="299" t="str">
        <f t="shared" si="342"/>
        <v/>
      </c>
    </row>
    <row r="1970" spans="1:19" ht="30" customHeight="1" x14ac:dyDescent="0.2">
      <c r="A1970" s="277" t="str">
        <f t="shared" si="332"/>
        <v/>
      </c>
      <c r="B1970" s="296" t="str">
        <f t="shared" si="337"/>
        <v/>
      </c>
      <c r="C1970" s="296" t="str">
        <f t="shared" si="338"/>
        <v/>
      </c>
      <c r="D1970" s="297" t="str">
        <f t="shared" si="339"/>
        <v/>
      </c>
      <c r="E1970" s="298" t="str">
        <f t="shared" si="341"/>
        <v/>
      </c>
      <c r="F1970" s="297"/>
      <c r="G1970" s="297">
        <v>1970</v>
      </c>
      <c r="H1970" s="296" t="str">
        <f t="shared" si="340"/>
        <v/>
      </c>
      <c r="I1970" s="299" t="str">
        <f t="shared" si="333"/>
        <v/>
      </c>
      <c r="J1970" s="93"/>
      <c r="L1970" s="278">
        <f t="shared" si="334"/>
        <v>0</v>
      </c>
      <c r="M1970" s="278">
        <f t="shared" si="335"/>
        <v>0</v>
      </c>
      <c r="N1970" s="319">
        <f t="shared" si="336"/>
        <v>0</v>
      </c>
      <c r="O1970" s="300"/>
      <c r="P1970" s="300"/>
      <c r="Q1970" s="297"/>
      <c r="R1970" s="297"/>
      <c r="S1970" s="299" t="str">
        <f t="shared" si="342"/>
        <v/>
      </c>
    </row>
    <row r="1971" spans="1:19" ht="30" customHeight="1" x14ac:dyDescent="0.2">
      <c r="A1971" s="277" t="str">
        <f t="shared" si="332"/>
        <v/>
      </c>
      <c r="B1971" s="296" t="str">
        <f t="shared" si="337"/>
        <v/>
      </c>
      <c r="C1971" s="296" t="str">
        <f t="shared" si="338"/>
        <v/>
      </c>
      <c r="D1971" s="297" t="str">
        <f t="shared" si="339"/>
        <v/>
      </c>
      <c r="E1971" s="298" t="str">
        <f t="shared" si="341"/>
        <v/>
      </c>
      <c r="F1971" s="297"/>
      <c r="G1971" s="297">
        <v>1971</v>
      </c>
      <c r="H1971" s="296" t="str">
        <f t="shared" si="340"/>
        <v/>
      </c>
      <c r="I1971" s="299" t="str">
        <f t="shared" si="333"/>
        <v/>
      </c>
      <c r="J1971" s="93"/>
      <c r="L1971" s="278">
        <f t="shared" si="334"/>
        <v>0</v>
      </c>
      <c r="M1971" s="278">
        <f t="shared" si="335"/>
        <v>0</v>
      </c>
      <c r="N1971" s="319">
        <f t="shared" si="336"/>
        <v>0</v>
      </c>
      <c r="O1971" s="300"/>
      <c r="P1971" s="300"/>
      <c r="Q1971" s="297"/>
      <c r="R1971" s="297"/>
      <c r="S1971" s="299" t="str">
        <f t="shared" si="342"/>
        <v/>
      </c>
    </row>
    <row r="1972" spans="1:19" ht="30" customHeight="1" x14ac:dyDescent="0.2">
      <c r="A1972" s="277" t="str">
        <f t="shared" si="332"/>
        <v/>
      </c>
      <c r="B1972" s="296" t="str">
        <f t="shared" si="337"/>
        <v/>
      </c>
      <c r="C1972" s="296" t="str">
        <f t="shared" si="338"/>
        <v/>
      </c>
      <c r="D1972" s="297" t="str">
        <f t="shared" si="339"/>
        <v/>
      </c>
      <c r="E1972" s="298" t="str">
        <f t="shared" si="341"/>
        <v/>
      </c>
      <c r="F1972" s="297"/>
      <c r="G1972" s="297">
        <v>1972</v>
      </c>
      <c r="H1972" s="296" t="str">
        <f t="shared" si="340"/>
        <v/>
      </c>
      <c r="I1972" s="299" t="str">
        <f t="shared" si="333"/>
        <v/>
      </c>
      <c r="J1972" s="93"/>
      <c r="L1972" s="278">
        <f t="shared" si="334"/>
        <v>0</v>
      </c>
      <c r="M1972" s="278">
        <f t="shared" si="335"/>
        <v>0</v>
      </c>
      <c r="N1972" s="319">
        <f t="shared" si="336"/>
        <v>0</v>
      </c>
      <c r="O1972" s="300"/>
      <c r="P1972" s="300"/>
      <c r="Q1972" s="297"/>
      <c r="R1972" s="297"/>
      <c r="S1972" s="299" t="str">
        <f t="shared" si="342"/>
        <v/>
      </c>
    </row>
    <row r="1973" spans="1:19" ht="30" customHeight="1" x14ac:dyDescent="0.2">
      <c r="A1973" s="277" t="str">
        <f t="shared" si="332"/>
        <v/>
      </c>
      <c r="B1973" s="296" t="str">
        <f t="shared" si="337"/>
        <v/>
      </c>
      <c r="C1973" s="296" t="str">
        <f t="shared" si="338"/>
        <v/>
      </c>
      <c r="D1973" s="297" t="str">
        <f t="shared" si="339"/>
        <v/>
      </c>
      <c r="E1973" s="298" t="str">
        <f t="shared" si="341"/>
        <v/>
      </c>
      <c r="F1973" s="297"/>
      <c r="G1973" s="297">
        <v>1973</v>
      </c>
      <c r="H1973" s="296" t="str">
        <f t="shared" si="340"/>
        <v/>
      </c>
      <c r="I1973" s="299" t="str">
        <f t="shared" si="333"/>
        <v/>
      </c>
      <c r="J1973" s="93"/>
      <c r="L1973" s="278">
        <f t="shared" si="334"/>
        <v>0</v>
      </c>
      <c r="M1973" s="278">
        <f t="shared" si="335"/>
        <v>0</v>
      </c>
      <c r="N1973" s="319">
        <f t="shared" si="336"/>
        <v>0</v>
      </c>
      <c r="O1973" s="300"/>
      <c r="P1973" s="300"/>
      <c r="Q1973" s="297"/>
      <c r="R1973" s="297"/>
      <c r="S1973" s="299" t="str">
        <f t="shared" si="342"/>
        <v/>
      </c>
    </row>
    <row r="1974" spans="1:19" ht="30" customHeight="1" x14ac:dyDescent="0.2">
      <c r="A1974" s="277" t="str">
        <f t="shared" si="332"/>
        <v/>
      </c>
      <c r="B1974" s="296" t="str">
        <f t="shared" si="337"/>
        <v/>
      </c>
      <c r="C1974" s="296" t="str">
        <f t="shared" si="338"/>
        <v/>
      </c>
      <c r="D1974" s="297" t="str">
        <f t="shared" si="339"/>
        <v/>
      </c>
      <c r="E1974" s="298" t="str">
        <f t="shared" si="341"/>
        <v/>
      </c>
      <c r="F1974" s="297"/>
      <c r="G1974" s="297">
        <v>1974</v>
      </c>
      <c r="H1974" s="296" t="str">
        <f t="shared" si="340"/>
        <v/>
      </c>
      <c r="I1974" s="299" t="str">
        <f t="shared" si="333"/>
        <v/>
      </c>
      <c r="J1974" s="93"/>
      <c r="L1974" s="278">
        <f t="shared" si="334"/>
        <v>0</v>
      </c>
      <c r="M1974" s="278">
        <f t="shared" si="335"/>
        <v>0</v>
      </c>
      <c r="N1974" s="319">
        <f t="shared" si="336"/>
        <v>0</v>
      </c>
      <c r="O1974" s="300"/>
      <c r="P1974" s="300"/>
      <c r="Q1974" s="297"/>
      <c r="R1974" s="297"/>
      <c r="S1974" s="299" t="str">
        <f t="shared" si="342"/>
        <v/>
      </c>
    </row>
    <row r="1975" spans="1:19" ht="30" customHeight="1" x14ac:dyDescent="0.2">
      <c r="A1975" s="277" t="str">
        <f t="shared" si="332"/>
        <v/>
      </c>
      <c r="B1975" s="296" t="str">
        <f t="shared" si="337"/>
        <v/>
      </c>
      <c r="C1975" s="296" t="str">
        <f t="shared" si="338"/>
        <v/>
      </c>
      <c r="D1975" s="297" t="str">
        <f t="shared" si="339"/>
        <v/>
      </c>
      <c r="E1975" s="298" t="str">
        <f t="shared" si="341"/>
        <v/>
      </c>
      <c r="F1975" s="297"/>
      <c r="G1975" s="297">
        <v>1975</v>
      </c>
      <c r="H1975" s="296" t="str">
        <f t="shared" si="340"/>
        <v/>
      </c>
      <c r="I1975" s="299" t="str">
        <f t="shared" si="333"/>
        <v/>
      </c>
      <c r="J1975" s="93"/>
      <c r="L1975" s="278">
        <f t="shared" si="334"/>
        <v>0</v>
      </c>
      <c r="M1975" s="278">
        <f t="shared" si="335"/>
        <v>0</v>
      </c>
      <c r="N1975" s="319">
        <f t="shared" si="336"/>
        <v>0</v>
      </c>
      <c r="O1975" s="300"/>
      <c r="P1975" s="300"/>
      <c r="Q1975" s="297"/>
      <c r="R1975" s="297"/>
      <c r="S1975" s="299" t="str">
        <f t="shared" si="342"/>
        <v/>
      </c>
    </row>
    <row r="1976" spans="1:19" ht="30" customHeight="1" x14ac:dyDescent="0.2">
      <c r="A1976" s="277" t="str">
        <f t="shared" si="332"/>
        <v/>
      </c>
      <c r="B1976" s="296" t="str">
        <f t="shared" si="337"/>
        <v/>
      </c>
      <c r="C1976" s="296" t="str">
        <f t="shared" si="338"/>
        <v/>
      </c>
      <c r="D1976" s="297" t="str">
        <f t="shared" si="339"/>
        <v/>
      </c>
      <c r="E1976" s="298" t="str">
        <f t="shared" si="341"/>
        <v/>
      </c>
      <c r="F1976" s="297"/>
      <c r="G1976" s="297">
        <v>1976</v>
      </c>
      <c r="H1976" s="296" t="str">
        <f t="shared" si="340"/>
        <v/>
      </c>
      <c r="I1976" s="299" t="str">
        <f t="shared" si="333"/>
        <v/>
      </c>
      <c r="J1976" s="93"/>
      <c r="L1976" s="278">
        <f t="shared" si="334"/>
        <v>0</v>
      </c>
      <c r="M1976" s="278">
        <f t="shared" si="335"/>
        <v>0</v>
      </c>
      <c r="N1976" s="319">
        <f t="shared" si="336"/>
        <v>0</v>
      </c>
      <c r="O1976" s="300"/>
      <c r="P1976" s="300"/>
      <c r="Q1976" s="297"/>
      <c r="R1976" s="297"/>
      <c r="S1976" s="299" t="str">
        <f t="shared" si="342"/>
        <v/>
      </c>
    </row>
    <row r="1977" spans="1:19" ht="30" customHeight="1" x14ac:dyDescent="0.2">
      <c r="A1977" s="277" t="str">
        <f t="shared" si="332"/>
        <v/>
      </c>
      <c r="B1977" s="296" t="str">
        <f t="shared" si="337"/>
        <v/>
      </c>
      <c r="C1977" s="296" t="str">
        <f t="shared" si="338"/>
        <v/>
      </c>
      <c r="D1977" s="297" t="str">
        <f t="shared" si="339"/>
        <v/>
      </c>
      <c r="E1977" s="298" t="str">
        <f t="shared" si="341"/>
        <v/>
      </c>
      <c r="F1977" s="297"/>
      <c r="G1977" s="297">
        <v>1977</v>
      </c>
      <c r="H1977" s="296" t="str">
        <f t="shared" si="340"/>
        <v/>
      </c>
      <c r="I1977" s="299" t="str">
        <f t="shared" si="333"/>
        <v/>
      </c>
      <c r="J1977" s="93"/>
      <c r="L1977" s="278">
        <f t="shared" si="334"/>
        <v>0</v>
      </c>
      <c r="M1977" s="278">
        <f t="shared" si="335"/>
        <v>0</v>
      </c>
      <c r="N1977" s="319">
        <f t="shared" si="336"/>
        <v>0</v>
      </c>
      <c r="O1977" s="300"/>
      <c r="P1977" s="300"/>
      <c r="Q1977" s="297"/>
      <c r="R1977" s="297"/>
      <c r="S1977" s="299" t="str">
        <f t="shared" si="342"/>
        <v/>
      </c>
    </row>
    <row r="1978" spans="1:19" ht="30" customHeight="1" x14ac:dyDescent="0.2">
      <c r="A1978" s="277" t="str">
        <f t="shared" si="332"/>
        <v/>
      </c>
      <c r="B1978" s="296" t="str">
        <f t="shared" si="337"/>
        <v/>
      </c>
      <c r="C1978" s="296" t="str">
        <f t="shared" si="338"/>
        <v/>
      </c>
      <c r="D1978" s="297" t="str">
        <f t="shared" si="339"/>
        <v/>
      </c>
      <c r="E1978" s="298" t="str">
        <f t="shared" si="341"/>
        <v/>
      </c>
      <c r="F1978" s="297"/>
      <c r="G1978" s="297">
        <v>1978</v>
      </c>
      <c r="H1978" s="296" t="str">
        <f t="shared" si="340"/>
        <v/>
      </c>
      <c r="I1978" s="299" t="str">
        <f t="shared" si="333"/>
        <v/>
      </c>
      <c r="J1978" s="93"/>
      <c r="L1978" s="278">
        <f t="shared" si="334"/>
        <v>0</v>
      </c>
      <c r="M1978" s="278">
        <f t="shared" si="335"/>
        <v>0</v>
      </c>
      <c r="N1978" s="319">
        <f t="shared" si="336"/>
        <v>0</v>
      </c>
      <c r="O1978" s="300"/>
      <c r="P1978" s="300"/>
      <c r="Q1978" s="297"/>
      <c r="R1978" s="297"/>
      <c r="S1978" s="299" t="str">
        <f t="shared" si="342"/>
        <v/>
      </c>
    </row>
    <row r="1979" spans="1:19" ht="30" customHeight="1" x14ac:dyDescent="0.2">
      <c r="A1979" s="277" t="str">
        <f t="shared" si="332"/>
        <v/>
      </c>
      <c r="B1979" s="296" t="str">
        <f t="shared" si="337"/>
        <v/>
      </c>
      <c r="C1979" s="296" t="str">
        <f t="shared" si="338"/>
        <v/>
      </c>
      <c r="D1979" s="297" t="str">
        <f t="shared" si="339"/>
        <v/>
      </c>
      <c r="E1979" s="298" t="str">
        <f t="shared" si="341"/>
        <v/>
      </c>
      <c r="F1979" s="297"/>
      <c r="G1979" s="297">
        <v>1979</v>
      </c>
      <c r="H1979" s="296" t="str">
        <f t="shared" si="340"/>
        <v/>
      </c>
      <c r="I1979" s="299" t="str">
        <f t="shared" si="333"/>
        <v/>
      </c>
      <c r="J1979" s="93"/>
      <c r="L1979" s="278">
        <f t="shared" si="334"/>
        <v>0</v>
      </c>
      <c r="M1979" s="278">
        <f t="shared" si="335"/>
        <v>0</v>
      </c>
      <c r="N1979" s="319">
        <f t="shared" si="336"/>
        <v>0</v>
      </c>
      <c r="O1979" s="300"/>
      <c r="P1979" s="300"/>
      <c r="Q1979" s="297"/>
      <c r="R1979" s="297"/>
      <c r="S1979" s="299" t="str">
        <f t="shared" si="342"/>
        <v/>
      </c>
    </row>
    <row r="1980" spans="1:19" ht="30" customHeight="1" x14ac:dyDescent="0.2">
      <c r="A1980" s="277" t="str">
        <f t="shared" si="332"/>
        <v/>
      </c>
      <c r="B1980" s="296" t="str">
        <f t="shared" si="337"/>
        <v/>
      </c>
      <c r="C1980" s="296" t="str">
        <f t="shared" si="338"/>
        <v/>
      </c>
      <c r="D1980" s="297" t="str">
        <f t="shared" si="339"/>
        <v/>
      </c>
      <c r="E1980" s="298" t="str">
        <f t="shared" si="341"/>
        <v/>
      </c>
      <c r="F1980" s="297"/>
      <c r="G1980" s="297">
        <v>1980</v>
      </c>
      <c r="H1980" s="296" t="str">
        <f t="shared" si="340"/>
        <v/>
      </c>
      <c r="I1980" s="299" t="str">
        <f t="shared" si="333"/>
        <v/>
      </c>
      <c r="J1980" s="93"/>
      <c r="L1980" s="278">
        <f t="shared" si="334"/>
        <v>0</v>
      </c>
      <c r="M1980" s="278">
        <f t="shared" si="335"/>
        <v>0</v>
      </c>
      <c r="N1980" s="319">
        <f t="shared" si="336"/>
        <v>0</v>
      </c>
      <c r="O1980" s="300"/>
      <c r="P1980" s="300"/>
      <c r="Q1980" s="297"/>
      <c r="R1980" s="297"/>
      <c r="S1980" s="299" t="str">
        <f t="shared" si="342"/>
        <v/>
      </c>
    </row>
    <row r="1981" spans="1:19" ht="30" customHeight="1" x14ac:dyDescent="0.2">
      <c r="A1981" s="277" t="str">
        <f t="shared" si="332"/>
        <v/>
      </c>
      <c r="B1981" s="296" t="str">
        <f t="shared" si="337"/>
        <v/>
      </c>
      <c r="C1981" s="296" t="str">
        <f t="shared" si="338"/>
        <v/>
      </c>
      <c r="D1981" s="297" t="str">
        <f t="shared" si="339"/>
        <v/>
      </c>
      <c r="E1981" s="298" t="str">
        <f t="shared" si="341"/>
        <v/>
      </c>
      <c r="F1981" s="297"/>
      <c r="G1981" s="297">
        <v>1981</v>
      </c>
      <c r="H1981" s="296" t="str">
        <f t="shared" si="340"/>
        <v/>
      </c>
      <c r="I1981" s="299" t="str">
        <f t="shared" si="333"/>
        <v/>
      </c>
      <c r="J1981" s="93"/>
      <c r="L1981" s="278">
        <f t="shared" si="334"/>
        <v>0</v>
      </c>
      <c r="M1981" s="278">
        <f t="shared" si="335"/>
        <v>0</v>
      </c>
      <c r="N1981" s="319">
        <f t="shared" si="336"/>
        <v>0</v>
      </c>
      <c r="O1981" s="300"/>
      <c r="P1981" s="300"/>
      <c r="Q1981" s="297"/>
      <c r="R1981" s="297"/>
      <c r="S1981" s="299" t="str">
        <f t="shared" si="342"/>
        <v/>
      </c>
    </row>
    <row r="1982" spans="1:19" ht="30" customHeight="1" x14ac:dyDescent="0.2">
      <c r="A1982" s="277" t="str">
        <f t="shared" si="332"/>
        <v/>
      </c>
      <c r="B1982" s="296" t="str">
        <f t="shared" si="337"/>
        <v/>
      </c>
      <c r="C1982" s="296" t="str">
        <f t="shared" si="338"/>
        <v/>
      </c>
      <c r="D1982" s="297" t="str">
        <f t="shared" si="339"/>
        <v/>
      </c>
      <c r="E1982" s="298" t="str">
        <f t="shared" si="341"/>
        <v/>
      </c>
      <c r="F1982" s="297"/>
      <c r="G1982" s="297">
        <v>1982</v>
      </c>
      <c r="H1982" s="296" t="str">
        <f t="shared" si="340"/>
        <v/>
      </c>
      <c r="I1982" s="299" t="str">
        <f t="shared" si="333"/>
        <v/>
      </c>
      <c r="J1982" s="93"/>
      <c r="L1982" s="278">
        <f t="shared" si="334"/>
        <v>0</v>
      </c>
      <c r="M1982" s="278">
        <f t="shared" si="335"/>
        <v>0</v>
      </c>
      <c r="N1982" s="319">
        <f t="shared" si="336"/>
        <v>0</v>
      </c>
      <c r="O1982" s="300"/>
      <c r="P1982" s="300"/>
      <c r="Q1982" s="297"/>
      <c r="R1982" s="297"/>
      <c r="S1982" s="299" t="str">
        <f t="shared" si="342"/>
        <v/>
      </c>
    </row>
    <row r="1983" spans="1:19" ht="30" customHeight="1" x14ac:dyDescent="0.2">
      <c r="A1983" s="277" t="str">
        <f t="shared" si="332"/>
        <v/>
      </c>
      <c r="B1983" s="296" t="str">
        <f t="shared" si="337"/>
        <v/>
      </c>
      <c r="C1983" s="296" t="str">
        <f t="shared" si="338"/>
        <v/>
      </c>
      <c r="D1983" s="297" t="str">
        <f t="shared" si="339"/>
        <v/>
      </c>
      <c r="E1983" s="298" t="str">
        <f t="shared" si="341"/>
        <v/>
      </c>
      <c r="F1983" s="297"/>
      <c r="G1983" s="297">
        <v>1983</v>
      </c>
      <c r="H1983" s="296" t="str">
        <f t="shared" si="340"/>
        <v/>
      </c>
      <c r="I1983" s="299" t="str">
        <f t="shared" si="333"/>
        <v/>
      </c>
      <c r="J1983" s="93"/>
      <c r="L1983" s="278">
        <f t="shared" si="334"/>
        <v>0</v>
      </c>
      <c r="M1983" s="278">
        <f t="shared" si="335"/>
        <v>0</v>
      </c>
      <c r="N1983" s="319">
        <f t="shared" si="336"/>
        <v>0</v>
      </c>
      <c r="O1983" s="300"/>
      <c r="P1983" s="300"/>
      <c r="Q1983" s="297"/>
      <c r="R1983" s="297"/>
      <c r="S1983" s="299" t="str">
        <f t="shared" si="342"/>
        <v/>
      </c>
    </row>
    <row r="1984" spans="1:19" ht="30" customHeight="1" x14ac:dyDescent="0.2">
      <c r="A1984" s="277" t="str">
        <f t="shared" si="332"/>
        <v/>
      </c>
      <c r="B1984" s="296" t="str">
        <f t="shared" si="337"/>
        <v/>
      </c>
      <c r="C1984" s="296" t="str">
        <f t="shared" si="338"/>
        <v/>
      </c>
      <c r="D1984" s="297" t="str">
        <f t="shared" si="339"/>
        <v/>
      </c>
      <c r="E1984" s="298" t="str">
        <f t="shared" si="341"/>
        <v/>
      </c>
      <c r="F1984" s="297"/>
      <c r="G1984" s="297">
        <v>1984</v>
      </c>
      <c r="H1984" s="296" t="str">
        <f t="shared" si="340"/>
        <v/>
      </c>
      <c r="I1984" s="299" t="str">
        <f t="shared" si="333"/>
        <v/>
      </c>
      <c r="J1984" s="93"/>
      <c r="L1984" s="278">
        <f t="shared" si="334"/>
        <v>0</v>
      </c>
      <c r="M1984" s="278">
        <f t="shared" si="335"/>
        <v>0</v>
      </c>
      <c r="N1984" s="319">
        <f t="shared" si="336"/>
        <v>0</v>
      </c>
      <c r="O1984" s="300"/>
      <c r="P1984" s="300"/>
      <c r="Q1984" s="297"/>
      <c r="R1984" s="297"/>
      <c r="S1984" s="299" t="str">
        <f t="shared" si="342"/>
        <v/>
      </c>
    </row>
    <row r="1985" spans="1:19" ht="30" customHeight="1" x14ac:dyDescent="0.2">
      <c r="A1985" s="277" t="str">
        <f t="shared" si="332"/>
        <v/>
      </c>
      <c r="B1985" s="296" t="str">
        <f t="shared" si="337"/>
        <v/>
      </c>
      <c r="C1985" s="296" t="str">
        <f t="shared" si="338"/>
        <v/>
      </c>
      <c r="D1985" s="297" t="str">
        <f t="shared" si="339"/>
        <v/>
      </c>
      <c r="E1985" s="298" t="str">
        <f t="shared" si="341"/>
        <v/>
      </c>
      <c r="F1985" s="297"/>
      <c r="G1985" s="297">
        <v>1985</v>
      </c>
      <c r="H1985" s="296" t="str">
        <f t="shared" si="340"/>
        <v/>
      </c>
      <c r="I1985" s="299" t="str">
        <f t="shared" si="333"/>
        <v/>
      </c>
      <c r="J1985" s="93"/>
      <c r="L1985" s="278">
        <f t="shared" si="334"/>
        <v>0</v>
      </c>
      <c r="M1985" s="278">
        <f t="shared" si="335"/>
        <v>0</v>
      </c>
      <c r="N1985" s="319">
        <f t="shared" si="336"/>
        <v>0</v>
      </c>
      <c r="O1985" s="300"/>
      <c r="P1985" s="300"/>
      <c r="Q1985" s="297"/>
      <c r="R1985" s="297"/>
      <c r="S1985" s="299" t="str">
        <f t="shared" si="342"/>
        <v/>
      </c>
    </row>
    <row r="1986" spans="1:19" ht="30" customHeight="1" x14ac:dyDescent="0.2">
      <c r="A1986" s="277" t="str">
        <f t="shared" ref="A1986:A2049" si="343">IF(B1986="","",$W$3)</f>
        <v/>
      </c>
      <c r="B1986" s="296" t="str">
        <f t="shared" si="337"/>
        <v/>
      </c>
      <c r="C1986" s="296" t="str">
        <f t="shared" si="338"/>
        <v/>
      </c>
      <c r="D1986" s="297" t="str">
        <f t="shared" si="339"/>
        <v/>
      </c>
      <c r="E1986" s="298" t="str">
        <f t="shared" si="341"/>
        <v/>
      </c>
      <c r="F1986" s="297"/>
      <c r="G1986" s="297">
        <v>1986</v>
      </c>
      <c r="H1986" s="296" t="str">
        <f t="shared" si="340"/>
        <v/>
      </c>
      <c r="I1986" s="299" t="str">
        <f t="shared" ref="I1986:I2049" si="344">IF(H1986="","",CONCATENATE("C",IF(H1986&gt;$X$1-25,0,INT(($X$1-H1986-20)/5))))</f>
        <v/>
      </c>
      <c r="J1986" s="93"/>
      <c r="L1986" s="278">
        <f t="shared" ref="L1986:L2049" si="345">IF(D1986="M",1,0)</f>
        <v>0</v>
      </c>
      <c r="M1986" s="278">
        <f t="shared" ref="M1986:M2049" si="346">IF(D1986="F",1,0)</f>
        <v>0</v>
      </c>
      <c r="N1986" s="319">
        <f t="shared" ref="N1986:N2049" si="347">IF(COUNTBLANK(O1986:R1986)=0,1,0)</f>
        <v>0</v>
      </c>
      <c r="O1986" s="300"/>
      <c r="P1986" s="300"/>
      <c r="Q1986" s="297"/>
      <c r="R1986" s="297"/>
      <c r="S1986" s="299" t="str">
        <f t="shared" si="342"/>
        <v/>
      </c>
    </row>
    <row r="1987" spans="1:19" ht="30" customHeight="1" x14ac:dyDescent="0.2">
      <c r="A1987" s="277" t="str">
        <f t="shared" si="343"/>
        <v/>
      </c>
      <c r="B1987" s="296" t="str">
        <f t="shared" ref="B1987:B2050" si="348">IF(O1987="","",O1987)</f>
        <v/>
      </c>
      <c r="C1987" s="296" t="str">
        <f t="shared" ref="C1987:C2050" si="349">IF(P1987="","",P1987)</f>
        <v/>
      </c>
      <c r="D1987" s="297" t="str">
        <f t="shared" ref="D1987:D2050" si="350">IF(Q1987="","",Q1987)</f>
        <v/>
      </c>
      <c r="E1987" s="298" t="str">
        <f t="shared" si="341"/>
        <v/>
      </c>
      <c r="F1987" s="297"/>
      <c r="G1987" s="297">
        <v>1987</v>
      </c>
      <c r="H1987" s="296" t="str">
        <f t="shared" ref="H1987:H2050" si="351">IF(R1987="","",R1987)</f>
        <v/>
      </c>
      <c r="I1987" s="299" t="str">
        <f t="shared" si="344"/>
        <v/>
      </c>
      <c r="J1987" s="93"/>
      <c r="L1987" s="278">
        <f t="shared" si="345"/>
        <v>0</v>
      </c>
      <c r="M1987" s="278">
        <f t="shared" si="346"/>
        <v>0</v>
      </c>
      <c r="N1987" s="319">
        <f t="shared" si="347"/>
        <v>0</v>
      </c>
      <c r="O1987" s="300"/>
      <c r="P1987" s="300"/>
      <c r="Q1987" s="297"/>
      <c r="R1987" s="297"/>
      <c r="S1987" s="299" t="str">
        <f t="shared" si="342"/>
        <v/>
      </c>
    </row>
    <row r="1988" spans="1:19" ht="30" customHeight="1" x14ac:dyDescent="0.2">
      <c r="A1988" s="277" t="str">
        <f t="shared" si="343"/>
        <v/>
      </c>
      <c r="B1988" s="296" t="str">
        <f t="shared" si="348"/>
        <v/>
      </c>
      <c r="C1988" s="296" t="str">
        <f t="shared" si="349"/>
        <v/>
      </c>
      <c r="D1988" s="297" t="str">
        <f t="shared" si="350"/>
        <v/>
      </c>
      <c r="E1988" s="298" t="str">
        <f t="shared" ref="E1988:E2051" si="352">IF(H1988="","",VALUE(CONCATENATE("01/01/",H1988)))</f>
        <v/>
      </c>
      <c r="F1988" s="297"/>
      <c r="G1988" s="297">
        <v>1988</v>
      </c>
      <c r="H1988" s="296" t="str">
        <f t="shared" si="351"/>
        <v/>
      </c>
      <c r="I1988" s="299" t="str">
        <f t="shared" si="344"/>
        <v/>
      </c>
      <c r="J1988" s="93"/>
      <c r="L1988" s="278">
        <f t="shared" si="345"/>
        <v>0</v>
      </c>
      <c r="M1988" s="278">
        <f t="shared" si="346"/>
        <v>0</v>
      </c>
      <c r="N1988" s="319">
        <f t="shared" si="347"/>
        <v>0</v>
      </c>
      <c r="O1988" s="300"/>
      <c r="P1988" s="300"/>
      <c r="Q1988" s="297"/>
      <c r="R1988" s="297"/>
      <c r="S1988" s="299" t="str">
        <f t="shared" si="342"/>
        <v/>
      </c>
    </row>
    <row r="1989" spans="1:19" ht="30" customHeight="1" x14ac:dyDescent="0.2">
      <c r="A1989" s="277" t="str">
        <f t="shared" si="343"/>
        <v/>
      </c>
      <c r="B1989" s="296" t="str">
        <f t="shared" si="348"/>
        <v/>
      </c>
      <c r="C1989" s="296" t="str">
        <f t="shared" si="349"/>
        <v/>
      </c>
      <c r="D1989" s="297" t="str">
        <f t="shared" si="350"/>
        <v/>
      </c>
      <c r="E1989" s="298" t="str">
        <f t="shared" si="352"/>
        <v/>
      </c>
      <c r="F1989" s="297"/>
      <c r="G1989" s="297">
        <v>1989</v>
      </c>
      <c r="H1989" s="296" t="str">
        <f t="shared" si="351"/>
        <v/>
      </c>
      <c r="I1989" s="299" t="str">
        <f t="shared" si="344"/>
        <v/>
      </c>
      <c r="J1989" s="93"/>
      <c r="L1989" s="278">
        <f t="shared" si="345"/>
        <v>0</v>
      </c>
      <c r="M1989" s="278">
        <f t="shared" si="346"/>
        <v>0</v>
      </c>
      <c r="N1989" s="319">
        <f t="shared" si="347"/>
        <v>0</v>
      </c>
      <c r="O1989" s="300"/>
      <c r="P1989" s="300"/>
      <c r="Q1989" s="297"/>
      <c r="R1989" s="297"/>
      <c r="S1989" s="299" t="str">
        <f t="shared" si="342"/>
        <v/>
      </c>
    </row>
    <row r="1990" spans="1:19" ht="30" customHeight="1" x14ac:dyDescent="0.2">
      <c r="A1990" s="277" t="str">
        <f t="shared" si="343"/>
        <v/>
      </c>
      <c r="B1990" s="296" t="str">
        <f t="shared" si="348"/>
        <v/>
      </c>
      <c r="C1990" s="296" t="str">
        <f t="shared" si="349"/>
        <v/>
      </c>
      <c r="D1990" s="297" t="str">
        <f t="shared" si="350"/>
        <v/>
      </c>
      <c r="E1990" s="298" t="str">
        <f t="shared" si="352"/>
        <v/>
      </c>
      <c r="F1990" s="297"/>
      <c r="G1990" s="297">
        <v>1990</v>
      </c>
      <c r="H1990" s="296" t="str">
        <f t="shared" si="351"/>
        <v/>
      </c>
      <c r="I1990" s="299" t="str">
        <f t="shared" si="344"/>
        <v/>
      </c>
      <c r="J1990" s="93"/>
      <c r="L1990" s="278">
        <f t="shared" si="345"/>
        <v>0</v>
      </c>
      <c r="M1990" s="278">
        <f t="shared" si="346"/>
        <v>0</v>
      </c>
      <c r="N1990" s="319">
        <f t="shared" si="347"/>
        <v>0</v>
      </c>
      <c r="O1990" s="300"/>
      <c r="P1990" s="300"/>
      <c r="Q1990" s="297"/>
      <c r="R1990" s="297"/>
      <c r="S1990" s="299" t="str">
        <f t="shared" si="342"/>
        <v/>
      </c>
    </row>
    <row r="1991" spans="1:19" ht="30" customHeight="1" x14ac:dyDescent="0.2">
      <c r="A1991" s="277" t="str">
        <f t="shared" si="343"/>
        <v/>
      </c>
      <c r="B1991" s="296" t="str">
        <f t="shared" si="348"/>
        <v/>
      </c>
      <c r="C1991" s="296" t="str">
        <f t="shared" si="349"/>
        <v/>
      </c>
      <c r="D1991" s="297" t="str">
        <f t="shared" si="350"/>
        <v/>
      </c>
      <c r="E1991" s="298" t="str">
        <f t="shared" si="352"/>
        <v/>
      </c>
      <c r="F1991" s="297"/>
      <c r="G1991" s="297">
        <v>1991</v>
      </c>
      <c r="H1991" s="296" t="str">
        <f t="shared" si="351"/>
        <v/>
      </c>
      <c r="I1991" s="299" t="str">
        <f t="shared" si="344"/>
        <v/>
      </c>
      <c r="J1991" s="93"/>
      <c r="L1991" s="278">
        <f t="shared" si="345"/>
        <v>0</v>
      </c>
      <c r="M1991" s="278">
        <f t="shared" si="346"/>
        <v>0</v>
      </c>
      <c r="N1991" s="319">
        <f t="shared" si="347"/>
        <v>0</v>
      </c>
      <c r="O1991" s="300"/>
      <c r="P1991" s="300"/>
      <c r="Q1991" s="297"/>
      <c r="R1991" s="297"/>
      <c r="S1991" s="299" t="str">
        <f t="shared" si="342"/>
        <v/>
      </c>
    </row>
    <row r="1992" spans="1:19" ht="30" customHeight="1" x14ac:dyDescent="0.2">
      <c r="A1992" s="277" t="str">
        <f t="shared" si="343"/>
        <v/>
      </c>
      <c r="B1992" s="296" t="str">
        <f t="shared" si="348"/>
        <v/>
      </c>
      <c r="C1992" s="296" t="str">
        <f t="shared" si="349"/>
        <v/>
      </c>
      <c r="D1992" s="297" t="str">
        <f t="shared" si="350"/>
        <v/>
      </c>
      <c r="E1992" s="298" t="str">
        <f t="shared" si="352"/>
        <v/>
      </c>
      <c r="F1992" s="297"/>
      <c r="G1992" s="297">
        <v>1992</v>
      </c>
      <c r="H1992" s="296" t="str">
        <f t="shared" si="351"/>
        <v/>
      </c>
      <c r="I1992" s="299" t="str">
        <f t="shared" si="344"/>
        <v/>
      </c>
      <c r="J1992" s="93"/>
      <c r="L1992" s="278">
        <f t="shared" si="345"/>
        <v>0</v>
      </c>
      <c r="M1992" s="278">
        <f t="shared" si="346"/>
        <v>0</v>
      </c>
      <c r="N1992" s="319">
        <f t="shared" si="347"/>
        <v>0</v>
      </c>
      <c r="O1992" s="300"/>
      <c r="P1992" s="300"/>
      <c r="Q1992" s="297"/>
      <c r="R1992" s="297"/>
      <c r="S1992" s="299" t="str">
        <f t="shared" si="342"/>
        <v/>
      </c>
    </row>
    <row r="1993" spans="1:19" ht="30" customHeight="1" x14ac:dyDescent="0.2">
      <c r="A1993" s="277" t="str">
        <f t="shared" si="343"/>
        <v/>
      </c>
      <c r="B1993" s="296" t="str">
        <f t="shared" si="348"/>
        <v/>
      </c>
      <c r="C1993" s="296" t="str">
        <f t="shared" si="349"/>
        <v/>
      </c>
      <c r="D1993" s="297" t="str">
        <f t="shared" si="350"/>
        <v/>
      </c>
      <c r="E1993" s="298" t="str">
        <f t="shared" si="352"/>
        <v/>
      </c>
      <c r="F1993" s="297"/>
      <c r="G1993" s="297">
        <v>1993</v>
      </c>
      <c r="H1993" s="296" t="str">
        <f t="shared" si="351"/>
        <v/>
      </c>
      <c r="I1993" s="299" t="str">
        <f t="shared" si="344"/>
        <v/>
      </c>
      <c r="J1993" s="93"/>
      <c r="L1993" s="278">
        <f t="shared" si="345"/>
        <v>0</v>
      </c>
      <c r="M1993" s="278">
        <f t="shared" si="346"/>
        <v>0</v>
      </c>
      <c r="N1993" s="319">
        <f t="shared" si="347"/>
        <v>0</v>
      </c>
      <c r="O1993" s="300"/>
      <c r="P1993" s="300"/>
      <c r="Q1993" s="297"/>
      <c r="R1993" s="297"/>
      <c r="S1993" s="299" t="str">
        <f t="shared" si="342"/>
        <v/>
      </c>
    </row>
    <row r="1994" spans="1:19" ht="30" customHeight="1" x14ac:dyDescent="0.2">
      <c r="A1994" s="277" t="str">
        <f t="shared" si="343"/>
        <v/>
      </c>
      <c r="B1994" s="296" t="str">
        <f t="shared" si="348"/>
        <v/>
      </c>
      <c r="C1994" s="296" t="str">
        <f t="shared" si="349"/>
        <v/>
      </c>
      <c r="D1994" s="297" t="str">
        <f t="shared" si="350"/>
        <v/>
      </c>
      <c r="E1994" s="298" t="str">
        <f t="shared" si="352"/>
        <v/>
      </c>
      <c r="F1994" s="297"/>
      <c r="G1994" s="297">
        <v>1994</v>
      </c>
      <c r="H1994" s="296" t="str">
        <f t="shared" si="351"/>
        <v/>
      </c>
      <c r="I1994" s="299" t="str">
        <f t="shared" si="344"/>
        <v/>
      </c>
      <c r="J1994" s="93"/>
      <c r="L1994" s="278">
        <f t="shared" si="345"/>
        <v>0</v>
      </c>
      <c r="M1994" s="278">
        <f t="shared" si="346"/>
        <v>0</v>
      </c>
      <c r="N1994" s="319">
        <f t="shared" si="347"/>
        <v>0</v>
      </c>
      <c r="O1994" s="300"/>
      <c r="P1994" s="300"/>
      <c r="Q1994" s="297"/>
      <c r="R1994" s="297"/>
      <c r="S1994" s="299" t="str">
        <f t="shared" si="342"/>
        <v/>
      </c>
    </row>
    <row r="1995" spans="1:19" ht="30" customHeight="1" x14ac:dyDescent="0.2">
      <c r="A1995" s="277" t="str">
        <f t="shared" si="343"/>
        <v/>
      </c>
      <c r="B1995" s="296" t="str">
        <f t="shared" si="348"/>
        <v/>
      </c>
      <c r="C1995" s="296" t="str">
        <f t="shared" si="349"/>
        <v/>
      </c>
      <c r="D1995" s="297" t="str">
        <f t="shared" si="350"/>
        <v/>
      </c>
      <c r="E1995" s="298" t="str">
        <f t="shared" si="352"/>
        <v/>
      </c>
      <c r="F1995" s="297"/>
      <c r="G1995" s="297">
        <v>1995</v>
      </c>
      <c r="H1995" s="296" t="str">
        <f t="shared" si="351"/>
        <v/>
      </c>
      <c r="I1995" s="299" t="str">
        <f t="shared" si="344"/>
        <v/>
      </c>
      <c r="J1995" s="93"/>
      <c r="L1995" s="278">
        <f t="shared" si="345"/>
        <v>0</v>
      </c>
      <c r="M1995" s="278">
        <f t="shared" si="346"/>
        <v>0</v>
      </c>
      <c r="N1995" s="319">
        <f t="shared" si="347"/>
        <v>0</v>
      </c>
      <c r="O1995" s="300"/>
      <c r="P1995" s="300"/>
      <c r="Q1995" s="297"/>
      <c r="R1995" s="297"/>
      <c r="S1995" s="299" t="str">
        <f t="shared" si="342"/>
        <v/>
      </c>
    </row>
    <row r="1996" spans="1:19" ht="30" customHeight="1" x14ac:dyDescent="0.2">
      <c r="A1996" s="277" t="str">
        <f t="shared" si="343"/>
        <v/>
      </c>
      <c r="B1996" s="296" t="str">
        <f t="shared" si="348"/>
        <v/>
      </c>
      <c r="C1996" s="296" t="str">
        <f t="shared" si="349"/>
        <v/>
      </c>
      <c r="D1996" s="297" t="str">
        <f t="shared" si="350"/>
        <v/>
      </c>
      <c r="E1996" s="298" t="str">
        <f t="shared" si="352"/>
        <v/>
      </c>
      <c r="F1996" s="297"/>
      <c r="G1996" s="297">
        <v>1996</v>
      </c>
      <c r="H1996" s="296" t="str">
        <f t="shared" si="351"/>
        <v/>
      </c>
      <c r="I1996" s="299" t="str">
        <f t="shared" si="344"/>
        <v/>
      </c>
      <c r="J1996" s="93"/>
      <c r="L1996" s="278">
        <f t="shared" si="345"/>
        <v>0</v>
      </c>
      <c r="M1996" s="278">
        <f t="shared" si="346"/>
        <v>0</v>
      </c>
      <c r="N1996" s="319">
        <f t="shared" si="347"/>
        <v>0</v>
      </c>
      <c r="O1996" s="300"/>
      <c r="P1996" s="300"/>
      <c r="Q1996" s="297"/>
      <c r="R1996" s="297"/>
      <c r="S1996" s="299" t="str">
        <f t="shared" si="342"/>
        <v/>
      </c>
    </row>
    <row r="1997" spans="1:19" ht="30" customHeight="1" x14ac:dyDescent="0.2">
      <c r="A1997" s="277" t="str">
        <f t="shared" si="343"/>
        <v/>
      </c>
      <c r="B1997" s="296" t="str">
        <f t="shared" si="348"/>
        <v/>
      </c>
      <c r="C1997" s="296" t="str">
        <f t="shared" si="349"/>
        <v/>
      </c>
      <c r="D1997" s="297" t="str">
        <f t="shared" si="350"/>
        <v/>
      </c>
      <c r="E1997" s="298" t="str">
        <f t="shared" si="352"/>
        <v/>
      </c>
      <c r="F1997" s="297"/>
      <c r="G1997" s="297">
        <v>1997</v>
      </c>
      <c r="H1997" s="296" t="str">
        <f t="shared" si="351"/>
        <v/>
      </c>
      <c r="I1997" s="299" t="str">
        <f t="shared" si="344"/>
        <v/>
      </c>
      <c r="J1997" s="93"/>
      <c r="L1997" s="278">
        <f t="shared" si="345"/>
        <v>0</v>
      </c>
      <c r="M1997" s="278">
        <f t="shared" si="346"/>
        <v>0</v>
      </c>
      <c r="N1997" s="319">
        <f t="shared" si="347"/>
        <v>0</v>
      </c>
      <c r="O1997" s="300"/>
      <c r="P1997" s="300"/>
      <c r="Q1997" s="297"/>
      <c r="R1997" s="297"/>
      <c r="S1997" s="299" t="str">
        <f t="shared" si="342"/>
        <v/>
      </c>
    </row>
    <row r="1998" spans="1:19" ht="30" customHeight="1" x14ac:dyDescent="0.2">
      <c r="A1998" s="277" t="str">
        <f t="shared" si="343"/>
        <v/>
      </c>
      <c r="B1998" s="296" t="str">
        <f t="shared" si="348"/>
        <v/>
      </c>
      <c r="C1998" s="296" t="str">
        <f t="shared" si="349"/>
        <v/>
      </c>
      <c r="D1998" s="297" t="str">
        <f t="shared" si="350"/>
        <v/>
      </c>
      <c r="E1998" s="298" t="str">
        <f t="shared" si="352"/>
        <v/>
      </c>
      <c r="F1998" s="297"/>
      <c r="G1998" s="297">
        <v>1998</v>
      </c>
      <c r="H1998" s="296" t="str">
        <f t="shared" si="351"/>
        <v/>
      </c>
      <c r="I1998" s="299" t="str">
        <f t="shared" si="344"/>
        <v/>
      </c>
      <c r="J1998" s="93"/>
      <c r="L1998" s="278">
        <f t="shared" si="345"/>
        <v>0</v>
      </c>
      <c r="M1998" s="278">
        <f t="shared" si="346"/>
        <v>0</v>
      </c>
      <c r="N1998" s="319">
        <f t="shared" si="347"/>
        <v>0</v>
      </c>
      <c r="O1998" s="300"/>
      <c r="P1998" s="300"/>
      <c r="Q1998" s="297"/>
      <c r="R1998" s="297"/>
      <c r="S1998" s="299" t="str">
        <f t="shared" si="342"/>
        <v/>
      </c>
    </row>
    <row r="1999" spans="1:19" ht="30" customHeight="1" x14ac:dyDescent="0.2">
      <c r="A1999" s="277" t="str">
        <f t="shared" si="343"/>
        <v/>
      </c>
      <c r="B1999" s="296" t="str">
        <f t="shared" si="348"/>
        <v/>
      </c>
      <c r="C1999" s="296" t="str">
        <f t="shared" si="349"/>
        <v/>
      </c>
      <c r="D1999" s="297" t="str">
        <f t="shared" si="350"/>
        <v/>
      </c>
      <c r="E1999" s="298" t="str">
        <f t="shared" si="352"/>
        <v/>
      </c>
      <c r="F1999" s="297"/>
      <c r="G1999" s="297">
        <v>1999</v>
      </c>
      <c r="H1999" s="296" t="str">
        <f t="shared" si="351"/>
        <v/>
      </c>
      <c r="I1999" s="299" t="str">
        <f t="shared" si="344"/>
        <v/>
      </c>
      <c r="J1999" s="93"/>
      <c r="L1999" s="278">
        <f t="shared" si="345"/>
        <v>0</v>
      </c>
      <c r="M1999" s="278">
        <f t="shared" si="346"/>
        <v>0</v>
      </c>
      <c r="N1999" s="319">
        <f t="shared" si="347"/>
        <v>0</v>
      </c>
      <c r="O1999" s="300"/>
      <c r="P1999" s="300"/>
      <c r="Q1999" s="297"/>
      <c r="R1999" s="297"/>
      <c r="S1999" s="299" t="str">
        <f t="shared" si="342"/>
        <v/>
      </c>
    </row>
    <row r="2000" spans="1:19" ht="30" customHeight="1" x14ac:dyDescent="0.2">
      <c r="A2000" s="277" t="str">
        <f t="shared" si="343"/>
        <v/>
      </c>
      <c r="B2000" s="296" t="str">
        <f t="shared" si="348"/>
        <v/>
      </c>
      <c r="C2000" s="296" t="str">
        <f t="shared" si="349"/>
        <v/>
      </c>
      <c r="D2000" s="297" t="str">
        <f t="shared" si="350"/>
        <v/>
      </c>
      <c r="E2000" s="298" t="str">
        <f t="shared" si="352"/>
        <v/>
      </c>
      <c r="F2000" s="297"/>
      <c r="G2000" s="297">
        <v>2000</v>
      </c>
      <c r="H2000" s="296" t="str">
        <f t="shared" si="351"/>
        <v/>
      </c>
      <c r="I2000" s="299" t="str">
        <f t="shared" si="344"/>
        <v/>
      </c>
      <c r="J2000" s="93"/>
      <c r="L2000" s="278">
        <f t="shared" si="345"/>
        <v>0</v>
      </c>
      <c r="M2000" s="278">
        <f t="shared" si="346"/>
        <v>0</v>
      </c>
      <c r="N2000" s="319">
        <f t="shared" si="347"/>
        <v>0</v>
      </c>
      <c r="O2000" s="300"/>
      <c r="P2000" s="300"/>
      <c r="Q2000" s="297"/>
      <c r="R2000" s="297"/>
      <c r="S2000" s="299" t="str">
        <f t="shared" si="342"/>
        <v/>
      </c>
    </row>
    <row r="2001" spans="1:19" ht="30" customHeight="1" x14ac:dyDescent="0.2">
      <c r="A2001" s="277" t="str">
        <f t="shared" si="343"/>
        <v/>
      </c>
      <c r="B2001" s="296" t="str">
        <f t="shared" si="348"/>
        <v/>
      </c>
      <c r="C2001" s="296" t="str">
        <f t="shared" si="349"/>
        <v/>
      </c>
      <c r="D2001" s="297" t="str">
        <f t="shared" si="350"/>
        <v/>
      </c>
      <c r="E2001" s="298" t="str">
        <f t="shared" si="352"/>
        <v/>
      </c>
      <c r="F2001" s="297"/>
      <c r="G2001" s="297">
        <v>2001</v>
      </c>
      <c r="H2001" s="296" t="str">
        <f t="shared" si="351"/>
        <v/>
      </c>
      <c r="I2001" s="299" t="str">
        <f t="shared" si="344"/>
        <v/>
      </c>
      <c r="J2001" s="93"/>
      <c r="L2001" s="278">
        <f t="shared" si="345"/>
        <v>0</v>
      </c>
      <c r="M2001" s="278">
        <f t="shared" si="346"/>
        <v>0</v>
      </c>
      <c r="N2001" s="319">
        <f t="shared" si="347"/>
        <v>0</v>
      </c>
      <c r="O2001" s="300"/>
      <c r="P2001" s="300"/>
      <c r="Q2001" s="297"/>
      <c r="R2001" s="297"/>
      <c r="S2001" s="299" t="str">
        <f t="shared" ref="S2001:S2064" si="353">IF(R2001="","",CONCATENATE("C",IF(R2001&gt;$X$1-25,0,INT(($X$1-R2001-20)/5))))</f>
        <v/>
      </c>
    </row>
    <row r="2002" spans="1:19" ht="30" customHeight="1" x14ac:dyDescent="0.2">
      <c r="A2002" s="277" t="str">
        <f t="shared" si="343"/>
        <v/>
      </c>
      <c r="B2002" s="296" t="str">
        <f t="shared" si="348"/>
        <v/>
      </c>
      <c r="C2002" s="296" t="str">
        <f t="shared" si="349"/>
        <v/>
      </c>
      <c r="D2002" s="297" t="str">
        <f t="shared" si="350"/>
        <v/>
      </c>
      <c r="E2002" s="298" t="str">
        <f t="shared" si="352"/>
        <v/>
      </c>
      <c r="F2002" s="297"/>
      <c r="G2002" s="297">
        <v>2002</v>
      </c>
      <c r="H2002" s="296" t="str">
        <f t="shared" si="351"/>
        <v/>
      </c>
      <c r="I2002" s="299" t="str">
        <f t="shared" si="344"/>
        <v/>
      </c>
      <c r="J2002" s="93"/>
      <c r="L2002" s="278">
        <f t="shared" si="345"/>
        <v>0</v>
      </c>
      <c r="M2002" s="278">
        <f t="shared" si="346"/>
        <v>0</v>
      </c>
      <c r="N2002" s="319">
        <f t="shared" si="347"/>
        <v>0</v>
      </c>
      <c r="O2002" s="300"/>
      <c r="P2002" s="300"/>
      <c r="Q2002" s="297"/>
      <c r="R2002" s="297"/>
      <c r="S2002" s="299" t="str">
        <f t="shared" si="353"/>
        <v/>
      </c>
    </row>
    <row r="2003" spans="1:19" ht="30" customHeight="1" x14ac:dyDescent="0.2">
      <c r="A2003" s="277" t="str">
        <f t="shared" si="343"/>
        <v/>
      </c>
      <c r="B2003" s="296" t="str">
        <f t="shared" si="348"/>
        <v/>
      </c>
      <c r="C2003" s="296" t="str">
        <f t="shared" si="349"/>
        <v/>
      </c>
      <c r="D2003" s="297" t="str">
        <f t="shared" si="350"/>
        <v/>
      </c>
      <c r="E2003" s="298" t="str">
        <f t="shared" si="352"/>
        <v/>
      </c>
      <c r="F2003" s="297"/>
      <c r="G2003" s="297">
        <v>2003</v>
      </c>
      <c r="H2003" s="296" t="str">
        <f t="shared" si="351"/>
        <v/>
      </c>
      <c r="I2003" s="299" t="str">
        <f t="shared" si="344"/>
        <v/>
      </c>
      <c r="J2003" s="93"/>
      <c r="L2003" s="278">
        <f t="shared" si="345"/>
        <v>0</v>
      </c>
      <c r="M2003" s="278">
        <f t="shared" si="346"/>
        <v>0</v>
      </c>
      <c r="N2003" s="319">
        <f t="shared" si="347"/>
        <v>0</v>
      </c>
      <c r="O2003" s="300"/>
      <c r="P2003" s="300"/>
      <c r="Q2003" s="297"/>
      <c r="R2003" s="297"/>
      <c r="S2003" s="299" t="str">
        <f t="shared" si="353"/>
        <v/>
      </c>
    </row>
    <row r="2004" spans="1:19" ht="30" customHeight="1" x14ac:dyDescent="0.2">
      <c r="A2004" s="277" t="str">
        <f t="shared" si="343"/>
        <v/>
      </c>
      <c r="B2004" s="296" t="str">
        <f t="shared" si="348"/>
        <v/>
      </c>
      <c r="C2004" s="296" t="str">
        <f t="shared" si="349"/>
        <v/>
      </c>
      <c r="D2004" s="297" t="str">
        <f t="shared" si="350"/>
        <v/>
      </c>
      <c r="E2004" s="298" t="str">
        <f t="shared" si="352"/>
        <v/>
      </c>
      <c r="F2004" s="297"/>
      <c r="G2004" s="297">
        <v>2004</v>
      </c>
      <c r="H2004" s="296" t="str">
        <f t="shared" si="351"/>
        <v/>
      </c>
      <c r="I2004" s="299" t="str">
        <f t="shared" si="344"/>
        <v/>
      </c>
      <c r="J2004" s="93"/>
      <c r="L2004" s="278">
        <f t="shared" si="345"/>
        <v>0</v>
      </c>
      <c r="M2004" s="278">
        <f t="shared" si="346"/>
        <v>0</v>
      </c>
      <c r="N2004" s="319">
        <f t="shared" si="347"/>
        <v>0</v>
      </c>
      <c r="O2004" s="300"/>
      <c r="P2004" s="300"/>
      <c r="Q2004" s="297"/>
      <c r="R2004" s="297"/>
      <c r="S2004" s="299" t="str">
        <f t="shared" si="353"/>
        <v/>
      </c>
    </row>
    <row r="2005" spans="1:19" ht="30" customHeight="1" x14ac:dyDescent="0.2">
      <c r="A2005" s="277" t="str">
        <f t="shared" si="343"/>
        <v/>
      </c>
      <c r="B2005" s="296" t="str">
        <f t="shared" si="348"/>
        <v/>
      </c>
      <c r="C2005" s="296" t="str">
        <f t="shared" si="349"/>
        <v/>
      </c>
      <c r="D2005" s="297" t="str">
        <f t="shared" si="350"/>
        <v/>
      </c>
      <c r="E2005" s="298" t="str">
        <f t="shared" si="352"/>
        <v/>
      </c>
      <c r="F2005" s="297"/>
      <c r="G2005" s="297">
        <v>2005</v>
      </c>
      <c r="H2005" s="296" t="str">
        <f t="shared" si="351"/>
        <v/>
      </c>
      <c r="I2005" s="299" t="str">
        <f t="shared" si="344"/>
        <v/>
      </c>
      <c r="J2005" s="93"/>
      <c r="L2005" s="278">
        <f t="shared" si="345"/>
        <v>0</v>
      </c>
      <c r="M2005" s="278">
        <f t="shared" si="346"/>
        <v>0</v>
      </c>
      <c r="N2005" s="319">
        <f t="shared" si="347"/>
        <v>0</v>
      </c>
      <c r="O2005" s="300"/>
      <c r="P2005" s="300"/>
      <c r="Q2005" s="297"/>
      <c r="R2005" s="297"/>
      <c r="S2005" s="299" t="str">
        <f t="shared" si="353"/>
        <v/>
      </c>
    </row>
    <row r="2006" spans="1:19" ht="30" customHeight="1" x14ac:dyDescent="0.2">
      <c r="A2006" s="277" t="str">
        <f t="shared" si="343"/>
        <v/>
      </c>
      <c r="B2006" s="296" t="str">
        <f t="shared" si="348"/>
        <v/>
      </c>
      <c r="C2006" s="296" t="str">
        <f t="shared" si="349"/>
        <v/>
      </c>
      <c r="D2006" s="297" t="str">
        <f t="shared" si="350"/>
        <v/>
      </c>
      <c r="E2006" s="298" t="str">
        <f t="shared" si="352"/>
        <v/>
      </c>
      <c r="F2006" s="297"/>
      <c r="G2006" s="297">
        <v>2006</v>
      </c>
      <c r="H2006" s="296" t="str">
        <f t="shared" si="351"/>
        <v/>
      </c>
      <c r="I2006" s="299" t="str">
        <f t="shared" si="344"/>
        <v/>
      </c>
      <c r="J2006" s="93"/>
      <c r="L2006" s="278">
        <f t="shared" si="345"/>
        <v>0</v>
      </c>
      <c r="M2006" s="278">
        <f t="shared" si="346"/>
        <v>0</v>
      </c>
      <c r="N2006" s="319">
        <f t="shared" si="347"/>
        <v>0</v>
      </c>
      <c r="O2006" s="300"/>
      <c r="P2006" s="300"/>
      <c r="Q2006" s="297"/>
      <c r="R2006" s="297"/>
      <c r="S2006" s="299" t="str">
        <f t="shared" si="353"/>
        <v/>
      </c>
    </row>
    <row r="2007" spans="1:19" ht="30" customHeight="1" x14ac:dyDescent="0.2">
      <c r="A2007" s="277" t="str">
        <f t="shared" si="343"/>
        <v/>
      </c>
      <c r="B2007" s="296" t="str">
        <f t="shared" si="348"/>
        <v/>
      </c>
      <c r="C2007" s="296" t="str">
        <f t="shared" si="349"/>
        <v/>
      </c>
      <c r="D2007" s="297" t="str">
        <f t="shared" si="350"/>
        <v/>
      </c>
      <c r="E2007" s="298" t="str">
        <f t="shared" si="352"/>
        <v/>
      </c>
      <c r="F2007" s="297"/>
      <c r="G2007" s="297">
        <v>2007</v>
      </c>
      <c r="H2007" s="296" t="str">
        <f t="shared" si="351"/>
        <v/>
      </c>
      <c r="I2007" s="299" t="str">
        <f t="shared" si="344"/>
        <v/>
      </c>
      <c r="J2007" s="93"/>
      <c r="L2007" s="278">
        <f t="shared" si="345"/>
        <v>0</v>
      </c>
      <c r="M2007" s="278">
        <f t="shared" si="346"/>
        <v>0</v>
      </c>
      <c r="N2007" s="319">
        <f t="shared" si="347"/>
        <v>0</v>
      </c>
      <c r="O2007" s="300"/>
      <c r="P2007" s="300"/>
      <c r="Q2007" s="297"/>
      <c r="R2007" s="297"/>
      <c r="S2007" s="299" t="str">
        <f t="shared" si="353"/>
        <v/>
      </c>
    </row>
    <row r="2008" spans="1:19" ht="30" customHeight="1" x14ac:dyDescent="0.2">
      <c r="A2008" s="277" t="str">
        <f t="shared" si="343"/>
        <v/>
      </c>
      <c r="B2008" s="296" t="str">
        <f t="shared" si="348"/>
        <v/>
      </c>
      <c r="C2008" s="296" t="str">
        <f t="shared" si="349"/>
        <v/>
      </c>
      <c r="D2008" s="297" t="str">
        <f t="shared" si="350"/>
        <v/>
      </c>
      <c r="E2008" s="298" t="str">
        <f t="shared" si="352"/>
        <v/>
      </c>
      <c r="F2008" s="297"/>
      <c r="G2008" s="297">
        <v>2008</v>
      </c>
      <c r="H2008" s="296" t="str">
        <f t="shared" si="351"/>
        <v/>
      </c>
      <c r="I2008" s="299" t="str">
        <f t="shared" si="344"/>
        <v/>
      </c>
      <c r="J2008" s="93"/>
      <c r="L2008" s="278">
        <f t="shared" si="345"/>
        <v>0</v>
      </c>
      <c r="M2008" s="278">
        <f t="shared" si="346"/>
        <v>0</v>
      </c>
      <c r="N2008" s="319">
        <f t="shared" si="347"/>
        <v>0</v>
      </c>
      <c r="O2008" s="300"/>
      <c r="P2008" s="300"/>
      <c r="Q2008" s="297"/>
      <c r="R2008" s="297"/>
      <c r="S2008" s="299" t="str">
        <f t="shared" si="353"/>
        <v/>
      </c>
    </row>
    <row r="2009" spans="1:19" ht="30" customHeight="1" x14ac:dyDescent="0.2">
      <c r="A2009" s="277" t="str">
        <f t="shared" si="343"/>
        <v/>
      </c>
      <c r="B2009" s="296" t="str">
        <f t="shared" si="348"/>
        <v/>
      </c>
      <c r="C2009" s="296" t="str">
        <f t="shared" si="349"/>
        <v/>
      </c>
      <c r="D2009" s="297" t="str">
        <f t="shared" si="350"/>
        <v/>
      </c>
      <c r="E2009" s="298" t="str">
        <f t="shared" si="352"/>
        <v/>
      </c>
      <c r="F2009" s="297"/>
      <c r="G2009" s="297">
        <v>2009</v>
      </c>
      <c r="H2009" s="296" t="str">
        <f t="shared" si="351"/>
        <v/>
      </c>
      <c r="I2009" s="299" t="str">
        <f t="shared" si="344"/>
        <v/>
      </c>
      <c r="J2009" s="93"/>
      <c r="L2009" s="278">
        <f t="shared" si="345"/>
        <v>0</v>
      </c>
      <c r="M2009" s="278">
        <f t="shared" si="346"/>
        <v>0</v>
      </c>
      <c r="N2009" s="319">
        <f t="shared" si="347"/>
        <v>0</v>
      </c>
      <c r="O2009" s="300"/>
      <c r="P2009" s="300"/>
      <c r="Q2009" s="297"/>
      <c r="R2009" s="297"/>
      <c r="S2009" s="299" t="str">
        <f t="shared" si="353"/>
        <v/>
      </c>
    </row>
    <row r="2010" spans="1:19" ht="30" customHeight="1" x14ac:dyDescent="0.2">
      <c r="A2010" s="277" t="str">
        <f t="shared" si="343"/>
        <v/>
      </c>
      <c r="B2010" s="296" t="str">
        <f t="shared" si="348"/>
        <v/>
      </c>
      <c r="C2010" s="296" t="str">
        <f t="shared" si="349"/>
        <v/>
      </c>
      <c r="D2010" s="297" t="str">
        <f t="shared" si="350"/>
        <v/>
      </c>
      <c r="E2010" s="298" t="str">
        <f t="shared" si="352"/>
        <v/>
      </c>
      <c r="F2010" s="297"/>
      <c r="G2010" s="297">
        <v>2010</v>
      </c>
      <c r="H2010" s="296" t="str">
        <f t="shared" si="351"/>
        <v/>
      </c>
      <c r="I2010" s="299" t="str">
        <f t="shared" si="344"/>
        <v/>
      </c>
      <c r="J2010" s="93"/>
      <c r="L2010" s="278">
        <f t="shared" si="345"/>
        <v>0</v>
      </c>
      <c r="M2010" s="278">
        <f t="shared" si="346"/>
        <v>0</v>
      </c>
      <c r="N2010" s="319">
        <f t="shared" si="347"/>
        <v>0</v>
      </c>
      <c r="O2010" s="300"/>
      <c r="P2010" s="300"/>
      <c r="Q2010" s="297"/>
      <c r="R2010" s="297"/>
      <c r="S2010" s="299" t="str">
        <f t="shared" si="353"/>
        <v/>
      </c>
    </row>
    <row r="2011" spans="1:19" ht="30" customHeight="1" x14ac:dyDescent="0.2">
      <c r="A2011" s="277" t="str">
        <f t="shared" si="343"/>
        <v/>
      </c>
      <c r="B2011" s="296" t="str">
        <f t="shared" si="348"/>
        <v/>
      </c>
      <c r="C2011" s="296" t="str">
        <f t="shared" si="349"/>
        <v/>
      </c>
      <c r="D2011" s="297" t="str">
        <f t="shared" si="350"/>
        <v/>
      </c>
      <c r="E2011" s="298" t="str">
        <f t="shared" si="352"/>
        <v/>
      </c>
      <c r="F2011" s="297"/>
      <c r="G2011" s="297">
        <v>2011</v>
      </c>
      <c r="H2011" s="296" t="str">
        <f t="shared" si="351"/>
        <v/>
      </c>
      <c r="I2011" s="299" t="str">
        <f t="shared" si="344"/>
        <v/>
      </c>
      <c r="J2011" s="93"/>
      <c r="L2011" s="278">
        <f t="shared" si="345"/>
        <v>0</v>
      </c>
      <c r="M2011" s="278">
        <f t="shared" si="346"/>
        <v>0</v>
      </c>
      <c r="N2011" s="319">
        <f t="shared" si="347"/>
        <v>0</v>
      </c>
      <c r="O2011" s="300"/>
      <c r="P2011" s="300"/>
      <c r="Q2011" s="297"/>
      <c r="R2011" s="297"/>
      <c r="S2011" s="299" t="str">
        <f t="shared" si="353"/>
        <v/>
      </c>
    </row>
    <row r="2012" spans="1:19" ht="30" customHeight="1" x14ac:dyDescent="0.2">
      <c r="A2012" s="277" t="str">
        <f t="shared" si="343"/>
        <v/>
      </c>
      <c r="B2012" s="296" t="str">
        <f t="shared" si="348"/>
        <v/>
      </c>
      <c r="C2012" s="296" t="str">
        <f t="shared" si="349"/>
        <v/>
      </c>
      <c r="D2012" s="297" t="str">
        <f t="shared" si="350"/>
        <v/>
      </c>
      <c r="E2012" s="298" t="str">
        <f t="shared" si="352"/>
        <v/>
      </c>
      <c r="F2012" s="297"/>
      <c r="G2012" s="297">
        <v>2012</v>
      </c>
      <c r="H2012" s="296" t="str">
        <f t="shared" si="351"/>
        <v/>
      </c>
      <c r="I2012" s="299" t="str">
        <f t="shared" si="344"/>
        <v/>
      </c>
      <c r="J2012" s="93"/>
      <c r="L2012" s="278">
        <f t="shared" si="345"/>
        <v>0</v>
      </c>
      <c r="M2012" s="278">
        <f t="shared" si="346"/>
        <v>0</v>
      </c>
      <c r="N2012" s="319">
        <f t="shared" si="347"/>
        <v>0</v>
      </c>
      <c r="O2012" s="300"/>
      <c r="P2012" s="300"/>
      <c r="Q2012" s="297"/>
      <c r="R2012" s="297"/>
      <c r="S2012" s="299" t="str">
        <f t="shared" si="353"/>
        <v/>
      </c>
    </row>
    <row r="2013" spans="1:19" ht="30" customHeight="1" x14ac:dyDescent="0.2">
      <c r="A2013" s="277" t="str">
        <f t="shared" si="343"/>
        <v/>
      </c>
      <c r="B2013" s="296" t="str">
        <f t="shared" si="348"/>
        <v/>
      </c>
      <c r="C2013" s="296" t="str">
        <f t="shared" si="349"/>
        <v/>
      </c>
      <c r="D2013" s="297" t="str">
        <f t="shared" si="350"/>
        <v/>
      </c>
      <c r="E2013" s="298" t="str">
        <f t="shared" si="352"/>
        <v/>
      </c>
      <c r="F2013" s="297"/>
      <c r="G2013" s="297">
        <v>2013</v>
      </c>
      <c r="H2013" s="296" t="str">
        <f t="shared" si="351"/>
        <v/>
      </c>
      <c r="I2013" s="299" t="str">
        <f t="shared" si="344"/>
        <v/>
      </c>
      <c r="J2013" s="93"/>
      <c r="L2013" s="278">
        <f t="shared" si="345"/>
        <v>0</v>
      </c>
      <c r="M2013" s="278">
        <f t="shared" si="346"/>
        <v>0</v>
      </c>
      <c r="N2013" s="319">
        <f t="shared" si="347"/>
        <v>0</v>
      </c>
      <c r="O2013" s="300"/>
      <c r="P2013" s="300"/>
      <c r="Q2013" s="297"/>
      <c r="R2013" s="297"/>
      <c r="S2013" s="299" t="str">
        <f t="shared" si="353"/>
        <v/>
      </c>
    </row>
    <row r="2014" spans="1:19" ht="30" customHeight="1" x14ac:dyDescent="0.2">
      <c r="A2014" s="277" t="str">
        <f t="shared" si="343"/>
        <v/>
      </c>
      <c r="B2014" s="296" t="str">
        <f t="shared" si="348"/>
        <v/>
      </c>
      <c r="C2014" s="296" t="str">
        <f t="shared" si="349"/>
        <v/>
      </c>
      <c r="D2014" s="297" t="str">
        <f t="shared" si="350"/>
        <v/>
      </c>
      <c r="E2014" s="298" t="str">
        <f t="shared" si="352"/>
        <v/>
      </c>
      <c r="F2014" s="297"/>
      <c r="G2014" s="297">
        <v>2014</v>
      </c>
      <c r="H2014" s="296" t="str">
        <f t="shared" si="351"/>
        <v/>
      </c>
      <c r="I2014" s="299" t="str">
        <f t="shared" si="344"/>
        <v/>
      </c>
      <c r="J2014" s="93"/>
      <c r="L2014" s="278">
        <f t="shared" si="345"/>
        <v>0</v>
      </c>
      <c r="M2014" s="278">
        <f t="shared" si="346"/>
        <v>0</v>
      </c>
      <c r="N2014" s="319">
        <f t="shared" si="347"/>
        <v>0</v>
      </c>
      <c r="O2014" s="300"/>
      <c r="P2014" s="300"/>
      <c r="Q2014" s="297"/>
      <c r="R2014" s="297"/>
      <c r="S2014" s="299" t="str">
        <f t="shared" si="353"/>
        <v/>
      </c>
    </row>
    <row r="2015" spans="1:19" ht="30" customHeight="1" x14ac:dyDescent="0.2">
      <c r="A2015" s="277" t="str">
        <f t="shared" si="343"/>
        <v/>
      </c>
      <c r="B2015" s="296" t="str">
        <f t="shared" si="348"/>
        <v/>
      </c>
      <c r="C2015" s="296" t="str">
        <f t="shared" si="349"/>
        <v/>
      </c>
      <c r="D2015" s="297" t="str">
        <f t="shared" si="350"/>
        <v/>
      </c>
      <c r="E2015" s="298" t="str">
        <f t="shared" si="352"/>
        <v/>
      </c>
      <c r="F2015" s="297"/>
      <c r="G2015" s="297">
        <v>2015</v>
      </c>
      <c r="H2015" s="296" t="str">
        <f t="shared" si="351"/>
        <v/>
      </c>
      <c r="I2015" s="299" t="str">
        <f t="shared" si="344"/>
        <v/>
      </c>
      <c r="J2015" s="93"/>
      <c r="L2015" s="278">
        <f t="shared" si="345"/>
        <v>0</v>
      </c>
      <c r="M2015" s="278">
        <f t="shared" si="346"/>
        <v>0</v>
      </c>
      <c r="N2015" s="319">
        <f t="shared" si="347"/>
        <v>0</v>
      </c>
      <c r="O2015" s="300"/>
      <c r="P2015" s="300"/>
      <c r="Q2015" s="297"/>
      <c r="R2015" s="297"/>
      <c r="S2015" s="299" t="str">
        <f t="shared" si="353"/>
        <v/>
      </c>
    </row>
    <row r="2016" spans="1:19" ht="30" customHeight="1" x14ac:dyDescent="0.2">
      <c r="A2016" s="277" t="str">
        <f t="shared" si="343"/>
        <v/>
      </c>
      <c r="B2016" s="296" t="str">
        <f t="shared" si="348"/>
        <v/>
      </c>
      <c r="C2016" s="296" t="str">
        <f t="shared" si="349"/>
        <v/>
      </c>
      <c r="D2016" s="297" t="str">
        <f t="shared" si="350"/>
        <v/>
      </c>
      <c r="E2016" s="298" t="str">
        <f t="shared" si="352"/>
        <v/>
      </c>
      <c r="F2016" s="297"/>
      <c r="G2016" s="297">
        <v>2016</v>
      </c>
      <c r="H2016" s="296" t="str">
        <f t="shared" si="351"/>
        <v/>
      </c>
      <c r="I2016" s="299" t="str">
        <f t="shared" si="344"/>
        <v/>
      </c>
      <c r="J2016" s="93"/>
      <c r="L2016" s="278">
        <f t="shared" si="345"/>
        <v>0</v>
      </c>
      <c r="M2016" s="278">
        <f t="shared" si="346"/>
        <v>0</v>
      </c>
      <c r="N2016" s="319">
        <f t="shared" si="347"/>
        <v>0</v>
      </c>
      <c r="O2016" s="300"/>
      <c r="P2016" s="300"/>
      <c r="Q2016" s="297"/>
      <c r="R2016" s="297"/>
      <c r="S2016" s="299" t="str">
        <f t="shared" si="353"/>
        <v/>
      </c>
    </row>
    <row r="2017" spans="1:19" ht="30" customHeight="1" x14ac:dyDescent="0.2">
      <c r="A2017" s="277" t="str">
        <f t="shared" si="343"/>
        <v/>
      </c>
      <c r="B2017" s="296" t="str">
        <f t="shared" si="348"/>
        <v/>
      </c>
      <c r="C2017" s="296" t="str">
        <f t="shared" si="349"/>
        <v/>
      </c>
      <c r="D2017" s="297" t="str">
        <f t="shared" si="350"/>
        <v/>
      </c>
      <c r="E2017" s="298" t="str">
        <f t="shared" si="352"/>
        <v/>
      </c>
      <c r="F2017" s="297"/>
      <c r="G2017" s="297">
        <v>2017</v>
      </c>
      <c r="H2017" s="296" t="str">
        <f t="shared" si="351"/>
        <v/>
      </c>
      <c r="I2017" s="299" t="str">
        <f t="shared" si="344"/>
        <v/>
      </c>
      <c r="J2017" s="93"/>
      <c r="L2017" s="278">
        <f t="shared" si="345"/>
        <v>0</v>
      </c>
      <c r="M2017" s="278">
        <f t="shared" si="346"/>
        <v>0</v>
      </c>
      <c r="N2017" s="319">
        <f t="shared" si="347"/>
        <v>0</v>
      </c>
      <c r="O2017" s="300"/>
      <c r="P2017" s="300"/>
      <c r="Q2017" s="297"/>
      <c r="R2017" s="297"/>
      <c r="S2017" s="299" t="str">
        <f t="shared" si="353"/>
        <v/>
      </c>
    </row>
    <row r="2018" spans="1:19" ht="30" customHeight="1" x14ac:dyDescent="0.2">
      <c r="A2018" s="277" t="str">
        <f t="shared" si="343"/>
        <v/>
      </c>
      <c r="B2018" s="296" t="str">
        <f t="shared" si="348"/>
        <v/>
      </c>
      <c r="C2018" s="296" t="str">
        <f t="shared" si="349"/>
        <v/>
      </c>
      <c r="D2018" s="297" t="str">
        <f t="shared" si="350"/>
        <v/>
      </c>
      <c r="E2018" s="298" t="str">
        <f t="shared" si="352"/>
        <v/>
      </c>
      <c r="F2018" s="297"/>
      <c r="G2018" s="297">
        <v>2018</v>
      </c>
      <c r="H2018" s="296" t="str">
        <f t="shared" si="351"/>
        <v/>
      </c>
      <c r="I2018" s="299" t="str">
        <f t="shared" si="344"/>
        <v/>
      </c>
      <c r="J2018" s="93"/>
      <c r="L2018" s="278">
        <f t="shared" si="345"/>
        <v>0</v>
      </c>
      <c r="M2018" s="278">
        <f t="shared" si="346"/>
        <v>0</v>
      </c>
      <c r="N2018" s="319">
        <f t="shared" si="347"/>
        <v>0</v>
      </c>
      <c r="O2018" s="300"/>
      <c r="P2018" s="300"/>
      <c r="Q2018" s="297"/>
      <c r="R2018" s="297"/>
      <c r="S2018" s="299" t="str">
        <f t="shared" si="353"/>
        <v/>
      </c>
    </row>
    <row r="2019" spans="1:19" ht="30" customHeight="1" x14ac:dyDescent="0.2">
      <c r="A2019" s="277" t="str">
        <f t="shared" si="343"/>
        <v/>
      </c>
      <c r="B2019" s="296" t="str">
        <f t="shared" si="348"/>
        <v/>
      </c>
      <c r="C2019" s="296" t="str">
        <f t="shared" si="349"/>
        <v/>
      </c>
      <c r="D2019" s="297" t="str">
        <f t="shared" si="350"/>
        <v/>
      </c>
      <c r="E2019" s="298" t="str">
        <f t="shared" si="352"/>
        <v/>
      </c>
      <c r="F2019" s="297"/>
      <c r="G2019" s="297">
        <v>2019</v>
      </c>
      <c r="H2019" s="296" t="str">
        <f t="shared" si="351"/>
        <v/>
      </c>
      <c r="I2019" s="299" t="str">
        <f t="shared" si="344"/>
        <v/>
      </c>
      <c r="J2019" s="93"/>
      <c r="L2019" s="278">
        <f t="shared" si="345"/>
        <v>0</v>
      </c>
      <c r="M2019" s="278">
        <f t="shared" si="346"/>
        <v>0</v>
      </c>
      <c r="N2019" s="319">
        <f t="shared" si="347"/>
        <v>0</v>
      </c>
      <c r="O2019" s="300"/>
      <c r="P2019" s="300"/>
      <c r="Q2019" s="297"/>
      <c r="R2019" s="297"/>
      <c r="S2019" s="299" t="str">
        <f t="shared" si="353"/>
        <v/>
      </c>
    </row>
    <row r="2020" spans="1:19" ht="30" customHeight="1" x14ac:dyDescent="0.2">
      <c r="A2020" s="277" t="str">
        <f t="shared" si="343"/>
        <v/>
      </c>
      <c r="B2020" s="296" t="str">
        <f t="shared" si="348"/>
        <v/>
      </c>
      <c r="C2020" s="296" t="str">
        <f t="shared" si="349"/>
        <v/>
      </c>
      <c r="D2020" s="297" t="str">
        <f t="shared" si="350"/>
        <v/>
      </c>
      <c r="E2020" s="298" t="str">
        <f t="shared" si="352"/>
        <v/>
      </c>
      <c r="F2020" s="297"/>
      <c r="G2020" s="297">
        <v>2020</v>
      </c>
      <c r="H2020" s="296" t="str">
        <f t="shared" si="351"/>
        <v/>
      </c>
      <c r="I2020" s="299" t="str">
        <f t="shared" si="344"/>
        <v/>
      </c>
      <c r="J2020" s="93"/>
      <c r="L2020" s="278">
        <f t="shared" si="345"/>
        <v>0</v>
      </c>
      <c r="M2020" s="278">
        <f t="shared" si="346"/>
        <v>0</v>
      </c>
      <c r="N2020" s="319">
        <f t="shared" si="347"/>
        <v>0</v>
      </c>
      <c r="O2020" s="300"/>
      <c r="P2020" s="300"/>
      <c r="Q2020" s="297"/>
      <c r="R2020" s="297"/>
      <c r="S2020" s="299" t="str">
        <f t="shared" si="353"/>
        <v/>
      </c>
    </row>
    <row r="2021" spans="1:19" ht="30" customHeight="1" x14ac:dyDescent="0.2">
      <c r="A2021" s="277" t="str">
        <f t="shared" si="343"/>
        <v/>
      </c>
      <c r="B2021" s="296" t="str">
        <f t="shared" si="348"/>
        <v/>
      </c>
      <c r="C2021" s="296" t="str">
        <f t="shared" si="349"/>
        <v/>
      </c>
      <c r="D2021" s="297" t="str">
        <f t="shared" si="350"/>
        <v/>
      </c>
      <c r="E2021" s="298" t="str">
        <f t="shared" si="352"/>
        <v/>
      </c>
      <c r="F2021" s="297"/>
      <c r="G2021" s="297">
        <v>2021</v>
      </c>
      <c r="H2021" s="296" t="str">
        <f t="shared" si="351"/>
        <v/>
      </c>
      <c r="I2021" s="299" t="str">
        <f t="shared" si="344"/>
        <v/>
      </c>
      <c r="J2021" s="93"/>
      <c r="L2021" s="278">
        <f t="shared" si="345"/>
        <v>0</v>
      </c>
      <c r="M2021" s="278">
        <f t="shared" si="346"/>
        <v>0</v>
      </c>
      <c r="N2021" s="319">
        <f t="shared" si="347"/>
        <v>0</v>
      </c>
      <c r="O2021" s="300"/>
      <c r="P2021" s="300"/>
      <c r="Q2021" s="297"/>
      <c r="R2021" s="297"/>
      <c r="S2021" s="299" t="str">
        <f t="shared" si="353"/>
        <v/>
      </c>
    </row>
    <row r="2022" spans="1:19" ht="30" customHeight="1" x14ac:dyDescent="0.2">
      <c r="A2022" s="277" t="str">
        <f t="shared" si="343"/>
        <v/>
      </c>
      <c r="B2022" s="296" t="str">
        <f t="shared" si="348"/>
        <v/>
      </c>
      <c r="C2022" s="296" t="str">
        <f t="shared" si="349"/>
        <v/>
      </c>
      <c r="D2022" s="297" t="str">
        <f t="shared" si="350"/>
        <v/>
      </c>
      <c r="E2022" s="298" t="str">
        <f t="shared" si="352"/>
        <v/>
      </c>
      <c r="F2022" s="297"/>
      <c r="G2022" s="297">
        <v>2022</v>
      </c>
      <c r="H2022" s="296" t="str">
        <f t="shared" si="351"/>
        <v/>
      </c>
      <c r="I2022" s="299" t="str">
        <f t="shared" si="344"/>
        <v/>
      </c>
      <c r="J2022" s="93"/>
      <c r="L2022" s="278">
        <f t="shared" si="345"/>
        <v>0</v>
      </c>
      <c r="M2022" s="278">
        <f t="shared" si="346"/>
        <v>0</v>
      </c>
      <c r="N2022" s="319">
        <f t="shared" si="347"/>
        <v>0</v>
      </c>
      <c r="O2022" s="300"/>
      <c r="P2022" s="300"/>
      <c r="Q2022" s="297"/>
      <c r="R2022" s="297"/>
      <c r="S2022" s="299" t="str">
        <f t="shared" si="353"/>
        <v/>
      </c>
    </row>
    <row r="2023" spans="1:19" ht="30" customHeight="1" x14ac:dyDescent="0.2">
      <c r="A2023" s="277" t="str">
        <f t="shared" si="343"/>
        <v/>
      </c>
      <c r="B2023" s="296" t="str">
        <f t="shared" si="348"/>
        <v/>
      </c>
      <c r="C2023" s="296" t="str">
        <f t="shared" si="349"/>
        <v/>
      </c>
      <c r="D2023" s="297" t="str">
        <f t="shared" si="350"/>
        <v/>
      </c>
      <c r="E2023" s="298" t="str">
        <f t="shared" si="352"/>
        <v/>
      </c>
      <c r="F2023" s="297"/>
      <c r="G2023" s="297">
        <v>2023</v>
      </c>
      <c r="H2023" s="296" t="str">
        <f t="shared" si="351"/>
        <v/>
      </c>
      <c r="I2023" s="299" t="str">
        <f t="shared" si="344"/>
        <v/>
      </c>
      <c r="J2023" s="93"/>
      <c r="L2023" s="278">
        <f t="shared" si="345"/>
        <v>0</v>
      </c>
      <c r="M2023" s="278">
        <f t="shared" si="346"/>
        <v>0</v>
      </c>
      <c r="N2023" s="319">
        <f t="shared" si="347"/>
        <v>0</v>
      </c>
      <c r="O2023" s="300"/>
      <c r="P2023" s="300"/>
      <c r="Q2023" s="297"/>
      <c r="R2023" s="297"/>
      <c r="S2023" s="299" t="str">
        <f t="shared" si="353"/>
        <v/>
      </c>
    </row>
    <row r="2024" spans="1:19" ht="30" customHeight="1" x14ac:dyDescent="0.2">
      <c r="A2024" s="277" t="str">
        <f t="shared" si="343"/>
        <v/>
      </c>
      <c r="B2024" s="296" t="str">
        <f t="shared" si="348"/>
        <v/>
      </c>
      <c r="C2024" s="296" t="str">
        <f t="shared" si="349"/>
        <v/>
      </c>
      <c r="D2024" s="297" t="str">
        <f t="shared" si="350"/>
        <v/>
      </c>
      <c r="E2024" s="298" t="str">
        <f t="shared" si="352"/>
        <v/>
      </c>
      <c r="F2024" s="297"/>
      <c r="G2024" s="297">
        <v>2024</v>
      </c>
      <c r="H2024" s="296" t="str">
        <f t="shared" si="351"/>
        <v/>
      </c>
      <c r="I2024" s="299" t="str">
        <f t="shared" si="344"/>
        <v/>
      </c>
      <c r="J2024" s="93"/>
      <c r="L2024" s="278">
        <f t="shared" si="345"/>
        <v>0</v>
      </c>
      <c r="M2024" s="278">
        <f t="shared" si="346"/>
        <v>0</v>
      </c>
      <c r="N2024" s="319">
        <f t="shared" si="347"/>
        <v>0</v>
      </c>
      <c r="O2024" s="300"/>
      <c r="P2024" s="300"/>
      <c r="Q2024" s="297"/>
      <c r="R2024" s="297"/>
      <c r="S2024" s="299" t="str">
        <f t="shared" si="353"/>
        <v/>
      </c>
    </row>
    <row r="2025" spans="1:19" ht="30" customHeight="1" x14ac:dyDescent="0.2">
      <c r="A2025" s="277" t="str">
        <f t="shared" si="343"/>
        <v/>
      </c>
      <c r="B2025" s="296" t="str">
        <f t="shared" si="348"/>
        <v/>
      </c>
      <c r="C2025" s="296" t="str">
        <f t="shared" si="349"/>
        <v/>
      </c>
      <c r="D2025" s="297" t="str">
        <f t="shared" si="350"/>
        <v/>
      </c>
      <c r="E2025" s="298" t="str">
        <f t="shared" si="352"/>
        <v/>
      </c>
      <c r="F2025" s="297"/>
      <c r="G2025" s="297">
        <v>2025</v>
      </c>
      <c r="H2025" s="296" t="str">
        <f t="shared" si="351"/>
        <v/>
      </c>
      <c r="I2025" s="299" t="str">
        <f t="shared" si="344"/>
        <v/>
      </c>
      <c r="J2025" s="93"/>
      <c r="L2025" s="278">
        <f t="shared" si="345"/>
        <v>0</v>
      </c>
      <c r="M2025" s="278">
        <f t="shared" si="346"/>
        <v>0</v>
      </c>
      <c r="N2025" s="319">
        <f t="shared" si="347"/>
        <v>0</v>
      </c>
      <c r="O2025" s="300"/>
      <c r="P2025" s="300"/>
      <c r="Q2025" s="297"/>
      <c r="R2025" s="297"/>
      <c r="S2025" s="299" t="str">
        <f t="shared" si="353"/>
        <v/>
      </c>
    </row>
    <row r="2026" spans="1:19" ht="30" customHeight="1" x14ac:dyDescent="0.2">
      <c r="A2026" s="277" t="str">
        <f t="shared" si="343"/>
        <v/>
      </c>
      <c r="B2026" s="296" t="str">
        <f t="shared" si="348"/>
        <v/>
      </c>
      <c r="C2026" s="296" t="str">
        <f t="shared" si="349"/>
        <v/>
      </c>
      <c r="D2026" s="297" t="str">
        <f t="shared" si="350"/>
        <v/>
      </c>
      <c r="E2026" s="298" t="str">
        <f t="shared" si="352"/>
        <v/>
      </c>
      <c r="F2026" s="297"/>
      <c r="G2026" s="297">
        <v>2026</v>
      </c>
      <c r="H2026" s="296" t="str">
        <f t="shared" si="351"/>
        <v/>
      </c>
      <c r="I2026" s="299" t="str">
        <f t="shared" si="344"/>
        <v/>
      </c>
      <c r="J2026" s="93"/>
      <c r="L2026" s="278">
        <f t="shared" si="345"/>
        <v>0</v>
      </c>
      <c r="M2026" s="278">
        <f t="shared" si="346"/>
        <v>0</v>
      </c>
      <c r="N2026" s="319">
        <f t="shared" si="347"/>
        <v>0</v>
      </c>
      <c r="O2026" s="300"/>
      <c r="P2026" s="300"/>
      <c r="Q2026" s="297"/>
      <c r="R2026" s="297"/>
      <c r="S2026" s="299" t="str">
        <f t="shared" si="353"/>
        <v/>
      </c>
    </row>
    <row r="2027" spans="1:19" ht="30" customHeight="1" x14ac:dyDescent="0.2">
      <c r="A2027" s="277" t="str">
        <f t="shared" si="343"/>
        <v/>
      </c>
      <c r="B2027" s="296" t="str">
        <f t="shared" si="348"/>
        <v/>
      </c>
      <c r="C2027" s="296" t="str">
        <f t="shared" si="349"/>
        <v/>
      </c>
      <c r="D2027" s="297" t="str">
        <f t="shared" si="350"/>
        <v/>
      </c>
      <c r="E2027" s="298" t="str">
        <f t="shared" si="352"/>
        <v/>
      </c>
      <c r="F2027" s="297"/>
      <c r="G2027" s="297">
        <v>2027</v>
      </c>
      <c r="H2027" s="296" t="str">
        <f t="shared" si="351"/>
        <v/>
      </c>
      <c r="I2027" s="299" t="str">
        <f t="shared" si="344"/>
        <v/>
      </c>
      <c r="J2027" s="93"/>
      <c r="L2027" s="278">
        <f t="shared" si="345"/>
        <v>0</v>
      </c>
      <c r="M2027" s="278">
        <f t="shared" si="346"/>
        <v>0</v>
      </c>
      <c r="N2027" s="319">
        <f t="shared" si="347"/>
        <v>0</v>
      </c>
      <c r="O2027" s="300"/>
      <c r="P2027" s="300"/>
      <c r="Q2027" s="297"/>
      <c r="R2027" s="297"/>
      <c r="S2027" s="299" t="str">
        <f t="shared" si="353"/>
        <v/>
      </c>
    </row>
    <row r="2028" spans="1:19" ht="30" customHeight="1" x14ac:dyDescent="0.2">
      <c r="A2028" s="277" t="str">
        <f t="shared" si="343"/>
        <v/>
      </c>
      <c r="B2028" s="296" t="str">
        <f t="shared" si="348"/>
        <v/>
      </c>
      <c r="C2028" s="296" t="str">
        <f t="shared" si="349"/>
        <v/>
      </c>
      <c r="D2028" s="297" t="str">
        <f t="shared" si="350"/>
        <v/>
      </c>
      <c r="E2028" s="298" t="str">
        <f t="shared" si="352"/>
        <v/>
      </c>
      <c r="F2028" s="297"/>
      <c r="G2028" s="297">
        <v>2028</v>
      </c>
      <c r="H2028" s="296" t="str">
        <f t="shared" si="351"/>
        <v/>
      </c>
      <c r="I2028" s="299" t="str">
        <f t="shared" si="344"/>
        <v/>
      </c>
      <c r="J2028" s="93"/>
      <c r="L2028" s="278">
        <f t="shared" si="345"/>
        <v>0</v>
      </c>
      <c r="M2028" s="278">
        <f t="shared" si="346"/>
        <v>0</v>
      </c>
      <c r="N2028" s="319">
        <f t="shared" si="347"/>
        <v>0</v>
      </c>
      <c r="O2028" s="300"/>
      <c r="P2028" s="300"/>
      <c r="Q2028" s="297"/>
      <c r="R2028" s="297"/>
      <c r="S2028" s="299" t="str">
        <f t="shared" si="353"/>
        <v/>
      </c>
    </row>
    <row r="2029" spans="1:19" ht="30" customHeight="1" x14ac:dyDescent="0.2">
      <c r="A2029" s="277" t="str">
        <f t="shared" si="343"/>
        <v/>
      </c>
      <c r="B2029" s="296" t="str">
        <f t="shared" si="348"/>
        <v/>
      </c>
      <c r="C2029" s="296" t="str">
        <f t="shared" si="349"/>
        <v/>
      </c>
      <c r="D2029" s="297" t="str">
        <f t="shared" si="350"/>
        <v/>
      </c>
      <c r="E2029" s="298" t="str">
        <f t="shared" si="352"/>
        <v/>
      </c>
      <c r="F2029" s="297"/>
      <c r="G2029" s="297">
        <v>2029</v>
      </c>
      <c r="H2029" s="296" t="str">
        <f t="shared" si="351"/>
        <v/>
      </c>
      <c r="I2029" s="299" t="str">
        <f t="shared" si="344"/>
        <v/>
      </c>
      <c r="J2029" s="93"/>
      <c r="L2029" s="278">
        <f t="shared" si="345"/>
        <v>0</v>
      </c>
      <c r="M2029" s="278">
        <f t="shared" si="346"/>
        <v>0</v>
      </c>
      <c r="N2029" s="319">
        <f t="shared" si="347"/>
        <v>0</v>
      </c>
      <c r="O2029" s="300"/>
      <c r="P2029" s="300"/>
      <c r="Q2029" s="297"/>
      <c r="R2029" s="297"/>
      <c r="S2029" s="299" t="str">
        <f t="shared" si="353"/>
        <v/>
      </c>
    </row>
    <row r="2030" spans="1:19" ht="30" customHeight="1" x14ac:dyDescent="0.2">
      <c r="A2030" s="277" t="str">
        <f t="shared" si="343"/>
        <v/>
      </c>
      <c r="B2030" s="296" t="str">
        <f t="shared" si="348"/>
        <v/>
      </c>
      <c r="C2030" s="296" t="str">
        <f t="shared" si="349"/>
        <v/>
      </c>
      <c r="D2030" s="297" t="str">
        <f t="shared" si="350"/>
        <v/>
      </c>
      <c r="E2030" s="298" t="str">
        <f t="shared" si="352"/>
        <v/>
      </c>
      <c r="F2030" s="297"/>
      <c r="G2030" s="297">
        <v>2030</v>
      </c>
      <c r="H2030" s="296" t="str">
        <f t="shared" si="351"/>
        <v/>
      </c>
      <c r="I2030" s="299" t="str">
        <f t="shared" si="344"/>
        <v/>
      </c>
      <c r="J2030" s="93"/>
      <c r="L2030" s="278">
        <f t="shared" si="345"/>
        <v>0</v>
      </c>
      <c r="M2030" s="278">
        <f t="shared" si="346"/>
        <v>0</v>
      </c>
      <c r="N2030" s="319">
        <f t="shared" si="347"/>
        <v>0</v>
      </c>
      <c r="O2030" s="300"/>
      <c r="P2030" s="300"/>
      <c r="Q2030" s="297"/>
      <c r="R2030" s="297"/>
      <c r="S2030" s="299" t="str">
        <f t="shared" si="353"/>
        <v/>
      </c>
    </row>
    <row r="2031" spans="1:19" ht="30" customHeight="1" x14ac:dyDescent="0.2">
      <c r="A2031" s="277" t="str">
        <f t="shared" si="343"/>
        <v/>
      </c>
      <c r="B2031" s="296" t="str">
        <f t="shared" si="348"/>
        <v/>
      </c>
      <c r="C2031" s="296" t="str">
        <f t="shared" si="349"/>
        <v/>
      </c>
      <c r="D2031" s="297" t="str">
        <f t="shared" si="350"/>
        <v/>
      </c>
      <c r="E2031" s="298" t="str">
        <f t="shared" si="352"/>
        <v/>
      </c>
      <c r="F2031" s="297"/>
      <c r="G2031" s="297">
        <v>2031</v>
      </c>
      <c r="H2031" s="296" t="str">
        <f t="shared" si="351"/>
        <v/>
      </c>
      <c r="I2031" s="299" t="str">
        <f t="shared" si="344"/>
        <v/>
      </c>
      <c r="J2031" s="93"/>
      <c r="L2031" s="278">
        <f t="shared" si="345"/>
        <v>0</v>
      </c>
      <c r="M2031" s="278">
        <f t="shared" si="346"/>
        <v>0</v>
      </c>
      <c r="N2031" s="319">
        <f t="shared" si="347"/>
        <v>0</v>
      </c>
      <c r="O2031" s="300"/>
      <c r="P2031" s="300"/>
      <c r="Q2031" s="297"/>
      <c r="R2031" s="297"/>
      <c r="S2031" s="299" t="str">
        <f t="shared" si="353"/>
        <v/>
      </c>
    </row>
    <row r="2032" spans="1:19" ht="30" customHeight="1" x14ac:dyDescent="0.2">
      <c r="A2032" s="277" t="str">
        <f t="shared" si="343"/>
        <v/>
      </c>
      <c r="B2032" s="296" t="str">
        <f t="shared" si="348"/>
        <v/>
      </c>
      <c r="C2032" s="296" t="str">
        <f t="shared" si="349"/>
        <v/>
      </c>
      <c r="D2032" s="297" t="str">
        <f t="shared" si="350"/>
        <v/>
      </c>
      <c r="E2032" s="298" t="str">
        <f t="shared" si="352"/>
        <v/>
      </c>
      <c r="F2032" s="297"/>
      <c r="G2032" s="297">
        <v>2032</v>
      </c>
      <c r="H2032" s="296" t="str">
        <f t="shared" si="351"/>
        <v/>
      </c>
      <c r="I2032" s="299" t="str">
        <f t="shared" si="344"/>
        <v/>
      </c>
      <c r="J2032" s="93"/>
      <c r="L2032" s="278">
        <f t="shared" si="345"/>
        <v>0</v>
      </c>
      <c r="M2032" s="278">
        <f t="shared" si="346"/>
        <v>0</v>
      </c>
      <c r="N2032" s="319">
        <f t="shared" si="347"/>
        <v>0</v>
      </c>
      <c r="O2032" s="300"/>
      <c r="P2032" s="300"/>
      <c r="Q2032" s="297"/>
      <c r="R2032" s="297"/>
      <c r="S2032" s="299" t="str">
        <f t="shared" si="353"/>
        <v/>
      </c>
    </row>
    <row r="2033" spans="1:19" ht="30" customHeight="1" x14ac:dyDescent="0.2">
      <c r="A2033" s="277" t="str">
        <f t="shared" si="343"/>
        <v/>
      </c>
      <c r="B2033" s="296" t="str">
        <f t="shared" si="348"/>
        <v/>
      </c>
      <c r="C2033" s="296" t="str">
        <f t="shared" si="349"/>
        <v/>
      </c>
      <c r="D2033" s="297" t="str">
        <f t="shared" si="350"/>
        <v/>
      </c>
      <c r="E2033" s="298" t="str">
        <f t="shared" si="352"/>
        <v/>
      </c>
      <c r="F2033" s="297"/>
      <c r="G2033" s="297">
        <v>2033</v>
      </c>
      <c r="H2033" s="296" t="str">
        <f t="shared" si="351"/>
        <v/>
      </c>
      <c r="I2033" s="299" t="str">
        <f t="shared" si="344"/>
        <v/>
      </c>
      <c r="J2033" s="93"/>
      <c r="L2033" s="278">
        <f t="shared" si="345"/>
        <v>0</v>
      </c>
      <c r="M2033" s="278">
        <f t="shared" si="346"/>
        <v>0</v>
      </c>
      <c r="N2033" s="319">
        <f t="shared" si="347"/>
        <v>0</v>
      </c>
      <c r="O2033" s="300"/>
      <c r="P2033" s="300"/>
      <c r="Q2033" s="297"/>
      <c r="R2033" s="297"/>
      <c r="S2033" s="299" t="str">
        <f t="shared" si="353"/>
        <v/>
      </c>
    </row>
    <row r="2034" spans="1:19" ht="30" customHeight="1" x14ac:dyDescent="0.2">
      <c r="A2034" s="277" t="str">
        <f t="shared" si="343"/>
        <v/>
      </c>
      <c r="B2034" s="296" t="str">
        <f t="shared" si="348"/>
        <v/>
      </c>
      <c r="C2034" s="296" t="str">
        <f t="shared" si="349"/>
        <v/>
      </c>
      <c r="D2034" s="297" t="str">
        <f t="shared" si="350"/>
        <v/>
      </c>
      <c r="E2034" s="298" t="str">
        <f t="shared" si="352"/>
        <v/>
      </c>
      <c r="F2034" s="297"/>
      <c r="G2034" s="297">
        <v>2034</v>
      </c>
      <c r="H2034" s="296" t="str">
        <f t="shared" si="351"/>
        <v/>
      </c>
      <c r="I2034" s="299" t="str">
        <f t="shared" si="344"/>
        <v/>
      </c>
      <c r="J2034" s="93"/>
      <c r="L2034" s="278">
        <f t="shared" si="345"/>
        <v>0</v>
      </c>
      <c r="M2034" s="278">
        <f t="shared" si="346"/>
        <v>0</v>
      </c>
      <c r="N2034" s="319">
        <f t="shared" si="347"/>
        <v>0</v>
      </c>
      <c r="O2034" s="300"/>
      <c r="P2034" s="300"/>
      <c r="Q2034" s="297"/>
      <c r="R2034" s="297"/>
      <c r="S2034" s="299" t="str">
        <f t="shared" si="353"/>
        <v/>
      </c>
    </row>
    <row r="2035" spans="1:19" ht="30" customHeight="1" x14ac:dyDescent="0.2">
      <c r="A2035" s="277" t="str">
        <f t="shared" si="343"/>
        <v/>
      </c>
      <c r="B2035" s="296" t="str">
        <f t="shared" si="348"/>
        <v/>
      </c>
      <c r="C2035" s="296" t="str">
        <f t="shared" si="349"/>
        <v/>
      </c>
      <c r="D2035" s="297" t="str">
        <f t="shared" si="350"/>
        <v/>
      </c>
      <c r="E2035" s="298" t="str">
        <f t="shared" si="352"/>
        <v/>
      </c>
      <c r="F2035" s="297"/>
      <c r="G2035" s="297">
        <v>2035</v>
      </c>
      <c r="H2035" s="296" t="str">
        <f t="shared" si="351"/>
        <v/>
      </c>
      <c r="I2035" s="299" t="str">
        <f t="shared" si="344"/>
        <v/>
      </c>
      <c r="J2035" s="93"/>
      <c r="L2035" s="278">
        <f t="shared" si="345"/>
        <v>0</v>
      </c>
      <c r="M2035" s="278">
        <f t="shared" si="346"/>
        <v>0</v>
      </c>
      <c r="N2035" s="319">
        <f t="shared" si="347"/>
        <v>0</v>
      </c>
      <c r="O2035" s="300"/>
      <c r="P2035" s="300"/>
      <c r="Q2035" s="297"/>
      <c r="R2035" s="297"/>
      <c r="S2035" s="299" t="str">
        <f t="shared" si="353"/>
        <v/>
      </c>
    </row>
    <row r="2036" spans="1:19" ht="30" customHeight="1" x14ac:dyDescent="0.2">
      <c r="A2036" s="277" t="str">
        <f t="shared" si="343"/>
        <v/>
      </c>
      <c r="B2036" s="296" t="str">
        <f t="shared" si="348"/>
        <v/>
      </c>
      <c r="C2036" s="296" t="str">
        <f t="shared" si="349"/>
        <v/>
      </c>
      <c r="D2036" s="297" t="str">
        <f t="shared" si="350"/>
        <v/>
      </c>
      <c r="E2036" s="298" t="str">
        <f t="shared" si="352"/>
        <v/>
      </c>
      <c r="F2036" s="297"/>
      <c r="G2036" s="297">
        <v>2036</v>
      </c>
      <c r="H2036" s="296" t="str">
        <f t="shared" si="351"/>
        <v/>
      </c>
      <c r="I2036" s="299" t="str">
        <f t="shared" si="344"/>
        <v/>
      </c>
      <c r="J2036" s="93"/>
      <c r="L2036" s="278">
        <f t="shared" si="345"/>
        <v>0</v>
      </c>
      <c r="M2036" s="278">
        <f t="shared" si="346"/>
        <v>0</v>
      </c>
      <c r="N2036" s="319">
        <f t="shared" si="347"/>
        <v>0</v>
      </c>
      <c r="O2036" s="300"/>
      <c r="P2036" s="300"/>
      <c r="Q2036" s="297"/>
      <c r="R2036" s="297"/>
      <c r="S2036" s="299" t="str">
        <f t="shared" si="353"/>
        <v/>
      </c>
    </row>
    <row r="2037" spans="1:19" ht="30" customHeight="1" x14ac:dyDescent="0.2">
      <c r="A2037" s="277" t="str">
        <f t="shared" si="343"/>
        <v/>
      </c>
      <c r="B2037" s="296" t="str">
        <f t="shared" si="348"/>
        <v/>
      </c>
      <c r="C2037" s="296" t="str">
        <f t="shared" si="349"/>
        <v/>
      </c>
      <c r="D2037" s="297" t="str">
        <f t="shared" si="350"/>
        <v/>
      </c>
      <c r="E2037" s="298" t="str">
        <f t="shared" si="352"/>
        <v/>
      </c>
      <c r="F2037" s="297"/>
      <c r="G2037" s="297">
        <v>2037</v>
      </c>
      <c r="H2037" s="296" t="str">
        <f t="shared" si="351"/>
        <v/>
      </c>
      <c r="I2037" s="299" t="str">
        <f t="shared" si="344"/>
        <v/>
      </c>
      <c r="J2037" s="93"/>
      <c r="L2037" s="278">
        <f t="shared" si="345"/>
        <v>0</v>
      </c>
      <c r="M2037" s="278">
        <f t="shared" si="346"/>
        <v>0</v>
      </c>
      <c r="N2037" s="319">
        <f t="shared" si="347"/>
        <v>0</v>
      </c>
      <c r="O2037" s="300"/>
      <c r="P2037" s="300"/>
      <c r="Q2037" s="297"/>
      <c r="R2037" s="297"/>
      <c r="S2037" s="299" t="str">
        <f t="shared" si="353"/>
        <v/>
      </c>
    </row>
    <row r="2038" spans="1:19" ht="30" customHeight="1" x14ac:dyDescent="0.2">
      <c r="A2038" s="277" t="str">
        <f t="shared" si="343"/>
        <v/>
      </c>
      <c r="B2038" s="296" t="str">
        <f t="shared" si="348"/>
        <v/>
      </c>
      <c r="C2038" s="296" t="str">
        <f t="shared" si="349"/>
        <v/>
      </c>
      <c r="D2038" s="297" t="str">
        <f t="shared" si="350"/>
        <v/>
      </c>
      <c r="E2038" s="298" t="str">
        <f t="shared" si="352"/>
        <v/>
      </c>
      <c r="F2038" s="297"/>
      <c r="G2038" s="297">
        <v>2038</v>
      </c>
      <c r="H2038" s="296" t="str">
        <f t="shared" si="351"/>
        <v/>
      </c>
      <c r="I2038" s="299" t="str">
        <f t="shared" si="344"/>
        <v/>
      </c>
      <c r="J2038" s="93"/>
      <c r="L2038" s="278">
        <f t="shared" si="345"/>
        <v>0</v>
      </c>
      <c r="M2038" s="278">
        <f t="shared" si="346"/>
        <v>0</v>
      </c>
      <c r="N2038" s="319">
        <f t="shared" si="347"/>
        <v>0</v>
      </c>
      <c r="O2038" s="300"/>
      <c r="P2038" s="300"/>
      <c r="Q2038" s="297"/>
      <c r="R2038" s="297"/>
      <c r="S2038" s="299" t="str">
        <f t="shared" si="353"/>
        <v/>
      </c>
    </row>
    <row r="2039" spans="1:19" ht="30" customHeight="1" x14ac:dyDescent="0.2">
      <c r="A2039" s="277" t="str">
        <f t="shared" si="343"/>
        <v/>
      </c>
      <c r="B2039" s="296" t="str">
        <f t="shared" si="348"/>
        <v/>
      </c>
      <c r="C2039" s="296" t="str">
        <f t="shared" si="349"/>
        <v/>
      </c>
      <c r="D2039" s="297" t="str">
        <f t="shared" si="350"/>
        <v/>
      </c>
      <c r="E2039" s="298" t="str">
        <f t="shared" si="352"/>
        <v/>
      </c>
      <c r="F2039" s="297"/>
      <c r="G2039" s="297">
        <v>2039</v>
      </c>
      <c r="H2039" s="296" t="str">
        <f t="shared" si="351"/>
        <v/>
      </c>
      <c r="I2039" s="299" t="str">
        <f t="shared" si="344"/>
        <v/>
      </c>
      <c r="J2039" s="93"/>
      <c r="L2039" s="278">
        <f t="shared" si="345"/>
        <v>0</v>
      </c>
      <c r="M2039" s="278">
        <f t="shared" si="346"/>
        <v>0</v>
      </c>
      <c r="N2039" s="319">
        <f t="shared" si="347"/>
        <v>0</v>
      </c>
      <c r="O2039" s="300"/>
      <c r="P2039" s="300"/>
      <c r="Q2039" s="297"/>
      <c r="R2039" s="297"/>
      <c r="S2039" s="299" t="str">
        <f t="shared" si="353"/>
        <v/>
      </c>
    </row>
    <row r="2040" spans="1:19" ht="30" customHeight="1" x14ac:dyDescent="0.2">
      <c r="A2040" s="277" t="str">
        <f t="shared" si="343"/>
        <v/>
      </c>
      <c r="B2040" s="296" t="str">
        <f t="shared" si="348"/>
        <v/>
      </c>
      <c r="C2040" s="296" t="str">
        <f t="shared" si="349"/>
        <v/>
      </c>
      <c r="D2040" s="297" t="str">
        <f t="shared" si="350"/>
        <v/>
      </c>
      <c r="E2040" s="298" t="str">
        <f t="shared" si="352"/>
        <v/>
      </c>
      <c r="F2040" s="297"/>
      <c r="G2040" s="297">
        <v>2040</v>
      </c>
      <c r="H2040" s="296" t="str">
        <f t="shared" si="351"/>
        <v/>
      </c>
      <c r="I2040" s="299" t="str">
        <f t="shared" si="344"/>
        <v/>
      </c>
      <c r="J2040" s="93"/>
      <c r="L2040" s="278">
        <f t="shared" si="345"/>
        <v>0</v>
      </c>
      <c r="M2040" s="278">
        <f t="shared" si="346"/>
        <v>0</v>
      </c>
      <c r="N2040" s="319">
        <f t="shared" si="347"/>
        <v>0</v>
      </c>
      <c r="O2040" s="300"/>
      <c r="P2040" s="300"/>
      <c r="Q2040" s="297"/>
      <c r="R2040" s="297"/>
      <c r="S2040" s="299" t="str">
        <f t="shared" si="353"/>
        <v/>
      </c>
    </row>
    <row r="2041" spans="1:19" ht="30" customHeight="1" x14ac:dyDescent="0.2">
      <c r="A2041" s="277" t="str">
        <f t="shared" si="343"/>
        <v/>
      </c>
      <c r="B2041" s="296" t="str">
        <f t="shared" si="348"/>
        <v/>
      </c>
      <c r="C2041" s="296" t="str">
        <f t="shared" si="349"/>
        <v/>
      </c>
      <c r="D2041" s="297" t="str">
        <f t="shared" si="350"/>
        <v/>
      </c>
      <c r="E2041" s="298" t="str">
        <f t="shared" si="352"/>
        <v/>
      </c>
      <c r="F2041" s="297"/>
      <c r="G2041" s="297">
        <v>2041</v>
      </c>
      <c r="H2041" s="296" t="str">
        <f t="shared" si="351"/>
        <v/>
      </c>
      <c r="I2041" s="299" t="str">
        <f t="shared" si="344"/>
        <v/>
      </c>
      <c r="J2041" s="93"/>
      <c r="L2041" s="278">
        <f t="shared" si="345"/>
        <v>0</v>
      </c>
      <c r="M2041" s="278">
        <f t="shared" si="346"/>
        <v>0</v>
      </c>
      <c r="N2041" s="319">
        <f t="shared" si="347"/>
        <v>0</v>
      </c>
      <c r="O2041" s="300"/>
      <c r="P2041" s="300"/>
      <c r="Q2041" s="297"/>
      <c r="R2041" s="297"/>
      <c r="S2041" s="299" t="str">
        <f t="shared" si="353"/>
        <v/>
      </c>
    </row>
    <row r="2042" spans="1:19" ht="30" customHeight="1" x14ac:dyDescent="0.2">
      <c r="A2042" s="277" t="str">
        <f t="shared" si="343"/>
        <v/>
      </c>
      <c r="B2042" s="296" t="str">
        <f t="shared" si="348"/>
        <v/>
      </c>
      <c r="C2042" s="296" t="str">
        <f t="shared" si="349"/>
        <v/>
      </c>
      <c r="D2042" s="297" t="str">
        <f t="shared" si="350"/>
        <v/>
      </c>
      <c r="E2042" s="298" t="str">
        <f t="shared" si="352"/>
        <v/>
      </c>
      <c r="F2042" s="297"/>
      <c r="G2042" s="297">
        <v>2042</v>
      </c>
      <c r="H2042" s="296" t="str">
        <f t="shared" si="351"/>
        <v/>
      </c>
      <c r="I2042" s="299" t="str">
        <f t="shared" si="344"/>
        <v/>
      </c>
      <c r="J2042" s="93"/>
      <c r="L2042" s="278">
        <f t="shared" si="345"/>
        <v>0</v>
      </c>
      <c r="M2042" s="278">
        <f t="shared" si="346"/>
        <v>0</v>
      </c>
      <c r="N2042" s="319">
        <f t="shared" si="347"/>
        <v>0</v>
      </c>
      <c r="O2042" s="300"/>
      <c r="P2042" s="300"/>
      <c r="Q2042" s="297"/>
      <c r="R2042" s="297"/>
      <c r="S2042" s="299" t="str">
        <f t="shared" si="353"/>
        <v/>
      </c>
    </row>
    <row r="2043" spans="1:19" ht="30" customHeight="1" x14ac:dyDescent="0.2">
      <c r="A2043" s="277" t="str">
        <f t="shared" si="343"/>
        <v/>
      </c>
      <c r="B2043" s="296" t="str">
        <f t="shared" si="348"/>
        <v/>
      </c>
      <c r="C2043" s="296" t="str">
        <f t="shared" si="349"/>
        <v/>
      </c>
      <c r="D2043" s="297" t="str">
        <f t="shared" si="350"/>
        <v/>
      </c>
      <c r="E2043" s="298" t="str">
        <f t="shared" si="352"/>
        <v/>
      </c>
      <c r="F2043" s="297"/>
      <c r="G2043" s="297">
        <v>2043</v>
      </c>
      <c r="H2043" s="296" t="str">
        <f t="shared" si="351"/>
        <v/>
      </c>
      <c r="I2043" s="299" t="str">
        <f t="shared" si="344"/>
        <v/>
      </c>
      <c r="J2043" s="93"/>
      <c r="L2043" s="278">
        <f t="shared" si="345"/>
        <v>0</v>
      </c>
      <c r="M2043" s="278">
        <f t="shared" si="346"/>
        <v>0</v>
      </c>
      <c r="N2043" s="319">
        <f t="shared" si="347"/>
        <v>0</v>
      </c>
      <c r="O2043" s="300"/>
      <c r="P2043" s="300"/>
      <c r="Q2043" s="297"/>
      <c r="R2043" s="297"/>
      <c r="S2043" s="299" t="str">
        <f t="shared" si="353"/>
        <v/>
      </c>
    </row>
    <row r="2044" spans="1:19" ht="30" customHeight="1" x14ac:dyDescent="0.2">
      <c r="A2044" s="277" t="str">
        <f t="shared" si="343"/>
        <v/>
      </c>
      <c r="B2044" s="296" t="str">
        <f t="shared" si="348"/>
        <v/>
      </c>
      <c r="C2044" s="296" t="str">
        <f t="shared" si="349"/>
        <v/>
      </c>
      <c r="D2044" s="297" t="str">
        <f t="shared" si="350"/>
        <v/>
      </c>
      <c r="E2044" s="298" t="str">
        <f t="shared" si="352"/>
        <v/>
      </c>
      <c r="F2044" s="297"/>
      <c r="G2044" s="297">
        <v>2044</v>
      </c>
      <c r="H2044" s="296" t="str">
        <f t="shared" si="351"/>
        <v/>
      </c>
      <c r="I2044" s="299" t="str">
        <f t="shared" si="344"/>
        <v/>
      </c>
      <c r="J2044" s="93"/>
      <c r="L2044" s="278">
        <f t="shared" si="345"/>
        <v>0</v>
      </c>
      <c r="M2044" s="278">
        <f t="shared" si="346"/>
        <v>0</v>
      </c>
      <c r="N2044" s="319">
        <f t="shared" si="347"/>
        <v>0</v>
      </c>
      <c r="O2044" s="300"/>
      <c r="P2044" s="300"/>
      <c r="Q2044" s="297"/>
      <c r="R2044" s="297"/>
      <c r="S2044" s="299" t="str">
        <f t="shared" si="353"/>
        <v/>
      </c>
    </row>
    <row r="2045" spans="1:19" ht="30" customHeight="1" x14ac:dyDescent="0.2">
      <c r="A2045" s="277" t="str">
        <f t="shared" si="343"/>
        <v/>
      </c>
      <c r="B2045" s="296" t="str">
        <f t="shared" si="348"/>
        <v/>
      </c>
      <c r="C2045" s="296" t="str">
        <f t="shared" si="349"/>
        <v/>
      </c>
      <c r="D2045" s="297" t="str">
        <f t="shared" si="350"/>
        <v/>
      </c>
      <c r="E2045" s="298" t="str">
        <f t="shared" si="352"/>
        <v/>
      </c>
      <c r="F2045" s="297"/>
      <c r="G2045" s="297">
        <v>2045</v>
      </c>
      <c r="H2045" s="296" t="str">
        <f t="shared" si="351"/>
        <v/>
      </c>
      <c r="I2045" s="299" t="str">
        <f t="shared" si="344"/>
        <v/>
      </c>
      <c r="J2045" s="93"/>
      <c r="L2045" s="278">
        <f t="shared" si="345"/>
        <v>0</v>
      </c>
      <c r="M2045" s="278">
        <f t="shared" si="346"/>
        <v>0</v>
      </c>
      <c r="N2045" s="319">
        <f t="shared" si="347"/>
        <v>0</v>
      </c>
      <c r="O2045" s="300"/>
      <c r="P2045" s="300"/>
      <c r="Q2045" s="297"/>
      <c r="R2045" s="297"/>
      <c r="S2045" s="299" t="str">
        <f t="shared" si="353"/>
        <v/>
      </c>
    </row>
    <row r="2046" spans="1:19" ht="30" customHeight="1" x14ac:dyDescent="0.2">
      <c r="A2046" s="277" t="str">
        <f t="shared" si="343"/>
        <v/>
      </c>
      <c r="B2046" s="296" t="str">
        <f t="shared" si="348"/>
        <v/>
      </c>
      <c r="C2046" s="296" t="str">
        <f t="shared" si="349"/>
        <v/>
      </c>
      <c r="D2046" s="297" t="str">
        <f t="shared" si="350"/>
        <v/>
      </c>
      <c r="E2046" s="298" t="str">
        <f t="shared" si="352"/>
        <v/>
      </c>
      <c r="F2046" s="297"/>
      <c r="G2046" s="297">
        <v>2046</v>
      </c>
      <c r="H2046" s="296" t="str">
        <f t="shared" si="351"/>
        <v/>
      </c>
      <c r="I2046" s="299" t="str">
        <f t="shared" si="344"/>
        <v/>
      </c>
      <c r="J2046" s="93"/>
      <c r="L2046" s="278">
        <f t="shared" si="345"/>
        <v>0</v>
      </c>
      <c r="M2046" s="278">
        <f t="shared" si="346"/>
        <v>0</v>
      </c>
      <c r="N2046" s="319">
        <f t="shared" si="347"/>
        <v>0</v>
      </c>
      <c r="O2046" s="300"/>
      <c r="P2046" s="300"/>
      <c r="Q2046" s="297"/>
      <c r="R2046" s="297"/>
      <c r="S2046" s="299" t="str">
        <f t="shared" si="353"/>
        <v/>
      </c>
    </row>
    <row r="2047" spans="1:19" ht="30" customHeight="1" x14ac:dyDescent="0.2">
      <c r="A2047" s="277" t="str">
        <f t="shared" si="343"/>
        <v/>
      </c>
      <c r="B2047" s="296" t="str">
        <f t="shared" si="348"/>
        <v/>
      </c>
      <c r="C2047" s="296" t="str">
        <f t="shared" si="349"/>
        <v/>
      </c>
      <c r="D2047" s="297" t="str">
        <f t="shared" si="350"/>
        <v/>
      </c>
      <c r="E2047" s="298" t="str">
        <f t="shared" si="352"/>
        <v/>
      </c>
      <c r="F2047" s="297"/>
      <c r="G2047" s="297">
        <v>2047</v>
      </c>
      <c r="H2047" s="296" t="str">
        <f t="shared" si="351"/>
        <v/>
      </c>
      <c r="I2047" s="299" t="str">
        <f t="shared" si="344"/>
        <v/>
      </c>
      <c r="J2047" s="93"/>
      <c r="L2047" s="278">
        <f t="shared" si="345"/>
        <v>0</v>
      </c>
      <c r="M2047" s="278">
        <f t="shared" si="346"/>
        <v>0</v>
      </c>
      <c r="N2047" s="319">
        <f t="shared" si="347"/>
        <v>0</v>
      </c>
      <c r="O2047" s="300"/>
      <c r="P2047" s="300"/>
      <c r="Q2047" s="297"/>
      <c r="R2047" s="297"/>
      <c r="S2047" s="299" t="str">
        <f t="shared" si="353"/>
        <v/>
      </c>
    </row>
    <row r="2048" spans="1:19" ht="30" customHeight="1" x14ac:dyDescent="0.2">
      <c r="A2048" s="277" t="str">
        <f t="shared" si="343"/>
        <v/>
      </c>
      <c r="B2048" s="296" t="str">
        <f t="shared" si="348"/>
        <v/>
      </c>
      <c r="C2048" s="296" t="str">
        <f t="shared" si="349"/>
        <v/>
      </c>
      <c r="D2048" s="297" t="str">
        <f t="shared" si="350"/>
        <v/>
      </c>
      <c r="E2048" s="298" t="str">
        <f t="shared" si="352"/>
        <v/>
      </c>
      <c r="F2048" s="297"/>
      <c r="G2048" s="297">
        <v>2048</v>
      </c>
      <c r="H2048" s="296" t="str">
        <f t="shared" si="351"/>
        <v/>
      </c>
      <c r="I2048" s="299" t="str">
        <f t="shared" si="344"/>
        <v/>
      </c>
      <c r="J2048" s="93"/>
      <c r="L2048" s="278">
        <f t="shared" si="345"/>
        <v>0</v>
      </c>
      <c r="M2048" s="278">
        <f t="shared" si="346"/>
        <v>0</v>
      </c>
      <c r="N2048" s="319">
        <f t="shared" si="347"/>
        <v>0</v>
      </c>
      <c r="O2048" s="300"/>
      <c r="P2048" s="300"/>
      <c r="Q2048" s="297"/>
      <c r="R2048" s="297"/>
      <c r="S2048" s="299" t="str">
        <f t="shared" si="353"/>
        <v/>
      </c>
    </row>
    <row r="2049" spans="1:19" ht="30" customHeight="1" x14ac:dyDescent="0.2">
      <c r="A2049" s="277" t="str">
        <f t="shared" si="343"/>
        <v/>
      </c>
      <c r="B2049" s="296" t="str">
        <f t="shared" si="348"/>
        <v/>
      </c>
      <c r="C2049" s="296" t="str">
        <f t="shared" si="349"/>
        <v/>
      </c>
      <c r="D2049" s="297" t="str">
        <f t="shared" si="350"/>
        <v/>
      </c>
      <c r="E2049" s="298" t="str">
        <f t="shared" si="352"/>
        <v/>
      </c>
      <c r="F2049" s="297"/>
      <c r="G2049" s="297">
        <v>2049</v>
      </c>
      <c r="H2049" s="296" t="str">
        <f t="shared" si="351"/>
        <v/>
      </c>
      <c r="I2049" s="299" t="str">
        <f t="shared" si="344"/>
        <v/>
      </c>
      <c r="J2049" s="93"/>
      <c r="L2049" s="278">
        <f t="shared" si="345"/>
        <v>0</v>
      </c>
      <c r="M2049" s="278">
        <f t="shared" si="346"/>
        <v>0</v>
      </c>
      <c r="N2049" s="319">
        <f t="shared" si="347"/>
        <v>0</v>
      </c>
      <c r="O2049" s="300"/>
      <c r="P2049" s="300"/>
      <c r="Q2049" s="297"/>
      <c r="R2049" s="297"/>
      <c r="S2049" s="299" t="str">
        <f t="shared" si="353"/>
        <v/>
      </c>
    </row>
    <row r="2050" spans="1:19" ht="30" customHeight="1" x14ac:dyDescent="0.2">
      <c r="A2050" s="277" t="str">
        <f t="shared" ref="A2050:A2113" si="354">IF(B2050="","",$W$3)</f>
        <v/>
      </c>
      <c r="B2050" s="296" t="str">
        <f t="shared" si="348"/>
        <v/>
      </c>
      <c r="C2050" s="296" t="str">
        <f t="shared" si="349"/>
        <v/>
      </c>
      <c r="D2050" s="297" t="str">
        <f t="shared" si="350"/>
        <v/>
      </c>
      <c r="E2050" s="298" t="str">
        <f t="shared" si="352"/>
        <v/>
      </c>
      <c r="F2050" s="297"/>
      <c r="G2050" s="297">
        <v>2050</v>
      </c>
      <c r="H2050" s="296" t="str">
        <f t="shared" si="351"/>
        <v/>
      </c>
      <c r="I2050" s="299" t="str">
        <f t="shared" ref="I2050:I2113" si="355">IF(H2050="","",CONCATENATE("C",IF(H2050&gt;$X$1-25,0,INT(($X$1-H2050-20)/5))))</f>
        <v/>
      </c>
      <c r="J2050" s="93"/>
      <c r="L2050" s="278">
        <f t="shared" ref="L2050:L2113" si="356">IF(D2050="M",1,0)</f>
        <v>0</v>
      </c>
      <c r="M2050" s="278">
        <f t="shared" ref="M2050:M2113" si="357">IF(D2050="F",1,0)</f>
        <v>0</v>
      </c>
      <c r="N2050" s="319">
        <f t="shared" ref="N2050:N2113" si="358">IF(COUNTBLANK(O2050:R2050)=0,1,0)</f>
        <v>0</v>
      </c>
      <c r="O2050" s="300"/>
      <c r="P2050" s="300"/>
      <c r="Q2050" s="297"/>
      <c r="R2050" s="297"/>
      <c r="S2050" s="299" t="str">
        <f t="shared" si="353"/>
        <v/>
      </c>
    </row>
    <row r="2051" spans="1:19" ht="30" customHeight="1" x14ac:dyDescent="0.2">
      <c r="A2051" s="277" t="str">
        <f t="shared" si="354"/>
        <v/>
      </c>
      <c r="B2051" s="296" t="str">
        <f t="shared" ref="B2051:B2114" si="359">IF(O2051="","",O2051)</f>
        <v/>
      </c>
      <c r="C2051" s="296" t="str">
        <f t="shared" ref="C2051:C2114" si="360">IF(P2051="","",P2051)</f>
        <v/>
      </c>
      <c r="D2051" s="297" t="str">
        <f t="shared" ref="D2051:D2114" si="361">IF(Q2051="","",Q2051)</f>
        <v/>
      </c>
      <c r="E2051" s="298" t="str">
        <f t="shared" si="352"/>
        <v/>
      </c>
      <c r="F2051" s="297"/>
      <c r="G2051" s="297">
        <v>2051</v>
      </c>
      <c r="H2051" s="296" t="str">
        <f t="shared" ref="H2051:H2114" si="362">IF(R2051="","",R2051)</f>
        <v/>
      </c>
      <c r="I2051" s="299" t="str">
        <f t="shared" si="355"/>
        <v/>
      </c>
      <c r="J2051" s="93"/>
      <c r="L2051" s="278">
        <f t="shared" si="356"/>
        <v>0</v>
      </c>
      <c r="M2051" s="278">
        <f t="shared" si="357"/>
        <v>0</v>
      </c>
      <c r="N2051" s="319">
        <f t="shared" si="358"/>
        <v>0</v>
      </c>
      <c r="O2051" s="300"/>
      <c r="P2051" s="300"/>
      <c r="Q2051" s="297"/>
      <c r="R2051" s="297"/>
      <c r="S2051" s="299" t="str">
        <f t="shared" si="353"/>
        <v/>
      </c>
    </row>
    <row r="2052" spans="1:19" ht="30" customHeight="1" x14ac:dyDescent="0.2">
      <c r="A2052" s="277" t="str">
        <f t="shared" si="354"/>
        <v/>
      </c>
      <c r="B2052" s="296" t="str">
        <f t="shared" si="359"/>
        <v/>
      </c>
      <c r="C2052" s="296" t="str">
        <f t="shared" si="360"/>
        <v/>
      </c>
      <c r="D2052" s="297" t="str">
        <f t="shared" si="361"/>
        <v/>
      </c>
      <c r="E2052" s="298" t="str">
        <f t="shared" ref="E2052:E2115" si="363">IF(H2052="","",VALUE(CONCATENATE("01/01/",H2052)))</f>
        <v/>
      </c>
      <c r="F2052" s="297"/>
      <c r="G2052" s="297">
        <v>2052</v>
      </c>
      <c r="H2052" s="296" t="str">
        <f t="shared" si="362"/>
        <v/>
      </c>
      <c r="I2052" s="299" t="str">
        <f t="shared" si="355"/>
        <v/>
      </c>
      <c r="J2052" s="93"/>
      <c r="L2052" s="278">
        <f t="shared" si="356"/>
        <v>0</v>
      </c>
      <c r="M2052" s="278">
        <f t="shared" si="357"/>
        <v>0</v>
      </c>
      <c r="N2052" s="319">
        <f t="shared" si="358"/>
        <v>0</v>
      </c>
      <c r="O2052" s="300"/>
      <c r="P2052" s="300"/>
      <c r="Q2052" s="297"/>
      <c r="R2052" s="297"/>
      <c r="S2052" s="299" t="str">
        <f t="shared" si="353"/>
        <v/>
      </c>
    </row>
    <row r="2053" spans="1:19" ht="30" customHeight="1" x14ac:dyDescent="0.2">
      <c r="A2053" s="277" t="str">
        <f t="shared" si="354"/>
        <v/>
      </c>
      <c r="B2053" s="296" t="str">
        <f t="shared" si="359"/>
        <v/>
      </c>
      <c r="C2053" s="296" t="str">
        <f t="shared" si="360"/>
        <v/>
      </c>
      <c r="D2053" s="297" t="str">
        <f t="shared" si="361"/>
        <v/>
      </c>
      <c r="E2053" s="298" t="str">
        <f t="shared" si="363"/>
        <v/>
      </c>
      <c r="F2053" s="297"/>
      <c r="G2053" s="297">
        <v>2053</v>
      </c>
      <c r="H2053" s="296" t="str">
        <f t="shared" si="362"/>
        <v/>
      </c>
      <c r="I2053" s="299" t="str">
        <f t="shared" si="355"/>
        <v/>
      </c>
      <c r="J2053" s="93"/>
      <c r="L2053" s="278">
        <f t="shared" si="356"/>
        <v>0</v>
      </c>
      <c r="M2053" s="278">
        <f t="shared" si="357"/>
        <v>0</v>
      </c>
      <c r="N2053" s="319">
        <f t="shared" si="358"/>
        <v>0</v>
      </c>
      <c r="O2053" s="300"/>
      <c r="P2053" s="300"/>
      <c r="Q2053" s="297"/>
      <c r="R2053" s="297"/>
      <c r="S2053" s="299" t="str">
        <f t="shared" si="353"/>
        <v/>
      </c>
    </row>
    <row r="2054" spans="1:19" ht="30" customHeight="1" x14ac:dyDescent="0.2">
      <c r="A2054" s="277" t="str">
        <f t="shared" si="354"/>
        <v/>
      </c>
      <c r="B2054" s="296" t="str">
        <f t="shared" si="359"/>
        <v/>
      </c>
      <c r="C2054" s="296" t="str">
        <f t="shared" si="360"/>
        <v/>
      </c>
      <c r="D2054" s="297" t="str">
        <f t="shared" si="361"/>
        <v/>
      </c>
      <c r="E2054" s="298" t="str">
        <f t="shared" si="363"/>
        <v/>
      </c>
      <c r="F2054" s="297"/>
      <c r="G2054" s="297">
        <v>2054</v>
      </c>
      <c r="H2054" s="296" t="str">
        <f t="shared" si="362"/>
        <v/>
      </c>
      <c r="I2054" s="299" t="str">
        <f t="shared" si="355"/>
        <v/>
      </c>
      <c r="J2054" s="93"/>
      <c r="L2054" s="278">
        <f t="shared" si="356"/>
        <v>0</v>
      </c>
      <c r="M2054" s="278">
        <f t="shared" si="357"/>
        <v>0</v>
      </c>
      <c r="N2054" s="319">
        <f t="shared" si="358"/>
        <v>0</v>
      </c>
      <c r="O2054" s="300"/>
      <c r="P2054" s="300"/>
      <c r="Q2054" s="297"/>
      <c r="R2054" s="297"/>
      <c r="S2054" s="299" t="str">
        <f t="shared" si="353"/>
        <v/>
      </c>
    </row>
    <row r="2055" spans="1:19" ht="30" customHeight="1" x14ac:dyDescent="0.2">
      <c r="A2055" s="277" t="str">
        <f t="shared" si="354"/>
        <v/>
      </c>
      <c r="B2055" s="296" t="str">
        <f t="shared" si="359"/>
        <v/>
      </c>
      <c r="C2055" s="296" t="str">
        <f t="shared" si="360"/>
        <v/>
      </c>
      <c r="D2055" s="297" t="str">
        <f t="shared" si="361"/>
        <v/>
      </c>
      <c r="E2055" s="298" t="str">
        <f t="shared" si="363"/>
        <v/>
      </c>
      <c r="F2055" s="297"/>
      <c r="G2055" s="297">
        <v>2055</v>
      </c>
      <c r="H2055" s="296" t="str">
        <f t="shared" si="362"/>
        <v/>
      </c>
      <c r="I2055" s="299" t="str">
        <f t="shared" si="355"/>
        <v/>
      </c>
      <c r="J2055" s="93"/>
      <c r="L2055" s="278">
        <f t="shared" si="356"/>
        <v>0</v>
      </c>
      <c r="M2055" s="278">
        <f t="shared" si="357"/>
        <v>0</v>
      </c>
      <c r="N2055" s="319">
        <f t="shared" si="358"/>
        <v>0</v>
      </c>
      <c r="O2055" s="300"/>
      <c r="P2055" s="300"/>
      <c r="Q2055" s="297"/>
      <c r="R2055" s="297"/>
      <c r="S2055" s="299" t="str">
        <f t="shared" si="353"/>
        <v/>
      </c>
    </row>
    <row r="2056" spans="1:19" ht="30" customHeight="1" x14ac:dyDescent="0.2">
      <c r="A2056" s="277" t="str">
        <f t="shared" si="354"/>
        <v/>
      </c>
      <c r="B2056" s="296" t="str">
        <f t="shared" si="359"/>
        <v/>
      </c>
      <c r="C2056" s="296" t="str">
        <f t="shared" si="360"/>
        <v/>
      </c>
      <c r="D2056" s="297" t="str">
        <f t="shared" si="361"/>
        <v/>
      </c>
      <c r="E2056" s="298" t="str">
        <f t="shared" si="363"/>
        <v/>
      </c>
      <c r="F2056" s="297"/>
      <c r="G2056" s="297">
        <v>2056</v>
      </c>
      <c r="H2056" s="296" t="str">
        <f t="shared" si="362"/>
        <v/>
      </c>
      <c r="I2056" s="299" t="str">
        <f t="shared" si="355"/>
        <v/>
      </c>
      <c r="J2056" s="93"/>
      <c r="L2056" s="278">
        <f t="shared" si="356"/>
        <v>0</v>
      </c>
      <c r="M2056" s="278">
        <f t="shared" si="357"/>
        <v>0</v>
      </c>
      <c r="N2056" s="319">
        <f t="shared" si="358"/>
        <v>0</v>
      </c>
      <c r="O2056" s="300"/>
      <c r="P2056" s="300"/>
      <c r="Q2056" s="297"/>
      <c r="R2056" s="297"/>
      <c r="S2056" s="299" t="str">
        <f t="shared" si="353"/>
        <v/>
      </c>
    </row>
    <row r="2057" spans="1:19" ht="30" customHeight="1" x14ac:dyDescent="0.2">
      <c r="A2057" s="277" t="str">
        <f t="shared" si="354"/>
        <v/>
      </c>
      <c r="B2057" s="296" t="str">
        <f t="shared" si="359"/>
        <v/>
      </c>
      <c r="C2057" s="296" t="str">
        <f t="shared" si="360"/>
        <v/>
      </c>
      <c r="D2057" s="297" t="str">
        <f t="shared" si="361"/>
        <v/>
      </c>
      <c r="E2057" s="298" t="str">
        <f t="shared" si="363"/>
        <v/>
      </c>
      <c r="F2057" s="297"/>
      <c r="G2057" s="297">
        <v>2057</v>
      </c>
      <c r="H2057" s="296" t="str">
        <f t="shared" si="362"/>
        <v/>
      </c>
      <c r="I2057" s="299" t="str">
        <f t="shared" si="355"/>
        <v/>
      </c>
      <c r="J2057" s="93"/>
      <c r="L2057" s="278">
        <f t="shared" si="356"/>
        <v>0</v>
      </c>
      <c r="M2057" s="278">
        <f t="shared" si="357"/>
        <v>0</v>
      </c>
      <c r="N2057" s="319">
        <f t="shared" si="358"/>
        <v>0</v>
      </c>
      <c r="O2057" s="300"/>
      <c r="P2057" s="300"/>
      <c r="Q2057" s="297"/>
      <c r="R2057" s="297"/>
      <c r="S2057" s="299" t="str">
        <f t="shared" si="353"/>
        <v/>
      </c>
    </row>
    <row r="2058" spans="1:19" ht="30" customHeight="1" x14ac:dyDescent="0.2">
      <c r="A2058" s="277" t="str">
        <f t="shared" si="354"/>
        <v/>
      </c>
      <c r="B2058" s="296" t="str">
        <f t="shared" si="359"/>
        <v/>
      </c>
      <c r="C2058" s="296" t="str">
        <f t="shared" si="360"/>
        <v/>
      </c>
      <c r="D2058" s="297" t="str">
        <f t="shared" si="361"/>
        <v/>
      </c>
      <c r="E2058" s="298" t="str">
        <f t="shared" si="363"/>
        <v/>
      </c>
      <c r="F2058" s="297"/>
      <c r="G2058" s="297">
        <v>2058</v>
      </c>
      <c r="H2058" s="296" t="str">
        <f t="shared" si="362"/>
        <v/>
      </c>
      <c r="I2058" s="299" t="str">
        <f t="shared" si="355"/>
        <v/>
      </c>
      <c r="J2058" s="93"/>
      <c r="L2058" s="278">
        <f t="shared" si="356"/>
        <v>0</v>
      </c>
      <c r="M2058" s="278">
        <f t="shared" si="357"/>
        <v>0</v>
      </c>
      <c r="N2058" s="319">
        <f t="shared" si="358"/>
        <v>0</v>
      </c>
      <c r="O2058" s="300"/>
      <c r="P2058" s="300"/>
      <c r="Q2058" s="297"/>
      <c r="R2058" s="297"/>
      <c r="S2058" s="299" t="str">
        <f t="shared" si="353"/>
        <v/>
      </c>
    </row>
    <row r="2059" spans="1:19" ht="30" customHeight="1" x14ac:dyDescent="0.2">
      <c r="A2059" s="277" t="str">
        <f t="shared" si="354"/>
        <v/>
      </c>
      <c r="B2059" s="296" t="str">
        <f t="shared" si="359"/>
        <v/>
      </c>
      <c r="C2059" s="296" t="str">
        <f t="shared" si="360"/>
        <v/>
      </c>
      <c r="D2059" s="297" t="str">
        <f t="shared" si="361"/>
        <v/>
      </c>
      <c r="E2059" s="298" t="str">
        <f t="shared" si="363"/>
        <v/>
      </c>
      <c r="F2059" s="297"/>
      <c r="G2059" s="297">
        <v>2059</v>
      </c>
      <c r="H2059" s="296" t="str">
        <f t="shared" si="362"/>
        <v/>
      </c>
      <c r="I2059" s="299" t="str">
        <f t="shared" si="355"/>
        <v/>
      </c>
      <c r="J2059" s="93"/>
      <c r="L2059" s="278">
        <f t="shared" si="356"/>
        <v>0</v>
      </c>
      <c r="M2059" s="278">
        <f t="shared" si="357"/>
        <v>0</v>
      </c>
      <c r="N2059" s="319">
        <f t="shared" si="358"/>
        <v>0</v>
      </c>
      <c r="O2059" s="300"/>
      <c r="P2059" s="300"/>
      <c r="Q2059" s="297"/>
      <c r="R2059" s="297"/>
      <c r="S2059" s="299" t="str">
        <f t="shared" si="353"/>
        <v/>
      </c>
    </row>
    <row r="2060" spans="1:19" ht="30" customHeight="1" x14ac:dyDescent="0.2">
      <c r="A2060" s="277" t="str">
        <f t="shared" si="354"/>
        <v/>
      </c>
      <c r="B2060" s="296" t="str">
        <f t="shared" si="359"/>
        <v/>
      </c>
      <c r="C2060" s="296" t="str">
        <f t="shared" si="360"/>
        <v/>
      </c>
      <c r="D2060" s="297" t="str">
        <f t="shared" si="361"/>
        <v/>
      </c>
      <c r="E2060" s="298" t="str">
        <f t="shared" si="363"/>
        <v/>
      </c>
      <c r="F2060" s="297"/>
      <c r="G2060" s="297">
        <v>2060</v>
      </c>
      <c r="H2060" s="296" t="str">
        <f t="shared" si="362"/>
        <v/>
      </c>
      <c r="I2060" s="299" t="str">
        <f t="shared" si="355"/>
        <v/>
      </c>
      <c r="J2060" s="93"/>
      <c r="L2060" s="278">
        <f t="shared" si="356"/>
        <v>0</v>
      </c>
      <c r="M2060" s="278">
        <f t="shared" si="357"/>
        <v>0</v>
      </c>
      <c r="N2060" s="319">
        <f t="shared" si="358"/>
        <v>0</v>
      </c>
      <c r="O2060" s="300"/>
      <c r="P2060" s="300"/>
      <c r="Q2060" s="297"/>
      <c r="R2060" s="297"/>
      <c r="S2060" s="299" t="str">
        <f t="shared" si="353"/>
        <v/>
      </c>
    </row>
    <row r="2061" spans="1:19" ht="30" customHeight="1" x14ac:dyDescent="0.2">
      <c r="A2061" s="277" t="str">
        <f t="shared" si="354"/>
        <v/>
      </c>
      <c r="B2061" s="296" t="str">
        <f t="shared" si="359"/>
        <v/>
      </c>
      <c r="C2061" s="296" t="str">
        <f t="shared" si="360"/>
        <v/>
      </c>
      <c r="D2061" s="297" t="str">
        <f t="shared" si="361"/>
        <v/>
      </c>
      <c r="E2061" s="298" t="str">
        <f t="shared" si="363"/>
        <v/>
      </c>
      <c r="F2061" s="297"/>
      <c r="G2061" s="297">
        <v>2061</v>
      </c>
      <c r="H2061" s="296" t="str">
        <f t="shared" si="362"/>
        <v/>
      </c>
      <c r="I2061" s="299" t="str">
        <f t="shared" si="355"/>
        <v/>
      </c>
      <c r="J2061" s="93"/>
      <c r="L2061" s="278">
        <f t="shared" si="356"/>
        <v>0</v>
      </c>
      <c r="M2061" s="278">
        <f t="shared" si="357"/>
        <v>0</v>
      </c>
      <c r="N2061" s="319">
        <f t="shared" si="358"/>
        <v>0</v>
      </c>
      <c r="O2061" s="300"/>
      <c r="P2061" s="300"/>
      <c r="Q2061" s="297"/>
      <c r="R2061" s="297"/>
      <c r="S2061" s="299" t="str">
        <f t="shared" si="353"/>
        <v/>
      </c>
    </row>
    <row r="2062" spans="1:19" ht="30" customHeight="1" x14ac:dyDescent="0.2">
      <c r="A2062" s="277" t="str">
        <f t="shared" si="354"/>
        <v/>
      </c>
      <c r="B2062" s="296" t="str">
        <f t="shared" si="359"/>
        <v/>
      </c>
      <c r="C2062" s="296" t="str">
        <f t="shared" si="360"/>
        <v/>
      </c>
      <c r="D2062" s="297" t="str">
        <f t="shared" si="361"/>
        <v/>
      </c>
      <c r="E2062" s="298" t="str">
        <f t="shared" si="363"/>
        <v/>
      </c>
      <c r="F2062" s="297"/>
      <c r="G2062" s="297">
        <v>2062</v>
      </c>
      <c r="H2062" s="296" t="str">
        <f t="shared" si="362"/>
        <v/>
      </c>
      <c r="I2062" s="299" t="str">
        <f t="shared" si="355"/>
        <v/>
      </c>
      <c r="J2062" s="93"/>
      <c r="L2062" s="278">
        <f t="shared" si="356"/>
        <v>0</v>
      </c>
      <c r="M2062" s="278">
        <f t="shared" si="357"/>
        <v>0</v>
      </c>
      <c r="N2062" s="319">
        <f t="shared" si="358"/>
        <v>0</v>
      </c>
      <c r="O2062" s="300"/>
      <c r="P2062" s="300"/>
      <c r="Q2062" s="297"/>
      <c r="R2062" s="297"/>
      <c r="S2062" s="299" t="str">
        <f t="shared" si="353"/>
        <v/>
      </c>
    </row>
    <row r="2063" spans="1:19" ht="30" customHeight="1" x14ac:dyDescent="0.2">
      <c r="A2063" s="277" t="str">
        <f t="shared" si="354"/>
        <v/>
      </c>
      <c r="B2063" s="296" t="str">
        <f t="shared" si="359"/>
        <v/>
      </c>
      <c r="C2063" s="296" t="str">
        <f t="shared" si="360"/>
        <v/>
      </c>
      <c r="D2063" s="297" t="str">
        <f t="shared" si="361"/>
        <v/>
      </c>
      <c r="E2063" s="298" t="str">
        <f t="shared" si="363"/>
        <v/>
      </c>
      <c r="F2063" s="297"/>
      <c r="G2063" s="297">
        <v>2063</v>
      </c>
      <c r="H2063" s="296" t="str">
        <f t="shared" si="362"/>
        <v/>
      </c>
      <c r="I2063" s="299" t="str">
        <f t="shared" si="355"/>
        <v/>
      </c>
      <c r="J2063" s="93"/>
      <c r="L2063" s="278">
        <f t="shared" si="356"/>
        <v>0</v>
      </c>
      <c r="M2063" s="278">
        <f t="shared" si="357"/>
        <v>0</v>
      </c>
      <c r="N2063" s="319">
        <f t="shared" si="358"/>
        <v>0</v>
      </c>
      <c r="O2063" s="300"/>
      <c r="P2063" s="300"/>
      <c r="Q2063" s="297"/>
      <c r="R2063" s="297"/>
      <c r="S2063" s="299" t="str">
        <f t="shared" si="353"/>
        <v/>
      </c>
    </row>
    <row r="2064" spans="1:19" ht="30" customHeight="1" x14ac:dyDescent="0.2">
      <c r="A2064" s="277" t="str">
        <f t="shared" si="354"/>
        <v/>
      </c>
      <c r="B2064" s="296" t="str">
        <f t="shared" si="359"/>
        <v/>
      </c>
      <c r="C2064" s="296" t="str">
        <f t="shared" si="360"/>
        <v/>
      </c>
      <c r="D2064" s="297" t="str">
        <f t="shared" si="361"/>
        <v/>
      </c>
      <c r="E2064" s="298" t="str">
        <f t="shared" si="363"/>
        <v/>
      </c>
      <c r="F2064" s="297"/>
      <c r="G2064" s="297">
        <v>2064</v>
      </c>
      <c r="H2064" s="296" t="str">
        <f t="shared" si="362"/>
        <v/>
      </c>
      <c r="I2064" s="299" t="str">
        <f t="shared" si="355"/>
        <v/>
      </c>
      <c r="J2064" s="93"/>
      <c r="L2064" s="278">
        <f t="shared" si="356"/>
        <v>0</v>
      </c>
      <c r="M2064" s="278">
        <f t="shared" si="357"/>
        <v>0</v>
      </c>
      <c r="N2064" s="319">
        <f t="shared" si="358"/>
        <v>0</v>
      </c>
      <c r="O2064" s="300"/>
      <c r="P2064" s="300"/>
      <c r="Q2064" s="297"/>
      <c r="R2064" s="297"/>
      <c r="S2064" s="299" t="str">
        <f t="shared" si="353"/>
        <v/>
      </c>
    </row>
    <row r="2065" spans="1:19" ht="30" customHeight="1" x14ac:dyDescent="0.2">
      <c r="A2065" s="277" t="str">
        <f t="shared" si="354"/>
        <v/>
      </c>
      <c r="B2065" s="296" t="str">
        <f t="shared" si="359"/>
        <v/>
      </c>
      <c r="C2065" s="296" t="str">
        <f t="shared" si="360"/>
        <v/>
      </c>
      <c r="D2065" s="297" t="str">
        <f t="shared" si="361"/>
        <v/>
      </c>
      <c r="E2065" s="298" t="str">
        <f t="shared" si="363"/>
        <v/>
      </c>
      <c r="F2065" s="297"/>
      <c r="G2065" s="297">
        <v>2065</v>
      </c>
      <c r="H2065" s="296" t="str">
        <f t="shared" si="362"/>
        <v/>
      </c>
      <c r="I2065" s="299" t="str">
        <f t="shared" si="355"/>
        <v/>
      </c>
      <c r="J2065" s="93"/>
      <c r="L2065" s="278">
        <f t="shared" si="356"/>
        <v>0</v>
      </c>
      <c r="M2065" s="278">
        <f t="shared" si="357"/>
        <v>0</v>
      </c>
      <c r="N2065" s="319">
        <f t="shared" si="358"/>
        <v>0</v>
      </c>
      <c r="O2065" s="300"/>
      <c r="P2065" s="300"/>
      <c r="Q2065" s="297"/>
      <c r="R2065" s="297"/>
      <c r="S2065" s="299" t="str">
        <f t="shared" ref="S2065:S2128" si="364">IF(R2065="","",CONCATENATE("C",IF(R2065&gt;$X$1-25,0,INT(($X$1-R2065-20)/5))))</f>
        <v/>
      </c>
    </row>
    <row r="2066" spans="1:19" ht="30" customHeight="1" x14ac:dyDescent="0.2">
      <c r="A2066" s="277" t="str">
        <f t="shared" si="354"/>
        <v/>
      </c>
      <c r="B2066" s="296" t="str">
        <f t="shared" si="359"/>
        <v/>
      </c>
      <c r="C2066" s="296" t="str">
        <f t="shared" si="360"/>
        <v/>
      </c>
      <c r="D2066" s="297" t="str">
        <f t="shared" si="361"/>
        <v/>
      </c>
      <c r="E2066" s="298" t="str">
        <f t="shared" si="363"/>
        <v/>
      </c>
      <c r="F2066" s="297"/>
      <c r="G2066" s="297">
        <v>2066</v>
      </c>
      <c r="H2066" s="296" t="str">
        <f t="shared" si="362"/>
        <v/>
      </c>
      <c r="I2066" s="299" t="str">
        <f t="shared" si="355"/>
        <v/>
      </c>
      <c r="J2066" s="93"/>
      <c r="L2066" s="278">
        <f t="shared" si="356"/>
        <v>0</v>
      </c>
      <c r="M2066" s="278">
        <f t="shared" si="357"/>
        <v>0</v>
      </c>
      <c r="N2066" s="319">
        <f t="shared" si="358"/>
        <v>0</v>
      </c>
      <c r="O2066" s="300"/>
      <c r="P2066" s="300"/>
      <c r="Q2066" s="297"/>
      <c r="R2066" s="297"/>
      <c r="S2066" s="299" t="str">
        <f t="shared" si="364"/>
        <v/>
      </c>
    </row>
    <row r="2067" spans="1:19" ht="30" customHeight="1" x14ac:dyDescent="0.2">
      <c r="A2067" s="277" t="str">
        <f t="shared" si="354"/>
        <v/>
      </c>
      <c r="B2067" s="296" t="str">
        <f t="shared" si="359"/>
        <v/>
      </c>
      <c r="C2067" s="296" t="str">
        <f t="shared" si="360"/>
        <v/>
      </c>
      <c r="D2067" s="297" t="str">
        <f t="shared" si="361"/>
        <v/>
      </c>
      <c r="E2067" s="298" t="str">
        <f t="shared" si="363"/>
        <v/>
      </c>
      <c r="F2067" s="297"/>
      <c r="G2067" s="297">
        <v>2067</v>
      </c>
      <c r="H2067" s="296" t="str">
        <f t="shared" si="362"/>
        <v/>
      </c>
      <c r="I2067" s="299" t="str">
        <f t="shared" si="355"/>
        <v/>
      </c>
      <c r="J2067" s="93"/>
      <c r="L2067" s="278">
        <f t="shared" si="356"/>
        <v>0</v>
      </c>
      <c r="M2067" s="278">
        <f t="shared" si="357"/>
        <v>0</v>
      </c>
      <c r="N2067" s="319">
        <f t="shared" si="358"/>
        <v>0</v>
      </c>
      <c r="O2067" s="300"/>
      <c r="P2067" s="300"/>
      <c r="Q2067" s="297"/>
      <c r="R2067" s="297"/>
      <c r="S2067" s="299" t="str">
        <f t="shared" si="364"/>
        <v/>
      </c>
    </row>
    <row r="2068" spans="1:19" ht="30" customHeight="1" x14ac:dyDescent="0.2">
      <c r="A2068" s="277" t="str">
        <f t="shared" si="354"/>
        <v/>
      </c>
      <c r="B2068" s="296" t="str">
        <f t="shared" si="359"/>
        <v/>
      </c>
      <c r="C2068" s="296" t="str">
        <f t="shared" si="360"/>
        <v/>
      </c>
      <c r="D2068" s="297" t="str">
        <f t="shared" si="361"/>
        <v/>
      </c>
      <c r="E2068" s="298" t="str">
        <f t="shared" si="363"/>
        <v/>
      </c>
      <c r="F2068" s="297"/>
      <c r="G2068" s="297">
        <v>2068</v>
      </c>
      <c r="H2068" s="296" t="str">
        <f t="shared" si="362"/>
        <v/>
      </c>
      <c r="I2068" s="299" t="str">
        <f t="shared" si="355"/>
        <v/>
      </c>
      <c r="J2068" s="93"/>
      <c r="L2068" s="278">
        <f t="shared" si="356"/>
        <v>0</v>
      </c>
      <c r="M2068" s="278">
        <f t="shared" si="357"/>
        <v>0</v>
      </c>
      <c r="N2068" s="319">
        <f t="shared" si="358"/>
        <v>0</v>
      </c>
      <c r="O2068" s="300"/>
      <c r="P2068" s="300"/>
      <c r="Q2068" s="297"/>
      <c r="R2068" s="297"/>
      <c r="S2068" s="299" t="str">
        <f t="shared" si="364"/>
        <v/>
      </c>
    </row>
    <row r="2069" spans="1:19" ht="30" customHeight="1" x14ac:dyDescent="0.2">
      <c r="A2069" s="277" t="str">
        <f t="shared" si="354"/>
        <v/>
      </c>
      <c r="B2069" s="296" t="str">
        <f t="shared" si="359"/>
        <v/>
      </c>
      <c r="C2069" s="296" t="str">
        <f t="shared" si="360"/>
        <v/>
      </c>
      <c r="D2069" s="297" t="str">
        <f t="shared" si="361"/>
        <v/>
      </c>
      <c r="E2069" s="298" t="str">
        <f t="shared" si="363"/>
        <v/>
      </c>
      <c r="F2069" s="297"/>
      <c r="G2069" s="297">
        <v>2069</v>
      </c>
      <c r="H2069" s="296" t="str">
        <f t="shared" si="362"/>
        <v/>
      </c>
      <c r="I2069" s="299" t="str">
        <f t="shared" si="355"/>
        <v/>
      </c>
      <c r="J2069" s="93"/>
      <c r="L2069" s="278">
        <f t="shared" si="356"/>
        <v>0</v>
      </c>
      <c r="M2069" s="278">
        <f t="shared" si="357"/>
        <v>0</v>
      </c>
      <c r="N2069" s="319">
        <f t="shared" si="358"/>
        <v>0</v>
      </c>
      <c r="O2069" s="300"/>
      <c r="P2069" s="300"/>
      <c r="Q2069" s="297"/>
      <c r="R2069" s="297"/>
      <c r="S2069" s="299" t="str">
        <f t="shared" si="364"/>
        <v/>
      </c>
    </row>
    <row r="2070" spans="1:19" ht="30" customHeight="1" x14ac:dyDescent="0.2">
      <c r="A2070" s="277" t="str">
        <f t="shared" si="354"/>
        <v/>
      </c>
      <c r="B2070" s="296" t="str">
        <f t="shared" si="359"/>
        <v/>
      </c>
      <c r="C2070" s="296" t="str">
        <f t="shared" si="360"/>
        <v/>
      </c>
      <c r="D2070" s="297" t="str">
        <f t="shared" si="361"/>
        <v/>
      </c>
      <c r="E2070" s="298" t="str">
        <f t="shared" si="363"/>
        <v/>
      </c>
      <c r="F2070" s="297"/>
      <c r="G2070" s="297">
        <v>2070</v>
      </c>
      <c r="H2070" s="296" t="str">
        <f t="shared" si="362"/>
        <v/>
      </c>
      <c r="I2070" s="299" t="str">
        <f t="shared" si="355"/>
        <v/>
      </c>
      <c r="J2070" s="93"/>
      <c r="L2070" s="278">
        <f t="shared" si="356"/>
        <v>0</v>
      </c>
      <c r="M2070" s="278">
        <f t="shared" si="357"/>
        <v>0</v>
      </c>
      <c r="N2070" s="319">
        <f t="shared" si="358"/>
        <v>0</v>
      </c>
      <c r="O2070" s="300"/>
      <c r="P2070" s="300"/>
      <c r="Q2070" s="297"/>
      <c r="R2070" s="297"/>
      <c r="S2070" s="299" t="str">
        <f t="shared" si="364"/>
        <v/>
      </c>
    </row>
    <row r="2071" spans="1:19" ht="30" customHeight="1" x14ac:dyDescent="0.2">
      <c r="A2071" s="277" t="str">
        <f t="shared" si="354"/>
        <v/>
      </c>
      <c r="B2071" s="296" t="str">
        <f t="shared" si="359"/>
        <v/>
      </c>
      <c r="C2071" s="296" t="str">
        <f t="shared" si="360"/>
        <v/>
      </c>
      <c r="D2071" s="297" t="str">
        <f t="shared" si="361"/>
        <v/>
      </c>
      <c r="E2071" s="298" t="str">
        <f t="shared" si="363"/>
        <v/>
      </c>
      <c r="F2071" s="297"/>
      <c r="G2071" s="297">
        <v>2071</v>
      </c>
      <c r="H2071" s="296" t="str">
        <f t="shared" si="362"/>
        <v/>
      </c>
      <c r="I2071" s="299" t="str">
        <f t="shared" si="355"/>
        <v/>
      </c>
      <c r="J2071" s="93"/>
      <c r="L2071" s="278">
        <f t="shared" si="356"/>
        <v>0</v>
      </c>
      <c r="M2071" s="278">
        <f t="shared" si="357"/>
        <v>0</v>
      </c>
      <c r="N2071" s="319">
        <f t="shared" si="358"/>
        <v>0</v>
      </c>
      <c r="O2071" s="300"/>
      <c r="P2071" s="300"/>
      <c r="Q2071" s="297"/>
      <c r="R2071" s="297"/>
      <c r="S2071" s="299" t="str">
        <f t="shared" si="364"/>
        <v/>
      </c>
    </row>
    <row r="2072" spans="1:19" ht="30" customHeight="1" x14ac:dyDescent="0.2">
      <c r="A2072" s="277" t="str">
        <f t="shared" si="354"/>
        <v/>
      </c>
      <c r="B2072" s="296" t="str">
        <f t="shared" si="359"/>
        <v/>
      </c>
      <c r="C2072" s="296" t="str">
        <f t="shared" si="360"/>
        <v/>
      </c>
      <c r="D2072" s="297" t="str">
        <f t="shared" si="361"/>
        <v/>
      </c>
      <c r="E2072" s="298" t="str">
        <f t="shared" si="363"/>
        <v/>
      </c>
      <c r="F2072" s="297"/>
      <c r="G2072" s="297">
        <v>2072</v>
      </c>
      <c r="H2072" s="296" t="str">
        <f t="shared" si="362"/>
        <v/>
      </c>
      <c r="I2072" s="299" t="str">
        <f t="shared" si="355"/>
        <v/>
      </c>
      <c r="J2072" s="93"/>
      <c r="L2072" s="278">
        <f t="shared" si="356"/>
        <v>0</v>
      </c>
      <c r="M2072" s="278">
        <f t="shared" si="357"/>
        <v>0</v>
      </c>
      <c r="N2072" s="319">
        <f t="shared" si="358"/>
        <v>0</v>
      </c>
      <c r="O2072" s="300"/>
      <c r="P2072" s="300"/>
      <c r="Q2072" s="297"/>
      <c r="R2072" s="297"/>
      <c r="S2072" s="299" t="str">
        <f t="shared" si="364"/>
        <v/>
      </c>
    </row>
    <row r="2073" spans="1:19" ht="30" customHeight="1" x14ac:dyDescent="0.2">
      <c r="A2073" s="277" t="str">
        <f t="shared" si="354"/>
        <v/>
      </c>
      <c r="B2073" s="296" t="str">
        <f t="shared" si="359"/>
        <v/>
      </c>
      <c r="C2073" s="296" t="str">
        <f t="shared" si="360"/>
        <v/>
      </c>
      <c r="D2073" s="297" t="str">
        <f t="shared" si="361"/>
        <v/>
      </c>
      <c r="E2073" s="298" t="str">
        <f t="shared" si="363"/>
        <v/>
      </c>
      <c r="F2073" s="297"/>
      <c r="G2073" s="297">
        <v>2073</v>
      </c>
      <c r="H2073" s="296" t="str">
        <f t="shared" si="362"/>
        <v/>
      </c>
      <c r="I2073" s="299" t="str">
        <f t="shared" si="355"/>
        <v/>
      </c>
      <c r="J2073" s="93"/>
      <c r="L2073" s="278">
        <f t="shared" si="356"/>
        <v>0</v>
      </c>
      <c r="M2073" s="278">
        <f t="shared" si="357"/>
        <v>0</v>
      </c>
      <c r="N2073" s="319">
        <f t="shared" si="358"/>
        <v>0</v>
      </c>
      <c r="O2073" s="300"/>
      <c r="P2073" s="300"/>
      <c r="Q2073" s="297"/>
      <c r="R2073" s="297"/>
      <c r="S2073" s="299" t="str">
        <f t="shared" si="364"/>
        <v/>
      </c>
    </row>
    <row r="2074" spans="1:19" ht="30" customHeight="1" x14ac:dyDescent="0.2">
      <c r="A2074" s="277" t="str">
        <f t="shared" si="354"/>
        <v/>
      </c>
      <c r="B2074" s="296" t="str">
        <f t="shared" si="359"/>
        <v/>
      </c>
      <c r="C2074" s="296" t="str">
        <f t="shared" si="360"/>
        <v/>
      </c>
      <c r="D2074" s="297" t="str">
        <f t="shared" si="361"/>
        <v/>
      </c>
      <c r="E2074" s="298" t="str">
        <f t="shared" si="363"/>
        <v/>
      </c>
      <c r="F2074" s="297"/>
      <c r="G2074" s="297">
        <v>2074</v>
      </c>
      <c r="H2074" s="296" t="str">
        <f t="shared" si="362"/>
        <v/>
      </c>
      <c r="I2074" s="299" t="str">
        <f t="shared" si="355"/>
        <v/>
      </c>
      <c r="J2074" s="93"/>
      <c r="L2074" s="278">
        <f t="shared" si="356"/>
        <v>0</v>
      </c>
      <c r="M2074" s="278">
        <f t="shared" si="357"/>
        <v>0</v>
      </c>
      <c r="N2074" s="319">
        <f t="shared" si="358"/>
        <v>0</v>
      </c>
      <c r="O2074" s="300"/>
      <c r="P2074" s="300"/>
      <c r="Q2074" s="297"/>
      <c r="R2074" s="297"/>
      <c r="S2074" s="299" t="str">
        <f t="shared" si="364"/>
        <v/>
      </c>
    </row>
    <row r="2075" spans="1:19" ht="30" customHeight="1" x14ac:dyDescent="0.2">
      <c r="A2075" s="277" t="str">
        <f t="shared" si="354"/>
        <v/>
      </c>
      <c r="B2075" s="296" t="str">
        <f t="shared" si="359"/>
        <v/>
      </c>
      <c r="C2075" s="296" t="str">
        <f t="shared" si="360"/>
        <v/>
      </c>
      <c r="D2075" s="297" t="str">
        <f t="shared" si="361"/>
        <v/>
      </c>
      <c r="E2075" s="298" t="str">
        <f t="shared" si="363"/>
        <v/>
      </c>
      <c r="F2075" s="297"/>
      <c r="G2075" s="297">
        <v>2075</v>
      </c>
      <c r="H2075" s="296" t="str">
        <f t="shared" si="362"/>
        <v/>
      </c>
      <c r="I2075" s="299" t="str">
        <f t="shared" si="355"/>
        <v/>
      </c>
      <c r="J2075" s="93"/>
      <c r="L2075" s="278">
        <f t="shared" si="356"/>
        <v>0</v>
      </c>
      <c r="M2075" s="278">
        <f t="shared" si="357"/>
        <v>0</v>
      </c>
      <c r="N2075" s="319">
        <f t="shared" si="358"/>
        <v>0</v>
      </c>
      <c r="O2075" s="300"/>
      <c r="P2075" s="300"/>
      <c r="Q2075" s="297"/>
      <c r="R2075" s="297"/>
      <c r="S2075" s="299" t="str">
        <f t="shared" si="364"/>
        <v/>
      </c>
    </row>
    <row r="2076" spans="1:19" ht="30" customHeight="1" x14ac:dyDescent="0.2">
      <c r="A2076" s="277" t="str">
        <f t="shared" si="354"/>
        <v/>
      </c>
      <c r="B2076" s="296" t="str">
        <f t="shared" si="359"/>
        <v/>
      </c>
      <c r="C2076" s="296" t="str">
        <f t="shared" si="360"/>
        <v/>
      </c>
      <c r="D2076" s="297" t="str">
        <f t="shared" si="361"/>
        <v/>
      </c>
      <c r="E2076" s="298" t="str">
        <f t="shared" si="363"/>
        <v/>
      </c>
      <c r="F2076" s="297"/>
      <c r="G2076" s="297">
        <v>2076</v>
      </c>
      <c r="H2076" s="296" t="str">
        <f t="shared" si="362"/>
        <v/>
      </c>
      <c r="I2076" s="299" t="str">
        <f t="shared" si="355"/>
        <v/>
      </c>
      <c r="J2076" s="93"/>
      <c r="L2076" s="278">
        <f t="shared" si="356"/>
        <v>0</v>
      </c>
      <c r="M2076" s="278">
        <f t="shared" si="357"/>
        <v>0</v>
      </c>
      <c r="N2076" s="319">
        <f t="shared" si="358"/>
        <v>0</v>
      </c>
      <c r="O2076" s="300"/>
      <c r="P2076" s="300"/>
      <c r="Q2076" s="297"/>
      <c r="R2076" s="297"/>
      <c r="S2076" s="299" t="str">
        <f t="shared" si="364"/>
        <v/>
      </c>
    </row>
    <row r="2077" spans="1:19" ht="30" customHeight="1" x14ac:dyDescent="0.2">
      <c r="A2077" s="277" t="str">
        <f t="shared" si="354"/>
        <v/>
      </c>
      <c r="B2077" s="296" t="str">
        <f t="shared" si="359"/>
        <v/>
      </c>
      <c r="C2077" s="296" t="str">
        <f t="shared" si="360"/>
        <v/>
      </c>
      <c r="D2077" s="297" t="str">
        <f t="shared" si="361"/>
        <v/>
      </c>
      <c r="E2077" s="298" t="str">
        <f t="shared" si="363"/>
        <v/>
      </c>
      <c r="F2077" s="297"/>
      <c r="G2077" s="297">
        <v>2077</v>
      </c>
      <c r="H2077" s="296" t="str">
        <f t="shared" si="362"/>
        <v/>
      </c>
      <c r="I2077" s="299" t="str">
        <f t="shared" si="355"/>
        <v/>
      </c>
      <c r="J2077" s="93"/>
      <c r="L2077" s="278">
        <f t="shared" si="356"/>
        <v>0</v>
      </c>
      <c r="M2077" s="278">
        <f t="shared" si="357"/>
        <v>0</v>
      </c>
      <c r="N2077" s="319">
        <f t="shared" si="358"/>
        <v>0</v>
      </c>
      <c r="O2077" s="300"/>
      <c r="P2077" s="300"/>
      <c r="Q2077" s="297"/>
      <c r="R2077" s="297"/>
      <c r="S2077" s="299" t="str">
        <f t="shared" si="364"/>
        <v/>
      </c>
    </row>
    <row r="2078" spans="1:19" ht="30" customHeight="1" x14ac:dyDescent="0.2">
      <c r="A2078" s="277" t="str">
        <f t="shared" si="354"/>
        <v/>
      </c>
      <c r="B2078" s="296" t="str">
        <f t="shared" si="359"/>
        <v/>
      </c>
      <c r="C2078" s="296" t="str">
        <f t="shared" si="360"/>
        <v/>
      </c>
      <c r="D2078" s="297" t="str">
        <f t="shared" si="361"/>
        <v/>
      </c>
      <c r="E2078" s="298" t="str">
        <f t="shared" si="363"/>
        <v/>
      </c>
      <c r="F2078" s="297"/>
      <c r="G2078" s="297">
        <v>2078</v>
      </c>
      <c r="H2078" s="296" t="str">
        <f t="shared" si="362"/>
        <v/>
      </c>
      <c r="I2078" s="299" t="str">
        <f t="shared" si="355"/>
        <v/>
      </c>
      <c r="J2078" s="93"/>
      <c r="L2078" s="278">
        <f t="shared" si="356"/>
        <v>0</v>
      </c>
      <c r="M2078" s="278">
        <f t="shared" si="357"/>
        <v>0</v>
      </c>
      <c r="N2078" s="319">
        <f t="shared" si="358"/>
        <v>0</v>
      </c>
      <c r="O2078" s="300"/>
      <c r="P2078" s="300"/>
      <c r="Q2078" s="297"/>
      <c r="R2078" s="297"/>
      <c r="S2078" s="299" t="str">
        <f t="shared" si="364"/>
        <v/>
      </c>
    </row>
    <row r="2079" spans="1:19" ht="30" customHeight="1" x14ac:dyDescent="0.2">
      <c r="A2079" s="277" t="str">
        <f t="shared" si="354"/>
        <v/>
      </c>
      <c r="B2079" s="296" t="str">
        <f t="shared" si="359"/>
        <v/>
      </c>
      <c r="C2079" s="296" t="str">
        <f t="shared" si="360"/>
        <v/>
      </c>
      <c r="D2079" s="297" t="str">
        <f t="shared" si="361"/>
        <v/>
      </c>
      <c r="E2079" s="298" t="str">
        <f t="shared" si="363"/>
        <v/>
      </c>
      <c r="F2079" s="297"/>
      <c r="G2079" s="297">
        <v>2079</v>
      </c>
      <c r="H2079" s="296" t="str">
        <f t="shared" si="362"/>
        <v/>
      </c>
      <c r="I2079" s="299" t="str">
        <f t="shared" si="355"/>
        <v/>
      </c>
      <c r="J2079" s="93"/>
      <c r="L2079" s="278">
        <f t="shared" si="356"/>
        <v>0</v>
      </c>
      <c r="M2079" s="278">
        <f t="shared" si="357"/>
        <v>0</v>
      </c>
      <c r="N2079" s="319">
        <f t="shared" si="358"/>
        <v>0</v>
      </c>
      <c r="O2079" s="300"/>
      <c r="P2079" s="300"/>
      <c r="Q2079" s="297"/>
      <c r="R2079" s="297"/>
      <c r="S2079" s="299" t="str">
        <f t="shared" si="364"/>
        <v/>
      </c>
    </row>
    <row r="2080" spans="1:19" ht="30" customHeight="1" x14ac:dyDescent="0.2">
      <c r="A2080" s="277" t="str">
        <f t="shared" si="354"/>
        <v/>
      </c>
      <c r="B2080" s="296" t="str">
        <f t="shared" si="359"/>
        <v/>
      </c>
      <c r="C2080" s="296" t="str">
        <f t="shared" si="360"/>
        <v/>
      </c>
      <c r="D2080" s="297" t="str">
        <f t="shared" si="361"/>
        <v/>
      </c>
      <c r="E2080" s="298" t="str">
        <f t="shared" si="363"/>
        <v/>
      </c>
      <c r="F2080" s="297"/>
      <c r="G2080" s="297">
        <v>2080</v>
      </c>
      <c r="H2080" s="296" t="str">
        <f t="shared" si="362"/>
        <v/>
      </c>
      <c r="I2080" s="299" t="str">
        <f t="shared" si="355"/>
        <v/>
      </c>
      <c r="J2080" s="93"/>
      <c r="L2080" s="278">
        <f t="shared" si="356"/>
        <v>0</v>
      </c>
      <c r="M2080" s="278">
        <f t="shared" si="357"/>
        <v>0</v>
      </c>
      <c r="N2080" s="319">
        <f t="shared" si="358"/>
        <v>0</v>
      </c>
      <c r="O2080" s="300"/>
      <c r="P2080" s="300"/>
      <c r="Q2080" s="297"/>
      <c r="R2080" s="297"/>
      <c r="S2080" s="299" t="str">
        <f t="shared" si="364"/>
        <v/>
      </c>
    </row>
    <row r="2081" spans="1:19" ht="30" customHeight="1" x14ac:dyDescent="0.2">
      <c r="A2081" s="277" t="str">
        <f t="shared" si="354"/>
        <v/>
      </c>
      <c r="B2081" s="296" t="str">
        <f t="shared" si="359"/>
        <v/>
      </c>
      <c r="C2081" s="296" t="str">
        <f t="shared" si="360"/>
        <v/>
      </c>
      <c r="D2081" s="297" t="str">
        <f t="shared" si="361"/>
        <v/>
      </c>
      <c r="E2081" s="298" t="str">
        <f t="shared" si="363"/>
        <v/>
      </c>
      <c r="F2081" s="297"/>
      <c r="G2081" s="297">
        <v>2081</v>
      </c>
      <c r="H2081" s="296" t="str">
        <f t="shared" si="362"/>
        <v/>
      </c>
      <c r="I2081" s="299" t="str">
        <f t="shared" si="355"/>
        <v/>
      </c>
      <c r="J2081" s="93"/>
      <c r="L2081" s="278">
        <f t="shared" si="356"/>
        <v>0</v>
      </c>
      <c r="M2081" s="278">
        <f t="shared" si="357"/>
        <v>0</v>
      </c>
      <c r="N2081" s="319">
        <f t="shared" si="358"/>
        <v>0</v>
      </c>
      <c r="O2081" s="300"/>
      <c r="P2081" s="300"/>
      <c r="Q2081" s="297"/>
      <c r="R2081" s="297"/>
      <c r="S2081" s="299" t="str">
        <f t="shared" si="364"/>
        <v/>
      </c>
    </row>
    <row r="2082" spans="1:19" ht="30" customHeight="1" x14ac:dyDescent="0.2">
      <c r="A2082" s="277" t="str">
        <f t="shared" si="354"/>
        <v/>
      </c>
      <c r="B2082" s="296" t="str">
        <f t="shared" si="359"/>
        <v/>
      </c>
      <c r="C2082" s="296" t="str">
        <f t="shared" si="360"/>
        <v/>
      </c>
      <c r="D2082" s="297" t="str">
        <f t="shared" si="361"/>
        <v/>
      </c>
      <c r="E2082" s="298" t="str">
        <f t="shared" si="363"/>
        <v/>
      </c>
      <c r="F2082" s="297"/>
      <c r="G2082" s="297">
        <v>2082</v>
      </c>
      <c r="H2082" s="296" t="str">
        <f t="shared" si="362"/>
        <v/>
      </c>
      <c r="I2082" s="299" t="str">
        <f t="shared" si="355"/>
        <v/>
      </c>
      <c r="J2082" s="93"/>
      <c r="L2082" s="278">
        <f t="shared" si="356"/>
        <v>0</v>
      </c>
      <c r="M2082" s="278">
        <f t="shared" si="357"/>
        <v>0</v>
      </c>
      <c r="N2082" s="319">
        <f t="shared" si="358"/>
        <v>0</v>
      </c>
      <c r="O2082" s="300"/>
      <c r="P2082" s="300"/>
      <c r="Q2082" s="297"/>
      <c r="R2082" s="297"/>
      <c r="S2082" s="299" t="str">
        <f t="shared" si="364"/>
        <v/>
      </c>
    </row>
    <row r="2083" spans="1:19" ht="30" customHeight="1" x14ac:dyDescent="0.2">
      <c r="A2083" s="277" t="str">
        <f t="shared" si="354"/>
        <v/>
      </c>
      <c r="B2083" s="296" t="str">
        <f t="shared" si="359"/>
        <v/>
      </c>
      <c r="C2083" s="296" t="str">
        <f t="shared" si="360"/>
        <v/>
      </c>
      <c r="D2083" s="297" t="str">
        <f t="shared" si="361"/>
        <v/>
      </c>
      <c r="E2083" s="298" t="str">
        <f t="shared" si="363"/>
        <v/>
      </c>
      <c r="F2083" s="297"/>
      <c r="G2083" s="297">
        <v>2083</v>
      </c>
      <c r="H2083" s="296" t="str">
        <f t="shared" si="362"/>
        <v/>
      </c>
      <c r="I2083" s="299" t="str">
        <f t="shared" si="355"/>
        <v/>
      </c>
      <c r="J2083" s="93"/>
      <c r="L2083" s="278">
        <f t="shared" si="356"/>
        <v>0</v>
      </c>
      <c r="M2083" s="278">
        <f t="shared" si="357"/>
        <v>0</v>
      </c>
      <c r="N2083" s="319">
        <f t="shared" si="358"/>
        <v>0</v>
      </c>
      <c r="O2083" s="300"/>
      <c r="P2083" s="300"/>
      <c r="Q2083" s="297"/>
      <c r="R2083" s="297"/>
      <c r="S2083" s="299" t="str">
        <f t="shared" si="364"/>
        <v/>
      </c>
    </row>
    <row r="2084" spans="1:19" ht="30" customHeight="1" x14ac:dyDescent="0.2">
      <c r="A2084" s="277" t="str">
        <f t="shared" si="354"/>
        <v/>
      </c>
      <c r="B2084" s="296" t="str">
        <f t="shared" si="359"/>
        <v/>
      </c>
      <c r="C2084" s="296" t="str">
        <f t="shared" si="360"/>
        <v/>
      </c>
      <c r="D2084" s="297" t="str">
        <f t="shared" si="361"/>
        <v/>
      </c>
      <c r="E2084" s="298" t="str">
        <f t="shared" si="363"/>
        <v/>
      </c>
      <c r="F2084" s="297"/>
      <c r="G2084" s="297">
        <v>2084</v>
      </c>
      <c r="H2084" s="296" t="str">
        <f t="shared" si="362"/>
        <v/>
      </c>
      <c r="I2084" s="299" t="str">
        <f t="shared" si="355"/>
        <v/>
      </c>
      <c r="J2084" s="93"/>
      <c r="L2084" s="278">
        <f t="shared" si="356"/>
        <v>0</v>
      </c>
      <c r="M2084" s="278">
        <f t="shared" si="357"/>
        <v>0</v>
      </c>
      <c r="N2084" s="319">
        <f t="shared" si="358"/>
        <v>0</v>
      </c>
      <c r="O2084" s="300"/>
      <c r="P2084" s="300"/>
      <c r="Q2084" s="297"/>
      <c r="R2084" s="297"/>
      <c r="S2084" s="299" t="str">
        <f t="shared" si="364"/>
        <v/>
      </c>
    </row>
    <row r="2085" spans="1:19" ht="30" customHeight="1" x14ac:dyDescent="0.2">
      <c r="A2085" s="277" t="str">
        <f t="shared" si="354"/>
        <v/>
      </c>
      <c r="B2085" s="296" t="str">
        <f t="shared" si="359"/>
        <v/>
      </c>
      <c r="C2085" s="296" t="str">
        <f t="shared" si="360"/>
        <v/>
      </c>
      <c r="D2085" s="297" t="str">
        <f t="shared" si="361"/>
        <v/>
      </c>
      <c r="E2085" s="298" t="str">
        <f t="shared" si="363"/>
        <v/>
      </c>
      <c r="F2085" s="297"/>
      <c r="G2085" s="297">
        <v>2085</v>
      </c>
      <c r="H2085" s="296" t="str">
        <f t="shared" si="362"/>
        <v/>
      </c>
      <c r="I2085" s="299" t="str">
        <f t="shared" si="355"/>
        <v/>
      </c>
      <c r="J2085" s="93"/>
      <c r="L2085" s="278">
        <f t="shared" si="356"/>
        <v>0</v>
      </c>
      <c r="M2085" s="278">
        <f t="shared" si="357"/>
        <v>0</v>
      </c>
      <c r="N2085" s="319">
        <f t="shared" si="358"/>
        <v>0</v>
      </c>
      <c r="O2085" s="300"/>
      <c r="P2085" s="300"/>
      <c r="Q2085" s="297"/>
      <c r="R2085" s="297"/>
      <c r="S2085" s="299" t="str">
        <f t="shared" si="364"/>
        <v/>
      </c>
    </row>
    <row r="2086" spans="1:19" ht="30" customHeight="1" x14ac:dyDescent="0.2">
      <c r="A2086" s="277" t="str">
        <f t="shared" si="354"/>
        <v/>
      </c>
      <c r="B2086" s="296" t="str">
        <f t="shared" si="359"/>
        <v/>
      </c>
      <c r="C2086" s="296" t="str">
        <f t="shared" si="360"/>
        <v/>
      </c>
      <c r="D2086" s="297" t="str">
        <f t="shared" si="361"/>
        <v/>
      </c>
      <c r="E2086" s="298" t="str">
        <f t="shared" si="363"/>
        <v/>
      </c>
      <c r="F2086" s="297"/>
      <c r="G2086" s="297">
        <v>2086</v>
      </c>
      <c r="H2086" s="296" t="str">
        <f t="shared" si="362"/>
        <v/>
      </c>
      <c r="I2086" s="299" t="str">
        <f t="shared" si="355"/>
        <v/>
      </c>
      <c r="J2086" s="93"/>
      <c r="L2086" s="278">
        <f t="shared" si="356"/>
        <v>0</v>
      </c>
      <c r="M2086" s="278">
        <f t="shared" si="357"/>
        <v>0</v>
      </c>
      <c r="N2086" s="319">
        <f t="shared" si="358"/>
        <v>0</v>
      </c>
      <c r="O2086" s="300"/>
      <c r="P2086" s="300"/>
      <c r="Q2086" s="297"/>
      <c r="R2086" s="297"/>
      <c r="S2086" s="299" t="str">
        <f t="shared" si="364"/>
        <v/>
      </c>
    </row>
    <row r="2087" spans="1:19" ht="30" customHeight="1" x14ac:dyDescent="0.2">
      <c r="A2087" s="277" t="str">
        <f t="shared" si="354"/>
        <v/>
      </c>
      <c r="B2087" s="296" t="str">
        <f t="shared" si="359"/>
        <v/>
      </c>
      <c r="C2087" s="296" t="str">
        <f t="shared" si="360"/>
        <v/>
      </c>
      <c r="D2087" s="297" t="str">
        <f t="shared" si="361"/>
        <v/>
      </c>
      <c r="E2087" s="298" t="str">
        <f t="shared" si="363"/>
        <v/>
      </c>
      <c r="F2087" s="297"/>
      <c r="G2087" s="297">
        <v>2087</v>
      </c>
      <c r="H2087" s="296" t="str">
        <f t="shared" si="362"/>
        <v/>
      </c>
      <c r="I2087" s="299" t="str">
        <f t="shared" si="355"/>
        <v/>
      </c>
      <c r="J2087" s="93"/>
      <c r="L2087" s="278">
        <f t="shared" si="356"/>
        <v>0</v>
      </c>
      <c r="M2087" s="278">
        <f t="shared" si="357"/>
        <v>0</v>
      </c>
      <c r="N2087" s="319">
        <f t="shared" si="358"/>
        <v>0</v>
      </c>
      <c r="O2087" s="300"/>
      <c r="P2087" s="300"/>
      <c r="Q2087" s="297"/>
      <c r="R2087" s="297"/>
      <c r="S2087" s="299" t="str">
        <f t="shared" si="364"/>
        <v/>
      </c>
    </row>
    <row r="2088" spans="1:19" ht="30" customHeight="1" x14ac:dyDescent="0.2">
      <c r="A2088" s="277" t="str">
        <f t="shared" si="354"/>
        <v/>
      </c>
      <c r="B2088" s="296" t="str">
        <f t="shared" si="359"/>
        <v/>
      </c>
      <c r="C2088" s="296" t="str">
        <f t="shared" si="360"/>
        <v/>
      </c>
      <c r="D2088" s="297" t="str">
        <f t="shared" si="361"/>
        <v/>
      </c>
      <c r="E2088" s="298" t="str">
        <f t="shared" si="363"/>
        <v/>
      </c>
      <c r="F2088" s="297"/>
      <c r="G2088" s="297">
        <v>2088</v>
      </c>
      <c r="H2088" s="296" t="str">
        <f t="shared" si="362"/>
        <v/>
      </c>
      <c r="I2088" s="299" t="str">
        <f t="shared" si="355"/>
        <v/>
      </c>
      <c r="J2088" s="93"/>
      <c r="L2088" s="278">
        <f t="shared" si="356"/>
        <v>0</v>
      </c>
      <c r="M2088" s="278">
        <f t="shared" si="357"/>
        <v>0</v>
      </c>
      <c r="N2088" s="319">
        <f t="shared" si="358"/>
        <v>0</v>
      </c>
      <c r="O2088" s="300"/>
      <c r="P2088" s="300"/>
      <c r="Q2088" s="297"/>
      <c r="R2088" s="297"/>
      <c r="S2088" s="299" t="str">
        <f t="shared" si="364"/>
        <v/>
      </c>
    </row>
    <row r="2089" spans="1:19" ht="30" customHeight="1" x14ac:dyDescent="0.2">
      <c r="A2089" s="277" t="str">
        <f t="shared" si="354"/>
        <v/>
      </c>
      <c r="B2089" s="296" t="str">
        <f t="shared" si="359"/>
        <v/>
      </c>
      <c r="C2089" s="296" t="str">
        <f t="shared" si="360"/>
        <v/>
      </c>
      <c r="D2089" s="297" t="str">
        <f t="shared" si="361"/>
        <v/>
      </c>
      <c r="E2089" s="298" t="str">
        <f t="shared" si="363"/>
        <v/>
      </c>
      <c r="F2089" s="297"/>
      <c r="G2089" s="297">
        <v>2089</v>
      </c>
      <c r="H2089" s="296" t="str">
        <f t="shared" si="362"/>
        <v/>
      </c>
      <c r="I2089" s="299" t="str">
        <f t="shared" si="355"/>
        <v/>
      </c>
      <c r="J2089" s="93"/>
      <c r="L2089" s="278">
        <f t="shared" si="356"/>
        <v>0</v>
      </c>
      <c r="M2089" s="278">
        <f t="shared" si="357"/>
        <v>0</v>
      </c>
      <c r="N2089" s="319">
        <f t="shared" si="358"/>
        <v>0</v>
      </c>
      <c r="O2089" s="300"/>
      <c r="P2089" s="300"/>
      <c r="Q2089" s="297"/>
      <c r="R2089" s="297"/>
      <c r="S2089" s="299" t="str">
        <f t="shared" si="364"/>
        <v/>
      </c>
    </row>
    <row r="2090" spans="1:19" ht="30" customHeight="1" x14ac:dyDescent="0.2">
      <c r="A2090" s="277" t="str">
        <f t="shared" si="354"/>
        <v/>
      </c>
      <c r="B2090" s="296" t="str">
        <f t="shared" si="359"/>
        <v/>
      </c>
      <c r="C2090" s="296" t="str">
        <f t="shared" si="360"/>
        <v/>
      </c>
      <c r="D2090" s="297" t="str">
        <f t="shared" si="361"/>
        <v/>
      </c>
      <c r="E2090" s="298" t="str">
        <f t="shared" si="363"/>
        <v/>
      </c>
      <c r="F2090" s="297"/>
      <c r="G2090" s="297">
        <v>2090</v>
      </c>
      <c r="H2090" s="296" t="str">
        <f t="shared" si="362"/>
        <v/>
      </c>
      <c r="I2090" s="299" t="str">
        <f t="shared" si="355"/>
        <v/>
      </c>
      <c r="J2090" s="93"/>
      <c r="L2090" s="278">
        <f t="shared" si="356"/>
        <v>0</v>
      </c>
      <c r="M2090" s="278">
        <f t="shared" si="357"/>
        <v>0</v>
      </c>
      <c r="N2090" s="319">
        <f t="shared" si="358"/>
        <v>0</v>
      </c>
      <c r="O2090" s="300"/>
      <c r="P2090" s="300"/>
      <c r="Q2090" s="297"/>
      <c r="R2090" s="297"/>
      <c r="S2090" s="299" t="str">
        <f t="shared" si="364"/>
        <v/>
      </c>
    </row>
    <row r="2091" spans="1:19" ht="30" customHeight="1" x14ac:dyDescent="0.2">
      <c r="A2091" s="277" t="str">
        <f t="shared" si="354"/>
        <v/>
      </c>
      <c r="B2091" s="296" t="str">
        <f t="shared" si="359"/>
        <v/>
      </c>
      <c r="C2091" s="296" t="str">
        <f t="shared" si="360"/>
        <v/>
      </c>
      <c r="D2091" s="297" t="str">
        <f t="shared" si="361"/>
        <v/>
      </c>
      <c r="E2091" s="298" t="str">
        <f t="shared" si="363"/>
        <v/>
      </c>
      <c r="F2091" s="297"/>
      <c r="G2091" s="297">
        <v>2091</v>
      </c>
      <c r="H2091" s="296" t="str">
        <f t="shared" si="362"/>
        <v/>
      </c>
      <c r="I2091" s="299" t="str">
        <f t="shared" si="355"/>
        <v/>
      </c>
      <c r="J2091" s="93"/>
      <c r="L2091" s="278">
        <f t="shared" si="356"/>
        <v>0</v>
      </c>
      <c r="M2091" s="278">
        <f t="shared" si="357"/>
        <v>0</v>
      </c>
      <c r="N2091" s="319">
        <f t="shared" si="358"/>
        <v>0</v>
      </c>
      <c r="O2091" s="300"/>
      <c r="P2091" s="300"/>
      <c r="Q2091" s="297"/>
      <c r="R2091" s="297"/>
      <c r="S2091" s="299" t="str">
        <f t="shared" si="364"/>
        <v/>
      </c>
    </row>
    <row r="2092" spans="1:19" ht="30" customHeight="1" x14ac:dyDescent="0.2">
      <c r="A2092" s="277" t="str">
        <f t="shared" si="354"/>
        <v/>
      </c>
      <c r="B2092" s="296" t="str">
        <f t="shared" si="359"/>
        <v/>
      </c>
      <c r="C2092" s="296" t="str">
        <f t="shared" si="360"/>
        <v/>
      </c>
      <c r="D2092" s="297" t="str">
        <f t="shared" si="361"/>
        <v/>
      </c>
      <c r="E2092" s="298" t="str">
        <f t="shared" si="363"/>
        <v/>
      </c>
      <c r="F2092" s="297"/>
      <c r="G2092" s="297">
        <v>2092</v>
      </c>
      <c r="H2092" s="296" t="str">
        <f t="shared" si="362"/>
        <v/>
      </c>
      <c r="I2092" s="299" t="str">
        <f t="shared" si="355"/>
        <v/>
      </c>
      <c r="J2092" s="93"/>
      <c r="L2092" s="278">
        <f t="shared" si="356"/>
        <v>0</v>
      </c>
      <c r="M2092" s="278">
        <f t="shared" si="357"/>
        <v>0</v>
      </c>
      <c r="N2092" s="319">
        <f t="shared" si="358"/>
        <v>0</v>
      </c>
      <c r="O2092" s="300"/>
      <c r="P2092" s="300"/>
      <c r="Q2092" s="297"/>
      <c r="R2092" s="297"/>
      <c r="S2092" s="299" t="str">
        <f t="shared" si="364"/>
        <v/>
      </c>
    </row>
    <row r="2093" spans="1:19" ht="30" customHeight="1" x14ac:dyDescent="0.2">
      <c r="A2093" s="277" t="str">
        <f t="shared" si="354"/>
        <v/>
      </c>
      <c r="B2093" s="296" t="str">
        <f t="shared" si="359"/>
        <v/>
      </c>
      <c r="C2093" s="296" t="str">
        <f t="shared" si="360"/>
        <v/>
      </c>
      <c r="D2093" s="297" t="str">
        <f t="shared" si="361"/>
        <v/>
      </c>
      <c r="E2093" s="298" t="str">
        <f t="shared" si="363"/>
        <v/>
      </c>
      <c r="F2093" s="297"/>
      <c r="G2093" s="297">
        <v>2093</v>
      </c>
      <c r="H2093" s="296" t="str">
        <f t="shared" si="362"/>
        <v/>
      </c>
      <c r="I2093" s="299" t="str">
        <f t="shared" si="355"/>
        <v/>
      </c>
      <c r="J2093" s="93"/>
      <c r="L2093" s="278">
        <f t="shared" si="356"/>
        <v>0</v>
      </c>
      <c r="M2093" s="278">
        <f t="shared" si="357"/>
        <v>0</v>
      </c>
      <c r="N2093" s="319">
        <f t="shared" si="358"/>
        <v>0</v>
      </c>
      <c r="O2093" s="300"/>
      <c r="P2093" s="300"/>
      <c r="Q2093" s="297"/>
      <c r="R2093" s="297"/>
      <c r="S2093" s="299" t="str">
        <f t="shared" si="364"/>
        <v/>
      </c>
    </row>
    <row r="2094" spans="1:19" ht="30" customHeight="1" x14ac:dyDescent="0.2">
      <c r="A2094" s="277" t="str">
        <f t="shared" si="354"/>
        <v/>
      </c>
      <c r="B2094" s="296" t="str">
        <f t="shared" si="359"/>
        <v/>
      </c>
      <c r="C2094" s="296" t="str">
        <f t="shared" si="360"/>
        <v/>
      </c>
      <c r="D2094" s="297" t="str">
        <f t="shared" si="361"/>
        <v/>
      </c>
      <c r="E2094" s="298" t="str">
        <f t="shared" si="363"/>
        <v/>
      </c>
      <c r="F2094" s="297"/>
      <c r="G2094" s="297">
        <v>2094</v>
      </c>
      <c r="H2094" s="296" t="str">
        <f t="shared" si="362"/>
        <v/>
      </c>
      <c r="I2094" s="299" t="str">
        <f t="shared" si="355"/>
        <v/>
      </c>
      <c r="J2094" s="93"/>
      <c r="L2094" s="278">
        <f t="shared" si="356"/>
        <v>0</v>
      </c>
      <c r="M2094" s="278">
        <f t="shared" si="357"/>
        <v>0</v>
      </c>
      <c r="N2094" s="319">
        <f t="shared" si="358"/>
        <v>0</v>
      </c>
      <c r="O2094" s="300"/>
      <c r="P2094" s="300"/>
      <c r="Q2094" s="297"/>
      <c r="R2094" s="297"/>
      <c r="S2094" s="299" t="str">
        <f t="shared" si="364"/>
        <v/>
      </c>
    </row>
    <row r="2095" spans="1:19" ht="30" customHeight="1" x14ac:dyDescent="0.2">
      <c r="A2095" s="277" t="str">
        <f t="shared" si="354"/>
        <v/>
      </c>
      <c r="B2095" s="296" t="str">
        <f t="shared" si="359"/>
        <v/>
      </c>
      <c r="C2095" s="296" t="str">
        <f t="shared" si="360"/>
        <v/>
      </c>
      <c r="D2095" s="297" t="str">
        <f t="shared" si="361"/>
        <v/>
      </c>
      <c r="E2095" s="298" t="str">
        <f t="shared" si="363"/>
        <v/>
      </c>
      <c r="F2095" s="297"/>
      <c r="G2095" s="297">
        <v>2095</v>
      </c>
      <c r="H2095" s="296" t="str">
        <f t="shared" si="362"/>
        <v/>
      </c>
      <c r="I2095" s="299" t="str">
        <f t="shared" si="355"/>
        <v/>
      </c>
      <c r="J2095" s="93"/>
      <c r="L2095" s="278">
        <f t="shared" si="356"/>
        <v>0</v>
      </c>
      <c r="M2095" s="278">
        <f t="shared" si="357"/>
        <v>0</v>
      </c>
      <c r="N2095" s="319">
        <f t="shared" si="358"/>
        <v>0</v>
      </c>
      <c r="O2095" s="300"/>
      <c r="P2095" s="300"/>
      <c r="Q2095" s="297"/>
      <c r="R2095" s="297"/>
      <c r="S2095" s="299" t="str">
        <f t="shared" si="364"/>
        <v/>
      </c>
    </row>
    <row r="2096" spans="1:19" ht="30" customHeight="1" x14ac:dyDescent="0.2">
      <c r="A2096" s="277" t="str">
        <f t="shared" si="354"/>
        <v/>
      </c>
      <c r="B2096" s="296" t="str">
        <f t="shared" si="359"/>
        <v/>
      </c>
      <c r="C2096" s="296" t="str">
        <f t="shared" si="360"/>
        <v/>
      </c>
      <c r="D2096" s="297" t="str">
        <f t="shared" si="361"/>
        <v/>
      </c>
      <c r="E2096" s="298" t="str">
        <f t="shared" si="363"/>
        <v/>
      </c>
      <c r="F2096" s="297"/>
      <c r="G2096" s="297">
        <v>2096</v>
      </c>
      <c r="H2096" s="296" t="str">
        <f t="shared" si="362"/>
        <v/>
      </c>
      <c r="I2096" s="299" t="str">
        <f t="shared" si="355"/>
        <v/>
      </c>
      <c r="J2096" s="93"/>
      <c r="L2096" s="278">
        <f t="shared" si="356"/>
        <v>0</v>
      </c>
      <c r="M2096" s="278">
        <f t="shared" si="357"/>
        <v>0</v>
      </c>
      <c r="N2096" s="319">
        <f t="shared" si="358"/>
        <v>0</v>
      </c>
      <c r="O2096" s="300"/>
      <c r="P2096" s="300"/>
      <c r="Q2096" s="297"/>
      <c r="R2096" s="297"/>
      <c r="S2096" s="299" t="str">
        <f t="shared" si="364"/>
        <v/>
      </c>
    </row>
    <row r="2097" spans="1:19" ht="30" customHeight="1" x14ac:dyDescent="0.2">
      <c r="A2097" s="277" t="str">
        <f t="shared" si="354"/>
        <v/>
      </c>
      <c r="B2097" s="296" t="str">
        <f t="shared" si="359"/>
        <v/>
      </c>
      <c r="C2097" s="296" t="str">
        <f t="shared" si="360"/>
        <v/>
      </c>
      <c r="D2097" s="297" t="str">
        <f t="shared" si="361"/>
        <v/>
      </c>
      <c r="E2097" s="298" t="str">
        <f t="shared" si="363"/>
        <v/>
      </c>
      <c r="F2097" s="297"/>
      <c r="G2097" s="297">
        <v>2097</v>
      </c>
      <c r="H2097" s="296" t="str">
        <f t="shared" si="362"/>
        <v/>
      </c>
      <c r="I2097" s="299" t="str">
        <f t="shared" si="355"/>
        <v/>
      </c>
      <c r="J2097" s="93"/>
      <c r="L2097" s="278">
        <f t="shared" si="356"/>
        <v>0</v>
      </c>
      <c r="M2097" s="278">
        <f t="shared" si="357"/>
        <v>0</v>
      </c>
      <c r="N2097" s="319">
        <f t="shared" si="358"/>
        <v>0</v>
      </c>
      <c r="O2097" s="300"/>
      <c r="P2097" s="300"/>
      <c r="Q2097" s="297"/>
      <c r="R2097" s="297"/>
      <c r="S2097" s="299" t="str">
        <f t="shared" si="364"/>
        <v/>
      </c>
    </row>
    <row r="2098" spans="1:19" ht="30" customHeight="1" x14ac:dyDescent="0.2">
      <c r="A2098" s="277" t="str">
        <f t="shared" si="354"/>
        <v/>
      </c>
      <c r="B2098" s="296" t="str">
        <f t="shared" si="359"/>
        <v/>
      </c>
      <c r="C2098" s="296" t="str">
        <f t="shared" si="360"/>
        <v/>
      </c>
      <c r="D2098" s="297" t="str">
        <f t="shared" si="361"/>
        <v/>
      </c>
      <c r="E2098" s="298" t="str">
        <f t="shared" si="363"/>
        <v/>
      </c>
      <c r="F2098" s="297"/>
      <c r="G2098" s="297">
        <v>2098</v>
      </c>
      <c r="H2098" s="296" t="str">
        <f t="shared" si="362"/>
        <v/>
      </c>
      <c r="I2098" s="299" t="str">
        <f t="shared" si="355"/>
        <v/>
      </c>
      <c r="J2098" s="93"/>
      <c r="L2098" s="278">
        <f t="shared" si="356"/>
        <v>0</v>
      </c>
      <c r="M2098" s="278">
        <f t="shared" si="357"/>
        <v>0</v>
      </c>
      <c r="N2098" s="319">
        <f t="shared" si="358"/>
        <v>0</v>
      </c>
      <c r="O2098" s="300"/>
      <c r="P2098" s="300"/>
      <c r="Q2098" s="297"/>
      <c r="R2098" s="297"/>
      <c r="S2098" s="299" t="str">
        <f t="shared" si="364"/>
        <v/>
      </c>
    </row>
    <row r="2099" spans="1:19" ht="30" customHeight="1" x14ac:dyDescent="0.2">
      <c r="A2099" s="277" t="str">
        <f t="shared" si="354"/>
        <v/>
      </c>
      <c r="B2099" s="296" t="str">
        <f t="shared" si="359"/>
        <v/>
      </c>
      <c r="C2099" s="296" t="str">
        <f t="shared" si="360"/>
        <v/>
      </c>
      <c r="D2099" s="297" t="str">
        <f t="shared" si="361"/>
        <v/>
      </c>
      <c r="E2099" s="298" t="str">
        <f t="shared" si="363"/>
        <v/>
      </c>
      <c r="F2099" s="297"/>
      <c r="G2099" s="297">
        <v>2099</v>
      </c>
      <c r="H2099" s="296" t="str">
        <f t="shared" si="362"/>
        <v/>
      </c>
      <c r="I2099" s="299" t="str">
        <f t="shared" si="355"/>
        <v/>
      </c>
      <c r="J2099" s="93"/>
      <c r="L2099" s="278">
        <f t="shared" si="356"/>
        <v>0</v>
      </c>
      <c r="M2099" s="278">
        <f t="shared" si="357"/>
        <v>0</v>
      </c>
      <c r="N2099" s="319">
        <f t="shared" si="358"/>
        <v>0</v>
      </c>
      <c r="O2099" s="300"/>
      <c r="P2099" s="300"/>
      <c r="Q2099" s="297"/>
      <c r="R2099" s="297"/>
      <c r="S2099" s="299" t="str">
        <f t="shared" si="364"/>
        <v/>
      </c>
    </row>
    <row r="2100" spans="1:19" ht="30" customHeight="1" x14ac:dyDescent="0.2">
      <c r="A2100" s="277" t="str">
        <f t="shared" si="354"/>
        <v/>
      </c>
      <c r="B2100" s="296" t="str">
        <f t="shared" si="359"/>
        <v/>
      </c>
      <c r="C2100" s="296" t="str">
        <f t="shared" si="360"/>
        <v/>
      </c>
      <c r="D2100" s="297" t="str">
        <f t="shared" si="361"/>
        <v/>
      </c>
      <c r="E2100" s="298" t="str">
        <f t="shared" si="363"/>
        <v/>
      </c>
      <c r="F2100" s="297"/>
      <c r="G2100" s="297">
        <v>2100</v>
      </c>
      <c r="H2100" s="296" t="str">
        <f t="shared" si="362"/>
        <v/>
      </c>
      <c r="I2100" s="299" t="str">
        <f t="shared" si="355"/>
        <v/>
      </c>
      <c r="J2100" s="93"/>
      <c r="L2100" s="278">
        <f t="shared" si="356"/>
        <v>0</v>
      </c>
      <c r="M2100" s="278">
        <f t="shared" si="357"/>
        <v>0</v>
      </c>
      <c r="N2100" s="319">
        <f t="shared" si="358"/>
        <v>0</v>
      </c>
      <c r="O2100" s="300"/>
      <c r="P2100" s="300"/>
      <c r="Q2100" s="297"/>
      <c r="R2100" s="297"/>
      <c r="S2100" s="299" t="str">
        <f t="shared" si="364"/>
        <v/>
      </c>
    </row>
    <row r="2101" spans="1:19" ht="30" customHeight="1" x14ac:dyDescent="0.2">
      <c r="A2101" s="277" t="str">
        <f t="shared" si="354"/>
        <v/>
      </c>
      <c r="B2101" s="296" t="str">
        <f t="shared" si="359"/>
        <v/>
      </c>
      <c r="C2101" s="296" t="str">
        <f t="shared" si="360"/>
        <v/>
      </c>
      <c r="D2101" s="297" t="str">
        <f t="shared" si="361"/>
        <v/>
      </c>
      <c r="E2101" s="298" t="str">
        <f t="shared" si="363"/>
        <v/>
      </c>
      <c r="F2101" s="297"/>
      <c r="G2101" s="297">
        <v>2101</v>
      </c>
      <c r="H2101" s="296" t="str">
        <f t="shared" si="362"/>
        <v/>
      </c>
      <c r="I2101" s="299" t="str">
        <f t="shared" si="355"/>
        <v/>
      </c>
      <c r="J2101" s="93"/>
      <c r="L2101" s="278">
        <f t="shared" si="356"/>
        <v>0</v>
      </c>
      <c r="M2101" s="278">
        <f t="shared" si="357"/>
        <v>0</v>
      </c>
      <c r="N2101" s="319">
        <f t="shared" si="358"/>
        <v>0</v>
      </c>
      <c r="O2101" s="300"/>
      <c r="P2101" s="300"/>
      <c r="Q2101" s="297"/>
      <c r="R2101" s="297"/>
      <c r="S2101" s="299" t="str">
        <f t="shared" si="364"/>
        <v/>
      </c>
    </row>
    <row r="2102" spans="1:19" ht="30" customHeight="1" x14ac:dyDescent="0.2">
      <c r="A2102" s="277" t="str">
        <f t="shared" si="354"/>
        <v/>
      </c>
      <c r="B2102" s="296" t="str">
        <f t="shared" si="359"/>
        <v/>
      </c>
      <c r="C2102" s="296" t="str">
        <f t="shared" si="360"/>
        <v/>
      </c>
      <c r="D2102" s="297" t="str">
        <f t="shared" si="361"/>
        <v/>
      </c>
      <c r="E2102" s="298" t="str">
        <f t="shared" si="363"/>
        <v/>
      </c>
      <c r="F2102" s="297"/>
      <c r="G2102" s="297">
        <v>2102</v>
      </c>
      <c r="H2102" s="296" t="str">
        <f t="shared" si="362"/>
        <v/>
      </c>
      <c r="I2102" s="299" t="str">
        <f t="shared" si="355"/>
        <v/>
      </c>
      <c r="J2102" s="93"/>
      <c r="L2102" s="278">
        <f t="shared" si="356"/>
        <v>0</v>
      </c>
      <c r="M2102" s="278">
        <f t="shared" si="357"/>
        <v>0</v>
      </c>
      <c r="N2102" s="319">
        <f t="shared" si="358"/>
        <v>0</v>
      </c>
      <c r="O2102" s="300"/>
      <c r="P2102" s="300"/>
      <c r="Q2102" s="297"/>
      <c r="R2102" s="297"/>
      <c r="S2102" s="299" t="str">
        <f t="shared" si="364"/>
        <v/>
      </c>
    </row>
    <row r="2103" spans="1:19" ht="30" customHeight="1" x14ac:dyDescent="0.2">
      <c r="A2103" s="277" t="str">
        <f t="shared" si="354"/>
        <v/>
      </c>
      <c r="B2103" s="296" t="str">
        <f t="shared" si="359"/>
        <v/>
      </c>
      <c r="C2103" s="296" t="str">
        <f t="shared" si="360"/>
        <v/>
      </c>
      <c r="D2103" s="297" t="str">
        <f t="shared" si="361"/>
        <v/>
      </c>
      <c r="E2103" s="298" t="str">
        <f t="shared" si="363"/>
        <v/>
      </c>
      <c r="F2103" s="297"/>
      <c r="G2103" s="297">
        <v>2103</v>
      </c>
      <c r="H2103" s="296" t="str">
        <f t="shared" si="362"/>
        <v/>
      </c>
      <c r="I2103" s="299" t="str">
        <f t="shared" si="355"/>
        <v/>
      </c>
      <c r="J2103" s="93"/>
      <c r="L2103" s="278">
        <f t="shared" si="356"/>
        <v>0</v>
      </c>
      <c r="M2103" s="278">
        <f t="shared" si="357"/>
        <v>0</v>
      </c>
      <c r="N2103" s="319">
        <f t="shared" si="358"/>
        <v>0</v>
      </c>
      <c r="O2103" s="300"/>
      <c r="P2103" s="300"/>
      <c r="Q2103" s="297"/>
      <c r="R2103" s="297"/>
      <c r="S2103" s="299" t="str">
        <f t="shared" si="364"/>
        <v/>
      </c>
    </row>
    <row r="2104" spans="1:19" ht="30" customHeight="1" x14ac:dyDescent="0.2">
      <c r="A2104" s="277" t="str">
        <f t="shared" si="354"/>
        <v/>
      </c>
      <c r="B2104" s="296" t="str">
        <f t="shared" si="359"/>
        <v/>
      </c>
      <c r="C2104" s="296" t="str">
        <f t="shared" si="360"/>
        <v/>
      </c>
      <c r="D2104" s="297" t="str">
        <f t="shared" si="361"/>
        <v/>
      </c>
      <c r="E2104" s="298" t="str">
        <f t="shared" si="363"/>
        <v/>
      </c>
      <c r="F2104" s="297"/>
      <c r="G2104" s="297">
        <v>2104</v>
      </c>
      <c r="H2104" s="296" t="str">
        <f t="shared" si="362"/>
        <v/>
      </c>
      <c r="I2104" s="299" t="str">
        <f t="shared" si="355"/>
        <v/>
      </c>
      <c r="J2104" s="93"/>
      <c r="L2104" s="278">
        <f t="shared" si="356"/>
        <v>0</v>
      </c>
      <c r="M2104" s="278">
        <f t="shared" si="357"/>
        <v>0</v>
      </c>
      <c r="N2104" s="319">
        <f t="shared" si="358"/>
        <v>0</v>
      </c>
      <c r="O2104" s="300"/>
      <c r="P2104" s="300"/>
      <c r="Q2104" s="297"/>
      <c r="R2104" s="297"/>
      <c r="S2104" s="299" t="str">
        <f t="shared" si="364"/>
        <v/>
      </c>
    </row>
    <row r="2105" spans="1:19" ht="30" customHeight="1" x14ac:dyDescent="0.2">
      <c r="A2105" s="277" t="str">
        <f t="shared" si="354"/>
        <v/>
      </c>
      <c r="B2105" s="296" t="str">
        <f t="shared" si="359"/>
        <v/>
      </c>
      <c r="C2105" s="296" t="str">
        <f t="shared" si="360"/>
        <v/>
      </c>
      <c r="D2105" s="297" t="str">
        <f t="shared" si="361"/>
        <v/>
      </c>
      <c r="E2105" s="298" t="str">
        <f t="shared" si="363"/>
        <v/>
      </c>
      <c r="F2105" s="297"/>
      <c r="G2105" s="297">
        <v>2105</v>
      </c>
      <c r="H2105" s="296" t="str">
        <f t="shared" si="362"/>
        <v/>
      </c>
      <c r="I2105" s="299" t="str">
        <f t="shared" si="355"/>
        <v/>
      </c>
      <c r="J2105" s="93"/>
      <c r="L2105" s="278">
        <f t="shared" si="356"/>
        <v>0</v>
      </c>
      <c r="M2105" s="278">
        <f t="shared" si="357"/>
        <v>0</v>
      </c>
      <c r="N2105" s="319">
        <f t="shared" si="358"/>
        <v>0</v>
      </c>
      <c r="O2105" s="300"/>
      <c r="P2105" s="300"/>
      <c r="Q2105" s="297"/>
      <c r="R2105" s="297"/>
      <c r="S2105" s="299" t="str">
        <f t="shared" si="364"/>
        <v/>
      </c>
    </row>
    <row r="2106" spans="1:19" ht="30" customHeight="1" x14ac:dyDescent="0.2">
      <c r="A2106" s="277" t="str">
        <f t="shared" si="354"/>
        <v/>
      </c>
      <c r="B2106" s="296" t="str">
        <f t="shared" si="359"/>
        <v/>
      </c>
      <c r="C2106" s="296" t="str">
        <f t="shared" si="360"/>
        <v/>
      </c>
      <c r="D2106" s="297" t="str">
        <f t="shared" si="361"/>
        <v/>
      </c>
      <c r="E2106" s="298" t="str">
        <f t="shared" si="363"/>
        <v/>
      </c>
      <c r="F2106" s="297"/>
      <c r="G2106" s="297">
        <v>2106</v>
      </c>
      <c r="H2106" s="296" t="str">
        <f t="shared" si="362"/>
        <v/>
      </c>
      <c r="I2106" s="299" t="str">
        <f t="shared" si="355"/>
        <v/>
      </c>
      <c r="J2106" s="93"/>
      <c r="L2106" s="278">
        <f t="shared" si="356"/>
        <v>0</v>
      </c>
      <c r="M2106" s="278">
        <f t="shared" si="357"/>
        <v>0</v>
      </c>
      <c r="N2106" s="319">
        <f t="shared" si="358"/>
        <v>0</v>
      </c>
      <c r="O2106" s="300"/>
      <c r="P2106" s="300"/>
      <c r="Q2106" s="297"/>
      <c r="R2106" s="297"/>
      <c r="S2106" s="299" t="str">
        <f t="shared" si="364"/>
        <v/>
      </c>
    </row>
    <row r="2107" spans="1:19" ht="30" customHeight="1" x14ac:dyDescent="0.2">
      <c r="A2107" s="277" t="str">
        <f t="shared" si="354"/>
        <v/>
      </c>
      <c r="B2107" s="296" t="str">
        <f t="shared" si="359"/>
        <v/>
      </c>
      <c r="C2107" s="296" t="str">
        <f t="shared" si="360"/>
        <v/>
      </c>
      <c r="D2107" s="297" t="str">
        <f t="shared" si="361"/>
        <v/>
      </c>
      <c r="E2107" s="298" t="str">
        <f t="shared" si="363"/>
        <v/>
      </c>
      <c r="F2107" s="297"/>
      <c r="G2107" s="297">
        <v>2107</v>
      </c>
      <c r="H2107" s="296" t="str">
        <f t="shared" si="362"/>
        <v/>
      </c>
      <c r="I2107" s="299" t="str">
        <f t="shared" si="355"/>
        <v/>
      </c>
      <c r="J2107" s="93"/>
      <c r="L2107" s="278">
        <f t="shared" si="356"/>
        <v>0</v>
      </c>
      <c r="M2107" s="278">
        <f t="shared" si="357"/>
        <v>0</v>
      </c>
      <c r="N2107" s="319">
        <f t="shared" si="358"/>
        <v>0</v>
      </c>
      <c r="O2107" s="300"/>
      <c r="P2107" s="300"/>
      <c r="Q2107" s="297"/>
      <c r="R2107" s="297"/>
      <c r="S2107" s="299" t="str">
        <f t="shared" si="364"/>
        <v/>
      </c>
    </row>
    <row r="2108" spans="1:19" ht="30" customHeight="1" x14ac:dyDescent="0.2">
      <c r="A2108" s="277" t="str">
        <f t="shared" si="354"/>
        <v/>
      </c>
      <c r="B2108" s="296" t="str">
        <f t="shared" si="359"/>
        <v/>
      </c>
      <c r="C2108" s="296" t="str">
        <f t="shared" si="360"/>
        <v/>
      </c>
      <c r="D2108" s="297" t="str">
        <f t="shared" si="361"/>
        <v/>
      </c>
      <c r="E2108" s="298" t="str">
        <f t="shared" si="363"/>
        <v/>
      </c>
      <c r="F2108" s="297"/>
      <c r="G2108" s="297">
        <v>2108</v>
      </c>
      <c r="H2108" s="296" t="str">
        <f t="shared" si="362"/>
        <v/>
      </c>
      <c r="I2108" s="299" t="str">
        <f t="shared" si="355"/>
        <v/>
      </c>
      <c r="J2108" s="93"/>
      <c r="L2108" s="278">
        <f t="shared" si="356"/>
        <v>0</v>
      </c>
      <c r="M2108" s="278">
        <f t="shared" si="357"/>
        <v>0</v>
      </c>
      <c r="N2108" s="319">
        <f t="shared" si="358"/>
        <v>0</v>
      </c>
      <c r="O2108" s="300"/>
      <c r="P2108" s="300"/>
      <c r="Q2108" s="297"/>
      <c r="R2108" s="297"/>
      <c r="S2108" s="299" t="str">
        <f t="shared" si="364"/>
        <v/>
      </c>
    </row>
    <row r="2109" spans="1:19" ht="30" customHeight="1" x14ac:dyDescent="0.2">
      <c r="A2109" s="277" t="str">
        <f t="shared" si="354"/>
        <v/>
      </c>
      <c r="B2109" s="296" t="str">
        <f t="shared" si="359"/>
        <v/>
      </c>
      <c r="C2109" s="296" t="str">
        <f t="shared" si="360"/>
        <v/>
      </c>
      <c r="D2109" s="297" t="str">
        <f t="shared" si="361"/>
        <v/>
      </c>
      <c r="E2109" s="298" t="str">
        <f t="shared" si="363"/>
        <v/>
      </c>
      <c r="F2109" s="297"/>
      <c r="G2109" s="297">
        <v>2109</v>
      </c>
      <c r="H2109" s="296" t="str">
        <f t="shared" si="362"/>
        <v/>
      </c>
      <c r="I2109" s="299" t="str">
        <f t="shared" si="355"/>
        <v/>
      </c>
      <c r="J2109" s="93"/>
      <c r="L2109" s="278">
        <f t="shared" si="356"/>
        <v>0</v>
      </c>
      <c r="M2109" s="278">
        <f t="shared" si="357"/>
        <v>0</v>
      </c>
      <c r="N2109" s="319">
        <f t="shared" si="358"/>
        <v>0</v>
      </c>
      <c r="O2109" s="300"/>
      <c r="P2109" s="300"/>
      <c r="Q2109" s="297"/>
      <c r="R2109" s="297"/>
      <c r="S2109" s="299" t="str">
        <f t="shared" si="364"/>
        <v/>
      </c>
    </row>
    <row r="2110" spans="1:19" ht="30" customHeight="1" x14ac:dyDescent="0.2">
      <c r="A2110" s="277" t="str">
        <f t="shared" si="354"/>
        <v/>
      </c>
      <c r="B2110" s="296" t="str">
        <f t="shared" si="359"/>
        <v/>
      </c>
      <c r="C2110" s="296" t="str">
        <f t="shared" si="360"/>
        <v/>
      </c>
      <c r="D2110" s="297" t="str">
        <f t="shared" si="361"/>
        <v/>
      </c>
      <c r="E2110" s="298" t="str">
        <f t="shared" si="363"/>
        <v/>
      </c>
      <c r="F2110" s="297"/>
      <c r="G2110" s="297">
        <v>2110</v>
      </c>
      <c r="H2110" s="296" t="str">
        <f t="shared" si="362"/>
        <v/>
      </c>
      <c r="I2110" s="299" t="str">
        <f t="shared" si="355"/>
        <v/>
      </c>
      <c r="J2110" s="93"/>
      <c r="L2110" s="278">
        <f t="shared" si="356"/>
        <v>0</v>
      </c>
      <c r="M2110" s="278">
        <f t="shared" si="357"/>
        <v>0</v>
      </c>
      <c r="N2110" s="319">
        <f t="shared" si="358"/>
        <v>0</v>
      </c>
      <c r="O2110" s="300"/>
      <c r="P2110" s="300"/>
      <c r="Q2110" s="297"/>
      <c r="R2110" s="297"/>
      <c r="S2110" s="299" t="str">
        <f t="shared" si="364"/>
        <v/>
      </c>
    </row>
    <row r="2111" spans="1:19" ht="30" customHeight="1" x14ac:dyDescent="0.2">
      <c r="A2111" s="277" t="str">
        <f t="shared" si="354"/>
        <v/>
      </c>
      <c r="B2111" s="296" t="str">
        <f t="shared" si="359"/>
        <v/>
      </c>
      <c r="C2111" s="296" t="str">
        <f t="shared" si="360"/>
        <v/>
      </c>
      <c r="D2111" s="297" t="str">
        <f t="shared" si="361"/>
        <v/>
      </c>
      <c r="E2111" s="298" t="str">
        <f t="shared" si="363"/>
        <v/>
      </c>
      <c r="F2111" s="297"/>
      <c r="G2111" s="297">
        <v>2111</v>
      </c>
      <c r="H2111" s="296" t="str">
        <f t="shared" si="362"/>
        <v/>
      </c>
      <c r="I2111" s="299" t="str">
        <f t="shared" si="355"/>
        <v/>
      </c>
      <c r="J2111" s="93"/>
      <c r="L2111" s="278">
        <f t="shared" si="356"/>
        <v>0</v>
      </c>
      <c r="M2111" s="278">
        <f t="shared" si="357"/>
        <v>0</v>
      </c>
      <c r="N2111" s="319">
        <f t="shared" si="358"/>
        <v>0</v>
      </c>
      <c r="O2111" s="300"/>
      <c r="P2111" s="300"/>
      <c r="Q2111" s="297"/>
      <c r="R2111" s="297"/>
      <c r="S2111" s="299" t="str">
        <f t="shared" si="364"/>
        <v/>
      </c>
    </row>
    <row r="2112" spans="1:19" ht="30" customHeight="1" x14ac:dyDescent="0.2">
      <c r="A2112" s="277" t="str">
        <f t="shared" si="354"/>
        <v/>
      </c>
      <c r="B2112" s="296" t="str">
        <f t="shared" si="359"/>
        <v/>
      </c>
      <c r="C2112" s="296" t="str">
        <f t="shared" si="360"/>
        <v/>
      </c>
      <c r="D2112" s="297" t="str">
        <f t="shared" si="361"/>
        <v/>
      </c>
      <c r="E2112" s="298" t="str">
        <f t="shared" si="363"/>
        <v/>
      </c>
      <c r="F2112" s="297"/>
      <c r="G2112" s="297">
        <v>2112</v>
      </c>
      <c r="H2112" s="296" t="str">
        <f t="shared" si="362"/>
        <v/>
      </c>
      <c r="I2112" s="299" t="str">
        <f t="shared" si="355"/>
        <v/>
      </c>
      <c r="J2112" s="93"/>
      <c r="L2112" s="278">
        <f t="shared" si="356"/>
        <v>0</v>
      </c>
      <c r="M2112" s="278">
        <f t="shared" si="357"/>
        <v>0</v>
      </c>
      <c r="N2112" s="319">
        <f t="shared" si="358"/>
        <v>0</v>
      </c>
      <c r="O2112" s="300"/>
      <c r="P2112" s="300"/>
      <c r="Q2112" s="297"/>
      <c r="R2112" s="297"/>
      <c r="S2112" s="299" t="str">
        <f t="shared" si="364"/>
        <v/>
      </c>
    </row>
    <row r="2113" spans="1:19" ht="30" customHeight="1" x14ac:dyDescent="0.2">
      <c r="A2113" s="277" t="str">
        <f t="shared" si="354"/>
        <v/>
      </c>
      <c r="B2113" s="296" t="str">
        <f t="shared" si="359"/>
        <v/>
      </c>
      <c r="C2113" s="296" t="str">
        <f t="shared" si="360"/>
        <v/>
      </c>
      <c r="D2113" s="297" t="str">
        <f t="shared" si="361"/>
        <v/>
      </c>
      <c r="E2113" s="298" t="str">
        <f t="shared" si="363"/>
        <v/>
      </c>
      <c r="F2113" s="297"/>
      <c r="G2113" s="297">
        <v>2113</v>
      </c>
      <c r="H2113" s="296" t="str">
        <f t="shared" si="362"/>
        <v/>
      </c>
      <c r="I2113" s="299" t="str">
        <f t="shared" si="355"/>
        <v/>
      </c>
      <c r="J2113" s="93"/>
      <c r="L2113" s="278">
        <f t="shared" si="356"/>
        <v>0</v>
      </c>
      <c r="M2113" s="278">
        <f t="shared" si="357"/>
        <v>0</v>
      </c>
      <c r="N2113" s="319">
        <f t="shared" si="358"/>
        <v>0</v>
      </c>
      <c r="O2113" s="300"/>
      <c r="P2113" s="300"/>
      <c r="Q2113" s="297"/>
      <c r="R2113" s="297"/>
      <c r="S2113" s="299" t="str">
        <f t="shared" si="364"/>
        <v/>
      </c>
    </row>
    <row r="2114" spans="1:19" ht="30" customHeight="1" x14ac:dyDescent="0.2">
      <c r="A2114" s="277" t="str">
        <f t="shared" ref="A2114:A2177" si="365">IF(B2114="","",$W$3)</f>
        <v/>
      </c>
      <c r="B2114" s="296" t="str">
        <f t="shared" si="359"/>
        <v/>
      </c>
      <c r="C2114" s="296" t="str">
        <f t="shared" si="360"/>
        <v/>
      </c>
      <c r="D2114" s="297" t="str">
        <f t="shared" si="361"/>
        <v/>
      </c>
      <c r="E2114" s="298" t="str">
        <f t="shared" si="363"/>
        <v/>
      </c>
      <c r="F2114" s="297"/>
      <c r="G2114" s="297">
        <v>2114</v>
      </c>
      <c r="H2114" s="296" t="str">
        <f t="shared" si="362"/>
        <v/>
      </c>
      <c r="I2114" s="299" t="str">
        <f t="shared" ref="I2114:I2177" si="366">IF(H2114="","",CONCATENATE("C",IF(H2114&gt;$X$1-25,0,INT(($X$1-H2114-20)/5))))</f>
        <v/>
      </c>
      <c r="J2114" s="93"/>
      <c r="L2114" s="278">
        <f t="shared" ref="L2114:L2177" si="367">IF(D2114="M",1,0)</f>
        <v>0</v>
      </c>
      <c r="M2114" s="278">
        <f t="shared" ref="M2114:M2177" si="368">IF(D2114="F",1,0)</f>
        <v>0</v>
      </c>
      <c r="N2114" s="319">
        <f t="shared" ref="N2114:N2177" si="369">IF(COUNTBLANK(O2114:R2114)=0,1,0)</f>
        <v>0</v>
      </c>
      <c r="O2114" s="300"/>
      <c r="P2114" s="300"/>
      <c r="Q2114" s="297"/>
      <c r="R2114" s="297"/>
      <c r="S2114" s="299" t="str">
        <f t="shared" si="364"/>
        <v/>
      </c>
    </row>
    <row r="2115" spans="1:19" ht="30" customHeight="1" x14ac:dyDescent="0.2">
      <c r="A2115" s="277" t="str">
        <f t="shared" si="365"/>
        <v/>
      </c>
      <c r="B2115" s="296" t="str">
        <f t="shared" ref="B2115:B2178" si="370">IF(O2115="","",O2115)</f>
        <v/>
      </c>
      <c r="C2115" s="296" t="str">
        <f t="shared" ref="C2115:C2178" si="371">IF(P2115="","",P2115)</f>
        <v/>
      </c>
      <c r="D2115" s="297" t="str">
        <f t="shared" ref="D2115:D2178" si="372">IF(Q2115="","",Q2115)</f>
        <v/>
      </c>
      <c r="E2115" s="298" t="str">
        <f t="shared" si="363"/>
        <v/>
      </c>
      <c r="F2115" s="297"/>
      <c r="G2115" s="297">
        <v>2115</v>
      </c>
      <c r="H2115" s="296" t="str">
        <f t="shared" ref="H2115:H2178" si="373">IF(R2115="","",R2115)</f>
        <v/>
      </c>
      <c r="I2115" s="299" t="str">
        <f t="shared" si="366"/>
        <v/>
      </c>
      <c r="J2115" s="93"/>
      <c r="L2115" s="278">
        <f t="shared" si="367"/>
        <v>0</v>
      </c>
      <c r="M2115" s="278">
        <f t="shared" si="368"/>
        <v>0</v>
      </c>
      <c r="N2115" s="319">
        <f t="shared" si="369"/>
        <v>0</v>
      </c>
      <c r="O2115" s="300"/>
      <c r="P2115" s="300"/>
      <c r="Q2115" s="297"/>
      <c r="R2115" s="297"/>
      <c r="S2115" s="299" t="str">
        <f t="shared" si="364"/>
        <v/>
      </c>
    </row>
    <row r="2116" spans="1:19" ht="30" customHeight="1" x14ac:dyDescent="0.2">
      <c r="A2116" s="277" t="str">
        <f t="shared" si="365"/>
        <v/>
      </c>
      <c r="B2116" s="296" t="str">
        <f t="shared" si="370"/>
        <v/>
      </c>
      <c r="C2116" s="296" t="str">
        <f t="shared" si="371"/>
        <v/>
      </c>
      <c r="D2116" s="297" t="str">
        <f t="shared" si="372"/>
        <v/>
      </c>
      <c r="E2116" s="298" t="str">
        <f t="shared" ref="E2116:E2179" si="374">IF(H2116="","",VALUE(CONCATENATE("01/01/",H2116)))</f>
        <v/>
      </c>
      <c r="F2116" s="297"/>
      <c r="G2116" s="297">
        <v>2116</v>
      </c>
      <c r="H2116" s="296" t="str">
        <f t="shared" si="373"/>
        <v/>
      </c>
      <c r="I2116" s="299" t="str">
        <f t="shared" si="366"/>
        <v/>
      </c>
      <c r="J2116" s="93"/>
      <c r="L2116" s="278">
        <f t="shared" si="367"/>
        <v>0</v>
      </c>
      <c r="M2116" s="278">
        <f t="shared" si="368"/>
        <v>0</v>
      </c>
      <c r="N2116" s="319">
        <f t="shared" si="369"/>
        <v>0</v>
      </c>
      <c r="O2116" s="300"/>
      <c r="P2116" s="300"/>
      <c r="Q2116" s="297"/>
      <c r="R2116" s="297"/>
      <c r="S2116" s="299" t="str">
        <f t="shared" si="364"/>
        <v/>
      </c>
    </row>
    <row r="2117" spans="1:19" ht="30" customHeight="1" x14ac:dyDescent="0.2">
      <c r="A2117" s="277" t="str">
        <f t="shared" si="365"/>
        <v/>
      </c>
      <c r="B2117" s="296" t="str">
        <f t="shared" si="370"/>
        <v/>
      </c>
      <c r="C2117" s="296" t="str">
        <f t="shared" si="371"/>
        <v/>
      </c>
      <c r="D2117" s="297" t="str">
        <f t="shared" si="372"/>
        <v/>
      </c>
      <c r="E2117" s="298" t="str">
        <f t="shared" si="374"/>
        <v/>
      </c>
      <c r="F2117" s="297"/>
      <c r="G2117" s="297">
        <v>2117</v>
      </c>
      <c r="H2117" s="296" t="str">
        <f t="shared" si="373"/>
        <v/>
      </c>
      <c r="I2117" s="299" t="str">
        <f t="shared" si="366"/>
        <v/>
      </c>
      <c r="J2117" s="93"/>
      <c r="L2117" s="278">
        <f t="shared" si="367"/>
        <v>0</v>
      </c>
      <c r="M2117" s="278">
        <f t="shared" si="368"/>
        <v>0</v>
      </c>
      <c r="N2117" s="319">
        <f t="shared" si="369"/>
        <v>0</v>
      </c>
      <c r="O2117" s="300"/>
      <c r="P2117" s="300"/>
      <c r="Q2117" s="297"/>
      <c r="R2117" s="297"/>
      <c r="S2117" s="299" t="str">
        <f t="shared" si="364"/>
        <v/>
      </c>
    </row>
    <row r="2118" spans="1:19" ht="30" customHeight="1" x14ac:dyDescent="0.2">
      <c r="A2118" s="277" t="str">
        <f t="shared" si="365"/>
        <v/>
      </c>
      <c r="B2118" s="296" t="str">
        <f t="shared" si="370"/>
        <v/>
      </c>
      <c r="C2118" s="296" t="str">
        <f t="shared" si="371"/>
        <v/>
      </c>
      <c r="D2118" s="297" t="str">
        <f t="shared" si="372"/>
        <v/>
      </c>
      <c r="E2118" s="298" t="str">
        <f t="shared" si="374"/>
        <v/>
      </c>
      <c r="F2118" s="297"/>
      <c r="G2118" s="297">
        <v>2118</v>
      </c>
      <c r="H2118" s="296" t="str">
        <f t="shared" si="373"/>
        <v/>
      </c>
      <c r="I2118" s="299" t="str">
        <f t="shared" si="366"/>
        <v/>
      </c>
      <c r="J2118" s="93"/>
      <c r="L2118" s="278">
        <f t="shared" si="367"/>
        <v>0</v>
      </c>
      <c r="M2118" s="278">
        <f t="shared" si="368"/>
        <v>0</v>
      </c>
      <c r="N2118" s="319">
        <f t="shared" si="369"/>
        <v>0</v>
      </c>
      <c r="O2118" s="300"/>
      <c r="P2118" s="300"/>
      <c r="Q2118" s="297"/>
      <c r="R2118" s="297"/>
      <c r="S2118" s="299" t="str">
        <f t="shared" si="364"/>
        <v/>
      </c>
    </row>
    <row r="2119" spans="1:19" ht="30" customHeight="1" x14ac:dyDescent="0.2">
      <c r="A2119" s="277" t="str">
        <f t="shared" si="365"/>
        <v/>
      </c>
      <c r="B2119" s="296" t="str">
        <f t="shared" si="370"/>
        <v/>
      </c>
      <c r="C2119" s="296" t="str">
        <f t="shared" si="371"/>
        <v/>
      </c>
      <c r="D2119" s="297" t="str">
        <f t="shared" si="372"/>
        <v/>
      </c>
      <c r="E2119" s="298" t="str">
        <f t="shared" si="374"/>
        <v/>
      </c>
      <c r="F2119" s="297"/>
      <c r="G2119" s="297">
        <v>2119</v>
      </c>
      <c r="H2119" s="296" t="str">
        <f t="shared" si="373"/>
        <v/>
      </c>
      <c r="I2119" s="299" t="str">
        <f t="shared" si="366"/>
        <v/>
      </c>
      <c r="J2119" s="93"/>
      <c r="L2119" s="278">
        <f t="shared" si="367"/>
        <v>0</v>
      </c>
      <c r="M2119" s="278">
        <f t="shared" si="368"/>
        <v>0</v>
      </c>
      <c r="N2119" s="319">
        <f t="shared" si="369"/>
        <v>0</v>
      </c>
      <c r="O2119" s="300"/>
      <c r="P2119" s="300"/>
      <c r="Q2119" s="297"/>
      <c r="R2119" s="297"/>
      <c r="S2119" s="299" t="str">
        <f t="shared" si="364"/>
        <v/>
      </c>
    </row>
    <row r="2120" spans="1:19" ht="30" customHeight="1" x14ac:dyDescent="0.2">
      <c r="A2120" s="277" t="str">
        <f t="shared" si="365"/>
        <v/>
      </c>
      <c r="B2120" s="296" t="str">
        <f t="shared" si="370"/>
        <v/>
      </c>
      <c r="C2120" s="296" t="str">
        <f t="shared" si="371"/>
        <v/>
      </c>
      <c r="D2120" s="297" t="str">
        <f t="shared" si="372"/>
        <v/>
      </c>
      <c r="E2120" s="298" t="str">
        <f t="shared" si="374"/>
        <v/>
      </c>
      <c r="F2120" s="297"/>
      <c r="G2120" s="297">
        <v>2120</v>
      </c>
      <c r="H2120" s="296" t="str">
        <f t="shared" si="373"/>
        <v/>
      </c>
      <c r="I2120" s="299" t="str">
        <f t="shared" si="366"/>
        <v/>
      </c>
      <c r="J2120" s="93"/>
      <c r="L2120" s="278">
        <f t="shared" si="367"/>
        <v>0</v>
      </c>
      <c r="M2120" s="278">
        <f t="shared" si="368"/>
        <v>0</v>
      </c>
      <c r="N2120" s="319">
        <f t="shared" si="369"/>
        <v>0</v>
      </c>
      <c r="O2120" s="300"/>
      <c r="P2120" s="300"/>
      <c r="Q2120" s="297"/>
      <c r="R2120" s="297"/>
      <c r="S2120" s="299" t="str">
        <f t="shared" si="364"/>
        <v/>
      </c>
    </row>
    <row r="2121" spans="1:19" ht="30" customHeight="1" x14ac:dyDescent="0.2">
      <c r="A2121" s="277" t="str">
        <f t="shared" si="365"/>
        <v/>
      </c>
      <c r="B2121" s="296" t="str">
        <f t="shared" si="370"/>
        <v/>
      </c>
      <c r="C2121" s="296" t="str">
        <f t="shared" si="371"/>
        <v/>
      </c>
      <c r="D2121" s="297" t="str">
        <f t="shared" si="372"/>
        <v/>
      </c>
      <c r="E2121" s="298" t="str">
        <f t="shared" si="374"/>
        <v/>
      </c>
      <c r="F2121" s="297"/>
      <c r="G2121" s="297">
        <v>2121</v>
      </c>
      <c r="H2121" s="296" t="str">
        <f t="shared" si="373"/>
        <v/>
      </c>
      <c r="I2121" s="299" t="str">
        <f t="shared" si="366"/>
        <v/>
      </c>
      <c r="J2121" s="93"/>
      <c r="L2121" s="278">
        <f t="shared" si="367"/>
        <v>0</v>
      </c>
      <c r="M2121" s="278">
        <f t="shared" si="368"/>
        <v>0</v>
      </c>
      <c r="N2121" s="319">
        <f t="shared" si="369"/>
        <v>0</v>
      </c>
      <c r="O2121" s="300"/>
      <c r="P2121" s="300"/>
      <c r="Q2121" s="297"/>
      <c r="R2121" s="297"/>
      <c r="S2121" s="299" t="str">
        <f t="shared" si="364"/>
        <v/>
      </c>
    </row>
    <row r="2122" spans="1:19" ht="30" customHeight="1" x14ac:dyDescent="0.2">
      <c r="A2122" s="277" t="str">
        <f t="shared" si="365"/>
        <v/>
      </c>
      <c r="B2122" s="296" t="str">
        <f t="shared" si="370"/>
        <v/>
      </c>
      <c r="C2122" s="296" t="str">
        <f t="shared" si="371"/>
        <v/>
      </c>
      <c r="D2122" s="297" t="str">
        <f t="shared" si="372"/>
        <v/>
      </c>
      <c r="E2122" s="298" t="str">
        <f t="shared" si="374"/>
        <v/>
      </c>
      <c r="F2122" s="297"/>
      <c r="G2122" s="297">
        <v>2122</v>
      </c>
      <c r="H2122" s="296" t="str">
        <f t="shared" si="373"/>
        <v/>
      </c>
      <c r="I2122" s="299" t="str">
        <f t="shared" si="366"/>
        <v/>
      </c>
      <c r="J2122" s="93"/>
      <c r="L2122" s="278">
        <f t="shared" si="367"/>
        <v>0</v>
      </c>
      <c r="M2122" s="278">
        <f t="shared" si="368"/>
        <v>0</v>
      </c>
      <c r="N2122" s="319">
        <f t="shared" si="369"/>
        <v>0</v>
      </c>
      <c r="O2122" s="300"/>
      <c r="P2122" s="300"/>
      <c r="Q2122" s="297"/>
      <c r="R2122" s="297"/>
      <c r="S2122" s="299" t="str">
        <f t="shared" si="364"/>
        <v/>
      </c>
    </row>
    <row r="2123" spans="1:19" ht="30" customHeight="1" x14ac:dyDescent="0.2">
      <c r="A2123" s="277" t="str">
        <f t="shared" si="365"/>
        <v/>
      </c>
      <c r="B2123" s="296" t="str">
        <f t="shared" si="370"/>
        <v/>
      </c>
      <c r="C2123" s="296" t="str">
        <f t="shared" si="371"/>
        <v/>
      </c>
      <c r="D2123" s="297" t="str">
        <f t="shared" si="372"/>
        <v/>
      </c>
      <c r="E2123" s="298" t="str">
        <f t="shared" si="374"/>
        <v/>
      </c>
      <c r="F2123" s="297"/>
      <c r="G2123" s="297">
        <v>2123</v>
      </c>
      <c r="H2123" s="296" t="str">
        <f t="shared" si="373"/>
        <v/>
      </c>
      <c r="I2123" s="299" t="str">
        <f t="shared" si="366"/>
        <v/>
      </c>
      <c r="J2123" s="93"/>
      <c r="L2123" s="278">
        <f t="shared" si="367"/>
        <v>0</v>
      </c>
      <c r="M2123" s="278">
        <f t="shared" si="368"/>
        <v>0</v>
      </c>
      <c r="N2123" s="319">
        <f t="shared" si="369"/>
        <v>0</v>
      </c>
      <c r="O2123" s="300"/>
      <c r="P2123" s="300"/>
      <c r="Q2123" s="297"/>
      <c r="R2123" s="297"/>
      <c r="S2123" s="299" t="str">
        <f t="shared" si="364"/>
        <v/>
      </c>
    </row>
    <row r="2124" spans="1:19" ht="30" customHeight="1" x14ac:dyDescent="0.2">
      <c r="A2124" s="277" t="str">
        <f t="shared" si="365"/>
        <v/>
      </c>
      <c r="B2124" s="296" t="str">
        <f t="shared" si="370"/>
        <v/>
      </c>
      <c r="C2124" s="296" t="str">
        <f t="shared" si="371"/>
        <v/>
      </c>
      <c r="D2124" s="297" t="str">
        <f t="shared" si="372"/>
        <v/>
      </c>
      <c r="E2124" s="298" t="str">
        <f t="shared" si="374"/>
        <v/>
      </c>
      <c r="F2124" s="297"/>
      <c r="G2124" s="297">
        <v>2124</v>
      </c>
      <c r="H2124" s="296" t="str">
        <f t="shared" si="373"/>
        <v/>
      </c>
      <c r="I2124" s="299" t="str">
        <f t="shared" si="366"/>
        <v/>
      </c>
      <c r="J2124" s="93"/>
      <c r="L2124" s="278">
        <f t="shared" si="367"/>
        <v>0</v>
      </c>
      <c r="M2124" s="278">
        <f t="shared" si="368"/>
        <v>0</v>
      </c>
      <c r="N2124" s="319">
        <f t="shared" si="369"/>
        <v>0</v>
      </c>
      <c r="O2124" s="300"/>
      <c r="P2124" s="300"/>
      <c r="Q2124" s="297"/>
      <c r="R2124" s="297"/>
      <c r="S2124" s="299" t="str">
        <f t="shared" si="364"/>
        <v/>
      </c>
    </row>
    <row r="2125" spans="1:19" ht="30" customHeight="1" x14ac:dyDescent="0.2">
      <c r="A2125" s="277" t="str">
        <f t="shared" si="365"/>
        <v/>
      </c>
      <c r="B2125" s="296" t="str">
        <f t="shared" si="370"/>
        <v/>
      </c>
      <c r="C2125" s="296" t="str">
        <f t="shared" si="371"/>
        <v/>
      </c>
      <c r="D2125" s="297" t="str">
        <f t="shared" si="372"/>
        <v/>
      </c>
      <c r="E2125" s="298" t="str">
        <f t="shared" si="374"/>
        <v/>
      </c>
      <c r="F2125" s="297"/>
      <c r="G2125" s="297">
        <v>2125</v>
      </c>
      <c r="H2125" s="296" t="str">
        <f t="shared" si="373"/>
        <v/>
      </c>
      <c r="I2125" s="299" t="str">
        <f t="shared" si="366"/>
        <v/>
      </c>
      <c r="J2125" s="93"/>
      <c r="L2125" s="278">
        <f t="shared" si="367"/>
        <v>0</v>
      </c>
      <c r="M2125" s="278">
        <f t="shared" si="368"/>
        <v>0</v>
      </c>
      <c r="N2125" s="319">
        <f t="shared" si="369"/>
        <v>0</v>
      </c>
      <c r="O2125" s="300"/>
      <c r="P2125" s="300"/>
      <c r="Q2125" s="297"/>
      <c r="R2125" s="297"/>
      <c r="S2125" s="299" t="str">
        <f t="shared" si="364"/>
        <v/>
      </c>
    </row>
    <row r="2126" spans="1:19" ht="30" customHeight="1" x14ac:dyDescent="0.2">
      <c r="A2126" s="277" t="str">
        <f t="shared" si="365"/>
        <v/>
      </c>
      <c r="B2126" s="296" t="str">
        <f t="shared" si="370"/>
        <v/>
      </c>
      <c r="C2126" s="296" t="str">
        <f t="shared" si="371"/>
        <v/>
      </c>
      <c r="D2126" s="297" t="str">
        <f t="shared" si="372"/>
        <v/>
      </c>
      <c r="E2126" s="298" t="str">
        <f t="shared" si="374"/>
        <v/>
      </c>
      <c r="F2126" s="297"/>
      <c r="G2126" s="297">
        <v>2126</v>
      </c>
      <c r="H2126" s="296" t="str">
        <f t="shared" si="373"/>
        <v/>
      </c>
      <c r="I2126" s="299" t="str">
        <f t="shared" si="366"/>
        <v/>
      </c>
      <c r="J2126" s="93"/>
      <c r="L2126" s="278">
        <f t="shared" si="367"/>
        <v>0</v>
      </c>
      <c r="M2126" s="278">
        <f t="shared" si="368"/>
        <v>0</v>
      </c>
      <c r="N2126" s="319">
        <f t="shared" si="369"/>
        <v>0</v>
      </c>
      <c r="O2126" s="300"/>
      <c r="P2126" s="300"/>
      <c r="Q2126" s="297"/>
      <c r="R2126" s="297"/>
      <c r="S2126" s="299" t="str">
        <f t="shared" si="364"/>
        <v/>
      </c>
    </row>
    <row r="2127" spans="1:19" ht="30" customHeight="1" x14ac:dyDescent="0.2">
      <c r="A2127" s="277" t="str">
        <f t="shared" si="365"/>
        <v/>
      </c>
      <c r="B2127" s="296" t="str">
        <f t="shared" si="370"/>
        <v/>
      </c>
      <c r="C2127" s="296" t="str">
        <f t="shared" si="371"/>
        <v/>
      </c>
      <c r="D2127" s="297" t="str">
        <f t="shared" si="372"/>
        <v/>
      </c>
      <c r="E2127" s="298" t="str">
        <f t="shared" si="374"/>
        <v/>
      </c>
      <c r="F2127" s="297"/>
      <c r="G2127" s="297">
        <v>2127</v>
      </c>
      <c r="H2127" s="296" t="str">
        <f t="shared" si="373"/>
        <v/>
      </c>
      <c r="I2127" s="299" t="str">
        <f t="shared" si="366"/>
        <v/>
      </c>
      <c r="J2127" s="93"/>
      <c r="L2127" s="278">
        <f t="shared" si="367"/>
        <v>0</v>
      </c>
      <c r="M2127" s="278">
        <f t="shared" si="368"/>
        <v>0</v>
      </c>
      <c r="N2127" s="319">
        <f t="shared" si="369"/>
        <v>0</v>
      </c>
      <c r="O2127" s="300"/>
      <c r="P2127" s="300"/>
      <c r="Q2127" s="297"/>
      <c r="R2127" s="297"/>
      <c r="S2127" s="299" t="str">
        <f t="shared" si="364"/>
        <v/>
      </c>
    </row>
    <row r="2128" spans="1:19" ht="30" customHeight="1" x14ac:dyDescent="0.2">
      <c r="A2128" s="277" t="str">
        <f t="shared" si="365"/>
        <v/>
      </c>
      <c r="B2128" s="296" t="str">
        <f t="shared" si="370"/>
        <v/>
      </c>
      <c r="C2128" s="296" t="str">
        <f t="shared" si="371"/>
        <v/>
      </c>
      <c r="D2128" s="297" t="str">
        <f t="shared" si="372"/>
        <v/>
      </c>
      <c r="E2128" s="298" t="str">
        <f t="shared" si="374"/>
        <v/>
      </c>
      <c r="F2128" s="297"/>
      <c r="G2128" s="297">
        <v>2128</v>
      </c>
      <c r="H2128" s="296" t="str">
        <f t="shared" si="373"/>
        <v/>
      </c>
      <c r="I2128" s="299" t="str">
        <f t="shared" si="366"/>
        <v/>
      </c>
      <c r="J2128" s="93"/>
      <c r="L2128" s="278">
        <f t="shared" si="367"/>
        <v>0</v>
      </c>
      <c r="M2128" s="278">
        <f t="shared" si="368"/>
        <v>0</v>
      </c>
      <c r="N2128" s="319">
        <f t="shared" si="369"/>
        <v>0</v>
      </c>
      <c r="O2128" s="300"/>
      <c r="P2128" s="300"/>
      <c r="Q2128" s="297"/>
      <c r="R2128" s="297"/>
      <c r="S2128" s="299" t="str">
        <f t="shared" si="364"/>
        <v/>
      </c>
    </row>
    <row r="2129" spans="1:19" ht="30" customHeight="1" x14ac:dyDescent="0.2">
      <c r="A2129" s="277" t="str">
        <f t="shared" si="365"/>
        <v/>
      </c>
      <c r="B2129" s="296" t="str">
        <f t="shared" si="370"/>
        <v/>
      </c>
      <c r="C2129" s="296" t="str">
        <f t="shared" si="371"/>
        <v/>
      </c>
      <c r="D2129" s="297" t="str">
        <f t="shared" si="372"/>
        <v/>
      </c>
      <c r="E2129" s="298" t="str">
        <f t="shared" si="374"/>
        <v/>
      </c>
      <c r="F2129" s="297"/>
      <c r="G2129" s="297">
        <v>2129</v>
      </c>
      <c r="H2129" s="296" t="str">
        <f t="shared" si="373"/>
        <v/>
      </c>
      <c r="I2129" s="299" t="str">
        <f t="shared" si="366"/>
        <v/>
      </c>
      <c r="J2129" s="93"/>
      <c r="L2129" s="278">
        <f t="shared" si="367"/>
        <v>0</v>
      </c>
      <c r="M2129" s="278">
        <f t="shared" si="368"/>
        <v>0</v>
      </c>
      <c r="N2129" s="319">
        <f t="shared" si="369"/>
        <v>0</v>
      </c>
      <c r="O2129" s="300"/>
      <c r="P2129" s="300"/>
      <c r="Q2129" s="297"/>
      <c r="R2129" s="297"/>
      <c r="S2129" s="299" t="str">
        <f t="shared" ref="S2129:S2192" si="375">IF(R2129="","",CONCATENATE("C",IF(R2129&gt;$X$1-25,0,INT(($X$1-R2129-20)/5))))</f>
        <v/>
      </c>
    </row>
    <row r="2130" spans="1:19" ht="30" customHeight="1" x14ac:dyDescent="0.2">
      <c r="A2130" s="277" t="str">
        <f t="shared" si="365"/>
        <v/>
      </c>
      <c r="B2130" s="296" t="str">
        <f t="shared" si="370"/>
        <v/>
      </c>
      <c r="C2130" s="296" t="str">
        <f t="shared" si="371"/>
        <v/>
      </c>
      <c r="D2130" s="297" t="str">
        <f t="shared" si="372"/>
        <v/>
      </c>
      <c r="E2130" s="298" t="str">
        <f t="shared" si="374"/>
        <v/>
      </c>
      <c r="F2130" s="297"/>
      <c r="G2130" s="297">
        <v>2130</v>
      </c>
      <c r="H2130" s="296" t="str">
        <f t="shared" si="373"/>
        <v/>
      </c>
      <c r="I2130" s="299" t="str">
        <f t="shared" si="366"/>
        <v/>
      </c>
      <c r="J2130" s="93"/>
      <c r="L2130" s="278">
        <f t="shared" si="367"/>
        <v>0</v>
      </c>
      <c r="M2130" s="278">
        <f t="shared" si="368"/>
        <v>0</v>
      </c>
      <c r="N2130" s="319">
        <f t="shared" si="369"/>
        <v>0</v>
      </c>
      <c r="O2130" s="300"/>
      <c r="P2130" s="300"/>
      <c r="Q2130" s="297"/>
      <c r="R2130" s="297"/>
      <c r="S2130" s="299" t="str">
        <f t="shared" si="375"/>
        <v/>
      </c>
    </row>
    <row r="2131" spans="1:19" ht="30" customHeight="1" x14ac:dyDescent="0.2">
      <c r="A2131" s="277" t="str">
        <f t="shared" si="365"/>
        <v/>
      </c>
      <c r="B2131" s="296" t="str">
        <f t="shared" si="370"/>
        <v/>
      </c>
      <c r="C2131" s="296" t="str">
        <f t="shared" si="371"/>
        <v/>
      </c>
      <c r="D2131" s="297" t="str">
        <f t="shared" si="372"/>
        <v/>
      </c>
      <c r="E2131" s="298" t="str">
        <f t="shared" si="374"/>
        <v/>
      </c>
      <c r="F2131" s="297"/>
      <c r="G2131" s="297">
        <v>2131</v>
      </c>
      <c r="H2131" s="296" t="str">
        <f t="shared" si="373"/>
        <v/>
      </c>
      <c r="I2131" s="299" t="str">
        <f t="shared" si="366"/>
        <v/>
      </c>
      <c r="J2131" s="93"/>
      <c r="L2131" s="278">
        <f t="shared" si="367"/>
        <v>0</v>
      </c>
      <c r="M2131" s="278">
        <f t="shared" si="368"/>
        <v>0</v>
      </c>
      <c r="N2131" s="319">
        <f t="shared" si="369"/>
        <v>0</v>
      </c>
      <c r="O2131" s="300"/>
      <c r="P2131" s="300"/>
      <c r="Q2131" s="297"/>
      <c r="R2131" s="297"/>
      <c r="S2131" s="299" t="str">
        <f t="shared" si="375"/>
        <v/>
      </c>
    </row>
    <row r="2132" spans="1:19" ht="30" customHeight="1" x14ac:dyDescent="0.2">
      <c r="A2132" s="277" t="str">
        <f t="shared" si="365"/>
        <v/>
      </c>
      <c r="B2132" s="296" t="str">
        <f t="shared" si="370"/>
        <v/>
      </c>
      <c r="C2132" s="296" t="str">
        <f t="shared" si="371"/>
        <v/>
      </c>
      <c r="D2132" s="297" t="str">
        <f t="shared" si="372"/>
        <v/>
      </c>
      <c r="E2132" s="298" t="str">
        <f t="shared" si="374"/>
        <v/>
      </c>
      <c r="F2132" s="297"/>
      <c r="G2132" s="297">
        <v>2132</v>
      </c>
      <c r="H2132" s="296" t="str">
        <f t="shared" si="373"/>
        <v/>
      </c>
      <c r="I2132" s="299" t="str">
        <f t="shared" si="366"/>
        <v/>
      </c>
      <c r="J2132" s="93"/>
      <c r="L2132" s="278">
        <f t="shared" si="367"/>
        <v>0</v>
      </c>
      <c r="M2132" s="278">
        <f t="shared" si="368"/>
        <v>0</v>
      </c>
      <c r="N2132" s="319">
        <f t="shared" si="369"/>
        <v>0</v>
      </c>
      <c r="O2132" s="300"/>
      <c r="P2132" s="300"/>
      <c r="Q2132" s="297"/>
      <c r="R2132" s="297"/>
      <c r="S2132" s="299" t="str">
        <f t="shared" si="375"/>
        <v/>
      </c>
    </row>
    <row r="2133" spans="1:19" ht="30" customHeight="1" x14ac:dyDescent="0.2">
      <c r="A2133" s="277" t="str">
        <f t="shared" si="365"/>
        <v/>
      </c>
      <c r="B2133" s="296" t="str">
        <f t="shared" si="370"/>
        <v/>
      </c>
      <c r="C2133" s="296" t="str">
        <f t="shared" si="371"/>
        <v/>
      </c>
      <c r="D2133" s="297" t="str">
        <f t="shared" si="372"/>
        <v/>
      </c>
      <c r="E2133" s="298" t="str">
        <f t="shared" si="374"/>
        <v/>
      </c>
      <c r="F2133" s="297"/>
      <c r="G2133" s="297">
        <v>2133</v>
      </c>
      <c r="H2133" s="296" t="str">
        <f t="shared" si="373"/>
        <v/>
      </c>
      <c r="I2133" s="299" t="str">
        <f t="shared" si="366"/>
        <v/>
      </c>
      <c r="J2133" s="93"/>
      <c r="L2133" s="278">
        <f t="shared" si="367"/>
        <v>0</v>
      </c>
      <c r="M2133" s="278">
        <f t="shared" si="368"/>
        <v>0</v>
      </c>
      <c r="N2133" s="319">
        <f t="shared" si="369"/>
        <v>0</v>
      </c>
      <c r="O2133" s="300"/>
      <c r="P2133" s="300"/>
      <c r="Q2133" s="297"/>
      <c r="R2133" s="297"/>
      <c r="S2133" s="299" t="str">
        <f t="shared" si="375"/>
        <v/>
      </c>
    </row>
    <row r="2134" spans="1:19" ht="30" customHeight="1" x14ac:dyDescent="0.2">
      <c r="A2134" s="277" t="str">
        <f t="shared" si="365"/>
        <v/>
      </c>
      <c r="B2134" s="296" t="str">
        <f t="shared" si="370"/>
        <v/>
      </c>
      <c r="C2134" s="296" t="str">
        <f t="shared" si="371"/>
        <v/>
      </c>
      <c r="D2134" s="297" t="str">
        <f t="shared" si="372"/>
        <v/>
      </c>
      <c r="E2134" s="298" t="str">
        <f t="shared" si="374"/>
        <v/>
      </c>
      <c r="F2134" s="297"/>
      <c r="G2134" s="297">
        <v>2134</v>
      </c>
      <c r="H2134" s="296" t="str">
        <f t="shared" si="373"/>
        <v/>
      </c>
      <c r="I2134" s="299" t="str">
        <f t="shared" si="366"/>
        <v/>
      </c>
      <c r="J2134" s="93"/>
      <c r="L2134" s="278">
        <f t="shared" si="367"/>
        <v>0</v>
      </c>
      <c r="M2134" s="278">
        <f t="shared" si="368"/>
        <v>0</v>
      </c>
      <c r="N2134" s="319">
        <f t="shared" si="369"/>
        <v>0</v>
      </c>
      <c r="O2134" s="300"/>
      <c r="P2134" s="300"/>
      <c r="Q2134" s="297"/>
      <c r="R2134" s="297"/>
      <c r="S2134" s="299" t="str">
        <f t="shared" si="375"/>
        <v/>
      </c>
    </row>
    <row r="2135" spans="1:19" ht="30" customHeight="1" x14ac:dyDescent="0.2">
      <c r="A2135" s="277" t="str">
        <f t="shared" si="365"/>
        <v/>
      </c>
      <c r="B2135" s="296" t="str">
        <f t="shared" si="370"/>
        <v/>
      </c>
      <c r="C2135" s="296" t="str">
        <f t="shared" si="371"/>
        <v/>
      </c>
      <c r="D2135" s="297" t="str">
        <f t="shared" si="372"/>
        <v/>
      </c>
      <c r="E2135" s="298" t="str">
        <f t="shared" si="374"/>
        <v/>
      </c>
      <c r="F2135" s="297"/>
      <c r="G2135" s="297">
        <v>2135</v>
      </c>
      <c r="H2135" s="296" t="str">
        <f t="shared" si="373"/>
        <v/>
      </c>
      <c r="I2135" s="299" t="str">
        <f t="shared" si="366"/>
        <v/>
      </c>
      <c r="J2135" s="93"/>
      <c r="L2135" s="278">
        <f t="shared" si="367"/>
        <v>0</v>
      </c>
      <c r="M2135" s="278">
        <f t="shared" si="368"/>
        <v>0</v>
      </c>
      <c r="N2135" s="319">
        <f t="shared" si="369"/>
        <v>0</v>
      </c>
      <c r="O2135" s="300"/>
      <c r="P2135" s="300"/>
      <c r="Q2135" s="297"/>
      <c r="R2135" s="297"/>
      <c r="S2135" s="299" t="str">
        <f t="shared" si="375"/>
        <v/>
      </c>
    </row>
    <row r="2136" spans="1:19" ht="30" customHeight="1" x14ac:dyDescent="0.2">
      <c r="A2136" s="277" t="str">
        <f t="shared" si="365"/>
        <v/>
      </c>
      <c r="B2136" s="296" t="str">
        <f t="shared" si="370"/>
        <v/>
      </c>
      <c r="C2136" s="296" t="str">
        <f t="shared" si="371"/>
        <v/>
      </c>
      <c r="D2136" s="297" t="str">
        <f t="shared" si="372"/>
        <v/>
      </c>
      <c r="E2136" s="298" t="str">
        <f t="shared" si="374"/>
        <v/>
      </c>
      <c r="F2136" s="297"/>
      <c r="G2136" s="297">
        <v>2136</v>
      </c>
      <c r="H2136" s="296" t="str">
        <f t="shared" si="373"/>
        <v/>
      </c>
      <c r="I2136" s="299" t="str">
        <f t="shared" si="366"/>
        <v/>
      </c>
      <c r="J2136" s="93"/>
      <c r="L2136" s="278">
        <f t="shared" si="367"/>
        <v>0</v>
      </c>
      <c r="M2136" s="278">
        <f t="shared" si="368"/>
        <v>0</v>
      </c>
      <c r="N2136" s="319">
        <f t="shared" si="369"/>
        <v>0</v>
      </c>
      <c r="O2136" s="300"/>
      <c r="P2136" s="300"/>
      <c r="Q2136" s="297"/>
      <c r="R2136" s="297"/>
      <c r="S2136" s="299" t="str">
        <f t="shared" si="375"/>
        <v/>
      </c>
    </row>
    <row r="2137" spans="1:19" ht="30" customHeight="1" x14ac:dyDescent="0.2">
      <c r="A2137" s="277" t="str">
        <f t="shared" si="365"/>
        <v/>
      </c>
      <c r="B2137" s="296" t="str">
        <f t="shared" si="370"/>
        <v/>
      </c>
      <c r="C2137" s="296" t="str">
        <f t="shared" si="371"/>
        <v/>
      </c>
      <c r="D2137" s="297" t="str">
        <f t="shared" si="372"/>
        <v/>
      </c>
      <c r="E2137" s="298" t="str">
        <f t="shared" si="374"/>
        <v/>
      </c>
      <c r="F2137" s="297"/>
      <c r="G2137" s="297">
        <v>2137</v>
      </c>
      <c r="H2137" s="296" t="str">
        <f t="shared" si="373"/>
        <v/>
      </c>
      <c r="I2137" s="299" t="str">
        <f t="shared" si="366"/>
        <v/>
      </c>
      <c r="J2137" s="93"/>
      <c r="L2137" s="278">
        <f t="shared" si="367"/>
        <v>0</v>
      </c>
      <c r="M2137" s="278">
        <f t="shared" si="368"/>
        <v>0</v>
      </c>
      <c r="N2137" s="319">
        <f t="shared" si="369"/>
        <v>0</v>
      </c>
      <c r="O2137" s="300"/>
      <c r="P2137" s="300"/>
      <c r="Q2137" s="297"/>
      <c r="R2137" s="297"/>
      <c r="S2137" s="299" t="str">
        <f t="shared" si="375"/>
        <v/>
      </c>
    </row>
    <row r="2138" spans="1:19" ht="30" customHeight="1" x14ac:dyDescent="0.2">
      <c r="A2138" s="277" t="str">
        <f t="shared" si="365"/>
        <v/>
      </c>
      <c r="B2138" s="296" t="str">
        <f t="shared" si="370"/>
        <v/>
      </c>
      <c r="C2138" s="296" t="str">
        <f t="shared" si="371"/>
        <v/>
      </c>
      <c r="D2138" s="297" t="str">
        <f t="shared" si="372"/>
        <v/>
      </c>
      <c r="E2138" s="298" t="str">
        <f t="shared" si="374"/>
        <v/>
      </c>
      <c r="F2138" s="297"/>
      <c r="G2138" s="297">
        <v>2138</v>
      </c>
      <c r="H2138" s="296" t="str">
        <f t="shared" si="373"/>
        <v/>
      </c>
      <c r="I2138" s="299" t="str">
        <f t="shared" si="366"/>
        <v/>
      </c>
      <c r="J2138" s="93"/>
      <c r="L2138" s="278">
        <f t="shared" si="367"/>
        <v>0</v>
      </c>
      <c r="M2138" s="278">
        <f t="shared" si="368"/>
        <v>0</v>
      </c>
      <c r="N2138" s="319">
        <f t="shared" si="369"/>
        <v>0</v>
      </c>
      <c r="O2138" s="300"/>
      <c r="P2138" s="300"/>
      <c r="Q2138" s="297"/>
      <c r="R2138" s="297"/>
      <c r="S2138" s="299" t="str">
        <f t="shared" si="375"/>
        <v/>
      </c>
    </row>
    <row r="2139" spans="1:19" ht="30" customHeight="1" x14ac:dyDescent="0.2">
      <c r="A2139" s="277" t="str">
        <f t="shared" si="365"/>
        <v/>
      </c>
      <c r="B2139" s="296" t="str">
        <f t="shared" si="370"/>
        <v/>
      </c>
      <c r="C2139" s="296" t="str">
        <f t="shared" si="371"/>
        <v/>
      </c>
      <c r="D2139" s="297" t="str">
        <f t="shared" si="372"/>
        <v/>
      </c>
      <c r="E2139" s="298" t="str">
        <f t="shared" si="374"/>
        <v/>
      </c>
      <c r="F2139" s="297"/>
      <c r="G2139" s="297">
        <v>2139</v>
      </c>
      <c r="H2139" s="296" t="str">
        <f t="shared" si="373"/>
        <v/>
      </c>
      <c r="I2139" s="299" t="str">
        <f t="shared" si="366"/>
        <v/>
      </c>
      <c r="J2139" s="93"/>
      <c r="L2139" s="278">
        <f t="shared" si="367"/>
        <v>0</v>
      </c>
      <c r="M2139" s="278">
        <f t="shared" si="368"/>
        <v>0</v>
      </c>
      <c r="N2139" s="319">
        <f t="shared" si="369"/>
        <v>0</v>
      </c>
      <c r="O2139" s="300"/>
      <c r="P2139" s="300"/>
      <c r="Q2139" s="297"/>
      <c r="R2139" s="297"/>
      <c r="S2139" s="299" t="str">
        <f t="shared" si="375"/>
        <v/>
      </c>
    </row>
    <row r="2140" spans="1:19" ht="30" customHeight="1" x14ac:dyDescent="0.2">
      <c r="A2140" s="277" t="str">
        <f t="shared" si="365"/>
        <v/>
      </c>
      <c r="B2140" s="296" t="str">
        <f t="shared" si="370"/>
        <v/>
      </c>
      <c r="C2140" s="296" t="str">
        <f t="shared" si="371"/>
        <v/>
      </c>
      <c r="D2140" s="297" t="str">
        <f t="shared" si="372"/>
        <v/>
      </c>
      <c r="E2140" s="298" t="str">
        <f t="shared" si="374"/>
        <v/>
      </c>
      <c r="F2140" s="297"/>
      <c r="G2140" s="297">
        <v>2140</v>
      </c>
      <c r="H2140" s="296" t="str">
        <f t="shared" si="373"/>
        <v/>
      </c>
      <c r="I2140" s="299" t="str">
        <f t="shared" si="366"/>
        <v/>
      </c>
      <c r="J2140" s="93"/>
      <c r="L2140" s="278">
        <f t="shared" si="367"/>
        <v>0</v>
      </c>
      <c r="M2140" s="278">
        <f t="shared" si="368"/>
        <v>0</v>
      </c>
      <c r="N2140" s="319">
        <f t="shared" si="369"/>
        <v>0</v>
      </c>
      <c r="O2140" s="300"/>
      <c r="P2140" s="300"/>
      <c r="Q2140" s="297"/>
      <c r="R2140" s="297"/>
      <c r="S2140" s="299" t="str">
        <f t="shared" si="375"/>
        <v/>
      </c>
    </row>
    <row r="2141" spans="1:19" ht="30" customHeight="1" x14ac:dyDescent="0.2">
      <c r="A2141" s="277" t="str">
        <f t="shared" si="365"/>
        <v/>
      </c>
      <c r="B2141" s="296" t="str">
        <f t="shared" si="370"/>
        <v/>
      </c>
      <c r="C2141" s="296" t="str">
        <f t="shared" si="371"/>
        <v/>
      </c>
      <c r="D2141" s="297" t="str">
        <f t="shared" si="372"/>
        <v/>
      </c>
      <c r="E2141" s="298" t="str">
        <f t="shared" si="374"/>
        <v/>
      </c>
      <c r="F2141" s="297"/>
      <c r="G2141" s="297">
        <v>2141</v>
      </c>
      <c r="H2141" s="296" t="str">
        <f t="shared" si="373"/>
        <v/>
      </c>
      <c r="I2141" s="299" t="str">
        <f t="shared" si="366"/>
        <v/>
      </c>
      <c r="J2141" s="93"/>
      <c r="L2141" s="278">
        <f t="shared" si="367"/>
        <v>0</v>
      </c>
      <c r="M2141" s="278">
        <f t="shared" si="368"/>
        <v>0</v>
      </c>
      <c r="N2141" s="319">
        <f t="shared" si="369"/>
        <v>0</v>
      </c>
      <c r="O2141" s="300"/>
      <c r="P2141" s="300"/>
      <c r="Q2141" s="297"/>
      <c r="R2141" s="297"/>
      <c r="S2141" s="299" t="str">
        <f t="shared" si="375"/>
        <v/>
      </c>
    </row>
    <row r="2142" spans="1:19" ht="30" customHeight="1" x14ac:dyDescent="0.2">
      <c r="A2142" s="277" t="str">
        <f t="shared" si="365"/>
        <v/>
      </c>
      <c r="B2142" s="296" t="str">
        <f t="shared" si="370"/>
        <v/>
      </c>
      <c r="C2142" s="296" t="str">
        <f t="shared" si="371"/>
        <v/>
      </c>
      <c r="D2142" s="297" t="str">
        <f t="shared" si="372"/>
        <v/>
      </c>
      <c r="E2142" s="298" t="str">
        <f t="shared" si="374"/>
        <v/>
      </c>
      <c r="F2142" s="297"/>
      <c r="G2142" s="297">
        <v>2142</v>
      </c>
      <c r="H2142" s="296" t="str">
        <f t="shared" si="373"/>
        <v/>
      </c>
      <c r="I2142" s="299" t="str">
        <f t="shared" si="366"/>
        <v/>
      </c>
      <c r="J2142" s="93"/>
      <c r="L2142" s="278">
        <f t="shared" si="367"/>
        <v>0</v>
      </c>
      <c r="M2142" s="278">
        <f t="shared" si="368"/>
        <v>0</v>
      </c>
      <c r="N2142" s="319">
        <f t="shared" si="369"/>
        <v>0</v>
      </c>
      <c r="O2142" s="300"/>
      <c r="P2142" s="300"/>
      <c r="Q2142" s="297"/>
      <c r="R2142" s="297"/>
      <c r="S2142" s="299" t="str">
        <f t="shared" si="375"/>
        <v/>
      </c>
    </row>
    <row r="2143" spans="1:19" ht="30" customHeight="1" x14ac:dyDescent="0.2">
      <c r="A2143" s="277" t="str">
        <f t="shared" si="365"/>
        <v/>
      </c>
      <c r="B2143" s="296" t="str">
        <f t="shared" si="370"/>
        <v/>
      </c>
      <c r="C2143" s="296" t="str">
        <f t="shared" si="371"/>
        <v/>
      </c>
      <c r="D2143" s="297" t="str">
        <f t="shared" si="372"/>
        <v/>
      </c>
      <c r="E2143" s="298" t="str">
        <f t="shared" si="374"/>
        <v/>
      </c>
      <c r="F2143" s="297"/>
      <c r="G2143" s="297">
        <v>2143</v>
      </c>
      <c r="H2143" s="296" t="str">
        <f t="shared" si="373"/>
        <v/>
      </c>
      <c r="I2143" s="299" t="str">
        <f t="shared" si="366"/>
        <v/>
      </c>
      <c r="J2143" s="93"/>
      <c r="L2143" s="278">
        <f t="shared" si="367"/>
        <v>0</v>
      </c>
      <c r="M2143" s="278">
        <f t="shared" si="368"/>
        <v>0</v>
      </c>
      <c r="N2143" s="319">
        <f t="shared" si="369"/>
        <v>0</v>
      </c>
      <c r="O2143" s="300"/>
      <c r="P2143" s="300"/>
      <c r="Q2143" s="297"/>
      <c r="R2143" s="297"/>
      <c r="S2143" s="299" t="str">
        <f t="shared" si="375"/>
        <v/>
      </c>
    </row>
    <row r="2144" spans="1:19" ht="30" customHeight="1" x14ac:dyDescent="0.2">
      <c r="A2144" s="277" t="str">
        <f t="shared" si="365"/>
        <v/>
      </c>
      <c r="B2144" s="296" t="str">
        <f t="shared" si="370"/>
        <v/>
      </c>
      <c r="C2144" s="296" t="str">
        <f t="shared" si="371"/>
        <v/>
      </c>
      <c r="D2144" s="297" t="str">
        <f t="shared" si="372"/>
        <v/>
      </c>
      <c r="E2144" s="298" t="str">
        <f t="shared" si="374"/>
        <v/>
      </c>
      <c r="F2144" s="297"/>
      <c r="G2144" s="297">
        <v>2144</v>
      </c>
      <c r="H2144" s="296" t="str">
        <f t="shared" si="373"/>
        <v/>
      </c>
      <c r="I2144" s="299" t="str">
        <f t="shared" si="366"/>
        <v/>
      </c>
      <c r="J2144" s="93"/>
      <c r="L2144" s="278">
        <f t="shared" si="367"/>
        <v>0</v>
      </c>
      <c r="M2144" s="278">
        <f t="shared" si="368"/>
        <v>0</v>
      </c>
      <c r="N2144" s="319">
        <f t="shared" si="369"/>
        <v>0</v>
      </c>
      <c r="O2144" s="300"/>
      <c r="P2144" s="300"/>
      <c r="Q2144" s="297"/>
      <c r="R2144" s="297"/>
      <c r="S2144" s="299" t="str">
        <f t="shared" si="375"/>
        <v/>
      </c>
    </row>
    <row r="2145" spans="1:19" ht="30" customHeight="1" x14ac:dyDescent="0.2">
      <c r="A2145" s="277" t="str">
        <f t="shared" si="365"/>
        <v/>
      </c>
      <c r="B2145" s="296" t="str">
        <f t="shared" si="370"/>
        <v/>
      </c>
      <c r="C2145" s="296" t="str">
        <f t="shared" si="371"/>
        <v/>
      </c>
      <c r="D2145" s="297" t="str">
        <f t="shared" si="372"/>
        <v/>
      </c>
      <c r="E2145" s="298" t="str">
        <f t="shared" si="374"/>
        <v/>
      </c>
      <c r="F2145" s="297"/>
      <c r="G2145" s="297">
        <v>2145</v>
      </c>
      <c r="H2145" s="296" t="str">
        <f t="shared" si="373"/>
        <v/>
      </c>
      <c r="I2145" s="299" t="str">
        <f t="shared" si="366"/>
        <v/>
      </c>
      <c r="J2145" s="93"/>
      <c r="L2145" s="278">
        <f t="shared" si="367"/>
        <v>0</v>
      </c>
      <c r="M2145" s="278">
        <f t="shared" si="368"/>
        <v>0</v>
      </c>
      <c r="N2145" s="319">
        <f t="shared" si="369"/>
        <v>0</v>
      </c>
      <c r="O2145" s="300"/>
      <c r="P2145" s="300"/>
      <c r="Q2145" s="297"/>
      <c r="R2145" s="297"/>
      <c r="S2145" s="299" t="str">
        <f t="shared" si="375"/>
        <v/>
      </c>
    </row>
    <row r="2146" spans="1:19" ht="30" customHeight="1" x14ac:dyDescent="0.2">
      <c r="A2146" s="277" t="str">
        <f t="shared" si="365"/>
        <v/>
      </c>
      <c r="B2146" s="296" t="str">
        <f t="shared" si="370"/>
        <v/>
      </c>
      <c r="C2146" s="296" t="str">
        <f t="shared" si="371"/>
        <v/>
      </c>
      <c r="D2146" s="297" t="str">
        <f t="shared" si="372"/>
        <v/>
      </c>
      <c r="E2146" s="298" t="str">
        <f t="shared" si="374"/>
        <v/>
      </c>
      <c r="F2146" s="297"/>
      <c r="G2146" s="297">
        <v>2146</v>
      </c>
      <c r="H2146" s="296" t="str">
        <f t="shared" si="373"/>
        <v/>
      </c>
      <c r="I2146" s="299" t="str">
        <f t="shared" si="366"/>
        <v/>
      </c>
      <c r="J2146" s="93"/>
      <c r="L2146" s="278">
        <f t="shared" si="367"/>
        <v>0</v>
      </c>
      <c r="M2146" s="278">
        <f t="shared" si="368"/>
        <v>0</v>
      </c>
      <c r="N2146" s="319">
        <f t="shared" si="369"/>
        <v>0</v>
      </c>
      <c r="O2146" s="300"/>
      <c r="P2146" s="300"/>
      <c r="Q2146" s="297"/>
      <c r="R2146" s="297"/>
      <c r="S2146" s="299" t="str">
        <f t="shared" si="375"/>
        <v/>
      </c>
    </row>
    <row r="2147" spans="1:19" ht="30" customHeight="1" x14ac:dyDescent="0.2">
      <c r="A2147" s="277" t="str">
        <f t="shared" si="365"/>
        <v/>
      </c>
      <c r="B2147" s="296" t="str">
        <f t="shared" si="370"/>
        <v/>
      </c>
      <c r="C2147" s="296" t="str">
        <f t="shared" si="371"/>
        <v/>
      </c>
      <c r="D2147" s="297" t="str">
        <f t="shared" si="372"/>
        <v/>
      </c>
      <c r="E2147" s="298" t="str">
        <f t="shared" si="374"/>
        <v/>
      </c>
      <c r="F2147" s="297"/>
      <c r="G2147" s="297">
        <v>2147</v>
      </c>
      <c r="H2147" s="296" t="str">
        <f t="shared" si="373"/>
        <v/>
      </c>
      <c r="I2147" s="299" t="str">
        <f t="shared" si="366"/>
        <v/>
      </c>
      <c r="J2147" s="93"/>
      <c r="L2147" s="278">
        <f t="shared" si="367"/>
        <v>0</v>
      </c>
      <c r="M2147" s="278">
        <f t="shared" si="368"/>
        <v>0</v>
      </c>
      <c r="N2147" s="319">
        <f t="shared" si="369"/>
        <v>0</v>
      </c>
      <c r="O2147" s="300"/>
      <c r="P2147" s="300"/>
      <c r="Q2147" s="297"/>
      <c r="R2147" s="297"/>
      <c r="S2147" s="299" t="str">
        <f t="shared" si="375"/>
        <v/>
      </c>
    </row>
    <row r="2148" spans="1:19" ht="30" customHeight="1" x14ac:dyDescent="0.2">
      <c r="A2148" s="277" t="str">
        <f t="shared" si="365"/>
        <v/>
      </c>
      <c r="B2148" s="296" t="str">
        <f t="shared" si="370"/>
        <v/>
      </c>
      <c r="C2148" s="296" t="str">
        <f t="shared" si="371"/>
        <v/>
      </c>
      <c r="D2148" s="297" t="str">
        <f t="shared" si="372"/>
        <v/>
      </c>
      <c r="E2148" s="298" t="str">
        <f t="shared" si="374"/>
        <v/>
      </c>
      <c r="F2148" s="297"/>
      <c r="G2148" s="297">
        <v>2148</v>
      </c>
      <c r="H2148" s="296" t="str">
        <f t="shared" si="373"/>
        <v/>
      </c>
      <c r="I2148" s="299" t="str">
        <f t="shared" si="366"/>
        <v/>
      </c>
      <c r="J2148" s="93"/>
      <c r="L2148" s="278">
        <f t="shared" si="367"/>
        <v>0</v>
      </c>
      <c r="M2148" s="278">
        <f t="shared" si="368"/>
        <v>0</v>
      </c>
      <c r="N2148" s="319">
        <f t="shared" si="369"/>
        <v>0</v>
      </c>
      <c r="O2148" s="300"/>
      <c r="P2148" s="300"/>
      <c r="Q2148" s="297"/>
      <c r="R2148" s="297"/>
      <c r="S2148" s="299" t="str">
        <f t="shared" si="375"/>
        <v/>
      </c>
    </row>
    <row r="2149" spans="1:19" ht="30" customHeight="1" x14ac:dyDescent="0.2">
      <c r="A2149" s="277" t="str">
        <f t="shared" si="365"/>
        <v/>
      </c>
      <c r="B2149" s="296" t="str">
        <f t="shared" si="370"/>
        <v/>
      </c>
      <c r="C2149" s="296" t="str">
        <f t="shared" si="371"/>
        <v/>
      </c>
      <c r="D2149" s="297" t="str">
        <f t="shared" si="372"/>
        <v/>
      </c>
      <c r="E2149" s="298" t="str">
        <f t="shared" si="374"/>
        <v/>
      </c>
      <c r="F2149" s="297"/>
      <c r="G2149" s="297">
        <v>2149</v>
      </c>
      <c r="H2149" s="296" t="str">
        <f t="shared" si="373"/>
        <v/>
      </c>
      <c r="I2149" s="299" t="str">
        <f t="shared" si="366"/>
        <v/>
      </c>
      <c r="J2149" s="93"/>
      <c r="L2149" s="278">
        <f t="shared" si="367"/>
        <v>0</v>
      </c>
      <c r="M2149" s="278">
        <f t="shared" si="368"/>
        <v>0</v>
      </c>
      <c r="N2149" s="319">
        <f t="shared" si="369"/>
        <v>0</v>
      </c>
      <c r="O2149" s="300"/>
      <c r="P2149" s="300"/>
      <c r="Q2149" s="297"/>
      <c r="R2149" s="297"/>
      <c r="S2149" s="299" t="str">
        <f t="shared" si="375"/>
        <v/>
      </c>
    </row>
    <row r="2150" spans="1:19" ht="30" customHeight="1" x14ac:dyDescent="0.2">
      <c r="A2150" s="277" t="str">
        <f t="shared" si="365"/>
        <v/>
      </c>
      <c r="B2150" s="296" t="str">
        <f t="shared" si="370"/>
        <v/>
      </c>
      <c r="C2150" s="296" t="str">
        <f t="shared" si="371"/>
        <v/>
      </c>
      <c r="D2150" s="297" t="str">
        <f t="shared" si="372"/>
        <v/>
      </c>
      <c r="E2150" s="298" t="str">
        <f t="shared" si="374"/>
        <v/>
      </c>
      <c r="F2150" s="297"/>
      <c r="G2150" s="297">
        <v>2150</v>
      </c>
      <c r="H2150" s="296" t="str">
        <f t="shared" si="373"/>
        <v/>
      </c>
      <c r="I2150" s="299" t="str">
        <f t="shared" si="366"/>
        <v/>
      </c>
      <c r="J2150" s="93"/>
      <c r="L2150" s="278">
        <f t="shared" si="367"/>
        <v>0</v>
      </c>
      <c r="M2150" s="278">
        <f t="shared" si="368"/>
        <v>0</v>
      </c>
      <c r="N2150" s="319">
        <f t="shared" si="369"/>
        <v>0</v>
      </c>
      <c r="O2150" s="300"/>
      <c r="P2150" s="300"/>
      <c r="Q2150" s="297"/>
      <c r="R2150" s="297"/>
      <c r="S2150" s="299" t="str">
        <f t="shared" si="375"/>
        <v/>
      </c>
    </row>
    <row r="2151" spans="1:19" ht="30" customHeight="1" x14ac:dyDescent="0.2">
      <c r="A2151" s="277" t="str">
        <f t="shared" si="365"/>
        <v/>
      </c>
      <c r="B2151" s="296" t="str">
        <f t="shared" si="370"/>
        <v/>
      </c>
      <c r="C2151" s="296" t="str">
        <f t="shared" si="371"/>
        <v/>
      </c>
      <c r="D2151" s="297" t="str">
        <f t="shared" si="372"/>
        <v/>
      </c>
      <c r="E2151" s="298" t="str">
        <f t="shared" si="374"/>
        <v/>
      </c>
      <c r="F2151" s="297"/>
      <c r="G2151" s="297">
        <v>2151</v>
      </c>
      <c r="H2151" s="296" t="str">
        <f t="shared" si="373"/>
        <v/>
      </c>
      <c r="I2151" s="299" t="str">
        <f t="shared" si="366"/>
        <v/>
      </c>
      <c r="J2151" s="93"/>
      <c r="L2151" s="278">
        <f t="shared" si="367"/>
        <v>0</v>
      </c>
      <c r="M2151" s="278">
        <f t="shared" si="368"/>
        <v>0</v>
      </c>
      <c r="N2151" s="319">
        <f t="shared" si="369"/>
        <v>0</v>
      </c>
      <c r="O2151" s="300"/>
      <c r="P2151" s="300"/>
      <c r="Q2151" s="297"/>
      <c r="R2151" s="297"/>
      <c r="S2151" s="299" t="str">
        <f t="shared" si="375"/>
        <v/>
      </c>
    </row>
    <row r="2152" spans="1:19" ht="30" customHeight="1" x14ac:dyDescent="0.2">
      <c r="A2152" s="277" t="str">
        <f t="shared" si="365"/>
        <v/>
      </c>
      <c r="B2152" s="296" t="str">
        <f t="shared" si="370"/>
        <v/>
      </c>
      <c r="C2152" s="296" t="str">
        <f t="shared" si="371"/>
        <v/>
      </c>
      <c r="D2152" s="297" t="str">
        <f t="shared" si="372"/>
        <v/>
      </c>
      <c r="E2152" s="298" t="str">
        <f t="shared" si="374"/>
        <v/>
      </c>
      <c r="F2152" s="297"/>
      <c r="G2152" s="297">
        <v>2152</v>
      </c>
      <c r="H2152" s="296" t="str">
        <f t="shared" si="373"/>
        <v/>
      </c>
      <c r="I2152" s="299" t="str">
        <f t="shared" si="366"/>
        <v/>
      </c>
      <c r="J2152" s="93"/>
      <c r="L2152" s="278">
        <f t="shared" si="367"/>
        <v>0</v>
      </c>
      <c r="M2152" s="278">
        <f t="shared" si="368"/>
        <v>0</v>
      </c>
      <c r="N2152" s="319">
        <f t="shared" si="369"/>
        <v>0</v>
      </c>
      <c r="O2152" s="300"/>
      <c r="P2152" s="300"/>
      <c r="Q2152" s="297"/>
      <c r="R2152" s="297"/>
      <c r="S2152" s="299" t="str">
        <f t="shared" si="375"/>
        <v/>
      </c>
    </row>
    <row r="2153" spans="1:19" ht="30" customHeight="1" x14ac:dyDescent="0.2">
      <c r="A2153" s="277" t="str">
        <f t="shared" si="365"/>
        <v/>
      </c>
      <c r="B2153" s="296" t="str">
        <f t="shared" si="370"/>
        <v/>
      </c>
      <c r="C2153" s="296" t="str">
        <f t="shared" si="371"/>
        <v/>
      </c>
      <c r="D2153" s="297" t="str">
        <f t="shared" si="372"/>
        <v/>
      </c>
      <c r="E2153" s="298" t="str">
        <f t="shared" si="374"/>
        <v/>
      </c>
      <c r="F2153" s="297"/>
      <c r="G2153" s="297">
        <v>2153</v>
      </c>
      <c r="H2153" s="296" t="str">
        <f t="shared" si="373"/>
        <v/>
      </c>
      <c r="I2153" s="299" t="str">
        <f t="shared" si="366"/>
        <v/>
      </c>
      <c r="J2153" s="93"/>
      <c r="L2153" s="278">
        <f t="shared" si="367"/>
        <v>0</v>
      </c>
      <c r="M2153" s="278">
        <f t="shared" si="368"/>
        <v>0</v>
      </c>
      <c r="N2153" s="319">
        <f t="shared" si="369"/>
        <v>0</v>
      </c>
      <c r="O2153" s="300"/>
      <c r="P2153" s="300"/>
      <c r="Q2153" s="297"/>
      <c r="R2153" s="297"/>
      <c r="S2153" s="299" t="str">
        <f t="shared" si="375"/>
        <v/>
      </c>
    </row>
    <row r="2154" spans="1:19" ht="30" customHeight="1" x14ac:dyDescent="0.2">
      <c r="A2154" s="277" t="str">
        <f t="shared" si="365"/>
        <v/>
      </c>
      <c r="B2154" s="296" t="str">
        <f t="shared" si="370"/>
        <v/>
      </c>
      <c r="C2154" s="296" t="str">
        <f t="shared" si="371"/>
        <v/>
      </c>
      <c r="D2154" s="297" t="str">
        <f t="shared" si="372"/>
        <v/>
      </c>
      <c r="E2154" s="298" t="str">
        <f t="shared" si="374"/>
        <v/>
      </c>
      <c r="F2154" s="297"/>
      <c r="G2154" s="297">
        <v>2154</v>
      </c>
      <c r="H2154" s="296" t="str">
        <f t="shared" si="373"/>
        <v/>
      </c>
      <c r="I2154" s="299" t="str">
        <f t="shared" si="366"/>
        <v/>
      </c>
      <c r="J2154" s="93"/>
      <c r="L2154" s="278">
        <f t="shared" si="367"/>
        <v>0</v>
      </c>
      <c r="M2154" s="278">
        <f t="shared" si="368"/>
        <v>0</v>
      </c>
      <c r="N2154" s="319">
        <f t="shared" si="369"/>
        <v>0</v>
      </c>
      <c r="O2154" s="300"/>
      <c r="P2154" s="300"/>
      <c r="Q2154" s="297"/>
      <c r="R2154" s="297"/>
      <c r="S2154" s="299" t="str">
        <f t="shared" si="375"/>
        <v/>
      </c>
    </row>
    <row r="2155" spans="1:19" ht="30" customHeight="1" x14ac:dyDescent="0.2">
      <c r="A2155" s="277" t="str">
        <f t="shared" si="365"/>
        <v/>
      </c>
      <c r="B2155" s="296" t="str">
        <f t="shared" si="370"/>
        <v/>
      </c>
      <c r="C2155" s="296" t="str">
        <f t="shared" si="371"/>
        <v/>
      </c>
      <c r="D2155" s="297" t="str">
        <f t="shared" si="372"/>
        <v/>
      </c>
      <c r="E2155" s="298" t="str">
        <f t="shared" si="374"/>
        <v/>
      </c>
      <c r="F2155" s="297"/>
      <c r="G2155" s="297">
        <v>2155</v>
      </c>
      <c r="H2155" s="296" t="str">
        <f t="shared" si="373"/>
        <v/>
      </c>
      <c r="I2155" s="299" t="str">
        <f t="shared" si="366"/>
        <v/>
      </c>
      <c r="J2155" s="93"/>
      <c r="L2155" s="278">
        <f t="shared" si="367"/>
        <v>0</v>
      </c>
      <c r="M2155" s="278">
        <f t="shared" si="368"/>
        <v>0</v>
      </c>
      <c r="N2155" s="319">
        <f t="shared" si="369"/>
        <v>0</v>
      </c>
      <c r="O2155" s="300"/>
      <c r="P2155" s="300"/>
      <c r="Q2155" s="297"/>
      <c r="R2155" s="297"/>
      <c r="S2155" s="299" t="str">
        <f t="shared" si="375"/>
        <v/>
      </c>
    </row>
    <row r="2156" spans="1:19" ht="30" customHeight="1" x14ac:dyDescent="0.2">
      <c r="A2156" s="277" t="str">
        <f t="shared" si="365"/>
        <v/>
      </c>
      <c r="B2156" s="296" t="str">
        <f t="shared" si="370"/>
        <v/>
      </c>
      <c r="C2156" s="296" t="str">
        <f t="shared" si="371"/>
        <v/>
      </c>
      <c r="D2156" s="297" t="str">
        <f t="shared" si="372"/>
        <v/>
      </c>
      <c r="E2156" s="298" t="str">
        <f t="shared" si="374"/>
        <v/>
      </c>
      <c r="F2156" s="297"/>
      <c r="G2156" s="297">
        <v>2156</v>
      </c>
      <c r="H2156" s="296" t="str">
        <f t="shared" si="373"/>
        <v/>
      </c>
      <c r="I2156" s="299" t="str">
        <f t="shared" si="366"/>
        <v/>
      </c>
      <c r="J2156" s="93"/>
      <c r="L2156" s="278">
        <f t="shared" si="367"/>
        <v>0</v>
      </c>
      <c r="M2156" s="278">
        <f t="shared" si="368"/>
        <v>0</v>
      </c>
      <c r="N2156" s="319">
        <f t="shared" si="369"/>
        <v>0</v>
      </c>
      <c r="O2156" s="300"/>
      <c r="P2156" s="300"/>
      <c r="Q2156" s="297"/>
      <c r="R2156" s="297"/>
      <c r="S2156" s="299" t="str">
        <f t="shared" si="375"/>
        <v/>
      </c>
    </row>
    <row r="2157" spans="1:19" ht="30" customHeight="1" x14ac:dyDescent="0.2">
      <c r="A2157" s="277" t="str">
        <f t="shared" si="365"/>
        <v/>
      </c>
      <c r="B2157" s="296" t="str">
        <f t="shared" si="370"/>
        <v/>
      </c>
      <c r="C2157" s="296" t="str">
        <f t="shared" si="371"/>
        <v/>
      </c>
      <c r="D2157" s="297" t="str">
        <f t="shared" si="372"/>
        <v/>
      </c>
      <c r="E2157" s="298" t="str">
        <f t="shared" si="374"/>
        <v/>
      </c>
      <c r="F2157" s="297"/>
      <c r="G2157" s="297">
        <v>2157</v>
      </c>
      <c r="H2157" s="296" t="str">
        <f t="shared" si="373"/>
        <v/>
      </c>
      <c r="I2157" s="299" t="str">
        <f t="shared" si="366"/>
        <v/>
      </c>
      <c r="J2157" s="93"/>
      <c r="L2157" s="278">
        <f t="shared" si="367"/>
        <v>0</v>
      </c>
      <c r="M2157" s="278">
        <f t="shared" si="368"/>
        <v>0</v>
      </c>
      <c r="N2157" s="319">
        <f t="shared" si="369"/>
        <v>0</v>
      </c>
      <c r="O2157" s="300"/>
      <c r="P2157" s="300"/>
      <c r="Q2157" s="297"/>
      <c r="R2157" s="297"/>
      <c r="S2157" s="299" t="str">
        <f t="shared" si="375"/>
        <v/>
      </c>
    </row>
    <row r="2158" spans="1:19" ht="30" customHeight="1" x14ac:dyDescent="0.2">
      <c r="A2158" s="277" t="str">
        <f t="shared" si="365"/>
        <v/>
      </c>
      <c r="B2158" s="296" t="str">
        <f t="shared" si="370"/>
        <v/>
      </c>
      <c r="C2158" s="296" t="str">
        <f t="shared" si="371"/>
        <v/>
      </c>
      <c r="D2158" s="297" t="str">
        <f t="shared" si="372"/>
        <v/>
      </c>
      <c r="E2158" s="298" t="str">
        <f t="shared" si="374"/>
        <v/>
      </c>
      <c r="F2158" s="297"/>
      <c r="G2158" s="297">
        <v>2158</v>
      </c>
      <c r="H2158" s="296" t="str">
        <f t="shared" si="373"/>
        <v/>
      </c>
      <c r="I2158" s="299" t="str">
        <f t="shared" si="366"/>
        <v/>
      </c>
      <c r="J2158" s="93"/>
      <c r="L2158" s="278">
        <f t="shared" si="367"/>
        <v>0</v>
      </c>
      <c r="M2158" s="278">
        <f t="shared" si="368"/>
        <v>0</v>
      </c>
      <c r="N2158" s="319">
        <f t="shared" si="369"/>
        <v>0</v>
      </c>
      <c r="O2158" s="300"/>
      <c r="P2158" s="300"/>
      <c r="Q2158" s="297"/>
      <c r="R2158" s="297"/>
      <c r="S2158" s="299" t="str">
        <f t="shared" si="375"/>
        <v/>
      </c>
    </row>
    <row r="2159" spans="1:19" ht="30" customHeight="1" x14ac:dyDescent="0.2">
      <c r="A2159" s="277" t="str">
        <f t="shared" si="365"/>
        <v/>
      </c>
      <c r="B2159" s="296" t="str">
        <f t="shared" si="370"/>
        <v/>
      </c>
      <c r="C2159" s="296" t="str">
        <f t="shared" si="371"/>
        <v/>
      </c>
      <c r="D2159" s="297" t="str">
        <f t="shared" si="372"/>
        <v/>
      </c>
      <c r="E2159" s="298" t="str">
        <f t="shared" si="374"/>
        <v/>
      </c>
      <c r="F2159" s="297"/>
      <c r="G2159" s="297">
        <v>2159</v>
      </c>
      <c r="H2159" s="296" t="str">
        <f t="shared" si="373"/>
        <v/>
      </c>
      <c r="I2159" s="299" t="str">
        <f t="shared" si="366"/>
        <v/>
      </c>
      <c r="J2159" s="93"/>
      <c r="L2159" s="278">
        <f t="shared" si="367"/>
        <v>0</v>
      </c>
      <c r="M2159" s="278">
        <f t="shared" si="368"/>
        <v>0</v>
      </c>
      <c r="N2159" s="319">
        <f t="shared" si="369"/>
        <v>0</v>
      </c>
      <c r="O2159" s="300"/>
      <c r="P2159" s="300"/>
      <c r="Q2159" s="297"/>
      <c r="R2159" s="297"/>
      <c r="S2159" s="299" t="str">
        <f t="shared" si="375"/>
        <v/>
      </c>
    </row>
    <row r="2160" spans="1:19" ht="30" customHeight="1" x14ac:dyDescent="0.2">
      <c r="A2160" s="277" t="str">
        <f t="shared" si="365"/>
        <v/>
      </c>
      <c r="B2160" s="296" t="str">
        <f t="shared" si="370"/>
        <v/>
      </c>
      <c r="C2160" s="296" t="str">
        <f t="shared" si="371"/>
        <v/>
      </c>
      <c r="D2160" s="297" t="str">
        <f t="shared" si="372"/>
        <v/>
      </c>
      <c r="E2160" s="298" t="str">
        <f t="shared" si="374"/>
        <v/>
      </c>
      <c r="F2160" s="297"/>
      <c r="G2160" s="297">
        <v>2160</v>
      </c>
      <c r="H2160" s="296" t="str">
        <f t="shared" si="373"/>
        <v/>
      </c>
      <c r="I2160" s="299" t="str">
        <f t="shared" si="366"/>
        <v/>
      </c>
      <c r="J2160" s="93"/>
      <c r="L2160" s="278">
        <f t="shared" si="367"/>
        <v>0</v>
      </c>
      <c r="M2160" s="278">
        <f t="shared" si="368"/>
        <v>0</v>
      </c>
      <c r="N2160" s="319">
        <f t="shared" si="369"/>
        <v>0</v>
      </c>
      <c r="O2160" s="300"/>
      <c r="P2160" s="300"/>
      <c r="Q2160" s="297"/>
      <c r="R2160" s="297"/>
      <c r="S2160" s="299" t="str">
        <f t="shared" si="375"/>
        <v/>
      </c>
    </row>
    <row r="2161" spans="1:19" ht="30" customHeight="1" x14ac:dyDescent="0.2">
      <c r="A2161" s="277" t="str">
        <f t="shared" si="365"/>
        <v/>
      </c>
      <c r="B2161" s="296" t="str">
        <f t="shared" si="370"/>
        <v/>
      </c>
      <c r="C2161" s="296" t="str">
        <f t="shared" si="371"/>
        <v/>
      </c>
      <c r="D2161" s="297" t="str">
        <f t="shared" si="372"/>
        <v/>
      </c>
      <c r="E2161" s="298" t="str">
        <f t="shared" si="374"/>
        <v/>
      </c>
      <c r="F2161" s="297"/>
      <c r="G2161" s="297">
        <v>2161</v>
      </c>
      <c r="H2161" s="296" t="str">
        <f t="shared" si="373"/>
        <v/>
      </c>
      <c r="I2161" s="299" t="str">
        <f t="shared" si="366"/>
        <v/>
      </c>
      <c r="J2161" s="93"/>
      <c r="L2161" s="278">
        <f t="shared" si="367"/>
        <v>0</v>
      </c>
      <c r="M2161" s="278">
        <f t="shared" si="368"/>
        <v>0</v>
      </c>
      <c r="N2161" s="319">
        <f t="shared" si="369"/>
        <v>0</v>
      </c>
      <c r="O2161" s="300"/>
      <c r="P2161" s="300"/>
      <c r="Q2161" s="297"/>
      <c r="R2161" s="297"/>
      <c r="S2161" s="299" t="str">
        <f t="shared" si="375"/>
        <v/>
      </c>
    </row>
    <row r="2162" spans="1:19" ht="30" customHeight="1" x14ac:dyDescent="0.2">
      <c r="A2162" s="277" t="str">
        <f t="shared" si="365"/>
        <v/>
      </c>
      <c r="B2162" s="296" t="str">
        <f t="shared" si="370"/>
        <v/>
      </c>
      <c r="C2162" s="296" t="str">
        <f t="shared" si="371"/>
        <v/>
      </c>
      <c r="D2162" s="297" t="str">
        <f t="shared" si="372"/>
        <v/>
      </c>
      <c r="E2162" s="298" t="str">
        <f t="shared" si="374"/>
        <v/>
      </c>
      <c r="F2162" s="297"/>
      <c r="G2162" s="297">
        <v>2162</v>
      </c>
      <c r="H2162" s="296" t="str">
        <f t="shared" si="373"/>
        <v/>
      </c>
      <c r="I2162" s="299" t="str">
        <f t="shared" si="366"/>
        <v/>
      </c>
      <c r="J2162" s="93"/>
      <c r="L2162" s="278">
        <f t="shared" si="367"/>
        <v>0</v>
      </c>
      <c r="M2162" s="278">
        <f t="shared" si="368"/>
        <v>0</v>
      </c>
      <c r="N2162" s="319">
        <f t="shared" si="369"/>
        <v>0</v>
      </c>
      <c r="O2162" s="300"/>
      <c r="P2162" s="300"/>
      <c r="Q2162" s="297"/>
      <c r="R2162" s="297"/>
      <c r="S2162" s="299" t="str">
        <f t="shared" si="375"/>
        <v/>
      </c>
    </row>
    <row r="2163" spans="1:19" ht="30" customHeight="1" x14ac:dyDescent="0.2">
      <c r="A2163" s="277" t="str">
        <f t="shared" si="365"/>
        <v/>
      </c>
      <c r="B2163" s="296" t="str">
        <f t="shared" si="370"/>
        <v/>
      </c>
      <c r="C2163" s="296" t="str">
        <f t="shared" si="371"/>
        <v/>
      </c>
      <c r="D2163" s="297" t="str">
        <f t="shared" si="372"/>
        <v/>
      </c>
      <c r="E2163" s="298" t="str">
        <f t="shared" si="374"/>
        <v/>
      </c>
      <c r="F2163" s="297"/>
      <c r="G2163" s="297">
        <v>2163</v>
      </c>
      <c r="H2163" s="296" t="str">
        <f t="shared" si="373"/>
        <v/>
      </c>
      <c r="I2163" s="299" t="str">
        <f t="shared" si="366"/>
        <v/>
      </c>
      <c r="J2163" s="93"/>
      <c r="L2163" s="278">
        <f t="shared" si="367"/>
        <v>0</v>
      </c>
      <c r="M2163" s="278">
        <f t="shared" si="368"/>
        <v>0</v>
      </c>
      <c r="N2163" s="319">
        <f t="shared" si="369"/>
        <v>0</v>
      </c>
      <c r="O2163" s="300"/>
      <c r="P2163" s="300"/>
      <c r="Q2163" s="297"/>
      <c r="R2163" s="297"/>
      <c r="S2163" s="299" t="str">
        <f t="shared" si="375"/>
        <v/>
      </c>
    </row>
    <row r="2164" spans="1:19" ht="30" customHeight="1" x14ac:dyDescent="0.2">
      <c r="A2164" s="277" t="str">
        <f t="shared" si="365"/>
        <v/>
      </c>
      <c r="B2164" s="296" t="str">
        <f t="shared" si="370"/>
        <v/>
      </c>
      <c r="C2164" s="296" t="str">
        <f t="shared" si="371"/>
        <v/>
      </c>
      <c r="D2164" s="297" t="str">
        <f t="shared" si="372"/>
        <v/>
      </c>
      <c r="E2164" s="298" t="str">
        <f t="shared" si="374"/>
        <v/>
      </c>
      <c r="F2164" s="297"/>
      <c r="G2164" s="297">
        <v>2164</v>
      </c>
      <c r="H2164" s="296" t="str">
        <f t="shared" si="373"/>
        <v/>
      </c>
      <c r="I2164" s="299" t="str">
        <f t="shared" si="366"/>
        <v/>
      </c>
      <c r="J2164" s="93"/>
      <c r="L2164" s="278">
        <f t="shared" si="367"/>
        <v>0</v>
      </c>
      <c r="M2164" s="278">
        <f t="shared" si="368"/>
        <v>0</v>
      </c>
      <c r="N2164" s="319">
        <f t="shared" si="369"/>
        <v>0</v>
      </c>
      <c r="O2164" s="300"/>
      <c r="P2164" s="300"/>
      <c r="Q2164" s="297"/>
      <c r="R2164" s="297"/>
      <c r="S2164" s="299" t="str">
        <f t="shared" si="375"/>
        <v/>
      </c>
    </row>
    <row r="2165" spans="1:19" ht="30" customHeight="1" x14ac:dyDescent="0.2">
      <c r="A2165" s="277" t="str">
        <f t="shared" si="365"/>
        <v/>
      </c>
      <c r="B2165" s="296" t="str">
        <f t="shared" si="370"/>
        <v/>
      </c>
      <c r="C2165" s="296" t="str">
        <f t="shared" si="371"/>
        <v/>
      </c>
      <c r="D2165" s="297" t="str">
        <f t="shared" si="372"/>
        <v/>
      </c>
      <c r="E2165" s="298" t="str">
        <f t="shared" si="374"/>
        <v/>
      </c>
      <c r="F2165" s="297"/>
      <c r="G2165" s="297">
        <v>2165</v>
      </c>
      <c r="H2165" s="296" t="str">
        <f t="shared" si="373"/>
        <v/>
      </c>
      <c r="I2165" s="299" t="str">
        <f t="shared" si="366"/>
        <v/>
      </c>
      <c r="J2165" s="93"/>
      <c r="L2165" s="278">
        <f t="shared" si="367"/>
        <v>0</v>
      </c>
      <c r="M2165" s="278">
        <f t="shared" si="368"/>
        <v>0</v>
      </c>
      <c r="N2165" s="319">
        <f t="shared" si="369"/>
        <v>0</v>
      </c>
      <c r="O2165" s="300"/>
      <c r="P2165" s="300"/>
      <c r="Q2165" s="297"/>
      <c r="R2165" s="297"/>
      <c r="S2165" s="299" t="str">
        <f t="shared" si="375"/>
        <v/>
      </c>
    </row>
    <row r="2166" spans="1:19" ht="30" customHeight="1" x14ac:dyDescent="0.2">
      <c r="A2166" s="277" t="str">
        <f t="shared" si="365"/>
        <v/>
      </c>
      <c r="B2166" s="296" t="str">
        <f t="shared" si="370"/>
        <v/>
      </c>
      <c r="C2166" s="296" t="str">
        <f t="shared" si="371"/>
        <v/>
      </c>
      <c r="D2166" s="297" t="str">
        <f t="shared" si="372"/>
        <v/>
      </c>
      <c r="E2166" s="298" t="str">
        <f t="shared" si="374"/>
        <v/>
      </c>
      <c r="F2166" s="297"/>
      <c r="G2166" s="297">
        <v>2166</v>
      </c>
      <c r="H2166" s="296" t="str">
        <f t="shared" si="373"/>
        <v/>
      </c>
      <c r="I2166" s="299" t="str">
        <f t="shared" si="366"/>
        <v/>
      </c>
      <c r="J2166" s="93"/>
      <c r="L2166" s="278">
        <f t="shared" si="367"/>
        <v>0</v>
      </c>
      <c r="M2166" s="278">
        <f t="shared" si="368"/>
        <v>0</v>
      </c>
      <c r="N2166" s="319">
        <f t="shared" si="369"/>
        <v>0</v>
      </c>
      <c r="O2166" s="300"/>
      <c r="P2166" s="300"/>
      <c r="Q2166" s="297"/>
      <c r="R2166" s="297"/>
      <c r="S2166" s="299" t="str">
        <f t="shared" si="375"/>
        <v/>
      </c>
    </row>
    <row r="2167" spans="1:19" ht="30" customHeight="1" x14ac:dyDescent="0.2">
      <c r="A2167" s="277" t="str">
        <f t="shared" si="365"/>
        <v/>
      </c>
      <c r="B2167" s="296" t="str">
        <f t="shared" si="370"/>
        <v/>
      </c>
      <c r="C2167" s="296" t="str">
        <f t="shared" si="371"/>
        <v/>
      </c>
      <c r="D2167" s="297" t="str">
        <f t="shared" si="372"/>
        <v/>
      </c>
      <c r="E2167" s="298" t="str">
        <f t="shared" si="374"/>
        <v/>
      </c>
      <c r="F2167" s="297"/>
      <c r="G2167" s="297">
        <v>2167</v>
      </c>
      <c r="H2167" s="296" t="str">
        <f t="shared" si="373"/>
        <v/>
      </c>
      <c r="I2167" s="299" t="str">
        <f t="shared" si="366"/>
        <v/>
      </c>
      <c r="J2167" s="93"/>
      <c r="L2167" s="278">
        <f t="shared" si="367"/>
        <v>0</v>
      </c>
      <c r="M2167" s="278">
        <f t="shared" si="368"/>
        <v>0</v>
      </c>
      <c r="N2167" s="319">
        <f t="shared" si="369"/>
        <v>0</v>
      </c>
      <c r="O2167" s="300"/>
      <c r="P2167" s="300"/>
      <c r="Q2167" s="297"/>
      <c r="R2167" s="297"/>
      <c r="S2167" s="299" t="str">
        <f t="shared" si="375"/>
        <v/>
      </c>
    </row>
    <row r="2168" spans="1:19" ht="30" customHeight="1" x14ac:dyDescent="0.2">
      <c r="A2168" s="277" t="str">
        <f t="shared" si="365"/>
        <v/>
      </c>
      <c r="B2168" s="296" t="str">
        <f t="shared" si="370"/>
        <v/>
      </c>
      <c r="C2168" s="296" t="str">
        <f t="shared" si="371"/>
        <v/>
      </c>
      <c r="D2168" s="297" t="str">
        <f t="shared" si="372"/>
        <v/>
      </c>
      <c r="E2168" s="298" t="str">
        <f t="shared" si="374"/>
        <v/>
      </c>
      <c r="F2168" s="297"/>
      <c r="G2168" s="297">
        <v>2168</v>
      </c>
      <c r="H2168" s="296" t="str">
        <f t="shared" si="373"/>
        <v/>
      </c>
      <c r="I2168" s="299" t="str">
        <f t="shared" si="366"/>
        <v/>
      </c>
      <c r="J2168" s="93"/>
      <c r="L2168" s="278">
        <f t="shared" si="367"/>
        <v>0</v>
      </c>
      <c r="M2168" s="278">
        <f t="shared" si="368"/>
        <v>0</v>
      </c>
      <c r="N2168" s="319">
        <f t="shared" si="369"/>
        <v>0</v>
      </c>
      <c r="O2168" s="300"/>
      <c r="P2168" s="300"/>
      <c r="Q2168" s="297"/>
      <c r="R2168" s="297"/>
      <c r="S2168" s="299" t="str">
        <f t="shared" si="375"/>
        <v/>
      </c>
    </row>
    <row r="2169" spans="1:19" ht="30" customHeight="1" x14ac:dyDescent="0.2">
      <c r="A2169" s="277" t="str">
        <f t="shared" si="365"/>
        <v/>
      </c>
      <c r="B2169" s="296" t="str">
        <f t="shared" si="370"/>
        <v/>
      </c>
      <c r="C2169" s="296" t="str">
        <f t="shared" si="371"/>
        <v/>
      </c>
      <c r="D2169" s="297" t="str">
        <f t="shared" si="372"/>
        <v/>
      </c>
      <c r="E2169" s="298" t="str">
        <f t="shared" si="374"/>
        <v/>
      </c>
      <c r="F2169" s="297"/>
      <c r="G2169" s="297">
        <v>2169</v>
      </c>
      <c r="H2169" s="296" t="str">
        <f t="shared" si="373"/>
        <v/>
      </c>
      <c r="I2169" s="299" t="str">
        <f t="shared" si="366"/>
        <v/>
      </c>
      <c r="J2169" s="93"/>
      <c r="L2169" s="278">
        <f t="shared" si="367"/>
        <v>0</v>
      </c>
      <c r="M2169" s="278">
        <f t="shared" si="368"/>
        <v>0</v>
      </c>
      <c r="N2169" s="319">
        <f t="shared" si="369"/>
        <v>0</v>
      </c>
      <c r="O2169" s="300"/>
      <c r="P2169" s="300"/>
      <c r="Q2169" s="297"/>
      <c r="R2169" s="297"/>
      <c r="S2169" s="299" t="str">
        <f t="shared" si="375"/>
        <v/>
      </c>
    </row>
    <row r="2170" spans="1:19" ht="30" customHeight="1" x14ac:dyDescent="0.2">
      <c r="A2170" s="277" t="str">
        <f t="shared" si="365"/>
        <v/>
      </c>
      <c r="B2170" s="296" t="str">
        <f t="shared" si="370"/>
        <v/>
      </c>
      <c r="C2170" s="296" t="str">
        <f t="shared" si="371"/>
        <v/>
      </c>
      <c r="D2170" s="297" t="str">
        <f t="shared" si="372"/>
        <v/>
      </c>
      <c r="E2170" s="298" t="str">
        <f t="shared" si="374"/>
        <v/>
      </c>
      <c r="F2170" s="297"/>
      <c r="G2170" s="297">
        <v>2170</v>
      </c>
      <c r="H2170" s="296" t="str">
        <f t="shared" si="373"/>
        <v/>
      </c>
      <c r="I2170" s="299" t="str">
        <f t="shared" si="366"/>
        <v/>
      </c>
      <c r="J2170" s="93"/>
      <c r="L2170" s="278">
        <f t="shared" si="367"/>
        <v>0</v>
      </c>
      <c r="M2170" s="278">
        <f t="shared" si="368"/>
        <v>0</v>
      </c>
      <c r="N2170" s="319">
        <f t="shared" si="369"/>
        <v>0</v>
      </c>
      <c r="O2170" s="300"/>
      <c r="P2170" s="300"/>
      <c r="Q2170" s="297"/>
      <c r="R2170" s="297"/>
      <c r="S2170" s="299" t="str">
        <f t="shared" si="375"/>
        <v/>
      </c>
    </row>
    <row r="2171" spans="1:19" ht="30" customHeight="1" x14ac:dyDescent="0.2">
      <c r="A2171" s="277" t="str">
        <f t="shared" si="365"/>
        <v/>
      </c>
      <c r="B2171" s="296" t="str">
        <f t="shared" si="370"/>
        <v/>
      </c>
      <c r="C2171" s="296" t="str">
        <f t="shared" si="371"/>
        <v/>
      </c>
      <c r="D2171" s="297" t="str">
        <f t="shared" si="372"/>
        <v/>
      </c>
      <c r="E2171" s="298" t="str">
        <f t="shared" si="374"/>
        <v/>
      </c>
      <c r="F2171" s="297"/>
      <c r="G2171" s="297">
        <v>2171</v>
      </c>
      <c r="H2171" s="296" t="str">
        <f t="shared" si="373"/>
        <v/>
      </c>
      <c r="I2171" s="299" t="str">
        <f t="shared" si="366"/>
        <v/>
      </c>
      <c r="J2171" s="93"/>
      <c r="L2171" s="278">
        <f t="shared" si="367"/>
        <v>0</v>
      </c>
      <c r="M2171" s="278">
        <f t="shared" si="368"/>
        <v>0</v>
      </c>
      <c r="N2171" s="319">
        <f t="shared" si="369"/>
        <v>0</v>
      </c>
      <c r="O2171" s="300"/>
      <c r="P2171" s="300"/>
      <c r="Q2171" s="297"/>
      <c r="R2171" s="297"/>
      <c r="S2171" s="299" t="str">
        <f t="shared" si="375"/>
        <v/>
      </c>
    </row>
    <row r="2172" spans="1:19" ht="30" customHeight="1" x14ac:dyDescent="0.2">
      <c r="A2172" s="277" t="str">
        <f t="shared" si="365"/>
        <v/>
      </c>
      <c r="B2172" s="296" t="str">
        <f t="shared" si="370"/>
        <v/>
      </c>
      <c r="C2172" s="296" t="str">
        <f t="shared" si="371"/>
        <v/>
      </c>
      <c r="D2172" s="297" t="str">
        <f t="shared" si="372"/>
        <v/>
      </c>
      <c r="E2172" s="298" t="str">
        <f t="shared" si="374"/>
        <v/>
      </c>
      <c r="F2172" s="297"/>
      <c r="G2172" s="297">
        <v>2172</v>
      </c>
      <c r="H2172" s="296" t="str">
        <f t="shared" si="373"/>
        <v/>
      </c>
      <c r="I2172" s="299" t="str">
        <f t="shared" si="366"/>
        <v/>
      </c>
      <c r="J2172" s="93"/>
      <c r="L2172" s="278">
        <f t="shared" si="367"/>
        <v>0</v>
      </c>
      <c r="M2172" s="278">
        <f t="shared" si="368"/>
        <v>0</v>
      </c>
      <c r="N2172" s="319">
        <f t="shared" si="369"/>
        <v>0</v>
      </c>
      <c r="O2172" s="300"/>
      <c r="P2172" s="300"/>
      <c r="Q2172" s="297"/>
      <c r="R2172" s="297"/>
      <c r="S2172" s="299" t="str">
        <f t="shared" si="375"/>
        <v/>
      </c>
    </row>
    <row r="2173" spans="1:19" ht="30" customHeight="1" x14ac:dyDescent="0.2">
      <c r="A2173" s="277" t="str">
        <f t="shared" si="365"/>
        <v/>
      </c>
      <c r="B2173" s="296" t="str">
        <f t="shared" si="370"/>
        <v/>
      </c>
      <c r="C2173" s="296" t="str">
        <f t="shared" si="371"/>
        <v/>
      </c>
      <c r="D2173" s="297" t="str">
        <f t="shared" si="372"/>
        <v/>
      </c>
      <c r="E2173" s="298" t="str">
        <f t="shared" si="374"/>
        <v/>
      </c>
      <c r="F2173" s="297"/>
      <c r="G2173" s="297">
        <v>2173</v>
      </c>
      <c r="H2173" s="296" t="str">
        <f t="shared" si="373"/>
        <v/>
      </c>
      <c r="I2173" s="299" t="str">
        <f t="shared" si="366"/>
        <v/>
      </c>
      <c r="J2173" s="93"/>
      <c r="L2173" s="278">
        <f t="shared" si="367"/>
        <v>0</v>
      </c>
      <c r="M2173" s="278">
        <f t="shared" si="368"/>
        <v>0</v>
      </c>
      <c r="N2173" s="319">
        <f t="shared" si="369"/>
        <v>0</v>
      </c>
      <c r="O2173" s="300"/>
      <c r="P2173" s="300"/>
      <c r="Q2173" s="297"/>
      <c r="R2173" s="297"/>
      <c r="S2173" s="299" t="str">
        <f t="shared" si="375"/>
        <v/>
      </c>
    </row>
    <row r="2174" spans="1:19" ht="30" customHeight="1" x14ac:dyDescent="0.2">
      <c r="A2174" s="277" t="str">
        <f t="shared" si="365"/>
        <v/>
      </c>
      <c r="B2174" s="296" t="str">
        <f t="shared" si="370"/>
        <v/>
      </c>
      <c r="C2174" s="296" t="str">
        <f t="shared" si="371"/>
        <v/>
      </c>
      <c r="D2174" s="297" t="str">
        <f t="shared" si="372"/>
        <v/>
      </c>
      <c r="E2174" s="298" t="str">
        <f t="shared" si="374"/>
        <v/>
      </c>
      <c r="F2174" s="297"/>
      <c r="G2174" s="297">
        <v>2174</v>
      </c>
      <c r="H2174" s="296" t="str">
        <f t="shared" si="373"/>
        <v/>
      </c>
      <c r="I2174" s="299" t="str">
        <f t="shared" si="366"/>
        <v/>
      </c>
      <c r="J2174" s="93"/>
      <c r="L2174" s="278">
        <f t="shared" si="367"/>
        <v>0</v>
      </c>
      <c r="M2174" s="278">
        <f t="shared" si="368"/>
        <v>0</v>
      </c>
      <c r="N2174" s="319">
        <f t="shared" si="369"/>
        <v>0</v>
      </c>
      <c r="O2174" s="300"/>
      <c r="P2174" s="300"/>
      <c r="Q2174" s="297"/>
      <c r="R2174" s="297"/>
      <c r="S2174" s="299" t="str">
        <f t="shared" si="375"/>
        <v/>
      </c>
    </row>
    <row r="2175" spans="1:19" ht="30" customHeight="1" x14ac:dyDescent="0.2">
      <c r="A2175" s="277" t="str">
        <f t="shared" si="365"/>
        <v/>
      </c>
      <c r="B2175" s="296" t="str">
        <f t="shared" si="370"/>
        <v/>
      </c>
      <c r="C2175" s="296" t="str">
        <f t="shared" si="371"/>
        <v/>
      </c>
      <c r="D2175" s="297" t="str">
        <f t="shared" si="372"/>
        <v/>
      </c>
      <c r="E2175" s="298" t="str">
        <f t="shared" si="374"/>
        <v/>
      </c>
      <c r="F2175" s="297"/>
      <c r="G2175" s="297">
        <v>2175</v>
      </c>
      <c r="H2175" s="296" t="str">
        <f t="shared" si="373"/>
        <v/>
      </c>
      <c r="I2175" s="299" t="str">
        <f t="shared" si="366"/>
        <v/>
      </c>
      <c r="J2175" s="93"/>
      <c r="L2175" s="278">
        <f t="shared" si="367"/>
        <v>0</v>
      </c>
      <c r="M2175" s="278">
        <f t="shared" si="368"/>
        <v>0</v>
      </c>
      <c r="N2175" s="319">
        <f t="shared" si="369"/>
        <v>0</v>
      </c>
      <c r="O2175" s="300"/>
      <c r="P2175" s="300"/>
      <c r="Q2175" s="297"/>
      <c r="R2175" s="297"/>
      <c r="S2175" s="299" t="str">
        <f t="shared" si="375"/>
        <v/>
      </c>
    </row>
    <row r="2176" spans="1:19" ht="30" customHeight="1" x14ac:dyDescent="0.2">
      <c r="A2176" s="277" t="str">
        <f t="shared" si="365"/>
        <v/>
      </c>
      <c r="B2176" s="296" t="str">
        <f t="shared" si="370"/>
        <v/>
      </c>
      <c r="C2176" s="296" t="str">
        <f t="shared" si="371"/>
        <v/>
      </c>
      <c r="D2176" s="297" t="str">
        <f t="shared" si="372"/>
        <v/>
      </c>
      <c r="E2176" s="298" t="str">
        <f t="shared" si="374"/>
        <v/>
      </c>
      <c r="F2176" s="297"/>
      <c r="G2176" s="297">
        <v>2176</v>
      </c>
      <c r="H2176" s="296" t="str">
        <f t="shared" si="373"/>
        <v/>
      </c>
      <c r="I2176" s="299" t="str">
        <f t="shared" si="366"/>
        <v/>
      </c>
      <c r="J2176" s="93"/>
      <c r="L2176" s="278">
        <f t="shared" si="367"/>
        <v>0</v>
      </c>
      <c r="M2176" s="278">
        <f t="shared" si="368"/>
        <v>0</v>
      </c>
      <c r="N2176" s="319">
        <f t="shared" si="369"/>
        <v>0</v>
      </c>
      <c r="O2176" s="300"/>
      <c r="P2176" s="300"/>
      <c r="Q2176" s="297"/>
      <c r="R2176" s="297"/>
      <c r="S2176" s="299" t="str">
        <f t="shared" si="375"/>
        <v/>
      </c>
    </row>
    <row r="2177" spans="1:19" ht="30" customHeight="1" x14ac:dyDescent="0.2">
      <c r="A2177" s="277" t="str">
        <f t="shared" si="365"/>
        <v/>
      </c>
      <c r="B2177" s="296" t="str">
        <f t="shared" si="370"/>
        <v/>
      </c>
      <c r="C2177" s="296" t="str">
        <f t="shared" si="371"/>
        <v/>
      </c>
      <c r="D2177" s="297" t="str">
        <f t="shared" si="372"/>
        <v/>
      </c>
      <c r="E2177" s="298" t="str">
        <f t="shared" si="374"/>
        <v/>
      </c>
      <c r="F2177" s="297"/>
      <c r="G2177" s="297">
        <v>2177</v>
      </c>
      <c r="H2177" s="296" t="str">
        <f t="shared" si="373"/>
        <v/>
      </c>
      <c r="I2177" s="299" t="str">
        <f t="shared" si="366"/>
        <v/>
      </c>
      <c r="J2177" s="93"/>
      <c r="L2177" s="278">
        <f t="shared" si="367"/>
        <v>0</v>
      </c>
      <c r="M2177" s="278">
        <f t="shared" si="368"/>
        <v>0</v>
      </c>
      <c r="N2177" s="319">
        <f t="shared" si="369"/>
        <v>0</v>
      </c>
      <c r="O2177" s="300"/>
      <c r="P2177" s="300"/>
      <c r="Q2177" s="297"/>
      <c r="R2177" s="297"/>
      <c r="S2177" s="299" t="str">
        <f t="shared" si="375"/>
        <v/>
      </c>
    </row>
    <row r="2178" spans="1:19" ht="30" customHeight="1" x14ac:dyDescent="0.2">
      <c r="A2178" s="277" t="str">
        <f t="shared" ref="A2178:A2241" si="376">IF(B2178="","",$W$3)</f>
        <v/>
      </c>
      <c r="B2178" s="296" t="str">
        <f t="shared" si="370"/>
        <v/>
      </c>
      <c r="C2178" s="296" t="str">
        <f t="shared" si="371"/>
        <v/>
      </c>
      <c r="D2178" s="297" t="str">
        <f t="shared" si="372"/>
        <v/>
      </c>
      <c r="E2178" s="298" t="str">
        <f t="shared" si="374"/>
        <v/>
      </c>
      <c r="F2178" s="297"/>
      <c r="G2178" s="297">
        <v>2178</v>
      </c>
      <c r="H2178" s="296" t="str">
        <f t="shared" si="373"/>
        <v/>
      </c>
      <c r="I2178" s="299" t="str">
        <f t="shared" ref="I2178:I2241" si="377">IF(H2178="","",CONCATENATE("C",IF(H2178&gt;$X$1-25,0,INT(($X$1-H2178-20)/5))))</f>
        <v/>
      </c>
      <c r="J2178" s="93"/>
      <c r="L2178" s="278">
        <f t="shared" ref="L2178:L2241" si="378">IF(D2178="M",1,0)</f>
        <v>0</v>
      </c>
      <c r="M2178" s="278">
        <f t="shared" ref="M2178:M2241" si="379">IF(D2178="F",1,0)</f>
        <v>0</v>
      </c>
      <c r="N2178" s="319">
        <f t="shared" ref="N2178:N2241" si="380">IF(COUNTBLANK(O2178:R2178)=0,1,0)</f>
        <v>0</v>
      </c>
      <c r="O2178" s="300"/>
      <c r="P2178" s="300"/>
      <c r="Q2178" s="297"/>
      <c r="R2178" s="297"/>
      <c r="S2178" s="299" t="str">
        <f t="shared" si="375"/>
        <v/>
      </c>
    </row>
    <row r="2179" spans="1:19" ht="30" customHeight="1" x14ac:dyDescent="0.2">
      <c r="A2179" s="277" t="str">
        <f t="shared" si="376"/>
        <v/>
      </c>
      <c r="B2179" s="296" t="str">
        <f t="shared" ref="B2179:B2242" si="381">IF(O2179="","",O2179)</f>
        <v/>
      </c>
      <c r="C2179" s="296" t="str">
        <f t="shared" ref="C2179:C2242" si="382">IF(P2179="","",P2179)</f>
        <v/>
      </c>
      <c r="D2179" s="297" t="str">
        <f t="shared" ref="D2179:D2242" si="383">IF(Q2179="","",Q2179)</f>
        <v/>
      </c>
      <c r="E2179" s="298" t="str">
        <f t="shared" si="374"/>
        <v/>
      </c>
      <c r="F2179" s="297"/>
      <c r="G2179" s="297">
        <v>2179</v>
      </c>
      <c r="H2179" s="296" t="str">
        <f t="shared" ref="H2179:H2242" si="384">IF(R2179="","",R2179)</f>
        <v/>
      </c>
      <c r="I2179" s="299" t="str">
        <f t="shared" si="377"/>
        <v/>
      </c>
      <c r="J2179" s="93"/>
      <c r="L2179" s="278">
        <f t="shared" si="378"/>
        <v>0</v>
      </c>
      <c r="M2179" s="278">
        <f t="shared" si="379"/>
        <v>0</v>
      </c>
      <c r="N2179" s="319">
        <f t="shared" si="380"/>
        <v>0</v>
      </c>
      <c r="O2179" s="300"/>
      <c r="P2179" s="300"/>
      <c r="Q2179" s="297"/>
      <c r="R2179" s="297"/>
      <c r="S2179" s="299" t="str">
        <f t="shared" si="375"/>
        <v/>
      </c>
    </row>
    <row r="2180" spans="1:19" ht="30" customHeight="1" x14ac:dyDescent="0.2">
      <c r="A2180" s="277" t="str">
        <f t="shared" si="376"/>
        <v/>
      </c>
      <c r="B2180" s="296" t="str">
        <f t="shared" si="381"/>
        <v/>
      </c>
      <c r="C2180" s="296" t="str">
        <f t="shared" si="382"/>
        <v/>
      </c>
      <c r="D2180" s="297" t="str">
        <f t="shared" si="383"/>
        <v/>
      </c>
      <c r="E2180" s="298" t="str">
        <f t="shared" ref="E2180:E2243" si="385">IF(H2180="","",VALUE(CONCATENATE("01/01/",H2180)))</f>
        <v/>
      </c>
      <c r="F2180" s="297"/>
      <c r="G2180" s="297">
        <v>2180</v>
      </c>
      <c r="H2180" s="296" t="str">
        <f t="shared" si="384"/>
        <v/>
      </c>
      <c r="I2180" s="299" t="str">
        <f t="shared" si="377"/>
        <v/>
      </c>
      <c r="J2180" s="93"/>
      <c r="L2180" s="278">
        <f t="shared" si="378"/>
        <v>0</v>
      </c>
      <c r="M2180" s="278">
        <f t="shared" si="379"/>
        <v>0</v>
      </c>
      <c r="N2180" s="319">
        <f t="shared" si="380"/>
        <v>0</v>
      </c>
      <c r="O2180" s="300"/>
      <c r="P2180" s="300"/>
      <c r="Q2180" s="297"/>
      <c r="R2180" s="297"/>
      <c r="S2180" s="299" t="str">
        <f t="shared" si="375"/>
        <v/>
      </c>
    </row>
    <row r="2181" spans="1:19" ht="30" customHeight="1" x14ac:dyDescent="0.2">
      <c r="A2181" s="277" t="str">
        <f t="shared" si="376"/>
        <v/>
      </c>
      <c r="B2181" s="296" t="str">
        <f t="shared" si="381"/>
        <v/>
      </c>
      <c r="C2181" s="296" t="str">
        <f t="shared" si="382"/>
        <v/>
      </c>
      <c r="D2181" s="297" t="str">
        <f t="shared" si="383"/>
        <v/>
      </c>
      <c r="E2181" s="298" t="str">
        <f t="shared" si="385"/>
        <v/>
      </c>
      <c r="F2181" s="297"/>
      <c r="G2181" s="297">
        <v>2181</v>
      </c>
      <c r="H2181" s="296" t="str">
        <f t="shared" si="384"/>
        <v/>
      </c>
      <c r="I2181" s="299" t="str">
        <f t="shared" si="377"/>
        <v/>
      </c>
      <c r="J2181" s="93"/>
      <c r="L2181" s="278">
        <f t="shared" si="378"/>
        <v>0</v>
      </c>
      <c r="M2181" s="278">
        <f t="shared" si="379"/>
        <v>0</v>
      </c>
      <c r="N2181" s="319">
        <f t="shared" si="380"/>
        <v>0</v>
      </c>
      <c r="O2181" s="300"/>
      <c r="P2181" s="300"/>
      <c r="Q2181" s="297"/>
      <c r="R2181" s="297"/>
      <c r="S2181" s="299" t="str">
        <f t="shared" si="375"/>
        <v/>
      </c>
    </row>
    <row r="2182" spans="1:19" ht="30" customHeight="1" x14ac:dyDescent="0.2">
      <c r="A2182" s="277" t="str">
        <f t="shared" si="376"/>
        <v/>
      </c>
      <c r="B2182" s="296" t="str">
        <f t="shared" si="381"/>
        <v/>
      </c>
      <c r="C2182" s="296" t="str">
        <f t="shared" si="382"/>
        <v/>
      </c>
      <c r="D2182" s="297" t="str">
        <f t="shared" si="383"/>
        <v/>
      </c>
      <c r="E2182" s="298" t="str">
        <f t="shared" si="385"/>
        <v/>
      </c>
      <c r="F2182" s="297"/>
      <c r="G2182" s="297">
        <v>2182</v>
      </c>
      <c r="H2182" s="296" t="str">
        <f t="shared" si="384"/>
        <v/>
      </c>
      <c r="I2182" s="299" t="str">
        <f t="shared" si="377"/>
        <v/>
      </c>
      <c r="J2182" s="93"/>
      <c r="L2182" s="278">
        <f t="shared" si="378"/>
        <v>0</v>
      </c>
      <c r="M2182" s="278">
        <f t="shared" si="379"/>
        <v>0</v>
      </c>
      <c r="N2182" s="319">
        <f t="shared" si="380"/>
        <v>0</v>
      </c>
      <c r="O2182" s="300"/>
      <c r="P2182" s="300"/>
      <c r="Q2182" s="297"/>
      <c r="R2182" s="297"/>
      <c r="S2182" s="299" t="str">
        <f t="shared" si="375"/>
        <v/>
      </c>
    </row>
    <row r="2183" spans="1:19" ht="30" customHeight="1" x14ac:dyDescent="0.2">
      <c r="A2183" s="277" t="str">
        <f t="shared" si="376"/>
        <v/>
      </c>
      <c r="B2183" s="296" t="str">
        <f t="shared" si="381"/>
        <v/>
      </c>
      <c r="C2183" s="296" t="str">
        <f t="shared" si="382"/>
        <v/>
      </c>
      <c r="D2183" s="297" t="str">
        <f t="shared" si="383"/>
        <v/>
      </c>
      <c r="E2183" s="298" t="str">
        <f t="shared" si="385"/>
        <v/>
      </c>
      <c r="F2183" s="297"/>
      <c r="G2183" s="297">
        <v>2183</v>
      </c>
      <c r="H2183" s="296" t="str">
        <f t="shared" si="384"/>
        <v/>
      </c>
      <c r="I2183" s="299" t="str">
        <f t="shared" si="377"/>
        <v/>
      </c>
      <c r="J2183" s="93"/>
      <c r="L2183" s="278">
        <f t="shared" si="378"/>
        <v>0</v>
      </c>
      <c r="M2183" s="278">
        <f t="shared" si="379"/>
        <v>0</v>
      </c>
      <c r="N2183" s="319">
        <f t="shared" si="380"/>
        <v>0</v>
      </c>
      <c r="O2183" s="300"/>
      <c r="P2183" s="300"/>
      <c r="Q2183" s="297"/>
      <c r="R2183" s="297"/>
      <c r="S2183" s="299" t="str">
        <f t="shared" si="375"/>
        <v/>
      </c>
    </row>
    <row r="2184" spans="1:19" ht="30" customHeight="1" x14ac:dyDescent="0.2">
      <c r="A2184" s="277" t="str">
        <f t="shared" si="376"/>
        <v/>
      </c>
      <c r="B2184" s="296" t="str">
        <f t="shared" si="381"/>
        <v/>
      </c>
      <c r="C2184" s="296" t="str">
        <f t="shared" si="382"/>
        <v/>
      </c>
      <c r="D2184" s="297" t="str">
        <f t="shared" si="383"/>
        <v/>
      </c>
      <c r="E2184" s="298" t="str">
        <f t="shared" si="385"/>
        <v/>
      </c>
      <c r="F2184" s="297"/>
      <c r="G2184" s="297">
        <v>2184</v>
      </c>
      <c r="H2184" s="296" t="str">
        <f t="shared" si="384"/>
        <v/>
      </c>
      <c r="I2184" s="299" t="str">
        <f t="shared" si="377"/>
        <v/>
      </c>
      <c r="J2184" s="93"/>
      <c r="L2184" s="278">
        <f t="shared" si="378"/>
        <v>0</v>
      </c>
      <c r="M2184" s="278">
        <f t="shared" si="379"/>
        <v>0</v>
      </c>
      <c r="N2184" s="319">
        <f t="shared" si="380"/>
        <v>0</v>
      </c>
      <c r="O2184" s="300"/>
      <c r="P2184" s="300"/>
      <c r="Q2184" s="297"/>
      <c r="R2184" s="297"/>
      <c r="S2184" s="299" t="str">
        <f t="shared" si="375"/>
        <v/>
      </c>
    </row>
    <row r="2185" spans="1:19" ht="30" customHeight="1" x14ac:dyDescent="0.2">
      <c r="A2185" s="277" t="str">
        <f t="shared" si="376"/>
        <v/>
      </c>
      <c r="B2185" s="296" t="str">
        <f t="shared" si="381"/>
        <v/>
      </c>
      <c r="C2185" s="296" t="str">
        <f t="shared" si="382"/>
        <v/>
      </c>
      <c r="D2185" s="297" t="str">
        <f t="shared" si="383"/>
        <v/>
      </c>
      <c r="E2185" s="298" t="str">
        <f t="shared" si="385"/>
        <v/>
      </c>
      <c r="F2185" s="297"/>
      <c r="G2185" s="297">
        <v>2185</v>
      </c>
      <c r="H2185" s="296" t="str">
        <f t="shared" si="384"/>
        <v/>
      </c>
      <c r="I2185" s="299" t="str">
        <f t="shared" si="377"/>
        <v/>
      </c>
      <c r="J2185" s="93"/>
      <c r="L2185" s="278">
        <f t="shared" si="378"/>
        <v>0</v>
      </c>
      <c r="M2185" s="278">
        <f t="shared" si="379"/>
        <v>0</v>
      </c>
      <c r="N2185" s="319">
        <f t="shared" si="380"/>
        <v>0</v>
      </c>
      <c r="O2185" s="300"/>
      <c r="P2185" s="300"/>
      <c r="Q2185" s="297"/>
      <c r="R2185" s="297"/>
      <c r="S2185" s="299" t="str">
        <f t="shared" si="375"/>
        <v/>
      </c>
    </row>
    <row r="2186" spans="1:19" ht="30" customHeight="1" x14ac:dyDescent="0.2">
      <c r="A2186" s="277" t="str">
        <f t="shared" si="376"/>
        <v/>
      </c>
      <c r="B2186" s="296" t="str">
        <f t="shared" si="381"/>
        <v/>
      </c>
      <c r="C2186" s="296" t="str">
        <f t="shared" si="382"/>
        <v/>
      </c>
      <c r="D2186" s="297" t="str">
        <f t="shared" si="383"/>
        <v/>
      </c>
      <c r="E2186" s="298" t="str">
        <f t="shared" si="385"/>
        <v/>
      </c>
      <c r="F2186" s="297"/>
      <c r="G2186" s="297">
        <v>2186</v>
      </c>
      <c r="H2186" s="296" t="str">
        <f t="shared" si="384"/>
        <v/>
      </c>
      <c r="I2186" s="299" t="str">
        <f t="shared" si="377"/>
        <v/>
      </c>
      <c r="J2186" s="93"/>
      <c r="L2186" s="278">
        <f t="shared" si="378"/>
        <v>0</v>
      </c>
      <c r="M2186" s="278">
        <f t="shared" si="379"/>
        <v>0</v>
      </c>
      <c r="N2186" s="319">
        <f t="shared" si="380"/>
        <v>0</v>
      </c>
      <c r="O2186" s="300"/>
      <c r="P2186" s="300"/>
      <c r="Q2186" s="297"/>
      <c r="R2186" s="297"/>
      <c r="S2186" s="299" t="str">
        <f t="shared" si="375"/>
        <v/>
      </c>
    </row>
    <row r="2187" spans="1:19" ht="30" customHeight="1" x14ac:dyDescent="0.2">
      <c r="A2187" s="277" t="str">
        <f t="shared" si="376"/>
        <v/>
      </c>
      <c r="B2187" s="296" t="str">
        <f t="shared" si="381"/>
        <v/>
      </c>
      <c r="C2187" s="296" t="str">
        <f t="shared" si="382"/>
        <v/>
      </c>
      <c r="D2187" s="297" t="str">
        <f t="shared" si="383"/>
        <v/>
      </c>
      <c r="E2187" s="298" t="str">
        <f t="shared" si="385"/>
        <v/>
      </c>
      <c r="F2187" s="297"/>
      <c r="G2187" s="297">
        <v>2187</v>
      </c>
      <c r="H2187" s="296" t="str">
        <f t="shared" si="384"/>
        <v/>
      </c>
      <c r="I2187" s="299" t="str">
        <f t="shared" si="377"/>
        <v/>
      </c>
      <c r="J2187" s="93"/>
      <c r="L2187" s="278">
        <f t="shared" si="378"/>
        <v>0</v>
      </c>
      <c r="M2187" s="278">
        <f t="shared" si="379"/>
        <v>0</v>
      </c>
      <c r="N2187" s="319">
        <f t="shared" si="380"/>
        <v>0</v>
      </c>
      <c r="O2187" s="300"/>
      <c r="P2187" s="300"/>
      <c r="Q2187" s="297"/>
      <c r="R2187" s="297"/>
      <c r="S2187" s="299" t="str">
        <f t="shared" si="375"/>
        <v/>
      </c>
    </row>
    <row r="2188" spans="1:19" ht="30" customHeight="1" x14ac:dyDescent="0.2">
      <c r="A2188" s="277" t="str">
        <f t="shared" si="376"/>
        <v/>
      </c>
      <c r="B2188" s="296" t="str">
        <f t="shared" si="381"/>
        <v/>
      </c>
      <c r="C2188" s="296" t="str">
        <f t="shared" si="382"/>
        <v/>
      </c>
      <c r="D2188" s="297" t="str">
        <f t="shared" si="383"/>
        <v/>
      </c>
      <c r="E2188" s="298" t="str">
        <f t="shared" si="385"/>
        <v/>
      </c>
      <c r="F2188" s="297"/>
      <c r="G2188" s="297">
        <v>2188</v>
      </c>
      <c r="H2188" s="296" t="str">
        <f t="shared" si="384"/>
        <v/>
      </c>
      <c r="I2188" s="299" t="str">
        <f t="shared" si="377"/>
        <v/>
      </c>
      <c r="J2188" s="93"/>
      <c r="L2188" s="278">
        <f t="shared" si="378"/>
        <v>0</v>
      </c>
      <c r="M2188" s="278">
        <f t="shared" si="379"/>
        <v>0</v>
      </c>
      <c r="N2188" s="319">
        <f t="shared" si="380"/>
        <v>0</v>
      </c>
      <c r="O2188" s="300"/>
      <c r="P2188" s="300"/>
      <c r="Q2188" s="297"/>
      <c r="R2188" s="297"/>
      <c r="S2188" s="299" t="str">
        <f t="shared" si="375"/>
        <v/>
      </c>
    </row>
    <row r="2189" spans="1:19" ht="30" customHeight="1" x14ac:dyDescent="0.2">
      <c r="A2189" s="277" t="str">
        <f t="shared" si="376"/>
        <v/>
      </c>
      <c r="B2189" s="296" t="str">
        <f t="shared" si="381"/>
        <v/>
      </c>
      <c r="C2189" s="296" t="str">
        <f t="shared" si="382"/>
        <v/>
      </c>
      <c r="D2189" s="297" t="str">
        <f t="shared" si="383"/>
        <v/>
      </c>
      <c r="E2189" s="298" t="str">
        <f t="shared" si="385"/>
        <v/>
      </c>
      <c r="F2189" s="297"/>
      <c r="G2189" s="297">
        <v>2189</v>
      </c>
      <c r="H2189" s="296" t="str">
        <f t="shared" si="384"/>
        <v/>
      </c>
      <c r="I2189" s="299" t="str">
        <f t="shared" si="377"/>
        <v/>
      </c>
      <c r="J2189" s="93"/>
      <c r="L2189" s="278">
        <f t="shared" si="378"/>
        <v>0</v>
      </c>
      <c r="M2189" s="278">
        <f t="shared" si="379"/>
        <v>0</v>
      </c>
      <c r="N2189" s="319">
        <f t="shared" si="380"/>
        <v>0</v>
      </c>
      <c r="O2189" s="300"/>
      <c r="P2189" s="300"/>
      <c r="Q2189" s="297"/>
      <c r="R2189" s="297"/>
      <c r="S2189" s="299" t="str">
        <f t="shared" si="375"/>
        <v/>
      </c>
    </row>
    <row r="2190" spans="1:19" ht="30" customHeight="1" x14ac:dyDescent="0.2">
      <c r="A2190" s="277" t="str">
        <f t="shared" si="376"/>
        <v/>
      </c>
      <c r="B2190" s="296" t="str">
        <f t="shared" si="381"/>
        <v/>
      </c>
      <c r="C2190" s="296" t="str">
        <f t="shared" si="382"/>
        <v/>
      </c>
      <c r="D2190" s="297" t="str">
        <f t="shared" si="383"/>
        <v/>
      </c>
      <c r="E2190" s="298" t="str">
        <f t="shared" si="385"/>
        <v/>
      </c>
      <c r="F2190" s="297"/>
      <c r="G2190" s="297">
        <v>2190</v>
      </c>
      <c r="H2190" s="296" t="str">
        <f t="shared" si="384"/>
        <v/>
      </c>
      <c r="I2190" s="299" t="str">
        <f t="shared" si="377"/>
        <v/>
      </c>
      <c r="J2190" s="93"/>
      <c r="L2190" s="278">
        <f t="shared" si="378"/>
        <v>0</v>
      </c>
      <c r="M2190" s="278">
        <f t="shared" si="379"/>
        <v>0</v>
      </c>
      <c r="N2190" s="319">
        <f t="shared" si="380"/>
        <v>0</v>
      </c>
      <c r="O2190" s="300"/>
      <c r="P2190" s="300"/>
      <c r="Q2190" s="297"/>
      <c r="R2190" s="297"/>
      <c r="S2190" s="299" t="str">
        <f t="shared" si="375"/>
        <v/>
      </c>
    </row>
    <row r="2191" spans="1:19" ht="30" customHeight="1" x14ac:dyDescent="0.2">
      <c r="A2191" s="277" t="str">
        <f t="shared" si="376"/>
        <v/>
      </c>
      <c r="B2191" s="296" t="str">
        <f t="shared" si="381"/>
        <v/>
      </c>
      <c r="C2191" s="296" t="str">
        <f t="shared" si="382"/>
        <v/>
      </c>
      <c r="D2191" s="297" t="str">
        <f t="shared" si="383"/>
        <v/>
      </c>
      <c r="E2191" s="298" t="str">
        <f t="shared" si="385"/>
        <v/>
      </c>
      <c r="F2191" s="297"/>
      <c r="G2191" s="297">
        <v>2191</v>
      </c>
      <c r="H2191" s="296" t="str">
        <f t="shared" si="384"/>
        <v/>
      </c>
      <c r="I2191" s="299" t="str">
        <f t="shared" si="377"/>
        <v/>
      </c>
      <c r="J2191" s="93"/>
      <c r="L2191" s="278">
        <f t="shared" si="378"/>
        <v>0</v>
      </c>
      <c r="M2191" s="278">
        <f t="shared" si="379"/>
        <v>0</v>
      </c>
      <c r="N2191" s="319">
        <f t="shared" si="380"/>
        <v>0</v>
      </c>
      <c r="O2191" s="300"/>
      <c r="P2191" s="300"/>
      <c r="Q2191" s="297"/>
      <c r="R2191" s="297"/>
      <c r="S2191" s="299" t="str">
        <f t="shared" si="375"/>
        <v/>
      </c>
    </row>
    <row r="2192" spans="1:19" ht="30" customHeight="1" x14ac:dyDescent="0.2">
      <c r="A2192" s="277" t="str">
        <f t="shared" si="376"/>
        <v/>
      </c>
      <c r="B2192" s="296" t="str">
        <f t="shared" si="381"/>
        <v/>
      </c>
      <c r="C2192" s="296" t="str">
        <f t="shared" si="382"/>
        <v/>
      </c>
      <c r="D2192" s="297" t="str">
        <f t="shared" si="383"/>
        <v/>
      </c>
      <c r="E2192" s="298" t="str">
        <f t="shared" si="385"/>
        <v/>
      </c>
      <c r="F2192" s="297"/>
      <c r="G2192" s="297">
        <v>2192</v>
      </c>
      <c r="H2192" s="296" t="str">
        <f t="shared" si="384"/>
        <v/>
      </c>
      <c r="I2192" s="299" t="str">
        <f t="shared" si="377"/>
        <v/>
      </c>
      <c r="J2192" s="93"/>
      <c r="L2192" s="278">
        <f t="shared" si="378"/>
        <v>0</v>
      </c>
      <c r="M2192" s="278">
        <f t="shared" si="379"/>
        <v>0</v>
      </c>
      <c r="N2192" s="319">
        <f t="shared" si="380"/>
        <v>0</v>
      </c>
      <c r="O2192" s="300"/>
      <c r="P2192" s="300"/>
      <c r="Q2192" s="297"/>
      <c r="R2192" s="297"/>
      <c r="S2192" s="299" t="str">
        <f t="shared" si="375"/>
        <v/>
      </c>
    </row>
    <row r="2193" spans="1:19" ht="30" customHeight="1" x14ac:dyDescent="0.2">
      <c r="A2193" s="277" t="str">
        <f t="shared" si="376"/>
        <v/>
      </c>
      <c r="B2193" s="296" t="str">
        <f t="shared" si="381"/>
        <v/>
      </c>
      <c r="C2193" s="296" t="str">
        <f t="shared" si="382"/>
        <v/>
      </c>
      <c r="D2193" s="297" t="str">
        <f t="shared" si="383"/>
        <v/>
      </c>
      <c r="E2193" s="298" t="str">
        <f t="shared" si="385"/>
        <v/>
      </c>
      <c r="F2193" s="297"/>
      <c r="G2193" s="297">
        <v>2193</v>
      </c>
      <c r="H2193" s="296" t="str">
        <f t="shared" si="384"/>
        <v/>
      </c>
      <c r="I2193" s="299" t="str">
        <f t="shared" si="377"/>
        <v/>
      </c>
      <c r="J2193" s="93"/>
      <c r="L2193" s="278">
        <f t="shared" si="378"/>
        <v>0</v>
      </c>
      <c r="M2193" s="278">
        <f t="shared" si="379"/>
        <v>0</v>
      </c>
      <c r="N2193" s="319">
        <f t="shared" si="380"/>
        <v>0</v>
      </c>
      <c r="O2193" s="300"/>
      <c r="P2193" s="300"/>
      <c r="Q2193" s="297"/>
      <c r="R2193" s="297"/>
      <c r="S2193" s="299" t="str">
        <f t="shared" ref="S2193:S2256" si="386">IF(R2193="","",CONCATENATE("C",IF(R2193&gt;$X$1-25,0,INT(($X$1-R2193-20)/5))))</f>
        <v/>
      </c>
    </row>
    <row r="2194" spans="1:19" ht="30" customHeight="1" x14ac:dyDescent="0.2">
      <c r="A2194" s="277" t="str">
        <f t="shared" si="376"/>
        <v/>
      </c>
      <c r="B2194" s="296" t="str">
        <f t="shared" si="381"/>
        <v/>
      </c>
      <c r="C2194" s="296" t="str">
        <f t="shared" si="382"/>
        <v/>
      </c>
      <c r="D2194" s="297" t="str">
        <f t="shared" si="383"/>
        <v/>
      </c>
      <c r="E2194" s="298" t="str">
        <f t="shared" si="385"/>
        <v/>
      </c>
      <c r="F2194" s="297"/>
      <c r="G2194" s="297">
        <v>2194</v>
      </c>
      <c r="H2194" s="296" t="str">
        <f t="shared" si="384"/>
        <v/>
      </c>
      <c r="I2194" s="299" t="str">
        <f t="shared" si="377"/>
        <v/>
      </c>
      <c r="J2194" s="93"/>
      <c r="L2194" s="278">
        <f t="shared" si="378"/>
        <v>0</v>
      </c>
      <c r="M2194" s="278">
        <f t="shared" si="379"/>
        <v>0</v>
      </c>
      <c r="N2194" s="319">
        <f t="shared" si="380"/>
        <v>0</v>
      </c>
      <c r="O2194" s="300"/>
      <c r="P2194" s="300"/>
      <c r="Q2194" s="297"/>
      <c r="R2194" s="297"/>
      <c r="S2194" s="299" t="str">
        <f t="shared" si="386"/>
        <v/>
      </c>
    </row>
    <row r="2195" spans="1:19" ht="30" customHeight="1" x14ac:dyDescent="0.2">
      <c r="A2195" s="277" t="str">
        <f t="shared" si="376"/>
        <v/>
      </c>
      <c r="B2195" s="296" t="str">
        <f t="shared" si="381"/>
        <v/>
      </c>
      <c r="C2195" s="296" t="str">
        <f t="shared" si="382"/>
        <v/>
      </c>
      <c r="D2195" s="297" t="str">
        <f t="shared" si="383"/>
        <v/>
      </c>
      <c r="E2195" s="298" t="str">
        <f t="shared" si="385"/>
        <v/>
      </c>
      <c r="F2195" s="297"/>
      <c r="G2195" s="297">
        <v>2195</v>
      </c>
      <c r="H2195" s="296" t="str">
        <f t="shared" si="384"/>
        <v/>
      </c>
      <c r="I2195" s="299" t="str">
        <f t="shared" si="377"/>
        <v/>
      </c>
      <c r="J2195" s="93"/>
      <c r="L2195" s="278">
        <f t="shared" si="378"/>
        <v>0</v>
      </c>
      <c r="M2195" s="278">
        <f t="shared" si="379"/>
        <v>0</v>
      </c>
      <c r="N2195" s="319">
        <f t="shared" si="380"/>
        <v>0</v>
      </c>
      <c r="O2195" s="300"/>
      <c r="P2195" s="300"/>
      <c r="Q2195" s="297"/>
      <c r="R2195" s="297"/>
      <c r="S2195" s="299" t="str">
        <f t="shared" si="386"/>
        <v/>
      </c>
    </row>
    <row r="2196" spans="1:19" ht="30" customHeight="1" x14ac:dyDescent="0.2">
      <c r="A2196" s="277" t="str">
        <f t="shared" si="376"/>
        <v/>
      </c>
      <c r="B2196" s="296" t="str">
        <f t="shared" si="381"/>
        <v/>
      </c>
      <c r="C2196" s="296" t="str">
        <f t="shared" si="382"/>
        <v/>
      </c>
      <c r="D2196" s="297" t="str">
        <f t="shared" si="383"/>
        <v/>
      </c>
      <c r="E2196" s="298" t="str">
        <f t="shared" si="385"/>
        <v/>
      </c>
      <c r="F2196" s="297"/>
      <c r="G2196" s="297">
        <v>2196</v>
      </c>
      <c r="H2196" s="296" t="str">
        <f t="shared" si="384"/>
        <v/>
      </c>
      <c r="I2196" s="299" t="str">
        <f t="shared" si="377"/>
        <v/>
      </c>
      <c r="J2196" s="93"/>
      <c r="L2196" s="278">
        <f t="shared" si="378"/>
        <v>0</v>
      </c>
      <c r="M2196" s="278">
        <f t="shared" si="379"/>
        <v>0</v>
      </c>
      <c r="N2196" s="319">
        <f t="shared" si="380"/>
        <v>0</v>
      </c>
      <c r="O2196" s="300"/>
      <c r="P2196" s="300"/>
      <c r="Q2196" s="297"/>
      <c r="R2196" s="297"/>
      <c r="S2196" s="299" t="str">
        <f t="shared" si="386"/>
        <v/>
      </c>
    </row>
    <row r="2197" spans="1:19" ht="30" customHeight="1" x14ac:dyDescent="0.2">
      <c r="A2197" s="277" t="str">
        <f t="shared" si="376"/>
        <v/>
      </c>
      <c r="B2197" s="296" t="str">
        <f t="shared" si="381"/>
        <v/>
      </c>
      <c r="C2197" s="296" t="str">
        <f t="shared" si="382"/>
        <v/>
      </c>
      <c r="D2197" s="297" t="str">
        <f t="shared" si="383"/>
        <v/>
      </c>
      <c r="E2197" s="298" t="str">
        <f t="shared" si="385"/>
        <v/>
      </c>
      <c r="F2197" s="297"/>
      <c r="G2197" s="297">
        <v>2197</v>
      </c>
      <c r="H2197" s="296" t="str">
        <f t="shared" si="384"/>
        <v/>
      </c>
      <c r="I2197" s="299" t="str">
        <f t="shared" si="377"/>
        <v/>
      </c>
      <c r="J2197" s="93"/>
      <c r="L2197" s="278">
        <f t="shared" si="378"/>
        <v>0</v>
      </c>
      <c r="M2197" s="278">
        <f t="shared" si="379"/>
        <v>0</v>
      </c>
      <c r="N2197" s="319">
        <f t="shared" si="380"/>
        <v>0</v>
      </c>
      <c r="O2197" s="300"/>
      <c r="P2197" s="300"/>
      <c r="Q2197" s="297"/>
      <c r="R2197" s="297"/>
      <c r="S2197" s="299" t="str">
        <f t="shared" si="386"/>
        <v/>
      </c>
    </row>
    <row r="2198" spans="1:19" ht="30" customHeight="1" x14ac:dyDescent="0.2">
      <c r="A2198" s="277" t="str">
        <f t="shared" si="376"/>
        <v/>
      </c>
      <c r="B2198" s="296" t="str">
        <f t="shared" si="381"/>
        <v/>
      </c>
      <c r="C2198" s="296" t="str">
        <f t="shared" si="382"/>
        <v/>
      </c>
      <c r="D2198" s="297" t="str">
        <f t="shared" si="383"/>
        <v/>
      </c>
      <c r="E2198" s="298" t="str">
        <f t="shared" si="385"/>
        <v/>
      </c>
      <c r="F2198" s="297"/>
      <c r="G2198" s="297">
        <v>2198</v>
      </c>
      <c r="H2198" s="296" t="str">
        <f t="shared" si="384"/>
        <v/>
      </c>
      <c r="I2198" s="299" t="str">
        <f t="shared" si="377"/>
        <v/>
      </c>
      <c r="J2198" s="93"/>
      <c r="L2198" s="278">
        <f t="shared" si="378"/>
        <v>0</v>
      </c>
      <c r="M2198" s="278">
        <f t="shared" si="379"/>
        <v>0</v>
      </c>
      <c r="N2198" s="319">
        <f t="shared" si="380"/>
        <v>0</v>
      </c>
      <c r="O2198" s="300"/>
      <c r="P2198" s="300"/>
      <c r="Q2198" s="297"/>
      <c r="R2198" s="297"/>
      <c r="S2198" s="299" t="str">
        <f t="shared" si="386"/>
        <v/>
      </c>
    </row>
    <row r="2199" spans="1:19" ht="30" customHeight="1" x14ac:dyDescent="0.2">
      <c r="A2199" s="277" t="str">
        <f t="shared" si="376"/>
        <v/>
      </c>
      <c r="B2199" s="296" t="str">
        <f t="shared" si="381"/>
        <v/>
      </c>
      <c r="C2199" s="296" t="str">
        <f t="shared" si="382"/>
        <v/>
      </c>
      <c r="D2199" s="297" t="str">
        <f t="shared" si="383"/>
        <v/>
      </c>
      <c r="E2199" s="298" t="str">
        <f t="shared" si="385"/>
        <v/>
      </c>
      <c r="F2199" s="297"/>
      <c r="G2199" s="297">
        <v>2199</v>
      </c>
      <c r="H2199" s="296" t="str">
        <f t="shared" si="384"/>
        <v/>
      </c>
      <c r="I2199" s="299" t="str">
        <f t="shared" si="377"/>
        <v/>
      </c>
      <c r="J2199" s="93"/>
      <c r="L2199" s="278">
        <f t="shared" si="378"/>
        <v>0</v>
      </c>
      <c r="M2199" s="278">
        <f t="shared" si="379"/>
        <v>0</v>
      </c>
      <c r="N2199" s="319">
        <f t="shared" si="380"/>
        <v>0</v>
      </c>
      <c r="O2199" s="300"/>
      <c r="P2199" s="300"/>
      <c r="Q2199" s="297"/>
      <c r="R2199" s="297"/>
      <c r="S2199" s="299" t="str">
        <f t="shared" si="386"/>
        <v/>
      </c>
    </row>
    <row r="2200" spans="1:19" ht="30" customHeight="1" x14ac:dyDescent="0.2">
      <c r="A2200" s="277" t="str">
        <f t="shared" si="376"/>
        <v/>
      </c>
      <c r="B2200" s="296" t="str">
        <f t="shared" si="381"/>
        <v/>
      </c>
      <c r="C2200" s="296" t="str">
        <f t="shared" si="382"/>
        <v/>
      </c>
      <c r="D2200" s="297" t="str">
        <f t="shared" si="383"/>
        <v/>
      </c>
      <c r="E2200" s="298" t="str">
        <f t="shared" si="385"/>
        <v/>
      </c>
      <c r="F2200" s="297"/>
      <c r="G2200" s="297">
        <v>2200</v>
      </c>
      <c r="H2200" s="296" t="str">
        <f t="shared" si="384"/>
        <v/>
      </c>
      <c r="I2200" s="299" t="str">
        <f t="shared" si="377"/>
        <v/>
      </c>
      <c r="J2200" s="93"/>
      <c r="L2200" s="278">
        <f t="shared" si="378"/>
        <v>0</v>
      </c>
      <c r="M2200" s="278">
        <f t="shared" si="379"/>
        <v>0</v>
      </c>
      <c r="N2200" s="319">
        <f t="shared" si="380"/>
        <v>0</v>
      </c>
      <c r="O2200" s="300"/>
      <c r="P2200" s="300"/>
      <c r="Q2200" s="297"/>
      <c r="R2200" s="297"/>
      <c r="S2200" s="299" t="str">
        <f t="shared" si="386"/>
        <v/>
      </c>
    </row>
    <row r="2201" spans="1:19" ht="30" customHeight="1" x14ac:dyDescent="0.2">
      <c r="A2201" s="277" t="str">
        <f t="shared" si="376"/>
        <v/>
      </c>
      <c r="B2201" s="296" t="str">
        <f t="shared" si="381"/>
        <v/>
      </c>
      <c r="C2201" s="296" t="str">
        <f t="shared" si="382"/>
        <v/>
      </c>
      <c r="D2201" s="297" t="str">
        <f t="shared" si="383"/>
        <v/>
      </c>
      <c r="E2201" s="298" t="str">
        <f t="shared" si="385"/>
        <v/>
      </c>
      <c r="F2201" s="297"/>
      <c r="G2201" s="297">
        <v>2201</v>
      </c>
      <c r="H2201" s="296" t="str">
        <f t="shared" si="384"/>
        <v/>
      </c>
      <c r="I2201" s="299" t="str">
        <f t="shared" si="377"/>
        <v/>
      </c>
      <c r="J2201" s="93"/>
      <c r="L2201" s="278">
        <f t="shared" si="378"/>
        <v>0</v>
      </c>
      <c r="M2201" s="278">
        <f t="shared" si="379"/>
        <v>0</v>
      </c>
      <c r="N2201" s="319">
        <f t="shared" si="380"/>
        <v>0</v>
      </c>
      <c r="O2201" s="300"/>
      <c r="P2201" s="300"/>
      <c r="Q2201" s="297"/>
      <c r="R2201" s="297"/>
      <c r="S2201" s="299" t="str">
        <f t="shared" si="386"/>
        <v/>
      </c>
    </row>
    <row r="2202" spans="1:19" ht="30" customHeight="1" x14ac:dyDescent="0.2">
      <c r="A2202" s="277" t="str">
        <f t="shared" si="376"/>
        <v/>
      </c>
      <c r="B2202" s="296" t="str">
        <f t="shared" si="381"/>
        <v/>
      </c>
      <c r="C2202" s="296" t="str">
        <f t="shared" si="382"/>
        <v/>
      </c>
      <c r="D2202" s="297" t="str">
        <f t="shared" si="383"/>
        <v/>
      </c>
      <c r="E2202" s="298" t="str">
        <f t="shared" si="385"/>
        <v/>
      </c>
      <c r="F2202" s="297"/>
      <c r="G2202" s="297">
        <v>2202</v>
      </c>
      <c r="H2202" s="296" t="str">
        <f t="shared" si="384"/>
        <v/>
      </c>
      <c r="I2202" s="299" t="str">
        <f t="shared" si="377"/>
        <v/>
      </c>
      <c r="J2202" s="93"/>
      <c r="L2202" s="278">
        <f t="shared" si="378"/>
        <v>0</v>
      </c>
      <c r="M2202" s="278">
        <f t="shared" si="379"/>
        <v>0</v>
      </c>
      <c r="N2202" s="319">
        <f t="shared" si="380"/>
        <v>0</v>
      </c>
      <c r="O2202" s="300"/>
      <c r="P2202" s="300"/>
      <c r="Q2202" s="297"/>
      <c r="R2202" s="297"/>
      <c r="S2202" s="299" t="str">
        <f t="shared" si="386"/>
        <v/>
      </c>
    </row>
    <row r="2203" spans="1:19" ht="30" customHeight="1" x14ac:dyDescent="0.2">
      <c r="A2203" s="277" t="str">
        <f t="shared" si="376"/>
        <v/>
      </c>
      <c r="B2203" s="296" t="str">
        <f t="shared" si="381"/>
        <v/>
      </c>
      <c r="C2203" s="296" t="str">
        <f t="shared" si="382"/>
        <v/>
      </c>
      <c r="D2203" s="297" t="str">
        <f t="shared" si="383"/>
        <v/>
      </c>
      <c r="E2203" s="298" t="str">
        <f t="shared" si="385"/>
        <v/>
      </c>
      <c r="F2203" s="297"/>
      <c r="G2203" s="297">
        <v>2203</v>
      </c>
      <c r="H2203" s="296" t="str">
        <f t="shared" si="384"/>
        <v/>
      </c>
      <c r="I2203" s="299" t="str">
        <f t="shared" si="377"/>
        <v/>
      </c>
      <c r="J2203" s="93"/>
      <c r="L2203" s="278">
        <f t="shared" si="378"/>
        <v>0</v>
      </c>
      <c r="M2203" s="278">
        <f t="shared" si="379"/>
        <v>0</v>
      </c>
      <c r="N2203" s="319">
        <f t="shared" si="380"/>
        <v>0</v>
      </c>
      <c r="O2203" s="300"/>
      <c r="P2203" s="300"/>
      <c r="Q2203" s="297"/>
      <c r="R2203" s="297"/>
      <c r="S2203" s="299" t="str">
        <f t="shared" si="386"/>
        <v/>
      </c>
    </row>
    <row r="2204" spans="1:19" ht="30" customHeight="1" x14ac:dyDescent="0.2">
      <c r="A2204" s="277" t="str">
        <f t="shared" si="376"/>
        <v/>
      </c>
      <c r="B2204" s="296" t="str">
        <f t="shared" si="381"/>
        <v/>
      </c>
      <c r="C2204" s="296" t="str">
        <f t="shared" si="382"/>
        <v/>
      </c>
      <c r="D2204" s="297" t="str">
        <f t="shared" si="383"/>
        <v/>
      </c>
      <c r="E2204" s="298" t="str">
        <f t="shared" si="385"/>
        <v/>
      </c>
      <c r="F2204" s="297"/>
      <c r="G2204" s="297">
        <v>2204</v>
      </c>
      <c r="H2204" s="296" t="str">
        <f t="shared" si="384"/>
        <v/>
      </c>
      <c r="I2204" s="299" t="str">
        <f t="shared" si="377"/>
        <v/>
      </c>
      <c r="J2204" s="93"/>
      <c r="L2204" s="278">
        <f t="shared" si="378"/>
        <v>0</v>
      </c>
      <c r="M2204" s="278">
        <f t="shared" si="379"/>
        <v>0</v>
      </c>
      <c r="N2204" s="319">
        <f t="shared" si="380"/>
        <v>0</v>
      </c>
      <c r="O2204" s="300"/>
      <c r="P2204" s="300"/>
      <c r="Q2204" s="297"/>
      <c r="R2204" s="297"/>
      <c r="S2204" s="299" t="str">
        <f t="shared" si="386"/>
        <v/>
      </c>
    </row>
    <row r="2205" spans="1:19" ht="30" customHeight="1" x14ac:dyDescent="0.2">
      <c r="A2205" s="277" t="str">
        <f t="shared" si="376"/>
        <v/>
      </c>
      <c r="B2205" s="296" t="str">
        <f t="shared" si="381"/>
        <v/>
      </c>
      <c r="C2205" s="296" t="str">
        <f t="shared" si="382"/>
        <v/>
      </c>
      <c r="D2205" s="297" t="str">
        <f t="shared" si="383"/>
        <v/>
      </c>
      <c r="E2205" s="298" t="str">
        <f t="shared" si="385"/>
        <v/>
      </c>
      <c r="F2205" s="297"/>
      <c r="G2205" s="297">
        <v>2205</v>
      </c>
      <c r="H2205" s="296" t="str">
        <f t="shared" si="384"/>
        <v/>
      </c>
      <c r="I2205" s="299" t="str">
        <f t="shared" si="377"/>
        <v/>
      </c>
      <c r="J2205" s="93"/>
      <c r="L2205" s="278">
        <f t="shared" si="378"/>
        <v>0</v>
      </c>
      <c r="M2205" s="278">
        <f t="shared" si="379"/>
        <v>0</v>
      </c>
      <c r="N2205" s="319">
        <f t="shared" si="380"/>
        <v>0</v>
      </c>
      <c r="O2205" s="300"/>
      <c r="P2205" s="300"/>
      <c r="Q2205" s="297"/>
      <c r="R2205" s="297"/>
      <c r="S2205" s="299" t="str">
        <f t="shared" si="386"/>
        <v/>
      </c>
    </row>
    <row r="2206" spans="1:19" ht="30" customHeight="1" x14ac:dyDescent="0.2">
      <c r="A2206" s="277" t="str">
        <f t="shared" si="376"/>
        <v/>
      </c>
      <c r="B2206" s="296" t="str">
        <f t="shared" si="381"/>
        <v/>
      </c>
      <c r="C2206" s="296" t="str">
        <f t="shared" si="382"/>
        <v/>
      </c>
      <c r="D2206" s="297" t="str">
        <f t="shared" si="383"/>
        <v/>
      </c>
      <c r="E2206" s="298" t="str">
        <f t="shared" si="385"/>
        <v/>
      </c>
      <c r="F2206" s="297"/>
      <c r="G2206" s="297">
        <v>2206</v>
      </c>
      <c r="H2206" s="296" t="str">
        <f t="shared" si="384"/>
        <v/>
      </c>
      <c r="I2206" s="299" t="str">
        <f t="shared" si="377"/>
        <v/>
      </c>
      <c r="J2206" s="93"/>
      <c r="L2206" s="278">
        <f t="shared" si="378"/>
        <v>0</v>
      </c>
      <c r="M2206" s="278">
        <f t="shared" si="379"/>
        <v>0</v>
      </c>
      <c r="N2206" s="319">
        <f t="shared" si="380"/>
        <v>0</v>
      </c>
      <c r="O2206" s="300"/>
      <c r="P2206" s="300"/>
      <c r="Q2206" s="297"/>
      <c r="R2206" s="297"/>
      <c r="S2206" s="299" t="str">
        <f t="shared" si="386"/>
        <v/>
      </c>
    </row>
    <row r="2207" spans="1:19" ht="30" customHeight="1" x14ac:dyDescent="0.2">
      <c r="A2207" s="277" t="str">
        <f t="shared" si="376"/>
        <v/>
      </c>
      <c r="B2207" s="296" t="str">
        <f t="shared" si="381"/>
        <v/>
      </c>
      <c r="C2207" s="296" t="str">
        <f t="shared" si="382"/>
        <v/>
      </c>
      <c r="D2207" s="297" t="str">
        <f t="shared" si="383"/>
        <v/>
      </c>
      <c r="E2207" s="298" t="str">
        <f t="shared" si="385"/>
        <v/>
      </c>
      <c r="F2207" s="297"/>
      <c r="G2207" s="297">
        <v>2207</v>
      </c>
      <c r="H2207" s="296" t="str">
        <f t="shared" si="384"/>
        <v/>
      </c>
      <c r="I2207" s="299" t="str">
        <f t="shared" si="377"/>
        <v/>
      </c>
      <c r="J2207" s="93"/>
      <c r="L2207" s="278">
        <f t="shared" si="378"/>
        <v>0</v>
      </c>
      <c r="M2207" s="278">
        <f t="shared" si="379"/>
        <v>0</v>
      </c>
      <c r="N2207" s="319">
        <f t="shared" si="380"/>
        <v>0</v>
      </c>
      <c r="O2207" s="300"/>
      <c r="P2207" s="300"/>
      <c r="Q2207" s="297"/>
      <c r="R2207" s="297"/>
      <c r="S2207" s="299" t="str">
        <f t="shared" si="386"/>
        <v/>
      </c>
    </row>
    <row r="2208" spans="1:19" ht="30" customHeight="1" x14ac:dyDescent="0.2">
      <c r="A2208" s="277" t="str">
        <f t="shared" si="376"/>
        <v/>
      </c>
      <c r="B2208" s="296" t="str">
        <f t="shared" si="381"/>
        <v/>
      </c>
      <c r="C2208" s="296" t="str">
        <f t="shared" si="382"/>
        <v/>
      </c>
      <c r="D2208" s="297" t="str">
        <f t="shared" si="383"/>
        <v/>
      </c>
      <c r="E2208" s="298" t="str">
        <f t="shared" si="385"/>
        <v/>
      </c>
      <c r="F2208" s="297"/>
      <c r="G2208" s="297">
        <v>2208</v>
      </c>
      <c r="H2208" s="296" t="str">
        <f t="shared" si="384"/>
        <v/>
      </c>
      <c r="I2208" s="299" t="str">
        <f t="shared" si="377"/>
        <v/>
      </c>
      <c r="J2208" s="93"/>
      <c r="L2208" s="278">
        <f t="shared" si="378"/>
        <v>0</v>
      </c>
      <c r="M2208" s="278">
        <f t="shared" si="379"/>
        <v>0</v>
      </c>
      <c r="N2208" s="319">
        <f t="shared" si="380"/>
        <v>0</v>
      </c>
      <c r="O2208" s="300"/>
      <c r="P2208" s="300"/>
      <c r="Q2208" s="297"/>
      <c r="R2208" s="297"/>
      <c r="S2208" s="299" t="str">
        <f t="shared" si="386"/>
        <v/>
      </c>
    </row>
    <row r="2209" spans="1:19" ht="30" customHeight="1" x14ac:dyDescent="0.2">
      <c r="A2209" s="277" t="str">
        <f t="shared" si="376"/>
        <v/>
      </c>
      <c r="B2209" s="296" t="str">
        <f t="shared" si="381"/>
        <v/>
      </c>
      <c r="C2209" s="296" t="str">
        <f t="shared" si="382"/>
        <v/>
      </c>
      <c r="D2209" s="297" t="str">
        <f t="shared" si="383"/>
        <v/>
      </c>
      <c r="E2209" s="298" t="str">
        <f t="shared" si="385"/>
        <v/>
      </c>
      <c r="F2209" s="297"/>
      <c r="G2209" s="297">
        <v>2209</v>
      </c>
      <c r="H2209" s="296" t="str">
        <f t="shared" si="384"/>
        <v/>
      </c>
      <c r="I2209" s="299" t="str">
        <f t="shared" si="377"/>
        <v/>
      </c>
      <c r="J2209" s="93"/>
      <c r="L2209" s="278">
        <f t="shared" si="378"/>
        <v>0</v>
      </c>
      <c r="M2209" s="278">
        <f t="shared" si="379"/>
        <v>0</v>
      </c>
      <c r="N2209" s="319">
        <f t="shared" si="380"/>
        <v>0</v>
      </c>
      <c r="O2209" s="300"/>
      <c r="P2209" s="300"/>
      <c r="Q2209" s="297"/>
      <c r="R2209" s="297"/>
      <c r="S2209" s="299" t="str">
        <f t="shared" si="386"/>
        <v/>
      </c>
    </row>
    <row r="2210" spans="1:19" ht="30" customHeight="1" x14ac:dyDescent="0.2">
      <c r="A2210" s="277" t="str">
        <f t="shared" si="376"/>
        <v/>
      </c>
      <c r="B2210" s="296" t="str">
        <f t="shared" si="381"/>
        <v/>
      </c>
      <c r="C2210" s="296" t="str">
        <f t="shared" si="382"/>
        <v/>
      </c>
      <c r="D2210" s="297" t="str">
        <f t="shared" si="383"/>
        <v/>
      </c>
      <c r="E2210" s="298" t="str">
        <f t="shared" si="385"/>
        <v/>
      </c>
      <c r="F2210" s="297"/>
      <c r="G2210" s="297">
        <v>2210</v>
      </c>
      <c r="H2210" s="296" t="str">
        <f t="shared" si="384"/>
        <v/>
      </c>
      <c r="I2210" s="299" t="str">
        <f t="shared" si="377"/>
        <v/>
      </c>
      <c r="J2210" s="93"/>
      <c r="L2210" s="278">
        <f t="shared" si="378"/>
        <v>0</v>
      </c>
      <c r="M2210" s="278">
        <f t="shared" si="379"/>
        <v>0</v>
      </c>
      <c r="N2210" s="319">
        <f t="shared" si="380"/>
        <v>0</v>
      </c>
      <c r="O2210" s="300"/>
      <c r="P2210" s="300"/>
      <c r="Q2210" s="297"/>
      <c r="R2210" s="297"/>
      <c r="S2210" s="299" t="str">
        <f t="shared" si="386"/>
        <v/>
      </c>
    </row>
    <row r="2211" spans="1:19" ht="30" customHeight="1" x14ac:dyDescent="0.2">
      <c r="A2211" s="277" t="str">
        <f t="shared" si="376"/>
        <v/>
      </c>
      <c r="B2211" s="296" t="str">
        <f t="shared" si="381"/>
        <v/>
      </c>
      <c r="C2211" s="296" t="str">
        <f t="shared" si="382"/>
        <v/>
      </c>
      <c r="D2211" s="297" t="str">
        <f t="shared" si="383"/>
        <v/>
      </c>
      <c r="E2211" s="298" t="str">
        <f t="shared" si="385"/>
        <v/>
      </c>
      <c r="F2211" s="297"/>
      <c r="G2211" s="297">
        <v>2211</v>
      </c>
      <c r="H2211" s="296" t="str">
        <f t="shared" si="384"/>
        <v/>
      </c>
      <c r="I2211" s="299" t="str">
        <f t="shared" si="377"/>
        <v/>
      </c>
      <c r="J2211" s="93"/>
      <c r="L2211" s="278">
        <f t="shared" si="378"/>
        <v>0</v>
      </c>
      <c r="M2211" s="278">
        <f t="shared" si="379"/>
        <v>0</v>
      </c>
      <c r="N2211" s="319">
        <f t="shared" si="380"/>
        <v>0</v>
      </c>
      <c r="O2211" s="300"/>
      <c r="P2211" s="300"/>
      <c r="Q2211" s="297"/>
      <c r="R2211" s="297"/>
      <c r="S2211" s="299" t="str">
        <f t="shared" si="386"/>
        <v/>
      </c>
    </row>
    <row r="2212" spans="1:19" ht="30" customHeight="1" x14ac:dyDescent="0.2">
      <c r="A2212" s="277" t="str">
        <f t="shared" si="376"/>
        <v/>
      </c>
      <c r="B2212" s="296" t="str">
        <f t="shared" si="381"/>
        <v/>
      </c>
      <c r="C2212" s="296" t="str">
        <f t="shared" si="382"/>
        <v/>
      </c>
      <c r="D2212" s="297" t="str">
        <f t="shared" si="383"/>
        <v/>
      </c>
      <c r="E2212" s="298" t="str">
        <f t="shared" si="385"/>
        <v/>
      </c>
      <c r="F2212" s="297"/>
      <c r="G2212" s="297">
        <v>2212</v>
      </c>
      <c r="H2212" s="296" t="str">
        <f t="shared" si="384"/>
        <v/>
      </c>
      <c r="I2212" s="299" t="str">
        <f t="shared" si="377"/>
        <v/>
      </c>
      <c r="J2212" s="93"/>
      <c r="L2212" s="278">
        <f t="shared" si="378"/>
        <v>0</v>
      </c>
      <c r="M2212" s="278">
        <f t="shared" si="379"/>
        <v>0</v>
      </c>
      <c r="N2212" s="319">
        <f t="shared" si="380"/>
        <v>0</v>
      </c>
      <c r="O2212" s="300"/>
      <c r="P2212" s="300"/>
      <c r="Q2212" s="297"/>
      <c r="R2212" s="297"/>
      <c r="S2212" s="299" t="str">
        <f t="shared" si="386"/>
        <v/>
      </c>
    </row>
    <row r="2213" spans="1:19" ht="30" customHeight="1" x14ac:dyDescent="0.2">
      <c r="A2213" s="277" t="str">
        <f t="shared" si="376"/>
        <v/>
      </c>
      <c r="B2213" s="296" t="str">
        <f t="shared" si="381"/>
        <v/>
      </c>
      <c r="C2213" s="296" t="str">
        <f t="shared" si="382"/>
        <v/>
      </c>
      <c r="D2213" s="297" t="str">
        <f t="shared" si="383"/>
        <v/>
      </c>
      <c r="E2213" s="298" t="str">
        <f t="shared" si="385"/>
        <v/>
      </c>
      <c r="F2213" s="297"/>
      <c r="G2213" s="297">
        <v>2213</v>
      </c>
      <c r="H2213" s="296" t="str">
        <f t="shared" si="384"/>
        <v/>
      </c>
      <c r="I2213" s="299" t="str">
        <f t="shared" si="377"/>
        <v/>
      </c>
      <c r="J2213" s="93"/>
      <c r="L2213" s="278">
        <f t="shared" si="378"/>
        <v>0</v>
      </c>
      <c r="M2213" s="278">
        <f t="shared" si="379"/>
        <v>0</v>
      </c>
      <c r="N2213" s="319">
        <f t="shared" si="380"/>
        <v>0</v>
      </c>
      <c r="O2213" s="300"/>
      <c r="P2213" s="300"/>
      <c r="Q2213" s="297"/>
      <c r="R2213" s="297"/>
      <c r="S2213" s="299" t="str">
        <f t="shared" si="386"/>
        <v/>
      </c>
    </row>
    <row r="2214" spans="1:19" ht="30" customHeight="1" x14ac:dyDescent="0.2">
      <c r="A2214" s="277" t="str">
        <f t="shared" si="376"/>
        <v/>
      </c>
      <c r="B2214" s="296" t="str">
        <f t="shared" si="381"/>
        <v/>
      </c>
      <c r="C2214" s="296" t="str">
        <f t="shared" si="382"/>
        <v/>
      </c>
      <c r="D2214" s="297" t="str">
        <f t="shared" si="383"/>
        <v/>
      </c>
      <c r="E2214" s="298" t="str">
        <f t="shared" si="385"/>
        <v/>
      </c>
      <c r="F2214" s="297"/>
      <c r="G2214" s="297">
        <v>2214</v>
      </c>
      <c r="H2214" s="296" t="str">
        <f t="shared" si="384"/>
        <v/>
      </c>
      <c r="I2214" s="299" t="str">
        <f t="shared" si="377"/>
        <v/>
      </c>
      <c r="J2214" s="93"/>
      <c r="L2214" s="278">
        <f t="shared" si="378"/>
        <v>0</v>
      </c>
      <c r="M2214" s="278">
        <f t="shared" si="379"/>
        <v>0</v>
      </c>
      <c r="N2214" s="319">
        <f t="shared" si="380"/>
        <v>0</v>
      </c>
      <c r="O2214" s="300"/>
      <c r="P2214" s="300"/>
      <c r="Q2214" s="297"/>
      <c r="R2214" s="297"/>
      <c r="S2214" s="299" t="str">
        <f t="shared" si="386"/>
        <v/>
      </c>
    </row>
    <row r="2215" spans="1:19" ht="30" customHeight="1" x14ac:dyDescent="0.2">
      <c r="A2215" s="277" t="str">
        <f t="shared" si="376"/>
        <v/>
      </c>
      <c r="B2215" s="296" t="str">
        <f t="shared" si="381"/>
        <v/>
      </c>
      <c r="C2215" s="296" t="str">
        <f t="shared" si="382"/>
        <v/>
      </c>
      <c r="D2215" s="297" t="str">
        <f t="shared" si="383"/>
        <v/>
      </c>
      <c r="E2215" s="298" t="str">
        <f t="shared" si="385"/>
        <v/>
      </c>
      <c r="F2215" s="297"/>
      <c r="G2215" s="297">
        <v>2215</v>
      </c>
      <c r="H2215" s="296" t="str">
        <f t="shared" si="384"/>
        <v/>
      </c>
      <c r="I2215" s="299" t="str">
        <f t="shared" si="377"/>
        <v/>
      </c>
      <c r="J2215" s="93"/>
      <c r="L2215" s="278">
        <f t="shared" si="378"/>
        <v>0</v>
      </c>
      <c r="M2215" s="278">
        <f t="shared" si="379"/>
        <v>0</v>
      </c>
      <c r="N2215" s="319">
        <f t="shared" si="380"/>
        <v>0</v>
      </c>
      <c r="O2215" s="300"/>
      <c r="P2215" s="300"/>
      <c r="Q2215" s="297"/>
      <c r="R2215" s="297"/>
      <c r="S2215" s="299" t="str">
        <f t="shared" si="386"/>
        <v/>
      </c>
    </row>
    <row r="2216" spans="1:19" ht="30" customHeight="1" x14ac:dyDescent="0.2">
      <c r="A2216" s="277" t="str">
        <f t="shared" si="376"/>
        <v/>
      </c>
      <c r="B2216" s="296" t="str">
        <f t="shared" si="381"/>
        <v/>
      </c>
      <c r="C2216" s="296" t="str">
        <f t="shared" si="382"/>
        <v/>
      </c>
      <c r="D2216" s="297" t="str">
        <f t="shared" si="383"/>
        <v/>
      </c>
      <c r="E2216" s="298" t="str">
        <f t="shared" si="385"/>
        <v/>
      </c>
      <c r="F2216" s="297"/>
      <c r="G2216" s="297">
        <v>2216</v>
      </c>
      <c r="H2216" s="296" t="str">
        <f t="shared" si="384"/>
        <v/>
      </c>
      <c r="I2216" s="299" t="str">
        <f t="shared" si="377"/>
        <v/>
      </c>
      <c r="J2216" s="93"/>
      <c r="L2216" s="278">
        <f t="shared" si="378"/>
        <v>0</v>
      </c>
      <c r="M2216" s="278">
        <f t="shared" si="379"/>
        <v>0</v>
      </c>
      <c r="N2216" s="319">
        <f t="shared" si="380"/>
        <v>0</v>
      </c>
      <c r="O2216" s="300"/>
      <c r="P2216" s="300"/>
      <c r="Q2216" s="297"/>
      <c r="R2216" s="297"/>
      <c r="S2216" s="299" t="str">
        <f t="shared" si="386"/>
        <v/>
      </c>
    </row>
    <row r="2217" spans="1:19" ht="30" customHeight="1" x14ac:dyDescent="0.2">
      <c r="A2217" s="277" t="str">
        <f t="shared" si="376"/>
        <v/>
      </c>
      <c r="B2217" s="296" t="str">
        <f t="shared" si="381"/>
        <v/>
      </c>
      <c r="C2217" s="296" t="str">
        <f t="shared" si="382"/>
        <v/>
      </c>
      <c r="D2217" s="297" t="str">
        <f t="shared" si="383"/>
        <v/>
      </c>
      <c r="E2217" s="298" t="str">
        <f t="shared" si="385"/>
        <v/>
      </c>
      <c r="F2217" s="297"/>
      <c r="G2217" s="297">
        <v>2217</v>
      </c>
      <c r="H2217" s="296" t="str">
        <f t="shared" si="384"/>
        <v/>
      </c>
      <c r="I2217" s="299" t="str">
        <f t="shared" si="377"/>
        <v/>
      </c>
      <c r="J2217" s="93"/>
      <c r="L2217" s="278">
        <f t="shared" si="378"/>
        <v>0</v>
      </c>
      <c r="M2217" s="278">
        <f t="shared" si="379"/>
        <v>0</v>
      </c>
      <c r="N2217" s="319">
        <f t="shared" si="380"/>
        <v>0</v>
      </c>
      <c r="O2217" s="300"/>
      <c r="P2217" s="300"/>
      <c r="Q2217" s="297"/>
      <c r="R2217" s="297"/>
      <c r="S2217" s="299" t="str">
        <f t="shared" si="386"/>
        <v/>
      </c>
    </row>
    <row r="2218" spans="1:19" ht="30" customHeight="1" x14ac:dyDescent="0.2">
      <c r="A2218" s="277" t="str">
        <f t="shared" si="376"/>
        <v/>
      </c>
      <c r="B2218" s="296" t="str">
        <f t="shared" si="381"/>
        <v/>
      </c>
      <c r="C2218" s="296" t="str">
        <f t="shared" si="382"/>
        <v/>
      </c>
      <c r="D2218" s="297" t="str">
        <f t="shared" si="383"/>
        <v/>
      </c>
      <c r="E2218" s="298" t="str">
        <f t="shared" si="385"/>
        <v/>
      </c>
      <c r="F2218" s="297"/>
      <c r="G2218" s="297">
        <v>2218</v>
      </c>
      <c r="H2218" s="296" t="str">
        <f t="shared" si="384"/>
        <v/>
      </c>
      <c r="I2218" s="299" t="str">
        <f t="shared" si="377"/>
        <v/>
      </c>
      <c r="J2218" s="93"/>
      <c r="L2218" s="278">
        <f t="shared" si="378"/>
        <v>0</v>
      </c>
      <c r="M2218" s="278">
        <f t="shared" si="379"/>
        <v>0</v>
      </c>
      <c r="N2218" s="319">
        <f t="shared" si="380"/>
        <v>0</v>
      </c>
      <c r="O2218" s="300"/>
      <c r="P2218" s="300"/>
      <c r="Q2218" s="297"/>
      <c r="R2218" s="297"/>
      <c r="S2218" s="299" t="str">
        <f t="shared" si="386"/>
        <v/>
      </c>
    </row>
    <row r="2219" spans="1:19" ht="30" customHeight="1" x14ac:dyDescent="0.2">
      <c r="A2219" s="277" t="str">
        <f t="shared" si="376"/>
        <v/>
      </c>
      <c r="B2219" s="296" t="str">
        <f t="shared" si="381"/>
        <v/>
      </c>
      <c r="C2219" s="296" t="str">
        <f t="shared" si="382"/>
        <v/>
      </c>
      <c r="D2219" s="297" t="str">
        <f t="shared" si="383"/>
        <v/>
      </c>
      <c r="E2219" s="298" t="str">
        <f t="shared" si="385"/>
        <v/>
      </c>
      <c r="F2219" s="297"/>
      <c r="G2219" s="297">
        <v>2219</v>
      </c>
      <c r="H2219" s="296" t="str">
        <f t="shared" si="384"/>
        <v/>
      </c>
      <c r="I2219" s="299" t="str">
        <f t="shared" si="377"/>
        <v/>
      </c>
      <c r="J2219" s="93"/>
      <c r="L2219" s="278">
        <f t="shared" si="378"/>
        <v>0</v>
      </c>
      <c r="M2219" s="278">
        <f t="shared" si="379"/>
        <v>0</v>
      </c>
      <c r="N2219" s="319">
        <f t="shared" si="380"/>
        <v>0</v>
      </c>
      <c r="O2219" s="300"/>
      <c r="P2219" s="300"/>
      <c r="Q2219" s="297"/>
      <c r="R2219" s="297"/>
      <c r="S2219" s="299" t="str">
        <f t="shared" si="386"/>
        <v/>
      </c>
    </row>
    <row r="2220" spans="1:19" ht="30" customHeight="1" x14ac:dyDescent="0.2">
      <c r="A2220" s="277" t="str">
        <f t="shared" si="376"/>
        <v/>
      </c>
      <c r="B2220" s="296" t="str">
        <f t="shared" si="381"/>
        <v/>
      </c>
      <c r="C2220" s="296" t="str">
        <f t="shared" si="382"/>
        <v/>
      </c>
      <c r="D2220" s="297" t="str">
        <f t="shared" si="383"/>
        <v/>
      </c>
      <c r="E2220" s="298" t="str">
        <f t="shared" si="385"/>
        <v/>
      </c>
      <c r="F2220" s="297"/>
      <c r="G2220" s="297">
        <v>2220</v>
      </c>
      <c r="H2220" s="296" t="str">
        <f t="shared" si="384"/>
        <v/>
      </c>
      <c r="I2220" s="299" t="str">
        <f t="shared" si="377"/>
        <v/>
      </c>
      <c r="J2220" s="93"/>
      <c r="L2220" s="278">
        <f t="shared" si="378"/>
        <v>0</v>
      </c>
      <c r="M2220" s="278">
        <f t="shared" si="379"/>
        <v>0</v>
      </c>
      <c r="N2220" s="319">
        <f t="shared" si="380"/>
        <v>0</v>
      </c>
      <c r="O2220" s="300"/>
      <c r="P2220" s="300"/>
      <c r="Q2220" s="297"/>
      <c r="R2220" s="297"/>
      <c r="S2220" s="299" t="str">
        <f t="shared" si="386"/>
        <v/>
      </c>
    </row>
    <row r="2221" spans="1:19" ht="30" customHeight="1" x14ac:dyDescent="0.2">
      <c r="A2221" s="277" t="str">
        <f t="shared" si="376"/>
        <v/>
      </c>
      <c r="B2221" s="296" t="str">
        <f t="shared" si="381"/>
        <v/>
      </c>
      <c r="C2221" s="296" t="str">
        <f t="shared" si="382"/>
        <v/>
      </c>
      <c r="D2221" s="297" t="str">
        <f t="shared" si="383"/>
        <v/>
      </c>
      <c r="E2221" s="298" t="str">
        <f t="shared" si="385"/>
        <v/>
      </c>
      <c r="F2221" s="297"/>
      <c r="G2221" s="297">
        <v>2221</v>
      </c>
      <c r="H2221" s="296" t="str">
        <f t="shared" si="384"/>
        <v/>
      </c>
      <c r="I2221" s="299" t="str">
        <f t="shared" si="377"/>
        <v/>
      </c>
      <c r="J2221" s="93"/>
      <c r="L2221" s="278">
        <f t="shared" si="378"/>
        <v>0</v>
      </c>
      <c r="M2221" s="278">
        <f t="shared" si="379"/>
        <v>0</v>
      </c>
      <c r="N2221" s="319">
        <f t="shared" si="380"/>
        <v>0</v>
      </c>
      <c r="O2221" s="300"/>
      <c r="P2221" s="300"/>
      <c r="Q2221" s="297"/>
      <c r="R2221" s="297"/>
      <c r="S2221" s="299" t="str">
        <f t="shared" si="386"/>
        <v/>
      </c>
    </row>
    <row r="2222" spans="1:19" ht="30" customHeight="1" x14ac:dyDescent="0.2">
      <c r="A2222" s="277" t="str">
        <f t="shared" si="376"/>
        <v/>
      </c>
      <c r="B2222" s="296" t="str">
        <f t="shared" si="381"/>
        <v/>
      </c>
      <c r="C2222" s="296" t="str">
        <f t="shared" si="382"/>
        <v/>
      </c>
      <c r="D2222" s="297" t="str">
        <f t="shared" si="383"/>
        <v/>
      </c>
      <c r="E2222" s="298" t="str">
        <f t="shared" si="385"/>
        <v/>
      </c>
      <c r="F2222" s="297"/>
      <c r="G2222" s="297">
        <v>2222</v>
      </c>
      <c r="H2222" s="296" t="str">
        <f t="shared" si="384"/>
        <v/>
      </c>
      <c r="I2222" s="299" t="str">
        <f t="shared" si="377"/>
        <v/>
      </c>
      <c r="J2222" s="93"/>
      <c r="L2222" s="278">
        <f t="shared" si="378"/>
        <v>0</v>
      </c>
      <c r="M2222" s="278">
        <f t="shared" si="379"/>
        <v>0</v>
      </c>
      <c r="N2222" s="319">
        <f t="shared" si="380"/>
        <v>0</v>
      </c>
      <c r="O2222" s="300"/>
      <c r="P2222" s="300"/>
      <c r="Q2222" s="297"/>
      <c r="R2222" s="297"/>
      <c r="S2222" s="299" t="str">
        <f t="shared" si="386"/>
        <v/>
      </c>
    </row>
    <row r="2223" spans="1:19" ht="30" customHeight="1" x14ac:dyDescent="0.2">
      <c r="A2223" s="277" t="str">
        <f t="shared" si="376"/>
        <v/>
      </c>
      <c r="B2223" s="296" t="str">
        <f t="shared" si="381"/>
        <v/>
      </c>
      <c r="C2223" s="296" t="str">
        <f t="shared" si="382"/>
        <v/>
      </c>
      <c r="D2223" s="297" t="str">
        <f t="shared" si="383"/>
        <v/>
      </c>
      <c r="E2223" s="298" t="str">
        <f t="shared" si="385"/>
        <v/>
      </c>
      <c r="F2223" s="297"/>
      <c r="G2223" s="297">
        <v>2223</v>
      </c>
      <c r="H2223" s="296" t="str">
        <f t="shared" si="384"/>
        <v/>
      </c>
      <c r="I2223" s="299" t="str">
        <f t="shared" si="377"/>
        <v/>
      </c>
      <c r="J2223" s="93"/>
      <c r="L2223" s="278">
        <f t="shared" si="378"/>
        <v>0</v>
      </c>
      <c r="M2223" s="278">
        <f t="shared" si="379"/>
        <v>0</v>
      </c>
      <c r="N2223" s="319">
        <f t="shared" si="380"/>
        <v>0</v>
      </c>
      <c r="O2223" s="300"/>
      <c r="P2223" s="300"/>
      <c r="Q2223" s="297"/>
      <c r="R2223" s="297"/>
      <c r="S2223" s="299" t="str">
        <f t="shared" si="386"/>
        <v/>
      </c>
    </row>
    <row r="2224" spans="1:19" ht="30" customHeight="1" x14ac:dyDescent="0.2">
      <c r="A2224" s="277" t="str">
        <f t="shared" si="376"/>
        <v/>
      </c>
      <c r="B2224" s="296" t="str">
        <f t="shared" si="381"/>
        <v/>
      </c>
      <c r="C2224" s="296" t="str">
        <f t="shared" si="382"/>
        <v/>
      </c>
      <c r="D2224" s="297" t="str">
        <f t="shared" si="383"/>
        <v/>
      </c>
      <c r="E2224" s="298" t="str">
        <f t="shared" si="385"/>
        <v/>
      </c>
      <c r="F2224" s="297"/>
      <c r="G2224" s="297">
        <v>2224</v>
      </c>
      <c r="H2224" s="296" t="str">
        <f t="shared" si="384"/>
        <v/>
      </c>
      <c r="I2224" s="299" t="str">
        <f t="shared" si="377"/>
        <v/>
      </c>
      <c r="J2224" s="93"/>
      <c r="L2224" s="278">
        <f t="shared" si="378"/>
        <v>0</v>
      </c>
      <c r="M2224" s="278">
        <f t="shared" si="379"/>
        <v>0</v>
      </c>
      <c r="N2224" s="319">
        <f t="shared" si="380"/>
        <v>0</v>
      </c>
      <c r="O2224" s="300"/>
      <c r="P2224" s="300"/>
      <c r="Q2224" s="297"/>
      <c r="R2224" s="297"/>
      <c r="S2224" s="299" t="str">
        <f t="shared" si="386"/>
        <v/>
      </c>
    </row>
    <row r="2225" spans="1:19" ht="30" customHeight="1" x14ac:dyDescent="0.2">
      <c r="A2225" s="277" t="str">
        <f t="shared" si="376"/>
        <v/>
      </c>
      <c r="B2225" s="296" t="str">
        <f t="shared" si="381"/>
        <v/>
      </c>
      <c r="C2225" s="296" t="str">
        <f t="shared" si="382"/>
        <v/>
      </c>
      <c r="D2225" s="297" t="str">
        <f t="shared" si="383"/>
        <v/>
      </c>
      <c r="E2225" s="298" t="str">
        <f t="shared" si="385"/>
        <v/>
      </c>
      <c r="F2225" s="297"/>
      <c r="G2225" s="297">
        <v>2225</v>
      </c>
      <c r="H2225" s="296" t="str">
        <f t="shared" si="384"/>
        <v/>
      </c>
      <c r="I2225" s="299" t="str">
        <f t="shared" si="377"/>
        <v/>
      </c>
      <c r="J2225" s="93"/>
      <c r="L2225" s="278">
        <f t="shared" si="378"/>
        <v>0</v>
      </c>
      <c r="M2225" s="278">
        <f t="shared" si="379"/>
        <v>0</v>
      </c>
      <c r="N2225" s="319">
        <f t="shared" si="380"/>
        <v>0</v>
      </c>
      <c r="O2225" s="300"/>
      <c r="P2225" s="300"/>
      <c r="Q2225" s="297"/>
      <c r="R2225" s="297"/>
      <c r="S2225" s="299" t="str">
        <f t="shared" si="386"/>
        <v/>
      </c>
    </row>
    <row r="2226" spans="1:19" ht="30" customHeight="1" x14ac:dyDescent="0.2">
      <c r="A2226" s="277" t="str">
        <f t="shared" si="376"/>
        <v/>
      </c>
      <c r="B2226" s="296" t="str">
        <f t="shared" si="381"/>
        <v/>
      </c>
      <c r="C2226" s="296" t="str">
        <f t="shared" si="382"/>
        <v/>
      </c>
      <c r="D2226" s="297" t="str">
        <f t="shared" si="383"/>
        <v/>
      </c>
      <c r="E2226" s="298" t="str">
        <f t="shared" si="385"/>
        <v/>
      </c>
      <c r="F2226" s="297"/>
      <c r="G2226" s="297">
        <v>2226</v>
      </c>
      <c r="H2226" s="296" t="str">
        <f t="shared" si="384"/>
        <v/>
      </c>
      <c r="I2226" s="299" t="str">
        <f t="shared" si="377"/>
        <v/>
      </c>
      <c r="J2226" s="93"/>
      <c r="L2226" s="278">
        <f t="shared" si="378"/>
        <v>0</v>
      </c>
      <c r="M2226" s="278">
        <f t="shared" si="379"/>
        <v>0</v>
      </c>
      <c r="N2226" s="319">
        <f t="shared" si="380"/>
        <v>0</v>
      </c>
      <c r="O2226" s="300"/>
      <c r="P2226" s="300"/>
      <c r="Q2226" s="297"/>
      <c r="R2226" s="297"/>
      <c r="S2226" s="299" t="str">
        <f t="shared" si="386"/>
        <v/>
      </c>
    </row>
    <row r="2227" spans="1:19" ht="30" customHeight="1" x14ac:dyDescent="0.2">
      <c r="A2227" s="277" t="str">
        <f t="shared" si="376"/>
        <v/>
      </c>
      <c r="B2227" s="296" t="str">
        <f t="shared" si="381"/>
        <v/>
      </c>
      <c r="C2227" s="296" t="str">
        <f t="shared" si="382"/>
        <v/>
      </c>
      <c r="D2227" s="297" t="str">
        <f t="shared" si="383"/>
        <v/>
      </c>
      <c r="E2227" s="298" t="str">
        <f t="shared" si="385"/>
        <v/>
      </c>
      <c r="F2227" s="297"/>
      <c r="G2227" s="297">
        <v>2227</v>
      </c>
      <c r="H2227" s="296" t="str">
        <f t="shared" si="384"/>
        <v/>
      </c>
      <c r="I2227" s="299" t="str">
        <f t="shared" si="377"/>
        <v/>
      </c>
      <c r="J2227" s="93"/>
      <c r="L2227" s="278">
        <f t="shared" si="378"/>
        <v>0</v>
      </c>
      <c r="M2227" s="278">
        <f t="shared" si="379"/>
        <v>0</v>
      </c>
      <c r="N2227" s="319">
        <f t="shared" si="380"/>
        <v>0</v>
      </c>
      <c r="O2227" s="300"/>
      <c r="P2227" s="300"/>
      <c r="Q2227" s="297"/>
      <c r="R2227" s="297"/>
      <c r="S2227" s="299" t="str">
        <f t="shared" si="386"/>
        <v/>
      </c>
    </row>
    <row r="2228" spans="1:19" ht="30" customHeight="1" x14ac:dyDescent="0.2">
      <c r="A2228" s="277" t="str">
        <f t="shared" si="376"/>
        <v/>
      </c>
      <c r="B2228" s="296" t="str">
        <f t="shared" si="381"/>
        <v/>
      </c>
      <c r="C2228" s="296" t="str">
        <f t="shared" si="382"/>
        <v/>
      </c>
      <c r="D2228" s="297" t="str">
        <f t="shared" si="383"/>
        <v/>
      </c>
      <c r="E2228" s="298" t="str">
        <f t="shared" si="385"/>
        <v/>
      </c>
      <c r="F2228" s="297"/>
      <c r="G2228" s="297">
        <v>2228</v>
      </c>
      <c r="H2228" s="296" t="str">
        <f t="shared" si="384"/>
        <v/>
      </c>
      <c r="I2228" s="299" t="str">
        <f t="shared" si="377"/>
        <v/>
      </c>
      <c r="J2228" s="93"/>
      <c r="L2228" s="278">
        <f t="shared" si="378"/>
        <v>0</v>
      </c>
      <c r="M2228" s="278">
        <f t="shared" si="379"/>
        <v>0</v>
      </c>
      <c r="N2228" s="319">
        <f t="shared" si="380"/>
        <v>0</v>
      </c>
      <c r="O2228" s="300"/>
      <c r="P2228" s="300"/>
      <c r="Q2228" s="297"/>
      <c r="R2228" s="297"/>
      <c r="S2228" s="299" t="str">
        <f t="shared" si="386"/>
        <v/>
      </c>
    </row>
    <row r="2229" spans="1:19" ht="30" customHeight="1" x14ac:dyDescent="0.2">
      <c r="A2229" s="277" t="str">
        <f t="shared" si="376"/>
        <v/>
      </c>
      <c r="B2229" s="296" t="str">
        <f t="shared" si="381"/>
        <v/>
      </c>
      <c r="C2229" s="296" t="str">
        <f t="shared" si="382"/>
        <v/>
      </c>
      <c r="D2229" s="297" t="str">
        <f t="shared" si="383"/>
        <v/>
      </c>
      <c r="E2229" s="298" t="str">
        <f t="shared" si="385"/>
        <v/>
      </c>
      <c r="F2229" s="297"/>
      <c r="G2229" s="297">
        <v>2229</v>
      </c>
      <c r="H2229" s="296" t="str">
        <f t="shared" si="384"/>
        <v/>
      </c>
      <c r="I2229" s="299" t="str">
        <f t="shared" si="377"/>
        <v/>
      </c>
      <c r="J2229" s="93"/>
      <c r="L2229" s="278">
        <f t="shared" si="378"/>
        <v>0</v>
      </c>
      <c r="M2229" s="278">
        <f t="shared" si="379"/>
        <v>0</v>
      </c>
      <c r="N2229" s="319">
        <f t="shared" si="380"/>
        <v>0</v>
      </c>
      <c r="O2229" s="300"/>
      <c r="P2229" s="300"/>
      <c r="Q2229" s="297"/>
      <c r="R2229" s="297"/>
      <c r="S2229" s="299" t="str">
        <f t="shared" si="386"/>
        <v/>
      </c>
    </row>
    <row r="2230" spans="1:19" ht="30" customHeight="1" x14ac:dyDescent="0.2">
      <c r="A2230" s="277" t="str">
        <f t="shared" si="376"/>
        <v/>
      </c>
      <c r="B2230" s="296" t="str">
        <f t="shared" si="381"/>
        <v/>
      </c>
      <c r="C2230" s="296" t="str">
        <f t="shared" si="382"/>
        <v/>
      </c>
      <c r="D2230" s="297" t="str">
        <f t="shared" si="383"/>
        <v/>
      </c>
      <c r="E2230" s="298" t="str">
        <f t="shared" si="385"/>
        <v/>
      </c>
      <c r="F2230" s="297"/>
      <c r="G2230" s="297">
        <v>2230</v>
      </c>
      <c r="H2230" s="296" t="str">
        <f t="shared" si="384"/>
        <v/>
      </c>
      <c r="I2230" s="299" t="str">
        <f t="shared" si="377"/>
        <v/>
      </c>
      <c r="J2230" s="93"/>
      <c r="L2230" s="278">
        <f t="shared" si="378"/>
        <v>0</v>
      </c>
      <c r="M2230" s="278">
        <f t="shared" si="379"/>
        <v>0</v>
      </c>
      <c r="N2230" s="319">
        <f t="shared" si="380"/>
        <v>0</v>
      </c>
      <c r="O2230" s="300"/>
      <c r="P2230" s="300"/>
      <c r="Q2230" s="297"/>
      <c r="R2230" s="297"/>
      <c r="S2230" s="299" t="str">
        <f t="shared" si="386"/>
        <v/>
      </c>
    </row>
    <row r="2231" spans="1:19" ht="30" customHeight="1" x14ac:dyDescent="0.2">
      <c r="A2231" s="277" t="str">
        <f t="shared" si="376"/>
        <v/>
      </c>
      <c r="B2231" s="296" t="str">
        <f t="shared" si="381"/>
        <v/>
      </c>
      <c r="C2231" s="296" t="str">
        <f t="shared" si="382"/>
        <v/>
      </c>
      <c r="D2231" s="297" t="str">
        <f t="shared" si="383"/>
        <v/>
      </c>
      <c r="E2231" s="298" t="str">
        <f t="shared" si="385"/>
        <v/>
      </c>
      <c r="F2231" s="297"/>
      <c r="G2231" s="297">
        <v>2231</v>
      </c>
      <c r="H2231" s="296" t="str">
        <f t="shared" si="384"/>
        <v/>
      </c>
      <c r="I2231" s="299" t="str">
        <f t="shared" si="377"/>
        <v/>
      </c>
      <c r="J2231" s="93"/>
      <c r="L2231" s="278">
        <f t="shared" si="378"/>
        <v>0</v>
      </c>
      <c r="M2231" s="278">
        <f t="shared" si="379"/>
        <v>0</v>
      </c>
      <c r="N2231" s="319">
        <f t="shared" si="380"/>
        <v>0</v>
      </c>
      <c r="O2231" s="300"/>
      <c r="P2231" s="300"/>
      <c r="Q2231" s="297"/>
      <c r="R2231" s="297"/>
      <c r="S2231" s="299" t="str">
        <f t="shared" si="386"/>
        <v/>
      </c>
    </row>
    <row r="2232" spans="1:19" ht="30" customHeight="1" x14ac:dyDescent="0.2">
      <c r="A2232" s="277" t="str">
        <f t="shared" si="376"/>
        <v/>
      </c>
      <c r="B2232" s="296" t="str">
        <f t="shared" si="381"/>
        <v/>
      </c>
      <c r="C2232" s="296" t="str">
        <f t="shared" si="382"/>
        <v/>
      </c>
      <c r="D2232" s="297" t="str">
        <f t="shared" si="383"/>
        <v/>
      </c>
      <c r="E2232" s="298" t="str">
        <f t="shared" si="385"/>
        <v/>
      </c>
      <c r="F2232" s="297"/>
      <c r="G2232" s="297">
        <v>2232</v>
      </c>
      <c r="H2232" s="296" t="str">
        <f t="shared" si="384"/>
        <v/>
      </c>
      <c r="I2232" s="299" t="str">
        <f t="shared" si="377"/>
        <v/>
      </c>
      <c r="J2232" s="93"/>
      <c r="L2232" s="278">
        <f t="shared" si="378"/>
        <v>0</v>
      </c>
      <c r="M2232" s="278">
        <f t="shared" si="379"/>
        <v>0</v>
      </c>
      <c r="N2232" s="319">
        <f t="shared" si="380"/>
        <v>0</v>
      </c>
      <c r="O2232" s="300"/>
      <c r="P2232" s="300"/>
      <c r="Q2232" s="297"/>
      <c r="R2232" s="297"/>
      <c r="S2232" s="299" t="str">
        <f t="shared" si="386"/>
        <v/>
      </c>
    </row>
    <row r="2233" spans="1:19" ht="30" customHeight="1" x14ac:dyDescent="0.2">
      <c r="A2233" s="277" t="str">
        <f t="shared" si="376"/>
        <v/>
      </c>
      <c r="B2233" s="296" t="str">
        <f t="shared" si="381"/>
        <v/>
      </c>
      <c r="C2233" s="296" t="str">
        <f t="shared" si="382"/>
        <v/>
      </c>
      <c r="D2233" s="297" t="str">
        <f t="shared" si="383"/>
        <v/>
      </c>
      <c r="E2233" s="298" t="str">
        <f t="shared" si="385"/>
        <v/>
      </c>
      <c r="F2233" s="297"/>
      <c r="G2233" s="297">
        <v>2233</v>
      </c>
      <c r="H2233" s="296" t="str">
        <f t="shared" si="384"/>
        <v/>
      </c>
      <c r="I2233" s="299" t="str">
        <f t="shared" si="377"/>
        <v/>
      </c>
      <c r="J2233" s="93"/>
      <c r="L2233" s="278">
        <f t="shared" si="378"/>
        <v>0</v>
      </c>
      <c r="M2233" s="278">
        <f t="shared" si="379"/>
        <v>0</v>
      </c>
      <c r="N2233" s="319">
        <f t="shared" si="380"/>
        <v>0</v>
      </c>
      <c r="O2233" s="300"/>
      <c r="P2233" s="300"/>
      <c r="Q2233" s="297"/>
      <c r="R2233" s="297"/>
      <c r="S2233" s="299" t="str">
        <f t="shared" si="386"/>
        <v/>
      </c>
    </row>
    <row r="2234" spans="1:19" ht="30" customHeight="1" x14ac:dyDescent="0.2">
      <c r="A2234" s="277" t="str">
        <f t="shared" si="376"/>
        <v/>
      </c>
      <c r="B2234" s="296" t="str">
        <f t="shared" si="381"/>
        <v/>
      </c>
      <c r="C2234" s="296" t="str">
        <f t="shared" si="382"/>
        <v/>
      </c>
      <c r="D2234" s="297" t="str">
        <f t="shared" si="383"/>
        <v/>
      </c>
      <c r="E2234" s="298" t="str">
        <f t="shared" si="385"/>
        <v/>
      </c>
      <c r="F2234" s="297"/>
      <c r="G2234" s="297">
        <v>2234</v>
      </c>
      <c r="H2234" s="296" t="str">
        <f t="shared" si="384"/>
        <v/>
      </c>
      <c r="I2234" s="299" t="str">
        <f t="shared" si="377"/>
        <v/>
      </c>
      <c r="J2234" s="93"/>
      <c r="L2234" s="278">
        <f t="shared" si="378"/>
        <v>0</v>
      </c>
      <c r="M2234" s="278">
        <f t="shared" si="379"/>
        <v>0</v>
      </c>
      <c r="N2234" s="319">
        <f t="shared" si="380"/>
        <v>0</v>
      </c>
      <c r="O2234" s="300"/>
      <c r="P2234" s="300"/>
      <c r="Q2234" s="297"/>
      <c r="R2234" s="297"/>
      <c r="S2234" s="299" t="str">
        <f t="shared" si="386"/>
        <v/>
      </c>
    </row>
    <row r="2235" spans="1:19" ht="30" customHeight="1" x14ac:dyDescent="0.2">
      <c r="A2235" s="277" t="str">
        <f t="shared" si="376"/>
        <v/>
      </c>
      <c r="B2235" s="296" t="str">
        <f t="shared" si="381"/>
        <v/>
      </c>
      <c r="C2235" s="296" t="str">
        <f t="shared" si="382"/>
        <v/>
      </c>
      <c r="D2235" s="297" t="str">
        <f t="shared" si="383"/>
        <v/>
      </c>
      <c r="E2235" s="298" t="str">
        <f t="shared" si="385"/>
        <v/>
      </c>
      <c r="F2235" s="297"/>
      <c r="G2235" s="297">
        <v>2235</v>
      </c>
      <c r="H2235" s="296" t="str">
        <f t="shared" si="384"/>
        <v/>
      </c>
      <c r="I2235" s="299" t="str">
        <f t="shared" si="377"/>
        <v/>
      </c>
      <c r="J2235" s="93"/>
      <c r="L2235" s="278">
        <f t="shared" si="378"/>
        <v>0</v>
      </c>
      <c r="M2235" s="278">
        <f t="shared" si="379"/>
        <v>0</v>
      </c>
      <c r="N2235" s="319">
        <f t="shared" si="380"/>
        <v>0</v>
      </c>
      <c r="O2235" s="300"/>
      <c r="P2235" s="300"/>
      <c r="Q2235" s="297"/>
      <c r="R2235" s="297"/>
      <c r="S2235" s="299" t="str">
        <f t="shared" si="386"/>
        <v/>
      </c>
    </row>
    <row r="2236" spans="1:19" ht="30" customHeight="1" x14ac:dyDescent="0.2">
      <c r="A2236" s="277" t="str">
        <f t="shared" si="376"/>
        <v/>
      </c>
      <c r="B2236" s="296" t="str">
        <f t="shared" si="381"/>
        <v/>
      </c>
      <c r="C2236" s="296" t="str">
        <f t="shared" si="382"/>
        <v/>
      </c>
      <c r="D2236" s="297" t="str">
        <f t="shared" si="383"/>
        <v/>
      </c>
      <c r="E2236" s="298" t="str">
        <f t="shared" si="385"/>
        <v/>
      </c>
      <c r="F2236" s="297"/>
      <c r="G2236" s="297">
        <v>2236</v>
      </c>
      <c r="H2236" s="296" t="str">
        <f t="shared" si="384"/>
        <v/>
      </c>
      <c r="I2236" s="299" t="str">
        <f t="shared" si="377"/>
        <v/>
      </c>
      <c r="J2236" s="93"/>
      <c r="L2236" s="278">
        <f t="shared" si="378"/>
        <v>0</v>
      </c>
      <c r="M2236" s="278">
        <f t="shared" si="379"/>
        <v>0</v>
      </c>
      <c r="N2236" s="319">
        <f t="shared" si="380"/>
        <v>0</v>
      </c>
      <c r="O2236" s="300"/>
      <c r="P2236" s="300"/>
      <c r="Q2236" s="297"/>
      <c r="R2236" s="297"/>
      <c r="S2236" s="299" t="str">
        <f t="shared" si="386"/>
        <v/>
      </c>
    </row>
    <row r="2237" spans="1:19" ht="30" customHeight="1" x14ac:dyDescent="0.2">
      <c r="A2237" s="277" t="str">
        <f t="shared" si="376"/>
        <v/>
      </c>
      <c r="B2237" s="296" t="str">
        <f t="shared" si="381"/>
        <v/>
      </c>
      <c r="C2237" s="296" t="str">
        <f t="shared" si="382"/>
        <v/>
      </c>
      <c r="D2237" s="297" t="str">
        <f t="shared" si="383"/>
        <v/>
      </c>
      <c r="E2237" s="298" t="str">
        <f t="shared" si="385"/>
        <v/>
      </c>
      <c r="F2237" s="297"/>
      <c r="G2237" s="297">
        <v>2237</v>
      </c>
      <c r="H2237" s="296" t="str">
        <f t="shared" si="384"/>
        <v/>
      </c>
      <c r="I2237" s="299" t="str">
        <f t="shared" si="377"/>
        <v/>
      </c>
      <c r="J2237" s="93"/>
      <c r="L2237" s="278">
        <f t="shared" si="378"/>
        <v>0</v>
      </c>
      <c r="M2237" s="278">
        <f t="shared" si="379"/>
        <v>0</v>
      </c>
      <c r="N2237" s="319">
        <f t="shared" si="380"/>
        <v>0</v>
      </c>
      <c r="O2237" s="300"/>
      <c r="P2237" s="300"/>
      <c r="Q2237" s="297"/>
      <c r="R2237" s="297"/>
      <c r="S2237" s="299" t="str">
        <f t="shared" si="386"/>
        <v/>
      </c>
    </row>
    <row r="2238" spans="1:19" ht="30" customHeight="1" x14ac:dyDescent="0.2">
      <c r="A2238" s="277" t="str">
        <f t="shared" si="376"/>
        <v/>
      </c>
      <c r="B2238" s="296" t="str">
        <f t="shared" si="381"/>
        <v/>
      </c>
      <c r="C2238" s="296" t="str">
        <f t="shared" si="382"/>
        <v/>
      </c>
      <c r="D2238" s="297" t="str">
        <f t="shared" si="383"/>
        <v/>
      </c>
      <c r="E2238" s="298" t="str">
        <f t="shared" si="385"/>
        <v/>
      </c>
      <c r="F2238" s="297"/>
      <c r="G2238" s="297">
        <v>2238</v>
      </c>
      <c r="H2238" s="296" t="str">
        <f t="shared" si="384"/>
        <v/>
      </c>
      <c r="I2238" s="299" t="str">
        <f t="shared" si="377"/>
        <v/>
      </c>
      <c r="J2238" s="93"/>
      <c r="L2238" s="278">
        <f t="shared" si="378"/>
        <v>0</v>
      </c>
      <c r="M2238" s="278">
        <f t="shared" si="379"/>
        <v>0</v>
      </c>
      <c r="N2238" s="319">
        <f t="shared" si="380"/>
        <v>0</v>
      </c>
      <c r="O2238" s="300"/>
      <c r="P2238" s="300"/>
      <c r="Q2238" s="297"/>
      <c r="R2238" s="297"/>
      <c r="S2238" s="299" t="str">
        <f t="shared" si="386"/>
        <v/>
      </c>
    </row>
    <row r="2239" spans="1:19" ht="30" customHeight="1" x14ac:dyDescent="0.2">
      <c r="A2239" s="277" t="str">
        <f t="shared" si="376"/>
        <v/>
      </c>
      <c r="B2239" s="296" t="str">
        <f t="shared" si="381"/>
        <v/>
      </c>
      <c r="C2239" s="296" t="str">
        <f t="shared" si="382"/>
        <v/>
      </c>
      <c r="D2239" s="297" t="str">
        <f t="shared" si="383"/>
        <v/>
      </c>
      <c r="E2239" s="298" t="str">
        <f t="shared" si="385"/>
        <v/>
      </c>
      <c r="F2239" s="297"/>
      <c r="G2239" s="297">
        <v>2239</v>
      </c>
      <c r="H2239" s="296" t="str">
        <f t="shared" si="384"/>
        <v/>
      </c>
      <c r="I2239" s="299" t="str">
        <f t="shared" si="377"/>
        <v/>
      </c>
      <c r="J2239" s="93"/>
      <c r="L2239" s="278">
        <f t="shared" si="378"/>
        <v>0</v>
      </c>
      <c r="M2239" s="278">
        <f t="shared" si="379"/>
        <v>0</v>
      </c>
      <c r="N2239" s="319">
        <f t="shared" si="380"/>
        <v>0</v>
      </c>
      <c r="O2239" s="300"/>
      <c r="P2239" s="300"/>
      <c r="Q2239" s="297"/>
      <c r="R2239" s="297"/>
      <c r="S2239" s="299" t="str">
        <f t="shared" si="386"/>
        <v/>
      </c>
    </row>
    <row r="2240" spans="1:19" ht="30" customHeight="1" x14ac:dyDescent="0.2">
      <c r="A2240" s="277" t="str">
        <f t="shared" si="376"/>
        <v/>
      </c>
      <c r="B2240" s="296" t="str">
        <f t="shared" si="381"/>
        <v/>
      </c>
      <c r="C2240" s="296" t="str">
        <f t="shared" si="382"/>
        <v/>
      </c>
      <c r="D2240" s="297" t="str">
        <f t="shared" si="383"/>
        <v/>
      </c>
      <c r="E2240" s="298" t="str">
        <f t="shared" si="385"/>
        <v/>
      </c>
      <c r="F2240" s="297"/>
      <c r="G2240" s="297">
        <v>2240</v>
      </c>
      <c r="H2240" s="296" t="str">
        <f t="shared" si="384"/>
        <v/>
      </c>
      <c r="I2240" s="299" t="str">
        <f t="shared" si="377"/>
        <v/>
      </c>
      <c r="J2240" s="93"/>
      <c r="L2240" s="278">
        <f t="shared" si="378"/>
        <v>0</v>
      </c>
      <c r="M2240" s="278">
        <f t="shared" si="379"/>
        <v>0</v>
      </c>
      <c r="N2240" s="319">
        <f t="shared" si="380"/>
        <v>0</v>
      </c>
      <c r="O2240" s="300"/>
      <c r="P2240" s="300"/>
      <c r="Q2240" s="297"/>
      <c r="R2240" s="297"/>
      <c r="S2240" s="299" t="str">
        <f t="shared" si="386"/>
        <v/>
      </c>
    </row>
    <row r="2241" spans="1:19" ht="30" customHeight="1" x14ac:dyDescent="0.2">
      <c r="A2241" s="277" t="str">
        <f t="shared" si="376"/>
        <v/>
      </c>
      <c r="B2241" s="296" t="str">
        <f t="shared" si="381"/>
        <v/>
      </c>
      <c r="C2241" s="296" t="str">
        <f t="shared" si="382"/>
        <v/>
      </c>
      <c r="D2241" s="297" t="str">
        <f t="shared" si="383"/>
        <v/>
      </c>
      <c r="E2241" s="298" t="str">
        <f t="shared" si="385"/>
        <v/>
      </c>
      <c r="F2241" s="297"/>
      <c r="G2241" s="297">
        <v>2241</v>
      </c>
      <c r="H2241" s="296" t="str">
        <f t="shared" si="384"/>
        <v/>
      </c>
      <c r="I2241" s="299" t="str">
        <f t="shared" si="377"/>
        <v/>
      </c>
      <c r="J2241" s="93"/>
      <c r="L2241" s="278">
        <f t="shared" si="378"/>
        <v>0</v>
      </c>
      <c r="M2241" s="278">
        <f t="shared" si="379"/>
        <v>0</v>
      </c>
      <c r="N2241" s="319">
        <f t="shared" si="380"/>
        <v>0</v>
      </c>
      <c r="O2241" s="300"/>
      <c r="P2241" s="300"/>
      <c r="Q2241" s="297"/>
      <c r="R2241" s="297"/>
      <c r="S2241" s="299" t="str">
        <f t="shared" si="386"/>
        <v/>
      </c>
    </row>
    <row r="2242" spans="1:19" ht="30" customHeight="1" x14ac:dyDescent="0.2">
      <c r="A2242" s="277" t="str">
        <f t="shared" ref="A2242:A2305" si="387">IF(B2242="","",$W$3)</f>
        <v/>
      </c>
      <c r="B2242" s="296" t="str">
        <f t="shared" si="381"/>
        <v/>
      </c>
      <c r="C2242" s="296" t="str">
        <f t="shared" si="382"/>
        <v/>
      </c>
      <c r="D2242" s="297" t="str">
        <f t="shared" si="383"/>
        <v/>
      </c>
      <c r="E2242" s="298" t="str">
        <f t="shared" si="385"/>
        <v/>
      </c>
      <c r="F2242" s="297"/>
      <c r="G2242" s="297">
        <v>2242</v>
      </c>
      <c r="H2242" s="296" t="str">
        <f t="shared" si="384"/>
        <v/>
      </c>
      <c r="I2242" s="299" t="str">
        <f t="shared" ref="I2242:I2305" si="388">IF(H2242="","",CONCATENATE("C",IF(H2242&gt;$X$1-25,0,INT(($X$1-H2242-20)/5))))</f>
        <v/>
      </c>
      <c r="J2242" s="93"/>
      <c r="L2242" s="278">
        <f t="shared" ref="L2242:L2305" si="389">IF(D2242="M",1,0)</f>
        <v>0</v>
      </c>
      <c r="M2242" s="278">
        <f t="shared" ref="M2242:M2305" si="390">IF(D2242="F",1,0)</f>
        <v>0</v>
      </c>
      <c r="N2242" s="319">
        <f t="shared" ref="N2242:N2305" si="391">IF(COUNTBLANK(O2242:R2242)=0,1,0)</f>
        <v>0</v>
      </c>
      <c r="O2242" s="300"/>
      <c r="P2242" s="300"/>
      <c r="Q2242" s="297"/>
      <c r="R2242" s="297"/>
      <c r="S2242" s="299" t="str">
        <f t="shared" si="386"/>
        <v/>
      </c>
    </row>
    <row r="2243" spans="1:19" ht="30" customHeight="1" x14ac:dyDescent="0.2">
      <c r="A2243" s="277" t="str">
        <f t="shared" si="387"/>
        <v/>
      </c>
      <c r="B2243" s="296" t="str">
        <f t="shared" ref="B2243:B2306" si="392">IF(O2243="","",O2243)</f>
        <v/>
      </c>
      <c r="C2243" s="296" t="str">
        <f t="shared" ref="C2243:C2306" si="393">IF(P2243="","",P2243)</f>
        <v/>
      </c>
      <c r="D2243" s="297" t="str">
        <f t="shared" ref="D2243:D2306" si="394">IF(Q2243="","",Q2243)</f>
        <v/>
      </c>
      <c r="E2243" s="298" t="str">
        <f t="shared" si="385"/>
        <v/>
      </c>
      <c r="F2243" s="297"/>
      <c r="G2243" s="297">
        <v>2243</v>
      </c>
      <c r="H2243" s="296" t="str">
        <f t="shared" ref="H2243:H2306" si="395">IF(R2243="","",R2243)</f>
        <v/>
      </c>
      <c r="I2243" s="299" t="str">
        <f t="shared" si="388"/>
        <v/>
      </c>
      <c r="J2243" s="93"/>
      <c r="L2243" s="278">
        <f t="shared" si="389"/>
        <v>0</v>
      </c>
      <c r="M2243" s="278">
        <f t="shared" si="390"/>
        <v>0</v>
      </c>
      <c r="N2243" s="319">
        <f t="shared" si="391"/>
        <v>0</v>
      </c>
      <c r="O2243" s="300"/>
      <c r="P2243" s="300"/>
      <c r="Q2243" s="297"/>
      <c r="R2243" s="297"/>
      <c r="S2243" s="299" t="str">
        <f t="shared" si="386"/>
        <v/>
      </c>
    </row>
    <row r="2244" spans="1:19" ht="30" customHeight="1" x14ac:dyDescent="0.2">
      <c r="A2244" s="277" t="str">
        <f t="shared" si="387"/>
        <v/>
      </c>
      <c r="B2244" s="296" t="str">
        <f t="shared" si="392"/>
        <v/>
      </c>
      <c r="C2244" s="296" t="str">
        <f t="shared" si="393"/>
        <v/>
      </c>
      <c r="D2244" s="297" t="str">
        <f t="shared" si="394"/>
        <v/>
      </c>
      <c r="E2244" s="298" t="str">
        <f t="shared" ref="E2244:E2307" si="396">IF(H2244="","",VALUE(CONCATENATE("01/01/",H2244)))</f>
        <v/>
      </c>
      <c r="F2244" s="297"/>
      <c r="G2244" s="297">
        <v>2244</v>
      </c>
      <c r="H2244" s="296" t="str">
        <f t="shared" si="395"/>
        <v/>
      </c>
      <c r="I2244" s="299" t="str">
        <f t="shared" si="388"/>
        <v/>
      </c>
      <c r="J2244" s="93"/>
      <c r="L2244" s="278">
        <f t="shared" si="389"/>
        <v>0</v>
      </c>
      <c r="M2244" s="278">
        <f t="shared" si="390"/>
        <v>0</v>
      </c>
      <c r="N2244" s="319">
        <f t="shared" si="391"/>
        <v>0</v>
      </c>
      <c r="O2244" s="300"/>
      <c r="P2244" s="300"/>
      <c r="Q2244" s="297"/>
      <c r="R2244" s="297"/>
      <c r="S2244" s="299" t="str">
        <f t="shared" si="386"/>
        <v/>
      </c>
    </row>
    <row r="2245" spans="1:19" ht="30" customHeight="1" x14ac:dyDescent="0.2">
      <c r="A2245" s="277" t="str">
        <f t="shared" si="387"/>
        <v/>
      </c>
      <c r="B2245" s="296" t="str">
        <f t="shared" si="392"/>
        <v/>
      </c>
      <c r="C2245" s="296" t="str">
        <f t="shared" si="393"/>
        <v/>
      </c>
      <c r="D2245" s="297" t="str">
        <f t="shared" si="394"/>
        <v/>
      </c>
      <c r="E2245" s="298" t="str">
        <f t="shared" si="396"/>
        <v/>
      </c>
      <c r="F2245" s="297"/>
      <c r="G2245" s="297">
        <v>2245</v>
      </c>
      <c r="H2245" s="296" t="str">
        <f t="shared" si="395"/>
        <v/>
      </c>
      <c r="I2245" s="299" t="str">
        <f t="shared" si="388"/>
        <v/>
      </c>
      <c r="J2245" s="93"/>
      <c r="L2245" s="278">
        <f t="shared" si="389"/>
        <v>0</v>
      </c>
      <c r="M2245" s="278">
        <f t="shared" si="390"/>
        <v>0</v>
      </c>
      <c r="N2245" s="319">
        <f t="shared" si="391"/>
        <v>0</v>
      </c>
      <c r="O2245" s="300"/>
      <c r="P2245" s="300"/>
      <c r="Q2245" s="297"/>
      <c r="R2245" s="297"/>
      <c r="S2245" s="299" t="str">
        <f t="shared" si="386"/>
        <v/>
      </c>
    </row>
    <row r="2246" spans="1:19" ht="30" customHeight="1" x14ac:dyDescent="0.2">
      <c r="A2246" s="277" t="str">
        <f t="shared" si="387"/>
        <v/>
      </c>
      <c r="B2246" s="296" t="str">
        <f t="shared" si="392"/>
        <v/>
      </c>
      <c r="C2246" s="296" t="str">
        <f t="shared" si="393"/>
        <v/>
      </c>
      <c r="D2246" s="297" t="str">
        <f t="shared" si="394"/>
        <v/>
      </c>
      <c r="E2246" s="298" t="str">
        <f t="shared" si="396"/>
        <v/>
      </c>
      <c r="F2246" s="297"/>
      <c r="G2246" s="297">
        <v>2246</v>
      </c>
      <c r="H2246" s="296" t="str">
        <f t="shared" si="395"/>
        <v/>
      </c>
      <c r="I2246" s="299" t="str">
        <f t="shared" si="388"/>
        <v/>
      </c>
      <c r="J2246" s="93"/>
      <c r="L2246" s="278">
        <f t="shared" si="389"/>
        <v>0</v>
      </c>
      <c r="M2246" s="278">
        <f t="shared" si="390"/>
        <v>0</v>
      </c>
      <c r="N2246" s="319">
        <f t="shared" si="391"/>
        <v>0</v>
      </c>
      <c r="O2246" s="300"/>
      <c r="P2246" s="300"/>
      <c r="Q2246" s="297"/>
      <c r="R2246" s="297"/>
      <c r="S2246" s="299" t="str">
        <f t="shared" si="386"/>
        <v/>
      </c>
    </row>
    <row r="2247" spans="1:19" ht="30" customHeight="1" x14ac:dyDescent="0.2">
      <c r="A2247" s="277" t="str">
        <f t="shared" si="387"/>
        <v/>
      </c>
      <c r="B2247" s="296" t="str">
        <f t="shared" si="392"/>
        <v/>
      </c>
      <c r="C2247" s="296" t="str">
        <f t="shared" si="393"/>
        <v/>
      </c>
      <c r="D2247" s="297" t="str">
        <f t="shared" si="394"/>
        <v/>
      </c>
      <c r="E2247" s="298" t="str">
        <f t="shared" si="396"/>
        <v/>
      </c>
      <c r="F2247" s="297"/>
      <c r="G2247" s="297">
        <v>2247</v>
      </c>
      <c r="H2247" s="296" t="str">
        <f t="shared" si="395"/>
        <v/>
      </c>
      <c r="I2247" s="299" t="str">
        <f t="shared" si="388"/>
        <v/>
      </c>
      <c r="J2247" s="93"/>
      <c r="L2247" s="278">
        <f t="shared" si="389"/>
        <v>0</v>
      </c>
      <c r="M2247" s="278">
        <f t="shared" si="390"/>
        <v>0</v>
      </c>
      <c r="N2247" s="319">
        <f t="shared" si="391"/>
        <v>0</v>
      </c>
      <c r="O2247" s="300"/>
      <c r="P2247" s="300"/>
      <c r="Q2247" s="297"/>
      <c r="R2247" s="297"/>
      <c r="S2247" s="299" t="str">
        <f t="shared" si="386"/>
        <v/>
      </c>
    </row>
    <row r="2248" spans="1:19" ht="30" customHeight="1" x14ac:dyDescent="0.2">
      <c r="A2248" s="277" t="str">
        <f t="shared" si="387"/>
        <v/>
      </c>
      <c r="B2248" s="296" t="str">
        <f t="shared" si="392"/>
        <v/>
      </c>
      <c r="C2248" s="296" t="str">
        <f t="shared" si="393"/>
        <v/>
      </c>
      <c r="D2248" s="297" t="str">
        <f t="shared" si="394"/>
        <v/>
      </c>
      <c r="E2248" s="298" t="str">
        <f t="shared" si="396"/>
        <v/>
      </c>
      <c r="F2248" s="297"/>
      <c r="G2248" s="297">
        <v>2248</v>
      </c>
      <c r="H2248" s="296" t="str">
        <f t="shared" si="395"/>
        <v/>
      </c>
      <c r="I2248" s="299" t="str">
        <f t="shared" si="388"/>
        <v/>
      </c>
      <c r="J2248" s="93"/>
      <c r="L2248" s="278">
        <f t="shared" si="389"/>
        <v>0</v>
      </c>
      <c r="M2248" s="278">
        <f t="shared" si="390"/>
        <v>0</v>
      </c>
      <c r="N2248" s="319">
        <f t="shared" si="391"/>
        <v>0</v>
      </c>
      <c r="O2248" s="300"/>
      <c r="P2248" s="300"/>
      <c r="Q2248" s="297"/>
      <c r="R2248" s="297"/>
      <c r="S2248" s="299" t="str">
        <f t="shared" si="386"/>
        <v/>
      </c>
    </row>
    <row r="2249" spans="1:19" ht="30" customHeight="1" x14ac:dyDescent="0.2">
      <c r="A2249" s="277" t="str">
        <f t="shared" si="387"/>
        <v/>
      </c>
      <c r="B2249" s="296" t="str">
        <f t="shared" si="392"/>
        <v/>
      </c>
      <c r="C2249" s="296" t="str">
        <f t="shared" si="393"/>
        <v/>
      </c>
      <c r="D2249" s="297" t="str">
        <f t="shared" si="394"/>
        <v/>
      </c>
      <c r="E2249" s="298" t="str">
        <f t="shared" si="396"/>
        <v/>
      </c>
      <c r="F2249" s="297"/>
      <c r="G2249" s="297">
        <v>2249</v>
      </c>
      <c r="H2249" s="296" t="str">
        <f t="shared" si="395"/>
        <v/>
      </c>
      <c r="I2249" s="299" t="str">
        <f t="shared" si="388"/>
        <v/>
      </c>
      <c r="J2249" s="93"/>
      <c r="L2249" s="278">
        <f t="shared" si="389"/>
        <v>0</v>
      </c>
      <c r="M2249" s="278">
        <f t="shared" si="390"/>
        <v>0</v>
      </c>
      <c r="N2249" s="319">
        <f t="shared" si="391"/>
        <v>0</v>
      </c>
      <c r="O2249" s="300"/>
      <c r="P2249" s="300"/>
      <c r="Q2249" s="297"/>
      <c r="R2249" s="297"/>
      <c r="S2249" s="299" t="str">
        <f t="shared" si="386"/>
        <v/>
      </c>
    </row>
    <row r="2250" spans="1:19" ht="30" customHeight="1" x14ac:dyDescent="0.2">
      <c r="A2250" s="277" t="str">
        <f t="shared" si="387"/>
        <v/>
      </c>
      <c r="B2250" s="296" t="str">
        <f t="shared" si="392"/>
        <v/>
      </c>
      <c r="C2250" s="296" t="str">
        <f t="shared" si="393"/>
        <v/>
      </c>
      <c r="D2250" s="297" t="str">
        <f t="shared" si="394"/>
        <v/>
      </c>
      <c r="E2250" s="298" t="str">
        <f t="shared" si="396"/>
        <v/>
      </c>
      <c r="F2250" s="297"/>
      <c r="G2250" s="297">
        <v>2250</v>
      </c>
      <c r="H2250" s="296" t="str">
        <f t="shared" si="395"/>
        <v/>
      </c>
      <c r="I2250" s="299" t="str">
        <f t="shared" si="388"/>
        <v/>
      </c>
      <c r="J2250" s="93"/>
      <c r="L2250" s="278">
        <f t="shared" si="389"/>
        <v>0</v>
      </c>
      <c r="M2250" s="278">
        <f t="shared" si="390"/>
        <v>0</v>
      </c>
      <c r="N2250" s="319">
        <f t="shared" si="391"/>
        <v>0</v>
      </c>
      <c r="O2250" s="300"/>
      <c r="P2250" s="300"/>
      <c r="Q2250" s="297"/>
      <c r="R2250" s="297"/>
      <c r="S2250" s="299" t="str">
        <f t="shared" si="386"/>
        <v/>
      </c>
    </row>
    <row r="2251" spans="1:19" ht="30" customHeight="1" x14ac:dyDescent="0.2">
      <c r="A2251" s="277" t="str">
        <f t="shared" si="387"/>
        <v/>
      </c>
      <c r="B2251" s="296" t="str">
        <f t="shared" si="392"/>
        <v/>
      </c>
      <c r="C2251" s="296" t="str">
        <f t="shared" si="393"/>
        <v/>
      </c>
      <c r="D2251" s="297" t="str">
        <f t="shared" si="394"/>
        <v/>
      </c>
      <c r="E2251" s="298" t="str">
        <f t="shared" si="396"/>
        <v/>
      </c>
      <c r="F2251" s="297"/>
      <c r="G2251" s="297">
        <v>2251</v>
      </c>
      <c r="H2251" s="296" t="str">
        <f t="shared" si="395"/>
        <v/>
      </c>
      <c r="I2251" s="299" t="str">
        <f t="shared" si="388"/>
        <v/>
      </c>
      <c r="J2251" s="93"/>
      <c r="L2251" s="278">
        <f t="shared" si="389"/>
        <v>0</v>
      </c>
      <c r="M2251" s="278">
        <f t="shared" si="390"/>
        <v>0</v>
      </c>
      <c r="N2251" s="319">
        <f t="shared" si="391"/>
        <v>0</v>
      </c>
      <c r="O2251" s="300"/>
      <c r="P2251" s="300"/>
      <c r="Q2251" s="297"/>
      <c r="R2251" s="297"/>
      <c r="S2251" s="299" t="str">
        <f t="shared" si="386"/>
        <v/>
      </c>
    </row>
    <row r="2252" spans="1:19" ht="30" customHeight="1" x14ac:dyDescent="0.2">
      <c r="A2252" s="277" t="str">
        <f t="shared" si="387"/>
        <v/>
      </c>
      <c r="B2252" s="296" t="str">
        <f t="shared" si="392"/>
        <v/>
      </c>
      <c r="C2252" s="296" t="str">
        <f t="shared" si="393"/>
        <v/>
      </c>
      <c r="D2252" s="297" t="str">
        <f t="shared" si="394"/>
        <v/>
      </c>
      <c r="E2252" s="298" t="str">
        <f t="shared" si="396"/>
        <v/>
      </c>
      <c r="F2252" s="297"/>
      <c r="G2252" s="297">
        <v>2252</v>
      </c>
      <c r="H2252" s="296" t="str">
        <f t="shared" si="395"/>
        <v/>
      </c>
      <c r="I2252" s="299" t="str">
        <f t="shared" si="388"/>
        <v/>
      </c>
      <c r="J2252" s="93"/>
      <c r="L2252" s="278">
        <f t="shared" si="389"/>
        <v>0</v>
      </c>
      <c r="M2252" s="278">
        <f t="shared" si="390"/>
        <v>0</v>
      </c>
      <c r="N2252" s="319">
        <f t="shared" si="391"/>
        <v>0</v>
      </c>
      <c r="O2252" s="300"/>
      <c r="P2252" s="300"/>
      <c r="Q2252" s="297"/>
      <c r="R2252" s="297"/>
      <c r="S2252" s="299" t="str">
        <f t="shared" si="386"/>
        <v/>
      </c>
    </row>
    <row r="2253" spans="1:19" ht="30" customHeight="1" x14ac:dyDescent="0.2">
      <c r="A2253" s="277" t="str">
        <f t="shared" si="387"/>
        <v/>
      </c>
      <c r="B2253" s="296" t="str">
        <f t="shared" si="392"/>
        <v/>
      </c>
      <c r="C2253" s="296" t="str">
        <f t="shared" si="393"/>
        <v/>
      </c>
      <c r="D2253" s="297" t="str">
        <f t="shared" si="394"/>
        <v/>
      </c>
      <c r="E2253" s="298" t="str">
        <f t="shared" si="396"/>
        <v/>
      </c>
      <c r="F2253" s="297"/>
      <c r="G2253" s="297">
        <v>2253</v>
      </c>
      <c r="H2253" s="296" t="str">
        <f t="shared" si="395"/>
        <v/>
      </c>
      <c r="I2253" s="299" t="str">
        <f t="shared" si="388"/>
        <v/>
      </c>
      <c r="J2253" s="93"/>
      <c r="L2253" s="278">
        <f t="shared" si="389"/>
        <v>0</v>
      </c>
      <c r="M2253" s="278">
        <f t="shared" si="390"/>
        <v>0</v>
      </c>
      <c r="N2253" s="319">
        <f t="shared" si="391"/>
        <v>0</v>
      </c>
      <c r="O2253" s="300"/>
      <c r="P2253" s="300"/>
      <c r="Q2253" s="297"/>
      <c r="R2253" s="297"/>
      <c r="S2253" s="299" t="str">
        <f t="shared" si="386"/>
        <v/>
      </c>
    </row>
    <row r="2254" spans="1:19" ht="30" customHeight="1" x14ac:dyDescent="0.2">
      <c r="A2254" s="277" t="str">
        <f t="shared" si="387"/>
        <v/>
      </c>
      <c r="B2254" s="296" t="str">
        <f t="shared" si="392"/>
        <v/>
      </c>
      <c r="C2254" s="296" t="str">
        <f t="shared" si="393"/>
        <v/>
      </c>
      <c r="D2254" s="297" t="str">
        <f t="shared" si="394"/>
        <v/>
      </c>
      <c r="E2254" s="298" t="str">
        <f t="shared" si="396"/>
        <v/>
      </c>
      <c r="F2254" s="297"/>
      <c r="G2254" s="297">
        <v>2254</v>
      </c>
      <c r="H2254" s="296" t="str">
        <f t="shared" si="395"/>
        <v/>
      </c>
      <c r="I2254" s="299" t="str">
        <f t="shared" si="388"/>
        <v/>
      </c>
      <c r="J2254" s="93"/>
      <c r="L2254" s="278">
        <f t="shared" si="389"/>
        <v>0</v>
      </c>
      <c r="M2254" s="278">
        <f t="shared" si="390"/>
        <v>0</v>
      </c>
      <c r="N2254" s="319">
        <f t="shared" si="391"/>
        <v>0</v>
      </c>
      <c r="O2254" s="300"/>
      <c r="P2254" s="300"/>
      <c r="Q2254" s="297"/>
      <c r="R2254" s="297"/>
      <c r="S2254" s="299" t="str">
        <f t="shared" si="386"/>
        <v/>
      </c>
    </row>
    <row r="2255" spans="1:19" ht="30" customHeight="1" x14ac:dyDescent="0.2">
      <c r="A2255" s="277" t="str">
        <f t="shared" si="387"/>
        <v/>
      </c>
      <c r="B2255" s="296" t="str">
        <f t="shared" si="392"/>
        <v/>
      </c>
      <c r="C2255" s="296" t="str">
        <f t="shared" si="393"/>
        <v/>
      </c>
      <c r="D2255" s="297" t="str">
        <f t="shared" si="394"/>
        <v/>
      </c>
      <c r="E2255" s="298" t="str">
        <f t="shared" si="396"/>
        <v/>
      </c>
      <c r="F2255" s="297"/>
      <c r="G2255" s="297">
        <v>2255</v>
      </c>
      <c r="H2255" s="296" t="str">
        <f t="shared" si="395"/>
        <v/>
      </c>
      <c r="I2255" s="299" t="str">
        <f t="shared" si="388"/>
        <v/>
      </c>
      <c r="J2255" s="93"/>
      <c r="L2255" s="278">
        <f t="shared" si="389"/>
        <v>0</v>
      </c>
      <c r="M2255" s="278">
        <f t="shared" si="390"/>
        <v>0</v>
      </c>
      <c r="N2255" s="319">
        <f t="shared" si="391"/>
        <v>0</v>
      </c>
      <c r="O2255" s="300"/>
      <c r="P2255" s="300"/>
      <c r="Q2255" s="297"/>
      <c r="R2255" s="297"/>
      <c r="S2255" s="299" t="str">
        <f t="shared" si="386"/>
        <v/>
      </c>
    </row>
    <row r="2256" spans="1:19" ht="30" customHeight="1" x14ac:dyDescent="0.2">
      <c r="A2256" s="277" t="str">
        <f t="shared" si="387"/>
        <v/>
      </c>
      <c r="B2256" s="296" t="str">
        <f t="shared" si="392"/>
        <v/>
      </c>
      <c r="C2256" s="296" t="str">
        <f t="shared" si="393"/>
        <v/>
      </c>
      <c r="D2256" s="297" t="str">
        <f t="shared" si="394"/>
        <v/>
      </c>
      <c r="E2256" s="298" t="str">
        <f t="shared" si="396"/>
        <v/>
      </c>
      <c r="F2256" s="297"/>
      <c r="G2256" s="297">
        <v>2256</v>
      </c>
      <c r="H2256" s="296" t="str">
        <f t="shared" si="395"/>
        <v/>
      </c>
      <c r="I2256" s="299" t="str">
        <f t="shared" si="388"/>
        <v/>
      </c>
      <c r="J2256" s="93"/>
      <c r="L2256" s="278">
        <f t="shared" si="389"/>
        <v>0</v>
      </c>
      <c r="M2256" s="278">
        <f t="shared" si="390"/>
        <v>0</v>
      </c>
      <c r="N2256" s="319">
        <f t="shared" si="391"/>
        <v>0</v>
      </c>
      <c r="O2256" s="300"/>
      <c r="P2256" s="300"/>
      <c r="Q2256" s="297"/>
      <c r="R2256" s="297"/>
      <c r="S2256" s="299" t="str">
        <f t="shared" si="386"/>
        <v/>
      </c>
    </row>
    <row r="2257" spans="1:19" ht="30" customHeight="1" x14ac:dyDescent="0.2">
      <c r="A2257" s="277" t="str">
        <f t="shared" si="387"/>
        <v/>
      </c>
      <c r="B2257" s="296" t="str">
        <f t="shared" si="392"/>
        <v/>
      </c>
      <c r="C2257" s="296" t="str">
        <f t="shared" si="393"/>
        <v/>
      </c>
      <c r="D2257" s="297" t="str">
        <f t="shared" si="394"/>
        <v/>
      </c>
      <c r="E2257" s="298" t="str">
        <f t="shared" si="396"/>
        <v/>
      </c>
      <c r="F2257" s="297"/>
      <c r="G2257" s="297">
        <v>2257</v>
      </c>
      <c r="H2257" s="296" t="str">
        <f t="shared" si="395"/>
        <v/>
      </c>
      <c r="I2257" s="299" t="str">
        <f t="shared" si="388"/>
        <v/>
      </c>
      <c r="J2257" s="93"/>
      <c r="L2257" s="278">
        <f t="shared" si="389"/>
        <v>0</v>
      </c>
      <c r="M2257" s="278">
        <f t="shared" si="390"/>
        <v>0</v>
      </c>
      <c r="N2257" s="319">
        <f t="shared" si="391"/>
        <v>0</v>
      </c>
      <c r="O2257" s="300"/>
      <c r="P2257" s="300"/>
      <c r="Q2257" s="297"/>
      <c r="R2257" s="297"/>
      <c r="S2257" s="299" t="str">
        <f t="shared" ref="S2257:S2320" si="397">IF(R2257="","",CONCATENATE("C",IF(R2257&gt;$X$1-25,0,INT(($X$1-R2257-20)/5))))</f>
        <v/>
      </c>
    </row>
    <row r="2258" spans="1:19" ht="30" customHeight="1" x14ac:dyDescent="0.2">
      <c r="A2258" s="277" t="str">
        <f t="shared" si="387"/>
        <v/>
      </c>
      <c r="B2258" s="296" t="str">
        <f t="shared" si="392"/>
        <v/>
      </c>
      <c r="C2258" s="296" t="str">
        <f t="shared" si="393"/>
        <v/>
      </c>
      <c r="D2258" s="297" t="str">
        <f t="shared" si="394"/>
        <v/>
      </c>
      <c r="E2258" s="298" t="str">
        <f t="shared" si="396"/>
        <v/>
      </c>
      <c r="F2258" s="297"/>
      <c r="G2258" s="297">
        <v>2258</v>
      </c>
      <c r="H2258" s="296" t="str">
        <f t="shared" si="395"/>
        <v/>
      </c>
      <c r="I2258" s="299" t="str">
        <f t="shared" si="388"/>
        <v/>
      </c>
      <c r="J2258" s="93"/>
      <c r="L2258" s="278">
        <f t="shared" si="389"/>
        <v>0</v>
      </c>
      <c r="M2258" s="278">
        <f t="shared" si="390"/>
        <v>0</v>
      </c>
      <c r="N2258" s="319">
        <f t="shared" si="391"/>
        <v>0</v>
      </c>
      <c r="O2258" s="300"/>
      <c r="P2258" s="300"/>
      <c r="Q2258" s="297"/>
      <c r="R2258" s="297"/>
      <c r="S2258" s="299" t="str">
        <f t="shared" si="397"/>
        <v/>
      </c>
    </row>
    <row r="2259" spans="1:19" ht="30" customHeight="1" x14ac:dyDescent="0.2">
      <c r="A2259" s="277" t="str">
        <f t="shared" si="387"/>
        <v/>
      </c>
      <c r="B2259" s="296" t="str">
        <f t="shared" si="392"/>
        <v/>
      </c>
      <c r="C2259" s="296" t="str">
        <f t="shared" si="393"/>
        <v/>
      </c>
      <c r="D2259" s="297" t="str">
        <f t="shared" si="394"/>
        <v/>
      </c>
      <c r="E2259" s="298" t="str">
        <f t="shared" si="396"/>
        <v/>
      </c>
      <c r="F2259" s="297"/>
      <c r="G2259" s="297">
        <v>2259</v>
      </c>
      <c r="H2259" s="296" t="str">
        <f t="shared" si="395"/>
        <v/>
      </c>
      <c r="I2259" s="299" t="str">
        <f t="shared" si="388"/>
        <v/>
      </c>
      <c r="J2259" s="93"/>
      <c r="L2259" s="278">
        <f t="shared" si="389"/>
        <v>0</v>
      </c>
      <c r="M2259" s="278">
        <f t="shared" si="390"/>
        <v>0</v>
      </c>
      <c r="N2259" s="319">
        <f t="shared" si="391"/>
        <v>0</v>
      </c>
      <c r="O2259" s="300"/>
      <c r="P2259" s="300"/>
      <c r="Q2259" s="297"/>
      <c r="R2259" s="297"/>
      <c r="S2259" s="299" t="str">
        <f t="shared" si="397"/>
        <v/>
      </c>
    </row>
    <row r="2260" spans="1:19" ht="30" customHeight="1" x14ac:dyDescent="0.2">
      <c r="A2260" s="277" t="str">
        <f t="shared" si="387"/>
        <v/>
      </c>
      <c r="B2260" s="296" t="str">
        <f t="shared" si="392"/>
        <v/>
      </c>
      <c r="C2260" s="296" t="str">
        <f t="shared" si="393"/>
        <v/>
      </c>
      <c r="D2260" s="297" t="str">
        <f t="shared" si="394"/>
        <v/>
      </c>
      <c r="E2260" s="298" t="str">
        <f t="shared" si="396"/>
        <v/>
      </c>
      <c r="F2260" s="297"/>
      <c r="G2260" s="297">
        <v>2260</v>
      </c>
      <c r="H2260" s="296" t="str">
        <f t="shared" si="395"/>
        <v/>
      </c>
      <c r="I2260" s="299" t="str">
        <f t="shared" si="388"/>
        <v/>
      </c>
      <c r="J2260" s="93"/>
      <c r="L2260" s="278">
        <f t="shared" si="389"/>
        <v>0</v>
      </c>
      <c r="M2260" s="278">
        <f t="shared" si="390"/>
        <v>0</v>
      </c>
      <c r="N2260" s="319">
        <f t="shared" si="391"/>
        <v>0</v>
      </c>
      <c r="O2260" s="300"/>
      <c r="P2260" s="300"/>
      <c r="Q2260" s="297"/>
      <c r="R2260" s="297"/>
      <c r="S2260" s="299" t="str">
        <f t="shared" si="397"/>
        <v/>
      </c>
    </row>
    <row r="2261" spans="1:19" ht="30" customHeight="1" x14ac:dyDescent="0.2">
      <c r="A2261" s="277" t="str">
        <f t="shared" si="387"/>
        <v/>
      </c>
      <c r="B2261" s="296" t="str">
        <f t="shared" si="392"/>
        <v/>
      </c>
      <c r="C2261" s="296" t="str">
        <f t="shared" si="393"/>
        <v/>
      </c>
      <c r="D2261" s="297" t="str">
        <f t="shared" si="394"/>
        <v/>
      </c>
      <c r="E2261" s="298" t="str">
        <f t="shared" si="396"/>
        <v/>
      </c>
      <c r="F2261" s="297"/>
      <c r="G2261" s="297">
        <v>2261</v>
      </c>
      <c r="H2261" s="296" t="str">
        <f t="shared" si="395"/>
        <v/>
      </c>
      <c r="I2261" s="299" t="str">
        <f t="shared" si="388"/>
        <v/>
      </c>
      <c r="J2261" s="93"/>
      <c r="L2261" s="278">
        <f t="shared" si="389"/>
        <v>0</v>
      </c>
      <c r="M2261" s="278">
        <f t="shared" si="390"/>
        <v>0</v>
      </c>
      <c r="N2261" s="319">
        <f t="shared" si="391"/>
        <v>0</v>
      </c>
      <c r="O2261" s="300"/>
      <c r="P2261" s="300"/>
      <c r="Q2261" s="297"/>
      <c r="R2261" s="297"/>
      <c r="S2261" s="299" t="str">
        <f t="shared" si="397"/>
        <v/>
      </c>
    </row>
    <row r="2262" spans="1:19" ht="30" customHeight="1" x14ac:dyDescent="0.2">
      <c r="A2262" s="277" t="str">
        <f t="shared" si="387"/>
        <v/>
      </c>
      <c r="B2262" s="296" t="str">
        <f t="shared" si="392"/>
        <v/>
      </c>
      <c r="C2262" s="296" t="str">
        <f t="shared" si="393"/>
        <v/>
      </c>
      <c r="D2262" s="297" t="str">
        <f t="shared" si="394"/>
        <v/>
      </c>
      <c r="E2262" s="298" t="str">
        <f t="shared" si="396"/>
        <v/>
      </c>
      <c r="F2262" s="297"/>
      <c r="G2262" s="297">
        <v>2262</v>
      </c>
      <c r="H2262" s="296" t="str">
        <f t="shared" si="395"/>
        <v/>
      </c>
      <c r="I2262" s="299" t="str">
        <f t="shared" si="388"/>
        <v/>
      </c>
      <c r="J2262" s="93"/>
      <c r="L2262" s="278">
        <f t="shared" si="389"/>
        <v>0</v>
      </c>
      <c r="M2262" s="278">
        <f t="shared" si="390"/>
        <v>0</v>
      </c>
      <c r="N2262" s="319">
        <f t="shared" si="391"/>
        <v>0</v>
      </c>
      <c r="O2262" s="300"/>
      <c r="P2262" s="300"/>
      <c r="Q2262" s="297"/>
      <c r="R2262" s="297"/>
      <c r="S2262" s="299" t="str">
        <f t="shared" si="397"/>
        <v/>
      </c>
    </row>
    <row r="2263" spans="1:19" ht="30" customHeight="1" x14ac:dyDescent="0.2">
      <c r="A2263" s="277" t="str">
        <f t="shared" si="387"/>
        <v/>
      </c>
      <c r="B2263" s="296" t="str">
        <f t="shared" si="392"/>
        <v/>
      </c>
      <c r="C2263" s="296" t="str">
        <f t="shared" si="393"/>
        <v/>
      </c>
      <c r="D2263" s="297" t="str">
        <f t="shared" si="394"/>
        <v/>
      </c>
      <c r="E2263" s="298" t="str">
        <f t="shared" si="396"/>
        <v/>
      </c>
      <c r="F2263" s="297"/>
      <c r="G2263" s="297">
        <v>2263</v>
      </c>
      <c r="H2263" s="296" t="str">
        <f t="shared" si="395"/>
        <v/>
      </c>
      <c r="I2263" s="299" t="str">
        <f t="shared" si="388"/>
        <v/>
      </c>
      <c r="J2263" s="93"/>
      <c r="L2263" s="278">
        <f t="shared" si="389"/>
        <v>0</v>
      </c>
      <c r="M2263" s="278">
        <f t="shared" si="390"/>
        <v>0</v>
      </c>
      <c r="N2263" s="319">
        <f t="shared" si="391"/>
        <v>0</v>
      </c>
      <c r="O2263" s="300"/>
      <c r="P2263" s="300"/>
      <c r="Q2263" s="297"/>
      <c r="R2263" s="297"/>
      <c r="S2263" s="299" t="str">
        <f t="shared" si="397"/>
        <v/>
      </c>
    </row>
    <row r="2264" spans="1:19" ht="30" customHeight="1" x14ac:dyDescent="0.2">
      <c r="A2264" s="277" t="str">
        <f t="shared" si="387"/>
        <v/>
      </c>
      <c r="B2264" s="296" t="str">
        <f t="shared" si="392"/>
        <v/>
      </c>
      <c r="C2264" s="296" t="str">
        <f t="shared" si="393"/>
        <v/>
      </c>
      <c r="D2264" s="297" t="str">
        <f t="shared" si="394"/>
        <v/>
      </c>
      <c r="E2264" s="298" t="str">
        <f t="shared" si="396"/>
        <v/>
      </c>
      <c r="F2264" s="297"/>
      <c r="G2264" s="297">
        <v>2264</v>
      </c>
      <c r="H2264" s="296" t="str">
        <f t="shared" si="395"/>
        <v/>
      </c>
      <c r="I2264" s="299" t="str">
        <f t="shared" si="388"/>
        <v/>
      </c>
      <c r="J2264" s="93"/>
      <c r="L2264" s="278">
        <f t="shared" si="389"/>
        <v>0</v>
      </c>
      <c r="M2264" s="278">
        <f t="shared" si="390"/>
        <v>0</v>
      </c>
      <c r="N2264" s="319">
        <f t="shared" si="391"/>
        <v>0</v>
      </c>
      <c r="O2264" s="300"/>
      <c r="P2264" s="300"/>
      <c r="Q2264" s="297"/>
      <c r="R2264" s="297"/>
      <c r="S2264" s="299" t="str">
        <f t="shared" si="397"/>
        <v/>
      </c>
    </row>
    <row r="2265" spans="1:19" ht="30" customHeight="1" x14ac:dyDescent="0.2">
      <c r="A2265" s="277" t="str">
        <f t="shared" si="387"/>
        <v/>
      </c>
      <c r="B2265" s="296" t="str">
        <f t="shared" si="392"/>
        <v/>
      </c>
      <c r="C2265" s="296" t="str">
        <f t="shared" si="393"/>
        <v/>
      </c>
      <c r="D2265" s="297" t="str">
        <f t="shared" si="394"/>
        <v/>
      </c>
      <c r="E2265" s="298" t="str">
        <f t="shared" si="396"/>
        <v/>
      </c>
      <c r="F2265" s="297"/>
      <c r="G2265" s="297">
        <v>2265</v>
      </c>
      <c r="H2265" s="296" t="str">
        <f t="shared" si="395"/>
        <v/>
      </c>
      <c r="I2265" s="299" t="str">
        <f t="shared" si="388"/>
        <v/>
      </c>
      <c r="J2265" s="93"/>
      <c r="L2265" s="278">
        <f t="shared" si="389"/>
        <v>0</v>
      </c>
      <c r="M2265" s="278">
        <f t="shared" si="390"/>
        <v>0</v>
      </c>
      <c r="N2265" s="319">
        <f t="shared" si="391"/>
        <v>0</v>
      </c>
      <c r="O2265" s="300"/>
      <c r="P2265" s="300"/>
      <c r="Q2265" s="297"/>
      <c r="R2265" s="297"/>
      <c r="S2265" s="299" t="str">
        <f t="shared" si="397"/>
        <v/>
      </c>
    </row>
    <row r="2266" spans="1:19" ht="30" customHeight="1" x14ac:dyDescent="0.2">
      <c r="A2266" s="277" t="str">
        <f t="shared" si="387"/>
        <v/>
      </c>
      <c r="B2266" s="296" t="str">
        <f t="shared" si="392"/>
        <v/>
      </c>
      <c r="C2266" s="296" t="str">
        <f t="shared" si="393"/>
        <v/>
      </c>
      <c r="D2266" s="297" t="str">
        <f t="shared" si="394"/>
        <v/>
      </c>
      <c r="E2266" s="298" t="str">
        <f t="shared" si="396"/>
        <v/>
      </c>
      <c r="F2266" s="297"/>
      <c r="G2266" s="297">
        <v>2266</v>
      </c>
      <c r="H2266" s="296" t="str">
        <f t="shared" si="395"/>
        <v/>
      </c>
      <c r="I2266" s="299" t="str">
        <f t="shared" si="388"/>
        <v/>
      </c>
      <c r="J2266" s="93"/>
      <c r="L2266" s="278">
        <f t="shared" si="389"/>
        <v>0</v>
      </c>
      <c r="M2266" s="278">
        <f t="shared" si="390"/>
        <v>0</v>
      </c>
      <c r="N2266" s="319">
        <f t="shared" si="391"/>
        <v>0</v>
      </c>
      <c r="O2266" s="300"/>
      <c r="P2266" s="300"/>
      <c r="Q2266" s="297"/>
      <c r="R2266" s="297"/>
      <c r="S2266" s="299" t="str">
        <f t="shared" si="397"/>
        <v/>
      </c>
    </row>
    <row r="2267" spans="1:19" ht="30" customHeight="1" x14ac:dyDescent="0.2">
      <c r="A2267" s="277" t="str">
        <f t="shared" si="387"/>
        <v/>
      </c>
      <c r="B2267" s="296" t="str">
        <f t="shared" si="392"/>
        <v/>
      </c>
      <c r="C2267" s="296" t="str">
        <f t="shared" si="393"/>
        <v/>
      </c>
      <c r="D2267" s="297" t="str">
        <f t="shared" si="394"/>
        <v/>
      </c>
      <c r="E2267" s="298" t="str">
        <f t="shared" si="396"/>
        <v/>
      </c>
      <c r="F2267" s="297"/>
      <c r="G2267" s="297">
        <v>2267</v>
      </c>
      <c r="H2267" s="296" t="str">
        <f t="shared" si="395"/>
        <v/>
      </c>
      <c r="I2267" s="299" t="str">
        <f t="shared" si="388"/>
        <v/>
      </c>
      <c r="J2267" s="93"/>
      <c r="L2267" s="278">
        <f t="shared" si="389"/>
        <v>0</v>
      </c>
      <c r="M2267" s="278">
        <f t="shared" si="390"/>
        <v>0</v>
      </c>
      <c r="N2267" s="319">
        <f t="shared" si="391"/>
        <v>0</v>
      </c>
      <c r="O2267" s="300"/>
      <c r="P2267" s="300"/>
      <c r="Q2267" s="297"/>
      <c r="R2267" s="297"/>
      <c r="S2267" s="299" t="str">
        <f t="shared" si="397"/>
        <v/>
      </c>
    </row>
    <row r="2268" spans="1:19" ht="30" customHeight="1" x14ac:dyDescent="0.2">
      <c r="A2268" s="277" t="str">
        <f t="shared" si="387"/>
        <v/>
      </c>
      <c r="B2268" s="296" t="str">
        <f t="shared" si="392"/>
        <v/>
      </c>
      <c r="C2268" s="296" t="str">
        <f t="shared" si="393"/>
        <v/>
      </c>
      <c r="D2268" s="297" t="str">
        <f t="shared" si="394"/>
        <v/>
      </c>
      <c r="E2268" s="298" t="str">
        <f t="shared" si="396"/>
        <v/>
      </c>
      <c r="F2268" s="297"/>
      <c r="G2268" s="297">
        <v>2268</v>
      </c>
      <c r="H2268" s="296" t="str">
        <f t="shared" si="395"/>
        <v/>
      </c>
      <c r="I2268" s="299" t="str">
        <f t="shared" si="388"/>
        <v/>
      </c>
      <c r="J2268" s="93"/>
      <c r="L2268" s="278">
        <f t="shared" si="389"/>
        <v>0</v>
      </c>
      <c r="M2268" s="278">
        <f t="shared" si="390"/>
        <v>0</v>
      </c>
      <c r="N2268" s="319">
        <f t="shared" si="391"/>
        <v>0</v>
      </c>
      <c r="O2268" s="300"/>
      <c r="P2268" s="300"/>
      <c r="Q2268" s="297"/>
      <c r="R2268" s="297"/>
      <c r="S2268" s="299" t="str">
        <f t="shared" si="397"/>
        <v/>
      </c>
    </row>
    <row r="2269" spans="1:19" ht="30" customHeight="1" x14ac:dyDescent="0.2">
      <c r="A2269" s="277" t="str">
        <f t="shared" si="387"/>
        <v/>
      </c>
      <c r="B2269" s="296" t="str">
        <f t="shared" si="392"/>
        <v/>
      </c>
      <c r="C2269" s="296" t="str">
        <f t="shared" si="393"/>
        <v/>
      </c>
      <c r="D2269" s="297" t="str">
        <f t="shared" si="394"/>
        <v/>
      </c>
      <c r="E2269" s="298" t="str">
        <f t="shared" si="396"/>
        <v/>
      </c>
      <c r="F2269" s="297"/>
      <c r="G2269" s="297">
        <v>2269</v>
      </c>
      <c r="H2269" s="296" t="str">
        <f t="shared" si="395"/>
        <v/>
      </c>
      <c r="I2269" s="299" t="str">
        <f t="shared" si="388"/>
        <v/>
      </c>
      <c r="J2269" s="93"/>
      <c r="L2269" s="278">
        <f t="shared" si="389"/>
        <v>0</v>
      </c>
      <c r="M2269" s="278">
        <f t="shared" si="390"/>
        <v>0</v>
      </c>
      <c r="N2269" s="319">
        <f t="shared" si="391"/>
        <v>0</v>
      </c>
      <c r="O2269" s="300"/>
      <c r="P2269" s="300"/>
      <c r="Q2269" s="297"/>
      <c r="R2269" s="297"/>
      <c r="S2269" s="299" t="str">
        <f t="shared" si="397"/>
        <v/>
      </c>
    </row>
    <row r="2270" spans="1:19" ht="30" customHeight="1" x14ac:dyDescent="0.2">
      <c r="A2270" s="277" t="str">
        <f t="shared" si="387"/>
        <v/>
      </c>
      <c r="B2270" s="296" t="str">
        <f t="shared" si="392"/>
        <v/>
      </c>
      <c r="C2270" s="296" t="str">
        <f t="shared" si="393"/>
        <v/>
      </c>
      <c r="D2270" s="297" t="str">
        <f t="shared" si="394"/>
        <v/>
      </c>
      <c r="E2270" s="298" t="str">
        <f t="shared" si="396"/>
        <v/>
      </c>
      <c r="F2270" s="297"/>
      <c r="G2270" s="297">
        <v>2270</v>
      </c>
      <c r="H2270" s="296" t="str">
        <f t="shared" si="395"/>
        <v/>
      </c>
      <c r="I2270" s="299" t="str">
        <f t="shared" si="388"/>
        <v/>
      </c>
      <c r="J2270" s="93"/>
      <c r="L2270" s="278">
        <f t="shared" si="389"/>
        <v>0</v>
      </c>
      <c r="M2270" s="278">
        <f t="shared" si="390"/>
        <v>0</v>
      </c>
      <c r="N2270" s="319">
        <f t="shared" si="391"/>
        <v>0</v>
      </c>
      <c r="O2270" s="300"/>
      <c r="P2270" s="300"/>
      <c r="Q2270" s="297"/>
      <c r="R2270" s="297"/>
      <c r="S2270" s="299" t="str">
        <f t="shared" si="397"/>
        <v/>
      </c>
    </row>
    <row r="2271" spans="1:19" ht="30" customHeight="1" x14ac:dyDescent="0.2">
      <c r="A2271" s="277" t="str">
        <f t="shared" si="387"/>
        <v/>
      </c>
      <c r="B2271" s="296" t="str">
        <f t="shared" si="392"/>
        <v/>
      </c>
      <c r="C2271" s="296" t="str">
        <f t="shared" si="393"/>
        <v/>
      </c>
      <c r="D2271" s="297" t="str">
        <f t="shared" si="394"/>
        <v/>
      </c>
      <c r="E2271" s="298" t="str">
        <f t="shared" si="396"/>
        <v/>
      </c>
      <c r="F2271" s="297"/>
      <c r="G2271" s="297">
        <v>2271</v>
      </c>
      <c r="H2271" s="296" t="str">
        <f t="shared" si="395"/>
        <v/>
      </c>
      <c r="I2271" s="299" t="str">
        <f t="shared" si="388"/>
        <v/>
      </c>
      <c r="J2271" s="93"/>
      <c r="L2271" s="278">
        <f t="shared" si="389"/>
        <v>0</v>
      </c>
      <c r="M2271" s="278">
        <f t="shared" si="390"/>
        <v>0</v>
      </c>
      <c r="N2271" s="319">
        <f t="shared" si="391"/>
        <v>0</v>
      </c>
      <c r="O2271" s="300"/>
      <c r="P2271" s="300"/>
      <c r="Q2271" s="297"/>
      <c r="R2271" s="297"/>
      <c r="S2271" s="299" t="str">
        <f t="shared" si="397"/>
        <v/>
      </c>
    </row>
    <row r="2272" spans="1:19" ht="30" customHeight="1" x14ac:dyDescent="0.2">
      <c r="A2272" s="277" t="str">
        <f t="shared" si="387"/>
        <v/>
      </c>
      <c r="B2272" s="296" t="str">
        <f t="shared" si="392"/>
        <v/>
      </c>
      <c r="C2272" s="296" t="str">
        <f t="shared" si="393"/>
        <v/>
      </c>
      <c r="D2272" s="297" t="str">
        <f t="shared" si="394"/>
        <v/>
      </c>
      <c r="E2272" s="298" t="str">
        <f t="shared" si="396"/>
        <v/>
      </c>
      <c r="F2272" s="297"/>
      <c r="G2272" s="297">
        <v>2272</v>
      </c>
      <c r="H2272" s="296" t="str">
        <f t="shared" si="395"/>
        <v/>
      </c>
      <c r="I2272" s="299" t="str">
        <f t="shared" si="388"/>
        <v/>
      </c>
      <c r="J2272" s="93"/>
      <c r="L2272" s="278">
        <f t="shared" si="389"/>
        <v>0</v>
      </c>
      <c r="M2272" s="278">
        <f t="shared" si="390"/>
        <v>0</v>
      </c>
      <c r="N2272" s="319">
        <f t="shared" si="391"/>
        <v>0</v>
      </c>
      <c r="O2272" s="300"/>
      <c r="P2272" s="300"/>
      <c r="Q2272" s="297"/>
      <c r="R2272" s="297"/>
      <c r="S2272" s="299" t="str">
        <f t="shared" si="397"/>
        <v/>
      </c>
    </row>
    <row r="2273" spans="1:19" ht="30" customHeight="1" x14ac:dyDescent="0.2">
      <c r="A2273" s="277" t="str">
        <f t="shared" si="387"/>
        <v/>
      </c>
      <c r="B2273" s="296" t="str">
        <f t="shared" si="392"/>
        <v/>
      </c>
      <c r="C2273" s="296" t="str">
        <f t="shared" si="393"/>
        <v/>
      </c>
      <c r="D2273" s="297" t="str">
        <f t="shared" si="394"/>
        <v/>
      </c>
      <c r="E2273" s="298" t="str">
        <f t="shared" si="396"/>
        <v/>
      </c>
      <c r="F2273" s="297"/>
      <c r="G2273" s="297">
        <v>2273</v>
      </c>
      <c r="H2273" s="296" t="str">
        <f t="shared" si="395"/>
        <v/>
      </c>
      <c r="I2273" s="299" t="str">
        <f t="shared" si="388"/>
        <v/>
      </c>
      <c r="J2273" s="93"/>
      <c r="L2273" s="278">
        <f t="shared" si="389"/>
        <v>0</v>
      </c>
      <c r="M2273" s="278">
        <f t="shared" si="390"/>
        <v>0</v>
      </c>
      <c r="N2273" s="319">
        <f t="shared" si="391"/>
        <v>0</v>
      </c>
      <c r="O2273" s="300"/>
      <c r="P2273" s="300"/>
      <c r="Q2273" s="297"/>
      <c r="R2273" s="297"/>
      <c r="S2273" s="299" t="str">
        <f t="shared" si="397"/>
        <v/>
      </c>
    </row>
    <row r="2274" spans="1:19" ht="30" customHeight="1" x14ac:dyDescent="0.2">
      <c r="A2274" s="277" t="str">
        <f t="shared" si="387"/>
        <v/>
      </c>
      <c r="B2274" s="296" t="str">
        <f t="shared" si="392"/>
        <v/>
      </c>
      <c r="C2274" s="296" t="str">
        <f t="shared" si="393"/>
        <v/>
      </c>
      <c r="D2274" s="297" t="str">
        <f t="shared" si="394"/>
        <v/>
      </c>
      <c r="E2274" s="298" t="str">
        <f t="shared" si="396"/>
        <v/>
      </c>
      <c r="F2274" s="297"/>
      <c r="G2274" s="297">
        <v>2274</v>
      </c>
      <c r="H2274" s="296" t="str">
        <f t="shared" si="395"/>
        <v/>
      </c>
      <c r="I2274" s="299" t="str">
        <f t="shared" si="388"/>
        <v/>
      </c>
      <c r="J2274" s="93"/>
      <c r="L2274" s="278">
        <f t="shared" si="389"/>
        <v>0</v>
      </c>
      <c r="M2274" s="278">
        <f t="shared" si="390"/>
        <v>0</v>
      </c>
      <c r="N2274" s="319">
        <f t="shared" si="391"/>
        <v>0</v>
      </c>
      <c r="O2274" s="300"/>
      <c r="P2274" s="300"/>
      <c r="Q2274" s="297"/>
      <c r="R2274" s="297"/>
      <c r="S2274" s="299" t="str">
        <f t="shared" si="397"/>
        <v/>
      </c>
    </row>
    <row r="2275" spans="1:19" ht="30" customHeight="1" x14ac:dyDescent="0.2">
      <c r="A2275" s="277" t="str">
        <f t="shared" si="387"/>
        <v/>
      </c>
      <c r="B2275" s="296" t="str">
        <f t="shared" si="392"/>
        <v/>
      </c>
      <c r="C2275" s="296" t="str">
        <f t="shared" si="393"/>
        <v/>
      </c>
      <c r="D2275" s="297" t="str">
        <f t="shared" si="394"/>
        <v/>
      </c>
      <c r="E2275" s="298" t="str">
        <f t="shared" si="396"/>
        <v/>
      </c>
      <c r="F2275" s="297"/>
      <c r="G2275" s="297">
        <v>2275</v>
      </c>
      <c r="H2275" s="296" t="str">
        <f t="shared" si="395"/>
        <v/>
      </c>
      <c r="I2275" s="299" t="str">
        <f t="shared" si="388"/>
        <v/>
      </c>
      <c r="J2275" s="93"/>
      <c r="L2275" s="278">
        <f t="shared" si="389"/>
        <v>0</v>
      </c>
      <c r="M2275" s="278">
        <f t="shared" si="390"/>
        <v>0</v>
      </c>
      <c r="N2275" s="319">
        <f t="shared" si="391"/>
        <v>0</v>
      </c>
      <c r="O2275" s="300"/>
      <c r="P2275" s="300"/>
      <c r="Q2275" s="297"/>
      <c r="R2275" s="297"/>
      <c r="S2275" s="299" t="str">
        <f t="shared" si="397"/>
        <v/>
      </c>
    </row>
    <row r="2276" spans="1:19" ht="30" customHeight="1" x14ac:dyDescent="0.2">
      <c r="A2276" s="277" t="str">
        <f t="shared" si="387"/>
        <v/>
      </c>
      <c r="B2276" s="296" t="str">
        <f t="shared" si="392"/>
        <v/>
      </c>
      <c r="C2276" s="296" t="str">
        <f t="shared" si="393"/>
        <v/>
      </c>
      <c r="D2276" s="297" t="str">
        <f t="shared" si="394"/>
        <v/>
      </c>
      <c r="E2276" s="298" t="str">
        <f t="shared" si="396"/>
        <v/>
      </c>
      <c r="F2276" s="297"/>
      <c r="G2276" s="297">
        <v>2276</v>
      </c>
      <c r="H2276" s="296" t="str">
        <f t="shared" si="395"/>
        <v/>
      </c>
      <c r="I2276" s="299" t="str">
        <f t="shared" si="388"/>
        <v/>
      </c>
      <c r="J2276" s="93"/>
      <c r="L2276" s="278">
        <f t="shared" si="389"/>
        <v>0</v>
      </c>
      <c r="M2276" s="278">
        <f t="shared" si="390"/>
        <v>0</v>
      </c>
      <c r="N2276" s="319">
        <f t="shared" si="391"/>
        <v>0</v>
      </c>
      <c r="O2276" s="300"/>
      <c r="P2276" s="300"/>
      <c r="Q2276" s="297"/>
      <c r="R2276" s="297"/>
      <c r="S2276" s="299" t="str">
        <f t="shared" si="397"/>
        <v/>
      </c>
    </row>
    <row r="2277" spans="1:19" ht="30" customHeight="1" x14ac:dyDescent="0.2">
      <c r="A2277" s="277" t="str">
        <f t="shared" si="387"/>
        <v/>
      </c>
      <c r="B2277" s="296" t="str">
        <f t="shared" si="392"/>
        <v/>
      </c>
      <c r="C2277" s="296" t="str">
        <f t="shared" si="393"/>
        <v/>
      </c>
      <c r="D2277" s="297" t="str">
        <f t="shared" si="394"/>
        <v/>
      </c>
      <c r="E2277" s="298" t="str">
        <f t="shared" si="396"/>
        <v/>
      </c>
      <c r="F2277" s="297"/>
      <c r="G2277" s="297">
        <v>2277</v>
      </c>
      <c r="H2277" s="296" t="str">
        <f t="shared" si="395"/>
        <v/>
      </c>
      <c r="I2277" s="299" t="str">
        <f t="shared" si="388"/>
        <v/>
      </c>
      <c r="J2277" s="93"/>
      <c r="L2277" s="278">
        <f t="shared" si="389"/>
        <v>0</v>
      </c>
      <c r="M2277" s="278">
        <f t="shared" si="390"/>
        <v>0</v>
      </c>
      <c r="N2277" s="319">
        <f t="shared" si="391"/>
        <v>0</v>
      </c>
      <c r="O2277" s="300"/>
      <c r="P2277" s="300"/>
      <c r="Q2277" s="297"/>
      <c r="R2277" s="297"/>
      <c r="S2277" s="299" t="str">
        <f t="shared" si="397"/>
        <v/>
      </c>
    </row>
    <row r="2278" spans="1:19" ht="30" customHeight="1" x14ac:dyDescent="0.2">
      <c r="A2278" s="277" t="str">
        <f t="shared" si="387"/>
        <v/>
      </c>
      <c r="B2278" s="296" t="str">
        <f t="shared" si="392"/>
        <v/>
      </c>
      <c r="C2278" s="296" t="str">
        <f t="shared" si="393"/>
        <v/>
      </c>
      <c r="D2278" s="297" t="str">
        <f t="shared" si="394"/>
        <v/>
      </c>
      <c r="E2278" s="298" t="str">
        <f t="shared" si="396"/>
        <v/>
      </c>
      <c r="F2278" s="297"/>
      <c r="G2278" s="297">
        <v>2278</v>
      </c>
      <c r="H2278" s="296" t="str">
        <f t="shared" si="395"/>
        <v/>
      </c>
      <c r="I2278" s="299" t="str">
        <f t="shared" si="388"/>
        <v/>
      </c>
      <c r="J2278" s="93"/>
      <c r="L2278" s="278">
        <f t="shared" si="389"/>
        <v>0</v>
      </c>
      <c r="M2278" s="278">
        <f t="shared" si="390"/>
        <v>0</v>
      </c>
      <c r="N2278" s="319">
        <f t="shared" si="391"/>
        <v>0</v>
      </c>
      <c r="O2278" s="300"/>
      <c r="P2278" s="300"/>
      <c r="Q2278" s="297"/>
      <c r="R2278" s="297"/>
      <c r="S2278" s="299" t="str">
        <f t="shared" si="397"/>
        <v/>
      </c>
    </row>
    <row r="2279" spans="1:19" ht="30" customHeight="1" x14ac:dyDescent="0.2">
      <c r="A2279" s="277" t="str">
        <f t="shared" si="387"/>
        <v/>
      </c>
      <c r="B2279" s="296" t="str">
        <f t="shared" si="392"/>
        <v/>
      </c>
      <c r="C2279" s="296" t="str">
        <f t="shared" si="393"/>
        <v/>
      </c>
      <c r="D2279" s="297" t="str">
        <f t="shared" si="394"/>
        <v/>
      </c>
      <c r="E2279" s="298" t="str">
        <f t="shared" si="396"/>
        <v/>
      </c>
      <c r="F2279" s="297"/>
      <c r="G2279" s="297">
        <v>2279</v>
      </c>
      <c r="H2279" s="296" t="str">
        <f t="shared" si="395"/>
        <v/>
      </c>
      <c r="I2279" s="299" t="str">
        <f t="shared" si="388"/>
        <v/>
      </c>
      <c r="J2279" s="93"/>
      <c r="L2279" s="278">
        <f t="shared" si="389"/>
        <v>0</v>
      </c>
      <c r="M2279" s="278">
        <f t="shared" si="390"/>
        <v>0</v>
      </c>
      <c r="N2279" s="319">
        <f t="shared" si="391"/>
        <v>0</v>
      </c>
      <c r="O2279" s="300"/>
      <c r="P2279" s="300"/>
      <c r="Q2279" s="297"/>
      <c r="R2279" s="297"/>
      <c r="S2279" s="299" t="str">
        <f t="shared" si="397"/>
        <v/>
      </c>
    </row>
    <row r="2280" spans="1:19" ht="30" customHeight="1" x14ac:dyDescent="0.2">
      <c r="A2280" s="277" t="str">
        <f t="shared" si="387"/>
        <v/>
      </c>
      <c r="B2280" s="296" t="str">
        <f t="shared" si="392"/>
        <v/>
      </c>
      <c r="C2280" s="296" t="str">
        <f t="shared" si="393"/>
        <v/>
      </c>
      <c r="D2280" s="297" t="str">
        <f t="shared" si="394"/>
        <v/>
      </c>
      <c r="E2280" s="298" t="str">
        <f t="shared" si="396"/>
        <v/>
      </c>
      <c r="F2280" s="297"/>
      <c r="G2280" s="297">
        <v>2280</v>
      </c>
      <c r="H2280" s="296" t="str">
        <f t="shared" si="395"/>
        <v/>
      </c>
      <c r="I2280" s="299" t="str">
        <f t="shared" si="388"/>
        <v/>
      </c>
      <c r="J2280" s="93"/>
      <c r="L2280" s="278">
        <f t="shared" si="389"/>
        <v>0</v>
      </c>
      <c r="M2280" s="278">
        <f t="shared" si="390"/>
        <v>0</v>
      </c>
      <c r="N2280" s="319">
        <f t="shared" si="391"/>
        <v>0</v>
      </c>
      <c r="O2280" s="300"/>
      <c r="P2280" s="300"/>
      <c r="Q2280" s="297"/>
      <c r="R2280" s="297"/>
      <c r="S2280" s="299" t="str">
        <f t="shared" si="397"/>
        <v/>
      </c>
    </row>
    <row r="2281" spans="1:19" ht="30" customHeight="1" x14ac:dyDescent="0.2">
      <c r="A2281" s="277" t="str">
        <f t="shared" si="387"/>
        <v/>
      </c>
      <c r="B2281" s="296" t="str">
        <f t="shared" si="392"/>
        <v/>
      </c>
      <c r="C2281" s="296" t="str">
        <f t="shared" si="393"/>
        <v/>
      </c>
      <c r="D2281" s="297" t="str">
        <f t="shared" si="394"/>
        <v/>
      </c>
      <c r="E2281" s="298" t="str">
        <f t="shared" si="396"/>
        <v/>
      </c>
      <c r="F2281" s="297"/>
      <c r="G2281" s="297">
        <v>2281</v>
      </c>
      <c r="H2281" s="296" t="str">
        <f t="shared" si="395"/>
        <v/>
      </c>
      <c r="I2281" s="299" t="str">
        <f t="shared" si="388"/>
        <v/>
      </c>
      <c r="J2281" s="93"/>
      <c r="L2281" s="278">
        <f t="shared" si="389"/>
        <v>0</v>
      </c>
      <c r="M2281" s="278">
        <f t="shared" si="390"/>
        <v>0</v>
      </c>
      <c r="N2281" s="319">
        <f t="shared" si="391"/>
        <v>0</v>
      </c>
      <c r="O2281" s="300"/>
      <c r="P2281" s="300"/>
      <c r="Q2281" s="297"/>
      <c r="R2281" s="297"/>
      <c r="S2281" s="299" t="str">
        <f t="shared" si="397"/>
        <v/>
      </c>
    </row>
    <row r="2282" spans="1:19" ht="30" customHeight="1" x14ac:dyDescent="0.2">
      <c r="A2282" s="277" t="str">
        <f t="shared" si="387"/>
        <v/>
      </c>
      <c r="B2282" s="296" t="str">
        <f t="shared" si="392"/>
        <v/>
      </c>
      <c r="C2282" s="296" t="str">
        <f t="shared" si="393"/>
        <v/>
      </c>
      <c r="D2282" s="297" t="str">
        <f t="shared" si="394"/>
        <v/>
      </c>
      <c r="E2282" s="298" t="str">
        <f t="shared" si="396"/>
        <v/>
      </c>
      <c r="F2282" s="297"/>
      <c r="G2282" s="297">
        <v>2282</v>
      </c>
      <c r="H2282" s="296" t="str">
        <f t="shared" si="395"/>
        <v/>
      </c>
      <c r="I2282" s="299" t="str">
        <f t="shared" si="388"/>
        <v/>
      </c>
      <c r="J2282" s="93"/>
      <c r="L2282" s="278">
        <f t="shared" si="389"/>
        <v>0</v>
      </c>
      <c r="M2282" s="278">
        <f t="shared" si="390"/>
        <v>0</v>
      </c>
      <c r="N2282" s="319">
        <f t="shared" si="391"/>
        <v>0</v>
      </c>
      <c r="O2282" s="300"/>
      <c r="P2282" s="300"/>
      <c r="Q2282" s="297"/>
      <c r="R2282" s="297"/>
      <c r="S2282" s="299" t="str">
        <f t="shared" si="397"/>
        <v/>
      </c>
    </row>
    <row r="2283" spans="1:19" ht="30" customHeight="1" x14ac:dyDescent="0.2">
      <c r="A2283" s="277" t="str">
        <f t="shared" si="387"/>
        <v/>
      </c>
      <c r="B2283" s="296" t="str">
        <f t="shared" si="392"/>
        <v/>
      </c>
      <c r="C2283" s="296" t="str">
        <f t="shared" si="393"/>
        <v/>
      </c>
      <c r="D2283" s="297" t="str">
        <f t="shared" si="394"/>
        <v/>
      </c>
      <c r="E2283" s="298" t="str">
        <f t="shared" si="396"/>
        <v/>
      </c>
      <c r="F2283" s="297"/>
      <c r="G2283" s="297">
        <v>2283</v>
      </c>
      <c r="H2283" s="296" t="str">
        <f t="shared" si="395"/>
        <v/>
      </c>
      <c r="I2283" s="299" t="str">
        <f t="shared" si="388"/>
        <v/>
      </c>
      <c r="J2283" s="93"/>
      <c r="L2283" s="278">
        <f t="shared" si="389"/>
        <v>0</v>
      </c>
      <c r="M2283" s="278">
        <f t="shared" si="390"/>
        <v>0</v>
      </c>
      <c r="N2283" s="319">
        <f t="shared" si="391"/>
        <v>0</v>
      </c>
      <c r="O2283" s="300"/>
      <c r="P2283" s="300"/>
      <c r="Q2283" s="297"/>
      <c r="R2283" s="297"/>
      <c r="S2283" s="299" t="str">
        <f t="shared" si="397"/>
        <v/>
      </c>
    </row>
    <row r="2284" spans="1:19" ht="30" customHeight="1" x14ac:dyDescent="0.2">
      <c r="A2284" s="277" t="str">
        <f t="shared" si="387"/>
        <v/>
      </c>
      <c r="B2284" s="296" t="str">
        <f t="shared" si="392"/>
        <v/>
      </c>
      <c r="C2284" s="296" t="str">
        <f t="shared" si="393"/>
        <v/>
      </c>
      <c r="D2284" s="297" t="str">
        <f t="shared" si="394"/>
        <v/>
      </c>
      <c r="E2284" s="298" t="str">
        <f t="shared" si="396"/>
        <v/>
      </c>
      <c r="F2284" s="297"/>
      <c r="G2284" s="297">
        <v>2284</v>
      </c>
      <c r="H2284" s="296" t="str">
        <f t="shared" si="395"/>
        <v/>
      </c>
      <c r="I2284" s="299" t="str">
        <f t="shared" si="388"/>
        <v/>
      </c>
      <c r="J2284" s="93"/>
      <c r="L2284" s="278">
        <f t="shared" si="389"/>
        <v>0</v>
      </c>
      <c r="M2284" s="278">
        <f t="shared" si="390"/>
        <v>0</v>
      </c>
      <c r="N2284" s="319">
        <f t="shared" si="391"/>
        <v>0</v>
      </c>
      <c r="O2284" s="300"/>
      <c r="P2284" s="300"/>
      <c r="Q2284" s="297"/>
      <c r="R2284" s="297"/>
      <c r="S2284" s="299" t="str">
        <f t="shared" si="397"/>
        <v/>
      </c>
    </row>
    <row r="2285" spans="1:19" ht="30" customHeight="1" x14ac:dyDescent="0.2">
      <c r="A2285" s="277" t="str">
        <f t="shared" si="387"/>
        <v/>
      </c>
      <c r="B2285" s="296" t="str">
        <f t="shared" si="392"/>
        <v/>
      </c>
      <c r="C2285" s="296" t="str">
        <f t="shared" si="393"/>
        <v/>
      </c>
      <c r="D2285" s="297" t="str">
        <f t="shared" si="394"/>
        <v/>
      </c>
      <c r="E2285" s="298" t="str">
        <f t="shared" si="396"/>
        <v/>
      </c>
      <c r="F2285" s="297"/>
      <c r="G2285" s="297">
        <v>2285</v>
      </c>
      <c r="H2285" s="296" t="str">
        <f t="shared" si="395"/>
        <v/>
      </c>
      <c r="I2285" s="299" t="str">
        <f t="shared" si="388"/>
        <v/>
      </c>
      <c r="J2285" s="93"/>
      <c r="L2285" s="278">
        <f t="shared" si="389"/>
        <v>0</v>
      </c>
      <c r="M2285" s="278">
        <f t="shared" si="390"/>
        <v>0</v>
      </c>
      <c r="N2285" s="319">
        <f t="shared" si="391"/>
        <v>0</v>
      </c>
      <c r="O2285" s="300"/>
      <c r="P2285" s="300"/>
      <c r="Q2285" s="297"/>
      <c r="R2285" s="297"/>
      <c r="S2285" s="299" t="str">
        <f t="shared" si="397"/>
        <v/>
      </c>
    </row>
    <row r="2286" spans="1:19" ht="30" customHeight="1" x14ac:dyDescent="0.2">
      <c r="A2286" s="277" t="str">
        <f t="shared" si="387"/>
        <v/>
      </c>
      <c r="B2286" s="296" t="str">
        <f t="shared" si="392"/>
        <v/>
      </c>
      <c r="C2286" s="296" t="str">
        <f t="shared" si="393"/>
        <v/>
      </c>
      <c r="D2286" s="297" t="str">
        <f t="shared" si="394"/>
        <v/>
      </c>
      <c r="E2286" s="298" t="str">
        <f t="shared" si="396"/>
        <v/>
      </c>
      <c r="F2286" s="297"/>
      <c r="G2286" s="297">
        <v>2286</v>
      </c>
      <c r="H2286" s="296" t="str">
        <f t="shared" si="395"/>
        <v/>
      </c>
      <c r="I2286" s="299" t="str">
        <f t="shared" si="388"/>
        <v/>
      </c>
      <c r="J2286" s="93"/>
      <c r="L2286" s="278">
        <f t="shared" si="389"/>
        <v>0</v>
      </c>
      <c r="M2286" s="278">
        <f t="shared" si="390"/>
        <v>0</v>
      </c>
      <c r="N2286" s="319">
        <f t="shared" si="391"/>
        <v>0</v>
      </c>
      <c r="O2286" s="300"/>
      <c r="P2286" s="300"/>
      <c r="Q2286" s="297"/>
      <c r="R2286" s="297"/>
      <c r="S2286" s="299" t="str">
        <f t="shared" si="397"/>
        <v/>
      </c>
    </row>
    <row r="2287" spans="1:19" ht="30" customHeight="1" x14ac:dyDescent="0.2">
      <c r="A2287" s="277" t="str">
        <f t="shared" si="387"/>
        <v/>
      </c>
      <c r="B2287" s="296" t="str">
        <f t="shared" si="392"/>
        <v/>
      </c>
      <c r="C2287" s="296" t="str">
        <f t="shared" si="393"/>
        <v/>
      </c>
      <c r="D2287" s="297" t="str">
        <f t="shared" si="394"/>
        <v/>
      </c>
      <c r="E2287" s="298" t="str">
        <f t="shared" si="396"/>
        <v/>
      </c>
      <c r="F2287" s="297"/>
      <c r="G2287" s="297">
        <v>2287</v>
      </c>
      <c r="H2287" s="296" t="str">
        <f t="shared" si="395"/>
        <v/>
      </c>
      <c r="I2287" s="299" t="str">
        <f t="shared" si="388"/>
        <v/>
      </c>
      <c r="J2287" s="93"/>
      <c r="L2287" s="278">
        <f t="shared" si="389"/>
        <v>0</v>
      </c>
      <c r="M2287" s="278">
        <f t="shared" si="390"/>
        <v>0</v>
      </c>
      <c r="N2287" s="319">
        <f t="shared" si="391"/>
        <v>0</v>
      </c>
      <c r="O2287" s="300"/>
      <c r="P2287" s="300"/>
      <c r="Q2287" s="297"/>
      <c r="R2287" s="297"/>
      <c r="S2287" s="299" t="str">
        <f t="shared" si="397"/>
        <v/>
      </c>
    </row>
    <row r="2288" spans="1:19" ht="30" customHeight="1" x14ac:dyDescent="0.2">
      <c r="A2288" s="277" t="str">
        <f t="shared" si="387"/>
        <v/>
      </c>
      <c r="B2288" s="296" t="str">
        <f t="shared" si="392"/>
        <v/>
      </c>
      <c r="C2288" s="296" t="str">
        <f t="shared" si="393"/>
        <v/>
      </c>
      <c r="D2288" s="297" t="str">
        <f t="shared" si="394"/>
        <v/>
      </c>
      <c r="E2288" s="298" t="str">
        <f t="shared" si="396"/>
        <v/>
      </c>
      <c r="F2288" s="297"/>
      <c r="G2288" s="297">
        <v>2288</v>
      </c>
      <c r="H2288" s="296" t="str">
        <f t="shared" si="395"/>
        <v/>
      </c>
      <c r="I2288" s="299" t="str">
        <f t="shared" si="388"/>
        <v/>
      </c>
      <c r="J2288" s="93"/>
      <c r="L2288" s="278">
        <f t="shared" si="389"/>
        <v>0</v>
      </c>
      <c r="M2288" s="278">
        <f t="shared" si="390"/>
        <v>0</v>
      </c>
      <c r="N2288" s="319">
        <f t="shared" si="391"/>
        <v>0</v>
      </c>
      <c r="O2288" s="300"/>
      <c r="P2288" s="300"/>
      <c r="Q2288" s="297"/>
      <c r="R2288" s="297"/>
      <c r="S2288" s="299" t="str">
        <f t="shared" si="397"/>
        <v/>
      </c>
    </row>
    <row r="2289" spans="1:19" ht="30" customHeight="1" x14ac:dyDescent="0.2">
      <c r="A2289" s="277" t="str">
        <f t="shared" si="387"/>
        <v/>
      </c>
      <c r="B2289" s="296" t="str">
        <f t="shared" si="392"/>
        <v/>
      </c>
      <c r="C2289" s="296" t="str">
        <f t="shared" si="393"/>
        <v/>
      </c>
      <c r="D2289" s="297" t="str">
        <f t="shared" si="394"/>
        <v/>
      </c>
      <c r="E2289" s="298" t="str">
        <f t="shared" si="396"/>
        <v/>
      </c>
      <c r="F2289" s="297"/>
      <c r="G2289" s="297">
        <v>2289</v>
      </c>
      <c r="H2289" s="296" t="str">
        <f t="shared" si="395"/>
        <v/>
      </c>
      <c r="I2289" s="299" t="str">
        <f t="shared" si="388"/>
        <v/>
      </c>
      <c r="J2289" s="93"/>
      <c r="L2289" s="278">
        <f t="shared" si="389"/>
        <v>0</v>
      </c>
      <c r="M2289" s="278">
        <f t="shared" si="390"/>
        <v>0</v>
      </c>
      <c r="N2289" s="319">
        <f t="shared" si="391"/>
        <v>0</v>
      </c>
      <c r="O2289" s="300"/>
      <c r="P2289" s="300"/>
      <c r="Q2289" s="297"/>
      <c r="R2289" s="297"/>
      <c r="S2289" s="299" t="str">
        <f t="shared" si="397"/>
        <v/>
      </c>
    </row>
    <row r="2290" spans="1:19" ht="30" customHeight="1" x14ac:dyDescent="0.2">
      <c r="A2290" s="277" t="str">
        <f t="shared" si="387"/>
        <v/>
      </c>
      <c r="B2290" s="296" t="str">
        <f t="shared" si="392"/>
        <v/>
      </c>
      <c r="C2290" s="296" t="str">
        <f t="shared" si="393"/>
        <v/>
      </c>
      <c r="D2290" s="297" t="str">
        <f t="shared" si="394"/>
        <v/>
      </c>
      <c r="E2290" s="298" t="str">
        <f t="shared" si="396"/>
        <v/>
      </c>
      <c r="F2290" s="297"/>
      <c r="G2290" s="297">
        <v>2290</v>
      </c>
      <c r="H2290" s="296" t="str">
        <f t="shared" si="395"/>
        <v/>
      </c>
      <c r="I2290" s="299" t="str">
        <f t="shared" si="388"/>
        <v/>
      </c>
      <c r="J2290" s="93"/>
      <c r="L2290" s="278">
        <f t="shared" si="389"/>
        <v>0</v>
      </c>
      <c r="M2290" s="278">
        <f t="shared" si="390"/>
        <v>0</v>
      </c>
      <c r="N2290" s="319">
        <f t="shared" si="391"/>
        <v>0</v>
      </c>
      <c r="O2290" s="300"/>
      <c r="P2290" s="300"/>
      <c r="Q2290" s="297"/>
      <c r="R2290" s="297"/>
      <c r="S2290" s="299" t="str">
        <f t="shared" si="397"/>
        <v/>
      </c>
    </row>
    <row r="2291" spans="1:19" ht="30" customHeight="1" x14ac:dyDescent="0.2">
      <c r="A2291" s="277" t="str">
        <f t="shared" si="387"/>
        <v/>
      </c>
      <c r="B2291" s="296" t="str">
        <f t="shared" si="392"/>
        <v/>
      </c>
      <c r="C2291" s="296" t="str">
        <f t="shared" si="393"/>
        <v/>
      </c>
      <c r="D2291" s="297" t="str">
        <f t="shared" si="394"/>
        <v/>
      </c>
      <c r="E2291" s="298" t="str">
        <f t="shared" si="396"/>
        <v/>
      </c>
      <c r="F2291" s="297"/>
      <c r="G2291" s="297">
        <v>2291</v>
      </c>
      <c r="H2291" s="296" t="str">
        <f t="shared" si="395"/>
        <v/>
      </c>
      <c r="I2291" s="299" t="str">
        <f t="shared" si="388"/>
        <v/>
      </c>
      <c r="J2291" s="93"/>
      <c r="L2291" s="278">
        <f t="shared" si="389"/>
        <v>0</v>
      </c>
      <c r="M2291" s="278">
        <f t="shared" si="390"/>
        <v>0</v>
      </c>
      <c r="N2291" s="319">
        <f t="shared" si="391"/>
        <v>0</v>
      </c>
      <c r="O2291" s="300"/>
      <c r="P2291" s="300"/>
      <c r="Q2291" s="297"/>
      <c r="R2291" s="297"/>
      <c r="S2291" s="299" t="str">
        <f t="shared" si="397"/>
        <v/>
      </c>
    </row>
    <row r="2292" spans="1:19" ht="30" customHeight="1" x14ac:dyDescent="0.2">
      <c r="A2292" s="277" t="str">
        <f t="shared" si="387"/>
        <v/>
      </c>
      <c r="B2292" s="296" t="str">
        <f t="shared" si="392"/>
        <v/>
      </c>
      <c r="C2292" s="296" t="str">
        <f t="shared" si="393"/>
        <v/>
      </c>
      <c r="D2292" s="297" t="str">
        <f t="shared" si="394"/>
        <v/>
      </c>
      <c r="E2292" s="298" t="str">
        <f t="shared" si="396"/>
        <v/>
      </c>
      <c r="F2292" s="297"/>
      <c r="G2292" s="297">
        <v>2292</v>
      </c>
      <c r="H2292" s="296" t="str">
        <f t="shared" si="395"/>
        <v/>
      </c>
      <c r="I2292" s="299" t="str">
        <f t="shared" si="388"/>
        <v/>
      </c>
      <c r="J2292" s="93"/>
      <c r="L2292" s="278">
        <f t="shared" si="389"/>
        <v>0</v>
      </c>
      <c r="M2292" s="278">
        <f t="shared" si="390"/>
        <v>0</v>
      </c>
      <c r="N2292" s="319">
        <f t="shared" si="391"/>
        <v>0</v>
      </c>
      <c r="O2292" s="300"/>
      <c r="P2292" s="300"/>
      <c r="Q2292" s="297"/>
      <c r="R2292" s="297"/>
      <c r="S2292" s="299" t="str">
        <f t="shared" si="397"/>
        <v/>
      </c>
    </row>
    <row r="2293" spans="1:19" ht="30" customHeight="1" x14ac:dyDescent="0.2">
      <c r="A2293" s="277" t="str">
        <f t="shared" si="387"/>
        <v/>
      </c>
      <c r="B2293" s="296" t="str">
        <f t="shared" si="392"/>
        <v/>
      </c>
      <c r="C2293" s="296" t="str">
        <f t="shared" si="393"/>
        <v/>
      </c>
      <c r="D2293" s="297" t="str">
        <f t="shared" si="394"/>
        <v/>
      </c>
      <c r="E2293" s="298" t="str">
        <f t="shared" si="396"/>
        <v/>
      </c>
      <c r="F2293" s="297"/>
      <c r="G2293" s="297">
        <v>2293</v>
      </c>
      <c r="H2293" s="296" t="str">
        <f t="shared" si="395"/>
        <v/>
      </c>
      <c r="I2293" s="299" t="str">
        <f t="shared" si="388"/>
        <v/>
      </c>
      <c r="J2293" s="93"/>
      <c r="L2293" s="278">
        <f t="shared" si="389"/>
        <v>0</v>
      </c>
      <c r="M2293" s="278">
        <f t="shared" si="390"/>
        <v>0</v>
      </c>
      <c r="N2293" s="319">
        <f t="shared" si="391"/>
        <v>0</v>
      </c>
      <c r="O2293" s="300"/>
      <c r="P2293" s="300"/>
      <c r="Q2293" s="297"/>
      <c r="R2293" s="297"/>
      <c r="S2293" s="299" t="str">
        <f t="shared" si="397"/>
        <v/>
      </c>
    </row>
    <row r="2294" spans="1:19" ht="30" customHeight="1" x14ac:dyDescent="0.2">
      <c r="A2294" s="277" t="str">
        <f t="shared" si="387"/>
        <v/>
      </c>
      <c r="B2294" s="296" t="str">
        <f t="shared" si="392"/>
        <v/>
      </c>
      <c r="C2294" s="296" t="str">
        <f t="shared" si="393"/>
        <v/>
      </c>
      <c r="D2294" s="297" t="str">
        <f t="shared" si="394"/>
        <v/>
      </c>
      <c r="E2294" s="298" t="str">
        <f t="shared" si="396"/>
        <v/>
      </c>
      <c r="F2294" s="297"/>
      <c r="G2294" s="297">
        <v>2294</v>
      </c>
      <c r="H2294" s="296" t="str">
        <f t="shared" si="395"/>
        <v/>
      </c>
      <c r="I2294" s="299" t="str">
        <f t="shared" si="388"/>
        <v/>
      </c>
      <c r="J2294" s="93"/>
      <c r="L2294" s="278">
        <f t="shared" si="389"/>
        <v>0</v>
      </c>
      <c r="M2294" s="278">
        <f t="shared" si="390"/>
        <v>0</v>
      </c>
      <c r="N2294" s="319">
        <f t="shared" si="391"/>
        <v>0</v>
      </c>
      <c r="O2294" s="300"/>
      <c r="P2294" s="300"/>
      <c r="Q2294" s="297"/>
      <c r="R2294" s="297"/>
      <c r="S2294" s="299" t="str">
        <f t="shared" si="397"/>
        <v/>
      </c>
    </row>
    <row r="2295" spans="1:19" ht="30" customHeight="1" x14ac:dyDescent="0.2">
      <c r="A2295" s="277" t="str">
        <f t="shared" si="387"/>
        <v/>
      </c>
      <c r="B2295" s="296" t="str">
        <f t="shared" si="392"/>
        <v/>
      </c>
      <c r="C2295" s="296" t="str">
        <f t="shared" si="393"/>
        <v/>
      </c>
      <c r="D2295" s="297" t="str">
        <f t="shared" si="394"/>
        <v/>
      </c>
      <c r="E2295" s="298" t="str">
        <f t="shared" si="396"/>
        <v/>
      </c>
      <c r="F2295" s="297"/>
      <c r="G2295" s="297">
        <v>2295</v>
      </c>
      <c r="H2295" s="296" t="str">
        <f t="shared" si="395"/>
        <v/>
      </c>
      <c r="I2295" s="299" t="str">
        <f t="shared" si="388"/>
        <v/>
      </c>
      <c r="J2295" s="93"/>
      <c r="L2295" s="278">
        <f t="shared" si="389"/>
        <v>0</v>
      </c>
      <c r="M2295" s="278">
        <f t="shared" si="390"/>
        <v>0</v>
      </c>
      <c r="N2295" s="319">
        <f t="shared" si="391"/>
        <v>0</v>
      </c>
      <c r="O2295" s="300"/>
      <c r="P2295" s="300"/>
      <c r="Q2295" s="297"/>
      <c r="R2295" s="297"/>
      <c r="S2295" s="299" t="str">
        <f t="shared" si="397"/>
        <v/>
      </c>
    </row>
    <row r="2296" spans="1:19" ht="30" customHeight="1" x14ac:dyDescent="0.2">
      <c r="A2296" s="277" t="str">
        <f t="shared" si="387"/>
        <v/>
      </c>
      <c r="B2296" s="296" t="str">
        <f t="shared" si="392"/>
        <v/>
      </c>
      <c r="C2296" s="296" t="str">
        <f t="shared" si="393"/>
        <v/>
      </c>
      <c r="D2296" s="297" t="str">
        <f t="shared" si="394"/>
        <v/>
      </c>
      <c r="E2296" s="298" t="str">
        <f t="shared" si="396"/>
        <v/>
      </c>
      <c r="F2296" s="297"/>
      <c r="G2296" s="297">
        <v>2296</v>
      </c>
      <c r="H2296" s="296" t="str">
        <f t="shared" si="395"/>
        <v/>
      </c>
      <c r="I2296" s="299" t="str">
        <f t="shared" si="388"/>
        <v/>
      </c>
      <c r="J2296" s="93"/>
      <c r="L2296" s="278">
        <f t="shared" si="389"/>
        <v>0</v>
      </c>
      <c r="M2296" s="278">
        <f t="shared" si="390"/>
        <v>0</v>
      </c>
      <c r="N2296" s="319">
        <f t="shared" si="391"/>
        <v>0</v>
      </c>
      <c r="O2296" s="300"/>
      <c r="P2296" s="300"/>
      <c r="Q2296" s="297"/>
      <c r="R2296" s="297"/>
      <c r="S2296" s="299" t="str">
        <f t="shared" si="397"/>
        <v/>
      </c>
    </row>
    <row r="2297" spans="1:19" ht="30" customHeight="1" x14ac:dyDescent="0.2">
      <c r="A2297" s="277" t="str">
        <f t="shared" si="387"/>
        <v/>
      </c>
      <c r="B2297" s="296" t="str">
        <f t="shared" si="392"/>
        <v/>
      </c>
      <c r="C2297" s="296" t="str">
        <f t="shared" si="393"/>
        <v/>
      </c>
      <c r="D2297" s="297" t="str">
        <f t="shared" si="394"/>
        <v/>
      </c>
      <c r="E2297" s="298" t="str">
        <f t="shared" si="396"/>
        <v/>
      </c>
      <c r="F2297" s="297"/>
      <c r="G2297" s="297">
        <v>2297</v>
      </c>
      <c r="H2297" s="296" t="str">
        <f t="shared" si="395"/>
        <v/>
      </c>
      <c r="I2297" s="299" t="str">
        <f t="shared" si="388"/>
        <v/>
      </c>
      <c r="J2297" s="93"/>
      <c r="L2297" s="278">
        <f t="shared" si="389"/>
        <v>0</v>
      </c>
      <c r="M2297" s="278">
        <f t="shared" si="390"/>
        <v>0</v>
      </c>
      <c r="N2297" s="319">
        <f t="shared" si="391"/>
        <v>0</v>
      </c>
      <c r="O2297" s="300"/>
      <c r="P2297" s="300"/>
      <c r="Q2297" s="297"/>
      <c r="R2297" s="297"/>
      <c r="S2297" s="299" t="str">
        <f t="shared" si="397"/>
        <v/>
      </c>
    </row>
    <row r="2298" spans="1:19" ht="30" customHeight="1" x14ac:dyDescent="0.2">
      <c r="A2298" s="277" t="str">
        <f t="shared" si="387"/>
        <v/>
      </c>
      <c r="B2298" s="296" t="str">
        <f t="shared" si="392"/>
        <v/>
      </c>
      <c r="C2298" s="296" t="str">
        <f t="shared" si="393"/>
        <v/>
      </c>
      <c r="D2298" s="297" t="str">
        <f t="shared" si="394"/>
        <v/>
      </c>
      <c r="E2298" s="298" t="str">
        <f t="shared" si="396"/>
        <v/>
      </c>
      <c r="F2298" s="297"/>
      <c r="G2298" s="297">
        <v>2298</v>
      </c>
      <c r="H2298" s="296" t="str">
        <f t="shared" si="395"/>
        <v/>
      </c>
      <c r="I2298" s="299" t="str">
        <f t="shared" si="388"/>
        <v/>
      </c>
      <c r="J2298" s="93"/>
      <c r="L2298" s="278">
        <f t="shared" si="389"/>
        <v>0</v>
      </c>
      <c r="M2298" s="278">
        <f t="shared" si="390"/>
        <v>0</v>
      </c>
      <c r="N2298" s="319">
        <f t="shared" si="391"/>
        <v>0</v>
      </c>
      <c r="O2298" s="300"/>
      <c r="P2298" s="300"/>
      <c r="Q2298" s="297"/>
      <c r="R2298" s="297"/>
      <c r="S2298" s="299" t="str">
        <f t="shared" si="397"/>
        <v/>
      </c>
    </row>
    <row r="2299" spans="1:19" ht="30" customHeight="1" x14ac:dyDescent="0.2">
      <c r="A2299" s="277" t="str">
        <f t="shared" si="387"/>
        <v/>
      </c>
      <c r="B2299" s="296" t="str">
        <f t="shared" si="392"/>
        <v/>
      </c>
      <c r="C2299" s="296" t="str">
        <f t="shared" si="393"/>
        <v/>
      </c>
      <c r="D2299" s="297" t="str">
        <f t="shared" si="394"/>
        <v/>
      </c>
      <c r="E2299" s="298" t="str">
        <f t="shared" si="396"/>
        <v/>
      </c>
      <c r="F2299" s="297"/>
      <c r="G2299" s="297">
        <v>2299</v>
      </c>
      <c r="H2299" s="296" t="str">
        <f t="shared" si="395"/>
        <v/>
      </c>
      <c r="I2299" s="299" t="str">
        <f t="shared" si="388"/>
        <v/>
      </c>
      <c r="J2299" s="93"/>
      <c r="L2299" s="278">
        <f t="shared" si="389"/>
        <v>0</v>
      </c>
      <c r="M2299" s="278">
        <f t="shared" si="390"/>
        <v>0</v>
      </c>
      <c r="N2299" s="319">
        <f t="shared" si="391"/>
        <v>0</v>
      </c>
      <c r="O2299" s="300"/>
      <c r="P2299" s="300"/>
      <c r="Q2299" s="297"/>
      <c r="R2299" s="297"/>
      <c r="S2299" s="299" t="str">
        <f t="shared" si="397"/>
        <v/>
      </c>
    </row>
    <row r="2300" spans="1:19" ht="30" customHeight="1" x14ac:dyDescent="0.2">
      <c r="A2300" s="277" t="str">
        <f t="shared" si="387"/>
        <v/>
      </c>
      <c r="B2300" s="296" t="str">
        <f t="shared" si="392"/>
        <v/>
      </c>
      <c r="C2300" s="296" t="str">
        <f t="shared" si="393"/>
        <v/>
      </c>
      <c r="D2300" s="297" t="str">
        <f t="shared" si="394"/>
        <v/>
      </c>
      <c r="E2300" s="298" t="str">
        <f t="shared" si="396"/>
        <v/>
      </c>
      <c r="F2300" s="297"/>
      <c r="G2300" s="297">
        <v>2300</v>
      </c>
      <c r="H2300" s="296" t="str">
        <f t="shared" si="395"/>
        <v/>
      </c>
      <c r="I2300" s="299" t="str">
        <f t="shared" si="388"/>
        <v/>
      </c>
      <c r="J2300" s="93"/>
      <c r="L2300" s="278">
        <f t="shared" si="389"/>
        <v>0</v>
      </c>
      <c r="M2300" s="278">
        <f t="shared" si="390"/>
        <v>0</v>
      </c>
      <c r="N2300" s="319">
        <f t="shared" si="391"/>
        <v>0</v>
      </c>
      <c r="O2300" s="300"/>
      <c r="P2300" s="300"/>
      <c r="Q2300" s="297"/>
      <c r="R2300" s="297"/>
      <c r="S2300" s="299" t="str">
        <f t="shared" si="397"/>
        <v/>
      </c>
    </row>
    <row r="2301" spans="1:19" ht="30" customHeight="1" x14ac:dyDescent="0.2">
      <c r="A2301" s="277" t="str">
        <f t="shared" si="387"/>
        <v/>
      </c>
      <c r="B2301" s="296" t="str">
        <f t="shared" si="392"/>
        <v/>
      </c>
      <c r="C2301" s="296" t="str">
        <f t="shared" si="393"/>
        <v/>
      </c>
      <c r="D2301" s="297" t="str">
        <f t="shared" si="394"/>
        <v/>
      </c>
      <c r="E2301" s="298" t="str">
        <f t="shared" si="396"/>
        <v/>
      </c>
      <c r="F2301" s="297"/>
      <c r="G2301" s="297">
        <v>2301</v>
      </c>
      <c r="H2301" s="296" t="str">
        <f t="shared" si="395"/>
        <v/>
      </c>
      <c r="I2301" s="299" t="str">
        <f t="shared" si="388"/>
        <v/>
      </c>
      <c r="J2301" s="93"/>
      <c r="L2301" s="278">
        <f t="shared" si="389"/>
        <v>0</v>
      </c>
      <c r="M2301" s="278">
        <f t="shared" si="390"/>
        <v>0</v>
      </c>
      <c r="N2301" s="319">
        <f t="shared" si="391"/>
        <v>0</v>
      </c>
      <c r="O2301" s="300"/>
      <c r="P2301" s="300"/>
      <c r="Q2301" s="297"/>
      <c r="R2301" s="297"/>
      <c r="S2301" s="299" t="str">
        <f t="shared" si="397"/>
        <v/>
      </c>
    </row>
    <row r="2302" spans="1:19" ht="30" customHeight="1" x14ac:dyDescent="0.2">
      <c r="A2302" s="277" t="str">
        <f t="shared" si="387"/>
        <v/>
      </c>
      <c r="B2302" s="296" t="str">
        <f t="shared" si="392"/>
        <v/>
      </c>
      <c r="C2302" s="296" t="str">
        <f t="shared" si="393"/>
        <v/>
      </c>
      <c r="D2302" s="297" t="str">
        <f t="shared" si="394"/>
        <v/>
      </c>
      <c r="E2302" s="298" t="str">
        <f t="shared" si="396"/>
        <v/>
      </c>
      <c r="F2302" s="297"/>
      <c r="G2302" s="297">
        <v>2302</v>
      </c>
      <c r="H2302" s="296" t="str">
        <f t="shared" si="395"/>
        <v/>
      </c>
      <c r="I2302" s="299" t="str">
        <f t="shared" si="388"/>
        <v/>
      </c>
      <c r="J2302" s="93"/>
      <c r="L2302" s="278">
        <f t="shared" si="389"/>
        <v>0</v>
      </c>
      <c r="M2302" s="278">
        <f t="shared" si="390"/>
        <v>0</v>
      </c>
      <c r="N2302" s="319">
        <f t="shared" si="391"/>
        <v>0</v>
      </c>
      <c r="O2302" s="300"/>
      <c r="P2302" s="300"/>
      <c r="Q2302" s="297"/>
      <c r="R2302" s="297"/>
      <c r="S2302" s="299" t="str">
        <f t="shared" si="397"/>
        <v/>
      </c>
    </row>
    <row r="2303" spans="1:19" ht="30" customHeight="1" x14ac:dyDescent="0.2">
      <c r="A2303" s="277" t="str">
        <f t="shared" si="387"/>
        <v/>
      </c>
      <c r="B2303" s="296" t="str">
        <f t="shared" si="392"/>
        <v/>
      </c>
      <c r="C2303" s="296" t="str">
        <f t="shared" si="393"/>
        <v/>
      </c>
      <c r="D2303" s="297" t="str">
        <f t="shared" si="394"/>
        <v/>
      </c>
      <c r="E2303" s="298" t="str">
        <f t="shared" si="396"/>
        <v/>
      </c>
      <c r="F2303" s="297"/>
      <c r="G2303" s="297">
        <v>2303</v>
      </c>
      <c r="H2303" s="296" t="str">
        <f t="shared" si="395"/>
        <v/>
      </c>
      <c r="I2303" s="299" t="str">
        <f t="shared" si="388"/>
        <v/>
      </c>
      <c r="J2303" s="93"/>
      <c r="L2303" s="278">
        <f t="shared" si="389"/>
        <v>0</v>
      </c>
      <c r="M2303" s="278">
        <f t="shared" si="390"/>
        <v>0</v>
      </c>
      <c r="N2303" s="319">
        <f t="shared" si="391"/>
        <v>0</v>
      </c>
      <c r="O2303" s="300"/>
      <c r="P2303" s="300"/>
      <c r="Q2303" s="297"/>
      <c r="R2303" s="297"/>
      <c r="S2303" s="299" t="str">
        <f t="shared" si="397"/>
        <v/>
      </c>
    </row>
    <row r="2304" spans="1:19" ht="30" customHeight="1" x14ac:dyDescent="0.2">
      <c r="A2304" s="277" t="str">
        <f t="shared" si="387"/>
        <v/>
      </c>
      <c r="B2304" s="296" t="str">
        <f t="shared" si="392"/>
        <v/>
      </c>
      <c r="C2304" s="296" t="str">
        <f t="shared" si="393"/>
        <v/>
      </c>
      <c r="D2304" s="297" t="str">
        <f t="shared" si="394"/>
        <v/>
      </c>
      <c r="E2304" s="298" t="str">
        <f t="shared" si="396"/>
        <v/>
      </c>
      <c r="F2304" s="297"/>
      <c r="G2304" s="297">
        <v>2304</v>
      </c>
      <c r="H2304" s="296" t="str">
        <f t="shared" si="395"/>
        <v/>
      </c>
      <c r="I2304" s="299" t="str">
        <f t="shared" si="388"/>
        <v/>
      </c>
      <c r="J2304" s="93"/>
      <c r="L2304" s="278">
        <f t="shared" si="389"/>
        <v>0</v>
      </c>
      <c r="M2304" s="278">
        <f t="shared" si="390"/>
        <v>0</v>
      </c>
      <c r="N2304" s="319">
        <f t="shared" si="391"/>
        <v>0</v>
      </c>
      <c r="O2304" s="300"/>
      <c r="P2304" s="300"/>
      <c r="Q2304" s="297"/>
      <c r="R2304" s="297"/>
      <c r="S2304" s="299" t="str">
        <f t="shared" si="397"/>
        <v/>
      </c>
    </row>
    <row r="2305" spans="1:19" ht="30" customHeight="1" x14ac:dyDescent="0.2">
      <c r="A2305" s="277" t="str">
        <f t="shared" si="387"/>
        <v/>
      </c>
      <c r="B2305" s="296" t="str">
        <f t="shared" si="392"/>
        <v/>
      </c>
      <c r="C2305" s="296" t="str">
        <f t="shared" si="393"/>
        <v/>
      </c>
      <c r="D2305" s="297" t="str">
        <f t="shared" si="394"/>
        <v/>
      </c>
      <c r="E2305" s="298" t="str">
        <f t="shared" si="396"/>
        <v/>
      </c>
      <c r="F2305" s="297"/>
      <c r="G2305" s="297">
        <v>2305</v>
      </c>
      <c r="H2305" s="296" t="str">
        <f t="shared" si="395"/>
        <v/>
      </c>
      <c r="I2305" s="299" t="str">
        <f t="shared" si="388"/>
        <v/>
      </c>
      <c r="J2305" s="93"/>
      <c r="L2305" s="278">
        <f t="shared" si="389"/>
        <v>0</v>
      </c>
      <c r="M2305" s="278">
        <f t="shared" si="390"/>
        <v>0</v>
      </c>
      <c r="N2305" s="319">
        <f t="shared" si="391"/>
        <v>0</v>
      </c>
      <c r="O2305" s="300"/>
      <c r="P2305" s="300"/>
      <c r="Q2305" s="297"/>
      <c r="R2305" s="297"/>
      <c r="S2305" s="299" t="str">
        <f t="shared" si="397"/>
        <v/>
      </c>
    </row>
    <row r="2306" spans="1:19" ht="30" customHeight="1" x14ac:dyDescent="0.2">
      <c r="A2306" s="277" t="str">
        <f t="shared" ref="A2306:A2369" si="398">IF(B2306="","",$W$3)</f>
        <v/>
      </c>
      <c r="B2306" s="296" t="str">
        <f t="shared" si="392"/>
        <v/>
      </c>
      <c r="C2306" s="296" t="str">
        <f t="shared" si="393"/>
        <v/>
      </c>
      <c r="D2306" s="297" t="str">
        <f t="shared" si="394"/>
        <v/>
      </c>
      <c r="E2306" s="298" t="str">
        <f t="shared" si="396"/>
        <v/>
      </c>
      <c r="F2306" s="297"/>
      <c r="G2306" s="297">
        <v>2306</v>
      </c>
      <c r="H2306" s="296" t="str">
        <f t="shared" si="395"/>
        <v/>
      </c>
      <c r="I2306" s="299" t="str">
        <f t="shared" ref="I2306:I2369" si="399">IF(H2306="","",CONCATENATE("C",IF(H2306&gt;$X$1-25,0,INT(($X$1-H2306-20)/5))))</f>
        <v/>
      </c>
      <c r="J2306" s="93"/>
      <c r="L2306" s="278">
        <f t="shared" ref="L2306:L2369" si="400">IF(D2306="M",1,0)</f>
        <v>0</v>
      </c>
      <c r="M2306" s="278">
        <f t="shared" ref="M2306:M2369" si="401">IF(D2306="F",1,0)</f>
        <v>0</v>
      </c>
      <c r="N2306" s="319">
        <f t="shared" ref="N2306:N2369" si="402">IF(COUNTBLANK(O2306:R2306)=0,1,0)</f>
        <v>0</v>
      </c>
      <c r="O2306" s="300"/>
      <c r="P2306" s="300"/>
      <c r="Q2306" s="297"/>
      <c r="R2306" s="297"/>
      <c r="S2306" s="299" t="str">
        <f t="shared" si="397"/>
        <v/>
      </c>
    </row>
    <row r="2307" spans="1:19" ht="30" customHeight="1" x14ac:dyDescent="0.2">
      <c r="A2307" s="277" t="str">
        <f t="shared" si="398"/>
        <v/>
      </c>
      <c r="B2307" s="296" t="str">
        <f t="shared" ref="B2307:B2370" si="403">IF(O2307="","",O2307)</f>
        <v/>
      </c>
      <c r="C2307" s="296" t="str">
        <f t="shared" ref="C2307:C2370" si="404">IF(P2307="","",P2307)</f>
        <v/>
      </c>
      <c r="D2307" s="297" t="str">
        <f t="shared" ref="D2307:D2370" si="405">IF(Q2307="","",Q2307)</f>
        <v/>
      </c>
      <c r="E2307" s="298" t="str">
        <f t="shared" si="396"/>
        <v/>
      </c>
      <c r="F2307" s="297"/>
      <c r="G2307" s="297">
        <v>2307</v>
      </c>
      <c r="H2307" s="296" t="str">
        <f t="shared" ref="H2307:H2370" si="406">IF(R2307="","",R2307)</f>
        <v/>
      </c>
      <c r="I2307" s="299" t="str">
        <f t="shared" si="399"/>
        <v/>
      </c>
      <c r="J2307" s="93"/>
      <c r="L2307" s="278">
        <f t="shared" si="400"/>
        <v>0</v>
      </c>
      <c r="M2307" s="278">
        <f t="shared" si="401"/>
        <v>0</v>
      </c>
      <c r="N2307" s="319">
        <f t="shared" si="402"/>
        <v>0</v>
      </c>
      <c r="O2307" s="300"/>
      <c r="P2307" s="300"/>
      <c r="Q2307" s="297"/>
      <c r="R2307" s="297"/>
      <c r="S2307" s="299" t="str">
        <f t="shared" si="397"/>
        <v/>
      </c>
    </row>
    <row r="2308" spans="1:19" ht="30" customHeight="1" x14ac:dyDescent="0.2">
      <c r="A2308" s="277" t="str">
        <f t="shared" si="398"/>
        <v/>
      </c>
      <c r="B2308" s="296" t="str">
        <f t="shared" si="403"/>
        <v/>
      </c>
      <c r="C2308" s="296" t="str">
        <f t="shared" si="404"/>
        <v/>
      </c>
      <c r="D2308" s="297" t="str">
        <f t="shared" si="405"/>
        <v/>
      </c>
      <c r="E2308" s="298" t="str">
        <f t="shared" ref="E2308:E2371" si="407">IF(H2308="","",VALUE(CONCATENATE("01/01/",H2308)))</f>
        <v/>
      </c>
      <c r="F2308" s="297"/>
      <c r="G2308" s="297">
        <v>2308</v>
      </c>
      <c r="H2308" s="296" t="str">
        <f t="shared" si="406"/>
        <v/>
      </c>
      <c r="I2308" s="299" t="str">
        <f t="shared" si="399"/>
        <v/>
      </c>
      <c r="J2308" s="93"/>
      <c r="L2308" s="278">
        <f t="shared" si="400"/>
        <v>0</v>
      </c>
      <c r="M2308" s="278">
        <f t="shared" si="401"/>
        <v>0</v>
      </c>
      <c r="N2308" s="319">
        <f t="shared" si="402"/>
        <v>0</v>
      </c>
      <c r="O2308" s="300"/>
      <c r="P2308" s="300"/>
      <c r="Q2308" s="297"/>
      <c r="R2308" s="297"/>
      <c r="S2308" s="299" t="str">
        <f t="shared" si="397"/>
        <v/>
      </c>
    </row>
    <row r="2309" spans="1:19" ht="30" customHeight="1" x14ac:dyDescent="0.2">
      <c r="A2309" s="277" t="str">
        <f t="shared" si="398"/>
        <v/>
      </c>
      <c r="B2309" s="296" t="str">
        <f t="shared" si="403"/>
        <v/>
      </c>
      <c r="C2309" s="296" t="str">
        <f t="shared" si="404"/>
        <v/>
      </c>
      <c r="D2309" s="297" t="str">
        <f t="shared" si="405"/>
        <v/>
      </c>
      <c r="E2309" s="298" t="str">
        <f t="shared" si="407"/>
        <v/>
      </c>
      <c r="F2309" s="297"/>
      <c r="G2309" s="297">
        <v>2309</v>
      </c>
      <c r="H2309" s="296" t="str">
        <f t="shared" si="406"/>
        <v/>
      </c>
      <c r="I2309" s="299" t="str">
        <f t="shared" si="399"/>
        <v/>
      </c>
      <c r="J2309" s="93"/>
      <c r="L2309" s="278">
        <f t="shared" si="400"/>
        <v>0</v>
      </c>
      <c r="M2309" s="278">
        <f t="shared" si="401"/>
        <v>0</v>
      </c>
      <c r="N2309" s="319">
        <f t="shared" si="402"/>
        <v>0</v>
      </c>
      <c r="O2309" s="300"/>
      <c r="P2309" s="300"/>
      <c r="Q2309" s="297"/>
      <c r="R2309" s="297"/>
      <c r="S2309" s="299" t="str">
        <f t="shared" si="397"/>
        <v/>
      </c>
    </row>
    <row r="2310" spans="1:19" ht="30" customHeight="1" x14ac:dyDescent="0.2">
      <c r="A2310" s="277" t="str">
        <f t="shared" si="398"/>
        <v/>
      </c>
      <c r="B2310" s="296" t="str">
        <f t="shared" si="403"/>
        <v/>
      </c>
      <c r="C2310" s="296" t="str">
        <f t="shared" si="404"/>
        <v/>
      </c>
      <c r="D2310" s="297" t="str">
        <f t="shared" si="405"/>
        <v/>
      </c>
      <c r="E2310" s="298" t="str">
        <f t="shared" si="407"/>
        <v/>
      </c>
      <c r="F2310" s="297"/>
      <c r="G2310" s="297">
        <v>2310</v>
      </c>
      <c r="H2310" s="296" t="str">
        <f t="shared" si="406"/>
        <v/>
      </c>
      <c r="I2310" s="299" t="str">
        <f t="shared" si="399"/>
        <v/>
      </c>
      <c r="J2310" s="93"/>
      <c r="L2310" s="278">
        <f t="shared" si="400"/>
        <v>0</v>
      </c>
      <c r="M2310" s="278">
        <f t="shared" si="401"/>
        <v>0</v>
      </c>
      <c r="N2310" s="319">
        <f t="shared" si="402"/>
        <v>0</v>
      </c>
      <c r="O2310" s="300"/>
      <c r="P2310" s="300"/>
      <c r="Q2310" s="297"/>
      <c r="R2310" s="297"/>
      <c r="S2310" s="299" t="str">
        <f t="shared" si="397"/>
        <v/>
      </c>
    </row>
    <row r="2311" spans="1:19" ht="30" customHeight="1" x14ac:dyDescent="0.2">
      <c r="A2311" s="277" t="str">
        <f t="shared" si="398"/>
        <v/>
      </c>
      <c r="B2311" s="296" t="str">
        <f t="shared" si="403"/>
        <v/>
      </c>
      <c r="C2311" s="296" t="str">
        <f t="shared" si="404"/>
        <v/>
      </c>
      <c r="D2311" s="297" t="str">
        <f t="shared" si="405"/>
        <v/>
      </c>
      <c r="E2311" s="298" t="str">
        <f t="shared" si="407"/>
        <v/>
      </c>
      <c r="F2311" s="297"/>
      <c r="G2311" s="297">
        <v>2311</v>
      </c>
      <c r="H2311" s="296" t="str">
        <f t="shared" si="406"/>
        <v/>
      </c>
      <c r="I2311" s="299" t="str">
        <f t="shared" si="399"/>
        <v/>
      </c>
      <c r="J2311" s="93"/>
      <c r="L2311" s="278">
        <f t="shared" si="400"/>
        <v>0</v>
      </c>
      <c r="M2311" s="278">
        <f t="shared" si="401"/>
        <v>0</v>
      </c>
      <c r="N2311" s="319">
        <f t="shared" si="402"/>
        <v>0</v>
      </c>
      <c r="O2311" s="300"/>
      <c r="P2311" s="300"/>
      <c r="Q2311" s="297"/>
      <c r="R2311" s="297"/>
      <c r="S2311" s="299" t="str">
        <f t="shared" si="397"/>
        <v/>
      </c>
    </row>
    <row r="2312" spans="1:19" ht="30" customHeight="1" x14ac:dyDescent="0.2">
      <c r="A2312" s="277" t="str">
        <f t="shared" si="398"/>
        <v/>
      </c>
      <c r="B2312" s="296" t="str">
        <f t="shared" si="403"/>
        <v/>
      </c>
      <c r="C2312" s="296" t="str">
        <f t="shared" si="404"/>
        <v/>
      </c>
      <c r="D2312" s="297" t="str">
        <f t="shared" si="405"/>
        <v/>
      </c>
      <c r="E2312" s="298" t="str">
        <f t="shared" si="407"/>
        <v/>
      </c>
      <c r="F2312" s="297"/>
      <c r="G2312" s="297">
        <v>2312</v>
      </c>
      <c r="H2312" s="296" t="str">
        <f t="shared" si="406"/>
        <v/>
      </c>
      <c r="I2312" s="299" t="str">
        <f t="shared" si="399"/>
        <v/>
      </c>
      <c r="J2312" s="93"/>
      <c r="L2312" s="278">
        <f t="shared" si="400"/>
        <v>0</v>
      </c>
      <c r="M2312" s="278">
        <f t="shared" si="401"/>
        <v>0</v>
      </c>
      <c r="N2312" s="319">
        <f t="shared" si="402"/>
        <v>0</v>
      </c>
      <c r="O2312" s="300"/>
      <c r="P2312" s="300"/>
      <c r="Q2312" s="297"/>
      <c r="R2312" s="297"/>
      <c r="S2312" s="299" t="str">
        <f t="shared" si="397"/>
        <v/>
      </c>
    </row>
    <row r="2313" spans="1:19" ht="30" customHeight="1" x14ac:dyDescent="0.2">
      <c r="A2313" s="277" t="str">
        <f t="shared" si="398"/>
        <v/>
      </c>
      <c r="B2313" s="296" t="str">
        <f t="shared" si="403"/>
        <v/>
      </c>
      <c r="C2313" s="296" t="str">
        <f t="shared" si="404"/>
        <v/>
      </c>
      <c r="D2313" s="297" t="str">
        <f t="shared" si="405"/>
        <v/>
      </c>
      <c r="E2313" s="298" t="str">
        <f t="shared" si="407"/>
        <v/>
      </c>
      <c r="F2313" s="297"/>
      <c r="G2313" s="297">
        <v>2313</v>
      </c>
      <c r="H2313" s="296" t="str">
        <f t="shared" si="406"/>
        <v/>
      </c>
      <c r="I2313" s="299" t="str">
        <f t="shared" si="399"/>
        <v/>
      </c>
      <c r="J2313" s="93"/>
      <c r="L2313" s="278">
        <f t="shared" si="400"/>
        <v>0</v>
      </c>
      <c r="M2313" s="278">
        <f t="shared" si="401"/>
        <v>0</v>
      </c>
      <c r="N2313" s="319">
        <f t="shared" si="402"/>
        <v>0</v>
      </c>
      <c r="O2313" s="300"/>
      <c r="P2313" s="300"/>
      <c r="Q2313" s="297"/>
      <c r="R2313" s="297"/>
      <c r="S2313" s="299" t="str">
        <f t="shared" si="397"/>
        <v/>
      </c>
    </row>
    <row r="2314" spans="1:19" ht="30" customHeight="1" x14ac:dyDescent="0.2">
      <c r="A2314" s="277" t="str">
        <f t="shared" si="398"/>
        <v/>
      </c>
      <c r="B2314" s="296" t="str">
        <f t="shared" si="403"/>
        <v/>
      </c>
      <c r="C2314" s="296" t="str">
        <f t="shared" si="404"/>
        <v/>
      </c>
      <c r="D2314" s="297" t="str">
        <f t="shared" si="405"/>
        <v/>
      </c>
      <c r="E2314" s="298" t="str">
        <f t="shared" si="407"/>
        <v/>
      </c>
      <c r="F2314" s="297"/>
      <c r="G2314" s="297">
        <v>2314</v>
      </c>
      <c r="H2314" s="296" t="str">
        <f t="shared" si="406"/>
        <v/>
      </c>
      <c r="I2314" s="299" t="str">
        <f t="shared" si="399"/>
        <v/>
      </c>
      <c r="J2314" s="93"/>
      <c r="L2314" s="278">
        <f t="shared" si="400"/>
        <v>0</v>
      </c>
      <c r="M2314" s="278">
        <f t="shared" si="401"/>
        <v>0</v>
      </c>
      <c r="N2314" s="319">
        <f t="shared" si="402"/>
        <v>0</v>
      </c>
      <c r="O2314" s="300"/>
      <c r="P2314" s="300"/>
      <c r="Q2314" s="297"/>
      <c r="R2314" s="297"/>
      <c r="S2314" s="299" t="str">
        <f t="shared" si="397"/>
        <v/>
      </c>
    </row>
    <row r="2315" spans="1:19" ht="30" customHeight="1" x14ac:dyDescent="0.2">
      <c r="A2315" s="277" t="str">
        <f t="shared" si="398"/>
        <v/>
      </c>
      <c r="B2315" s="296" t="str">
        <f t="shared" si="403"/>
        <v/>
      </c>
      <c r="C2315" s="296" t="str">
        <f t="shared" si="404"/>
        <v/>
      </c>
      <c r="D2315" s="297" t="str">
        <f t="shared" si="405"/>
        <v/>
      </c>
      <c r="E2315" s="298" t="str">
        <f t="shared" si="407"/>
        <v/>
      </c>
      <c r="F2315" s="297"/>
      <c r="G2315" s="297">
        <v>2315</v>
      </c>
      <c r="H2315" s="296" t="str">
        <f t="shared" si="406"/>
        <v/>
      </c>
      <c r="I2315" s="299" t="str">
        <f t="shared" si="399"/>
        <v/>
      </c>
      <c r="J2315" s="93"/>
      <c r="L2315" s="278">
        <f t="shared" si="400"/>
        <v>0</v>
      </c>
      <c r="M2315" s="278">
        <f t="shared" si="401"/>
        <v>0</v>
      </c>
      <c r="N2315" s="319">
        <f t="shared" si="402"/>
        <v>0</v>
      </c>
      <c r="O2315" s="300"/>
      <c r="P2315" s="300"/>
      <c r="Q2315" s="297"/>
      <c r="R2315" s="297"/>
      <c r="S2315" s="299" t="str">
        <f t="shared" si="397"/>
        <v/>
      </c>
    </row>
    <row r="2316" spans="1:19" ht="30" customHeight="1" x14ac:dyDescent="0.2">
      <c r="A2316" s="277" t="str">
        <f t="shared" si="398"/>
        <v/>
      </c>
      <c r="B2316" s="296" t="str">
        <f t="shared" si="403"/>
        <v/>
      </c>
      <c r="C2316" s="296" t="str">
        <f t="shared" si="404"/>
        <v/>
      </c>
      <c r="D2316" s="297" t="str">
        <f t="shared" si="405"/>
        <v/>
      </c>
      <c r="E2316" s="298" t="str">
        <f t="shared" si="407"/>
        <v/>
      </c>
      <c r="F2316" s="297"/>
      <c r="G2316" s="297">
        <v>2316</v>
      </c>
      <c r="H2316" s="296" t="str">
        <f t="shared" si="406"/>
        <v/>
      </c>
      <c r="I2316" s="299" t="str">
        <f t="shared" si="399"/>
        <v/>
      </c>
      <c r="J2316" s="93"/>
      <c r="L2316" s="278">
        <f t="shared" si="400"/>
        <v>0</v>
      </c>
      <c r="M2316" s="278">
        <f t="shared" si="401"/>
        <v>0</v>
      </c>
      <c r="N2316" s="319">
        <f t="shared" si="402"/>
        <v>0</v>
      </c>
      <c r="O2316" s="300"/>
      <c r="P2316" s="300"/>
      <c r="Q2316" s="297"/>
      <c r="R2316" s="297"/>
      <c r="S2316" s="299" t="str">
        <f t="shared" si="397"/>
        <v/>
      </c>
    </row>
    <row r="2317" spans="1:19" ht="30" customHeight="1" x14ac:dyDescent="0.2">
      <c r="A2317" s="277" t="str">
        <f t="shared" si="398"/>
        <v/>
      </c>
      <c r="B2317" s="296" t="str">
        <f t="shared" si="403"/>
        <v/>
      </c>
      <c r="C2317" s="296" t="str">
        <f t="shared" si="404"/>
        <v/>
      </c>
      <c r="D2317" s="297" t="str">
        <f t="shared" si="405"/>
        <v/>
      </c>
      <c r="E2317" s="298" t="str">
        <f t="shared" si="407"/>
        <v/>
      </c>
      <c r="F2317" s="297"/>
      <c r="G2317" s="297">
        <v>2317</v>
      </c>
      <c r="H2317" s="296" t="str">
        <f t="shared" si="406"/>
        <v/>
      </c>
      <c r="I2317" s="299" t="str">
        <f t="shared" si="399"/>
        <v/>
      </c>
      <c r="J2317" s="93"/>
      <c r="L2317" s="278">
        <f t="shared" si="400"/>
        <v>0</v>
      </c>
      <c r="M2317" s="278">
        <f t="shared" si="401"/>
        <v>0</v>
      </c>
      <c r="N2317" s="319">
        <f t="shared" si="402"/>
        <v>0</v>
      </c>
      <c r="O2317" s="300"/>
      <c r="P2317" s="300"/>
      <c r="Q2317" s="297"/>
      <c r="R2317" s="297"/>
      <c r="S2317" s="299" t="str">
        <f t="shared" si="397"/>
        <v/>
      </c>
    </row>
    <row r="2318" spans="1:19" ht="30" customHeight="1" x14ac:dyDescent="0.2">
      <c r="A2318" s="277" t="str">
        <f t="shared" si="398"/>
        <v/>
      </c>
      <c r="B2318" s="296" t="str">
        <f t="shared" si="403"/>
        <v/>
      </c>
      <c r="C2318" s="296" t="str">
        <f t="shared" si="404"/>
        <v/>
      </c>
      <c r="D2318" s="297" t="str">
        <f t="shared" si="405"/>
        <v/>
      </c>
      <c r="E2318" s="298" t="str">
        <f t="shared" si="407"/>
        <v/>
      </c>
      <c r="F2318" s="297"/>
      <c r="G2318" s="297">
        <v>2318</v>
      </c>
      <c r="H2318" s="296" t="str">
        <f t="shared" si="406"/>
        <v/>
      </c>
      <c r="I2318" s="299" t="str">
        <f t="shared" si="399"/>
        <v/>
      </c>
      <c r="J2318" s="93"/>
      <c r="L2318" s="278">
        <f t="shared" si="400"/>
        <v>0</v>
      </c>
      <c r="M2318" s="278">
        <f t="shared" si="401"/>
        <v>0</v>
      </c>
      <c r="N2318" s="319">
        <f t="shared" si="402"/>
        <v>0</v>
      </c>
      <c r="O2318" s="300"/>
      <c r="P2318" s="300"/>
      <c r="Q2318" s="297"/>
      <c r="R2318" s="297"/>
      <c r="S2318" s="299" t="str">
        <f t="shared" si="397"/>
        <v/>
      </c>
    </row>
    <row r="2319" spans="1:19" ht="30" customHeight="1" x14ac:dyDescent="0.2">
      <c r="A2319" s="277" t="str">
        <f t="shared" si="398"/>
        <v/>
      </c>
      <c r="B2319" s="296" t="str">
        <f t="shared" si="403"/>
        <v/>
      </c>
      <c r="C2319" s="296" t="str">
        <f t="shared" si="404"/>
        <v/>
      </c>
      <c r="D2319" s="297" t="str">
        <f t="shared" si="405"/>
        <v/>
      </c>
      <c r="E2319" s="298" t="str">
        <f t="shared" si="407"/>
        <v/>
      </c>
      <c r="F2319" s="297"/>
      <c r="G2319" s="297">
        <v>2319</v>
      </c>
      <c r="H2319" s="296" t="str">
        <f t="shared" si="406"/>
        <v/>
      </c>
      <c r="I2319" s="299" t="str">
        <f t="shared" si="399"/>
        <v/>
      </c>
      <c r="J2319" s="93"/>
      <c r="L2319" s="278">
        <f t="shared" si="400"/>
        <v>0</v>
      </c>
      <c r="M2319" s="278">
        <f t="shared" si="401"/>
        <v>0</v>
      </c>
      <c r="N2319" s="319">
        <f t="shared" si="402"/>
        <v>0</v>
      </c>
      <c r="O2319" s="300"/>
      <c r="P2319" s="300"/>
      <c r="Q2319" s="297"/>
      <c r="R2319" s="297"/>
      <c r="S2319" s="299" t="str">
        <f t="shared" si="397"/>
        <v/>
      </c>
    </row>
    <row r="2320" spans="1:19" ht="30" customHeight="1" x14ac:dyDescent="0.2">
      <c r="A2320" s="277" t="str">
        <f t="shared" si="398"/>
        <v/>
      </c>
      <c r="B2320" s="296" t="str">
        <f t="shared" si="403"/>
        <v/>
      </c>
      <c r="C2320" s="296" t="str">
        <f t="shared" si="404"/>
        <v/>
      </c>
      <c r="D2320" s="297" t="str">
        <f t="shared" si="405"/>
        <v/>
      </c>
      <c r="E2320" s="298" t="str">
        <f t="shared" si="407"/>
        <v/>
      </c>
      <c r="F2320" s="297"/>
      <c r="G2320" s="297">
        <v>2320</v>
      </c>
      <c r="H2320" s="296" t="str">
        <f t="shared" si="406"/>
        <v/>
      </c>
      <c r="I2320" s="299" t="str">
        <f t="shared" si="399"/>
        <v/>
      </c>
      <c r="J2320" s="93"/>
      <c r="L2320" s="278">
        <f t="shared" si="400"/>
        <v>0</v>
      </c>
      <c r="M2320" s="278">
        <f t="shared" si="401"/>
        <v>0</v>
      </c>
      <c r="N2320" s="319">
        <f t="shared" si="402"/>
        <v>0</v>
      </c>
      <c r="O2320" s="300"/>
      <c r="P2320" s="300"/>
      <c r="Q2320" s="297"/>
      <c r="R2320" s="297"/>
      <c r="S2320" s="299" t="str">
        <f t="shared" si="397"/>
        <v/>
      </c>
    </row>
    <row r="2321" spans="1:19" ht="30" customHeight="1" x14ac:dyDescent="0.2">
      <c r="A2321" s="277" t="str">
        <f t="shared" si="398"/>
        <v/>
      </c>
      <c r="B2321" s="296" t="str">
        <f t="shared" si="403"/>
        <v/>
      </c>
      <c r="C2321" s="296" t="str">
        <f t="shared" si="404"/>
        <v/>
      </c>
      <c r="D2321" s="297" t="str">
        <f t="shared" si="405"/>
        <v/>
      </c>
      <c r="E2321" s="298" t="str">
        <f t="shared" si="407"/>
        <v/>
      </c>
      <c r="F2321" s="297"/>
      <c r="G2321" s="297">
        <v>2321</v>
      </c>
      <c r="H2321" s="296" t="str">
        <f t="shared" si="406"/>
        <v/>
      </c>
      <c r="I2321" s="299" t="str">
        <f t="shared" si="399"/>
        <v/>
      </c>
      <c r="J2321" s="93"/>
      <c r="L2321" s="278">
        <f t="shared" si="400"/>
        <v>0</v>
      </c>
      <c r="M2321" s="278">
        <f t="shared" si="401"/>
        <v>0</v>
      </c>
      <c r="N2321" s="319">
        <f t="shared" si="402"/>
        <v>0</v>
      </c>
      <c r="O2321" s="300"/>
      <c r="P2321" s="300"/>
      <c r="Q2321" s="297"/>
      <c r="R2321" s="297"/>
      <c r="S2321" s="299" t="str">
        <f t="shared" ref="S2321:S2384" si="408">IF(R2321="","",CONCATENATE("C",IF(R2321&gt;$X$1-25,0,INT(($X$1-R2321-20)/5))))</f>
        <v/>
      </c>
    </row>
    <row r="2322" spans="1:19" ht="30" customHeight="1" x14ac:dyDescent="0.2">
      <c r="A2322" s="277" t="str">
        <f t="shared" si="398"/>
        <v/>
      </c>
      <c r="B2322" s="296" t="str">
        <f t="shared" si="403"/>
        <v/>
      </c>
      <c r="C2322" s="296" t="str">
        <f t="shared" si="404"/>
        <v/>
      </c>
      <c r="D2322" s="297" t="str">
        <f t="shared" si="405"/>
        <v/>
      </c>
      <c r="E2322" s="298" t="str">
        <f t="shared" si="407"/>
        <v/>
      </c>
      <c r="F2322" s="297"/>
      <c r="G2322" s="297">
        <v>2322</v>
      </c>
      <c r="H2322" s="296" t="str">
        <f t="shared" si="406"/>
        <v/>
      </c>
      <c r="I2322" s="299" t="str">
        <f t="shared" si="399"/>
        <v/>
      </c>
      <c r="J2322" s="93"/>
      <c r="L2322" s="278">
        <f t="shared" si="400"/>
        <v>0</v>
      </c>
      <c r="M2322" s="278">
        <f t="shared" si="401"/>
        <v>0</v>
      </c>
      <c r="N2322" s="319">
        <f t="shared" si="402"/>
        <v>0</v>
      </c>
      <c r="O2322" s="300"/>
      <c r="P2322" s="300"/>
      <c r="Q2322" s="297"/>
      <c r="R2322" s="297"/>
      <c r="S2322" s="299" t="str">
        <f t="shared" si="408"/>
        <v/>
      </c>
    </row>
    <row r="2323" spans="1:19" ht="30" customHeight="1" x14ac:dyDescent="0.2">
      <c r="A2323" s="277" t="str">
        <f t="shared" si="398"/>
        <v/>
      </c>
      <c r="B2323" s="296" t="str">
        <f t="shared" si="403"/>
        <v/>
      </c>
      <c r="C2323" s="296" t="str">
        <f t="shared" si="404"/>
        <v/>
      </c>
      <c r="D2323" s="297" t="str">
        <f t="shared" si="405"/>
        <v/>
      </c>
      <c r="E2323" s="298" t="str">
        <f t="shared" si="407"/>
        <v/>
      </c>
      <c r="F2323" s="297"/>
      <c r="G2323" s="297">
        <v>2323</v>
      </c>
      <c r="H2323" s="296" t="str">
        <f t="shared" si="406"/>
        <v/>
      </c>
      <c r="I2323" s="299" t="str">
        <f t="shared" si="399"/>
        <v/>
      </c>
      <c r="J2323" s="93"/>
      <c r="L2323" s="278">
        <f t="shared" si="400"/>
        <v>0</v>
      </c>
      <c r="M2323" s="278">
        <f t="shared" si="401"/>
        <v>0</v>
      </c>
      <c r="N2323" s="319">
        <f t="shared" si="402"/>
        <v>0</v>
      </c>
      <c r="O2323" s="300"/>
      <c r="P2323" s="300"/>
      <c r="Q2323" s="297"/>
      <c r="R2323" s="297"/>
      <c r="S2323" s="299" t="str">
        <f t="shared" si="408"/>
        <v/>
      </c>
    </row>
    <row r="2324" spans="1:19" ht="30" customHeight="1" x14ac:dyDescent="0.2">
      <c r="A2324" s="277" t="str">
        <f t="shared" si="398"/>
        <v/>
      </c>
      <c r="B2324" s="296" t="str">
        <f t="shared" si="403"/>
        <v/>
      </c>
      <c r="C2324" s="296" t="str">
        <f t="shared" si="404"/>
        <v/>
      </c>
      <c r="D2324" s="297" t="str">
        <f t="shared" si="405"/>
        <v/>
      </c>
      <c r="E2324" s="298" t="str">
        <f t="shared" si="407"/>
        <v/>
      </c>
      <c r="F2324" s="297"/>
      <c r="G2324" s="297">
        <v>2324</v>
      </c>
      <c r="H2324" s="296" t="str">
        <f t="shared" si="406"/>
        <v/>
      </c>
      <c r="I2324" s="299" t="str">
        <f t="shared" si="399"/>
        <v/>
      </c>
      <c r="J2324" s="93"/>
      <c r="L2324" s="278">
        <f t="shared" si="400"/>
        <v>0</v>
      </c>
      <c r="M2324" s="278">
        <f t="shared" si="401"/>
        <v>0</v>
      </c>
      <c r="N2324" s="319">
        <f t="shared" si="402"/>
        <v>0</v>
      </c>
      <c r="O2324" s="300"/>
      <c r="P2324" s="300"/>
      <c r="Q2324" s="297"/>
      <c r="R2324" s="297"/>
      <c r="S2324" s="299" t="str">
        <f t="shared" si="408"/>
        <v/>
      </c>
    </row>
    <row r="2325" spans="1:19" ht="30" customHeight="1" x14ac:dyDescent="0.2">
      <c r="A2325" s="277" t="str">
        <f t="shared" si="398"/>
        <v/>
      </c>
      <c r="B2325" s="296" t="str">
        <f t="shared" si="403"/>
        <v/>
      </c>
      <c r="C2325" s="296" t="str">
        <f t="shared" si="404"/>
        <v/>
      </c>
      <c r="D2325" s="297" t="str">
        <f t="shared" si="405"/>
        <v/>
      </c>
      <c r="E2325" s="298" t="str">
        <f t="shared" si="407"/>
        <v/>
      </c>
      <c r="F2325" s="297"/>
      <c r="G2325" s="297">
        <v>2325</v>
      </c>
      <c r="H2325" s="296" t="str">
        <f t="shared" si="406"/>
        <v/>
      </c>
      <c r="I2325" s="299" t="str">
        <f t="shared" si="399"/>
        <v/>
      </c>
      <c r="J2325" s="93"/>
      <c r="L2325" s="278">
        <f t="shared" si="400"/>
        <v>0</v>
      </c>
      <c r="M2325" s="278">
        <f t="shared" si="401"/>
        <v>0</v>
      </c>
      <c r="N2325" s="319">
        <f t="shared" si="402"/>
        <v>0</v>
      </c>
      <c r="O2325" s="300"/>
      <c r="P2325" s="300"/>
      <c r="Q2325" s="297"/>
      <c r="R2325" s="297"/>
      <c r="S2325" s="299" t="str">
        <f t="shared" si="408"/>
        <v/>
      </c>
    </row>
    <row r="2326" spans="1:19" ht="30" customHeight="1" x14ac:dyDescent="0.2">
      <c r="A2326" s="277" t="str">
        <f t="shared" si="398"/>
        <v/>
      </c>
      <c r="B2326" s="296" t="str">
        <f t="shared" si="403"/>
        <v/>
      </c>
      <c r="C2326" s="296" t="str">
        <f t="shared" si="404"/>
        <v/>
      </c>
      <c r="D2326" s="297" t="str">
        <f t="shared" si="405"/>
        <v/>
      </c>
      <c r="E2326" s="298" t="str">
        <f t="shared" si="407"/>
        <v/>
      </c>
      <c r="F2326" s="297"/>
      <c r="G2326" s="297">
        <v>2326</v>
      </c>
      <c r="H2326" s="296" t="str">
        <f t="shared" si="406"/>
        <v/>
      </c>
      <c r="I2326" s="299" t="str">
        <f t="shared" si="399"/>
        <v/>
      </c>
      <c r="J2326" s="93"/>
      <c r="L2326" s="278">
        <f t="shared" si="400"/>
        <v>0</v>
      </c>
      <c r="M2326" s="278">
        <f t="shared" si="401"/>
        <v>0</v>
      </c>
      <c r="N2326" s="319">
        <f t="shared" si="402"/>
        <v>0</v>
      </c>
      <c r="O2326" s="300"/>
      <c r="P2326" s="300"/>
      <c r="Q2326" s="297"/>
      <c r="R2326" s="297"/>
      <c r="S2326" s="299" t="str">
        <f t="shared" si="408"/>
        <v/>
      </c>
    </row>
    <row r="2327" spans="1:19" ht="30" customHeight="1" x14ac:dyDescent="0.2">
      <c r="A2327" s="277" t="str">
        <f t="shared" si="398"/>
        <v/>
      </c>
      <c r="B2327" s="296" t="str">
        <f t="shared" si="403"/>
        <v/>
      </c>
      <c r="C2327" s="296" t="str">
        <f t="shared" si="404"/>
        <v/>
      </c>
      <c r="D2327" s="297" t="str">
        <f t="shared" si="405"/>
        <v/>
      </c>
      <c r="E2327" s="298" t="str">
        <f t="shared" si="407"/>
        <v/>
      </c>
      <c r="F2327" s="297"/>
      <c r="G2327" s="297">
        <v>2327</v>
      </c>
      <c r="H2327" s="296" t="str">
        <f t="shared" si="406"/>
        <v/>
      </c>
      <c r="I2327" s="299" t="str">
        <f t="shared" si="399"/>
        <v/>
      </c>
      <c r="J2327" s="93"/>
      <c r="L2327" s="278">
        <f t="shared" si="400"/>
        <v>0</v>
      </c>
      <c r="M2327" s="278">
        <f t="shared" si="401"/>
        <v>0</v>
      </c>
      <c r="N2327" s="319">
        <f t="shared" si="402"/>
        <v>0</v>
      </c>
      <c r="O2327" s="300"/>
      <c r="P2327" s="300"/>
      <c r="Q2327" s="297"/>
      <c r="R2327" s="297"/>
      <c r="S2327" s="299" t="str">
        <f t="shared" si="408"/>
        <v/>
      </c>
    </row>
    <row r="2328" spans="1:19" ht="30" customHeight="1" x14ac:dyDescent="0.2">
      <c r="A2328" s="277" t="str">
        <f t="shared" si="398"/>
        <v/>
      </c>
      <c r="B2328" s="296" t="str">
        <f t="shared" si="403"/>
        <v/>
      </c>
      <c r="C2328" s="296" t="str">
        <f t="shared" si="404"/>
        <v/>
      </c>
      <c r="D2328" s="297" t="str">
        <f t="shared" si="405"/>
        <v/>
      </c>
      <c r="E2328" s="298" t="str">
        <f t="shared" si="407"/>
        <v/>
      </c>
      <c r="F2328" s="297"/>
      <c r="G2328" s="297">
        <v>2328</v>
      </c>
      <c r="H2328" s="296" t="str">
        <f t="shared" si="406"/>
        <v/>
      </c>
      <c r="I2328" s="299" t="str">
        <f t="shared" si="399"/>
        <v/>
      </c>
      <c r="J2328" s="93"/>
      <c r="L2328" s="278">
        <f t="shared" si="400"/>
        <v>0</v>
      </c>
      <c r="M2328" s="278">
        <f t="shared" si="401"/>
        <v>0</v>
      </c>
      <c r="N2328" s="319">
        <f t="shared" si="402"/>
        <v>0</v>
      </c>
      <c r="O2328" s="300"/>
      <c r="P2328" s="300"/>
      <c r="Q2328" s="297"/>
      <c r="R2328" s="297"/>
      <c r="S2328" s="299" t="str">
        <f t="shared" si="408"/>
        <v/>
      </c>
    </row>
    <row r="2329" spans="1:19" ht="30" customHeight="1" x14ac:dyDescent="0.2">
      <c r="A2329" s="277" t="str">
        <f t="shared" si="398"/>
        <v/>
      </c>
      <c r="B2329" s="296" t="str">
        <f t="shared" si="403"/>
        <v/>
      </c>
      <c r="C2329" s="296" t="str">
        <f t="shared" si="404"/>
        <v/>
      </c>
      <c r="D2329" s="297" t="str">
        <f t="shared" si="405"/>
        <v/>
      </c>
      <c r="E2329" s="298" t="str">
        <f t="shared" si="407"/>
        <v/>
      </c>
      <c r="F2329" s="297"/>
      <c r="G2329" s="297">
        <v>2329</v>
      </c>
      <c r="H2329" s="296" t="str">
        <f t="shared" si="406"/>
        <v/>
      </c>
      <c r="I2329" s="299" t="str">
        <f t="shared" si="399"/>
        <v/>
      </c>
      <c r="J2329" s="93"/>
      <c r="L2329" s="278">
        <f t="shared" si="400"/>
        <v>0</v>
      </c>
      <c r="M2329" s="278">
        <f t="shared" si="401"/>
        <v>0</v>
      </c>
      <c r="N2329" s="319">
        <f t="shared" si="402"/>
        <v>0</v>
      </c>
      <c r="O2329" s="300"/>
      <c r="P2329" s="300"/>
      <c r="Q2329" s="297"/>
      <c r="R2329" s="297"/>
      <c r="S2329" s="299" t="str">
        <f t="shared" si="408"/>
        <v/>
      </c>
    </row>
    <row r="2330" spans="1:19" ht="30" customHeight="1" x14ac:dyDescent="0.2">
      <c r="A2330" s="277" t="str">
        <f t="shared" si="398"/>
        <v/>
      </c>
      <c r="B2330" s="296" t="str">
        <f t="shared" si="403"/>
        <v/>
      </c>
      <c r="C2330" s="296" t="str">
        <f t="shared" si="404"/>
        <v/>
      </c>
      <c r="D2330" s="297" t="str">
        <f t="shared" si="405"/>
        <v/>
      </c>
      <c r="E2330" s="298" t="str">
        <f t="shared" si="407"/>
        <v/>
      </c>
      <c r="F2330" s="297"/>
      <c r="G2330" s="297">
        <v>2330</v>
      </c>
      <c r="H2330" s="296" t="str">
        <f t="shared" si="406"/>
        <v/>
      </c>
      <c r="I2330" s="299" t="str">
        <f t="shared" si="399"/>
        <v/>
      </c>
      <c r="J2330" s="93"/>
      <c r="L2330" s="278">
        <f t="shared" si="400"/>
        <v>0</v>
      </c>
      <c r="M2330" s="278">
        <f t="shared" si="401"/>
        <v>0</v>
      </c>
      <c r="N2330" s="319">
        <f t="shared" si="402"/>
        <v>0</v>
      </c>
      <c r="O2330" s="300"/>
      <c r="P2330" s="300"/>
      <c r="Q2330" s="297"/>
      <c r="R2330" s="297"/>
      <c r="S2330" s="299" t="str">
        <f t="shared" si="408"/>
        <v/>
      </c>
    </row>
    <row r="2331" spans="1:19" ht="30" customHeight="1" x14ac:dyDescent="0.2">
      <c r="A2331" s="277" t="str">
        <f t="shared" si="398"/>
        <v/>
      </c>
      <c r="B2331" s="296" t="str">
        <f t="shared" si="403"/>
        <v/>
      </c>
      <c r="C2331" s="296" t="str">
        <f t="shared" si="404"/>
        <v/>
      </c>
      <c r="D2331" s="297" t="str">
        <f t="shared" si="405"/>
        <v/>
      </c>
      <c r="E2331" s="298" t="str">
        <f t="shared" si="407"/>
        <v/>
      </c>
      <c r="F2331" s="297"/>
      <c r="G2331" s="297">
        <v>2331</v>
      </c>
      <c r="H2331" s="296" t="str">
        <f t="shared" si="406"/>
        <v/>
      </c>
      <c r="I2331" s="299" t="str">
        <f t="shared" si="399"/>
        <v/>
      </c>
      <c r="J2331" s="93"/>
      <c r="L2331" s="278">
        <f t="shared" si="400"/>
        <v>0</v>
      </c>
      <c r="M2331" s="278">
        <f t="shared" si="401"/>
        <v>0</v>
      </c>
      <c r="N2331" s="319">
        <f t="shared" si="402"/>
        <v>0</v>
      </c>
      <c r="O2331" s="300"/>
      <c r="P2331" s="300"/>
      <c r="Q2331" s="297"/>
      <c r="R2331" s="297"/>
      <c r="S2331" s="299" t="str">
        <f t="shared" si="408"/>
        <v/>
      </c>
    </row>
    <row r="2332" spans="1:19" ht="30" customHeight="1" x14ac:dyDescent="0.2">
      <c r="A2332" s="277" t="str">
        <f t="shared" si="398"/>
        <v/>
      </c>
      <c r="B2332" s="296" t="str">
        <f t="shared" si="403"/>
        <v/>
      </c>
      <c r="C2332" s="296" t="str">
        <f t="shared" si="404"/>
        <v/>
      </c>
      <c r="D2332" s="297" t="str">
        <f t="shared" si="405"/>
        <v/>
      </c>
      <c r="E2332" s="298" t="str">
        <f t="shared" si="407"/>
        <v/>
      </c>
      <c r="F2332" s="297"/>
      <c r="G2332" s="297">
        <v>2332</v>
      </c>
      <c r="H2332" s="296" t="str">
        <f t="shared" si="406"/>
        <v/>
      </c>
      <c r="I2332" s="299" t="str">
        <f t="shared" si="399"/>
        <v/>
      </c>
      <c r="J2332" s="93"/>
      <c r="L2332" s="278">
        <f t="shared" si="400"/>
        <v>0</v>
      </c>
      <c r="M2332" s="278">
        <f t="shared" si="401"/>
        <v>0</v>
      </c>
      <c r="N2332" s="319">
        <f t="shared" si="402"/>
        <v>0</v>
      </c>
      <c r="O2332" s="300"/>
      <c r="P2332" s="300"/>
      <c r="Q2332" s="297"/>
      <c r="R2332" s="297"/>
      <c r="S2332" s="299" t="str">
        <f t="shared" si="408"/>
        <v/>
      </c>
    </row>
    <row r="2333" spans="1:19" ht="30" customHeight="1" x14ac:dyDescent="0.2">
      <c r="A2333" s="277" t="str">
        <f t="shared" si="398"/>
        <v/>
      </c>
      <c r="B2333" s="296" t="str">
        <f t="shared" si="403"/>
        <v/>
      </c>
      <c r="C2333" s="296" t="str">
        <f t="shared" si="404"/>
        <v/>
      </c>
      <c r="D2333" s="297" t="str">
        <f t="shared" si="405"/>
        <v/>
      </c>
      <c r="E2333" s="298" t="str">
        <f t="shared" si="407"/>
        <v/>
      </c>
      <c r="F2333" s="297"/>
      <c r="G2333" s="297">
        <v>2333</v>
      </c>
      <c r="H2333" s="296" t="str">
        <f t="shared" si="406"/>
        <v/>
      </c>
      <c r="I2333" s="299" t="str">
        <f t="shared" si="399"/>
        <v/>
      </c>
      <c r="J2333" s="93"/>
      <c r="L2333" s="278">
        <f t="shared" si="400"/>
        <v>0</v>
      </c>
      <c r="M2333" s="278">
        <f t="shared" si="401"/>
        <v>0</v>
      </c>
      <c r="N2333" s="319">
        <f t="shared" si="402"/>
        <v>0</v>
      </c>
      <c r="O2333" s="300"/>
      <c r="P2333" s="300"/>
      <c r="Q2333" s="297"/>
      <c r="R2333" s="297"/>
      <c r="S2333" s="299" t="str">
        <f t="shared" si="408"/>
        <v/>
      </c>
    </row>
    <row r="2334" spans="1:19" ht="30" customHeight="1" x14ac:dyDescent="0.2">
      <c r="A2334" s="277" t="str">
        <f t="shared" si="398"/>
        <v/>
      </c>
      <c r="B2334" s="296" t="str">
        <f t="shared" si="403"/>
        <v/>
      </c>
      <c r="C2334" s="296" t="str">
        <f t="shared" si="404"/>
        <v/>
      </c>
      <c r="D2334" s="297" t="str">
        <f t="shared" si="405"/>
        <v/>
      </c>
      <c r="E2334" s="298" t="str">
        <f t="shared" si="407"/>
        <v/>
      </c>
      <c r="F2334" s="297"/>
      <c r="G2334" s="297">
        <v>2334</v>
      </c>
      <c r="H2334" s="296" t="str">
        <f t="shared" si="406"/>
        <v/>
      </c>
      <c r="I2334" s="299" t="str">
        <f t="shared" si="399"/>
        <v/>
      </c>
      <c r="J2334" s="93"/>
      <c r="L2334" s="278">
        <f t="shared" si="400"/>
        <v>0</v>
      </c>
      <c r="M2334" s="278">
        <f t="shared" si="401"/>
        <v>0</v>
      </c>
      <c r="N2334" s="319">
        <f t="shared" si="402"/>
        <v>0</v>
      </c>
      <c r="O2334" s="300"/>
      <c r="P2334" s="300"/>
      <c r="Q2334" s="297"/>
      <c r="R2334" s="297"/>
      <c r="S2334" s="299" t="str">
        <f t="shared" si="408"/>
        <v/>
      </c>
    </row>
    <row r="2335" spans="1:19" ht="30" customHeight="1" x14ac:dyDescent="0.2">
      <c r="A2335" s="277" t="str">
        <f t="shared" si="398"/>
        <v/>
      </c>
      <c r="B2335" s="296" t="str">
        <f t="shared" si="403"/>
        <v/>
      </c>
      <c r="C2335" s="296" t="str">
        <f t="shared" si="404"/>
        <v/>
      </c>
      <c r="D2335" s="297" t="str">
        <f t="shared" si="405"/>
        <v/>
      </c>
      <c r="E2335" s="298" t="str">
        <f t="shared" si="407"/>
        <v/>
      </c>
      <c r="F2335" s="297"/>
      <c r="G2335" s="297">
        <v>2335</v>
      </c>
      <c r="H2335" s="296" t="str">
        <f t="shared" si="406"/>
        <v/>
      </c>
      <c r="I2335" s="299" t="str">
        <f t="shared" si="399"/>
        <v/>
      </c>
      <c r="J2335" s="93"/>
      <c r="L2335" s="278">
        <f t="shared" si="400"/>
        <v>0</v>
      </c>
      <c r="M2335" s="278">
        <f t="shared" si="401"/>
        <v>0</v>
      </c>
      <c r="N2335" s="319">
        <f t="shared" si="402"/>
        <v>0</v>
      </c>
      <c r="O2335" s="300"/>
      <c r="P2335" s="300"/>
      <c r="Q2335" s="297"/>
      <c r="R2335" s="297"/>
      <c r="S2335" s="299" t="str">
        <f t="shared" si="408"/>
        <v/>
      </c>
    </row>
    <row r="2336" spans="1:19" ht="30" customHeight="1" x14ac:dyDescent="0.2">
      <c r="A2336" s="277" t="str">
        <f t="shared" si="398"/>
        <v/>
      </c>
      <c r="B2336" s="296" t="str">
        <f t="shared" si="403"/>
        <v/>
      </c>
      <c r="C2336" s="296" t="str">
        <f t="shared" si="404"/>
        <v/>
      </c>
      <c r="D2336" s="297" t="str">
        <f t="shared" si="405"/>
        <v/>
      </c>
      <c r="E2336" s="298" t="str">
        <f t="shared" si="407"/>
        <v/>
      </c>
      <c r="F2336" s="297"/>
      <c r="G2336" s="297">
        <v>2336</v>
      </c>
      <c r="H2336" s="296" t="str">
        <f t="shared" si="406"/>
        <v/>
      </c>
      <c r="I2336" s="299" t="str">
        <f t="shared" si="399"/>
        <v/>
      </c>
      <c r="J2336" s="93"/>
      <c r="L2336" s="278">
        <f t="shared" si="400"/>
        <v>0</v>
      </c>
      <c r="M2336" s="278">
        <f t="shared" si="401"/>
        <v>0</v>
      </c>
      <c r="N2336" s="319">
        <f t="shared" si="402"/>
        <v>0</v>
      </c>
      <c r="O2336" s="300"/>
      <c r="P2336" s="300"/>
      <c r="Q2336" s="297"/>
      <c r="R2336" s="297"/>
      <c r="S2336" s="299" t="str">
        <f t="shared" si="408"/>
        <v/>
      </c>
    </row>
    <row r="2337" spans="1:19" ht="30" customHeight="1" x14ac:dyDescent="0.2">
      <c r="A2337" s="277" t="str">
        <f t="shared" si="398"/>
        <v/>
      </c>
      <c r="B2337" s="296" t="str">
        <f t="shared" si="403"/>
        <v/>
      </c>
      <c r="C2337" s="296" t="str">
        <f t="shared" si="404"/>
        <v/>
      </c>
      <c r="D2337" s="297" t="str">
        <f t="shared" si="405"/>
        <v/>
      </c>
      <c r="E2337" s="298" t="str">
        <f t="shared" si="407"/>
        <v/>
      </c>
      <c r="F2337" s="297"/>
      <c r="G2337" s="297">
        <v>2337</v>
      </c>
      <c r="H2337" s="296" t="str">
        <f t="shared" si="406"/>
        <v/>
      </c>
      <c r="I2337" s="299" t="str">
        <f t="shared" si="399"/>
        <v/>
      </c>
      <c r="J2337" s="93"/>
      <c r="L2337" s="278">
        <f t="shared" si="400"/>
        <v>0</v>
      </c>
      <c r="M2337" s="278">
        <f t="shared" si="401"/>
        <v>0</v>
      </c>
      <c r="N2337" s="319">
        <f t="shared" si="402"/>
        <v>0</v>
      </c>
      <c r="O2337" s="300"/>
      <c r="P2337" s="300"/>
      <c r="Q2337" s="297"/>
      <c r="R2337" s="297"/>
      <c r="S2337" s="299" t="str">
        <f t="shared" si="408"/>
        <v/>
      </c>
    </row>
    <row r="2338" spans="1:19" ht="30" customHeight="1" x14ac:dyDescent="0.2">
      <c r="A2338" s="277" t="str">
        <f t="shared" si="398"/>
        <v/>
      </c>
      <c r="B2338" s="296" t="str">
        <f t="shared" si="403"/>
        <v/>
      </c>
      <c r="C2338" s="296" t="str">
        <f t="shared" si="404"/>
        <v/>
      </c>
      <c r="D2338" s="297" t="str">
        <f t="shared" si="405"/>
        <v/>
      </c>
      <c r="E2338" s="298" t="str">
        <f t="shared" si="407"/>
        <v/>
      </c>
      <c r="F2338" s="297"/>
      <c r="G2338" s="297">
        <v>2338</v>
      </c>
      <c r="H2338" s="296" t="str">
        <f t="shared" si="406"/>
        <v/>
      </c>
      <c r="I2338" s="299" t="str">
        <f t="shared" si="399"/>
        <v/>
      </c>
      <c r="J2338" s="93"/>
      <c r="L2338" s="278">
        <f t="shared" si="400"/>
        <v>0</v>
      </c>
      <c r="M2338" s="278">
        <f t="shared" si="401"/>
        <v>0</v>
      </c>
      <c r="N2338" s="319">
        <f t="shared" si="402"/>
        <v>0</v>
      </c>
      <c r="O2338" s="300"/>
      <c r="P2338" s="300"/>
      <c r="Q2338" s="297"/>
      <c r="R2338" s="297"/>
      <c r="S2338" s="299" t="str">
        <f t="shared" si="408"/>
        <v/>
      </c>
    </row>
    <row r="2339" spans="1:19" ht="30" customHeight="1" x14ac:dyDescent="0.2">
      <c r="A2339" s="277" t="str">
        <f t="shared" si="398"/>
        <v/>
      </c>
      <c r="B2339" s="296" t="str">
        <f t="shared" si="403"/>
        <v/>
      </c>
      <c r="C2339" s="296" t="str">
        <f t="shared" si="404"/>
        <v/>
      </c>
      <c r="D2339" s="297" t="str">
        <f t="shared" si="405"/>
        <v/>
      </c>
      <c r="E2339" s="298" t="str">
        <f t="shared" si="407"/>
        <v/>
      </c>
      <c r="F2339" s="297"/>
      <c r="G2339" s="297">
        <v>2339</v>
      </c>
      <c r="H2339" s="296" t="str">
        <f t="shared" si="406"/>
        <v/>
      </c>
      <c r="I2339" s="299" t="str">
        <f t="shared" si="399"/>
        <v/>
      </c>
      <c r="J2339" s="93"/>
      <c r="L2339" s="278">
        <f t="shared" si="400"/>
        <v>0</v>
      </c>
      <c r="M2339" s="278">
        <f t="shared" si="401"/>
        <v>0</v>
      </c>
      <c r="N2339" s="319">
        <f t="shared" si="402"/>
        <v>0</v>
      </c>
      <c r="O2339" s="300"/>
      <c r="P2339" s="300"/>
      <c r="Q2339" s="297"/>
      <c r="R2339" s="297"/>
      <c r="S2339" s="299" t="str">
        <f t="shared" si="408"/>
        <v/>
      </c>
    </row>
    <row r="2340" spans="1:19" ht="30" customHeight="1" x14ac:dyDescent="0.2">
      <c r="A2340" s="277" t="str">
        <f t="shared" si="398"/>
        <v/>
      </c>
      <c r="B2340" s="296" t="str">
        <f t="shared" si="403"/>
        <v/>
      </c>
      <c r="C2340" s="296" t="str">
        <f t="shared" si="404"/>
        <v/>
      </c>
      <c r="D2340" s="297" t="str">
        <f t="shared" si="405"/>
        <v/>
      </c>
      <c r="E2340" s="298" t="str">
        <f t="shared" si="407"/>
        <v/>
      </c>
      <c r="F2340" s="297"/>
      <c r="G2340" s="297">
        <v>2340</v>
      </c>
      <c r="H2340" s="296" t="str">
        <f t="shared" si="406"/>
        <v/>
      </c>
      <c r="I2340" s="299" t="str">
        <f t="shared" si="399"/>
        <v/>
      </c>
      <c r="J2340" s="93"/>
      <c r="L2340" s="278">
        <f t="shared" si="400"/>
        <v>0</v>
      </c>
      <c r="M2340" s="278">
        <f t="shared" si="401"/>
        <v>0</v>
      </c>
      <c r="N2340" s="319">
        <f t="shared" si="402"/>
        <v>0</v>
      </c>
      <c r="O2340" s="300"/>
      <c r="P2340" s="300"/>
      <c r="Q2340" s="297"/>
      <c r="R2340" s="297"/>
      <c r="S2340" s="299" t="str">
        <f t="shared" si="408"/>
        <v/>
      </c>
    </row>
    <row r="2341" spans="1:19" ht="30" customHeight="1" x14ac:dyDescent="0.2">
      <c r="A2341" s="277" t="str">
        <f t="shared" si="398"/>
        <v/>
      </c>
      <c r="B2341" s="296" t="str">
        <f t="shared" si="403"/>
        <v/>
      </c>
      <c r="C2341" s="296" t="str">
        <f t="shared" si="404"/>
        <v/>
      </c>
      <c r="D2341" s="297" t="str">
        <f t="shared" si="405"/>
        <v/>
      </c>
      <c r="E2341" s="298" t="str">
        <f t="shared" si="407"/>
        <v/>
      </c>
      <c r="F2341" s="297"/>
      <c r="G2341" s="297">
        <v>2341</v>
      </c>
      <c r="H2341" s="296" t="str">
        <f t="shared" si="406"/>
        <v/>
      </c>
      <c r="I2341" s="299" t="str">
        <f t="shared" si="399"/>
        <v/>
      </c>
      <c r="J2341" s="93"/>
      <c r="L2341" s="278">
        <f t="shared" si="400"/>
        <v>0</v>
      </c>
      <c r="M2341" s="278">
        <f t="shared" si="401"/>
        <v>0</v>
      </c>
      <c r="N2341" s="319">
        <f t="shared" si="402"/>
        <v>0</v>
      </c>
      <c r="O2341" s="300"/>
      <c r="P2341" s="300"/>
      <c r="Q2341" s="297"/>
      <c r="R2341" s="297"/>
      <c r="S2341" s="299" t="str">
        <f t="shared" si="408"/>
        <v/>
      </c>
    </row>
    <row r="2342" spans="1:19" ht="30" customHeight="1" x14ac:dyDescent="0.2">
      <c r="A2342" s="277" t="str">
        <f t="shared" si="398"/>
        <v/>
      </c>
      <c r="B2342" s="296" t="str">
        <f t="shared" si="403"/>
        <v/>
      </c>
      <c r="C2342" s="296" t="str">
        <f t="shared" si="404"/>
        <v/>
      </c>
      <c r="D2342" s="297" t="str">
        <f t="shared" si="405"/>
        <v/>
      </c>
      <c r="E2342" s="298" t="str">
        <f t="shared" si="407"/>
        <v/>
      </c>
      <c r="F2342" s="297"/>
      <c r="G2342" s="297">
        <v>2342</v>
      </c>
      <c r="H2342" s="296" t="str">
        <f t="shared" si="406"/>
        <v/>
      </c>
      <c r="I2342" s="299" t="str">
        <f t="shared" si="399"/>
        <v/>
      </c>
      <c r="J2342" s="93"/>
      <c r="L2342" s="278">
        <f t="shared" si="400"/>
        <v>0</v>
      </c>
      <c r="M2342" s="278">
        <f t="shared" si="401"/>
        <v>0</v>
      </c>
      <c r="N2342" s="319">
        <f t="shared" si="402"/>
        <v>0</v>
      </c>
      <c r="O2342" s="300"/>
      <c r="P2342" s="300"/>
      <c r="Q2342" s="297"/>
      <c r="R2342" s="297"/>
      <c r="S2342" s="299" t="str">
        <f t="shared" si="408"/>
        <v/>
      </c>
    </row>
    <row r="2343" spans="1:19" ht="30" customHeight="1" x14ac:dyDescent="0.2">
      <c r="A2343" s="277" t="str">
        <f t="shared" si="398"/>
        <v/>
      </c>
      <c r="B2343" s="296" t="str">
        <f t="shared" si="403"/>
        <v/>
      </c>
      <c r="C2343" s="296" t="str">
        <f t="shared" si="404"/>
        <v/>
      </c>
      <c r="D2343" s="297" t="str">
        <f t="shared" si="405"/>
        <v/>
      </c>
      <c r="E2343" s="298" t="str">
        <f t="shared" si="407"/>
        <v/>
      </c>
      <c r="F2343" s="297"/>
      <c r="G2343" s="297">
        <v>2343</v>
      </c>
      <c r="H2343" s="296" t="str">
        <f t="shared" si="406"/>
        <v/>
      </c>
      <c r="I2343" s="299" t="str">
        <f t="shared" si="399"/>
        <v/>
      </c>
      <c r="J2343" s="93"/>
      <c r="L2343" s="278">
        <f t="shared" si="400"/>
        <v>0</v>
      </c>
      <c r="M2343" s="278">
        <f t="shared" si="401"/>
        <v>0</v>
      </c>
      <c r="N2343" s="319">
        <f t="shared" si="402"/>
        <v>0</v>
      </c>
      <c r="O2343" s="300"/>
      <c r="P2343" s="300"/>
      <c r="Q2343" s="297"/>
      <c r="R2343" s="297"/>
      <c r="S2343" s="299" t="str">
        <f t="shared" si="408"/>
        <v/>
      </c>
    </row>
    <row r="2344" spans="1:19" ht="30" customHeight="1" x14ac:dyDescent="0.2">
      <c r="A2344" s="277" t="str">
        <f t="shared" si="398"/>
        <v/>
      </c>
      <c r="B2344" s="296" t="str">
        <f t="shared" si="403"/>
        <v/>
      </c>
      <c r="C2344" s="296" t="str">
        <f t="shared" si="404"/>
        <v/>
      </c>
      <c r="D2344" s="297" t="str">
        <f t="shared" si="405"/>
        <v/>
      </c>
      <c r="E2344" s="298" t="str">
        <f t="shared" si="407"/>
        <v/>
      </c>
      <c r="F2344" s="297"/>
      <c r="G2344" s="297">
        <v>2344</v>
      </c>
      <c r="H2344" s="296" t="str">
        <f t="shared" si="406"/>
        <v/>
      </c>
      <c r="I2344" s="299" t="str">
        <f t="shared" si="399"/>
        <v/>
      </c>
      <c r="J2344" s="93"/>
      <c r="L2344" s="278">
        <f t="shared" si="400"/>
        <v>0</v>
      </c>
      <c r="M2344" s="278">
        <f t="shared" si="401"/>
        <v>0</v>
      </c>
      <c r="N2344" s="319">
        <f t="shared" si="402"/>
        <v>0</v>
      </c>
      <c r="O2344" s="300"/>
      <c r="P2344" s="300"/>
      <c r="Q2344" s="297"/>
      <c r="R2344" s="297"/>
      <c r="S2344" s="299" t="str">
        <f t="shared" si="408"/>
        <v/>
      </c>
    </row>
    <row r="2345" spans="1:19" ht="30" customHeight="1" x14ac:dyDescent="0.2">
      <c r="A2345" s="277" t="str">
        <f t="shared" si="398"/>
        <v/>
      </c>
      <c r="B2345" s="296" t="str">
        <f t="shared" si="403"/>
        <v/>
      </c>
      <c r="C2345" s="296" t="str">
        <f t="shared" si="404"/>
        <v/>
      </c>
      <c r="D2345" s="297" t="str">
        <f t="shared" si="405"/>
        <v/>
      </c>
      <c r="E2345" s="298" t="str">
        <f t="shared" si="407"/>
        <v/>
      </c>
      <c r="F2345" s="297"/>
      <c r="G2345" s="297">
        <v>2345</v>
      </c>
      <c r="H2345" s="296" t="str">
        <f t="shared" si="406"/>
        <v/>
      </c>
      <c r="I2345" s="299" t="str">
        <f t="shared" si="399"/>
        <v/>
      </c>
      <c r="J2345" s="93"/>
      <c r="L2345" s="278">
        <f t="shared" si="400"/>
        <v>0</v>
      </c>
      <c r="M2345" s="278">
        <f t="shared" si="401"/>
        <v>0</v>
      </c>
      <c r="N2345" s="319">
        <f t="shared" si="402"/>
        <v>0</v>
      </c>
      <c r="O2345" s="300"/>
      <c r="P2345" s="300"/>
      <c r="Q2345" s="297"/>
      <c r="R2345" s="297"/>
      <c r="S2345" s="299" t="str">
        <f t="shared" si="408"/>
        <v/>
      </c>
    </row>
    <row r="2346" spans="1:19" ht="30" customHeight="1" x14ac:dyDescent="0.2">
      <c r="A2346" s="277" t="str">
        <f t="shared" si="398"/>
        <v/>
      </c>
      <c r="B2346" s="296" t="str">
        <f t="shared" si="403"/>
        <v/>
      </c>
      <c r="C2346" s="296" t="str">
        <f t="shared" si="404"/>
        <v/>
      </c>
      <c r="D2346" s="297" t="str">
        <f t="shared" si="405"/>
        <v/>
      </c>
      <c r="E2346" s="298" t="str">
        <f t="shared" si="407"/>
        <v/>
      </c>
      <c r="F2346" s="297"/>
      <c r="G2346" s="297">
        <v>2346</v>
      </c>
      <c r="H2346" s="296" t="str">
        <f t="shared" si="406"/>
        <v/>
      </c>
      <c r="I2346" s="299" t="str">
        <f t="shared" si="399"/>
        <v/>
      </c>
      <c r="J2346" s="93"/>
      <c r="L2346" s="278">
        <f t="shared" si="400"/>
        <v>0</v>
      </c>
      <c r="M2346" s="278">
        <f t="shared" si="401"/>
        <v>0</v>
      </c>
      <c r="N2346" s="319">
        <f t="shared" si="402"/>
        <v>0</v>
      </c>
      <c r="O2346" s="300"/>
      <c r="P2346" s="300"/>
      <c r="Q2346" s="297"/>
      <c r="R2346" s="297"/>
      <c r="S2346" s="299" t="str">
        <f t="shared" si="408"/>
        <v/>
      </c>
    </row>
    <row r="2347" spans="1:19" ht="30" customHeight="1" x14ac:dyDescent="0.2">
      <c r="A2347" s="277" t="str">
        <f t="shared" si="398"/>
        <v/>
      </c>
      <c r="B2347" s="296" t="str">
        <f t="shared" si="403"/>
        <v/>
      </c>
      <c r="C2347" s="296" t="str">
        <f t="shared" si="404"/>
        <v/>
      </c>
      <c r="D2347" s="297" t="str">
        <f t="shared" si="405"/>
        <v/>
      </c>
      <c r="E2347" s="298" t="str">
        <f t="shared" si="407"/>
        <v/>
      </c>
      <c r="F2347" s="297"/>
      <c r="G2347" s="297">
        <v>2347</v>
      </c>
      <c r="H2347" s="296" t="str">
        <f t="shared" si="406"/>
        <v/>
      </c>
      <c r="I2347" s="299" t="str">
        <f t="shared" si="399"/>
        <v/>
      </c>
      <c r="J2347" s="93"/>
      <c r="L2347" s="278">
        <f t="shared" si="400"/>
        <v>0</v>
      </c>
      <c r="M2347" s="278">
        <f t="shared" si="401"/>
        <v>0</v>
      </c>
      <c r="N2347" s="319">
        <f t="shared" si="402"/>
        <v>0</v>
      </c>
      <c r="O2347" s="300"/>
      <c r="P2347" s="300"/>
      <c r="Q2347" s="297"/>
      <c r="R2347" s="297"/>
      <c r="S2347" s="299" t="str">
        <f t="shared" si="408"/>
        <v/>
      </c>
    </row>
    <row r="2348" spans="1:19" ht="30" customHeight="1" x14ac:dyDescent="0.2">
      <c r="A2348" s="277" t="str">
        <f t="shared" si="398"/>
        <v/>
      </c>
      <c r="B2348" s="296" t="str">
        <f t="shared" si="403"/>
        <v/>
      </c>
      <c r="C2348" s="296" t="str">
        <f t="shared" si="404"/>
        <v/>
      </c>
      <c r="D2348" s="297" t="str">
        <f t="shared" si="405"/>
        <v/>
      </c>
      <c r="E2348" s="298" t="str">
        <f t="shared" si="407"/>
        <v/>
      </c>
      <c r="F2348" s="297"/>
      <c r="G2348" s="297">
        <v>2348</v>
      </c>
      <c r="H2348" s="296" t="str">
        <f t="shared" si="406"/>
        <v/>
      </c>
      <c r="I2348" s="299" t="str">
        <f t="shared" si="399"/>
        <v/>
      </c>
      <c r="J2348" s="93"/>
      <c r="L2348" s="278">
        <f t="shared" si="400"/>
        <v>0</v>
      </c>
      <c r="M2348" s="278">
        <f t="shared" si="401"/>
        <v>0</v>
      </c>
      <c r="N2348" s="319">
        <f t="shared" si="402"/>
        <v>0</v>
      </c>
      <c r="O2348" s="300"/>
      <c r="P2348" s="300"/>
      <c r="Q2348" s="297"/>
      <c r="R2348" s="297"/>
      <c r="S2348" s="299" t="str">
        <f t="shared" si="408"/>
        <v/>
      </c>
    </row>
    <row r="2349" spans="1:19" ht="30" customHeight="1" x14ac:dyDescent="0.2">
      <c r="A2349" s="277" t="str">
        <f t="shared" si="398"/>
        <v/>
      </c>
      <c r="B2349" s="296" t="str">
        <f t="shared" si="403"/>
        <v/>
      </c>
      <c r="C2349" s="296" t="str">
        <f t="shared" si="404"/>
        <v/>
      </c>
      <c r="D2349" s="297" t="str">
        <f t="shared" si="405"/>
        <v/>
      </c>
      <c r="E2349" s="298" t="str">
        <f t="shared" si="407"/>
        <v/>
      </c>
      <c r="F2349" s="297"/>
      <c r="G2349" s="297">
        <v>2349</v>
      </c>
      <c r="H2349" s="296" t="str">
        <f t="shared" si="406"/>
        <v/>
      </c>
      <c r="I2349" s="299" t="str">
        <f t="shared" si="399"/>
        <v/>
      </c>
      <c r="J2349" s="93"/>
      <c r="L2349" s="278">
        <f t="shared" si="400"/>
        <v>0</v>
      </c>
      <c r="M2349" s="278">
        <f t="shared" si="401"/>
        <v>0</v>
      </c>
      <c r="N2349" s="319">
        <f t="shared" si="402"/>
        <v>0</v>
      </c>
      <c r="O2349" s="300"/>
      <c r="P2349" s="300"/>
      <c r="Q2349" s="297"/>
      <c r="R2349" s="297"/>
      <c r="S2349" s="299" t="str">
        <f t="shared" si="408"/>
        <v/>
      </c>
    </row>
    <row r="2350" spans="1:19" ht="30" customHeight="1" x14ac:dyDescent="0.2">
      <c r="A2350" s="277" t="str">
        <f t="shared" si="398"/>
        <v/>
      </c>
      <c r="B2350" s="296" t="str">
        <f t="shared" si="403"/>
        <v/>
      </c>
      <c r="C2350" s="296" t="str">
        <f t="shared" si="404"/>
        <v/>
      </c>
      <c r="D2350" s="297" t="str">
        <f t="shared" si="405"/>
        <v/>
      </c>
      <c r="E2350" s="298" t="str">
        <f t="shared" si="407"/>
        <v/>
      </c>
      <c r="F2350" s="297"/>
      <c r="G2350" s="297">
        <v>2350</v>
      </c>
      <c r="H2350" s="296" t="str">
        <f t="shared" si="406"/>
        <v/>
      </c>
      <c r="I2350" s="299" t="str">
        <f t="shared" si="399"/>
        <v/>
      </c>
      <c r="J2350" s="93"/>
      <c r="L2350" s="278">
        <f t="shared" si="400"/>
        <v>0</v>
      </c>
      <c r="M2350" s="278">
        <f t="shared" si="401"/>
        <v>0</v>
      </c>
      <c r="N2350" s="319">
        <f t="shared" si="402"/>
        <v>0</v>
      </c>
      <c r="O2350" s="300"/>
      <c r="P2350" s="300"/>
      <c r="Q2350" s="297"/>
      <c r="R2350" s="297"/>
      <c r="S2350" s="299" t="str">
        <f t="shared" si="408"/>
        <v/>
      </c>
    </row>
    <row r="2351" spans="1:19" ht="30" customHeight="1" x14ac:dyDescent="0.2">
      <c r="A2351" s="277" t="str">
        <f t="shared" si="398"/>
        <v/>
      </c>
      <c r="B2351" s="296" t="str">
        <f t="shared" si="403"/>
        <v/>
      </c>
      <c r="C2351" s="296" t="str">
        <f t="shared" si="404"/>
        <v/>
      </c>
      <c r="D2351" s="297" t="str">
        <f t="shared" si="405"/>
        <v/>
      </c>
      <c r="E2351" s="298" t="str">
        <f t="shared" si="407"/>
        <v/>
      </c>
      <c r="F2351" s="297"/>
      <c r="G2351" s="297">
        <v>2351</v>
      </c>
      <c r="H2351" s="296" t="str">
        <f t="shared" si="406"/>
        <v/>
      </c>
      <c r="I2351" s="299" t="str">
        <f t="shared" si="399"/>
        <v/>
      </c>
      <c r="J2351" s="93"/>
      <c r="L2351" s="278">
        <f t="shared" si="400"/>
        <v>0</v>
      </c>
      <c r="M2351" s="278">
        <f t="shared" si="401"/>
        <v>0</v>
      </c>
      <c r="N2351" s="319">
        <f t="shared" si="402"/>
        <v>0</v>
      </c>
      <c r="O2351" s="300"/>
      <c r="P2351" s="300"/>
      <c r="Q2351" s="297"/>
      <c r="R2351" s="297"/>
      <c r="S2351" s="299" t="str">
        <f t="shared" si="408"/>
        <v/>
      </c>
    </row>
    <row r="2352" spans="1:19" ht="30" customHeight="1" x14ac:dyDescent="0.2">
      <c r="A2352" s="277" t="str">
        <f t="shared" si="398"/>
        <v/>
      </c>
      <c r="B2352" s="296" t="str">
        <f t="shared" si="403"/>
        <v/>
      </c>
      <c r="C2352" s="296" t="str">
        <f t="shared" si="404"/>
        <v/>
      </c>
      <c r="D2352" s="297" t="str">
        <f t="shared" si="405"/>
        <v/>
      </c>
      <c r="E2352" s="298" t="str">
        <f t="shared" si="407"/>
        <v/>
      </c>
      <c r="F2352" s="297"/>
      <c r="G2352" s="297">
        <v>2352</v>
      </c>
      <c r="H2352" s="296" t="str">
        <f t="shared" si="406"/>
        <v/>
      </c>
      <c r="I2352" s="299" t="str">
        <f t="shared" si="399"/>
        <v/>
      </c>
      <c r="J2352" s="93"/>
      <c r="L2352" s="278">
        <f t="shared" si="400"/>
        <v>0</v>
      </c>
      <c r="M2352" s="278">
        <f t="shared" si="401"/>
        <v>0</v>
      </c>
      <c r="N2352" s="319">
        <f t="shared" si="402"/>
        <v>0</v>
      </c>
      <c r="O2352" s="300"/>
      <c r="P2352" s="300"/>
      <c r="Q2352" s="297"/>
      <c r="R2352" s="297"/>
      <c r="S2352" s="299" t="str">
        <f t="shared" si="408"/>
        <v/>
      </c>
    </row>
    <row r="2353" spans="1:19" ht="30" customHeight="1" x14ac:dyDescent="0.2">
      <c r="A2353" s="277" t="str">
        <f t="shared" si="398"/>
        <v/>
      </c>
      <c r="B2353" s="296" t="str">
        <f t="shared" si="403"/>
        <v/>
      </c>
      <c r="C2353" s="296" t="str">
        <f t="shared" si="404"/>
        <v/>
      </c>
      <c r="D2353" s="297" t="str">
        <f t="shared" si="405"/>
        <v/>
      </c>
      <c r="E2353" s="298" t="str">
        <f t="shared" si="407"/>
        <v/>
      </c>
      <c r="F2353" s="297"/>
      <c r="G2353" s="297">
        <v>2353</v>
      </c>
      <c r="H2353" s="296" t="str">
        <f t="shared" si="406"/>
        <v/>
      </c>
      <c r="I2353" s="299" t="str">
        <f t="shared" si="399"/>
        <v/>
      </c>
      <c r="J2353" s="93"/>
      <c r="L2353" s="278">
        <f t="shared" si="400"/>
        <v>0</v>
      </c>
      <c r="M2353" s="278">
        <f t="shared" si="401"/>
        <v>0</v>
      </c>
      <c r="N2353" s="319">
        <f t="shared" si="402"/>
        <v>0</v>
      </c>
      <c r="O2353" s="300"/>
      <c r="P2353" s="300"/>
      <c r="Q2353" s="297"/>
      <c r="R2353" s="297"/>
      <c r="S2353" s="299" t="str">
        <f t="shared" si="408"/>
        <v/>
      </c>
    </row>
    <row r="2354" spans="1:19" ht="30" customHeight="1" x14ac:dyDescent="0.2">
      <c r="A2354" s="277" t="str">
        <f t="shared" si="398"/>
        <v/>
      </c>
      <c r="B2354" s="296" t="str">
        <f t="shared" si="403"/>
        <v/>
      </c>
      <c r="C2354" s="296" t="str">
        <f t="shared" si="404"/>
        <v/>
      </c>
      <c r="D2354" s="297" t="str">
        <f t="shared" si="405"/>
        <v/>
      </c>
      <c r="E2354" s="298" t="str">
        <f t="shared" si="407"/>
        <v/>
      </c>
      <c r="F2354" s="297"/>
      <c r="G2354" s="297">
        <v>2354</v>
      </c>
      <c r="H2354" s="296" t="str">
        <f t="shared" si="406"/>
        <v/>
      </c>
      <c r="I2354" s="299" t="str">
        <f t="shared" si="399"/>
        <v/>
      </c>
      <c r="J2354" s="93"/>
      <c r="L2354" s="278">
        <f t="shared" si="400"/>
        <v>0</v>
      </c>
      <c r="M2354" s="278">
        <f t="shared" si="401"/>
        <v>0</v>
      </c>
      <c r="N2354" s="319">
        <f t="shared" si="402"/>
        <v>0</v>
      </c>
      <c r="O2354" s="300"/>
      <c r="P2354" s="300"/>
      <c r="Q2354" s="297"/>
      <c r="R2354" s="297"/>
      <c r="S2354" s="299" t="str">
        <f t="shared" si="408"/>
        <v/>
      </c>
    </row>
    <row r="2355" spans="1:19" ht="30" customHeight="1" x14ac:dyDescent="0.2">
      <c r="A2355" s="277" t="str">
        <f t="shared" si="398"/>
        <v/>
      </c>
      <c r="B2355" s="296" t="str">
        <f t="shared" si="403"/>
        <v/>
      </c>
      <c r="C2355" s="296" t="str">
        <f t="shared" si="404"/>
        <v/>
      </c>
      <c r="D2355" s="297" t="str">
        <f t="shared" si="405"/>
        <v/>
      </c>
      <c r="E2355" s="298" t="str">
        <f t="shared" si="407"/>
        <v/>
      </c>
      <c r="F2355" s="297"/>
      <c r="G2355" s="297">
        <v>2355</v>
      </c>
      <c r="H2355" s="296" t="str">
        <f t="shared" si="406"/>
        <v/>
      </c>
      <c r="I2355" s="299" t="str">
        <f t="shared" si="399"/>
        <v/>
      </c>
      <c r="J2355" s="93"/>
      <c r="L2355" s="278">
        <f t="shared" si="400"/>
        <v>0</v>
      </c>
      <c r="M2355" s="278">
        <f t="shared" si="401"/>
        <v>0</v>
      </c>
      <c r="N2355" s="319">
        <f t="shared" si="402"/>
        <v>0</v>
      </c>
      <c r="O2355" s="300"/>
      <c r="P2355" s="300"/>
      <c r="Q2355" s="297"/>
      <c r="R2355" s="297"/>
      <c r="S2355" s="299" t="str">
        <f t="shared" si="408"/>
        <v/>
      </c>
    </row>
    <row r="2356" spans="1:19" ht="30" customHeight="1" x14ac:dyDescent="0.2">
      <c r="A2356" s="277" t="str">
        <f t="shared" si="398"/>
        <v/>
      </c>
      <c r="B2356" s="296" t="str">
        <f t="shared" si="403"/>
        <v/>
      </c>
      <c r="C2356" s="296" t="str">
        <f t="shared" si="404"/>
        <v/>
      </c>
      <c r="D2356" s="297" t="str">
        <f t="shared" si="405"/>
        <v/>
      </c>
      <c r="E2356" s="298" t="str">
        <f t="shared" si="407"/>
        <v/>
      </c>
      <c r="F2356" s="297"/>
      <c r="G2356" s="297">
        <v>2356</v>
      </c>
      <c r="H2356" s="296" t="str">
        <f t="shared" si="406"/>
        <v/>
      </c>
      <c r="I2356" s="299" t="str">
        <f t="shared" si="399"/>
        <v/>
      </c>
      <c r="J2356" s="93"/>
      <c r="L2356" s="278">
        <f t="shared" si="400"/>
        <v>0</v>
      </c>
      <c r="M2356" s="278">
        <f t="shared" si="401"/>
        <v>0</v>
      </c>
      <c r="N2356" s="319">
        <f t="shared" si="402"/>
        <v>0</v>
      </c>
      <c r="O2356" s="300"/>
      <c r="P2356" s="300"/>
      <c r="Q2356" s="297"/>
      <c r="R2356" s="297"/>
      <c r="S2356" s="299" t="str">
        <f t="shared" si="408"/>
        <v/>
      </c>
    </row>
    <row r="2357" spans="1:19" ht="30" customHeight="1" x14ac:dyDescent="0.2">
      <c r="A2357" s="277" t="str">
        <f t="shared" si="398"/>
        <v/>
      </c>
      <c r="B2357" s="296" t="str">
        <f t="shared" si="403"/>
        <v/>
      </c>
      <c r="C2357" s="296" t="str">
        <f t="shared" si="404"/>
        <v/>
      </c>
      <c r="D2357" s="297" t="str">
        <f t="shared" si="405"/>
        <v/>
      </c>
      <c r="E2357" s="298" t="str">
        <f t="shared" si="407"/>
        <v/>
      </c>
      <c r="F2357" s="297"/>
      <c r="G2357" s="297">
        <v>2357</v>
      </c>
      <c r="H2357" s="296" t="str">
        <f t="shared" si="406"/>
        <v/>
      </c>
      <c r="I2357" s="299" t="str">
        <f t="shared" si="399"/>
        <v/>
      </c>
      <c r="J2357" s="93"/>
      <c r="L2357" s="278">
        <f t="shared" si="400"/>
        <v>0</v>
      </c>
      <c r="M2357" s="278">
        <f t="shared" si="401"/>
        <v>0</v>
      </c>
      <c r="N2357" s="319">
        <f t="shared" si="402"/>
        <v>0</v>
      </c>
      <c r="O2357" s="300"/>
      <c r="P2357" s="300"/>
      <c r="Q2357" s="297"/>
      <c r="R2357" s="297"/>
      <c r="S2357" s="299" t="str">
        <f t="shared" si="408"/>
        <v/>
      </c>
    </row>
    <row r="2358" spans="1:19" ht="30" customHeight="1" x14ac:dyDescent="0.2">
      <c r="A2358" s="277" t="str">
        <f t="shared" si="398"/>
        <v/>
      </c>
      <c r="B2358" s="296" t="str">
        <f t="shared" si="403"/>
        <v/>
      </c>
      <c r="C2358" s="296" t="str">
        <f t="shared" si="404"/>
        <v/>
      </c>
      <c r="D2358" s="297" t="str">
        <f t="shared" si="405"/>
        <v/>
      </c>
      <c r="E2358" s="298" t="str">
        <f t="shared" si="407"/>
        <v/>
      </c>
      <c r="F2358" s="297"/>
      <c r="G2358" s="297">
        <v>2358</v>
      </c>
      <c r="H2358" s="296" t="str">
        <f t="shared" si="406"/>
        <v/>
      </c>
      <c r="I2358" s="299" t="str">
        <f t="shared" si="399"/>
        <v/>
      </c>
      <c r="J2358" s="93"/>
      <c r="L2358" s="278">
        <f t="shared" si="400"/>
        <v>0</v>
      </c>
      <c r="M2358" s="278">
        <f t="shared" si="401"/>
        <v>0</v>
      </c>
      <c r="N2358" s="319">
        <f t="shared" si="402"/>
        <v>0</v>
      </c>
      <c r="O2358" s="300"/>
      <c r="P2358" s="300"/>
      <c r="Q2358" s="297"/>
      <c r="R2358" s="297"/>
      <c r="S2358" s="299" t="str">
        <f t="shared" si="408"/>
        <v/>
      </c>
    </row>
    <row r="2359" spans="1:19" ht="30" customHeight="1" x14ac:dyDescent="0.2">
      <c r="A2359" s="277" t="str">
        <f t="shared" si="398"/>
        <v/>
      </c>
      <c r="B2359" s="296" t="str">
        <f t="shared" si="403"/>
        <v/>
      </c>
      <c r="C2359" s="296" t="str">
        <f t="shared" si="404"/>
        <v/>
      </c>
      <c r="D2359" s="297" t="str">
        <f t="shared" si="405"/>
        <v/>
      </c>
      <c r="E2359" s="298" t="str">
        <f t="shared" si="407"/>
        <v/>
      </c>
      <c r="F2359" s="297"/>
      <c r="G2359" s="297">
        <v>2359</v>
      </c>
      <c r="H2359" s="296" t="str">
        <f t="shared" si="406"/>
        <v/>
      </c>
      <c r="I2359" s="299" t="str">
        <f t="shared" si="399"/>
        <v/>
      </c>
      <c r="J2359" s="93"/>
      <c r="L2359" s="278">
        <f t="shared" si="400"/>
        <v>0</v>
      </c>
      <c r="M2359" s="278">
        <f t="shared" si="401"/>
        <v>0</v>
      </c>
      <c r="N2359" s="319">
        <f t="shared" si="402"/>
        <v>0</v>
      </c>
      <c r="O2359" s="300"/>
      <c r="P2359" s="300"/>
      <c r="Q2359" s="297"/>
      <c r="R2359" s="297"/>
      <c r="S2359" s="299" t="str">
        <f t="shared" si="408"/>
        <v/>
      </c>
    </row>
    <row r="2360" spans="1:19" ht="30" customHeight="1" x14ac:dyDescent="0.2">
      <c r="A2360" s="277" t="str">
        <f t="shared" si="398"/>
        <v/>
      </c>
      <c r="B2360" s="296" t="str">
        <f t="shared" si="403"/>
        <v/>
      </c>
      <c r="C2360" s="296" t="str">
        <f t="shared" si="404"/>
        <v/>
      </c>
      <c r="D2360" s="297" t="str">
        <f t="shared" si="405"/>
        <v/>
      </c>
      <c r="E2360" s="298" t="str">
        <f t="shared" si="407"/>
        <v/>
      </c>
      <c r="F2360" s="297"/>
      <c r="G2360" s="297">
        <v>2360</v>
      </c>
      <c r="H2360" s="296" t="str">
        <f t="shared" si="406"/>
        <v/>
      </c>
      <c r="I2360" s="299" t="str">
        <f t="shared" si="399"/>
        <v/>
      </c>
      <c r="J2360" s="93"/>
      <c r="L2360" s="278">
        <f t="shared" si="400"/>
        <v>0</v>
      </c>
      <c r="M2360" s="278">
        <f t="shared" si="401"/>
        <v>0</v>
      </c>
      <c r="N2360" s="319">
        <f t="shared" si="402"/>
        <v>0</v>
      </c>
      <c r="O2360" s="300"/>
      <c r="P2360" s="300"/>
      <c r="Q2360" s="297"/>
      <c r="R2360" s="297"/>
      <c r="S2360" s="299" t="str">
        <f t="shared" si="408"/>
        <v/>
      </c>
    </row>
    <row r="2361" spans="1:19" ht="30" customHeight="1" x14ac:dyDescent="0.2">
      <c r="A2361" s="277" t="str">
        <f t="shared" si="398"/>
        <v/>
      </c>
      <c r="B2361" s="296" t="str">
        <f t="shared" si="403"/>
        <v/>
      </c>
      <c r="C2361" s="296" t="str">
        <f t="shared" si="404"/>
        <v/>
      </c>
      <c r="D2361" s="297" t="str">
        <f t="shared" si="405"/>
        <v/>
      </c>
      <c r="E2361" s="298" t="str">
        <f t="shared" si="407"/>
        <v/>
      </c>
      <c r="F2361" s="297"/>
      <c r="G2361" s="297">
        <v>2361</v>
      </c>
      <c r="H2361" s="296" t="str">
        <f t="shared" si="406"/>
        <v/>
      </c>
      <c r="I2361" s="299" t="str">
        <f t="shared" si="399"/>
        <v/>
      </c>
      <c r="J2361" s="93"/>
      <c r="L2361" s="278">
        <f t="shared" si="400"/>
        <v>0</v>
      </c>
      <c r="M2361" s="278">
        <f t="shared" si="401"/>
        <v>0</v>
      </c>
      <c r="N2361" s="319">
        <f t="shared" si="402"/>
        <v>0</v>
      </c>
      <c r="O2361" s="300"/>
      <c r="P2361" s="300"/>
      <c r="Q2361" s="297"/>
      <c r="R2361" s="297"/>
      <c r="S2361" s="299" t="str">
        <f t="shared" si="408"/>
        <v/>
      </c>
    </row>
    <row r="2362" spans="1:19" ht="30" customHeight="1" x14ac:dyDescent="0.2">
      <c r="A2362" s="277" t="str">
        <f t="shared" si="398"/>
        <v/>
      </c>
      <c r="B2362" s="296" t="str">
        <f t="shared" si="403"/>
        <v/>
      </c>
      <c r="C2362" s="296" t="str">
        <f t="shared" si="404"/>
        <v/>
      </c>
      <c r="D2362" s="297" t="str">
        <f t="shared" si="405"/>
        <v/>
      </c>
      <c r="E2362" s="298" t="str">
        <f t="shared" si="407"/>
        <v/>
      </c>
      <c r="F2362" s="297"/>
      <c r="G2362" s="297">
        <v>2362</v>
      </c>
      <c r="H2362" s="296" t="str">
        <f t="shared" si="406"/>
        <v/>
      </c>
      <c r="I2362" s="299" t="str">
        <f t="shared" si="399"/>
        <v/>
      </c>
      <c r="J2362" s="93"/>
      <c r="L2362" s="278">
        <f t="shared" si="400"/>
        <v>0</v>
      </c>
      <c r="M2362" s="278">
        <f t="shared" si="401"/>
        <v>0</v>
      </c>
      <c r="N2362" s="319">
        <f t="shared" si="402"/>
        <v>0</v>
      </c>
      <c r="O2362" s="300"/>
      <c r="P2362" s="300"/>
      <c r="Q2362" s="297"/>
      <c r="R2362" s="297"/>
      <c r="S2362" s="299" t="str">
        <f t="shared" si="408"/>
        <v/>
      </c>
    </row>
    <row r="2363" spans="1:19" ht="30" customHeight="1" x14ac:dyDescent="0.2">
      <c r="A2363" s="277" t="str">
        <f t="shared" si="398"/>
        <v/>
      </c>
      <c r="B2363" s="296" t="str">
        <f t="shared" si="403"/>
        <v/>
      </c>
      <c r="C2363" s="296" t="str">
        <f t="shared" si="404"/>
        <v/>
      </c>
      <c r="D2363" s="297" t="str">
        <f t="shared" si="405"/>
        <v/>
      </c>
      <c r="E2363" s="298" t="str">
        <f t="shared" si="407"/>
        <v/>
      </c>
      <c r="F2363" s="297"/>
      <c r="G2363" s="297">
        <v>2363</v>
      </c>
      <c r="H2363" s="296" t="str">
        <f t="shared" si="406"/>
        <v/>
      </c>
      <c r="I2363" s="299" t="str">
        <f t="shared" si="399"/>
        <v/>
      </c>
      <c r="J2363" s="93"/>
      <c r="L2363" s="278">
        <f t="shared" si="400"/>
        <v>0</v>
      </c>
      <c r="M2363" s="278">
        <f t="shared" si="401"/>
        <v>0</v>
      </c>
      <c r="N2363" s="319">
        <f t="shared" si="402"/>
        <v>0</v>
      </c>
      <c r="O2363" s="300"/>
      <c r="P2363" s="300"/>
      <c r="Q2363" s="297"/>
      <c r="R2363" s="297"/>
      <c r="S2363" s="299" t="str">
        <f t="shared" si="408"/>
        <v/>
      </c>
    </row>
    <row r="2364" spans="1:19" ht="30" customHeight="1" x14ac:dyDescent="0.2">
      <c r="A2364" s="277" t="str">
        <f t="shared" si="398"/>
        <v/>
      </c>
      <c r="B2364" s="296" t="str">
        <f t="shared" si="403"/>
        <v/>
      </c>
      <c r="C2364" s="296" t="str">
        <f t="shared" si="404"/>
        <v/>
      </c>
      <c r="D2364" s="297" t="str">
        <f t="shared" si="405"/>
        <v/>
      </c>
      <c r="E2364" s="298" t="str">
        <f t="shared" si="407"/>
        <v/>
      </c>
      <c r="F2364" s="297"/>
      <c r="G2364" s="297">
        <v>2364</v>
      </c>
      <c r="H2364" s="296" t="str">
        <f t="shared" si="406"/>
        <v/>
      </c>
      <c r="I2364" s="299" t="str">
        <f t="shared" si="399"/>
        <v/>
      </c>
      <c r="J2364" s="93"/>
      <c r="L2364" s="278">
        <f t="shared" si="400"/>
        <v>0</v>
      </c>
      <c r="M2364" s="278">
        <f t="shared" si="401"/>
        <v>0</v>
      </c>
      <c r="N2364" s="319">
        <f t="shared" si="402"/>
        <v>0</v>
      </c>
      <c r="O2364" s="300"/>
      <c r="P2364" s="300"/>
      <c r="Q2364" s="297"/>
      <c r="R2364" s="297"/>
      <c r="S2364" s="299" t="str">
        <f t="shared" si="408"/>
        <v/>
      </c>
    </row>
    <row r="2365" spans="1:19" ht="30" customHeight="1" x14ac:dyDescent="0.2">
      <c r="A2365" s="277" t="str">
        <f t="shared" si="398"/>
        <v/>
      </c>
      <c r="B2365" s="296" t="str">
        <f t="shared" si="403"/>
        <v/>
      </c>
      <c r="C2365" s="296" t="str">
        <f t="shared" si="404"/>
        <v/>
      </c>
      <c r="D2365" s="297" t="str">
        <f t="shared" si="405"/>
        <v/>
      </c>
      <c r="E2365" s="298" t="str">
        <f t="shared" si="407"/>
        <v/>
      </c>
      <c r="F2365" s="297"/>
      <c r="G2365" s="297">
        <v>2365</v>
      </c>
      <c r="H2365" s="296" t="str">
        <f t="shared" si="406"/>
        <v/>
      </c>
      <c r="I2365" s="299" t="str">
        <f t="shared" si="399"/>
        <v/>
      </c>
      <c r="J2365" s="93"/>
      <c r="L2365" s="278">
        <f t="shared" si="400"/>
        <v>0</v>
      </c>
      <c r="M2365" s="278">
        <f t="shared" si="401"/>
        <v>0</v>
      </c>
      <c r="N2365" s="319">
        <f t="shared" si="402"/>
        <v>0</v>
      </c>
      <c r="O2365" s="300"/>
      <c r="P2365" s="300"/>
      <c r="Q2365" s="297"/>
      <c r="R2365" s="297"/>
      <c r="S2365" s="299" t="str">
        <f t="shared" si="408"/>
        <v/>
      </c>
    </row>
    <row r="2366" spans="1:19" ht="30" customHeight="1" x14ac:dyDescent="0.2">
      <c r="A2366" s="277" t="str">
        <f t="shared" si="398"/>
        <v/>
      </c>
      <c r="B2366" s="296" t="str">
        <f t="shared" si="403"/>
        <v/>
      </c>
      <c r="C2366" s="296" t="str">
        <f t="shared" si="404"/>
        <v/>
      </c>
      <c r="D2366" s="297" t="str">
        <f t="shared" si="405"/>
        <v/>
      </c>
      <c r="E2366" s="298" t="str">
        <f t="shared" si="407"/>
        <v/>
      </c>
      <c r="F2366" s="297"/>
      <c r="G2366" s="297">
        <v>2366</v>
      </c>
      <c r="H2366" s="296" t="str">
        <f t="shared" si="406"/>
        <v/>
      </c>
      <c r="I2366" s="299" t="str">
        <f t="shared" si="399"/>
        <v/>
      </c>
      <c r="J2366" s="93"/>
      <c r="L2366" s="278">
        <f t="shared" si="400"/>
        <v>0</v>
      </c>
      <c r="M2366" s="278">
        <f t="shared" si="401"/>
        <v>0</v>
      </c>
      <c r="N2366" s="319">
        <f t="shared" si="402"/>
        <v>0</v>
      </c>
      <c r="O2366" s="300"/>
      <c r="P2366" s="300"/>
      <c r="Q2366" s="297"/>
      <c r="R2366" s="297"/>
      <c r="S2366" s="299" t="str">
        <f t="shared" si="408"/>
        <v/>
      </c>
    </row>
    <row r="2367" spans="1:19" ht="30" customHeight="1" x14ac:dyDescent="0.2">
      <c r="A2367" s="277" t="str">
        <f t="shared" si="398"/>
        <v/>
      </c>
      <c r="B2367" s="296" t="str">
        <f t="shared" si="403"/>
        <v/>
      </c>
      <c r="C2367" s="296" t="str">
        <f t="shared" si="404"/>
        <v/>
      </c>
      <c r="D2367" s="297" t="str">
        <f t="shared" si="405"/>
        <v/>
      </c>
      <c r="E2367" s="298" t="str">
        <f t="shared" si="407"/>
        <v/>
      </c>
      <c r="F2367" s="297"/>
      <c r="G2367" s="297">
        <v>2367</v>
      </c>
      <c r="H2367" s="296" t="str">
        <f t="shared" si="406"/>
        <v/>
      </c>
      <c r="I2367" s="299" t="str">
        <f t="shared" si="399"/>
        <v/>
      </c>
      <c r="J2367" s="93"/>
      <c r="L2367" s="278">
        <f t="shared" si="400"/>
        <v>0</v>
      </c>
      <c r="M2367" s="278">
        <f t="shared" si="401"/>
        <v>0</v>
      </c>
      <c r="N2367" s="319">
        <f t="shared" si="402"/>
        <v>0</v>
      </c>
      <c r="O2367" s="300"/>
      <c r="P2367" s="300"/>
      <c r="Q2367" s="297"/>
      <c r="R2367" s="297"/>
      <c r="S2367" s="299" t="str">
        <f t="shared" si="408"/>
        <v/>
      </c>
    </row>
    <row r="2368" spans="1:19" ht="30" customHeight="1" x14ac:dyDescent="0.2">
      <c r="A2368" s="277" t="str">
        <f t="shared" si="398"/>
        <v/>
      </c>
      <c r="B2368" s="296" t="str">
        <f t="shared" si="403"/>
        <v/>
      </c>
      <c r="C2368" s="296" t="str">
        <f t="shared" si="404"/>
        <v/>
      </c>
      <c r="D2368" s="297" t="str">
        <f t="shared" si="405"/>
        <v/>
      </c>
      <c r="E2368" s="298" t="str">
        <f t="shared" si="407"/>
        <v/>
      </c>
      <c r="F2368" s="297"/>
      <c r="G2368" s="297">
        <v>2368</v>
      </c>
      <c r="H2368" s="296" t="str">
        <f t="shared" si="406"/>
        <v/>
      </c>
      <c r="I2368" s="299" t="str">
        <f t="shared" si="399"/>
        <v/>
      </c>
      <c r="J2368" s="93"/>
      <c r="L2368" s="278">
        <f t="shared" si="400"/>
        <v>0</v>
      </c>
      <c r="M2368" s="278">
        <f t="shared" si="401"/>
        <v>0</v>
      </c>
      <c r="N2368" s="319">
        <f t="shared" si="402"/>
        <v>0</v>
      </c>
      <c r="O2368" s="300"/>
      <c r="P2368" s="300"/>
      <c r="Q2368" s="297"/>
      <c r="R2368" s="297"/>
      <c r="S2368" s="299" t="str">
        <f t="shared" si="408"/>
        <v/>
      </c>
    </row>
    <row r="2369" spans="1:19" ht="30" customHeight="1" x14ac:dyDescent="0.2">
      <c r="A2369" s="277" t="str">
        <f t="shared" si="398"/>
        <v/>
      </c>
      <c r="B2369" s="296" t="str">
        <f t="shared" si="403"/>
        <v/>
      </c>
      <c r="C2369" s="296" t="str">
        <f t="shared" si="404"/>
        <v/>
      </c>
      <c r="D2369" s="297" t="str">
        <f t="shared" si="405"/>
        <v/>
      </c>
      <c r="E2369" s="298" t="str">
        <f t="shared" si="407"/>
        <v/>
      </c>
      <c r="F2369" s="297"/>
      <c r="G2369" s="297">
        <v>2369</v>
      </c>
      <c r="H2369" s="296" t="str">
        <f t="shared" si="406"/>
        <v/>
      </c>
      <c r="I2369" s="299" t="str">
        <f t="shared" si="399"/>
        <v/>
      </c>
      <c r="J2369" s="93"/>
      <c r="L2369" s="278">
        <f t="shared" si="400"/>
        <v>0</v>
      </c>
      <c r="M2369" s="278">
        <f t="shared" si="401"/>
        <v>0</v>
      </c>
      <c r="N2369" s="319">
        <f t="shared" si="402"/>
        <v>0</v>
      </c>
      <c r="O2369" s="300"/>
      <c r="P2369" s="300"/>
      <c r="Q2369" s="297"/>
      <c r="R2369" s="297"/>
      <c r="S2369" s="299" t="str">
        <f t="shared" si="408"/>
        <v/>
      </c>
    </row>
    <row r="2370" spans="1:19" ht="30" customHeight="1" x14ac:dyDescent="0.2">
      <c r="A2370" s="277" t="str">
        <f t="shared" ref="A2370:A2433" si="409">IF(B2370="","",$W$3)</f>
        <v/>
      </c>
      <c r="B2370" s="296" t="str">
        <f t="shared" si="403"/>
        <v/>
      </c>
      <c r="C2370" s="296" t="str">
        <f t="shared" si="404"/>
        <v/>
      </c>
      <c r="D2370" s="297" t="str">
        <f t="shared" si="405"/>
        <v/>
      </c>
      <c r="E2370" s="298" t="str">
        <f t="shared" si="407"/>
        <v/>
      </c>
      <c r="F2370" s="297"/>
      <c r="G2370" s="297">
        <v>2370</v>
      </c>
      <c r="H2370" s="296" t="str">
        <f t="shared" si="406"/>
        <v/>
      </c>
      <c r="I2370" s="299" t="str">
        <f t="shared" ref="I2370:I2433" si="410">IF(H2370="","",CONCATENATE("C",IF(H2370&gt;$X$1-25,0,INT(($X$1-H2370-20)/5))))</f>
        <v/>
      </c>
      <c r="J2370" s="93"/>
      <c r="L2370" s="278">
        <f t="shared" ref="L2370:L2433" si="411">IF(D2370="M",1,0)</f>
        <v>0</v>
      </c>
      <c r="M2370" s="278">
        <f t="shared" ref="M2370:M2433" si="412">IF(D2370="F",1,0)</f>
        <v>0</v>
      </c>
      <c r="N2370" s="319">
        <f t="shared" ref="N2370:N2433" si="413">IF(COUNTBLANK(O2370:R2370)=0,1,0)</f>
        <v>0</v>
      </c>
      <c r="O2370" s="300"/>
      <c r="P2370" s="300"/>
      <c r="Q2370" s="297"/>
      <c r="R2370" s="297"/>
      <c r="S2370" s="299" t="str">
        <f t="shared" si="408"/>
        <v/>
      </c>
    </row>
    <row r="2371" spans="1:19" ht="30" customHeight="1" x14ac:dyDescent="0.2">
      <c r="A2371" s="277" t="str">
        <f t="shared" si="409"/>
        <v/>
      </c>
      <c r="B2371" s="296" t="str">
        <f t="shared" ref="B2371:B2434" si="414">IF(O2371="","",O2371)</f>
        <v/>
      </c>
      <c r="C2371" s="296" t="str">
        <f t="shared" ref="C2371:C2434" si="415">IF(P2371="","",P2371)</f>
        <v/>
      </c>
      <c r="D2371" s="297" t="str">
        <f t="shared" ref="D2371:D2434" si="416">IF(Q2371="","",Q2371)</f>
        <v/>
      </c>
      <c r="E2371" s="298" t="str">
        <f t="shared" si="407"/>
        <v/>
      </c>
      <c r="F2371" s="297"/>
      <c r="G2371" s="297">
        <v>2371</v>
      </c>
      <c r="H2371" s="296" t="str">
        <f t="shared" ref="H2371:H2434" si="417">IF(R2371="","",R2371)</f>
        <v/>
      </c>
      <c r="I2371" s="299" t="str">
        <f t="shared" si="410"/>
        <v/>
      </c>
      <c r="J2371" s="93"/>
      <c r="L2371" s="278">
        <f t="shared" si="411"/>
        <v>0</v>
      </c>
      <c r="M2371" s="278">
        <f t="shared" si="412"/>
        <v>0</v>
      </c>
      <c r="N2371" s="319">
        <f t="shared" si="413"/>
        <v>0</v>
      </c>
      <c r="O2371" s="300"/>
      <c r="P2371" s="300"/>
      <c r="Q2371" s="297"/>
      <c r="R2371" s="297"/>
      <c r="S2371" s="299" t="str">
        <f t="shared" si="408"/>
        <v/>
      </c>
    </row>
    <row r="2372" spans="1:19" ht="30" customHeight="1" x14ac:dyDescent="0.2">
      <c r="A2372" s="277" t="str">
        <f t="shared" si="409"/>
        <v/>
      </c>
      <c r="B2372" s="296" t="str">
        <f t="shared" si="414"/>
        <v/>
      </c>
      <c r="C2372" s="296" t="str">
        <f t="shared" si="415"/>
        <v/>
      </c>
      <c r="D2372" s="297" t="str">
        <f t="shared" si="416"/>
        <v/>
      </c>
      <c r="E2372" s="298" t="str">
        <f t="shared" ref="E2372:E2435" si="418">IF(H2372="","",VALUE(CONCATENATE("01/01/",H2372)))</f>
        <v/>
      </c>
      <c r="F2372" s="297"/>
      <c r="G2372" s="297">
        <v>2372</v>
      </c>
      <c r="H2372" s="296" t="str">
        <f t="shared" si="417"/>
        <v/>
      </c>
      <c r="I2372" s="299" t="str">
        <f t="shared" si="410"/>
        <v/>
      </c>
      <c r="J2372" s="93"/>
      <c r="L2372" s="278">
        <f t="shared" si="411"/>
        <v>0</v>
      </c>
      <c r="M2372" s="278">
        <f t="shared" si="412"/>
        <v>0</v>
      </c>
      <c r="N2372" s="319">
        <f t="shared" si="413"/>
        <v>0</v>
      </c>
      <c r="O2372" s="300"/>
      <c r="P2372" s="300"/>
      <c r="Q2372" s="297"/>
      <c r="R2372" s="297"/>
      <c r="S2372" s="299" t="str">
        <f t="shared" si="408"/>
        <v/>
      </c>
    </row>
    <row r="2373" spans="1:19" ht="30" customHeight="1" x14ac:dyDescent="0.2">
      <c r="A2373" s="277" t="str">
        <f t="shared" si="409"/>
        <v/>
      </c>
      <c r="B2373" s="296" t="str">
        <f t="shared" si="414"/>
        <v/>
      </c>
      <c r="C2373" s="296" t="str">
        <f t="shared" si="415"/>
        <v/>
      </c>
      <c r="D2373" s="297" t="str">
        <f t="shared" si="416"/>
        <v/>
      </c>
      <c r="E2373" s="298" t="str">
        <f t="shared" si="418"/>
        <v/>
      </c>
      <c r="F2373" s="297"/>
      <c r="G2373" s="297">
        <v>2373</v>
      </c>
      <c r="H2373" s="296" t="str">
        <f t="shared" si="417"/>
        <v/>
      </c>
      <c r="I2373" s="299" t="str">
        <f t="shared" si="410"/>
        <v/>
      </c>
      <c r="J2373" s="93"/>
      <c r="L2373" s="278">
        <f t="shared" si="411"/>
        <v>0</v>
      </c>
      <c r="M2373" s="278">
        <f t="shared" si="412"/>
        <v>0</v>
      </c>
      <c r="N2373" s="319">
        <f t="shared" si="413"/>
        <v>0</v>
      </c>
      <c r="O2373" s="300"/>
      <c r="P2373" s="300"/>
      <c r="Q2373" s="297"/>
      <c r="R2373" s="297"/>
      <c r="S2373" s="299" t="str">
        <f t="shared" si="408"/>
        <v/>
      </c>
    </row>
    <row r="2374" spans="1:19" ht="30" customHeight="1" x14ac:dyDescent="0.2">
      <c r="A2374" s="277" t="str">
        <f t="shared" si="409"/>
        <v/>
      </c>
      <c r="B2374" s="296" t="str">
        <f t="shared" si="414"/>
        <v/>
      </c>
      <c r="C2374" s="296" t="str">
        <f t="shared" si="415"/>
        <v/>
      </c>
      <c r="D2374" s="297" t="str">
        <f t="shared" si="416"/>
        <v/>
      </c>
      <c r="E2374" s="298" t="str">
        <f t="shared" si="418"/>
        <v/>
      </c>
      <c r="F2374" s="297"/>
      <c r="G2374" s="297">
        <v>2374</v>
      </c>
      <c r="H2374" s="296" t="str">
        <f t="shared" si="417"/>
        <v/>
      </c>
      <c r="I2374" s="299" t="str">
        <f t="shared" si="410"/>
        <v/>
      </c>
      <c r="J2374" s="93"/>
      <c r="L2374" s="278">
        <f t="shared" si="411"/>
        <v>0</v>
      </c>
      <c r="M2374" s="278">
        <f t="shared" si="412"/>
        <v>0</v>
      </c>
      <c r="N2374" s="319">
        <f t="shared" si="413"/>
        <v>0</v>
      </c>
      <c r="O2374" s="300"/>
      <c r="P2374" s="300"/>
      <c r="Q2374" s="297"/>
      <c r="R2374" s="297"/>
      <c r="S2374" s="299" t="str">
        <f t="shared" si="408"/>
        <v/>
      </c>
    </row>
    <row r="2375" spans="1:19" ht="30" customHeight="1" x14ac:dyDescent="0.2">
      <c r="A2375" s="277" t="str">
        <f t="shared" si="409"/>
        <v/>
      </c>
      <c r="B2375" s="296" t="str">
        <f t="shared" si="414"/>
        <v/>
      </c>
      <c r="C2375" s="296" t="str">
        <f t="shared" si="415"/>
        <v/>
      </c>
      <c r="D2375" s="297" t="str">
        <f t="shared" si="416"/>
        <v/>
      </c>
      <c r="E2375" s="298" t="str">
        <f t="shared" si="418"/>
        <v/>
      </c>
      <c r="F2375" s="297"/>
      <c r="G2375" s="297">
        <v>2375</v>
      </c>
      <c r="H2375" s="296" t="str">
        <f t="shared" si="417"/>
        <v/>
      </c>
      <c r="I2375" s="299" t="str">
        <f t="shared" si="410"/>
        <v/>
      </c>
      <c r="J2375" s="93"/>
      <c r="L2375" s="278">
        <f t="shared" si="411"/>
        <v>0</v>
      </c>
      <c r="M2375" s="278">
        <f t="shared" si="412"/>
        <v>0</v>
      </c>
      <c r="N2375" s="319">
        <f t="shared" si="413"/>
        <v>0</v>
      </c>
      <c r="O2375" s="300"/>
      <c r="P2375" s="300"/>
      <c r="Q2375" s="297"/>
      <c r="R2375" s="297"/>
      <c r="S2375" s="299" t="str">
        <f t="shared" si="408"/>
        <v/>
      </c>
    </row>
    <row r="2376" spans="1:19" ht="30" customHeight="1" x14ac:dyDescent="0.2">
      <c r="A2376" s="277" t="str">
        <f t="shared" si="409"/>
        <v/>
      </c>
      <c r="B2376" s="296" t="str">
        <f t="shared" si="414"/>
        <v/>
      </c>
      <c r="C2376" s="296" t="str">
        <f t="shared" si="415"/>
        <v/>
      </c>
      <c r="D2376" s="297" t="str">
        <f t="shared" si="416"/>
        <v/>
      </c>
      <c r="E2376" s="298" t="str">
        <f t="shared" si="418"/>
        <v/>
      </c>
      <c r="F2376" s="297"/>
      <c r="G2376" s="297">
        <v>2376</v>
      </c>
      <c r="H2376" s="296" t="str">
        <f t="shared" si="417"/>
        <v/>
      </c>
      <c r="I2376" s="299" t="str">
        <f t="shared" si="410"/>
        <v/>
      </c>
      <c r="J2376" s="93"/>
      <c r="L2376" s="278">
        <f t="shared" si="411"/>
        <v>0</v>
      </c>
      <c r="M2376" s="278">
        <f t="shared" si="412"/>
        <v>0</v>
      </c>
      <c r="N2376" s="319">
        <f t="shared" si="413"/>
        <v>0</v>
      </c>
      <c r="O2376" s="300"/>
      <c r="P2376" s="300"/>
      <c r="Q2376" s="297"/>
      <c r="R2376" s="297"/>
      <c r="S2376" s="299" t="str">
        <f t="shared" si="408"/>
        <v/>
      </c>
    </row>
    <row r="2377" spans="1:19" ht="30" customHeight="1" x14ac:dyDescent="0.2">
      <c r="A2377" s="277" t="str">
        <f t="shared" si="409"/>
        <v/>
      </c>
      <c r="B2377" s="296" t="str">
        <f t="shared" si="414"/>
        <v/>
      </c>
      <c r="C2377" s="296" t="str">
        <f t="shared" si="415"/>
        <v/>
      </c>
      <c r="D2377" s="297" t="str">
        <f t="shared" si="416"/>
        <v/>
      </c>
      <c r="E2377" s="298" t="str">
        <f t="shared" si="418"/>
        <v/>
      </c>
      <c r="F2377" s="297"/>
      <c r="G2377" s="297">
        <v>2377</v>
      </c>
      <c r="H2377" s="296" t="str">
        <f t="shared" si="417"/>
        <v/>
      </c>
      <c r="I2377" s="299" t="str">
        <f t="shared" si="410"/>
        <v/>
      </c>
      <c r="J2377" s="93"/>
      <c r="L2377" s="278">
        <f t="shared" si="411"/>
        <v>0</v>
      </c>
      <c r="M2377" s="278">
        <f t="shared" si="412"/>
        <v>0</v>
      </c>
      <c r="N2377" s="319">
        <f t="shared" si="413"/>
        <v>0</v>
      </c>
      <c r="O2377" s="300"/>
      <c r="P2377" s="300"/>
      <c r="Q2377" s="297"/>
      <c r="R2377" s="297"/>
      <c r="S2377" s="299" t="str">
        <f t="shared" si="408"/>
        <v/>
      </c>
    </row>
    <row r="2378" spans="1:19" ht="30" customHeight="1" x14ac:dyDescent="0.2">
      <c r="A2378" s="277" t="str">
        <f t="shared" si="409"/>
        <v/>
      </c>
      <c r="B2378" s="296" t="str">
        <f t="shared" si="414"/>
        <v/>
      </c>
      <c r="C2378" s="296" t="str">
        <f t="shared" si="415"/>
        <v/>
      </c>
      <c r="D2378" s="297" t="str">
        <f t="shared" si="416"/>
        <v/>
      </c>
      <c r="E2378" s="298" t="str">
        <f t="shared" si="418"/>
        <v/>
      </c>
      <c r="F2378" s="297"/>
      <c r="G2378" s="297">
        <v>2378</v>
      </c>
      <c r="H2378" s="296" t="str">
        <f t="shared" si="417"/>
        <v/>
      </c>
      <c r="I2378" s="299" t="str">
        <f t="shared" si="410"/>
        <v/>
      </c>
      <c r="J2378" s="93"/>
      <c r="L2378" s="278">
        <f t="shared" si="411"/>
        <v>0</v>
      </c>
      <c r="M2378" s="278">
        <f t="shared" si="412"/>
        <v>0</v>
      </c>
      <c r="N2378" s="319">
        <f t="shared" si="413"/>
        <v>0</v>
      </c>
      <c r="O2378" s="300"/>
      <c r="P2378" s="300"/>
      <c r="Q2378" s="297"/>
      <c r="R2378" s="297"/>
      <c r="S2378" s="299" t="str">
        <f t="shared" si="408"/>
        <v/>
      </c>
    </row>
    <row r="2379" spans="1:19" ht="30" customHeight="1" x14ac:dyDescent="0.2">
      <c r="A2379" s="277" t="str">
        <f t="shared" si="409"/>
        <v/>
      </c>
      <c r="B2379" s="296" t="str">
        <f t="shared" si="414"/>
        <v/>
      </c>
      <c r="C2379" s="296" t="str">
        <f t="shared" si="415"/>
        <v/>
      </c>
      <c r="D2379" s="297" t="str">
        <f t="shared" si="416"/>
        <v/>
      </c>
      <c r="E2379" s="298" t="str">
        <f t="shared" si="418"/>
        <v/>
      </c>
      <c r="F2379" s="297"/>
      <c r="G2379" s="297">
        <v>2379</v>
      </c>
      <c r="H2379" s="296" t="str">
        <f t="shared" si="417"/>
        <v/>
      </c>
      <c r="I2379" s="299" t="str">
        <f t="shared" si="410"/>
        <v/>
      </c>
      <c r="J2379" s="93"/>
      <c r="L2379" s="278">
        <f t="shared" si="411"/>
        <v>0</v>
      </c>
      <c r="M2379" s="278">
        <f t="shared" si="412"/>
        <v>0</v>
      </c>
      <c r="N2379" s="319">
        <f t="shared" si="413"/>
        <v>0</v>
      </c>
      <c r="O2379" s="300"/>
      <c r="P2379" s="300"/>
      <c r="Q2379" s="297"/>
      <c r="R2379" s="297"/>
      <c r="S2379" s="299" t="str">
        <f t="shared" si="408"/>
        <v/>
      </c>
    </row>
    <row r="2380" spans="1:19" ht="30" customHeight="1" x14ac:dyDescent="0.2">
      <c r="A2380" s="277" t="str">
        <f t="shared" si="409"/>
        <v/>
      </c>
      <c r="B2380" s="296" t="str">
        <f t="shared" si="414"/>
        <v/>
      </c>
      <c r="C2380" s="296" t="str">
        <f t="shared" si="415"/>
        <v/>
      </c>
      <c r="D2380" s="297" t="str">
        <f t="shared" si="416"/>
        <v/>
      </c>
      <c r="E2380" s="298" t="str">
        <f t="shared" si="418"/>
        <v/>
      </c>
      <c r="F2380" s="297"/>
      <c r="G2380" s="297">
        <v>2380</v>
      </c>
      <c r="H2380" s="296" t="str">
        <f t="shared" si="417"/>
        <v/>
      </c>
      <c r="I2380" s="299" t="str">
        <f t="shared" si="410"/>
        <v/>
      </c>
      <c r="J2380" s="93"/>
      <c r="L2380" s="278">
        <f t="shared" si="411"/>
        <v>0</v>
      </c>
      <c r="M2380" s="278">
        <f t="shared" si="412"/>
        <v>0</v>
      </c>
      <c r="N2380" s="319">
        <f t="shared" si="413"/>
        <v>0</v>
      </c>
      <c r="O2380" s="300"/>
      <c r="P2380" s="300"/>
      <c r="Q2380" s="297"/>
      <c r="R2380" s="297"/>
      <c r="S2380" s="299" t="str">
        <f t="shared" si="408"/>
        <v/>
      </c>
    </row>
    <row r="2381" spans="1:19" ht="30" customHeight="1" x14ac:dyDescent="0.2">
      <c r="A2381" s="277" t="str">
        <f t="shared" si="409"/>
        <v/>
      </c>
      <c r="B2381" s="296" t="str">
        <f t="shared" si="414"/>
        <v/>
      </c>
      <c r="C2381" s="296" t="str">
        <f t="shared" si="415"/>
        <v/>
      </c>
      <c r="D2381" s="297" t="str">
        <f t="shared" si="416"/>
        <v/>
      </c>
      <c r="E2381" s="298" t="str">
        <f t="shared" si="418"/>
        <v/>
      </c>
      <c r="F2381" s="297"/>
      <c r="G2381" s="297">
        <v>2381</v>
      </c>
      <c r="H2381" s="296" t="str">
        <f t="shared" si="417"/>
        <v/>
      </c>
      <c r="I2381" s="299" t="str">
        <f t="shared" si="410"/>
        <v/>
      </c>
      <c r="J2381" s="93"/>
      <c r="L2381" s="278">
        <f t="shared" si="411"/>
        <v>0</v>
      </c>
      <c r="M2381" s="278">
        <f t="shared" si="412"/>
        <v>0</v>
      </c>
      <c r="N2381" s="319">
        <f t="shared" si="413"/>
        <v>0</v>
      </c>
      <c r="O2381" s="300"/>
      <c r="P2381" s="300"/>
      <c r="Q2381" s="297"/>
      <c r="R2381" s="297"/>
      <c r="S2381" s="299" t="str">
        <f t="shared" si="408"/>
        <v/>
      </c>
    </row>
    <row r="2382" spans="1:19" ht="30" customHeight="1" x14ac:dyDescent="0.2">
      <c r="A2382" s="277" t="str">
        <f t="shared" si="409"/>
        <v/>
      </c>
      <c r="B2382" s="296" t="str">
        <f t="shared" si="414"/>
        <v/>
      </c>
      <c r="C2382" s="296" t="str">
        <f t="shared" si="415"/>
        <v/>
      </c>
      <c r="D2382" s="297" t="str">
        <f t="shared" si="416"/>
        <v/>
      </c>
      <c r="E2382" s="298" t="str">
        <f t="shared" si="418"/>
        <v/>
      </c>
      <c r="F2382" s="297"/>
      <c r="G2382" s="297">
        <v>2382</v>
      </c>
      <c r="H2382" s="296" t="str">
        <f t="shared" si="417"/>
        <v/>
      </c>
      <c r="I2382" s="299" t="str">
        <f t="shared" si="410"/>
        <v/>
      </c>
      <c r="J2382" s="93"/>
      <c r="L2382" s="278">
        <f t="shared" si="411"/>
        <v>0</v>
      </c>
      <c r="M2382" s="278">
        <f t="shared" si="412"/>
        <v>0</v>
      </c>
      <c r="N2382" s="319">
        <f t="shared" si="413"/>
        <v>0</v>
      </c>
      <c r="O2382" s="300"/>
      <c r="P2382" s="300"/>
      <c r="Q2382" s="297"/>
      <c r="R2382" s="297"/>
      <c r="S2382" s="299" t="str">
        <f t="shared" si="408"/>
        <v/>
      </c>
    </row>
    <row r="2383" spans="1:19" ht="30" customHeight="1" x14ac:dyDescent="0.2">
      <c r="A2383" s="277" t="str">
        <f t="shared" si="409"/>
        <v/>
      </c>
      <c r="B2383" s="296" t="str">
        <f t="shared" si="414"/>
        <v/>
      </c>
      <c r="C2383" s="296" t="str">
        <f t="shared" si="415"/>
        <v/>
      </c>
      <c r="D2383" s="297" t="str">
        <f t="shared" si="416"/>
        <v/>
      </c>
      <c r="E2383" s="298" t="str">
        <f t="shared" si="418"/>
        <v/>
      </c>
      <c r="F2383" s="297"/>
      <c r="G2383" s="297">
        <v>2383</v>
      </c>
      <c r="H2383" s="296" t="str">
        <f t="shared" si="417"/>
        <v/>
      </c>
      <c r="I2383" s="299" t="str">
        <f t="shared" si="410"/>
        <v/>
      </c>
      <c r="J2383" s="93"/>
      <c r="L2383" s="278">
        <f t="shared" si="411"/>
        <v>0</v>
      </c>
      <c r="M2383" s="278">
        <f t="shared" si="412"/>
        <v>0</v>
      </c>
      <c r="N2383" s="319">
        <f t="shared" si="413"/>
        <v>0</v>
      </c>
      <c r="O2383" s="300"/>
      <c r="P2383" s="300"/>
      <c r="Q2383" s="297"/>
      <c r="R2383" s="297"/>
      <c r="S2383" s="299" t="str">
        <f t="shared" si="408"/>
        <v/>
      </c>
    </row>
    <row r="2384" spans="1:19" ht="30" customHeight="1" x14ac:dyDescent="0.2">
      <c r="A2384" s="277" t="str">
        <f t="shared" si="409"/>
        <v/>
      </c>
      <c r="B2384" s="296" t="str">
        <f t="shared" si="414"/>
        <v/>
      </c>
      <c r="C2384" s="296" t="str">
        <f t="shared" si="415"/>
        <v/>
      </c>
      <c r="D2384" s="297" t="str">
        <f t="shared" si="416"/>
        <v/>
      </c>
      <c r="E2384" s="298" t="str">
        <f t="shared" si="418"/>
        <v/>
      </c>
      <c r="F2384" s="297"/>
      <c r="G2384" s="297">
        <v>2384</v>
      </c>
      <c r="H2384" s="296" t="str">
        <f t="shared" si="417"/>
        <v/>
      </c>
      <c r="I2384" s="299" t="str">
        <f t="shared" si="410"/>
        <v/>
      </c>
      <c r="J2384" s="93"/>
      <c r="L2384" s="278">
        <f t="shared" si="411"/>
        <v>0</v>
      </c>
      <c r="M2384" s="278">
        <f t="shared" si="412"/>
        <v>0</v>
      </c>
      <c r="N2384" s="319">
        <f t="shared" si="413"/>
        <v>0</v>
      </c>
      <c r="O2384" s="300"/>
      <c r="P2384" s="300"/>
      <c r="Q2384" s="297"/>
      <c r="R2384" s="297"/>
      <c r="S2384" s="299" t="str">
        <f t="shared" si="408"/>
        <v/>
      </c>
    </row>
    <row r="2385" spans="1:19" ht="30" customHeight="1" x14ac:dyDescent="0.2">
      <c r="A2385" s="277" t="str">
        <f t="shared" si="409"/>
        <v/>
      </c>
      <c r="B2385" s="296" t="str">
        <f t="shared" si="414"/>
        <v/>
      </c>
      <c r="C2385" s="296" t="str">
        <f t="shared" si="415"/>
        <v/>
      </c>
      <c r="D2385" s="297" t="str">
        <f t="shared" si="416"/>
        <v/>
      </c>
      <c r="E2385" s="298" t="str">
        <f t="shared" si="418"/>
        <v/>
      </c>
      <c r="F2385" s="297"/>
      <c r="G2385" s="297">
        <v>2385</v>
      </c>
      <c r="H2385" s="296" t="str">
        <f t="shared" si="417"/>
        <v/>
      </c>
      <c r="I2385" s="299" t="str">
        <f t="shared" si="410"/>
        <v/>
      </c>
      <c r="J2385" s="93"/>
      <c r="L2385" s="278">
        <f t="shared" si="411"/>
        <v>0</v>
      </c>
      <c r="M2385" s="278">
        <f t="shared" si="412"/>
        <v>0</v>
      </c>
      <c r="N2385" s="319">
        <f t="shared" si="413"/>
        <v>0</v>
      </c>
      <c r="O2385" s="300"/>
      <c r="P2385" s="300"/>
      <c r="Q2385" s="297"/>
      <c r="R2385" s="297"/>
      <c r="S2385" s="299" t="str">
        <f t="shared" ref="S2385:S2448" si="419">IF(R2385="","",CONCATENATE("C",IF(R2385&gt;$X$1-25,0,INT(($X$1-R2385-20)/5))))</f>
        <v/>
      </c>
    </row>
    <row r="2386" spans="1:19" ht="30" customHeight="1" x14ac:dyDescent="0.2">
      <c r="A2386" s="277" t="str">
        <f t="shared" si="409"/>
        <v/>
      </c>
      <c r="B2386" s="296" t="str">
        <f t="shared" si="414"/>
        <v/>
      </c>
      <c r="C2386" s="296" t="str">
        <f t="shared" si="415"/>
        <v/>
      </c>
      <c r="D2386" s="297" t="str">
        <f t="shared" si="416"/>
        <v/>
      </c>
      <c r="E2386" s="298" t="str">
        <f t="shared" si="418"/>
        <v/>
      </c>
      <c r="F2386" s="297"/>
      <c r="G2386" s="297">
        <v>2386</v>
      </c>
      <c r="H2386" s="296" t="str">
        <f t="shared" si="417"/>
        <v/>
      </c>
      <c r="I2386" s="299" t="str">
        <f t="shared" si="410"/>
        <v/>
      </c>
      <c r="J2386" s="93"/>
      <c r="L2386" s="278">
        <f t="shared" si="411"/>
        <v>0</v>
      </c>
      <c r="M2386" s="278">
        <f t="shared" si="412"/>
        <v>0</v>
      </c>
      <c r="N2386" s="319">
        <f t="shared" si="413"/>
        <v>0</v>
      </c>
      <c r="O2386" s="300"/>
      <c r="P2386" s="300"/>
      <c r="Q2386" s="297"/>
      <c r="R2386" s="297"/>
      <c r="S2386" s="299" t="str">
        <f t="shared" si="419"/>
        <v/>
      </c>
    </row>
    <row r="2387" spans="1:19" ht="30" customHeight="1" x14ac:dyDescent="0.2">
      <c r="A2387" s="277" t="str">
        <f t="shared" si="409"/>
        <v/>
      </c>
      <c r="B2387" s="296" t="str">
        <f t="shared" si="414"/>
        <v/>
      </c>
      <c r="C2387" s="296" t="str">
        <f t="shared" si="415"/>
        <v/>
      </c>
      <c r="D2387" s="297" t="str">
        <f t="shared" si="416"/>
        <v/>
      </c>
      <c r="E2387" s="298" t="str">
        <f t="shared" si="418"/>
        <v/>
      </c>
      <c r="F2387" s="297"/>
      <c r="G2387" s="297">
        <v>2387</v>
      </c>
      <c r="H2387" s="296" t="str">
        <f t="shared" si="417"/>
        <v/>
      </c>
      <c r="I2387" s="299" t="str">
        <f t="shared" si="410"/>
        <v/>
      </c>
      <c r="J2387" s="93"/>
      <c r="L2387" s="278">
        <f t="shared" si="411"/>
        <v>0</v>
      </c>
      <c r="M2387" s="278">
        <f t="shared" si="412"/>
        <v>0</v>
      </c>
      <c r="N2387" s="319">
        <f t="shared" si="413"/>
        <v>0</v>
      </c>
      <c r="O2387" s="300"/>
      <c r="P2387" s="300"/>
      <c r="Q2387" s="297"/>
      <c r="R2387" s="297"/>
      <c r="S2387" s="299" t="str">
        <f t="shared" si="419"/>
        <v/>
      </c>
    </row>
    <row r="2388" spans="1:19" ht="30" customHeight="1" x14ac:dyDescent="0.2">
      <c r="A2388" s="277" t="str">
        <f t="shared" si="409"/>
        <v/>
      </c>
      <c r="B2388" s="296" t="str">
        <f t="shared" si="414"/>
        <v/>
      </c>
      <c r="C2388" s="296" t="str">
        <f t="shared" si="415"/>
        <v/>
      </c>
      <c r="D2388" s="297" t="str">
        <f t="shared" si="416"/>
        <v/>
      </c>
      <c r="E2388" s="298" t="str">
        <f t="shared" si="418"/>
        <v/>
      </c>
      <c r="F2388" s="297"/>
      <c r="G2388" s="297">
        <v>2388</v>
      </c>
      <c r="H2388" s="296" t="str">
        <f t="shared" si="417"/>
        <v/>
      </c>
      <c r="I2388" s="299" t="str">
        <f t="shared" si="410"/>
        <v/>
      </c>
      <c r="J2388" s="93"/>
      <c r="L2388" s="278">
        <f t="shared" si="411"/>
        <v>0</v>
      </c>
      <c r="M2388" s="278">
        <f t="shared" si="412"/>
        <v>0</v>
      </c>
      <c r="N2388" s="319">
        <f t="shared" si="413"/>
        <v>0</v>
      </c>
      <c r="O2388" s="300"/>
      <c r="P2388" s="300"/>
      <c r="Q2388" s="297"/>
      <c r="R2388" s="297"/>
      <c r="S2388" s="299" t="str">
        <f t="shared" si="419"/>
        <v/>
      </c>
    </row>
    <row r="2389" spans="1:19" ht="30" customHeight="1" x14ac:dyDescent="0.2">
      <c r="A2389" s="277" t="str">
        <f t="shared" si="409"/>
        <v/>
      </c>
      <c r="B2389" s="296" t="str">
        <f t="shared" si="414"/>
        <v/>
      </c>
      <c r="C2389" s="296" t="str">
        <f t="shared" si="415"/>
        <v/>
      </c>
      <c r="D2389" s="297" t="str">
        <f t="shared" si="416"/>
        <v/>
      </c>
      <c r="E2389" s="298" t="str">
        <f t="shared" si="418"/>
        <v/>
      </c>
      <c r="F2389" s="297"/>
      <c r="G2389" s="297">
        <v>2389</v>
      </c>
      <c r="H2389" s="296" t="str">
        <f t="shared" si="417"/>
        <v/>
      </c>
      <c r="I2389" s="299" t="str">
        <f t="shared" si="410"/>
        <v/>
      </c>
      <c r="J2389" s="93"/>
      <c r="L2389" s="278">
        <f t="shared" si="411"/>
        <v>0</v>
      </c>
      <c r="M2389" s="278">
        <f t="shared" si="412"/>
        <v>0</v>
      </c>
      <c r="N2389" s="319">
        <f t="shared" si="413"/>
        <v>0</v>
      </c>
      <c r="O2389" s="300"/>
      <c r="P2389" s="300"/>
      <c r="Q2389" s="297"/>
      <c r="R2389" s="297"/>
      <c r="S2389" s="299" t="str">
        <f t="shared" si="419"/>
        <v/>
      </c>
    </row>
    <row r="2390" spans="1:19" ht="30" customHeight="1" x14ac:dyDescent="0.2">
      <c r="A2390" s="277" t="str">
        <f t="shared" si="409"/>
        <v/>
      </c>
      <c r="B2390" s="296" t="str">
        <f t="shared" si="414"/>
        <v/>
      </c>
      <c r="C2390" s="296" t="str">
        <f t="shared" si="415"/>
        <v/>
      </c>
      <c r="D2390" s="297" t="str">
        <f t="shared" si="416"/>
        <v/>
      </c>
      <c r="E2390" s="298" t="str">
        <f t="shared" si="418"/>
        <v/>
      </c>
      <c r="F2390" s="297"/>
      <c r="G2390" s="297">
        <v>2390</v>
      </c>
      <c r="H2390" s="296" t="str">
        <f t="shared" si="417"/>
        <v/>
      </c>
      <c r="I2390" s="299" t="str">
        <f t="shared" si="410"/>
        <v/>
      </c>
      <c r="J2390" s="93"/>
      <c r="L2390" s="278">
        <f t="shared" si="411"/>
        <v>0</v>
      </c>
      <c r="M2390" s="278">
        <f t="shared" si="412"/>
        <v>0</v>
      </c>
      <c r="N2390" s="319">
        <f t="shared" si="413"/>
        <v>0</v>
      </c>
      <c r="O2390" s="300"/>
      <c r="P2390" s="300"/>
      <c r="Q2390" s="297"/>
      <c r="R2390" s="297"/>
      <c r="S2390" s="299" t="str">
        <f t="shared" si="419"/>
        <v/>
      </c>
    </row>
    <row r="2391" spans="1:19" ht="30" customHeight="1" x14ac:dyDescent="0.2">
      <c r="A2391" s="277" t="str">
        <f t="shared" si="409"/>
        <v/>
      </c>
      <c r="B2391" s="296" t="str">
        <f t="shared" si="414"/>
        <v/>
      </c>
      <c r="C2391" s="296" t="str">
        <f t="shared" si="415"/>
        <v/>
      </c>
      <c r="D2391" s="297" t="str">
        <f t="shared" si="416"/>
        <v/>
      </c>
      <c r="E2391" s="298" t="str">
        <f t="shared" si="418"/>
        <v/>
      </c>
      <c r="F2391" s="297"/>
      <c r="G2391" s="297">
        <v>2391</v>
      </c>
      <c r="H2391" s="296" t="str">
        <f t="shared" si="417"/>
        <v/>
      </c>
      <c r="I2391" s="299" t="str">
        <f t="shared" si="410"/>
        <v/>
      </c>
      <c r="J2391" s="93"/>
      <c r="L2391" s="278">
        <f t="shared" si="411"/>
        <v>0</v>
      </c>
      <c r="M2391" s="278">
        <f t="shared" si="412"/>
        <v>0</v>
      </c>
      <c r="N2391" s="319">
        <f t="shared" si="413"/>
        <v>0</v>
      </c>
      <c r="O2391" s="300"/>
      <c r="P2391" s="300"/>
      <c r="Q2391" s="297"/>
      <c r="R2391" s="297"/>
      <c r="S2391" s="299" t="str">
        <f t="shared" si="419"/>
        <v/>
      </c>
    </row>
    <row r="2392" spans="1:19" ht="30" customHeight="1" x14ac:dyDescent="0.2">
      <c r="A2392" s="277" t="str">
        <f t="shared" si="409"/>
        <v/>
      </c>
      <c r="B2392" s="296" t="str">
        <f t="shared" si="414"/>
        <v/>
      </c>
      <c r="C2392" s="296" t="str">
        <f t="shared" si="415"/>
        <v/>
      </c>
      <c r="D2392" s="297" t="str">
        <f t="shared" si="416"/>
        <v/>
      </c>
      <c r="E2392" s="298" t="str">
        <f t="shared" si="418"/>
        <v/>
      </c>
      <c r="F2392" s="297"/>
      <c r="G2392" s="297">
        <v>2392</v>
      </c>
      <c r="H2392" s="296" t="str">
        <f t="shared" si="417"/>
        <v/>
      </c>
      <c r="I2392" s="299" t="str">
        <f t="shared" si="410"/>
        <v/>
      </c>
      <c r="J2392" s="93"/>
      <c r="L2392" s="278">
        <f t="shared" si="411"/>
        <v>0</v>
      </c>
      <c r="M2392" s="278">
        <f t="shared" si="412"/>
        <v>0</v>
      </c>
      <c r="N2392" s="319">
        <f t="shared" si="413"/>
        <v>0</v>
      </c>
      <c r="O2392" s="300"/>
      <c r="P2392" s="300"/>
      <c r="Q2392" s="297"/>
      <c r="R2392" s="297"/>
      <c r="S2392" s="299" t="str">
        <f t="shared" si="419"/>
        <v/>
      </c>
    </row>
    <row r="2393" spans="1:19" ht="30" customHeight="1" x14ac:dyDescent="0.2">
      <c r="A2393" s="277" t="str">
        <f t="shared" si="409"/>
        <v/>
      </c>
      <c r="B2393" s="296" t="str">
        <f t="shared" si="414"/>
        <v/>
      </c>
      <c r="C2393" s="296" t="str">
        <f t="shared" si="415"/>
        <v/>
      </c>
      <c r="D2393" s="297" t="str">
        <f t="shared" si="416"/>
        <v/>
      </c>
      <c r="E2393" s="298" t="str">
        <f t="shared" si="418"/>
        <v/>
      </c>
      <c r="F2393" s="297"/>
      <c r="G2393" s="297">
        <v>2393</v>
      </c>
      <c r="H2393" s="296" t="str">
        <f t="shared" si="417"/>
        <v/>
      </c>
      <c r="I2393" s="299" t="str">
        <f t="shared" si="410"/>
        <v/>
      </c>
      <c r="J2393" s="93"/>
      <c r="L2393" s="278">
        <f t="shared" si="411"/>
        <v>0</v>
      </c>
      <c r="M2393" s="278">
        <f t="shared" si="412"/>
        <v>0</v>
      </c>
      <c r="N2393" s="319">
        <f t="shared" si="413"/>
        <v>0</v>
      </c>
      <c r="O2393" s="300"/>
      <c r="P2393" s="300"/>
      <c r="Q2393" s="297"/>
      <c r="R2393" s="297"/>
      <c r="S2393" s="299" t="str">
        <f t="shared" si="419"/>
        <v/>
      </c>
    </row>
    <row r="2394" spans="1:19" ht="30" customHeight="1" x14ac:dyDescent="0.2">
      <c r="A2394" s="277" t="str">
        <f t="shared" si="409"/>
        <v/>
      </c>
      <c r="B2394" s="296" t="str">
        <f t="shared" si="414"/>
        <v/>
      </c>
      <c r="C2394" s="296" t="str">
        <f t="shared" si="415"/>
        <v/>
      </c>
      <c r="D2394" s="297" t="str">
        <f t="shared" si="416"/>
        <v/>
      </c>
      <c r="E2394" s="298" t="str">
        <f t="shared" si="418"/>
        <v/>
      </c>
      <c r="F2394" s="297"/>
      <c r="G2394" s="297">
        <v>2394</v>
      </c>
      <c r="H2394" s="296" t="str">
        <f t="shared" si="417"/>
        <v/>
      </c>
      <c r="I2394" s="299" t="str">
        <f t="shared" si="410"/>
        <v/>
      </c>
      <c r="J2394" s="93"/>
      <c r="L2394" s="278">
        <f t="shared" si="411"/>
        <v>0</v>
      </c>
      <c r="M2394" s="278">
        <f t="shared" si="412"/>
        <v>0</v>
      </c>
      <c r="N2394" s="319">
        <f t="shared" si="413"/>
        <v>0</v>
      </c>
      <c r="O2394" s="300"/>
      <c r="P2394" s="300"/>
      <c r="Q2394" s="297"/>
      <c r="R2394" s="297"/>
      <c r="S2394" s="299" t="str">
        <f t="shared" si="419"/>
        <v/>
      </c>
    </row>
    <row r="2395" spans="1:19" ht="30" customHeight="1" x14ac:dyDescent="0.2">
      <c r="A2395" s="277" t="str">
        <f t="shared" si="409"/>
        <v/>
      </c>
      <c r="B2395" s="296" t="str">
        <f t="shared" si="414"/>
        <v/>
      </c>
      <c r="C2395" s="296" t="str">
        <f t="shared" si="415"/>
        <v/>
      </c>
      <c r="D2395" s="297" t="str">
        <f t="shared" si="416"/>
        <v/>
      </c>
      <c r="E2395" s="298" t="str">
        <f t="shared" si="418"/>
        <v/>
      </c>
      <c r="F2395" s="297"/>
      <c r="G2395" s="297">
        <v>2395</v>
      </c>
      <c r="H2395" s="296" t="str">
        <f t="shared" si="417"/>
        <v/>
      </c>
      <c r="I2395" s="299" t="str">
        <f t="shared" si="410"/>
        <v/>
      </c>
      <c r="J2395" s="93"/>
      <c r="L2395" s="278">
        <f t="shared" si="411"/>
        <v>0</v>
      </c>
      <c r="M2395" s="278">
        <f t="shared" si="412"/>
        <v>0</v>
      </c>
      <c r="N2395" s="319">
        <f t="shared" si="413"/>
        <v>0</v>
      </c>
      <c r="O2395" s="300"/>
      <c r="P2395" s="300"/>
      <c r="Q2395" s="297"/>
      <c r="R2395" s="297"/>
      <c r="S2395" s="299" t="str">
        <f t="shared" si="419"/>
        <v/>
      </c>
    </row>
    <row r="2396" spans="1:19" ht="30" customHeight="1" x14ac:dyDescent="0.2">
      <c r="A2396" s="277" t="str">
        <f t="shared" si="409"/>
        <v/>
      </c>
      <c r="B2396" s="296" t="str">
        <f t="shared" si="414"/>
        <v/>
      </c>
      <c r="C2396" s="296" t="str">
        <f t="shared" si="415"/>
        <v/>
      </c>
      <c r="D2396" s="297" t="str">
        <f t="shared" si="416"/>
        <v/>
      </c>
      <c r="E2396" s="298" t="str">
        <f t="shared" si="418"/>
        <v/>
      </c>
      <c r="F2396" s="297"/>
      <c r="G2396" s="297">
        <v>2396</v>
      </c>
      <c r="H2396" s="296" t="str">
        <f t="shared" si="417"/>
        <v/>
      </c>
      <c r="I2396" s="299" t="str">
        <f t="shared" si="410"/>
        <v/>
      </c>
      <c r="J2396" s="93"/>
      <c r="L2396" s="278">
        <f t="shared" si="411"/>
        <v>0</v>
      </c>
      <c r="M2396" s="278">
        <f t="shared" si="412"/>
        <v>0</v>
      </c>
      <c r="N2396" s="319">
        <f t="shared" si="413"/>
        <v>0</v>
      </c>
      <c r="O2396" s="300"/>
      <c r="P2396" s="300"/>
      <c r="Q2396" s="297"/>
      <c r="R2396" s="297"/>
      <c r="S2396" s="299" t="str">
        <f t="shared" si="419"/>
        <v/>
      </c>
    </row>
    <row r="2397" spans="1:19" ht="30" customHeight="1" x14ac:dyDescent="0.2">
      <c r="A2397" s="277" t="str">
        <f t="shared" si="409"/>
        <v/>
      </c>
      <c r="B2397" s="296" t="str">
        <f t="shared" si="414"/>
        <v/>
      </c>
      <c r="C2397" s="296" t="str">
        <f t="shared" si="415"/>
        <v/>
      </c>
      <c r="D2397" s="297" t="str">
        <f t="shared" si="416"/>
        <v/>
      </c>
      <c r="E2397" s="298" t="str">
        <f t="shared" si="418"/>
        <v/>
      </c>
      <c r="F2397" s="297"/>
      <c r="G2397" s="297">
        <v>2397</v>
      </c>
      <c r="H2397" s="296" t="str">
        <f t="shared" si="417"/>
        <v/>
      </c>
      <c r="I2397" s="299" t="str">
        <f t="shared" si="410"/>
        <v/>
      </c>
      <c r="J2397" s="93"/>
      <c r="L2397" s="278">
        <f t="shared" si="411"/>
        <v>0</v>
      </c>
      <c r="M2397" s="278">
        <f t="shared" si="412"/>
        <v>0</v>
      </c>
      <c r="N2397" s="319">
        <f t="shared" si="413"/>
        <v>0</v>
      </c>
      <c r="O2397" s="300"/>
      <c r="P2397" s="300"/>
      <c r="Q2397" s="297"/>
      <c r="R2397" s="297"/>
      <c r="S2397" s="299" t="str">
        <f t="shared" si="419"/>
        <v/>
      </c>
    </row>
    <row r="2398" spans="1:19" ht="30" customHeight="1" x14ac:dyDescent="0.2">
      <c r="A2398" s="277" t="str">
        <f t="shared" si="409"/>
        <v/>
      </c>
      <c r="B2398" s="296" t="str">
        <f t="shared" si="414"/>
        <v/>
      </c>
      <c r="C2398" s="296" t="str">
        <f t="shared" si="415"/>
        <v/>
      </c>
      <c r="D2398" s="297" t="str">
        <f t="shared" si="416"/>
        <v/>
      </c>
      <c r="E2398" s="298" t="str">
        <f t="shared" si="418"/>
        <v/>
      </c>
      <c r="F2398" s="297"/>
      <c r="G2398" s="297">
        <v>2398</v>
      </c>
      <c r="H2398" s="296" t="str">
        <f t="shared" si="417"/>
        <v/>
      </c>
      <c r="I2398" s="299" t="str">
        <f t="shared" si="410"/>
        <v/>
      </c>
      <c r="J2398" s="93"/>
      <c r="L2398" s="278">
        <f t="shared" si="411"/>
        <v>0</v>
      </c>
      <c r="M2398" s="278">
        <f t="shared" si="412"/>
        <v>0</v>
      </c>
      <c r="N2398" s="319">
        <f t="shared" si="413"/>
        <v>0</v>
      </c>
      <c r="O2398" s="300"/>
      <c r="P2398" s="300"/>
      <c r="Q2398" s="297"/>
      <c r="R2398" s="297"/>
      <c r="S2398" s="299" t="str">
        <f t="shared" si="419"/>
        <v/>
      </c>
    </row>
    <row r="2399" spans="1:19" ht="30" customHeight="1" x14ac:dyDescent="0.2">
      <c r="A2399" s="277" t="str">
        <f t="shared" si="409"/>
        <v/>
      </c>
      <c r="B2399" s="296" t="str">
        <f t="shared" si="414"/>
        <v/>
      </c>
      <c r="C2399" s="296" t="str">
        <f t="shared" si="415"/>
        <v/>
      </c>
      <c r="D2399" s="297" t="str">
        <f t="shared" si="416"/>
        <v/>
      </c>
      <c r="E2399" s="298" t="str">
        <f t="shared" si="418"/>
        <v/>
      </c>
      <c r="F2399" s="297"/>
      <c r="G2399" s="297">
        <v>2399</v>
      </c>
      <c r="H2399" s="296" t="str">
        <f t="shared" si="417"/>
        <v/>
      </c>
      <c r="I2399" s="299" t="str">
        <f t="shared" si="410"/>
        <v/>
      </c>
      <c r="J2399" s="93"/>
      <c r="L2399" s="278">
        <f t="shared" si="411"/>
        <v>0</v>
      </c>
      <c r="M2399" s="278">
        <f t="shared" si="412"/>
        <v>0</v>
      </c>
      <c r="N2399" s="319">
        <f t="shared" si="413"/>
        <v>0</v>
      </c>
      <c r="O2399" s="300"/>
      <c r="P2399" s="300"/>
      <c r="Q2399" s="297"/>
      <c r="R2399" s="297"/>
      <c r="S2399" s="299" t="str">
        <f t="shared" si="419"/>
        <v/>
      </c>
    </row>
    <row r="2400" spans="1:19" ht="30" customHeight="1" x14ac:dyDescent="0.2">
      <c r="A2400" s="277" t="str">
        <f t="shared" si="409"/>
        <v/>
      </c>
      <c r="B2400" s="296" t="str">
        <f t="shared" si="414"/>
        <v/>
      </c>
      <c r="C2400" s="296" t="str">
        <f t="shared" si="415"/>
        <v/>
      </c>
      <c r="D2400" s="297" t="str">
        <f t="shared" si="416"/>
        <v/>
      </c>
      <c r="E2400" s="298" t="str">
        <f t="shared" si="418"/>
        <v/>
      </c>
      <c r="F2400" s="297"/>
      <c r="G2400" s="297">
        <v>2400</v>
      </c>
      <c r="H2400" s="296" t="str">
        <f t="shared" si="417"/>
        <v/>
      </c>
      <c r="I2400" s="299" t="str">
        <f t="shared" si="410"/>
        <v/>
      </c>
      <c r="J2400" s="93"/>
      <c r="L2400" s="278">
        <f t="shared" si="411"/>
        <v>0</v>
      </c>
      <c r="M2400" s="278">
        <f t="shared" si="412"/>
        <v>0</v>
      </c>
      <c r="N2400" s="319">
        <f t="shared" si="413"/>
        <v>0</v>
      </c>
      <c r="O2400" s="300"/>
      <c r="P2400" s="300"/>
      <c r="Q2400" s="297"/>
      <c r="R2400" s="297"/>
      <c r="S2400" s="299" t="str">
        <f t="shared" si="419"/>
        <v/>
      </c>
    </row>
    <row r="2401" spans="1:19" ht="30" customHeight="1" x14ac:dyDescent="0.2">
      <c r="A2401" s="277" t="str">
        <f t="shared" si="409"/>
        <v/>
      </c>
      <c r="B2401" s="296" t="str">
        <f t="shared" si="414"/>
        <v/>
      </c>
      <c r="C2401" s="296" t="str">
        <f t="shared" si="415"/>
        <v/>
      </c>
      <c r="D2401" s="297" t="str">
        <f t="shared" si="416"/>
        <v/>
      </c>
      <c r="E2401" s="298" t="str">
        <f t="shared" si="418"/>
        <v/>
      </c>
      <c r="F2401" s="297"/>
      <c r="G2401" s="297">
        <v>2401</v>
      </c>
      <c r="H2401" s="296" t="str">
        <f t="shared" si="417"/>
        <v/>
      </c>
      <c r="I2401" s="299" t="str">
        <f t="shared" si="410"/>
        <v/>
      </c>
      <c r="J2401" s="93"/>
      <c r="L2401" s="278">
        <f t="shared" si="411"/>
        <v>0</v>
      </c>
      <c r="M2401" s="278">
        <f t="shared" si="412"/>
        <v>0</v>
      </c>
      <c r="N2401" s="319">
        <f t="shared" si="413"/>
        <v>0</v>
      </c>
      <c r="O2401" s="300"/>
      <c r="P2401" s="300"/>
      <c r="Q2401" s="297"/>
      <c r="R2401" s="297"/>
      <c r="S2401" s="299" t="str">
        <f t="shared" si="419"/>
        <v/>
      </c>
    </row>
    <row r="2402" spans="1:19" ht="30" customHeight="1" x14ac:dyDescent="0.2">
      <c r="A2402" s="277" t="str">
        <f t="shared" si="409"/>
        <v/>
      </c>
      <c r="B2402" s="296" t="str">
        <f t="shared" si="414"/>
        <v/>
      </c>
      <c r="C2402" s="296" t="str">
        <f t="shared" si="415"/>
        <v/>
      </c>
      <c r="D2402" s="297" t="str">
        <f t="shared" si="416"/>
        <v/>
      </c>
      <c r="E2402" s="298" t="str">
        <f t="shared" si="418"/>
        <v/>
      </c>
      <c r="F2402" s="297"/>
      <c r="G2402" s="297">
        <v>2402</v>
      </c>
      <c r="H2402" s="296" t="str">
        <f t="shared" si="417"/>
        <v/>
      </c>
      <c r="I2402" s="299" t="str">
        <f t="shared" si="410"/>
        <v/>
      </c>
      <c r="J2402" s="93"/>
      <c r="L2402" s="278">
        <f t="shared" si="411"/>
        <v>0</v>
      </c>
      <c r="M2402" s="278">
        <f t="shared" si="412"/>
        <v>0</v>
      </c>
      <c r="N2402" s="319">
        <f t="shared" si="413"/>
        <v>0</v>
      </c>
      <c r="O2402" s="300"/>
      <c r="P2402" s="300"/>
      <c r="Q2402" s="297"/>
      <c r="R2402" s="297"/>
      <c r="S2402" s="299" t="str">
        <f t="shared" si="419"/>
        <v/>
      </c>
    </row>
    <row r="2403" spans="1:19" ht="30" customHeight="1" x14ac:dyDescent="0.2">
      <c r="A2403" s="277" t="str">
        <f t="shared" si="409"/>
        <v/>
      </c>
      <c r="B2403" s="296" t="str">
        <f t="shared" si="414"/>
        <v/>
      </c>
      <c r="C2403" s="296" t="str">
        <f t="shared" si="415"/>
        <v/>
      </c>
      <c r="D2403" s="297" t="str">
        <f t="shared" si="416"/>
        <v/>
      </c>
      <c r="E2403" s="298" t="str">
        <f t="shared" si="418"/>
        <v/>
      </c>
      <c r="F2403" s="297"/>
      <c r="G2403" s="297">
        <v>2403</v>
      </c>
      <c r="H2403" s="296" t="str">
        <f t="shared" si="417"/>
        <v/>
      </c>
      <c r="I2403" s="299" t="str">
        <f t="shared" si="410"/>
        <v/>
      </c>
      <c r="J2403" s="93"/>
      <c r="L2403" s="278">
        <f t="shared" si="411"/>
        <v>0</v>
      </c>
      <c r="M2403" s="278">
        <f t="shared" si="412"/>
        <v>0</v>
      </c>
      <c r="N2403" s="319">
        <f t="shared" si="413"/>
        <v>0</v>
      </c>
      <c r="O2403" s="300"/>
      <c r="P2403" s="300"/>
      <c r="Q2403" s="297"/>
      <c r="R2403" s="297"/>
      <c r="S2403" s="299" t="str">
        <f t="shared" si="419"/>
        <v/>
      </c>
    </row>
    <row r="2404" spans="1:19" ht="30" customHeight="1" x14ac:dyDescent="0.2">
      <c r="A2404" s="277" t="str">
        <f t="shared" si="409"/>
        <v/>
      </c>
      <c r="B2404" s="296" t="str">
        <f t="shared" si="414"/>
        <v/>
      </c>
      <c r="C2404" s="296" t="str">
        <f t="shared" si="415"/>
        <v/>
      </c>
      <c r="D2404" s="297" t="str">
        <f t="shared" si="416"/>
        <v/>
      </c>
      <c r="E2404" s="298" t="str">
        <f t="shared" si="418"/>
        <v/>
      </c>
      <c r="F2404" s="297"/>
      <c r="G2404" s="297">
        <v>2404</v>
      </c>
      <c r="H2404" s="296" t="str">
        <f t="shared" si="417"/>
        <v/>
      </c>
      <c r="I2404" s="299" t="str">
        <f t="shared" si="410"/>
        <v/>
      </c>
      <c r="J2404" s="93"/>
      <c r="L2404" s="278">
        <f t="shared" si="411"/>
        <v>0</v>
      </c>
      <c r="M2404" s="278">
        <f t="shared" si="412"/>
        <v>0</v>
      </c>
      <c r="N2404" s="319">
        <f t="shared" si="413"/>
        <v>0</v>
      </c>
      <c r="O2404" s="300"/>
      <c r="P2404" s="300"/>
      <c r="Q2404" s="297"/>
      <c r="R2404" s="297"/>
      <c r="S2404" s="299" t="str">
        <f t="shared" si="419"/>
        <v/>
      </c>
    </row>
    <row r="2405" spans="1:19" ht="30" customHeight="1" x14ac:dyDescent="0.2">
      <c r="A2405" s="277" t="str">
        <f t="shared" si="409"/>
        <v/>
      </c>
      <c r="B2405" s="296" t="str">
        <f t="shared" si="414"/>
        <v/>
      </c>
      <c r="C2405" s="296" t="str">
        <f t="shared" si="415"/>
        <v/>
      </c>
      <c r="D2405" s="297" t="str">
        <f t="shared" si="416"/>
        <v/>
      </c>
      <c r="E2405" s="298" t="str">
        <f t="shared" si="418"/>
        <v/>
      </c>
      <c r="F2405" s="297"/>
      <c r="G2405" s="297">
        <v>2405</v>
      </c>
      <c r="H2405" s="296" t="str">
        <f t="shared" si="417"/>
        <v/>
      </c>
      <c r="I2405" s="299" t="str">
        <f t="shared" si="410"/>
        <v/>
      </c>
      <c r="J2405" s="93"/>
      <c r="L2405" s="278">
        <f t="shared" si="411"/>
        <v>0</v>
      </c>
      <c r="M2405" s="278">
        <f t="shared" si="412"/>
        <v>0</v>
      </c>
      <c r="N2405" s="319">
        <f t="shared" si="413"/>
        <v>0</v>
      </c>
      <c r="O2405" s="300"/>
      <c r="P2405" s="300"/>
      <c r="Q2405" s="297"/>
      <c r="R2405" s="297"/>
      <c r="S2405" s="299" t="str">
        <f t="shared" si="419"/>
        <v/>
      </c>
    </row>
    <row r="2406" spans="1:19" ht="30" customHeight="1" x14ac:dyDescent="0.2">
      <c r="A2406" s="277" t="str">
        <f t="shared" si="409"/>
        <v/>
      </c>
      <c r="B2406" s="296" t="str">
        <f t="shared" si="414"/>
        <v/>
      </c>
      <c r="C2406" s="296" t="str">
        <f t="shared" si="415"/>
        <v/>
      </c>
      <c r="D2406" s="297" t="str">
        <f t="shared" si="416"/>
        <v/>
      </c>
      <c r="E2406" s="298" t="str">
        <f t="shared" si="418"/>
        <v/>
      </c>
      <c r="F2406" s="297"/>
      <c r="G2406" s="297">
        <v>2406</v>
      </c>
      <c r="H2406" s="296" t="str">
        <f t="shared" si="417"/>
        <v/>
      </c>
      <c r="I2406" s="299" t="str">
        <f t="shared" si="410"/>
        <v/>
      </c>
      <c r="J2406" s="93"/>
      <c r="L2406" s="278">
        <f t="shared" si="411"/>
        <v>0</v>
      </c>
      <c r="M2406" s="278">
        <f t="shared" si="412"/>
        <v>0</v>
      </c>
      <c r="N2406" s="319">
        <f t="shared" si="413"/>
        <v>0</v>
      </c>
      <c r="O2406" s="300"/>
      <c r="P2406" s="300"/>
      <c r="Q2406" s="297"/>
      <c r="R2406" s="297"/>
      <c r="S2406" s="299" t="str">
        <f t="shared" si="419"/>
        <v/>
      </c>
    </row>
    <row r="2407" spans="1:19" ht="30" customHeight="1" x14ac:dyDescent="0.2">
      <c r="A2407" s="277" t="str">
        <f t="shared" si="409"/>
        <v/>
      </c>
      <c r="B2407" s="296" t="str">
        <f t="shared" si="414"/>
        <v/>
      </c>
      <c r="C2407" s="296" t="str">
        <f t="shared" si="415"/>
        <v/>
      </c>
      <c r="D2407" s="297" t="str">
        <f t="shared" si="416"/>
        <v/>
      </c>
      <c r="E2407" s="298" t="str">
        <f t="shared" si="418"/>
        <v/>
      </c>
      <c r="F2407" s="297"/>
      <c r="G2407" s="297">
        <v>2407</v>
      </c>
      <c r="H2407" s="296" t="str">
        <f t="shared" si="417"/>
        <v/>
      </c>
      <c r="I2407" s="299" t="str">
        <f t="shared" si="410"/>
        <v/>
      </c>
      <c r="J2407" s="93"/>
      <c r="L2407" s="278">
        <f t="shared" si="411"/>
        <v>0</v>
      </c>
      <c r="M2407" s="278">
        <f t="shared" si="412"/>
        <v>0</v>
      </c>
      <c r="N2407" s="319">
        <f t="shared" si="413"/>
        <v>0</v>
      </c>
      <c r="O2407" s="300"/>
      <c r="P2407" s="300"/>
      <c r="Q2407" s="297"/>
      <c r="R2407" s="297"/>
      <c r="S2407" s="299" t="str">
        <f t="shared" si="419"/>
        <v/>
      </c>
    </row>
    <row r="2408" spans="1:19" ht="30" customHeight="1" x14ac:dyDescent="0.2">
      <c r="A2408" s="277" t="str">
        <f t="shared" si="409"/>
        <v/>
      </c>
      <c r="B2408" s="296" t="str">
        <f t="shared" si="414"/>
        <v/>
      </c>
      <c r="C2408" s="296" t="str">
        <f t="shared" si="415"/>
        <v/>
      </c>
      <c r="D2408" s="297" t="str">
        <f t="shared" si="416"/>
        <v/>
      </c>
      <c r="E2408" s="298" t="str">
        <f t="shared" si="418"/>
        <v/>
      </c>
      <c r="F2408" s="297"/>
      <c r="G2408" s="297">
        <v>2408</v>
      </c>
      <c r="H2408" s="296" t="str">
        <f t="shared" si="417"/>
        <v/>
      </c>
      <c r="I2408" s="299" t="str">
        <f t="shared" si="410"/>
        <v/>
      </c>
      <c r="J2408" s="93"/>
      <c r="L2408" s="278">
        <f t="shared" si="411"/>
        <v>0</v>
      </c>
      <c r="M2408" s="278">
        <f t="shared" si="412"/>
        <v>0</v>
      </c>
      <c r="N2408" s="319">
        <f t="shared" si="413"/>
        <v>0</v>
      </c>
      <c r="O2408" s="300"/>
      <c r="P2408" s="300"/>
      <c r="Q2408" s="297"/>
      <c r="R2408" s="297"/>
      <c r="S2408" s="299" t="str">
        <f t="shared" si="419"/>
        <v/>
      </c>
    </row>
    <row r="2409" spans="1:19" ht="30" customHeight="1" x14ac:dyDescent="0.2">
      <c r="A2409" s="277" t="str">
        <f t="shared" si="409"/>
        <v/>
      </c>
      <c r="B2409" s="296" t="str">
        <f t="shared" si="414"/>
        <v/>
      </c>
      <c r="C2409" s="296" t="str">
        <f t="shared" si="415"/>
        <v/>
      </c>
      <c r="D2409" s="297" t="str">
        <f t="shared" si="416"/>
        <v/>
      </c>
      <c r="E2409" s="298" t="str">
        <f t="shared" si="418"/>
        <v/>
      </c>
      <c r="F2409" s="297"/>
      <c r="G2409" s="297">
        <v>2409</v>
      </c>
      <c r="H2409" s="296" t="str">
        <f t="shared" si="417"/>
        <v/>
      </c>
      <c r="I2409" s="299" t="str">
        <f t="shared" si="410"/>
        <v/>
      </c>
      <c r="J2409" s="93"/>
      <c r="L2409" s="278">
        <f t="shared" si="411"/>
        <v>0</v>
      </c>
      <c r="M2409" s="278">
        <f t="shared" si="412"/>
        <v>0</v>
      </c>
      <c r="N2409" s="319">
        <f t="shared" si="413"/>
        <v>0</v>
      </c>
      <c r="O2409" s="300"/>
      <c r="P2409" s="300"/>
      <c r="Q2409" s="297"/>
      <c r="R2409" s="297"/>
      <c r="S2409" s="299" t="str">
        <f t="shared" si="419"/>
        <v/>
      </c>
    </row>
    <row r="2410" spans="1:19" ht="30" customHeight="1" x14ac:dyDescent="0.2">
      <c r="A2410" s="277" t="str">
        <f t="shared" si="409"/>
        <v/>
      </c>
      <c r="B2410" s="296" t="str">
        <f t="shared" si="414"/>
        <v/>
      </c>
      <c r="C2410" s="296" t="str">
        <f t="shared" si="415"/>
        <v/>
      </c>
      <c r="D2410" s="297" t="str">
        <f t="shared" si="416"/>
        <v/>
      </c>
      <c r="E2410" s="298" t="str">
        <f t="shared" si="418"/>
        <v/>
      </c>
      <c r="F2410" s="297"/>
      <c r="G2410" s="297">
        <v>2410</v>
      </c>
      <c r="H2410" s="296" t="str">
        <f t="shared" si="417"/>
        <v/>
      </c>
      <c r="I2410" s="299" t="str">
        <f t="shared" si="410"/>
        <v/>
      </c>
      <c r="J2410" s="93"/>
      <c r="L2410" s="278">
        <f t="shared" si="411"/>
        <v>0</v>
      </c>
      <c r="M2410" s="278">
        <f t="shared" si="412"/>
        <v>0</v>
      </c>
      <c r="N2410" s="319">
        <f t="shared" si="413"/>
        <v>0</v>
      </c>
      <c r="O2410" s="300"/>
      <c r="P2410" s="300"/>
      <c r="Q2410" s="297"/>
      <c r="R2410" s="297"/>
      <c r="S2410" s="299" t="str">
        <f t="shared" si="419"/>
        <v/>
      </c>
    </row>
    <row r="2411" spans="1:19" ht="30" customHeight="1" x14ac:dyDescent="0.2">
      <c r="A2411" s="277" t="str">
        <f t="shared" si="409"/>
        <v/>
      </c>
      <c r="B2411" s="296" t="str">
        <f t="shared" si="414"/>
        <v/>
      </c>
      <c r="C2411" s="296" t="str">
        <f t="shared" si="415"/>
        <v/>
      </c>
      <c r="D2411" s="297" t="str">
        <f t="shared" si="416"/>
        <v/>
      </c>
      <c r="E2411" s="298" t="str">
        <f t="shared" si="418"/>
        <v/>
      </c>
      <c r="F2411" s="297"/>
      <c r="G2411" s="297">
        <v>2411</v>
      </c>
      <c r="H2411" s="296" t="str">
        <f t="shared" si="417"/>
        <v/>
      </c>
      <c r="I2411" s="299" t="str">
        <f t="shared" si="410"/>
        <v/>
      </c>
      <c r="J2411" s="93"/>
      <c r="L2411" s="278">
        <f t="shared" si="411"/>
        <v>0</v>
      </c>
      <c r="M2411" s="278">
        <f t="shared" si="412"/>
        <v>0</v>
      </c>
      <c r="N2411" s="319">
        <f t="shared" si="413"/>
        <v>0</v>
      </c>
      <c r="O2411" s="300"/>
      <c r="P2411" s="300"/>
      <c r="Q2411" s="297"/>
      <c r="R2411" s="297"/>
      <c r="S2411" s="299" t="str">
        <f t="shared" si="419"/>
        <v/>
      </c>
    </row>
    <row r="2412" spans="1:19" ht="30" customHeight="1" x14ac:dyDescent="0.2">
      <c r="A2412" s="277" t="str">
        <f t="shared" si="409"/>
        <v/>
      </c>
      <c r="B2412" s="296" t="str">
        <f t="shared" si="414"/>
        <v/>
      </c>
      <c r="C2412" s="296" t="str">
        <f t="shared" si="415"/>
        <v/>
      </c>
      <c r="D2412" s="297" t="str">
        <f t="shared" si="416"/>
        <v/>
      </c>
      <c r="E2412" s="298" t="str">
        <f t="shared" si="418"/>
        <v/>
      </c>
      <c r="F2412" s="297"/>
      <c r="G2412" s="297">
        <v>2412</v>
      </c>
      <c r="H2412" s="296" t="str">
        <f t="shared" si="417"/>
        <v/>
      </c>
      <c r="I2412" s="299" t="str">
        <f t="shared" si="410"/>
        <v/>
      </c>
      <c r="J2412" s="93"/>
      <c r="L2412" s="278">
        <f t="shared" si="411"/>
        <v>0</v>
      </c>
      <c r="M2412" s="278">
        <f t="shared" si="412"/>
        <v>0</v>
      </c>
      <c r="N2412" s="319">
        <f t="shared" si="413"/>
        <v>0</v>
      </c>
      <c r="O2412" s="300"/>
      <c r="P2412" s="300"/>
      <c r="Q2412" s="297"/>
      <c r="R2412" s="297"/>
      <c r="S2412" s="299" t="str">
        <f t="shared" si="419"/>
        <v/>
      </c>
    </row>
    <row r="2413" spans="1:19" ht="30" customHeight="1" x14ac:dyDescent="0.2">
      <c r="A2413" s="277" t="str">
        <f t="shared" si="409"/>
        <v/>
      </c>
      <c r="B2413" s="296" t="str">
        <f t="shared" si="414"/>
        <v/>
      </c>
      <c r="C2413" s="296" t="str">
        <f t="shared" si="415"/>
        <v/>
      </c>
      <c r="D2413" s="297" t="str">
        <f t="shared" si="416"/>
        <v/>
      </c>
      <c r="E2413" s="298" t="str">
        <f t="shared" si="418"/>
        <v/>
      </c>
      <c r="F2413" s="297"/>
      <c r="G2413" s="297">
        <v>2413</v>
      </c>
      <c r="H2413" s="296" t="str">
        <f t="shared" si="417"/>
        <v/>
      </c>
      <c r="I2413" s="299" t="str">
        <f t="shared" si="410"/>
        <v/>
      </c>
      <c r="J2413" s="93"/>
      <c r="L2413" s="278">
        <f t="shared" si="411"/>
        <v>0</v>
      </c>
      <c r="M2413" s="278">
        <f t="shared" si="412"/>
        <v>0</v>
      </c>
      <c r="N2413" s="319">
        <f t="shared" si="413"/>
        <v>0</v>
      </c>
      <c r="O2413" s="300"/>
      <c r="P2413" s="300"/>
      <c r="Q2413" s="297"/>
      <c r="R2413" s="297"/>
      <c r="S2413" s="299" t="str">
        <f t="shared" si="419"/>
        <v/>
      </c>
    </row>
    <row r="2414" spans="1:19" ht="30" customHeight="1" x14ac:dyDescent="0.2">
      <c r="A2414" s="277" t="str">
        <f t="shared" si="409"/>
        <v/>
      </c>
      <c r="B2414" s="296" t="str">
        <f t="shared" si="414"/>
        <v/>
      </c>
      <c r="C2414" s="296" t="str">
        <f t="shared" si="415"/>
        <v/>
      </c>
      <c r="D2414" s="297" t="str">
        <f t="shared" si="416"/>
        <v/>
      </c>
      <c r="E2414" s="298" t="str">
        <f t="shared" si="418"/>
        <v/>
      </c>
      <c r="F2414" s="297"/>
      <c r="G2414" s="297">
        <v>2414</v>
      </c>
      <c r="H2414" s="296" t="str">
        <f t="shared" si="417"/>
        <v/>
      </c>
      <c r="I2414" s="299" t="str">
        <f t="shared" si="410"/>
        <v/>
      </c>
      <c r="J2414" s="93"/>
      <c r="L2414" s="278">
        <f t="shared" si="411"/>
        <v>0</v>
      </c>
      <c r="M2414" s="278">
        <f t="shared" si="412"/>
        <v>0</v>
      </c>
      <c r="N2414" s="319">
        <f t="shared" si="413"/>
        <v>0</v>
      </c>
      <c r="O2414" s="300"/>
      <c r="P2414" s="300"/>
      <c r="Q2414" s="297"/>
      <c r="R2414" s="297"/>
      <c r="S2414" s="299" t="str">
        <f t="shared" si="419"/>
        <v/>
      </c>
    </row>
    <row r="2415" spans="1:19" ht="30" customHeight="1" x14ac:dyDescent="0.2">
      <c r="A2415" s="277" t="str">
        <f t="shared" si="409"/>
        <v/>
      </c>
      <c r="B2415" s="296" t="str">
        <f t="shared" si="414"/>
        <v/>
      </c>
      <c r="C2415" s="296" t="str">
        <f t="shared" si="415"/>
        <v/>
      </c>
      <c r="D2415" s="297" t="str">
        <f t="shared" si="416"/>
        <v/>
      </c>
      <c r="E2415" s="298" t="str">
        <f t="shared" si="418"/>
        <v/>
      </c>
      <c r="F2415" s="297"/>
      <c r="G2415" s="297">
        <v>2415</v>
      </c>
      <c r="H2415" s="296" t="str">
        <f t="shared" si="417"/>
        <v/>
      </c>
      <c r="I2415" s="299" t="str">
        <f t="shared" si="410"/>
        <v/>
      </c>
      <c r="J2415" s="93"/>
      <c r="L2415" s="278">
        <f t="shared" si="411"/>
        <v>0</v>
      </c>
      <c r="M2415" s="278">
        <f t="shared" si="412"/>
        <v>0</v>
      </c>
      <c r="N2415" s="319">
        <f t="shared" si="413"/>
        <v>0</v>
      </c>
      <c r="O2415" s="300"/>
      <c r="P2415" s="300"/>
      <c r="Q2415" s="297"/>
      <c r="R2415" s="297"/>
      <c r="S2415" s="299" t="str">
        <f t="shared" si="419"/>
        <v/>
      </c>
    </row>
    <row r="2416" spans="1:19" ht="30" customHeight="1" x14ac:dyDescent="0.2">
      <c r="A2416" s="277" t="str">
        <f t="shared" si="409"/>
        <v/>
      </c>
      <c r="B2416" s="296" t="str">
        <f t="shared" si="414"/>
        <v/>
      </c>
      <c r="C2416" s="296" t="str">
        <f t="shared" si="415"/>
        <v/>
      </c>
      <c r="D2416" s="297" t="str">
        <f t="shared" si="416"/>
        <v/>
      </c>
      <c r="E2416" s="298" t="str">
        <f t="shared" si="418"/>
        <v/>
      </c>
      <c r="F2416" s="297"/>
      <c r="G2416" s="297">
        <v>2416</v>
      </c>
      <c r="H2416" s="296" t="str">
        <f t="shared" si="417"/>
        <v/>
      </c>
      <c r="I2416" s="299" t="str">
        <f t="shared" si="410"/>
        <v/>
      </c>
      <c r="J2416" s="93"/>
      <c r="L2416" s="278">
        <f t="shared" si="411"/>
        <v>0</v>
      </c>
      <c r="M2416" s="278">
        <f t="shared" si="412"/>
        <v>0</v>
      </c>
      <c r="N2416" s="319">
        <f t="shared" si="413"/>
        <v>0</v>
      </c>
      <c r="O2416" s="300"/>
      <c r="P2416" s="300"/>
      <c r="Q2416" s="297"/>
      <c r="R2416" s="297"/>
      <c r="S2416" s="299" t="str">
        <f t="shared" si="419"/>
        <v/>
      </c>
    </row>
    <row r="2417" spans="1:19" ht="30" customHeight="1" x14ac:dyDescent="0.2">
      <c r="A2417" s="277" t="str">
        <f t="shared" si="409"/>
        <v/>
      </c>
      <c r="B2417" s="296" t="str">
        <f t="shared" si="414"/>
        <v/>
      </c>
      <c r="C2417" s="296" t="str">
        <f t="shared" si="415"/>
        <v/>
      </c>
      <c r="D2417" s="297" t="str">
        <f t="shared" si="416"/>
        <v/>
      </c>
      <c r="E2417" s="298" t="str">
        <f t="shared" si="418"/>
        <v/>
      </c>
      <c r="F2417" s="297"/>
      <c r="G2417" s="297">
        <v>2417</v>
      </c>
      <c r="H2417" s="296" t="str">
        <f t="shared" si="417"/>
        <v/>
      </c>
      <c r="I2417" s="299" t="str">
        <f t="shared" si="410"/>
        <v/>
      </c>
      <c r="J2417" s="93"/>
      <c r="L2417" s="278">
        <f t="shared" si="411"/>
        <v>0</v>
      </c>
      <c r="M2417" s="278">
        <f t="shared" si="412"/>
        <v>0</v>
      </c>
      <c r="N2417" s="319">
        <f t="shared" si="413"/>
        <v>0</v>
      </c>
      <c r="O2417" s="300"/>
      <c r="P2417" s="300"/>
      <c r="Q2417" s="297"/>
      <c r="R2417" s="297"/>
      <c r="S2417" s="299" t="str">
        <f t="shared" si="419"/>
        <v/>
      </c>
    </row>
    <row r="2418" spans="1:19" ht="30" customHeight="1" x14ac:dyDescent="0.2">
      <c r="A2418" s="277" t="str">
        <f t="shared" si="409"/>
        <v/>
      </c>
      <c r="B2418" s="296" t="str">
        <f t="shared" si="414"/>
        <v/>
      </c>
      <c r="C2418" s="296" t="str">
        <f t="shared" si="415"/>
        <v/>
      </c>
      <c r="D2418" s="297" t="str">
        <f t="shared" si="416"/>
        <v/>
      </c>
      <c r="E2418" s="298" t="str">
        <f t="shared" si="418"/>
        <v/>
      </c>
      <c r="F2418" s="297"/>
      <c r="G2418" s="297">
        <v>2418</v>
      </c>
      <c r="H2418" s="296" t="str">
        <f t="shared" si="417"/>
        <v/>
      </c>
      <c r="I2418" s="299" t="str">
        <f t="shared" si="410"/>
        <v/>
      </c>
      <c r="J2418" s="93"/>
      <c r="L2418" s="278">
        <f t="shared" si="411"/>
        <v>0</v>
      </c>
      <c r="M2418" s="278">
        <f t="shared" si="412"/>
        <v>0</v>
      </c>
      <c r="N2418" s="319">
        <f t="shared" si="413"/>
        <v>0</v>
      </c>
      <c r="O2418" s="300"/>
      <c r="P2418" s="300"/>
      <c r="Q2418" s="297"/>
      <c r="R2418" s="297"/>
      <c r="S2418" s="299" t="str">
        <f t="shared" si="419"/>
        <v/>
      </c>
    </row>
    <row r="2419" spans="1:19" ht="30" customHeight="1" x14ac:dyDescent="0.2">
      <c r="A2419" s="277" t="str">
        <f t="shared" si="409"/>
        <v/>
      </c>
      <c r="B2419" s="296" t="str">
        <f t="shared" si="414"/>
        <v/>
      </c>
      <c r="C2419" s="296" t="str">
        <f t="shared" si="415"/>
        <v/>
      </c>
      <c r="D2419" s="297" t="str">
        <f t="shared" si="416"/>
        <v/>
      </c>
      <c r="E2419" s="298" t="str">
        <f t="shared" si="418"/>
        <v/>
      </c>
      <c r="F2419" s="297"/>
      <c r="G2419" s="297">
        <v>2419</v>
      </c>
      <c r="H2419" s="296" t="str">
        <f t="shared" si="417"/>
        <v/>
      </c>
      <c r="I2419" s="299" t="str">
        <f t="shared" si="410"/>
        <v/>
      </c>
      <c r="J2419" s="93"/>
      <c r="L2419" s="278">
        <f t="shared" si="411"/>
        <v>0</v>
      </c>
      <c r="M2419" s="278">
        <f t="shared" si="412"/>
        <v>0</v>
      </c>
      <c r="N2419" s="319">
        <f t="shared" si="413"/>
        <v>0</v>
      </c>
      <c r="O2419" s="300"/>
      <c r="P2419" s="300"/>
      <c r="Q2419" s="297"/>
      <c r="R2419" s="297"/>
      <c r="S2419" s="299" t="str">
        <f t="shared" si="419"/>
        <v/>
      </c>
    </row>
    <row r="2420" spans="1:19" ht="30" customHeight="1" x14ac:dyDescent="0.2">
      <c r="A2420" s="277" t="str">
        <f t="shared" si="409"/>
        <v/>
      </c>
      <c r="B2420" s="296" t="str">
        <f t="shared" si="414"/>
        <v/>
      </c>
      <c r="C2420" s="296" t="str">
        <f t="shared" si="415"/>
        <v/>
      </c>
      <c r="D2420" s="297" t="str">
        <f t="shared" si="416"/>
        <v/>
      </c>
      <c r="E2420" s="298" t="str">
        <f t="shared" si="418"/>
        <v/>
      </c>
      <c r="F2420" s="297"/>
      <c r="G2420" s="297">
        <v>2420</v>
      </c>
      <c r="H2420" s="296" t="str">
        <f t="shared" si="417"/>
        <v/>
      </c>
      <c r="I2420" s="299" t="str">
        <f t="shared" si="410"/>
        <v/>
      </c>
      <c r="J2420" s="93"/>
      <c r="L2420" s="278">
        <f t="shared" si="411"/>
        <v>0</v>
      </c>
      <c r="M2420" s="278">
        <f t="shared" si="412"/>
        <v>0</v>
      </c>
      <c r="N2420" s="319">
        <f t="shared" si="413"/>
        <v>0</v>
      </c>
      <c r="O2420" s="300"/>
      <c r="P2420" s="300"/>
      <c r="Q2420" s="297"/>
      <c r="R2420" s="297"/>
      <c r="S2420" s="299" t="str">
        <f t="shared" si="419"/>
        <v/>
      </c>
    </row>
    <row r="2421" spans="1:19" ht="30" customHeight="1" x14ac:dyDescent="0.2">
      <c r="A2421" s="277" t="str">
        <f t="shared" si="409"/>
        <v/>
      </c>
      <c r="B2421" s="296" t="str">
        <f t="shared" si="414"/>
        <v/>
      </c>
      <c r="C2421" s="296" t="str">
        <f t="shared" si="415"/>
        <v/>
      </c>
      <c r="D2421" s="297" t="str">
        <f t="shared" si="416"/>
        <v/>
      </c>
      <c r="E2421" s="298" t="str">
        <f t="shared" si="418"/>
        <v/>
      </c>
      <c r="F2421" s="297"/>
      <c r="G2421" s="297">
        <v>2421</v>
      </c>
      <c r="H2421" s="296" t="str">
        <f t="shared" si="417"/>
        <v/>
      </c>
      <c r="I2421" s="299" t="str">
        <f t="shared" si="410"/>
        <v/>
      </c>
      <c r="J2421" s="93"/>
      <c r="L2421" s="278">
        <f t="shared" si="411"/>
        <v>0</v>
      </c>
      <c r="M2421" s="278">
        <f t="shared" si="412"/>
        <v>0</v>
      </c>
      <c r="N2421" s="319">
        <f t="shared" si="413"/>
        <v>0</v>
      </c>
      <c r="O2421" s="300"/>
      <c r="P2421" s="300"/>
      <c r="Q2421" s="297"/>
      <c r="R2421" s="297"/>
      <c r="S2421" s="299" t="str">
        <f t="shared" si="419"/>
        <v/>
      </c>
    </row>
    <row r="2422" spans="1:19" ht="30" customHeight="1" x14ac:dyDescent="0.2">
      <c r="A2422" s="277" t="str">
        <f t="shared" si="409"/>
        <v/>
      </c>
      <c r="B2422" s="296" t="str">
        <f t="shared" si="414"/>
        <v/>
      </c>
      <c r="C2422" s="296" t="str">
        <f t="shared" si="415"/>
        <v/>
      </c>
      <c r="D2422" s="297" t="str">
        <f t="shared" si="416"/>
        <v/>
      </c>
      <c r="E2422" s="298" t="str">
        <f t="shared" si="418"/>
        <v/>
      </c>
      <c r="F2422" s="297"/>
      <c r="G2422" s="297">
        <v>2422</v>
      </c>
      <c r="H2422" s="296" t="str">
        <f t="shared" si="417"/>
        <v/>
      </c>
      <c r="I2422" s="299" t="str">
        <f t="shared" si="410"/>
        <v/>
      </c>
      <c r="J2422" s="93"/>
      <c r="L2422" s="278">
        <f t="shared" si="411"/>
        <v>0</v>
      </c>
      <c r="M2422" s="278">
        <f t="shared" si="412"/>
        <v>0</v>
      </c>
      <c r="N2422" s="319">
        <f t="shared" si="413"/>
        <v>0</v>
      </c>
      <c r="O2422" s="300"/>
      <c r="P2422" s="300"/>
      <c r="Q2422" s="297"/>
      <c r="R2422" s="297"/>
      <c r="S2422" s="299" t="str">
        <f t="shared" si="419"/>
        <v/>
      </c>
    </row>
    <row r="2423" spans="1:19" ht="30" customHeight="1" x14ac:dyDescent="0.2">
      <c r="A2423" s="277" t="str">
        <f t="shared" si="409"/>
        <v/>
      </c>
      <c r="B2423" s="296" t="str">
        <f t="shared" si="414"/>
        <v/>
      </c>
      <c r="C2423" s="296" t="str">
        <f t="shared" si="415"/>
        <v/>
      </c>
      <c r="D2423" s="297" t="str">
        <f t="shared" si="416"/>
        <v/>
      </c>
      <c r="E2423" s="298" t="str">
        <f t="shared" si="418"/>
        <v/>
      </c>
      <c r="F2423" s="297"/>
      <c r="G2423" s="297">
        <v>2423</v>
      </c>
      <c r="H2423" s="296" t="str">
        <f t="shared" si="417"/>
        <v/>
      </c>
      <c r="I2423" s="299" t="str">
        <f t="shared" si="410"/>
        <v/>
      </c>
      <c r="J2423" s="93"/>
      <c r="L2423" s="278">
        <f t="shared" si="411"/>
        <v>0</v>
      </c>
      <c r="M2423" s="278">
        <f t="shared" si="412"/>
        <v>0</v>
      </c>
      <c r="N2423" s="319">
        <f t="shared" si="413"/>
        <v>0</v>
      </c>
      <c r="O2423" s="300"/>
      <c r="P2423" s="300"/>
      <c r="Q2423" s="297"/>
      <c r="R2423" s="297"/>
      <c r="S2423" s="299" t="str">
        <f t="shared" si="419"/>
        <v/>
      </c>
    </row>
    <row r="2424" spans="1:19" ht="30" customHeight="1" x14ac:dyDescent="0.2">
      <c r="A2424" s="277" t="str">
        <f t="shared" si="409"/>
        <v/>
      </c>
      <c r="B2424" s="296" t="str">
        <f t="shared" si="414"/>
        <v/>
      </c>
      <c r="C2424" s="296" t="str">
        <f t="shared" si="415"/>
        <v/>
      </c>
      <c r="D2424" s="297" t="str">
        <f t="shared" si="416"/>
        <v/>
      </c>
      <c r="E2424" s="298" t="str">
        <f t="shared" si="418"/>
        <v/>
      </c>
      <c r="F2424" s="297"/>
      <c r="G2424" s="297">
        <v>2424</v>
      </c>
      <c r="H2424" s="296" t="str">
        <f t="shared" si="417"/>
        <v/>
      </c>
      <c r="I2424" s="299" t="str">
        <f t="shared" si="410"/>
        <v/>
      </c>
      <c r="J2424" s="93"/>
      <c r="L2424" s="278">
        <f t="shared" si="411"/>
        <v>0</v>
      </c>
      <c r="M2424" s="278">
        <f t="shared" si="412"/>
        <v>0</v>
      </c>
      <c r="N2424" s="319">
        <f t="shared" si="413"/>
        <v>0</v>
      </c>
      <c r="O2424" s="300"/>
      <c r="P2424" s="300"/>
      <c r="Q2424" s="297"/>
      <c r="R2424" s="297"/>
      <c r="S2424" s="299" t="str">
        <f t="shared" si="419"/>
        <v/>
      </c>
    </row>
    <row r="2425" spans="1:19" ht="30" customHeight="1" x14ac:dyDescent="0.2">
      <c r="A2425" s="277" t="str">
        <f t="shared" si="409"/>
        <v/>
      </c>
      <c r="B2425" s="296" t="str">
        <f t="shared" si="414"/>
        <v/>
      </c>
      <c r="C2425" s="296" t="str">
        <f t="shared" si="415"/>
        <v/>
      </c>
      <c r="D2425" s="297" t="str">
        <f t="shared" si="416"/>
        <v/>
      </c>
      <c r="E2425" s="298" t="str">
        <f t="shared" si="418"/>
        <v/>
      </c>
      <c r="F2425" s="297"/>
      <c r="G2425" s="297">
        <v>2425</v>
      </c>
      <c r="H2425" s="296" t="str">
        <f t="shared" si="417"/>
        <v/>
      </c>
      <c r="I2425" s="299" t="str">
        <f t="shared" si="410"/>
        <v/>
      </c>
      <c r="J2425" s="93"/>
      <c r="L2425" s="278">
        <f t="shared" si="411"/>
        <v>0</v>
      </c>
      <c r="M2425" s="278">
        <f t="shared" si="412"/>
        <v>0</v>
      </c>
      <c r="N2425" s="319">
        <f t="shared" si="413"/>
        <v>0</v>
      </c>
      <c r="O2425" s="300"/>
      <c r="P2425" s="300"/>
      <c r="Q2425" s="297"/>
      <c r="R2425" s="297"/>
      <c r="S2425" s="299" t="str">
        <f t="shared" si="419"/>
        <v/>
      </c>
    </row>
    <row r="2426" spans="1:19" ht="30" customHeight="1" x14ac:dyDescent="0.2">
      <c r="A2426" s="277" t="str">
        <f t="shared" si="409"/>
        <v/>
      </c>
      <c r="B2426" s="296" t="str">
        <f t="shared" si="414"/>
        <v/>
      </c>
      <c r="C2426" s="296" t="str">
        <f t="shared" si="415"/>
        <v/>
      </c>
      <c r="D2426" s="297" t="str">
        <f t="shared" si="416"/>
        <v/>
      </c>
      <c r="E2426" s="298" t="str">
        <f t="shared" si="418"/>
        <v/>
      </c>
      <c r="F2426" s="297"/>
      <c r="G2426" s="297">
        <v>2426</v>
      </c>
      <c r="H2426" s="296" t="str">
        <f t="shared" si="417"/>
        <v/>
      </c>
      <c r="I2426" s="299" t="str">
        <f t="shared" si="410"/>
        <v/>
      </c>
      <c r="J2426" s="93"/>
      <c r="L2426" s="278">
        <f t="shared" si="411"/>
        <v>0</v>
      </c>
      <c r="M2426" s="278">
        <f t="shared" si="412"/>
        <v>0</v>
      </c>
      <c r="N2426" s="319">
        <f t="shared" si="413"/>
        <v>0</v>
      </c>
      <c r="O2426" s="300"/>
      <c r="P2426" s="300"/>
      <c r="Q2426" s="297"/>
      <c r="R2426" s="297"/>
      <c r="S2426" s="299" t="str">
        <f t="shared" si="419"/>
        <v/>
      </c>
    </row>
    <row r="2427" spans="1:19" ht="30" customHeight="1" x14ac:dyDescent="0.2">
      <c r="A2427" s="277" t="str">
        <f t="shared" si="409"/>
        <v/>
      </c>
      <c r="B2427" s="296" t="str">
        <f t="shared" si="414"/>
        <v/>
      </c>
      <c r="C2427" s="296" t="str">
        <f t="shared" si="415"/>
        <v/>
      </c>
      <c r="D2427" s="297" t="str">
        <f t="shared" si="416"/>
        <v/>
      </c>
      <c r="E2427" s="298" t="str">
        <f t="shared" si="418"/>
        <v/>
      </c>
      <c r="F2427" s="297"/>
      <c r="G2427" s="297">
        <v>2427</v>
      </c>
      <c r="H2427" s="296" t="str">
        <f t="shared" si="417"/>
        <v/>
      </c>
      <c r="I2427" s="299" t="str">
        <f t="shared" si="410"/>
        <v/>
      </c>
      <c r="J2427" s="93"/>
      <c r="L2427" s="278">
        <f t="shared" si="411"/>
        <v>0</v>
      </c>
      <c r="M2427" s="278">
        <f t="shared" si="412"/>
        <v>0</v>
      </c>
      <c r="N2427" s="319">
        <f t="shared" si="413"/>
        <v>0</v>
      </c>
      <c r="O2427" s="300"/>
      <c r="P2427" s="300"/>
      <c r="Q2427" s="297"/>
      <c r="R2427" s="297"/>
      <c r="S2427" s="299" t="str">
        <f t="shared" si="419"/>
        <v/>
      </c>
    </row>
    <row r="2428" spans="1:19" ht="30" customHeight="1" x14ac:dyDescent="0.2">
      <c r="A2428" s="277" t="str">
        <f t="shared" si="409"/>
        <v/>
      </c>
      <c r="B2428" s="296" t="str">
        <f t="shared" si="414"/>
        <v/>
      </c>
      <c r="C2428" s="296" t="str">
        <f t="shared" si="415"/>
        <v/>
      </c>
      <c r="D2428" s="297" t="str">
        <f t="shared" si="416"/>
        <v/>
      </c>
      <c r="E2428" s="298" t="str">
        <f t="shared" si="418"/>
        <v/>
      </c>
      <c r="F2428" s="297"/>
      <c r="G2428" s="297">
        <v>2428</v>
      </c>
      <c r="H2428" s="296" t="str">
        <f t="shared" si="417"/>
        <v/>
      </c>
      <c r="I2428" s="299" t="str">
        <f t="shared" si="410"/>
        <v/>
      </c>
      <c r="J2428" s="93"/>
      <c r="L2428" s="278">
        <f t="shared" si="411"/>
        <v>0</v>
      </c>
      <c r="M2428" s="278">
        <f t="shared" si="412"/>
        <v>0</v>
      </c>
      <c r="N2428" s="319">
        <f t="shared" si="413"/>
        <v>0</v>
      </c>
      <c r="O2428" s="300"/>
      <c r="P2428" s="300"/>
      <c r="Q2428" s="297"/>
      <c r="R2428" s="297"/>
      <c r="S2428" s="299" t="str">
        <f t="shared" si="419"/>
        <v/>
      </c>
    </row>
    <row r="2429" spans="1:19" ht="30" customHeight="1" x14ac:dyDescent="0.2">
      <c r="A2429" s="277" t="str">
        <f t="shared" si="409"/>
        <v/>
      </c>
      <c r="B2429" s="296" t="str">
        <f t="shared" si="414"/>
        <v/>
      </c>
      <c r="C2429" s="296" t="str">
        <f t="shared" si="415"/>
        <v/>
      </c>
      <c r="D2429" s="297" t="str">
        <f t="shared" si="416"/>
        <v/>
      </c>
      <c r="E2429" s="298" t="str">
        <f t="shared" si="418"/>
        <v/>
      </c>
      <c r="F2429" s="297"/>
      <c r="G2429" s="297">
        <v>2429</v>
      </c>
      <c r="H2429" s="296" t="str">
        <f t="shared" si="417"/>
        <v/>
      </c>
      <c r="I2429" s="299" t="str">
        <f t="shared" si="410"/>
        <v/>
      </c>
      <c r="J2429" s="93"/>
      <c r="L2429" s="278">
        <f t="shared" si="411"/>
        <v>0</v>
      </c>
      <c r="M2429" s="278">
        <f t="shared" si="412"/>
        <v>0</v>
      </c>
      <c r="N2429" s="319">
        <f t="shared" si="413"/>
        <v>0</v>
      </c>
      <c r="O2429" s="300"/>
      <c r="P2429" s="300"/>
      <c r="Q2429" s="297"/>
      <c r="R2429" s="297"/>
      <c r="S2429" s="299" t="str">
        <f t="shared" si="419"/>
        <v/>
      </c>
    </row>
    <row r="2430" spans="1:19" ht="30" customHeight="1" x14ac:dyDescent="0.2">
      <c r="A2430" s="277" t="str">
        <f t="shared" si="409"/>
        <v/>
      </c>
      <c r="B2430" s="296" t="str">
        <f t="shared" si="414"/>
        <v/>
      </c>
      <c r="C2430" s="296" t="str">
        <f t="shared" si="415"/>
        <v/>
      </c>
      <c r="D2430" s="297" t="str">
        <f t="shared" si="416"/>
        <v/>
      </c>
      <c r="E2430" s="298" t="str">
        <f t="shared" si="418"/>
        <v/>
      </c>
      <c r="F2430" s="297"/>
      <c r="G2430" s="297">
        <v>2430</v>
      </c>
      <c r="H2430" s="296" t="str">
        <f t="shared" si="417"/>
        <v/>
      </c>
      <c r="I2430" s="299" t="str">
        <f t="shared" si="410"/>
        <v/>
      </c>
      <c r="J2430" s="93"/>
      <c r="L2430" s="278">
        <f t="shared" si="411"/>
        <v>0</v>
      </c>
      <c r="M2430" s="278">
        <f t="shared" si="412"/>
        <v>0</v>
      </c>
      <c r="N2430" s="319">
        <f t="shared" si="413"/>
        <v>0</v>
      </c>
      <c r="O2430" s="300"/>
      <c r="P2430" s="300"/>
      <c r="Q2430" s="297"/>
      <c r="R2430" s="297"/>
      <c r="S2430" s="299" t="str">
        <f t="shared" si="419"/>
        <v/>
      </c>
    </row>
    <row r="2431" spans="1:19" ht="30" customHeight="1" x14ac:dyDescent="0.2">
      <c r="A2431" s="277" t="str">
        <f t="shared" si="409"/>
        <v/>
      </c>
      <c r="B2431" s="296" t="str">
        <f t="shared" si="414"/>
        <v/>
      </c>
      <c r="C2431" s="296" t="str">
        <f t="shared" si="415"/>
        <v/>
      </c>
      <c r="D2431" s="297" t="str">
        <f t="shared" si="416"/>
        <v/>
      </c>
      <c r="E2431" s="298" t="str">
        <f t="shared" si="418"/>
        <v/>
      </c>
      <c r="F2431" s="297"/>
      <c r="G2431" s="297">
        <v>2431</v>
      </c>
      <c r="H2431" s="296" t="str">
        <f t="shared" si="417"/>
        <v/>
      </c>
      <c r="I2431" s="299" t="str">
        <f t="shared" si="410"/>
        <v/>
      </c>
      <c r="J2431" s="93"/>
      <c r="L2431" s="278">
        <f t="shared" si="411"/>
        <v>0</v>
      </c>
      <c r="M2431" s="278">
        <f t="shared" si="412"/>
        <v>0</v>
      </c>
      <c r="N2431" s="319">
        <f t="shared" si="413"/>
        <v>0</v>
      </c>
      <c r="O2431" s="300"/>
      <c r="P2431" s="300"/>
      <c r="Q2431" s="297"/>
      <c r="R2431" s="297"/>
      <c r="S2431" s="299" t="str">
        <f t="shared" si="419"/>
        <v/>
      </c>
    </row>
    <row r="2432" spans="1:19" ht="30" customHeight="1" x14ac:dyDescent="0.2">
      <c r="A2432" s="277" t="str">
        <f t="shared" si="409"/>
        <v/>
      </c>
      <c r="B2432" s="296" t="str">
        <f t="shared" si="414"/>
        <v/>
      </c>
      <c r="C2432" s="296" t="str">
        <f t="shared" si="415"/>
        <v/>
      </c>
      <c r="D2432" s="297" t="str">
        <f t="shared" si="416"/>
        <v/>
      </c>
      <c r="E2432" s="298" t="str">
        <f t="shared" si="418"/>
        <v/>
      </c>
      <c r="F2432" s="297"/>
      <c r="G2432" s="297">
        <v>2432</v>
      </c>
      <c r="H2432" s="296" t="str">
        <f t="shared" si="417"/>
        <v/>
      </c>
      <c r="I2432" s="299" t="str">
        <f t="shared" si="410"/>
        <v/>
      </c>
      <c r="J2432" s="93"/>
      <c r="L2432" s="278">
        <f t="shared" si="411"/>
        <v>0</v>
      </c>
      <c r="M2432" s="278">
        <f t="shared" si="412"/>
        <v>0</v>
      </c>
      <c r="N2432" s="319">
        <f t="shared" si="413"/>
        <v>0</v>
      </c>
      <c r="O2432" s="300"/>
      <c r="P2432" s="300"/>
      <c r="Q2432" s="297"/>
      <c r="R2432" s="297"/>
      <c r="S2432" s="299" t="str">
        <f t="shared" si="419"/>
        <v/>
      </c>
    </row>
    <row r="2433" spans="1:19" ht="30" customHeight="1" x14ac:dyDescent="0.2">
      <c r="A2433" s="277" t="str">
        <f t="shared" si="409"/>
        <v/>
      </c>
      <c r="B2433" s="296" t="str">
        <f t="shared" si="414"/>
        <v/>
      </c>
      <c r="C2433" s="296" t="str">
        <f t="shared" si="415"/>
        <v/>
      </c>
      <c r="D2433" s="297" t="str">
        <f t="shared" si="416"/>
        <v/>
      </c>
      <c r="E2433" s="298" t="str">
        <f t="shared" si="418"/>
        <v/>
      </c>
      <c r="F2433" s="297"/>
      <c r="G2433" s="297">
        <v>2433</v>
      </c>
      <c r="H2433" s="296" t="str">
        <f t="shared" si="417"/>
        <v/>
      </c>
      <c r="I2433" s="299" t="str">
        <f t="shared" si="410"/>
        <v/>
      </c>
      <c r="J2433" s="93"/>
      <c r="L2433" s="278">
        <f t="shared" si="411"/>
        <v>0</v>
      </c>
      <c r="M2433" s="278">
        <f t="shared" si="412"/>
        <v>0</v>
      </c>
      <c r="N2433" s="319">
        <f t="shared" si="413"/>
        <v>0</v>
      </c>
      <c r="O2433" s="300"/>
      <c r="P2433" s="300"/>
      <c r="Q2433" s="297"/>
      <c r="R2433" s="297"/>
      <c r="S2433" s="299" t="str">
        <f t="shared" si="419"/>
        <v/>
      </c>
    </row>
    <row r="2434" spans="1:19" ht="30" customHeight="1" x14ac:dyDescent="0.2">
      <c r="A2434" s="277" t="str">
        <f t="shared" ref="A2434:A2497" si="420">IF(B2434="","",$W$3)</f>
        <v/>
      </c>
      <c r="B2434" s="296" t="str">
        <f t="shared" si="414"/>
        <v/>
      </c>
      <c r="C2434" s="296" t="str">
        <f t="shared" si="415"/>
        <v/>
      </c>
      <c r="D2434" s="297" t="str">
        <f t="shared" si="416"/>
        <v/>
      </c>
      <c r="E2434" s="298" t="str">
        <f t="shared" si="418"/>
        <v/>
      </c>
      <c r="F2434" s="297"/>
      <c r="G2434" s="297">
        <v>2434</v>
      </c>
      <c r="H2434" s="296" t="str">
        <f t="shared" si="417"/>
        <v/>
      </c>
      <c r="I2434" s="299" t="str">
        <f t="shared" ref="I2434:I2497" si="421">IF(H2434="","",CONCATENATE("C",IF(H2434&gt;$X$1-25,0,INT(($X$1-H2434-20)/5))))</f>
        <v/>
      </c>
      <c r="J2434" s="93"/>
      <c r="L2434" s="278">
        <f t="shared" ref="L2434:L2497" si="422">IF(D2434="M",1,0)</f>
        <v>0</v>
      </c>
      <c r="M2434" s="278">
        <f t="shared" ref="M2434:M2497" si="423">IF(D2434="F",1,0)</f>
        <v>0</v>
      </c>
      <c r="N2434" s="319">
        <f t="shared" ref="N2434:N2497" si="424">IF(COUNTBLANK(O2434:R2434)=0,1,0)</f>
        <v>0</v>
      </c>
      <c r="O2434" s="300"/>
      <c r="P2434" s="300"/>
      <c r="Q2434" s="297"/>
      <c r="R2434" s="297"/>
      <c r="S2434" s="299" t="str">
        <f t="shared" si="419"/>
        <v/>
      </c>
    </row>
    <row r="2435" spans="1:19" ht="30" customHeight="1" x14ac:dyDescent="0.2">
      <c r="A2435" s="277" t="str">
        <f t="shared" si="420"/>
        <v/>
      </c>
      <c r="B2435" s="296" t="str">
        <f t="shared" ref="B2435:B2498" si="425">IF(O2435="","",O2435)</f>
        <v/>
      </c>
      <c r="C2435" s="296" t="str">
        <f t="shared" ref="C2435:C2498" si="426">IF(P2435="","",P2435)</f>
        <v/>
      </c>
      <c r="D2435" s="297" t="str">
        <f t="shared" ref="D2435:D2498" si="427">IF(Q2435="","",Q2435)</f>
        <v/>
      </c>
      <c r="E2435" s="298" t="str">
        <f t="shared" si="418"/>
        <v/>
      </c>
      <c r="F2435" s="297"/>
      <c r="G2435" s="297">
        <v>2435</v>
      </c>
      <c r="H2435" s="296" t="str">
        <f t="shared" ref="H2435:H2498" si="428">IF(R2435="","",R2435)</f>
        <v/>
      </c>
      <c r="I2435" s="299" t="str">
        <f t="shared" si="421"/>
        <v/>
      </c>
      <c r="J2435" s="93"/>
      <c r="L2435" s="278">
        <f t="shared" si="422"/>
        <v>0</v>
      </c>
      <c r="M2435" s="278">
        <f t="shared" si="423"/>
        <v>0</v>
      </c>
      <c r="N2435" s="319">
        <f t="shared" si="424"/>
        <v>0</v>
      </c>
      <c r="O2435" s="300"/>
      <c r="P2435" s="300"/>
      <c r="Q2435" s="297"/>
      <c r="R2435" s="297"/>
      <c r="S2435" s="299" t="str">
        <f t="shared" si="419"/>
        <v/>
      </c>
    </row>
    <row r="2436" spans="1:19" ht="30" customHeight="1" x14ac:dyDescent="0.2">
      <c r="A2436" s="277" t="str">
        <f t="shared" si="420"/>
        <v/>
      </c>
      <c r="B2436" s="296" t="str">
        <f t="shared" si="425"/>
        <v/>
      </c>
      <c r="C2436" s="296" t="str">
        <f t="shared" si="426"/>
        <v/>
      </c>
      <c r="D2436" s="297" t="str">
        <f t="shared" si="427"/>
        <v/>
      </c>
      <c r="E2436" s="298" t="str">
        <f t="shared" ref="E2436:E2499" si="429">IF(H2436="","",VALUE(CONCATENATE("01/01/",H2436)))</f>
        <v/>
      </c>
      <c r="F2436" s="297"/>
      <c r="G2436" s="297">
        <v>2436</v>
      </c>
      <c r="H2436" s="296" t="str">
        <f t="shared" si="428"/>
        <v/>
      </c>
      <c r="I2436" s="299" t="str">
        <f t="shared" si="421"/>
        <v/>
      </c>
      <c r="J2436" s="93"/>
      <c r="L2436" s="278">
        <f t="shared" si="422"/>
        <v>0</v>
      </c>
      <c r="M2436" s="278">
        <f t="shared" si="423"/>
        <v>0</v>
      </c>
      <c r="N2436" s="319">
        <f t="shared" si="424"/>
        <v>0</v>
      </c>
      <c r="O2436" s="300"/>
      <c r="P2436" s="300"/>
      <c r="Q2436" s="297"/>
      <c r="R2436" s="297"/>
      <c r="S2436" s="299" t="str">
        <f t="shared" si="419"/>
        <v/>
      </c>
    </row>
    <row r="2437" spans="1:19" ht="30" customHeight="1" x14ac:dyDescent="0.2">
      <c r="A2437" s="277" t="str">
        <f t="shared" si="420"/>
        <v/>
      </c>
      <c r="B2437" s="296" t="str">
        <f t="shared" si="425"/>
        <v/>
      </c>
      <c r="C2437" s="296" t="str">
        <f t="shared" si="426"/>
        <v/>
      </c>
      <c r="D2437" s="297" t="str">
        <f t="shared" si="427"/>
        <v/>
      </c>
      <c r="E2437" s="298" t="str">
        <f t="shared" si="429"/>
        <v/>
      </c>
      <c r="F2437" s="297"/>
      <c r="G2437" s="297">
        <v>2437</v>
      </c>
      <c r="H2437" s="296" t="str">
        <f t="shared" si="428"/>
        <v/>
      </c>
      <c r="I2437" s="299" t="str">
        <f t="shared" si="421"/>
        <v/>
      </c>
      <c r="J2437" s="93"/>
      <c r="L2437" s="278">
        <f t="shared" si="422"/>
        <v>0</v>
      </c>
      <c r="M2437" s="278">
        <f t="shared" si="423"/>
        <v>0</v>
      </c>
      <c r="N2437" s="319">
        <f t="shared" si="424"/>
        <v>0</v>
      </c>
      <c r="O2437" s="300"/>
      <c r="P2437" s="300"/>
      <c r="Q2437" s="297"/>
      <c r="R2437" s="297"/>
      <c r="S2437" s="299" t="str">
        <f t="shared" si="419"/>
        <v/>
      </c>
    </row>
    <row r="2438" spans="1:19" ht="30" customHeight="1" x14ac:dyDescent="0.2">
      <c r="A2438" s="277" t="str">
        <f t="shared" si="420"/>
        <v/>
      </c>
      <c r="B2438" s="296" t="str">
        <f t="shared" si="425"/>
        <v/>
      </c>
      <c r="C2438" s="296" t="str">
        <f t="shared" si="426"/>
        <v/>
      </c>
      <c r="D2438" s="297" t="str">
        <f t="shared" si="427"/>
        <v/>
      </c>
      <c r="E2438" s="298" t="str">
        <f t="shared" si="429"/>
        <v/>
      </c>
      <c r="F2438" s="297"/>
      <c r="G2438" s="297">
        <v>2438</v>
      </c>
      <c r="H2438" s="296" t="str">
        <f t="shared" si="428"/>
        <v/>
      </c>
      <c r="I2438" s="299" t="str">
        <f t="shared" si="421"/>
        <v/>
      </c>
      <c r="J2438" s="93"/>
      <c r="L2438" s="278">
        <f t="shared" si="422"/>
        <v>0</v>
      </c>
      <c r="M2438" s="278">
        <f t="shared" si="423"/>
        <v>0</v>
      </c>
      <c r="N2438" s="319">
        <f t="shared" si="424"/>
        <v>0</v>
      </c>
      <c r="O2438" s="300"/>
      <c r="P2438" s="300"/>
      <c r="Q2438" s="297"/>
      <c r="R2438" s="297"/>
      <c r="S2438" s="299" t="str">
        <f t="shared" si="419"/>
        <v/>
      </c>
    </row>
    <row r="2439" spans="1:19" ht="30" customHeight="1" x14ac:dyDescent="0.2">
      <c r="A2439" s="277" t="str">
        <f t="shared" si="420"/>
        <v/>
      </c>
      <c r="B2439" s="296" t="str">
        <f t="shared" si="425"/>
        <v/>
      </c>
      <c r="C2439" s="296" t="str">
        <f t="shared" si="426"/>
        <v/>
      </c>
      <c r="D2439" s="297" t="str">
        <f t="shared" si="427"/>
        <v/>
      </c>
      <c r="E2439" s="298" t="str">
        <f t="shared" si="429"/>
        <v/>
      </c>
      <c r="F2439" s="297"/>
      <c r="G2439" s="297">
        <v>2439</v>
      </c>
      <c r="H2439" s="296" t="str">
        <f t="shared" si="428"/>
        <v/>
      </c>
      <c r="I2439" s="299" t="str">
        <f t="shared" si="421"/>
        <v/>
      </c>
      <c r="J2439" s="93"/>
      <c r="L2439" s="278">
        <f t="shared" si="422"/>
        <v>0</v>
      </c>
      <c r="M2439" s="278">
        <f t="shared" si="423"/>
        <v>0</v>
      </c>
      <c r="N2439" s="319">
        <f t="shared" si="424"/>
        <v>0</v>
      </c>
      <c r="O2439" s="300"/>
      <c r="P2439" s="300"/>
      <c r="Q2439" s="297"/>
      <c r="R2439" s="297"/>
      <c r="S2439" s="299" t="str">
        <f t="shared" si="419"/>
        <v/>
      </c>
    </row>
    <row r="2440" spans="1:19" ht="30" customHeight="1" x14ac:dyDescent="0.2">
      <c r="A2440" s="277" t="str">
        <f t="shared" si="420"/>
        <v/>
      </c>
      <c r="B2440" s="296" t="str">
        <f t="shared" si="425"/>
        <v/>
      </c>
      <c r="C2440" s="296" t="str">
        <f t="shared" si="426"/>
        <v/>
      </c>
      <c r="D2440" s="297" t="str">
        <f t="shared" si="427"/>
        <v/>
      </c>
      <c r="E2440" s="298" t="str">
        <f t="shared" si="429"/>
        <v/>
      </c>
      <c r="F2440" s="297"/>
      <c r="G2440" s="297">
        <v>2440</v>
      </c>
      <c r="H2440" s="296" t="str">
        <f t="shared" si="428"/>
        <v/>
      </c>
      <c r="I2440" s="299" t="str">
        <f t="shared" si="421"/>
        <v/>
      </c>
      <c r="J2440" s="93"/>
      <c r="L2440" s="278">
        <f t="shared" si="422"/>
        <v>0</v>
      </c>
      <c r="M2440" s="278">
        <f t="shared" si="423"/>
        <v>0</v>
      </c>
      <c r="N2440" s="319">
        <f t="shared" si="424"/>
        <v>0</v>
      </c>
      <c r="O2440" s="300"/>
      <c r="P2440" s="300"/>
      <c r="Q2440" s="297"/>
      <c r="R2440" s="297"/>
      <c r="S2440" s="299" t="str">
        <f t="shared" si="419"/>
        <v/>
      </c>
    </row>
    <row r="2441" spans="1:19" ht="30" customHeight="1" x14ac:dyDescent="0.2">
      <c r="A2441" s="277" t="str">
        <f t="shared" si="420"/>
        <v/>
      </c>
      <c r="B2441" s="296" t="str">
        <f t="shared" si="425"/>
        <v/>
      </c>
      <c r="C2441" s="296" t="str">
        <f t="shared" si="426"/>
        <v/>
      </c>
      <c r="D2441" s="297" t="str">
        <f t="shared" si="427"/>
        <v/>
      </c>
      <c r="E2441" s="298" t="str">
        <f t="shared" si="429"/>
        <v/>
      </c>
      <c r="F2441" s="297"/>
      <c r="G2441" s="297">
        <v>2441</v>
      </c>
      <c r="H2441" s="296" t="str">
        <f t="shared" si="428"/>
        <v/>
      </c>
      <c r="I2441" s="299" t="str">
        <f t="shared" si="421"/>
        <v/>
      </c>
      <c r="J2441" s="93"/>
      <c r="L2441" s="278">
        <f t="shared" si="422"/>
        <v>0</v>
      </c>
      <c r="M2441" s="278">
        <f t="shared" si="423"/>
        <v>0</v>
      </c>
      <c r="N2441" s="319">
        <f t="shared" si="424"/>
        <v>0</v>
      </c>
      <c r="O2441" s="300"/>
      <c r="P2441" s="300"/>
      <c r="Q2441" s="297"/>
      <c r="R2441" s="297"/>
      <c r="S2441" s="299" t="str">
        <f t="shared" si="419"/>
        <v/>
      </c>
    </row>
    <row r="2442" spans="1:19" ht="30" customHeight="1" x14ac:dyDescent="0.2">
      <c r="A2442" s="277" t="str">
        <f t="shared" si="420"/>
        <v/>
      </c>
      <c r="B2442" s="296" t="str">
        <f t="shared" si="425"/>
        <v/>
      </c>
      <c r="C2442" s="296" t="str">
        <f t="shared" si="426"/>
        <v/>
      </c>
      <c r="D2442" s="297" t="str">
        <f t="shared" si="427"/>
        <v/>
      </c>
      <c r="E2442" s="298" t="str">
        <f t="shared" si="429"/>
        <v/>
      </c>
      <c r="F2442" s="297"/>
      <c r="G2442" s="297">
        <v>2442</v>
      </c>
      <c r="H2442" s="296" t="str">
        <f t="shared" si="428"/>
        <v/>
      </c>
      <c r="I2442" s="299" t="str">
        <f t="shared" si="421"/>
        <v/>
      </c>
      <c r="J2442" s="93"/>
      <c r="L2442" s="278">
        <f t="shared" si="422"/>
        <v>0</v>
      </c>
      <c r="M2442" s="278">
        <f t="shared" si="423"/>
        <v>0</v>
      </c>
      <c r="N2442" s="319">
        <f t="shared" si="424"/>
        <v>0</v>
      </c>
      <c r="O2442" s="300"/>
      <c r="P2442" s="300"/>
      <c r="Q2442" s="297"/>
      <c r="R2442" s="297"/>
      <c r="S2442" s="299" t="str">
        <f t="shared" si="419"/>
        <v/>
      </c>
    </row>
    <row r="2443" spans="1:19" ht="30" customHeight="1" x14ac:dyDescent="0.2">
      <c r="A2443" s="277" t="str">
        <f t="shared" si="420"/>
        <v/>
      </c>
      <c r="B2443" s="296" t="str">
        <f t="shared" si="425"/>
        <v/>
      </c>
      <c r="C2443" s="296" t="str">
        <f t="shared" si="426"/>
        <v/>
      </c>
      <c r="D2443" s="297" t="str">
        <f t="shared" si="427"/>
        <v/>
      </c>
      <c r="E2443" s="298" t="str">
        <f t="shared" si="429"/>
        <v/>
      </c>
      <c r="F2443" s="297"/>
      <c r="G2443" s="297">
        <v>2443</v>
      </c>
      <c r="H2443" s="296" t="str">
        <f t="shared" si="428"/>
        <v/>
      </c>
      <c r="I2443" s="299" t="str">
        <f t="shared" si="421"/>
        <v/>
      </c>
      <c r="J2443" s="93"/>
      <c r="L2443" s="278">
        <f t="shared" si="422"/>
        <v>0</v>
      </c>
      <c r="M2443" s="278">
        <f t="shared" si="423"/>
        <v>0</v>
      </c>
      <c r="N2443" s="319">
        <f t="shared" si="424"/>
        <v>0</v>
      </c>
      <c r="O2443" s="300"/>
      <c r="P2443" s="300"/>
      <c r="Q2443" s="297"/>
      <c r="R2443" s="297"/>
      <c r="S2443" s="299" t="str">
        <f t="shared" si="419"/>
        <v/>
      </c>
    </row>
    <row r="2444" spans="1:19" ht="30" customHeight="1" x14ac:dyDescent="0.2">
      <c r="A2444" s="277" t="str">
        <f t="shared" si="420"/>
        <v/>
      </c>
      <c r="B2444" s="296" t="str">
        <f t="shared" si="425"/>
        <v/>
      </c>
      <c r="C2444" s="296" t="str">
        <f t="shared" si="426"/>
        <v/>
      </c>
      <c r="D2444" s="297" t="str">
        <f t="shared" si="427"/>
        <v/>
      </c>
      <c r="E2444" s="298" t="str">
        <f t="shared" si="429"/>
        <v/>
      </c>
      <c r="F2444" s="297"/>
      <c r="G2444" s="297">
        <v>2444</v>
      </c>
      <c r="H2444" s="296" t="str">
        <f t="shared" si="428"/>
        <v/>
      </c>
      <c r="I2444" s="299" t="str">
        <f t="shared" si="421"/>
        <v/>
      </c>
      <c r="J2444" s="93"/>
      <c r="L2444" s="278">
        <f t="shared" si="422"/>
        <v>0</v>
      </c>
      <c r="M2444" s="278">
        <f t="shared" si="423"/>
        <v>0</v>
      </c>
      <c r="N2444" s="319">
        <f t="shared" si="424"/>
        <v>0</v>
      </c>
      <c r="O2444" s="300"/>
      <c r="P2444" s="300"/>
      <c r="Q2444" s="297"/>
      <c r="R2444" s="297"/>
      <c r="S2444" s="299" t="str">
        <f t="shared" si="419"/>
        <v/>
      </c>
    </row>
    <row r="2445" spans="1:19" ht="30" customHeight="1" x14ac:dyDescent="0.2">
      <c r="A2445" s="277" t="str">
        <f t="shared" si="420"/>
        <v/>
      </c>
      <c r="B2445" s="296" t="str">
        <f t="shared" si="425"/>
        <v/>
      </c>
      <c r="C2445" s="296" t="str">
        <f t="shared" si="426"/>
        <v/>
      </c>
      <c r="D2445" s="297" t="str">
        <f t="shared" si="427"/>
        <v/>
      </c>
      <c r="E2445" s="298" t="str">
        <f t="shared" si="429"/>
        <v/>
      </c>
      <c r="F2445" s="297"/>
      <c r="G2445" s="297">
        <v>2445</v>
      </c>
      <c r="H2445" s="296" t="str">
        <f t="shared" si="428"/>
        <v/>
      </c>
      <c r="I2445" s="299" t="str">
        <f t="shared" si="421"/>
        <v/>
      </c>
      <c r="J2445" s="93"/>
      <c r="L2445" s="278">
        <f t="shared" si="422"/>
        <v>0</v>
      </c>
      <c r="M2445" s="278">
        <f t="shared" si="423"/>
        <v>0</v>
      </c>
      <c r="N2445" s="319">
        <f t="shared" si="424"/>
        <v>0</v>
      </c>
      <c r="O2445" s="300"/>
      <c r="P2445" s="300"/>
      <c r="Q2445" s="297"/>
      <c r="R2445" s="297"/>
      <c r="S2445" s="299" t="str">
        <f t="shared" si="419"/>
        <v/>
      </c>
    </row>
    <row r="2446" spans="1:19" ht="30" customHeight="1" x14ac:dyDescent="0.2">
      <c r="A2446" s="277" t="str">
        <f t="shared" si="420"/>
        <v/>
      </c>
      <c r="B2446" s="296" t="str">
        <f t="shared" si="425"/>
        <v/>
      </c>
      <c r="C2446" s="296" t="str">
        <f t="shared" si="426"/>
        <v/>
      </c>
      <c r="D2446" s="297" t="str">
        <f t="shared" si="427"/>
        <v/>
      </c>
      <c r="E2446" s="298" t="str">
        <f t="shared" si="429"/>
        <v/>
      </c>
      <c r="F2446" s="297"/>
      <c r="G2446" s="297">
        <v>2446</v>
      </c>
      <c r="H2446" s="296" t="str">
        <f t="shared" si="428"/>
        <v/>
      </c>
      <c r="I2446" s="299" t="str">
        <f t="shared" si="421"/>
        <v/>
      </c>
      <c r="J2446" s="93"/>
      <c r="L2446" s="278">
        <f t="shared" si="422"/>
        <v>0</v>
      </c>
      <c r="M2446" s="278">
        <f t="shared" si="423"/>
        <v>0</v>
      </c>
      <c r="N2446" s="319">
        <f t="shared" si="424"/>
        <v>0</v>
      </c>
      <c r="O2446" s="300"/>
      <c r="P2446" s="300"/>
      <c r="Q2446" s="297"/>
      <c r="R2446" s="297"/>
      <c r="S2446" s="299" t="str">
        <f t="shared" si="419"/>
        <v/>
      </c>
    </row>
    <row r="2447" spans="1:19" ht="30" customHeight="1" x14ac:dyDescent="0.2">
      <c r="A2447" s="277" t="str">
        <f t="shared" si="420"/>
        <v/>
      </c>
      <c r="B2447" s="296" t="str">
        <f t="shared" si="425"/>
        <v/>
      </c>
      <c r="C2447" s="296" t="str">
        <f t="shared" si="426"/>
        <v/>
      </c>
      <c r="D2447" s="297" t="str">
        <f t="shared" si="427"/>
        <v/>
      </c>
      <c r="E2447" s="298" t="str">
        <f t="shared" si="429"/>
        <v/>
      </c>
      <c r="F2447" s="297"/>
      <c r="G2447" s="297">
        <v>2447</v>
      </c>
      <c r="H2447" s="296" t="str">
        <f t="shared" si="428"/>
        <v/>
      </c>
      <c r="I2447" s="299" t="str">
        <f t="shared" si="421"/>
        <v/>
      </c>
      <c r="J2447" s="93"/>
      <c r="L2447" s="278">
        <f t="shared" si="422"/>
        <v>0</v>
      </c>
      <c r="M2447" s="278">
        <f t="shared" si="423"/>
        <v>0</v>
      </c>
      <c r="N2447" s="319">
        <f t="shared" si="424"/>
        <v>0</v>
      </c>
      <c r="O2447" s="300"/>
      <c r="P2447" s="300"/>
      <c r="Q2447" s="297"/>
      <c r="R2447" s="297"/>
      <c r="S2447" s="299" t="str">
        <f t="shared" si="419"/>
        <v/>
      </c>
    </row>
    <row r="2448" spans="1:19" ht="30" customHeight="1" x14ac:dyDescent="0.2">
      <c r="A2448" s="277" t="str">
        <f t="shared" si="420"/>
        <v/>
      </c>
      <c r="B2448" s="296" t="str">
        <f t="shared" si="425"/>
        <v/>
      </c>
      <c r="C2448" s="296" t="str">
        <f t="shared" si="426"/>
        <v/>
      </c>
      <c r="D2448" s="297" t="str">
        <f t="shared" si="427"/>
        <v/>
      </c>
      <c r="E2448" s="298" t="str">
        <f t="shared" si="429"/>
        <v/>
      </c>
      <c r="F2448" s="297"/>
      <c r="G2448" s="297">
        <v>2448</v>
      </c>
      <c r="H2448" s="296" t="str">
        <f t="shared" si="428"/>
        <v/>
      </c>
      <c r="I2448" s="299" t="str">
        <f t="shared" si="421"/>
        <v/>
      </c>
      <c r="J2448" s="93"/>
      <c r="L2448" s="278">
        <f t="shared" si="422"/>
        <v>0</v>
      </c>
      <c r="M2448" s="278">
        <f t="shared" si="423"/>
        <v>0</v>
      </c>
      <c r="N2448" s="319">
        <f t="shared" si="424"/>
        <v>0</v>
      </c>
      <c r="O2448" s="300"/>
      <c r="P2448" s="300"/>
      <c r="Q2448" s="297"/>
      <c r="R2448" s="297"/>
      <c r="S2448" s="299" t="str">
        <f t="shared" si="419"/>
        <v/>
      </c>
    </row>
    <row r="2449" spans="1:19" ht="30" customHeight="1" x14ac:dyDescent="0.2">
      <c r="A2449" s="277" t="str">
        <f t="shared" si="420"/>
        <v/>
      </c>
      <c r="B2449" s="296" t="str">
        <f t="shared" si="425"/>
        <v/>
      </c>
      <c r="C2449" s="296" t="str">
        <f t="shared" si="426"/>
        <v/>
      </c>
      <c r="D2449" s="297" t="str">
        <f t="shared" si="427"/>
        <v/>
      </c>
      <c r="E2449" s="298" t="str">
        <f t="shared" si="429"/>
        <v/>
      </c>
      <c r="F2449" s="297"/>
      <c r="G2449" s="297">
        <v>2449</v>
      </c>
      <c r="H2449" s="296" t="str">
        <f t="shared" si="428"/>
        <v/>
      </c>
      <c r="I2449" s="299" t="str">
        <f t="shared" si="421"/>
        <v/>
      </c>
      <c r="J2449" s="93"/>
      <c r="L2449" s="278">
        <f t="shared" si="422"/>
        <v>0</v>
      </c>
      <c r="M2449" s="278">
        <f t="shared" si="423"/>
        <v>0</v>
      </c>
      <c r="N2449" s="319">
        <f t="shared" si="424"/>
        <v>0</v>
      </c>
      <c r="O2449" s="300"/>
      <c r="P2449" s="300"/>
      <c r="Q2449" s="297"/>
      <c r="R2449" s="297"/>
      <c r="S2449" s="299" t="str">
        <f t="shared" ref="S2449:S2512" si="430">IF(R2449="","",CONCATENATE("C",IF(R2449&gt;$X$1-25,0,INT(($X$1-R2449-20)/5))))</f>
        <v/>
      </c>
    </row>
    <row r="2450" spans="1:19" ht="30" customHeight="1" x14ac:dyDescent="0.2">
      <c r="A2450" s="277" t="str">
        <f t="shared" si="420"/>
        <v/>
      </c>
      <c r="B2450" s="296" t="str">
        <f t="shared" si="425"/>
        <v/>
      </c>
      <c r="C2450" s="296" t="str">
        <f t="shared" si="426"/>
        <v/>
      </c>
      <c r="D2450" s="297" t="str">
        <f t="shared" si="427"/>
        <v/>
      </c>
      <c r="E2450" s="298" t="str">
        <f t="shared" si="429"/>
        <v/>
      </c>
      <c r="F2450" s="297"/>
      <c r="G2450" s="297">
        <v>2450</v>
      </c>
      <c r="H2450" s="296" t="str">
        <f t="shared" si="428"/>
        <v/>
      </c>
      <c r="I2450" s="299" t="str">
        <f t="shared" si="421"/>
        <v/>
      </c>
      <c r="J2450" s="93"/>
      <c r="L2450" s="278">
        <f t="shared" si="422"/>
        <v>0</v>
      </c>
      <c r="M2450" s="278">
        <f t="shared" si="423"/>
        <v>0</v>
      </c>
      <c r="N2450" s="319">
        <f t="shared" si="424"/>
        <v>0</v>
      </c>
      <c r="O2450" s="300"/>
      <c r="P2450" s="300"/>
      <c r="Q2450" s="297"/>
      <c r="R2450" s="297"/>
      <c r="S2450" s="299" t="str">
        <f t="shared" si="430"/>
        <v/>
      </c>
    </row>
    <row r="2451" spans="1:19" ht="30" customHeight="1" x14ac:dyDescent="0.2">
      <c r="A2451" s="277" t="str">
        <f t="shared" si="420"/>
        <v/>
      </c>
      <c r="B2451" s="296" t="str">
        <f t="shared" si="425"/>
        <v/>
      </c>
      <c r="C2451" s="296" t="str">
        <f t="shared" si="426"/>
        <v/>
      </c>
      <c r="D2451" s="297" t="str">
        <f t="shared" si="427"/>
        <v/>
      </c>
      <c r="E2451" s="298" t="str">
        <f t="shared" si="429"/>
        <v/>
      </c>
      <c r="F2451" s="297"/>
      <c r="G2451" s="297">
        <v>2451</v>
      </c>
      <c r="H2451" s="296" t="str">
        <f t="shared" si="428"/>
        <v/>
      </c>
      <c r="I2451" s="299" t="str">
        <f t="shared" si="421"/>
        <v/>
      </c>
      <c r="J2451" s="93"/>
      <c r="L2451" s="278">
        <f t="shared" si="422"/>
        <v>0</v>
      </c>
      <c r="M2451" s="278">
        <f t="shared" si="423"/>
        <v>0</v>
      </c>
      <c r="N2451" s="319">
        <f t="shared" si="424"/>
        <v>0</v>
      </c>
      <c r="O2451" s="300"/>
      <c r="P2451" s="300"/>
      <c r="Q2451" s="297"/>
      <c r="R2451" s="297"/>
      <c r="S2451" s="299" t="str">
        <f t="shared" si="430"/>
        <v/>
      </c>
    </row>
    <row r="2452" spans="1:19" ht="30" customHeight="1" x14ac:dyDescent="0.2">
      <c r="A2452" s="277" t="str">
        <f t="shared" si="420"/>
        <v/>
      </c>
      <c r="B2452" s="296" t="str">
        <f t="shared" si="425"/>
        <v/>
      </c>
      <c r="C2452" s="296" t="str">
        <f t="shared" si="426"/>
        <v/>
      </c>
      <c r="D2452" s="297" t="str">
        <f t="shared" si="427"/>
        <v/>
      </c>
      <c r="E2452" s="298" t="str">
        <f t="shared" si="429"/>
        <v/>
      </c>
      <c r="F2452" s="297"/>
      <c r="G2452" s="297">
        <v>2452</v>
      </c>
      <c r="H2452" s="296" t="str">
        <f t="shared" si="428"/>
        <v/>
      </c>
      <c r="I2452" s="299" t="str">
        <f t="shared" si="421"/>
        <v/>
      </c>
      <c r="J2452" s="93"/>
      <c r="L2452" s="278">
        <f t="shared" si="422"/>
        <v>0</v>
      </c>
      <c r="M2452" s="278">
        <f t="shared" si="423"/>
        <v>0</v>
      </c>
      <c r="N2452" s="319">
        <f t="shared" si="424"/>
        <v>0</v>
      </c>
      <c r="O2452" s="300"/>
      <c r="P2452" s="300"/>
      <c r="Q2452" s="297"/>
      <c r="R2452" s="297"/>
      <c r="S2452" s="299" t="str">
        <f t="shared" si="430"/>
        <v/>
      </c>
    </row>
    <row r="2453" spans="1:19" ht="30" customHeight="1" x14ac:dyDescent="0.2">
      <c r="A2453" s="277" t="str">
        <f t="shared" si="420"/>
        <v/>
      </c>
      <c r="B2453" s="296" t="str">
        <f t="shared" si="425"/>
        <v/>
      </c>
      <c r="C2453" s="296" t="str">
        <f t="shared" si="426"/>
        <v/>
      </c>
      <c r="D2453" s="297" t="str">
        <f t="shared" si="427"/>
        <v/>
      </c>
      <c r="E2453" s="298" t="str">
        <f t="shared" si="429"/>
        <v/>
      </c>
      <c r="F2453" s="297"/>
      <c r="G2453" s="297">
        <v>2453</v>
      </c>
      <c r="H2453" s="296" t="str">
        <f t="shared" si="428"/>
        <v/>
      </c>
      <c r="I2453" s="299" t="str">
        <f t="shared" si="421"/>
        <v/>
      </c>
      <c r="J2453" s="93"/>
      <c r="L2453" s="278">
        <f t="shared" si="422"/>
        <v>0</v>
      </c>
      <c r="M2453" s="278">
        <f t="shared" si="423"/>
        <v>0</v>
      </c>
      <c r="N2453" s="319">
        <f t="shared" si="424"/>
        <v>0</v>
      </c>
      <c r="O2453" s="300"/>
      <c r="P2453" s="300"/>
      <c r="Q2453" s="297"/>
      <c r="R2453" s="297"/>
      <c r="S2453" s="299" t="str">
        <f t="shared" si="430"/>
        <v/>
      </c>
    </row>
    <row r="2454" spans="1:19" ht="30" customHeight="1" x14ac:dyDescent="0.2">
      <c r="A2454" s="277" t="str">
        <f t="shared" si="420"/>
        <v/>
      </c>
      <c r="B2454" s="296" t="str">
        <f t="shared" si="425"/>
        <v/>
      </c>
      <c r="C2454" s="296" t="str">
        <f t="shared" si="426"/>
        <v/>
      </c>
      <c r="D2454" s="297" t="str">
        <f t="shared" si="427"/>
        <v/>
      </c>
      <c r="E2454" s="298" t="str">
        <f t="shared" si="429"/>
        <v/>
      </c>
      <c r="F2454" s="297"/>
      <c r="G2454" s="297">
        <v>2454</v>
      </c>
      <c r="H2454" s="296" t="str">
        <f t="shared" si="428"/>
        <v/>
      </c>
      <c r="I2454" s="299" t="str">
        <f t="shared" si="421"/>
        <v/>
      </c>
      <c r="J2454" s="93"/>
      <c r="L2454" s="278">
        <f t="shared" si="422"/>
        <v>0</v>
      </c>
      <c r="M2454" s="278">
        <f t="shared" si="423"/>
        <v>0</v>
      </c>
      <c r="N2454" s="319">
        <f t="shared" si="424"/>
        <v>0</v>
      </c>
      <c r="O2454" s="300"/>
      <c r="P2454" s="300"/>
      <c r="Q2454" s="297"/>
      <c r="R2454" s="297"/>
      <c r="S2454" s="299" t="str">
        <f t="shared" si="430"/>
        <v/>
      </c>
    </row>
    <row r="2455" spans="1:19" ht="30" customHeight="1" x14ac:dyDescent="0.2">
      <c r="A2455" s="277" t="str">
        <f t="shared" si="420"/>
        <v/>
      </c>
      <c r="B2455" s="296" t="str">
        <f t="shared" si="425"/>
        <v/>
      </c>
      <c r="C2455" s="296" t="str">
        <f t="shared" si="426"/>
        <v/>
      </c>
      <c r="D2455" s="297" t="str">
        <f t="shared" si="427"/>
        <v/>
      </c>
      <c r="E2455" s="298" t="str">
        <f t="shared" si="429"/>
        <v/>
      </c>
      <c r="F2455" s="297"/>
      <c r="G2455" s="297">
        <v>2455</v>
      </c>
      <c r="H2455" s="296" t="str">
        <f t="shared" si="428"/>
        <v/>
      </c>
      <c r="I2455" s="299" t="str">
        <f t="shared" si="421"/>
        <v/>
      </c>
      <c r="J2455" s="93"/>
      <c r="L2455" s="278">
        <f t="shared" si="422"/>
        <v>0</v>
      </c>
      <c r="M2455" s="278">
        <f t="shared" si="423"/>
        <v>0</v>
      </c>
      <c r="N2455" s="319">
        <f t="shared" si="424"/>
        <v>0</v>
      </c>
      <c r="O2455" s="300"/>
      <c r="P2455" s="300"/>
      <c r="Q2455" s="297"/>
      <c r="R2455" s="297"/>
      <c r="S2455" s="299" t="str">
        <f t="shared" si="430"/>
        <v/>
      </c>
    </row>
    <row r="2456" spans="1:19" ht="30" customHeight="1" x14ac:dyDescent="0.2">
      <c r="A2456" s="277" t="str">
        <f t="shared" si="420"/>
        <v/>
      </c>
      <c r="B2456" s="296" t="str">
        <f t="shared" si="425"/>
        <v/>
      </c>
      <c r="C2456" s="296" t="str">
        <f t="shared" si="426"/>
        <v/>
      </c>
      <c r="D2456" s="297" t="str">
        <f t="shared" si="427"/>
        <v/>
      </c>
      <c r="E2456" s="298" t="str">
        <f t="shared" si="429"/>
        <v/>
      </c>
      <c r="F2456" s="297"/>
      <c r="G2456" s="297">
        <v>2456</v>
      </c>
      <c r="H2456" s="296" t="str">
        <f t="shared" si="428"/>
        <v/>
      </c>
      <c r="I2456" s="299" t="str">
        <f t="shared" si="421"/>
        <v/>
      </c>
      <c r="J2456" s="93"/>
      <c r="L2456" s="278">
        <f t="shared" si="422"/>
        <v>0</v>
      </c>
      <c r="M2456" s="278">
        <f t="shared" si="423"/>
        <v>0</v>
      </c>
      <c r="N2456" s="319">
        <f t="shared" si="424"/>
        <v>0</v>
      </c>
      <c r="O2456" s="300"/>
      <c r="P2456" s="300"/>
      <c r="Q2456" s="297"/>
      <c r="R2456" s="297"/>
      <c r="S2456" s="299" t="str">
        <f t="shared" si="430"/>
        <v/>
      </c>
    </row>
    <row r="2457" spans="1:19" ht="30" customHeight="1" x14ac:dyDescent="0.2">
      <c r="A2457" s="277" t="str">
        <f t="shared" si="420"/>
        <v/>
      </c>
      <c r="B2457" s="296" t="str">
        <f t="shared" si="425"/>
        <v/>
      </c>
      <c r="C2457" s="296" t="str">
        <f t="shared" si="426"/>
        <v/>
      </c>
      <c r="D2457" s="297" t="str">
        <f t="shared" si="427"/>
        <v/>
      </c>
      <c r="E2457" s="298" t="str">
        <f t="shared" si="429"/>
        <v/>
      </c>
      <c r="F2457" s="297"/>
      <c r="G2457" s="297">
        <v>2457</v>
      </c>
      <c r="H2457" s="296" t="str">
        <f t="shared" si="428"/>
        <v/>
      </c>
      <c r="I2457" s="299" t="str">
        <f t="shared" si="421"/>
        <v/>
      </c>
      <c r="J2457" s="93"/>
      <c r="L2457" s="278">
        <f t="shared" si="422"/>
        <v>0</v>
      </c>
      <c r="M2457" s="278">
        <f t="shared" si="423"/>
        <v>0</v>
      </c>
      <c r="N2457" s="319">
        <f t="shared" si="424"/>
        <v>0</v>
      </c>
      <c r="O2457" s="300"/>
      <c r="P2457" s="300"/>
      <c r="Q2457" s="297"/>
      <c r="R2457" s="297"/>
      <c r="S2457" s="299" t="str">
        <f t="shared" si="430"/>
        <v/>
      </c>
    </row>
    <row r="2458" spans="1:19" ht="30" customHeight="1" x14ac:dyDescent="0.2">
      <c r="A2458" s="277" t="str">
        <f t="shared" si="420"/>
        <v/>
      </c>
      <c r="B2458" s="296" t="str">
        <f t="shared" si="425"/>
        <v/>
      </c>
      <c r="C2458" s="296" t="str">
        <f t="shared" si="426"/>
        <v/>
      </c>
      <c r="D2458" s="297" t="str">
        <f t="shared" si="427"/>
        <v/>
      </c>
      <c r="E2458" s="298" t="str">
        <f t="shared" si="429"/>
        <v/>
      </c>
      <c r="F2458" s="297"/>
      <c r="G2458" s="297">
        <v>2458</v>
      </c>
      <c r="H2458" s="296" t="str">
        <f t="shared" si="428"/>
        <v/>
      </c>
      <c r="I2458" s="299" t="str">
        <f t="shared" si="421"/>
        <v/>
      </c>
      <c r="J2458" s="93"/>
      <c r="L2458" s="278">
        <f t="shared" si="422"/>
        <v>0</v>
      </c>
      <c r="M2458" s="278">
        <f t="shared" si="423"/>
        <v>0</v>
      </c>
      <c r="N2458" s="319">
        <f t="shared" si="424"/>
        <v>0</v>
      </c>
      <c r="O2458" s="300"/>
      <c r="P2458" s="300"/>
      <c r="Q2458" s="297"/>
      <c r="R2458" s="297"/>
      <c r="S2458" s="299" t="str">
        <f t="shared" si="430"/>
        <v/>
      </c>
    </row>
    <row r="2459" spans="1:19" ht="30" customHeight="1" x14ac:dyDescent="0.2">
      <c r="A2459" s="277" t="str">
        <f t="shared" si="420"/>
        <v/>
      </c>
      <c r="B2459" s="296" t="str">
        <f t="shared" si="425"/>
        <v/>
      </c>
      <c r="C2459" s="296" t="str">
        <f t="shared" si="426"/>
        <v/>
      </c>
      <c r="D2459" s="297" t="str">
        <f t="shared" si="427"/>
        <v/>
      </c>
      <c r="E2459" s="298" t="str">
        <f t="shared" si="429"/>
        <v/>
      </c>
      <c r="F2459" s="297"/>
      <c r="G2459" s="297">
        <v>2459</v>
      </c>
      <c r="H2459" s="296" t="str">
        <f t="shared" si="428"/>
        <v/>
      </c>
      <c r="I2459" s="299" t="str">
        <f t="shared" si="421"/>
        <v/>
      </c>
      <c r="J2459" s="93"/>
      <c r="L2459" s="278">
        <f t="shared" si="422"/>
        <v>0</v>
      </c>
      <c r="M2459" s="278">
        <f t="shared" si="423"/>
        <v>0</v>
      </c>
      <c r="N2459" s="319">
        <f t="shared" si="424"/>
        <v>0</v>
      </c>
      <c r="O2459" s="300"/>
      <c r="P2459" s="300"/>
      <c r="Q2459" s="297"/>
      <c r="R2459" s="297"/>
      <c r="S2459" s="299" t="str">
        <f t="shared" si="430"/>
        <v/>
      </c>
    </row>
    <row r="2460" spans="1:19" ht="30" customHeight="1" x14ac:dyDescent="0.2">
      <c r="A2460" s="277" t="str">
        <f t="shared" si="420"/>
        <v/>
      </c>
      <c r="B2460" s="296" t="str">
        <f t="shared" si="425"/>
        <v/>
      </c>
      <c r="C2460" s="296" t="str">
        <f t="shared" si="426"/>
        <v/>
      </c>
      <c r="D2460" s="297" t="str">
        <f t="shared" si="427"/>
        <v/>
      </c>
      <c r="E2460" s="298" t="str">
        <f t="shared" si="429"/>
        <v/>
      </c>
      <c r="F2460" s="297"/>
      <c r="G2460" s="297">
        <v>2460</v>
      </c>
      <c r="H2460" s="296" t="str">
        <f t="shared" si="428"/>
        <v/>
      </c>
      <c r="I2460" s="299" t="str">
        <f t="shared" si="421"/>
        <v/>
      </c>
      <c r="J2460" s="93"/>
      <c r="L2460" s="278">
        <f t="shared" si="422"/>
        <v>0</v>
      </c>
      <c r="M2460" s="278">
        <f t="shared" si="423"/>
        <v>0</v>
      </c>
      <c r="N2460" s="319">
        <f t="shared" si="424"/>
        <v>0</v>
      </c>
      <c r="O2460" s="300"/>
      <c r="P2460" s="300"/>
      <c r="Q2460" s="297"/>
      <c r="R2460" s="297"/>
      <c r="S2460" s="299" t="str">
        <f t="shared" si="430"/>
        <v/>
      </c>
    </row>
    <row r="2461" spans="1:19" ht="30" customHeight="1" x14ac:dyDescent="0.2">
      <c r="A2461" s="277" t="str">
        <f t="shared" si="420"/>
        <v/>
      </c>
      <c r="B2461" s="296" t="str">
        <f t="shared" si="425"/>
        <v/>
      </c>
      <c r="C2461" s="296" t="str">
        <f t="shared" si="426"/>
        <v/>
      </c>
      <c r="D2461" s="297" t="str">
        <f t="shared" si="427"/>
        <v/>
      </c>
      <c r="E2461" s="298" t="str">
        <f t="shared" si="429"/>
        <v/>
      </c>
      <c r="F2461" s="297"/>
      <c r="G2461" s="297">
        <v>2461</v>
      </c>
      <c r="H2461" s="296" t="str">
        <f t="shared" si="428"/>
        <v/>
      </c>
      <c r="I2461" s="299" t="str">
        <f t="shared" si="421"/>
        <v/>
      </c>
      <c r="J2461" s="93"/>
      <c r="L2461" s="278">
        <f t="shared" si="422"/>
        <v>0</v>
      </c>
      <c r="M2461" s="278">
        <f t="shared" si="423"/>
        <v>0</v>
      </c>
      <c r="N2461" s="319">
        <f t="shared" si="424"/>
        <v>0</v>
      </c>
      <c r="O2461" s="300"/>
      <c r="P2461" s="300"/>
      <c r="Q2461" s="297"/>
      <c r="R2461" s="297"/>
      <c r="S2461" s="299" t="str">
        <f t="shared" si="430"/>
        <v/>
      </c>
    </row>
    <row r="2462" spans="1:19" ht="30" customHeight="1" x14ac:dyDescent="0.2">
      <c r="A2462" s="277" t="str">
        <f t="shared" si="420"/>
        <v/>
      </c>
      <c r="B2462" s="296" t="str">
        <f t="shared" si="425"/>
        <v/>
      </c>
      <c r="C2462" s="296" t="str">
        <f t="shared" si="426"/>
        <v/>
      </c>
      <c r="D2462" s="297" t="str">
        <f t="shared" si="427"/>
        <v/>
      </c>
      <c r="E2462" s="298" t="str">
        <f t="shared" si="429"/>
        <v/>
      </c>
      <c r="F2462" s="297"/>
      <c r="G2462" s="297">
        <v>2462</v>
      </c>
      <c r="H2462" s="296" t="str">
        <f t="shared" si="428"/>
        <v/>
      </c>
      <c r="I2462" s="299" t="str">
        <f t="shared" si="421"/>
        <v/>
      </c>
      <c r="J2462" s="93"/>
      <c r="L2462" s="278">
        <f t="shared" si="422"/>
        <v>0</v>
      </c>
      <c r="M2462" s="278">
        <f t="shared" si="423"/>
        <v>0</v>
      </c>
      <c r="N2462" s="319">
        <f t="shared" si="424"/>
        <v>0</v>
      </c>
      <c r="O2462" s="300"/>
      <c r="P2462" s="300"/>
      <c r="Q2462" s="297"/>
      <c r="R2462" s="297"/>
      <c r="S2462" s="299" t="str">
        <f t="shared" si="430"/>
        <v/>
      </c>
    </row>
    <row r="2463" spans="1:19" ht="30" customHeight="1" x14ac:dyDescent="0.2">
      <c r="A2463" s="277" t="str">
        <f t="shared" si="420"/>
        <v/>
      </c>
      <c r="B2463" s="296" t="str">
        <f t="shared" si="425"/>
        <v/>
      </c>
      <c r="C2463" s="296" t="str">
        <f t="shared" si="426"/>
        <v/>
      </c>
      <c r="D2463" s="297" t="str">
        <f t="shared" si="427"/>
        <v/>
      </c>
      <c r="E2463" s="298" t="str">
        <f t="shared" si="429"/>
        <v/>
      </c>
      <c r="F2463" s="297"/>
      <c r="G2463" s="297">
        <v>2463</v>
      </c>
      <c r="H2463" s="296" t="str">
        <f t="shared" si="428"/>
        <v/>
      </c>
      <c r="I2463" s="299" t="str">
        <f t="shared" si="421"/>
        <v/>
      </c>
      <c r="J2463" s="93"/>
      <c r="L2463" s="278">
        <f t="shared" si="422"/>
        <v>0</v>
      </c>
      <c r="M2463" s="278">
        <f t="shared" si="423"/>
        <v>0</v>
      </c>
      <c r="N2463" s="319">
        <f t="shared" si="424"/>
        <v>0</v>
      </c>
      <c r="O2463" s="300"/>
      <c r="P2463" s="300"/>
      <c r="Q2463" s="297"/>
      <c r="R2463" s="297"/>
      <c r="S2463" s="299" t="str">
        <f t="shared" si="430"/>
        <v/>
      </c>
    </row>
    <row r="2464" spans="1:19" ht="30" customHeight="1" x14ac:dyDescent="0.2">
      <c r="A2464" s="277" t="str">
        <f t="shared" si="420"/>
        <v/>
      </c>
      <c r="B2464" s="296" t="str">
        <f t="shared" si="425"/>
        <v/>
      </c>
      <c r="C2464" s="296" t="str">
        <f t="shared" si="426"/>
        <v/>
      </c>
      <c r="D2464" s="297" t="str">
        <f t="shared" si="427"/>
        <v/>
      </c>
      <c r="E2464" s="298" t="str">
        <f t="shared" si="429"/>
        <v/>
      </c>
      <c r="F2464" s="297"/>
      <c r="G2464" s="297">
        <v>2464</v>
      </c>
      <c r="H2464" s="296" t="str">
        <f t="shared" si="428"/>
        <v/>
      </c>
      <c r="I2464" s="299" t="str">
        <f t="shared" si="421"/>
        <v/>
      </c>
      <c r="J2464" s="93"/>
      <c r="L2464" s="278">
        <f t="shared" si="422"/>
        <v>0</v>
      </c>
      <c r="M2464" s="278">
        <f t="shared" si="423"/>
        <v>0</v>
      </c>
      <c r="N2464" s="319">
        <f t="shared" si="424"/>
        <v>0</v>
      </c>
      <c r="O2464" s="300"/>
      <c r="P2464" s="300"/>
      <c r="Q2464" s="297"/>
      <c r="R2464" s="297"/>
      <c r="S2464" s="299" t="str">
        <f t="shared" si="430"/>
        <v/>
      </c>
    </row>
    <row r="2465" spans="1:19" ht="30" customHeight="1" x14ac:dyDescent="0.2">
      <c r="A2465" s="277" t="str">
        <f t="shared" si="420"/>
        <v/>
      </c>
      <c r="B2465" s="296" t="str">
        <f t="shared" si="425"/>
        <v/>
      </c>
      <c r="C2465" s="296" t="str">
        <f t="shared" si="426"/>
        <v/>
      </c>
      <c r="D2465" s="297" t="str">
        <f t="shared" si="427"/>
        <v/>
      </c>
      <c r="E2465" s="298" t="str">
        <f t="shared" si="429"/>
        <v/>
      </c>
      <c r="F2465" s="297"/>
      <c r="G2465" s="297">
        <v>2465</v>
      </c>
      <c r="H2465" s="296" t="str">
        <f t="shared" si="428"/>
        <v/>
      </c>
      <c r="I2465" s="299" t="str">
        <f t="shared" si="421"/>
        <v/>
      </c>
      <c r="J2465" s="93"/>
      <c r="L2465" s="278">
        <f t="shared" si="422"/>
        <v>0</v>
      </c>
      <c r="M2465" s="278">
        <f t="shared" si="423"/>
        <v>0</v>
      </c>
      <c r="N2465" s="319">
        <f t="shared" si="424"/>
        <v>0</v>
      </c>
      <c r="O2465" s="300"/>
      <c r="P2465" s="300"/>
      <c r="Q2465" s="297"/>
      <c r="R2465" s="297"/>
      <c r="S2465" s="299" t="str">
        <f t="shared" si="430"/>
        <v/>
      </c>
    </row>
    <row r="2466" spans="1:19" ht="30" customHeight="1" x14ac:dyDescent="0.2">
      <c r="A2466" s="277" t="str">
        <f t="shared" si="420"/>
        <v/>
      </c>
      <c r="B2466" s="296" t="str">
        <f t="shared" si="425"/>
        <v/>
      </c>
      <c r="C2466" s="296" t="str">
        <f t="shared" si="426"/>
        <v/>
      </c>
      <c r="D2466" s="297" t="str">
        <f t="shared" si="427"/>
        <v/>
      </c>
      <c r="E2466" s="298" t="str">
        <f t="shared" si="429"/>
        <v/>
      </c>
      <c r="F2466" s="297"/>
      <c r="G2466" s="297">
        <v>2466</v>
      </c>
      <c r="H2466" s="296" t="str">
        <f t="shared" si="428"/>
        <v/>
      </c>
      <c r="I2466" s="299" t="str">
        <f t="shared" si="421"/>
        <v/>
      </c>
      <c r="J2466" s="93"/>
      <c r="L2466" s="278">
        <f t="shared" si="422"/>
        <v>0</v>
      </c>
      <c r="M2466" s="278">
        <f t="shared" si="423"/>
        <v>0</v>
      </c>
      <c r="N2466" s="319">
        <f t="shared" si="424"/>
        <v>0</v>
      </c>
      <c r="O2466" s="300"/>
      <c r="P2466" s="300"/>
      <c r="Q2466" s="297"/>
      <c r="R2466" s="297"/>
      <c r="S2466" s="299" t="str">
        <f t="shared" si="430"/>
        <v/>
      </c>
    </row>
    <row r="2467" spans="1:19" ht="30" customHeight="1" x14ac:dyDescent="0.2">
      <c r="A2467" s="277" t="str">
        <f t="shared" si="420"/>
        <v/>
      </c>
      <c r="B2467" s="296" t="str">
        <f t="shared" si="425"/>
        <v/>
      </c>
      <c r="C2467" s="296" t="str">
        <f t="shared" si="426"/>
        <v/>
      </c>
      <c r="D2467" s="297" t="str">
        <f t="shared" si="427"/>
        <v/>
      </c>
      <c r="E2467" s="298" t="str">
        <f t="shared" si="429"/>
        <v/>
      </c>
      <c r="F2467" s="297"/>
      <c r="G2467" s="297">
        <v>2467</v>
      </c>
      <c r="H2467" s="296" t="str">
        <f t="shared" si="428"/>
        <v/>
      </c>
      <c r="I2467" s="299" t="str">
        <f t="shared" si="421"/>
        <v/>
      </c>
      <c r="J2467" s="93"/>
      <c r="L2467" s="278">
        <f t="shared" si="422"/>
        <v>0</v>
      </c>
      <c r="M2467" s="278">
        <f t="shared" si="423"/>
        <v>0</v>
      </c>
      <c r="N2467" s="319">
        <f t="shared" si="424"/>
        <v>0</v>
      </c>
      <c r="O2467" s="300"/>
      <c r="P2467" s="300"/>
      <c r="Q2467" s="297"/>
      <c r="R2467" s="297"/>
      <c r="S2467" s="299" t="str">
        <f t="shared" si="430"/>
        <v/>
      </c>
    </row>
    <row r="2468" spans="1:19" ht="30" customHeight="1" x14ac:dyDescent="0.2">
      <c r="A2468" s="277" t="str">
        <f t="shared" si="420"/>
        <v/>
      </c>
      <c r="B2468" s="296" t="str">
        <f t="shared" si="425"/>
        <v/>
      </c>
      <c r="C2468" s="296" t="str">
        <f t="shared" si="426"/>
        <v/>
      </c>
      <c r="D2468" s="297" t="str">
        <f t="shared" si="427"/>
        <v/>
      </c>
      <c r="E2468" s="298" t="str">
        <f t="shared" si="429"/>
        <v/>
      </c>
      <c r="F2468" s="297"/>
      <c r="G2468" s="297">
        <v>2468</v>
      </c>
      <c r="H2468" s="296" t="str">
        <f t="shared" si="428"/>
        <v/>
      </c>
      <c r="I2468" s="299" t="str">
        <f t="shared" si="421"/>
        <v/>
      </c>
      <c r="J2468" s="93"/>
      <c r="L2468" s="278">
        <f t="shared" si="422"/>
        <v>0</v>
      </c>
      <c r="M2468" s="278">
        <f t="shared" si="423"/>
        <v>0</v>
      </c>
      <c r="N2468" s="319">
        <f t="shared" si="424"/>
        <v>0</v>
      </c>
      <c r="O2468" s="300"/>
      <c r="P2468" s="300"/>
      <c r="Q2468" s="297"/>
      <c r="R2468" s="297"/>
      <c r="S2468" s="299" t="str">
        <f t="shared" si="430"/>
        <v/>
      </c>
    </row>
    <row r="2469" spans="1:19" ht="30" customHeight="1" x14ac:dyDescent="0.2">
      <c r="A2469" s="277" t="str">
        <f t="shared" si="420"/>
        <v/>
      </c>
      <c r="B2469" s="296" t="str">
        <f t="shared" si="425"/>
        <v/>
      </c>
      <c r="C2469" s="296" t="str">
        <f t="shared" si="426"/>
        <v/>
      </c>
      <c r="D2469" s="297" t="str">
        <f t="shared" si="427"/>
        <v/>
      </c>
      <c r="E2469" s="298" t="str">
        <f t="shared" si="429"/>
        <v/>
      </c>
      <c r="F2469" s="297"/>
      <c r="G2469" s="297">
        <v>2469</v>
      </c>
      <c r="H2469" s="296" t="str">
        <f t="shared" si="428"/>
        <v/>
      </c>
      <c r="I2469" s="299" t="str">
        <f t="shared" si="421"/>
        <v/>
      </c>
      <c r="J2469" s="93"/>
      <c r="L2469" s="278">
        <f t="shared" si="422"/>
        <v>0</v>
      </c>
      <c r="M2469" s="278">
        <f t="shared" si="423"/>
        <v>0</v>
      </c>
      <c r="N2469" s="319">
        <f t="shared" si="424"/>
        <v>0</v>
      </c>
      <c r="O2469" s="300"/>
      <c r="P2469" s="300"/>
      <c r="Q2469" s="297"/>
      <c r="R2469" s="297"/>
      <c r="S2469" s="299" t="str">
        <f t="shared" si="430"/>
        <v/>
      </c>
    </row>
    <row r="2470" spans="1:19" ht="30" customHeight="1" x14ac:dyDescent="0.2">
      <c r="A2470" s="277" t="str">
        <f t="shared" si="420"/>
        <v/>
      </c>
      <c r="B2470" s="296" t="str">
        <f t="shared" si="425"/>
        <v/>
      </c>
      <c r="C2470" s="296" t="str">
        <f t="shared" si="426"/>
        <v/>
      </c>
      <c r="D2470" s="297" t="str">
        <f t="shared" si="427"/>
        <v/>
      </c>
      <c r="E2470" s="298" t="str">
        <f t="shared" si="429"/>
        <v/>
      </c>
      <c r="F2470" s="297"/>
      <c r="G2470" s="297">
        <v>2470</v>
      </c>
      <c r="H2470" s="296" t="str">
        <f t="shared" si="428"/>
        <v/>
      </c>
      <c r="I2470" s="299" t="str">
        <f t="shared" si="421"/>
        <v/>
      </c>
      <c r="J2470" s="93"/>
      <c r="L2470" s="278">
        <f t="shared" si="422"/>
        <v>0</v>
      </c>
      <c r="M2470" s="278">
        <f t="shared" si="423"/>
        <v>0</v>
      </c>
      <c r="N2470" s="319">
        <f t="shared" si="424"/>
        <v>0</v>
      </c>
      <c r="O2470" s="300"/>
      <c r="P2470" s="300"/>
      <c r="Q2470" s="297"/>
      <c r="R2470" s="297"/>
      <c r="S2470" s="299" t="str">
        <f t="shared" si="430"/>
        <v/>
      </c>
    </row>
    <row r="2471" spans="1:19" ht="30" customHeight="1" x14ac:dyDescent="0.2">
      <c r="A2471" s="277" t="str">
        <f t="shared" si="420"/>
        <v/>
      </c>
      <c r="B2471" s="296" t="str">
        <f t="shared" si="425"/>
        <v/>
      </c>
      <c r="C2471" s="296" t="str">
        <f t="shared" si="426"/>
        <v/>
      </c>
      <c r="D2471" s="297" t="str">
        <f t="shared" si="427"/>
        <v/>
      </c>
      <c r="E2471" s="298" t="str">
        <f t="shared" si="429"/>
        <v/>
      </c>
      <c r="F2471" s="297"/>
      <c r="G2471" s="297">
        <v>2471</v>
      </c>
      <c r="H2471" s="296" t="str">
        <f t="shared" si="428"/>
        <v/>
      </c>
      <c r="I2471" s="299" t="str">
        <f t="shared" si="421"/>
        <v/>
      </c>
      <c r="J2471" s="93"/>
      <c r="L2471" s="278">
        <f t="shared" si="422"/>
        <v>0</v>
      </c>
      <c r="M2471" s="278">
        <f t="shared" si="423"/>
        <v>0</v>
      </c>
      <c r="N2471" s="319">
        <f t="shared" si="424"/>
        <v>0</v>
      </c>
      <c r="O2471" s="300"/>
      <c r="P2471" s="300"/>
      <c r="Q2471" s="297"/>
      <c r="R2471" s="297"/>
      <c r="S2471" s="299" t="str">
        <f t="shared" si="430"/>
        <v/>
      </c>
    </row>
    <row r="2472" spans="1:19" ht="30" customHeight="1" x14ac:dyDescent="0.2">
      <c r="A2472" s="277" t="str">
        <f t="shared" si="420"/>
        <v/>
      </c>
      <c r="B2472" s="296" t="str">
        <f t="shared" si="425"/>
        <v/>
      </c>
      <c r="C2472" s="296" t="str">
        <f t="shared" si="426"/>
        <v/>
      </c>
      <c r="D2472" s="297" t="str">
        <f t="shared" si="427"/>
        <v/>
      </c>
      <c r="E2472" s="298" t="str">
        <f t="shared" si="429"/>
        <v/>
      </c>
      <c r="F2472" s="297"/>
      <c r="G2472" s="297">
        <v>2472</v>
      </c>
      <c r="H2472" s="296" t="str">
        <f t="shared" si="428"/>
        <v/>
      </c>
      <c r="I2472" s="299" t="str">
        <f t="shared" si="421"/>
        <v/>
      </c>
      <c r="J2472" s="93"/>
      <c r="L2472" s="278">
        <f t="shared" si="422"/>
        <v>0</v>
      </c>
      <c r="M2472" s="278">
        <f t="shared" si="423"/>
        <v>0</v>
      </c>
      <c r="N2472" s="319">
        <f t="shared" si="424"/>
        <v>0</v>
      </c>
      <c r="O2472" s="300"/>
      <c r="P2472" s="300"/>
      <c r="Q2472" s="297"/>
      <c r="R2472" s="297"/>
      <c r="S2472" s="299" t="str">
        <f t="shared" si="430"/>
        <v/>
      </c>
    </row>
    <row r="2473" spans="1:19" ht="30" customHeight="1" x14ac:dyDescent="0.2">
      <c r="A2473" s="277" t="str">
        <f t="shared" si="420"/>
        <v/>
      </c>
      <c r="B2473" s="296" t="str">
        <f t="shared" si="425"/>
        <v/>
      </c>
      <c r="C2473" s="296" t="str">
        <f t="shared" si="426"/>
        <v/>
      </c>
      <c r="D2473" s="297" t="str">
        <f t="shared" si="427"/>
        <v/>
      </c>
      <c r="E2473" s="298" t="str">
        <f t="shared" si="429"/>
        <v/>
      </c>
      <c r="F2473" s="297"/>
      <c r="G2473" s="297">
        <v>2473</v>
      </c>
      <c r="H2473" s="296" t="str">
        <f t="shared" si="428"/>
        <v/>
      </c>
      <c r="I2473" s="299" t="str">
        <f t="shared" si="421"/>
        <v/>
      </c>
      <c r="J2473" s="93"/>
      <c r="L2473" s="278">
        <f t="shared" si="422"/>
        <v>0</v>
      </c>
      <c r="M2473" s="278">
        <f t="shared" si="423"/>
        <v>0</v>
      </c>
      <c r="N2473" s="319">
        <f t="shared" si="424"/>
        <v>0</v>
      </c>
      <c r="O2473" s="300"/>
      <c r="P2473" s="300"/>
      <c r="Q2473" s="297"/>
      <c r="R2473" s="297"/>
      <c r="S2473" s="299" t="str">
        <f t="shared" si="430"/>
        <v/>
      </c>
    </row>
    <row r="2474" spans="1:19" ht="30" customHeight="1" x14ac:dyDescent="0.2">
      <c r="A2474" s="277" t="str">
        <f t="shared" si="420"/>
        <v/>
      </c>
      <c r="B2474" s="296" t="str">
        <f t="shared" si="425"/>
        <v/>
      </c>
      <c r="C2474" s="296" t="str">
        <f t="shared" si="426"/>
        <v/>
      </c>
      <c r="D2474" s="297" t="str">
        <f t="shared" si="427"/>
        <v/>
      </c>
      <c r="E2474" s="298" t="str">
        <f t="shared" si="429"/>
        <v/>
      </c>
      <c r="F2474" s="297"/>
      <c r="G2474" s="297">
        <v>2474</v>
      </c>
      <c r="H2474" s="296" t="str">
        <f t="shared" si="428"/>
        <v/>
      </c>
      <c r="I2474" s="299" t="str">
        <f t="shared" si="421"/>
        <v/>
      </c>
      <c r="J2474" s="93"/>
      <c r="L2474" s="278">
        <f t="shared" si="422"/>
        <v>0</v>
      </c>
      <c r="M2474" s="278">
        <f t="shared" si="423"/>
        <v>0</v>
      </c>
      <c r="N2474" s="319">
        <f t="shared" si="424"/>
        <v>0</v>
      </c>
      <c r="O2474" s="300"/>
      <c r="P2474" s="300"/>
      <c r="Q2474" s="297"/>
      <c r="R2474" s="297"/>
      <c r="S2474" s="299" t="str">
        <f t="shared" si="430"/>
        <v/>
      </c>
    </row>
    <row r="2475" spans="1:19" ht="30" customHeight="1" x14ac:dyDescent="0.2">
      <c r="A2475" s="277" t="str">
        <f t="shared" si="420"/>
        <v/>
      </c>
      <c r="B2475" s="296" t="str">
        <f t="shared" si="425"/>
        <v/>
      </c>
      <c r="C2475" s="296" t="str">
        <f t="shared" si="426"/>
        <v/>
      </c>
      <c r="D2475" s="297" t="str">
        <f t="shared" si="427"/>
        <v/>
      </c>
      <c r="E2475" s="298" t="str">
        <f t="shared" si="429"/>
        <v/>
      </c>
      <c r="F2475" s="297"/>
      <c r="G2475" s="297">
        <v>2475</v>
      </c>
      <c r="H2475" s="296" t="str">
        <f t="shared" si="428"/>
        <v/>
      </c>
      <c r="I2475" s="299" t="str">
        <f t="shared" si="421"/>
        <v/>
      </c>
      <c r="J2475" s="93"/>
      <c r="L2475" s="278">
        <f t="shared" si="422"/>
        <v>0</v>
      </c>
      <c r="M2475" s="278">
        <f t="shared" si="423"/>
        <v>0</v>
      </c>
      <c r="N2475" s="319">
        <f t="shared" si="424"/>
        <v>0</v>
      </c>
      <c r="O2475" s="300"/>
      <c r="P2475" s="300"/>
      <c r="Q2475" s="297"/>
      <c r="R2475" s="297"/>
      <c r="S2475" s="299" t="str">
        <f t="shared" si="430"/>
        <v/>
      </c>
    </row>
    <row r="2476" spans="1:19" ht="30" customHeight="1" x14ac:dyDescent="0.2">
      <c r="A2476" s="277" t="str">
        <f t="shared" si="420"/>
        <v/>
      </c>
      <c r="B2476" s="296" t="str">
        <f t="shared" si="425"/>
        <v/>
      </c>
      <c r="C2476" s="296" t="str">
        <f t="shared" si="426"/>
        <v/>
      </c>
      <c r="D2476" s="297" t="str">
        <f t="shared" si="427"/>
        <v/>
      </c>
      <c r="E2476" s="298" t="str">
        <f t="shared" si="429"/>
        <v/>
      </c>
      <c r="F2476" s="297"/>
      <c r="G2476" s="297">
        <v>2476</v>
      </c>
      <c r="H2476" s="296" t="str">
        <f t="shared" si="428"/>
        <v/>
      </c>
      <c r="I2476" s="299" t="str">
        <f t="shared" si="421"/>
        <v/>
      </c>
      <c r="J2476" s="93"/>
      <c r="L2476" s="278">
        <f t="shared" si="422"/>
        <v>0</v>
      </c>
      <c r="M2476" s="278">
        <f t="shared" si="423"/>
        <v>0</v>
      </c>
      <c r="N2476" s="319">
        <f t="shared" si="424"/>
        <v>0</v>
      </c>
      <c r="O2476" s="300"/>
      <c r="P2476" s="300"/>
      <c r="Q2476" s="297"/>
      <c r="R2476" s="297"/>
      <c r="S2476" s="299" t="str">
        <f t="shared" si="430"/>
        <v/>
      </c>
    </row>
    <row r="2477" spans="1:19" ht="30" customHeight="1" x14ac:dyDescent="0.2">
      <c r="A2477" s="277" t="str">
        <f t="shared" si="420"/>
        <v/>
      </c>
      <c r="B2477" s="296" t="str">
        <f t="shared" si="425"/>
        <v/>
      </c>
      <c r="C2477" s="296" t="str">
        <f t="shared" si="426"/>
        <v/>
      </c>
      <c r="D2477" s="297" t="str">
        <f t="shared" si="427"/>
        <v/>
      </c>
      <c r="E2477" s="298" t="str">
        <f t="shared" si="429"/>
        <v/>
      </c>
      <c r="F2477" s="297"/>
      <c r="G2477" s="297">
        <v>2477</v>
      </c>
      <c r="H2477" s="296" t="str">
        <f t="shared" si="428"/>
        <v/>
      </c>
      <c r="I2477" s="299" t="str">
        <f t="shared" si="421"/>
        <v/>
      </c>
      <c r="J2477" s="93"/>
      <c r="L2477" s="278">
        <f t="shared" si="422"/>
        <v>0</v>
      </c>
      <c r="M2477" s="278">
        <f t="shared" si="423"/>
        <v>0</v>
      </c>
      <c r="N2477" s="319">
        <f t="shared" si="424"/>
        <v>0</v>
      </c>
      <c r="O2477" s="300"/>
      <c r="P2477" s="300"/>
      <c r="Q2477" s="297"/>
      <c r="R2477" s="297"/>
      <c r="S2477" s="299" t="str">
        <f t="shared" si="430"/>
        <v/>
      </c>
    </row>
    <row r="2478" spans="1:19" ht="30" customHeight="1" x14ac:dyDescent="0.2">
      <c r="A2478" s="277" t="str">
        <f t="shared" si="420"/>
        <v/>
      </c>
      <c r="B2478" s="296" t="str">
        <f t="shared" si="425"/>
        <v/>
      </c>
      <c r="C2478" s="296" t="str">
        <f t="shared" si="426"/>
        <v/>
      </c>
      <c r="D2478" s="297" t="str">
        <f t="shared" si="427"/>
        <v/>
      </c>
      <c r="E2478" s="298" t="str">
        <f t="shared" si="429"/>
        <v/>
      </c>
      <c r="F2478" s="297"/>
      <c r="G2478" s="297">
        <v>2478</v>
      </c>
      <c r="H2478" s="296" t="str">
        <f t="shared" si="428"/>
        <v/>
      </c>
      <c r="I2478" s="299" t="str">
        <f t="shared" si="421"/>
        <v/>
      </c>
      <c r="J2478" s="93"/>
      <c r="L2478" s="278">
        <f t="shared" si="422"/>
        <v>0</v>
      </c>
      <c r="M2478" s="278">
        <f t="shared" si="423"/>
        <v>0</v>
      </c>
      <c r="N2478" s="319">
        <f t="shared" si="424"/>
        <v>0</v>
      </c>
      <c r="O2478" s="300"/>
      <c r="P2478" s="300"/>
      <c r="Q2478" s="297"/>
      <c r="R2478" s="297"/>
      <c r="S2478" s="299" t="str">
        <f t="shared" si="430"/>
        <v/>
      </c>
    </row>
    <row r="2479" spans="1:19" ht="30" customHeight="1" x14ac:dyDescent="0.2">
      <c r="A2479" s="277" t="str">
        <f t="shared" si="420"/>
        <v/>
      </c>
      <c r="B2479" s="296" t="str">
        <f t="shared" si="425"/>
        <v/>
      </c>
      <c r="C2479" s="296" t="str">
        <f t="shared" si="426"/>
        <v/>
      </c>
      <c r="D2479" s="297" t="str">
        <f t="shared" si="427"/>
        <v/>
      </c>
      <c r="E2479" s="298" t="str">
        <f t="shared" si="429"/>
        <v/>
      </c>
      <c r="F2479" s="297"/>
      <c r="G2479" s="297">
        <v>2479</v>
      </c>
      <c r="H2479" s="296" t="str">
        <f t="shared" si="428"/>
        <v/>
      </c>
      <c r="I2479" s="299" t="str">
        <f t="shared" si="421"/>
        <v/>
      </c>
      <c r="J2479" s="93"/>
      <c r="L2479" s="278">
        <f t="shared" si="422"/>
        <v>0</v>
      </c>
      <c r="M2479" s="278">
        <f t="shared" si="423"/>
        <v>0</v>
      </c>
      <c r="N2479" s="319">
        <f t="shared" si="424"/>
        <v>0</v>
      </c>
      <c r="O2479" s="300"/>
      <c r="P2479" s="300"/>
      <c r="Q2479" s="297"/>
      <c r="R2479" s="297"/>
      <c r="S2479" s="299" t="str">
        <f t="shared" si="430"/>
        <v/>
      </c>
    </row>
    <row r="2480" spans="1:19" ht="30" customHeight="1" x14ac:dyDescent="0.2">
      <c r="A2480" s="277" t="str">
        <f t="shared" si="420"/>
        <v/>
      </c>
      <c r="B2480" s="296" t="str">
        <f t="shared" si="425"/>
        <v/>
      </c>
      <c r="C2480" s="296" t="str">
        <f t="shared" si="426"/>
        <v/>
      </c>
      <c r="D2480" s="297" t="str">
        <f t="shared" si="427"/>
        <v/>
      </c>
      <c r="E2480" s="298" t="str">
        <f t="shared" si="429"/>
        <v/>
      </c>
      <c r="F2480" s="297"/>
      <c r="G2480" s="297">
        <v>2480</v>
      </c>
      <c r="H2480" s="296" t="str">
        <f t="shared" si="428"/>
        <v/>
      </c>
      <c r="I2480" s="299" t="str">
        <f t="shared" si="421"/>
        <v/>
      </c>
      <c r="J2480" s="93"/>
      <c r="L2480" s="278">
        <f t="shared" si="422"/>
        <v>0</v>
      </c>
      <c r="M2480" s="278">
        <f t="shared" si="423"/>
        <v>0</v>
      </c>
      <c r="N2480" s="319">
        <f t="shared" si="424"/>
        <v>0</v>
      </c>
      <c r="O2480" s="300"/>
      <c r="P2480" s="300"/>
      <c r="Q2480" s="297"/>
      <c r="R2480" s="297"/>
      <c r="S2480" s="299" t="str">
        <f t="shared" si="430"/>
        <v/>
      </c>
    </row>
    <row r="2481" spans="1:19" ht="30" customHeight="1" x14ac:dyDescent="0.2">
      <c r="A2481" s="277" t="str">
        <f t="shared" si="420"/>
        <v/>
      </c>
      <c r="B2481" s="296" t="str">
        <f t="shared" si="425"/>
        <v/>
      </c>
      <c r="C2481" s="296" t="str">
        <f t="shared" si="426"/>
        <v/>
      </c>
      <c r="D2481" s="297" t="str">
        <f t="shared" si="427"/>
        <v/>
      </c>
      <c r="E2481" s="298" t="str">
        <f t="shared" si="429"/>
        <v/>
      </c>
      <c r="F2481" s="297"/>
      <c r="G2481" s="297">
        <v>2481</v>
      </c>
      <c r="H2481" s="296" t="str">
        <f t="shared" si="428"/>
        <v/>
      </c>
      <c r="I2481" s="299" t="str">
        <f t="shared" si="421"/>
        <v/>
      </c>
      <c r="J2481" s="93"/>
      <c r="L2481" s="278">
        <f t="shared" si="422"/>
        <v>0</v>
      </c>
      <c r="M2481" s="278">
        <f t="shared" si="423"/>
        <v>0</v>
      </c>
      <c r="N2481" s="319">
        <f t="shared" si="424"/>
        <v>0</v>
      </c>
      <c r="O2481" s="300"/>
      <c r="P2481" s="300"/>
      <c r="Q2481" s="297"/>
      <c r="R2481" s="297"/>
      <c r="S2481" s="299" t="str">
        <f t="shared" si="430"/>
        <v/>
      </c>
    </row>
    <row r="2482" spans="1:19" ht="30" customHeight="1" x14ac:dyDescent="0.2">
      <c r="A2482" s="277" t="str">
        <f t="shared" si="420"/>
        <v/>
      </c>
      <c r="B2482" s="296" t="str">
        <f t="shared" si="425"/>
        <v/>
      </c>
      <c r="C2482" s="296" t="str">
        <f t="shared" si="426"/>
        <v/>
      </c>
      <c r="D2482" s="297" t="str">
        <f t="shared" si="427"/>
        <v/>
      </c>
      <c r="E2482" s="298" t="str">
        <f t="shared" si="429"/>
        <v/>
      </c>
      <c r="F2482" s="297"/>
      <c r="G2482" s="297">
        <v>2482</v>
      </c>
      <c r="H2482" s="296" t="str">
        <f t="shared" si="428"/>
        <v/>
      </c>
      <c r="I2482" s="299" t="str">
        <f t="shared" si="421"/>
        <v/>
      </c>
      <c r="J2482" s="93"/>
      <c r="L2482" s="278">
        <f t="shared" si="422"/>
        <v>0</v>
      </c>
      <c r="M2482" s="278">
        <f t="shared" si="423"/>
        <v>0</v>
      </c>
      <c r="N2482" s="319">
        <f t="shared" si="424"/>
        <v>0</v>
      </c>
      <c r="O2482" s="300"/>
      <c r="P2482" s="300"/>
      <c r="Q2482" s="297"/>
      <c r="R2482" s="297"/>
      <c r="S2482" s="299" t="str">
        <f t="shared" si="430"/>
        <v/>
      </c>
    </row>
    <row r="2483" spans="1:19" ht="30" customHeight="1" x14ac:dyDescent="0.2">
      <c r="A2483" s="277" t="str">
        <f t="shared" si="420"/>
        <v/>
      </c>
      <c r="B2483" s="296" t="str">
        <f t="shared" si="425"/>
        <v/>
      </c>
      <c r="C2483" s="296" t="str">
        <f t="shared" si="426"/>
        <v/>
      </c>
      <c r="D2483" s="297" t="str">
        <f t="shared" si="427"/>
        <v/>
      </c>
      <c r="E2483" s="298" t="str">
        <f t="shared" si="429"/>
        <v/>
      </c>
      <c r="F2483" s="297"/>
      <c r="G2483" s="297">
        <v>2483</v>
      </c>
      <c r="H2483" s="296" t="str">
        <f t="shared" si="428"/>
        <v/>
      </c>
      <c r="I2483" s="299" t="str">
        <f t="shared" si="421"/>
        <v/>
      </c>
      <c r="J2483" s="93"/>
      <c r="L2483" s="278">
        <f t="shared" si="422"/>
        <v>0</v>
      </c>
      <c r="M2483" s="278">
        <f t="shared" si="423"/>
        <v>0</v>
      </c>
      <c r="N2483" s="319">
        <f t="shared" si="424"/>
        <v>0</v>
      </c>
      <c r="O2483" s="300"/>
      <c r="P2483" s="300"/>
      <c r="Q2483" s="297"/>
      <c r="R2483" s="297"/>
      <c r="S2483" s="299" t="str">
        <f t="shared" si="430"/>
        <v/>
      </c>
    </row>
    <row r="2484" spans="1:19" ht="30" customHeight="1" x14ac:dyDescent="0.2">
      <c r="A2484" s="277" t="str">
        <f t="shared" si="420"/>
        <v/>
      </c>
      <c r="B2484" s="296" t="str">
        <f t="shared" si="425"/>
        <v/>
      </c>
      <c r="C2484" s="296" t="str">
        <f t="shared" si="426"/>
        <v/>
      </c>
      <c r="D2484" s="297" t="str">
        <f t="shared" si="427"/>
        <v/>
      </c>
      <c r="E2484" s="298" t="str">
        <f t="shared" si="429"/>
        <v/>
      </c>
      <c r="F2484" s="297"/>
      <c r="G2484" s="297">
        <v>2484</v>
      </c>
      <c r="H2484" s="296" t="str">
        <f t="shared" si="428"/>
        <v/>
      </c>
      <c r="I2484" s="299" t="str">
        <f t="shared" si="421"/>
        <v/>
      </c>
      <c r="J2484" s="93"/>
      <c r="L2484" s="278">
        <f t="shared" si="422"/>
        <v>0</v>
      </c>
      <c r="M2484" s="278">
        <f t="shared" si="423"/>
        <v>0</v>
      </c>
      <c r="N2484" s="319">
        <f t="shared" si="424"/>
        <v>0</v>
      </c>
      <c r="O2484" s="300"/>
      <c r="P2484" s="300"/>
      <c r="Q2484" s="297"/>
      <c r="R2484" s="297"/>
      <c r="S2484" s="299" t="str">
        <f t="shared" si="430"/>
        <v/>
      </c>
    </row>
    <row r="2485" spans="1:19" ht="30" customHeight="1" x14ac:dyDescent="0.2">
      <c r="A2485" s="277" t="str">
        <f t="shared" si="420"/>
        <v/>
      </c>
      <c r="B2485" s="296" t="str">
        <f t="shared" si="425"/>
        <v/>
      </c>
      <c r="C2485" s="296" t="str">
        <f t="shared" si="426"/>
        <v/>
      </c>
      <c r="D2485" s="297" t="str">
        <f t="shared" si="427"/>
        <v/>
      </c>
      <c r="E2485" s="298" t="str">
        <f t="shared" si="429"/>
        <v/>
      </c>
      <c r="F2485" s="297"/>
      <c r="G2485" s="297">
        <v>2485</v>
      </c>
      <c r="H2485" s="296" t="str">
        <f t="shared" si="428"/>
        <v/>
      </c>
      <c r="I2485" s="299" t="str">
        <f t="shared" si="421"/>
        <v/>
      </c>
      <c r="J2485" s="93"/>
      <c r="L2485" s="278">
        <f t="shared" si="422"/>
        <v>0</v>
      </c>
      <c r="M2485" s="278">
        <f t="shared" si="423"/>
        <v>0</v>
      </c>
      <c r="N2485" s="319">
        <f t="shared" si="424"/>
        <v>0</v>
      </c>
      <c r="O2485" s="300"/>
      <c r="P2485" s="300"/>
      <c r="Q2485" s="297"/>
      <c r="R2485" s="297"/>
      <c r="S2485" s="299" t="str">
        <f t="shared" si="430"/>
        <v/>
      </c>
    </row>
    <row r="2486" spans="1:19" ht="30" customHeight="1" x14ac:dyDescent="0.2">
      <c r="A2486" s="277" t="str">
        <f t="shared" si="420"/>
        <v/>
      </c>
      <c r="B2486" s="296" t="str">
        <f t="shared" si="425"/>
        <v/>
      </c>
      <c r="C2486" s="296" t="str">
        <f t="shared" si="426"/>
        <v/>
      </c>
      <c r="D2486" s="297" t="str">
        <f t="shared" si="427"/>
        <v/>
      </c>
      <c r="E2486" s="298" t="str">
        <f t="shared" si="429"/>
        <v/>
      </c>
      <c r="F2486" s="297"/>
      <c r="G2486" s="297">
        <v>2486</v>
      </c>
      <c r="H2486" s="296" t="str">
        <f t="shared" si="428"/>
        <v/>
      </c>
      <c r="I2486" s="299" t="str">
        <f t="shared" si="421"/>
        <v/>
      </c>
      <c r="J2486" s="93"/>
      <c r="L2486" s="278">
        <f t="shared" si="422"/>
        <v>0</v>
      </c>
      <c r="M2486" s="278">
        <f t="shared" si="423"/>
        <v>0</v>
      </c>
      <c r="N2486" s="319">
        <f t="shared" si="424"/>
        <v>0</v>
      </c>
      <c r="O2486" s="300"/>
      <c r="P2486" s="300"/>
      <c r="Q2486" s="297"/>
      <c r="R2486" s="297"/>
      <c r="S2486" s="299" t="str">
        <f t="shared" si="430"/>
        <v/>
      </c>
    </row>
    <row r="2487" spans="1:19" ht="30" customHeight="1" x14ac:dyDescent="0.2">
      <c r="A2487" s="277" t="str">
        <f t="shared" si="420"/>
        <v/>
      </c>
      <c r="B2487" s="296" t="str">
        <f t="shared" si="425"/>
        <v/>
      </c>
      <c r="C2487" s="296" t="str">
        <f t="shared" si="426"/>
        <v/>
      </c>
      <c r="D2487" s="297" t="str">
        <f t="shared" si="427"/>
        <v/>
      </c>
      <c r="E2487" s="298" t="str">
        <f t="shared" si="429"/>
        <v/>
      </c>
      <c r="F2487" s="297"/>
      <c r="G2487" s="297">
        <v>2487</v>
      </c>
      <c r="H2487" s="296" t="str">
        <f t="shared" si="428"/>
        <v/>
      </c>
      <c r="I2487" s="299" t="str">
        <f t="shared" si="421"/>
        <v/>
      </c>
      <c r="J2487" s="93"/>
      <c r="L2487" s="278">
        <f t="shared" si="422"/>
        <v>0</v>
      </c>
      <c r="M2487" s="278">
        <f t="shared" si="423"/>
        <v>0</v>
      </c>
      <c r="N2487" s="319">
        <f t="shared" si="424"/>
        <v>0</v>
      </c>
      <c r="O2487" s="300"/>
      <c r="P2487" s="300"/>
      <c r="Q2487" s="297"/>
      <c r="R2487" s="297"/>
      <c r="S2487" s="299" t="str">
        <f t="shared" si="430"/>
        <v/>
      </c>
    </row>
    <row r="2488" spans="1:19" ht="30" customHeight="1" x14ac:dyDescent="0.2">
      <c r="A2488" s="277" t="str">
        <f t="shared" si="420"/>
        <v/>
      </c>
      <c r="B2488" s="296" t="str">
        <f t="shared" si="425"/>
        <v/>
      </c>
      <c r="C2488" s="296" t="str">
        <f t="shared" si="426"/>
        <v/>
      </c>
      <c r="D2488" s="297" t="str">
        <f t="shared" si="427"/>
        <v/>
      </c>
      <c r="E2488" s="298" t="str">
        <f t="shared" si="429"/>
        <v/>
      </c>
      <c r="F2488" s="297"/>
      <c r="G2488" s="297">
        <v>2488</v>
      </c>
      <c r="H2488" s="296" t="str">
        <f t="shared" si="428"/>
        <v/>
      </c>
      <c r="I2488" s="299" t="str">
        <f t="shared" si="421"/>
        <v/>
      </c>
      <c r="J2488" s="93"/>
      <c r="L2488" s="278">
        <f t="shared" si="422"/>
        <v>0</v>
      </c>
      <c r="M2488" s="278">
        <f t="shared" si="423"/>
        <v>0</v>
      </c>
      <c r="N2488" s="319">
        <f t="shared" si="424"/>
        <v>0</v>
      </c>
      <c r="O2488" s="300"/>
      <c r="P2488" s="300"/>
      <c r="Q2488" s="297"/>
      <c r="R2488" s="297"/>
      <c r="S2488" s="299" t="str">
        <f t="shared" si="430"/>
        <v/>
      </c>
    </row>
    <row r="2489" spans="1:19" ht="30" customHeight="1" x14ac:dyDescent="0.2">
      <c r="A2489" s="277" t="str">
        <f t="shared" si="420"/>
        <v/>
      </c>
      <c r="B2489" s="296" t="str">
        <f t="shared" si="425"/>
        <v/>
      </c>
      <c r="C2489" s="296" t="str">
        <f t="shared" si="426"/>
        <v/>
      </c>
      <c r="D2489" s="297" t="str">
        <f t="shared" si="427"/>
        <v/>
      </c>
      <c r="E2489" s="298" t="str">
        <f t="shared" si="429"/>
        <v/>
      </c>
      <c r="F2489" s="297"/>
      <c r="G2489" s="297">
        <v>2489</v>
      </c>
      <c r="H2489" s="296" t="str">
        <f t="shared" si="428"/>
        <v/>
      </c>
      <c r="I2489" s="299" t="str">
        <f t="shared" si="421"/>
        <v/>
      </c>
      <c r="J2489" s="93"/>
      <c r="L2489" s="278">
        <f t="shared" si="422"/>
        <v>0</v>
      </c>
      <c r="M2489" s="278">
        <f t="shared" si="423"/>
        <v>0</v>
      </c>
      <c r="N2489" s="319">
        <f t="shared" si="424"/>
        <v>0</v>
      </c>
      <c r="O2489" s="300"/>
      <c r="P2489" s="300"/>
      <c r="Q2489" s="297"/>
      <c r="R2489" s="297"/>
      <c r="S2489" s="299" t="str">
        <f t="shared" si="430"/>
        <v/>
      </c>
    </row>
    <row r="2490" spans="1:19" ht="30" customHeight="1" x14ac:dyDescent="0.2">
      <c r="A2490" s="277" t="str">
        <f t="shared" si="420"/>
        <v/>
      </c>
      <c r="B2490" s="296" t="str">
        <f t="shared" si="425"/>
        <v/>
      </c>
      <c r="C2490" s="296" t="str">
        <f t="shared" si="426"/>
        <v/>
      </c>
      <c r="D2490" s="297" t="str">
        <f t="shared" si="427"/>
        <v/>
      </c>
      <c r="E2490" s="298" t="str">
        <f t="shared" si="429"/>
        <v/>
      </c>
      <c r="F2490" s="297"/>
      <c r="G2490" s="297">
        <v>2490</v>
      </c>
      <c r="H2490" s="296" t="str">
        <f t="shared" si="428"/>
        <v/>
      </c>
      <c r="I2490" s="299" t="str">
        <f t="shared" si="421"/>
        <v/>
      </c>
      <c r="J2490" s="93"/>
      <c r="L2490" s="278">
        <f t="shared" si="422"/>
        <v>0</v>
      </c>
      <c r="M2490" s="278">
        <f t="shared" si="423"/>
        <v>0</v>
      </c>
      <c r="N2490" s="319">
        <f t="shared" si="424"/>
        <v>0</v>
      </c>
      <c r="O2490" s="300"/>
      <c r="P2490" s="300"/>
      <c r="Q2490" s="297"/>
      <c r="R2490" s="297"/>
      <c r="S2490" s="299" t="str">
        <f t="shared" si="430"/>
        <v/>
      </c>
    </row>
    <row r="2491" spans="1:19" ht="30" customHeight="1" x14ac:dyDescent="0.2">
      <c r="A2491" s="277" t="str">
        <f t="shared" si="420"/>
        <v/>
      </c>
      <c r="B2491" s="296" t="str">
        <f t="shared" si="425"/>
        <v/>
      </c>
      <c r="C2491" s="296" t="str">
        <f t="shared" si="426"/>
        <v/>
      </c>
      <c r="D2491" s="297" t="str">
        <f t="shared" si="427"/>
        <v/>
      </c>
      <c r="E2491" s="298" t="str">
        <f t="shared" si="429"/>
        <v/>
      </c>
      <c r="F2491" s="297"/>
      <c r="G2491" s="297">
        <v>2491</v>
      </c>
      <c r="H2491" s="296" t="str">
        <f t="shared" si="428"/>
        <v/>
      </c>
      <c r="I2491" s="299" t="str">
        <f t="shared" si="421"/>
        <v/>
      </c>
      <c r="J2491" s="93"/>
      <c r="L2491" s="278">
        <f t="shared" si="422"/>
        <v>0</v>
      </c>
      <c r="M2491" s="278">
        <f t="shared" si="423"/>
        <v>0</v>
      </c>
      <c r="N2491" s="319">
        <f t="shared" si="424"/>
        <v>0</v>
      </c>
      <c r="O2491" s="300"/>
      <c r="P2491" s="300"/>
      <c r="Q2491" s="297"/>
      <c r="R2491" s="297"/>
      <c r="S2491" s="299" t="str">
        <f t="shared" si="430"/>
        <v/>
      </c>
    </row>
    <row r="2492" spans="1:19" ht="30" customHeight="1" x14ac:dyDescent="0.2">
      <c r="A2492" s="277" t="str">
        <f t="shared" si="420"/>
        <v/>
      </c>
      <c r="B2492" s="296" t="str">
        <f t="shared" si="425"/>
        <v/>
      </c>
      <c r="C2492" s="296" t="str">
        <f t="shared" si="426"/>
        <v/>
      </c>
      <c r="D2492" s="297" t="str">
        <f t="shared" si="427"/>
        <v/>
      </c>
      <c r="E2492" s="298" t="str">
        <f t="shared" si="429"/>
        <v/>
      </c>
      <c r="F2492" s="297"/>
      <c r="G2492" s="297">
        <v>2492</v>
      </c>
      <c r="H2492" s="296" t="str">
        <f t="shared" si="428"/>
        <v/>
      </c>
      <c r="I2492" s="299" t="str">
        <f t="shared" si="421"/>
        <v/>
      </c>
      <c r="J2492" s="93"/>
      <c r="L2492" s="278">
        <f t="shared" si="422"/>
        <v>0</v>
      </c>
      <c r="M2492" s="278">
        <f t="shared" si="423"/>
        <v>0</v>
      </c>
      <c r="N2492" s="319">
        <f t="shared" si="424"/>
        <v>0</v>
      </c>
      <c r="O2492" s="300"/>
      <c r="P2492" s="300"/>
      <c r="Q2492" s="297"/>
      <c r="R2492" s="297"/>
      <c r="S2492" s="299" t="str">
        <f t="shared" si="430"/>
        <v/>
      </c>
    </row>
    <row r="2493" spans="1:19" ht="30" customHeight="1" x14ac:dyDescent="0.2">
      <c r="A2493" s="277" t="str">
        <f t="shared" si="420"/>
        <v/>
      </c>
      <c r="B2493" s="296" t="str">
        <f t="shared" si="425"/>
        <v/>
      </c>
      <c r="C2493" s="296" t="str">
        <f t="shared" si="426"/>
        <v/>
      </c>
      <c r="D2493" s="297" t="str">
        <f t="shared" si="427"/>
        <v/>
      </c>
      <c r="E2493" s="298" t="str">
        <f t="shared" si="429"/>
        <v/>
      </c>
      <c r="F2493" s="297"/>
      <c r="G2493" s="297">
        <v>2493</v>
      </c>
      <c r="H2493" s="296" t="str">
        <f t="shared" si="428"/>
        <v/>
      </c>
      <c r="I2493" s="299" t="str">
        <f t="shared" si="421"/>
        <v/>
      </c>
      <c r="J2493" s="93"/>
      <c r="L2493" s="278">
        <f t="shared" si="422"/>
        <v>0</v>
      </c>
      <c r="M2493" s="278">
        <f t="shared" si="423"/>
        <v>0</v>
      </c>
      <c r="N2493" s="319">
        <f t="shared" si="424"/>
        <v>0</v>
      </c>
      <c r="O2493" s="300"/>
      <c r="P2493" s="300"/>
      <c r="Q2493" s="297"/>
      <c r="R2493" s="297"/>
      <c r="S2493" s="299" t="str">
        <f t="shared" si="430"/>
        <v/>
      </c>
    </row>
    <row r="2494" spans="1:19" ht="30" customHeight="1" x14ac:dyDescent="0.2">
      <c r="A2494" s="277" t="str">
        <f t="shared" si="420"/>
        <v/>
      </c>
      <c r="B2494" s="296" t="str">
        <f t="shared" si="425"/>
        <v/>
      </c>
      <c r="C2494" s="296" t="str">
        <f t="shared" si="426"/>
        <v/>
      </c>
      <c r="D2494" s="297" t="str">
        <f t="shared" si="427"/>
        <v/>
      </c>
      <c r="E2494" s="298" t="str">
        <f t="shared" si="429"/>
        <v/>
      </c>
      <c r="F2494" s="297"/>
      <c r="G2494" s="297">
        <v>2494</v>
      </c>
      <c r="H2494" s="296" t="str">
        <f t="shared" si="428"/>
        <v/>
      </c>
      <c r="I2494" s="299" t="str">
        <f t="shared" si="421"/>
        <v/>
      </c>
      <c r="J2494" s="93"/>
      <c r="L2494" s="278">
        <f t="shared" si="422"/>
        <v>0</v>
      </c>
      <c r="M2494" s="278">
        <f t="shared" si="423"/>
        <v>0</v>
      </c>
      <c r="N2494" s="319">
        <f t="shared" si="424"/>
        <v>0</v>
      </c>
      <c r="O2494" s="300"/>
      <c r="P2494" s="300"/>
      <c r="Q2494" s="297"/>
      <c r="R2494" s="297"/>
      <c r="S2494" s="299" t="str">
        <f t="shared" si="430"/>
        <v/>
      </c>
    </row>
    <row r="2495" spans="1:19" ht="30" customHeight="1" x14ac:dyDescent="0.2">
      <c r="A2495" s="277" t="str">
        <f t="shared" si="420"/>
        <v/>
      </c>
      <c r="B2495" s="296" t="str">
        <f t="shared" si="425"/>
        <v/>
      </c>
      <c r="C2495" s="296" t="str">
        <f t="shared" si="426"/>
        <v/>
      </c>
      <c r="D2495" s="297" t="str">
        <f t="shared" si="427"/>
        <v/>
      </c>
      <c r="E2495" s="298" t="str">
        <f t="shared" si="429"/>
        <v/>
      </c>
      <c r="F2495" s="297"/>
      <c r="G2495" s="297">
        <v>2495</v>
      </c>
      <c r="H2495" s="296" t="str">
        <f t="shared" si="428"/>
        <v/>
      </c>
      <c r="I2495" s="299" t="str">
        <f t="shared" si="421"/>
        <v/>
      </c>
      <c r="J2495" s="93"/>
      <c r="L2495" s="278">
        <f t="shared" si="422"/>
        <v>0</v>
      </c>
      <c r="M2495" s="278">
        <f t="shared" si="423"/>
        <v>0</v>
      </c>
      <c r="N2495" s="319">
        <f t="shared" si="424"/>
        <v>0</v>
      </c>
      <c r="O2495" s="300"/>
      <c r="P2495" s="300"/>
      <c r="Q2495" s="297"/>
      <c r="R2495" s="297"/>
      <c r="S2495" s="299" t="str">
        <f t="shared" si="430"/>
        <v/>
      </c>
    </row>
    <row r="2496" spans="1:19" ht="30" customHeight="1" x14ac:dyDescent="0.2">
      <c r="A2496" s="277" t="str">
        <f t="shared" si="420"/>
        <v/>
      </c>
      <c r="B2496" s="296" t="str">
        <f t="shared" si="425"/>
        <v/>
      </c>
      <c r="C2496" s="296" t="str">
        <f t="shared" si="426"/>
        <v/>
      </c>
      <c r="D2496" s="297" t="str">
        <f t="shared" si="427"/>
        <v/>
      </c>
      <c r="E2496" s="298" t="str">
        <f t="shared" si="429"/>
        <v/>
      </c>
      <c r="F2496" s="297"/>
      <c r="G2496" s="297">
        <v>2496</v>
      </c>
      <c r="H2496" s="296" t="str">
        <f t="shared" si="428"/>
        <v/>
      </c>
      <c r="I2496" s="299" t="str">
        <f t="shared" si="421"/>
        <v/>
      </c>
      <c r="J2496" s="93"/>
      <c r="L2496" s="278">
        <f t="shared" si="422"/>
        <v>0</v>
      </c>
      <c r="M2496" s="278">
        <f t="shared" si="423"/>
        <v>0</v>
      </c>
      <c r="N2496" s="319">
        <f t="shared" si="424"/>
        <v>0</v>
      </c>
      <c r="O2496" s="300"/>
      <c r="P2496" s="300"/>
      <c r="Q2496" s="297"/>
      <c r="R2496" s="297"/>
      <c r="S2496" s="299" t="str">
        <f t="shared" si="430"/>
        <v/>
      </c>
    </row>
    <row r="2497" spans="1:19" ht="30" customHeight="1" x14ac:dyDescent="0.2">
      <c r="A2497" s="277" t="str">
        <f t="shared" si="420"/>
        <v/>
      </c>
      <c r="B2497" s="296" t="str">
        <f t="shared" si="425"/>
        <v/>
      </c>
      <c r="C2497" s="296" t="str">
        <f t="shared" si="426"/>
        <v/>
      </c>
      <c r="D2497" s="297" t="str">
        <f t="shared" si="427"/>
        <v/>
      </c>
      <c r="E2497" s="298" t="str">
        <f t="shared" si="429"/>
        <v/>
      </c>
      <c r="F2497" s="297"/>
      <c r="G2497" s="297">
        <v>2497</v>
      </c>
      <c r="H2497" s="296" t="str">
        <f t="shared" si="428"/>
        <v/>
      </c>
      <c r="I2497" s="299" t="str">
        <f t="shared" si="421"/>
        <v/>
      </c>
      <c r="J2497" s="93"/>
      <c r="L2497" s="278">
        <f t="shared" si="422"/>
        <v>0</v>
      </c>
      <c r="M2497" s="278">
        <f t="shared" si="423"/>
        <v>0</v>
      </c>
      <c r="N2497" s="319">
        <f t="shared" si="424"/>
        <v>0</v>
      </c>
      <c r="O2497" s="300"/>
      <c r="P2497" s="300"/>
      <c r="Q2497" s="297"/>
      <c r="R2497" s="297"/>
      <c r="S2497" s="299" t="str">
        <f t="shared" si="430"/>
        <v/>
      </c>
    </row>
    <row r="2498" spans="1:19" ht="30" customHeight="1" x14ac:dyDescent="0.2">
      <c r="A2498" s="277" t="str">
        <f t="shared" ref="A2498:A2561" si="431">IF(B2498="","",$W$3)</f>
        <v/>
      </c>
      <c r="B2498" s="296" t="str">
        <f t="shared" si="425"/>
        <v/>
      </c>
      <c r="C2498" s="296" t="str">
        <f t="shared" si="426"/>
        <v/>
      </c>
      <c r="D2498" s="297" t="str">
        <f t="shared" si="427"/>
        <v/>
      </c>
      <c r="E2498" s="298" t="str">
        <f t="shared" si="429"/>
        <v/>
      </c>
      <c r="F2498" s="297"/>
      <c r="G2498" s="297">
        <v>2498</v>
      </c>
      <c r="H2498" s="296" t="str">
        <f t="shared" si="428"/>
        <v/>
      </c>
      <c r="I2498" s="299" t="str">
        <f t="shared" ref="I2498:I2561" si="432">IF(H2498="","",CONCATENATE("C",IF(H2498&gt;$X$1-25,0,INT(($X$1-H2498-20)/5))))</f>
        <v/>
      </c>
      <c r="J2498" s="93"/>
      <c r="L2498" s="278">
        <f t="shared" ref="L2498:L2561" si="433">IF(D2498="M",1,0)</f>
        <v>0</v>
      </c>
      <c r="M2498" s="278">
        <f t="shared" ref="M2498:M2561" si="434">IF(D2498="F",1,0)</f>
        <v>0</v>
      </c>
      <c r="N2498" s="319">
        <f t="shared" ref="N2498:N2561" si="435">IF(COUNTBLANK(O2498:R2498)=0,1,0)</f>
        <v>0</v>
      </c>
      <c r="O2498" s="300"/>
      <c r="P2498" s="300"/>
      <c r="Q2498" s="297"/>
      <c r="R2498" s="297"/>
      <c r="S2498" s="299" t="str">
        <f t="shared" si="430"/>
        <v/>
      </c>
    </row>
    <row r="2499" spans="1:19" ht="30" customHeight="1" x14ac:dyDescent="0.2">
      <c r="A2499" s="277" t="str">
        <f t="shared" si="431"/>
        <v/>
      </c>
      <c r="B2499" s="296" t="str">
        <f t="shared" ref="B2499:B2562" si="436">IF(O2499="","",O2499)</f>
        <v/>
      </c>
      <c r="C2499" s="296" t="str">
        <f t="shared" ref="C2499:C2562" si="437">IF(P2499="","",P2499)</f>
        <v/>
      </c>
      <c r="D2499" s="297" t="str">
        <f t="shared" ref="D2499:D2562" si="438">IF(Q2499="","",Q2499)</f>
        <v/>
      </c>
      <c r="E2499" s="298" t="str">
        <f t="shared" si="429"/>
        <v/>
      </c>
      <c r="F2499" s="297"/>
      <c r="G2499" s="297">
        <v>2499</v>
      </c>
      <c r="H2499" s="296" t="str">
        <f t="shared" ref="H2499:H2562" si="439">IF(R2499="","",R2499)</f>
        <v/>
      </c>
      <c r="I2499" s="299" t="str">
        <f t="shared" si="432"/>
        <v/>
      </c>
      <c r="J2499" s="93"/>
      <c r="L2499" s="278">
        <f t="shared" si="433"/>
        <v>0</v>
      </c>
      <c r="M2499" s="278">
        <f t="shared" si="434"/>
        <v>0</v>
      </c>
      <c r="N2499" s="319">
        <f t="shared" si="435"/>
        <v>0</v>
      </c>
      <c r="O2499" s="300"/>
      <c r="P2499" s="300"/>
      <c r="Q2499" s="297"/>
      <c r="R2499" s="297"/>
      <c r="S2499" s="299" t="str">
        <f t="shared" si="430"/>
        <v/>
      </c>
    </row>
    <row r="2500" spans="1:19" ht="30" customHeight="1" x14ac:dyDescent="0.2">
      <c r="A2500" s="277" t="str">
        <f t="shared" si="431"/>
        <v/>
      </c>
      <c r="B2500" s="296" t="str">
        <f t="shared" si="436"/>
        <v/>
      </c>
      <c r="C2500" s="296" t="str">
        <f t="shared" si="437"/>
        <v/>
      </c>
      <c r="D2500" s="297" t="str">
        <f t="shared" si="438"/>
        <v/>
      </c>
      <c r="E2500" s="298" t="str">
        <f t="shared" ref="E2500:E2563" si="440">IF(H2500="","",VALUE(CONCATENATE("01/01/",H2500)))</f>
        <v/>
      </c>
      <c r="F2500" s="297"/>
      <c r="G2500" s="297">
        <v>2500</v>
      </c>
      <c r="H2500" s="296" t="str">
        <f t="shared" si="439"/>
        <v/>
      </c>
      <c r="I2500" s="299" t="str">
        <f t="shared" si="432"/>
        <v/>
      </c>
      <c r="J2500" s="93"/>
      <c r="L2500" s="278">
        <f t="shared" si="433"/>
        <v>0</v>
      </c>
      <c r="M2500" s="278">
        <f t="shared" si="434"/>
        <v>0</v>
      </c>
      <c r="N2500" s="319">
        <f t="shared" si="435"/>
        <v>0</v>
      </c>
      <c r="O2500" s="300"/>
      <c r="P2500" s="300"/>
      <c r="Q2500" s="297"/>
      <c r="R2500" s="297"/>
      <c r="S2500" s="299" t="str">
        <f t="shared" si="430"/>
        <v/>
      </c>
    </row>
    <row r="2501" spans="1:19" ht="30" customHeight="1" x14ac:dyDescent="0.2">
      <c r="A2501" s="277" t="str">
        <f t="shared" si="431"/>
        <v/>
      </c>
      <c r="B2501" s="296" t="str">
        <f t="shared" si="436"/>
        <v/>
      </c>
      <c r="C2501" s="296" t="str">
        <f t="shared" si="437"/>
        <v/>
      </c>
      <c r="D2501" s="297" t="str">
        <f t="shared" si="438"/>
        <v/>
      </c>
      <c r="E2501" s="298" t="str">
        <f t="shared" si="440"/>
        <v/>
      </c>
      <c r="F2501" s="297"/>
      <c r="G2501" s="297">
        <v>2501</v>
      </c>
      <c r="H2501" s="296" t="str">
        <f t="shared" si="439"/>
        <v/>
      </c>
      <c r="I2501" s="299" t="str">
        <f t="shared" si="432"/>
        <v/>
      </c>
      <c r="J2501" s="93"/>
      <c r="L2501" s="278">
        <f t="shared" si="433"/>
        <v>0</v>
      </c>
      <c r="M2501" s="278">
        <f t="shared" si="434"/>
        <v>0</v>
      </c>
      <c r="N2501" s="319">
        <f t="shared" si="435"/>
        <v>0</v>
      </c>
      <c r="O2501" s="300"/>
      <c r="P2501" s="300"/>
      <c r="Q2501" s="297"/>
      <c r="R2501" s="297"/>
      <c r="S2501" s="299" t="str">
        <f t="shared" si="430"/>
        <v/>
      </c>
    </row>
    <row r="2502" spans="1:19" ht="30" customHeight="1" x14ac:dyDescent="0.2">
      <c r="A2502" s="277" t="str">
        <f t="shared" si="431"/>
        <v/>
      </c>
      <c r="B2502" s="296" t="str">
        <f t="shared" si="436"/>
        <v/>
      </c>
      <c r="C2502" s="296" t="str">
        <f t="shared" si="437"/>
        <v/>
      </c>
      <c r="D2502" s="297" t="str">
        <f t="shared" si="438"/>
        <v/>
      </c>
      <c r="E2502" s="298" t="str">
        <f t="shared" si="440"/>
        <v/>
      </c>
      <c r="F2502" s="297"/>
      <c r="G2502" s="297">
        <v>2502</v>
      </c>
      <c r="H2502" s="296" t="str">
        <f t="shared" si="439"/>
        <v/>
      </c>
      <c r="I2502" s="299" t="str">
        <f t="shared" si="432"/>
        <v/>
      </c>
      <c r="J2502" s="93"/>
      <c r="L2502" s="278">
        <f t="shared" si="433"/>
        <v>0</v>
      </c>
      <c r="M2502" s="278">
        <f t="shared" si="434"/>
        <v>0</v>
      </c>
      <c r="N2502" s="319">
        <f t="shared" si="435"/>
        <v>0</v>
      </c>
      <c r="O2502" s="300"/>
      <c r="P2502" s="300"/>
      <c r="Q2502" s="297"/>
      <c r="R2502" s="297"/>
      <c r="S2502" s="299" t="str">
        <f t="shared" si="430"/>
        <v/>
      </c>
    </row>
    <row r="2503" spans="1:19" ht="30" customHeight="1" x14ac:dyDescent="0.2">
      <c r="A2503" s="277" t="str">
        <f t="shared" si="431"/>
        <v/>
      </c>
      <c r="B2503" s="296" t="str">
        <f t="shared" si="436"/>
        <v/>
      </c>
      <c r="C2503" s="296" t="str">
        <f t="shared" si="437"/>
        <v/>
      </c>
      <c r="D2503" s="297" t="str">
        <f t="shared" si="438"/>
        <v/>
      </c>
      <c r="E2503" s="298" t="str">
        <f t="shared" si="440"/>
        <v/>
      </c>
      <c r="F2503" s="297"/>
      <c r="G2503" s="297">
        <v>2503</v>
      </c>
      <c r="H2503" s="296" t="str">
        <f t="shared" si="439"/>
        <v/>
      </c>
      <c r="I2503" s="299" t="str">
        <f t="shared" si="432"/>
        <v/>
      </c>
      <c r="J2503" s="93"/>
      <c r="L2503" s="278">
        <f t="shared" si="433"/>
        <v>0</v>
      </c>
      <c r="M2503" s="278">
        <f t="shared" si="434"/>
        <v>0</v>
      </c>
      <c r="N2503" s="319">
        <f t="shared" si="435"/>
        <v>0</v>
      </c>
      <c r="O2503" s="300"/>
      <c r="P2503" s="300"/>
      <c r="Q2503" s="297"/>
      <c r="R2503" s="297"/>
      <c r="S2503" s="299" t="str">
        <f t="shared" si="430"/>
        <v/>
      </c>
    </row>
    <row r="2504" spans="1:19" ht="30" customHeight="1" x14ac:dyDescent="0.2">
      <c r="A2504" s="277" t="str">
        <f t="shared" si="431"/>
        <v/>
      </c>
      <c r="B2504" s="296" t="str">
        <f t="shared" si="436"/>
        <v/>
      </c>
      <c r="C2504" s="296" t="str">
        <f t="shared" si="437"/>
        <v/>
      </c>
      <c r="D2504" s="297" t="str">
        <f t="shared" si="438"/>
        <v/>
      </c>
      <c r="E2504" s="298" t="str">
        <f t="shared" si="440"/>
        <v/>
      </c>
      <c r="F2504" s="297"/>
      <c r="G2504" s="297">
        <v>2504</v>
      </c>
      <c r="H2504" s="296" t="str">
        <f t="shared" si="439"/>
        <v/>
      </c>
      <c r="I2504" s="299" t="str">
        <f t="shared" si="432"/>
        <v/>
      </c>
      <c r="J2504" s="93"/>
      <c r="L2504" s="278">
        <f t="shared" si="433"/>
        <v>0</v>
      </c>
      <c r="M2504" s="278">
        <f t="shared" si="434"/>
        <v>0</v>
      </c>
      <c r="N2504" s="319">
        <f t="shared" si="435"/>
        <v>0</v>
      </c>
      <c r="O2504" s="300"/>
      <c r="P2504" s="300"/>
      <c r="Q2504" s="297"/>
      <c r="R2504" s="297"/>
      <c r="S2504" s="299" t="str">
        <f t="shared" si="430"/>
        <v/>
      </c>
    </row>
    <row r="2505" spans="1:19" ht="30" customHeight="1" x14ac:dyDescent="0.2">
      <c r="A2505" s="277" t="str">
        <f t="shared" si="431"/>
        <v/>
      </c>
      <c r="B2505" s="296" t="str">
        <f t="shared" si="436"/>
        <v/>
      </c>
      <c r="C2505" s="296" t="str">
        <f t="shared" si="437"/>
        <v/>
      </c>
      <c r="D2505" s="297" t="str">
        <f t="shared" si="438"/>
        <v/>
      </c>
      <c r="E2505" s="298" t="str">
        <f t="shared" si="440"/>
        <v/>
      </c>
      <c r="F2505" s="297"/>
      <c r="G2505" s="297">
        <v>2505</v>
      </c>
      <c r="H2505" s="296" t="str">
        <f t="shared" si="439"/>
        <v/>
      </c>
      <c r="I2505" s="299" t="str">
        <f t="shared" si="432"/>
        <v/>
      </c>
      <c r="J2505" s="93"/>
      <c r="L2505" s="278">
        <f t="shared" si="433"/>
        <v>0</v>
      </c>
      <c r="M2505" s="278">
        <f t="shared" si="434"/>
        <v>0</v>
      </c>
      <c r="N2505" s="319">
        <f t="shared" si="435"/>
        <v>0</v>
      </c>
      <c r="O2505" s="300"/>
      <c r="P2505" s="300"/>
      <c r="Q2505" s="297"/>
      <c r="R2505" s="297"/>
      <c r="S2505" s="299" t="str">
        <f t="shared" si="430"/>
        <v/>
      </c>
    </row>
    <row r="2506" spans="1:19" ht="30" customHeight="1" x14ac:dyDescent="0.2">
      <c r="A2506" s="277" t="str">
        <f t="shared" si="431"/>
        <v/>
      </c>
      <c r="B2506" s="296" t="str">
        <f t="shared" si="436"/>
        <v/>
      </c>
      <c r="C2506" s="296" t="str">
        <f t="shared" si="437"/>
        <v/>
      </c>
      <c r="D2506" s="297" t="str">
        <f t="shared" si="438"/>
        <v/>
      </c>
      <c r="E2506" s="298" t="str">
        <f t="shared" si="440"/>
        <v/>
      </c>
      <c r="F2506" s="297"/>
      <c r="G2506" s="297">
        <v>2506</v>
      </c>
      <c r="H2506" s="296" t="str">
        <f t="shared" si="439"/>
        <v/>
      </c>
      <c r="I2506" s="299" t="str">
        <f t="shared" si="432"/>
        <v/>
      </c>
      <c r="J2506" s="93"/>
      <c r="L2506" s="278">
        <f t="shared" si="433"/>
        <v>0</v>
      </c>
      <c r="M2506" s="278">
        <f t="shared" si="434"/>
        <v>0</v>
      </c>
      <c r="N2506" s="319">
        <f t="shared" si="435"/>
        <v>0</v>
      </c>
      <c r="O2506" s="300"/>
      <c r="P2506" s="300"/>
      <c r="Q2506" s="297"/>
      <c r="R2506" s="297"/>
      <c r="S2506" s="299" t="str">
        <f t="shared" si="430"/>
        <v/>
      </c>
    </row>
    <row r="2507" spans="1:19" ht="30" customHeight="1" x14ac:dyDescent="0.2">
      <c r="A2507" s="277" t="str">
        <f t="shared" si="431"/>
        <v/>
      </c>
      <c r="B2507" s="296" t="str">
        <f t="shared" si="436"/>
        <v/>
      </c>
      <c r="C2507" s="296" t="str">
        <f t="shared" si="437"/>
        <v/>
      </c>
      <c r="D2507" s="297" t="str">
        <f t="shared" si="438"/>
        <v/>
      </c>
      <c r="E2507" s="298" t="str">
        <f t="shared" si="440"/>
        <v/>
      </c>
      <c r="F2507" s="297"/>
      <c r="G2507" s="297">
        <v>2507</v>
      </c>
      <c r="H2507" s="296" t="str">
        <f t="shared" si="439"/>
        <v/>
      </c>
      <c r="I2507" s="299" t="str">
        <f t="shared" si="432"/>
        <v/>
      </c>
      <c r="J2507" s="93"/>
      <c r="L2507" s="278">
        <f t="shared" si="433"/>
        <v>0</v>
      </c>
      <c r="M2507" s="278">
        <f t="shared" si="434"/>
        <v>0</v>
      </c>
      <c r="N2507" s="319">
        <f t="shared" si="435"/>
        <v>0</v>
      </c>
      <c r="O2507" s="300"/>
      <c r="P2507" s="300"/>
      <c r="Q2507" s="297"/>
      <c r="R2507" s="297"/>
      <c r="S2507" s="299" t="str">
        <f t="shared" si="430"/>
        <v/>
      </c>
    </row>
    <row r="2508" spans="1:19" ht="30" customHeight="1" x14ac:dyDescent="0.2">
      <c r="A2508" s="277" t="str">
        <f t="shared" si="431"/>
        <v/>
      </c>
      <c r="B2508" s="296" t="str">
        <f t="shared" si="436"/>
        <v/>
      </c>
      <c r="C2508" s="296" t="str">
        <f t="shared" si="437"/>
        <v/>
      </c>
      <c r="D2508" s="297" t="str">
        <f t="shared" si="438"/>
        <v/>
      </c>
      <c r="E2508" s="298" t="str">
        <f t="shared" si="440"/>
        <v/>
      </c>
      <c r="F2508" s="297"/>
      <c r="G2508" s="297">
        <v>2508</v>
      </c>
      <c r="H2508" s="296" t="str">
        <f t="shared" si="439"/>
        <v/>
      </c>
      <c r="I2508" s="299" t="str">
        <f t="shared" si="432"/>
        <v/>
      </c>
      <c r="J2508" s="93"/>
      <c r="L2508" s="278">
        <f t="shared" si="433"/>
        <v>0</v>
      </c>
      <c r="M2508" s="278">
        <f t="shared" si="434"/>
        <v>0</v>
      </c>
      <c r="N2508" s="319">
        <f t="shared" si="435"/>
        <v>0</v>
      </c>
      <c r="O2508" s="300"/>
      <c r="P2508" s="300"/>
      <c r="Q2508" s="297"/>
      <c r="R2508" s="297"/>
      <c r="S2508" s="299" t="str">
        <f t="shared" si="430"/>
        <v/>
      </c>
    </row>
    <row r="2509" spans="1:19" ht="30" customHeight="1" x14ac:dyDescent="0.2">
      <c r="A2509" s="277" t="str">
        <f t="shared" si="431"/>
        <v/>
      </c>
      <c r="B2509" s="296" t="str">
        <f t="shared" si="436"/>
        <v/>
      </c>
      <c r="C2509" s="296" t="str">
        <f t="shared" si="437"/>
        <v/>
      </c>
      <c r="D2509" s="297" t="str">
        <f t="shared" si="438"/>
        <v/>
      </c>
      <c r="E2509" s="298" t="str">
        <f t="shared" si="440"/>
        <v/>
      </c>
      <c r="F2509" s="297"/>
      <c r="G2509" s="297">
        <v>2509</v>
      </c>
      <c r="H2509" s="296" t="str">
        <f t="shared" si="439"/>
        <v/>
      </c>
      <c r="I2509" s="299" t="str">
        <f t="shared" si="432"/>
        <v/>
      </c>
      <c r="J2509" s="93"/>
      <c r="L2509" s="278">
        <f t="shared" si="433"/>
        <v>0</v>
      </c>
      <c r="M2509" s="278">
        <f t="shared" si="434"/>
        <v>0</v>
      </c>
      <c r="N2509" s="319">
        <f t="shared" si="435"/>
        <v>0</v>
      </c>
      <c r="O2509" s="300"/>
      <c r="P2509" s="300"/>
      <c r="Q2509" s="297"/>
      <c r="R2509" s="297"/>
      <c r="S2509" s="299" t="str">
        <f t="shared" si="430"/>
        <v/>
      </c>
    </row>
    <row r="2510" spans="1:19" ht="30" customHeight="1" x14ac:dyDescent="0.2">
      <c r="A2510" s="277" t="str">
        <f t="shared" si="431"/>
        <v/>
      </c>
      <c r="B2510" s="296" t="str">
        <f t="shared" si="436"/>
        <v/>
      </c>
      <c r="C2510" s="296" t="str">
        <f t="shared" si="437"/>
        <v/>
      </c>
      <c r="D2510" s="297" t="str">
        <f t="shared" si="438"/>
        <v/>
      </c>
      <c r="E2510" s="298" t="str">
        <f t="shared" si="440"/>
        <v/>
      </c>
      <c r="F2510" s="297"/>
      <c r="G2510" s="297">
        <v>2510</v>
      </c>
      <c r="H2510" s="296" t="str">
        <f t="shared" si="439"/>
        <v/>
      </c>
      <c r="I2510" s="299" t="str">
        <f t="shared" si="432"/>
        <v/>
      </c>
      <c r="J2510" s="93"/>
      <c r="L2510" s="278">
        <f t="shared" si="433"/>
        <v>0</v>
      </c>
      <c r="M2510" s="278">
        <f t="shared" si="434"/>
        <v>0</v>
      </c>
      <c r="N2510" s="319">
        <f t="shared" si="435"/>
        <v>0</v>
      </c>
      <c r="O2510" s="300"/>
      <c r="P2510" s="300"/>
      <c r="Q2510" s="297"/>
      <c r="R2510" s="297"/>
      <c r="S2510" s="299" t="str">
        <f t="shared" si="430"/>
        <v/>
      </c>
    </row>
    <row r="2511" spans="1:19" ht="30" customHeight="1" x14ac:dyDescent="0.2">
      <c r="A2511" s="277" t="str">
        <f t="shared" si="431"/>
        <v/>
      </c>
      <c r="B2511" s="296" t="str">
        <f t="shared" si="436"/>
        <v/>
      </c>
      <c r="C2511" s="296" t="str">
        <f t="shared" si="437"/>
        <v/>
      </c>
      <c r="D2511" s="297" t="str">
        <f t="shared" si="438"/>
        <v/>
      </c>
      <c r="E2511" s="298" t="str">
        <f t="shared" si="440"/>
        <v/>
      </c>
      <c r="F2511" s="297"/>
      <c r="G2511" s="297">
        <v>2511</v>
      </c>
      <c r="H2511" s="296" t="str">
        <f t="shared" si="439"/>
        <v/>
      </c>
      <c r="I2511" s="299" t="str">
        <f t="shared" si="432"/>
        <v/>
      </c>
      <c r="J2511" s="93"/>
      <c r="L2511" s="278">
        <f t="shared" si="433"/>
        <v>0</v>
      </c>
      <c r="M2511" s="278">
        <f t="shared" si="434"/>
        <v>0</v>
      </c>
      <c r="N2511" s="319">
        <f t="shared" si="435"/>
        <v>0</v>
      </c>
      <c r="O2511" s="300"/>
      <c r="P2511" s="300"/>
      <c r="Q2511" s="297"/>
      <c r="R2511" s="297"/>
      <c r="S2511" s="299" t="str">
        <f t="shared" si="430"/>
        <v/>
      </c>
    </row>
    <row r="2512" spans="1:19" ht="30" customHeight="1" x14ac:dyDescent="0.2">
      <c r="A2512" s="277" t="str">
        <f t="shared" si="431"/>
        <v/>
      </c>
      <c r="B2512" s="296" t="str">
        <f t="shared" si="436"/>
        <v/>
      </c>
      <c r="C2512" s="296" t="str">
        <f t="shared" si="437"/>
        <v/>
      </c>
      <c r="D2512" s="297" t="str">
        <f t="shared" si="438"/>
        <v/>
      </c>
      <c r="E2512" s="298" t="str">
        <f t="shared" si="440"/>
        <v/>
      </c>
      <c r="F2512" s="297"/>
      <c r="G2512" s="297">
        <v>2512</v>
      </c>
      <c r="H2512" s="296" t="str">
        <f t="shared" si="439"/>
        <v/>
      </c>
      <c r="I2512" s="299" t="str">
        <f t="shared" si="432"/>
        <v/>
      </c>
      <c r="J2512" s="93"/>
      <c r="L2512" s="278">
        <f t="shared" si="433"/>
        <v>0</v>
      </c>
      <c r="M2512" s="278">
        <f t="shared" si="434"/>
        <v>0</v>
      </c>
      <c r="N2512" s="319">
        <f t="shared" si="435"/>
        <v>0</v>
      </c>
      <c r="O2512" s="300"/>
      <c r="P2512" s="300"/>
      <c r="Q2512" s="297"/>
      <c r="R2512" s="297"/>
      <c r="S2512" s="299" t="str">
        <f t="shared" si="430"/>
        <v/>
      </c>
    </row>
    <row r="2513" spans="1:19" ht="30" customHeight="1" x14ac:dyDescent="0.2">
      <c r="A2513" s="277" t="str">
        <f t="shared" si="431"/>
        <v/>
      </c>
      <c r="B2513" s="296" t="str">
        <f t="shared" si="436"/>
        <v/>
      </c>
      <c r="C2513" s="296" t="str">
        <f t="shared" si="437"/>
        <v/>
      </c>
      <c r="D2513" s="297" t="str">
        <f t="shared" si="438"/>
        <v/>
      </c>
      <c r="E2513" s="298" t="str">
        <f t="shared" si="440"/>
        <v/>
      </c>
      <c r="F2513" s="297"/>
      <c r="G2513" s="297">
        <v>2513</v>
      </c>
      <c r="H2513" s="296" t="str">
        <f t="shared" si="439"/>
        <v/>
      </c>
      <c r="I2513" s="299" t="str">
        <f t="shared" si="432"/>
        <v/>
      </c>
      <c r="J2513" s="93"/>
      <c r="L2513" s="278">
        <f t="shared" si="433"/>
        <v>0</v>
      </c>
      <c r="M2513" s="278">
        <f t="shared" si="434"/>
        <v>0</v>
      </c>
      <c r="N2513" s="319">
        <f t="shared" si="435"/>
        <v>0</v>
      </c>
      <c r="O2513" s="300"/>
      <c r="P2513" s="300"/>
      <c r="Q2513" s="297"/>
      <c r="R2513" s="297"/>
      <c r="S2513" s="299" t="str">
        <f t="shared" ref="S2513:S2576" si="441">IF(R2513="","",CONCATENATE("C",IF(R2513&gt;$X$1-25,0,INT(($X$1-R2513-20)/5))))</f>
        <v/>
      </c>
    </row>
    <row r="2514" spans="1:19" ht="30" customHeight="1" x14ac:dyDescent="0.2">
      <c r="A2514" s="277" t="str">
        <f t="shared" si="431"/>
        <v/>
      </c>
      <c r="B2514" s="296" t="str">
        <f t="shared" si="436"/>
        <v/>
      </c>
      <c r="C2514" s="296" t="str">
        <f t="shared" si="437"/>
        <v/>
      </c>
      <c r="D2514" s="297" t="str">
        <f t="shared" si="438"/>
        <v/>
      </c>
      <c r="E2514" s="298" t="str">
        <f t="shared" si="440"/>
        <v/>
      </c>
      <c r="F2514" s="297"/>
      <c r="G2514" s="297">
        <v>2514</v>
      </c>
      <c r="H2514" s="296" t="str">
        <f t="shared" si="439"/>
        <v/>
      </c>
      <c r="I2514" s="299" t="str">
        <f t="shared" si="432"/>
        <v/>
      </c>
      <c r="J2514" s="93"/>
      <c r="L2514" s="278">
        <f t="shared" si="433"/>
        <v>0</v>
      </c>
      <c r="M2514" s="278">
        <f t="shared" si="434"/>
        <v>0</v>
      </c>
      <c r="N2514" s="319">
        <f t="shared" si="435"/>
        <v>0</v>
      </c>
      <c r="O2514" s="300"/>
      <c r="P2514" s="300"/>
      <c r="Q2514" s="297"/>
      <c r="R2514" s="297"/>
      <c r="S2514" s="299" t="str">
        <f t="shared" si="441"/>
        <v/>
      </c>
    </row>
    <row r="2515" spans="1:19" ht="30" customHeight="1" x14ac:dyDescent="0.2">
      <c r="A2515" s="277" t="str">
        <f t="shared" si="431"/>
        <v/>
      </c>
      <c r="B2515" s="296" t="str">
        <f t="shared" si="436"/>
        <v/>
      </c>
      <c r="C2515" s="296" t="str">
        <f t="shared" si="437"/>
        <v/>
      </c>
      <c r="D2515" s="297" t="str">
        <f t="shared" si="438"/>
        <v/>
      </c>
      <c r="E2515" s="298" t="str">
        <f t="shared" si="440"/>
        <v/>
      </c>
      <c r="F2515" s="297"/>
      <c r="G2515" s="297">
        <v>2515</v>
      </c>
      <c r="H2515" s="296" t="str">
        <f t="shared" si="439"/>
        <v/>
      </c>
      <c r="I2515" s="299" t="str">
        <f t="shared" si="432"/>
        <v/>
      </c>
      <c r="J2515" s="93"/>
      <c r="L2515" s="278">
        <f t="shared" si="433"/>
        <v>0</v>
      </c>
      <c r="M2515" s="278">
        <f t="shared" si="434"/>
        <v>0</v>
      </c>
      <c r="N2515" s="319">
        <f t="shared" si="435"/>
        <v>0</v>
      </c>
      <c r="O2515" s="300"/>
      <c r="P2515" s="300"/>
      <c r="Q2515" s="297"/>
      <c r="R2515" s="297"/>
      <c r="S2515" s="299" t="str">
        <f t="shared" si="441"/>
        <v/>
      </c>
    </row>
    <row r="2516" spans="1:19" ht="30" customHeight="1" x14ac:dyDescent="0.2">
      <c r="A2516" s="277" t="str">
        <f t="shared" si="431"/>
        <v/>
      </c>
      <c r="B2516" s="296" t="str">
        <f t="shared" si="436"/>
        <v/>
      </c>
      <c r="C2516" s="296" t="str">
        <f t="shared" si="437"/>
        <v/>
      </c>
      <c r="D2516" s="297" t="str">
        <f t="shared" si="438"/>
        <v/>
      </c>
      <c r="E2516" s="298" t="str">
        <f t="shared" si="440"/>
        <v/>
      </c>
      <c r="F2516" s="297"/>
      <c r="G2516" s="297">
        <v>2516</v>
      </c>
      <c r="H2516" s="296" t="str">
        <f t="shared" si="439"/>
        <v/>
      </c>
      <c r="I2516" s="299" t="str">
        <f t="shared" si="432"/>
        <v/>
      </c>
      <c r="J2516" s="93"/>
      <c r="L2516" s="278">
        <f t="shared" si="433"/>
        <v>0</v>
      </c>
      <c r="M2516" s="278">
        <f t="shared" si="434"/>
        <v>0</v>
      </c>
      <c r="N2516" s="319">
        <f t="shared" si="435"/>
        <v>0</v>
      </c>
      <c r="O2516" s="300"/>
      <c r="P2516" s="300"/>
      <c r="Q2516" s="297"/>
      <c r="R2516" s="297"/>
      <c r="S2516" s="299" t="str">
        <f t="shared" si="441"/>
        <v/>
      </c>
    </row>
    <row r="2517" spans="1:19" ht="30" customHeight="1" x14ac:dyDescent="0.2">
      <c r="A2517" s="277" t="str">
        <f t="shared" si="431"/>
        <v/>
      </c>
      <c r="B2517" s="296" t="str">
        <f t="shared" si="436"/>
        <v/>
      </c>
      <c r="C2517" s="296" t="str">
        <f t="shared" si="437"/>
        <v/>
      </c>
      <c r="D2517" s="297" t="str">
        <f t="shared" si="438"/>
        <v/>
      </c>
      <c r="E2517" s="298" t="str">
        <f t="shared" si="440"/>
        <v/>
      </c>
      <c r="F2517" s="297"/>
      <c r="G2517" s="297">
        <v>2517</v>
      </c>
      <c r="H2517" s="296" t="str">
        <f t="shared" si="439"/>
        <v/>
      </c>
      <c r="I2517" s="299" t="str">
        <f t="shared" si="432"/>
        <v/>
      </c>
      <c r="J2517" s="93"/>
      <c r="L2517" s="278">
        <f t="shared" si="433"/>
        <v>0</v>
      </c>
      <c r="M2517" s="278">
        <f t="shared" si="434"/>
        <v>0</v>
      </c>
      <c r="N2517" s="319">
        <f t="shared" si="435"/>
        <v>0</v>
      </c>
      <c r="O2517" s="300"/>
      <c r="P2517" s="300"/>
      <c r="Q2517" s="297"/>
      <c r="R2517" s="297"/>
      <c r="S2517" s="299" t="str">
        <f t="shared" si="441"/>
        <v/>
      </c>
    </row>
    <row r="2518" spans="1:19" ht="30" customHeight="1" x14ac:dyDescent="0.2">
      <c r="A2518" s="277" t="str">
        <f t="shared" si="431"/>
        <v/>
      </c>
      <c r="B2518" s="296" t="str">
        <f t="shared" si="436"/>
        <v/>
      </c>
      <c r="C2518" s="296" t="str">
        <f t="shared" si="437"/>
        <v/>
      </c>
      <c r="D2518" s="297" t="str">
        <f t="shared" si="438"/>
        <v/>
      </c>
      <c r="E2518" s="298" t="str">
        <f t="shared" si="440"/>
        <v/>
      </c>
      <c r="F2518" s="297"/>
      <c r="G2518" s="297">
        <v>2518</v>
      </c>
      <c r="H2518" s="296" t="str">
        <f t="shared" si="439"/>
        <v/>
      </c>
      <c r="I2518" s="299" t="str">
        <f t="shared" si="432"/>
        <v/>
      </c>
      <c r="J2518" s="93"/>
      <c r="L2518" s="278">
        <f t="shared" si="433"/>
        <v>0</v>
      </c>
      <c r="M2518" s="278">
        <f t="shared" si="434"/>
        <v>0</v>
      </c>
      <c r="N2518" s="319">
        <f t="shared" si="435"/>
        <v>0</v>
      </c>
      <c r="O2518" s="300"/>
      <c r="P2518" s="300"/>
      <c r="Q2518" s="297"/>
      <c r="R2518" s="297"/>
      <c r="S2518" s="299" t="str">
        <f t="shared" si="441"/>
        <v/>
      </c>
    </row>
    <row r="2519" spans="1:19" ht="30" customHeight="1" x14ac:dyDescent="0.2">
      <c r="A2519" s="277" t="str">
        <f t="shared" si="431"/>
        <v/>
      </c>
      <c r="B2519" s="296" t="str">
        <f t="shared" si="436"/>
        <v/>
      </c>
      <c r="C2519" s="296" t="str">
        <f t="shared" si="437"/>
        <v/>
      </c>
      <c r="D2519" s="297" t="str">
        <f t="shared" si="438"/>
        <v/>
      </c>
      <c r="E2519" s="298" t="str">
        <f t="shared" si="440"/>
        <v/>
      </c>
      <c r="F2519" s="297"/>
      <c r="G2519" s="297">
        <v>2519</v>
      </c>
      <c r="H2519" s="296" t="str">
        <f t="shared" si="439"/>
        <v/>
      </c>
      <c r="I2519" s="299" t="str">
        <f t="shared" si="432"/>
        <v/>
      </c>
      <c r="J2519" s="93"/>
      <c r="L2519" s="278">
        <f t="shared" si="433"/>
        <v>0</v>
      </c>
      <c r="M2519" s="278">
        <f t="shared" si="434"/>
        <v>0</v>
      </c>
      <c r="N2519" s="319">
        <f t="shared" si="435"/>
        <v>0</v>
      </c>
      <c r="O2519" s="300"/>
      <c r="P2519" s="300"/>
      <c r="Q2519" s="297"/>
      <c r="R2519" s="297"/>
      <c r="S2519" s="299" t="str">
        <f t="shared" si="441"/>
        <v/>
      </c>
    </row>
    <row r="2520" spans="1:19" ht="30" customHeight="1" x14ac:dyDescent="0.2">
      <c r="A2520" s="277" t="str">
        <f t="shared" si="431"/>
        <v/>
      </c>
      <c r="B2520" s="296" t="str">
        <f t="shared" si="436"/>
        <v/>
      </c>
      <c r="C2520" s="296" t="str">
        <f t="shared" si="437"/>
        <v/>
      </c>
      <c r="D2520" s="297" t="str">
        <f t="shared" si="438"/>
        <v/>
      </c>
      <c r="E2520" s="298" t="str">
        <f t="shared" si="440"/>
        <v/>
      </c>
      <c r="F2520" s="297"/>
      <c r="G2520" s="297">
        <v>2520</v>
      </c>
      <c r="H2520" s="296" t="str">
        <f t="shared" si="439"/>
        <v/>
      </c>
      <c r="I2520" s="299" t="str">
        <f t="shared" si="432"/>
        <v/>
      </c>
      <c r="J2520" s="93"/>
      <c r="L2520" s="278">
        <f t="shared" si="433"/>
        <v>0</v>
      </c>
      <c r="M2520" s="278">
        <f t="shared" si="434"/>
        <v>0</v>
      </c>
      <c r="N2520" s="319">
        <f t="shared" si="435"/>
        <v>0</v>
      </c>
      <c r="O2520" s="300"/>
      <c r="P2520" s="300"/>
      <c r="Q2520" s="297"/>
      <c r="R2520" s="297"/>
      <c r="S2520" s="299" t="str">
        <f t="shared" si="441"/>
        <v/>
      </c>
    </row>
    <row r="2521" spans="1:19" ht="30" customHeight="1" x14ac:dyDescent="0.2">
      <c r="A2521" s="277" t="str">
        <f t="shared" si="431"/>
        <v/>
      </c>
      <c r="B2521" s="296" t="str">
        <f t="shared" si="436"/>
        <v/>
      </c>
      <c r="C2521" s="296" t="str">
        <f t="shared" si="437"/>
        <v/>
      </c>
      <c r="D2521" s="297" t="str">
        <f t="shared" si="438"/>
        <v/>
      </c>
      <c r="E2521" s="298" t="str">
        <f t="shared" si="440"/>
        <v/>
      </c>
      <c r="F2521" s="297"/>
      <c r="G2521" s="297">
        <v>2521</v>
      </c>
      <c r="H2521" s="296" t="str">
        <f t="shared" si="439"/>
        <v/>
      </c>
      <c r="I2521" s="299" t="str">
        <f t="shared" si="432"/>
        <v/>
      </c>
      <c r="J2521" s="93"/>
      <c r="L2521" s="278">
        <f t="shared" si="433"/>
        <v>0</v>
      </c>
      <c r="M2521" s="278">
        <f t="shared" si="434"/>
        <v>0</v>
      </c>
      <c r="N2521" s="319">
        <f t="shared" si="435"/>
        <v>0</v>
      </c>
      <c r="O2521" s="300"/>
      <c r="P2521" s="300"/>
      <c r="Q2521" s="297"/>
      <c r="R2521" s="297"/>
      <c r="S2521" s="299" t="str">
        <f t="shared" si="441"/>
        <v/>
      </c>
    </row>
    <row r="2522" spans="1:19" ht="30" customHeight="1" x14ac:dyDescent="0.2">
      <c r="A2522" s="277" t="str">
        <f t="shared" si="431"/>
        <v/>
      </c>
      <c r="B2522" s="296" t="str">
        <f t="shared" si="436"/>
        <v/>
      </c>
      <c r="C2522" s="296" t="str">
        <f t="shared" si="437"/>
        <v/>
      </c>
      <c r="D2522" s="297" t="str">
        <f t="shared" si="438"/>
        <v/>
      </c>
      <c r="E2522" s="298" t="str">
        <f t="shared" si="440"/>
        <v/>
      </c>
      <c r="F2522" s="297"/>
      <c r="G2522" s="297">
        <v>2522</v>
      </c>
      <c r="H2522" s="296" t="str">
        <f t="shared" si="439"/>
        <v/>
      </c>
      <c r="I2522" s="299" t="str">
        <f t="shared" si="432"/>
        <v/>
      </c>
      <c r="J2522" s="93"/>
      <c r="L2522" s="278">
        <f t="shared" si="433"/>
        <v>0</v>
      </c>
      <c r="M2522" s="278">
        <f t="shared" si="434"/>
        <v>0</v>
      </c>
      <c r="N2522" s="319">
        <f t="shared" si="435"/>
        <v>0</v>
      </c>
      <c r="O2522" s="300"/>
      <c r="P2522" s="300"/>
      <c r="Q2522" s="297"/>
      <c r="R2522" s="297"/>
      <c r="S2522" s="299" t="str">
        <f t="shared" si="441"/>
        <v/>
      </c>
    </row>
    <row r="2523" spans="1:19" ht="30" customHeight="1" x14ac:dyDescent="0.2">
      <c r="A2523" s="277" t="str">
        <f t="shared" si="431"/>
        <v/>
      </c>
      <c r="B2523" s="296" t="str">
        <f t="shared" si="436"/>
        <v/>
      </c>
      <c r="C2523" s="296" t="str">
        <f t="shared" si="437"/>
        <v/>
      </c>
      <c r="D2523" s="297" t="str">
        <f t="shared" si="438"/>
        <v/>
      </c>
      <c r="E2523" s="298" t="str">
        <f t="shared" si="440"/>
        <v/>
      </c>
      <c r="F2523" s="297"/>
      <c r="G2523" s="297">
        <v>2523</v>
      </c>
      <c r="H2523" s="296" t="str">
        <f t="shared" si="439"/>
        <v/>
      </c>
      <c r="I2523" s="299" t="str">
        <f t="shared" si="432"/>
        <v/>
      </c>
      <c r="J2523" s="93"/>
      <c r="L2523" s="278">
        <f t="shared" si="433"/>
        <v>0</v>
      </c>
      <c r="M2523" s="278">
        <f t="shared" si="434"/>
        <v>0</v>
      </c>
      <c r="N2523" s="319">
        <f t="shared" si="435"/>
        <v>0</v>
      </c>
      <c r="O2523" s="300"/>
      <c r="P2523" s="300"/>
      <c r="Q2523" s="297"/>
      <c r="R2523" s="297"/>
      <c r="S2523" s="299" t="str">
        <f t="shared" si="441"/>
        <v/>
      </c>
    </row>
    <row r="2524" spans="1:19" ht="30" customHeight="1" x14ac:dyDescent="0.2">
      <c r="A2524" s="277" t="str">
        <f t="shared" si="431"/>
        <v/>
      </c>
      <c r="B2524" s="296" t="str">
        <f t="shared" si="436"/>
        <v/>
      </c>
      <c r="C2524" s="296" t="str">
        <f t="shared" si="437"/>
        <v/>
      </c>
      <c r="D2524" s="297" t="str">
        <f t="shared" si="438"/>
        <v/>
      </c>
      <c r="E2524" s="298" t="str">
        <f t="shared" si="440"/>
        <v/>
      </c>
      <c r="F2524" s="297"/>
      <c r="G2524" s="297">
        <v>2524</v>
      </c>
      <c r="H2524" s="296" t="str">
        <f t="shared" si="439"/>
        <v/>
      </c>
      <c r="I2524" s="299" t="str">
        <f t="shared" si="432"/>
        <v/>
      </c>
      <c r="J2524" s="93"/>
      <c r="L2524" s="278">
        <f t="shared" si="433"/>
        <v>0</v>
      </c>
      <c r="M2524" s="278">
        <f t="shared" si="434"/>
        <v>0</v>
      </c>
      <c r="N2524" s="319">
        <f t="shared" si="435"/>
        <v>0</v>
      </c>
      <c r="O2524" s="300"/>
      <c r="P2524" s="300"/>
      <c r="Q2524" s="297"/>
      <c r="R2524" s="297"/>
      <c r="S2524" s="299" t="str">
        <f t="shared" si="441"/>
        <v/>
      </c>
    </row>
    <row r="2525" spans="1:19" ht="30" customHeight="1" x14ac:dyDescent="0.2">
      <c r="A2525" s="277" t="str">
        <f t="shared" si="431"/>
        <v/>
      </c>
      <c r="B2525" s="296" t="str">
        <f t="shared" si="436"/>
        <v/>
      </c>
      <c r="C2525" s="296" t="str">
        <f t="shared" si="437"/>
        <v/>
      </c>
      <c r="D2525" s="297" t="str">
        <f t="shared" si="438"/>
        <v/>
      </c>
      <c r="E2525" s="298" t="str">
        <f t="shared" si="440"/>
        <v/>
      </c>
      <c r="F2525" s="297"/>
      <c r="G2525" s="297">
        <v>2525</v>
      </c>
      <c r="H2525" s="296" t="str">
        <f t="shared" si="439"/>
        <v/>
      </c>
      <c r="I2525" s="299" t="str">
        <f t="shared" si="432"/>
        <v/>
      </c>
      <c r="J2525" s="93"/>
      <c r="L2525" s="278">
        <f t="shared" si="433"/>
        <v>0</v>
      </c>
      <c r="M2525" s="278">
        <f t="shared" si="434"/>
        <v>0</v>
      </c>
      <c r="N2525" s="319">
        <f t="shared" si="435"/>
        <v>0</v>
      </c>
      <c r="O2525" s="300"/>
      <c r="P2525" s="300"/>
      <c r="Q2525" s="297"/>
      <c r="R2525" s="297"/>
      <c r="S2525" s="299" t="str">
        <f t="shared" si="441"/>
        <v/>
      </c>
    </row>
    <row r="2526" spans="1:19" ht="30" customHeight="1" x14ac:dyDescent="0.2">
      <c r="A2526" s="277" t="str">
        <f t="shared" si="431"/>
        <v/>
      </c>
      <c r="B2526" s="296" t="str">
        <f t="shared" si="436"/>
        <v/>
      </c>
      <c r="C2526" s="296" t="str">
        <f t="shared" si="437"/>
        <v/>
      </c>
      <c r="D2526" s="297" t="str">
        <f t="shared" si="438"/>
        <v/>
      </c>
      <c r="E2526" s="298" t="str">
        <f t="shared" si="440"/>
        <v/>
      </c>
      <c r="F2526" s="297"/>
      <c r="G2526" s="297">
        <v>2526</v>
      </c>
      <c r="H2526" s="296" t="str">
        <f t="shared" si="439"/>
        <v/>
      </c>
      <c r="I2526" s="299" t="str">
        <f t="shared" si="432"/>
        <v/>
      </c>
      <c r="J2526" s="93"/>
      <c r="L2526" s="278">
        <f t="shared" si="433"/>
        <v>0</v>
      </c>
      <c r="M2526" s="278">
        <f t="shared" si="434"/>
        <v>0</v>
      </c>
      <c r="N2526" s="319">
        <f t="shared" si="435"/>
        <v>0</v>
      </c>
      <c r="O2526" s="300"/>
      <c r="P2526" s="300"/>
      <c r="Q2526" s="297"/>
      <c r="R2526" s="297"/>
      <c r="S2526" s="299" t="str">
        <f t="shared" si="441"/>
        <v/>
      </c>
    </row>
    <row r="2527" spans="1:19" ht="30" customHeight="1" x14ac:dyDescent="0.2">
      <c r="A2527" s="277" t="str">
        <f t="shared" si="431"/>
        <v/>
      </c>
      <c r="B2527" s="296" t="str">
        <f t="shared" si="436"/>
        <v/>
      </c>
      <c r="C2527" s="296" t="str">
        <f t="shared" si="437"/>
        <v/>
      </c>
      <c r="D2527" s="297" t="str">
        <f t="shared" si="438"/>
        <v/>
      </c>
      <c r="E2527" s="298" t="str">
        <f t="shared" si="440"/>
        <v/>
      </c>
      <c r="F2527" s="297"/>
      <c r="G2527" s="297">
        <v>2527</v>
      </c>
      <c r="H2527" s="296" t="str">
        <f t="shared" si="439"/>
        <v/>
      </c>
      <c r="I2527" s="299" t="str">
        <f t="shared" si="432"/>
        <v/>
      </c>
      <c r="J2527" s="93"/>
      <c r="L2527" s="278">
        <f t="shared" si="433"/>
        <v>0</v>
      </c>
      <c r="M2527" s="278">
        <f t="shared" si="434"/>
        <v>0</v>
      </c>
      <c r="N2527" s="319">
        <f t="shared" si="435"/>
        <v>0</v>
      </c>
      <c r="O2527" s="300"/>
      <c r="P2527" s="300"/>
      <c r="Q2527" s="297"/>
      <c r="R2527" s="297"/>
      <c r="S2527" s="299" t="str">
        <f t="shared" si="441"/>
        <v/>
      </c>
    </row>
    <row r="2528" spans="1:19" ht="30" customHeight="1" x14ac:dyDescent="0.2">
      <c r="A2528" s="277" t="str">
        <f t="shared" si="431"/>
        <v/>
      </c>
      <c r="B2528" s="296" t="str">
        <f t="shared" si="436"/>
        <v/>
      </c>
      <c r="C2528" s="296" t="str">
        <f t="shared" si="437"/>
        <v/>
      </c>
      <c r="D2528" s="297" t="str">
        <f t="shared" si="438"/>
        <v/>
      </c>
      <c r="E2528" s="298" t="str">
        <f t="shared" si="440"/>
        <v/>
      </c>
      <c r="F2528" s="297"/>
      <c r="G2528" s="297">
        <v>2528</v>
      </c>
      <c r="H2528" s="296" t="str">
        <f t="shared" si="439"/>
        <v/>
      </c>
      <c r="I2528" s="299" t="str">
        <f t="shared" si="432"/>
        <v/>
      </c>
      <c r="J2528" s="93"/>
      <c r="L2528" s="278">
        <f t="shared" si="433"/>
        <v>0</v>
      </c>
      <c r="M2528" s="278">
        <f t="shared" si="434"/>
        <v>0</v>
      </c>
      <c r="N2528" s="319">
        <f t="shared" si="435"/>
        <v>0</v>
      </c>
      <c r="O2528" s="300"/>
      <c r="P2528" s="300"/>
      <c r="Q2528" s="297"/>
      <c r="R2528" s="297"/>
      <c r="S2528" s="299" t="str">
        <f t="shared" si="441"/>
        <v/>
      </c>
    </row>
    <row r="2529" spans="1:19" ht="30" customHeight="1" x14ac:dyDescent="0.2">
      <c r="A2529" s="277" t="str">
        <f t="shared" si="431"/>
        <v/>
      </c>
      <c r="B2529" s="296" t="str">
        <f t="shared" si="436"/>
        <v/>
      </c>
      <c r="C2529" s="296" t="str">
        <f t="shared" si="437"/>
        <v/>
      </c>
      <c r="D2529" s="297" t="str">
        <f t="shared" si="438"/>
        <v/>
      </c>
      <c r="E2529" s="298" t="str">
        <f t="shared" si="440"/>
        <v/>
      </c>
      <c r="F2529" s="297"/>
      <c r="G2529" s="297">
        <v>2529</v>
      </c>
      <c r="H2529" s="296" t="str">
        <f t="shared" si="439"/>
        <v/>
      </c>
      <c r="I2529" s="299" t="str">
        <f t="shared" si="432"/>
        <v/>
      </c>
      <c r="J2529" s="93"/>
      <c r="L2529" s="278">
        <f t="shared" si="433"/>
        <v>0</v>
      </c>
      <c r="M2529" s="278">
        <f t="shared" si="434"/>
        <v>0</v>
      </c>
      <c r="N2529" s="319">
        <f t="shared" si="435"/>
        <v>0</v>
      </c>
      <c r="O2529" s="300"/>
      <c r="P2529" s="300"/>
      <c r="Q2529" s="297"/>
      <c r="R2529" s="297"/>
      <c r="S2529" s="299" t="str">
        <f t="shared" si="441"/>
        <v/>
      </c>
    </row>
    <row r="2530" spans="1:19" ht="30" customHeight="1" x14ac:dyDescent="0.2">
      <c r="A2530" s="277" t="str">
        <f t="shared" si="431"/>
        <v/>
      </c>
      <c r="B2530" s="296" t="str">
        <f t="shared" si="436"/>
        <v/>
      </c>
      <c r="C2530" s="296" t="str">
        <f t="shared" si="437"/>
        <v/>
      </c>
      <c r="D2530" s="297" t="str">
        <f t="shared" si="438"/>
        <v/>
      </c>
      <c r="E2530" s="298" t="str">
        <f t="shared" si="440"/>
        <v/>
      </c>
      <c r="F2530" s="297"/>
      <c r="G2530" s="297">
        <v>2530</v>
      </c>
      <c r="H2530" s="296" t="str">
        <f t="shared" si="439"/>
        <v/>
      </c>
      <c r="I2530" s="299" t="str">
        <f t="shared" si="432"/>
        <v/>
      </c>
      <c r="J2530" s="93"/>
      <c r="L2530" s="278">
        <f t="shared" si="433"/>
        <v>0</v>
      </c>
      <c r="M2530" s="278">
        <f t="shared" si="434"/>
        <v>0</v>
      </c>
      <c r="N2530" s="319">
        <f t="shared" si="435"/>
        <v>0</v>
      </c>
      <c r="O2530" s="300"/>
      <c r="P2530" s="300"/>
      <c r="Q2530" s="297"/>
      <c r="R2530" s="297"/>
      <c r="S2530" s="299" t="str">
        <f t="shared" si="441"/>
        <v/>
      </c>
    </row>
    <row r="2531" spans="1:19" ht="30" customHeight="1" x14ac:dyDescent="0.2">
      <c r="A2531" s="277" t="str">
        <f t="shared" si="431"/>
        <v/>
      </c>
      <c r="B2531" s="296" t="str">
        <f t="shared" si="436"/>
        <v/>
      </c>
      <c r="C2531" s="296" t="str">
        <f t="shared" si="437"/>
        <v/>
      </c>
      <c r="D2531" s="297" t="str">
        <f t="shared" si="438"/>
        <v/>
      </c>
      <c r="E2531" s="298" t="str">
        <f t="shared" si="440"/>
        <v/>
      </c>
      <c r="F2531" s="297"/>
      <c r="G2531" s="297">
        <v>2531</v>
      </c>
      <c r="H2531" s="296" t="str">
        <f t="shared" si="439"/>
        <v/>
      </c>
      <c r="I2531" s="299" t="str">
        <f t="shared" si="432"/>
        <v/>
      </c>
      <c r="J2531" s="93"/>
      <c r="L2531" s="278">
        <f t="shared" si="433"/>
        <v>0</v>
      </c>
      <c r="M2531" s="278">
        <f t="shared" si="434"/>
        <v>0</v>
      </c>
      <c r="N2531" s="319">
        <f t="shared" si="435"/>
        <v>0</v>
      </c>
      <c r="O2531" s="300"/>
      <c r="P2531" s="300"/>
      <c r="Q2531" s="297"/>
      <c r="R2531" s="297"/>
      <c r="S2531" s="299" t="str">
        <f t="shared" si="441"/>
        <v/>
      </c>
    </row>
    <row r="2532" spans="1:19" ht="30" customHeight="1" x14ac:dyDescent="0.2">
      <c r="A2532" s="277" t="str">
        <f t="shared" si="431"/>
        <v/>
      </c>
      <c r="B2532" s="296" t="str">
        <f t="shared" si="436"/>
        <v/>
      </c>
      <c r="C2532" s="296" t="str">
        <f t="shared" si="437"/>
        <v/>
      </c>
      <c r="D2532" s="297" t="str">
        <f t="shared" si="438"/>
        <v/>
      </c>
      <c r="E2532" s="298" t="str">
        <f t="shared" si="440"/>
        <v/>
      </c>
      <c r="F2532" s="297"/>
      <c r="G2532" s="297">
        <v>2532</v>
      </c>
      <c r="H2532" s="296" t="str">
        <f t="shared" si="439"/>
        <v/>
      </c>
      <c r="I2532" s="299" t="str">
        <f t="shared" si="432"/>
        <v/>
      </c>
      <c r="J2532" s="93"/>
      <c r="L2532" s="278">
        <f t="shared" si="433"/>
        <v>0</v>
      </c>
      <c r="M2532" s="278">
        <f t="shared" si="434"/>
        <v>0</v>
      </c>
      <c r="N2532" s="319">
        <f t="shared" si="435"/>
        <v>0</v>
      </c>
      <c r="O2532" s="300"/>
      <c r="P2532" s="300"/>
      <c r="Q2532" s="297"/>
      <c r="R2532" s="297"/>
      <c r="S2532" s="299" t="str">
        <f t="shared" si="441"/>
        <v/>
      </c>
    </row>
    <row r="2533" spans="1:19" ht="30" customHeight="1" x14ac:dyDescent="0.2">
      <c r="A2533" s="277" t="str">
        <f t="shared" si="431"/>
        <v/>
      </c>
      <c r="B2533" s="296" t="str">
        <f t="shared" si="436"/>
        <v/>
      </c>
      <c r="C2533" s="296" t="str">
        <f t="shared" si="437"/>
        <v/>
      </c>
      <c r="D2533" s="297" t="str">
        <f t="shared" si="438"/>
        <v/>
      </c>
      <c r="E2533" s="298" t="str">
        <f t="shared" si="440"/>
        <v/>
      </c>
      <c r="F2533" s="297"/>
      <c r="G2533" s="297">
        <v>2533</v>
      </c>
      <c r="H2533" s="296" t="str">
        <f t="shared" si="439"/>
        <v/>
      </c>
      <c r="I2533" s="299" t="str">
        <f t="shared" si="432"/>
        <v/>
      </c>
      <c r="J2533" s="93"/>
      <c r="L2533" s="278">
        <f t="shared" si="433"/>
        <v>0</v>
      </c>
      <c r="M2533" s="278">
        <f t="shared" si="434"/>
        <v>0</v>
      </c>
      <c r="N2533" s="319">
        <f t="shared" si="435"/>
        <v>0</v>
      </c>
      <c r="O2533" s="300"/>
      <c r="P2533" s="300"/>
      <c r="Q2533" s="297"/>
      <c r="R2533" s="297"/>
      <c r="S2533" s="299" t="str">
        <f t="shared" si="441"/>
        <v/>
      </c>
    </row>
    <row r="2534" spans="1:19" ht="30" customHeight="1" x14ac:dyDescent="0.2">
      <c r="A2534" s="277" t="str">
        <f t="shared" si="431"/>
        <v/>
      </c>
      <c r="B2534" s="296" t="str">
        <f t="shared" si="436"/>
        <v/>
      </c>
      <c r="C2534" s="296" t="str">
        <f t="shared" si="437"/>
        <v/>
      </c>
      <c r="D2534" s="297" t="str">
        <f t="shared" si="438"/>
        <v/>
      </c>
      <c r="E2534" s="298" t="str">
        <f t="shared" si="440"/>
        <v/>
      </c>
      <c r="F2534" s="297"/>
      <c r="G2534" s="297">
        <v>2534</v>
      </c>
      <c r="H2534" s="296" t="str">
        <f t="shared" si="439"/>
        <v/>
      </c>
      <c r="I2534" s="299" t="str">
        <f t="shared" si="432"/>
        <v/>
      </c>
      <c r="J2534" s="93"/>
      <c r="L2534" s="278">
        <f t="shared" si="433"/>
        <v>0</v>
      </c>
      <c r="M2534" s="278">
        <f t="shared" si="434"/>
        <v>0</v>
      </c>
      <c r="N2534" s="319">
        <f t="shared" si="435"/>
        <v>0</v>
      </c>
      <c r="O2534" s="300"/>
      <c r="P2534" s="300"/>
      <c r="Q2534" s="297"/>
      <c r="R2534" s="297"/>
      <c r="S2534" s="299" t="str">
        <f t="shared" si="441"/>
        <v/>
      </c>
    </row>
    <row r="2535" spans="1:19" ht="30" customHeight="1" x14ac:dyDescent="0.2">
      <c r="A2535" s="277" t="str">
        <f t="shared" si="431"/>
        <v/>
      </c>
      <c r="B2535" s="296" t="str">
        <f t="shared" si="436"/>
        <v/>
      </c>
      <c r="C2535" s="296" t="str">
        <f t="shared" si="437"/>
        <v/>
      </c>
      <c r="D2535" s="297" t="str">
        <f t="shared" si="438"/>
        <v/>
      </c>
      <c r="E2535" s="298" t="str">
        <f t="shared" si="440"/>
        <v/>
      </c>
      <c r="F2535" s="297"/>
      <c r="G2535" s="297">
        <v>2535</v>
      </c>
      <c r="H2535" s="296" t="str">
        <f t="shared" si="439"/>
        <v/>
      </c>
      <c r="I2535" s="299" t="str">
        <f t="shared" si="432"/>
        <v/>
      </c>
      <c r="J2535" s="93"/>
      <c r="L2535" s="278">
        <f t="shared" si="433"/>
        <v>0</v>
      </c>
      <c r="M2535" s="278">
        <f t="shared" si="434"/>
        <v>0</v>
      </c>
      <c r="N2535" s="319">
        <f t="shared" si="435"/>
        <v>0</v>
      </c>
      <c r="O2535" s="300"/>
      <c r="P2535" s="300"/>
      <c r="Q2535" s="297"/>
      <c r="R2535" s="297"/>
      <c r="S2535" s="299" t="str">
        <f t="shared" si="441"/>
        <v/>
      </c>
    </row>
    <row r="2536" spans="1:19" ht="30" customHeight="1" x14ac:dyDescent="0.2">
      <c r="A2536" s="277" t="str">
        <f t="shared" si="431"/>
        <v/>
      </c>
      <c r="B2536" s="296" t="str">
        <f t="shared" si="436"/>
        <v/>
      </c>
      <c r="C2536" s="296" t="str">
        <f t="shared" si="437"/>
        <v/>
      </c>
      <c r="D2536" s="297" t="str">
        <f t="shared" si="438"/>
        <v/>
      </c>
      <c r="E2536" s="298" t="str">
        <f t="shared" si="440"/>
        <v/>
      </c>
      <c r="F2536" s="297"/>
      <c r="G2536" s="297">
        <v>2536</v>
      </c>
      <c r="H2536" s="296" t="str">
        <f t="shared" si="439"/>
        <v/>
      </c>
      <c r="I2536" s="299" t="str">
        <f t="shared" si="432"/>
        <v/>
      </c>
      <c r="J2536" s="93"/>
      <c r="L2536" s="278">
        <f t="shared" si="433"/>
        <v>0</v>
      </c>
      <c r="M2536" s="278">
        <f t="shared" si="434"/>
        <v>0</v>
      </c>
      <c r="N2536" s="319">
        <f t="shared" si="435"/>
        <v>0</v>
      </c>
      <c r="O2536" s="300"/>
      <c r="P2536" s="300"/>
      <c r="Q2536" s="297"/>
      <c r="R2536" s="297"/>
      <c r="S2536" s="299" t="str">
        <f t="shared" si="441"/>
        <v/>
      </c>
    </row>
    <row r="2537" spans="1:19" ht="30" customHeight="1" x14ac:dyDescent="0.2">
      <c r="A2537" s="277" t="str">
        <f t="shared" si="431"/>
        <v/>
      </c>
      <c r="B2537" s="296" t="str">
        <f t="shared" si="436"/>
        <v/>
      </c>
      <c r="C2537" s="296" t="str">
        <f t="shared" si="437"/>
        <v/>
      </c>
      <c r="D2537" s="297" t="str">
        <f t="shared" si="438"/>
        <v/>
      </c>
      <c r="E2537" s="298" t="str">
        <f t="shared" si="440"/>
        <v/>
      </c>
      <c r="F2537" s="297"/>
      <c r="G2537" s="297">
        <v>2537</v>
      </c>
      <c r="H2537" s="296" t="str">
        <f t="shared" si="439"/>
        <v/>
      </c>
      <c r="I2537" s="299" t="str">
        <f t="shared" si="432"/>
        <v/>
      </c>
      <c r="J2537" s="93"/>
      <c r="L2537" s="278">
        <f t="shared" si="433"/>
        <v>0</v>
      </c>
      <c r="M2537" s="278">
        <f t="shared" si="434"/>
        <v>0</v>
      </c>
      <c r="N2537" s="319">
        <f t="shared" si="435"/>
        <v>0</v>
      </c>
      <c r="O2537" s="300"/>
      <c r="P2537" s="300"/>
      <c r="Q2537" s="297"/>
      <c r="R2537" s="297"/>
      <c r="S2537" s="299" t="str">
        <f t="shared" si="441"/>
        <v/>
      </c>
    </row>
    <row r="2538" spans="1:19" ht="30" customHeight="1" x14ac:dyDescent="0.2">
      <c r="A2538" s="277" t="str">
        <f t="shared" si="431"/>
        <v/>
      </c>
      <c r="B2538" s="296" t="str">
        <f t="shared" si="436"/>
        <v/>
      </c>
      <c r="C2538" s="296" t="str">
        <f t="shared" si="437"/>
        <v/>
      </c>
      <c r="D2538" s="297" t="str">
        <f t="shared" si="438"/>
        <v/>
      </c>
      <c r="E2538" s="298" t="str">
        <f t="shared" si="440"/>
        <v/>
      </c>
      <c r="F2538" s="297"/>
      <c r="G2538" s="297">
        <v>2538</v>
      </c>
      <c r="H2538" s="296" t="str">
        <f t="shared" si="439"/>
        <v/>
      </c>
      <c r="I2538" s="299" t="str">
        <f t="shared" si="432"/>
        <v/>
      </c>
      <c r="J2538" s="93"/>
      <c r="L2538" s="278">
        <f t="shared" si="433"/>
        <v>0</v>
      </c>
      <c r="M2538" s="278">
        <f t="shared" si="434"/>
        <v>0</v>
      </c>
      <c r="N2538" s="319">
        <f t="shared" si="435"/>
        <v>0</v>
      </c>
      <c r="O2538" s="300"/>
      <c r="P2538" s="300"/>
      <c r="Q2538" s="297"/>
      <c r="R2538" s="297"/>
      <c r="S2538" s="299" t="str">
        <f t="shared" si="441"/>
        <v/>
      </c>
    </row>
    <row r="2539" spans="1:19" ht="30" customHeight="1" x14ac:dyDescent="0.2">
      <c r="A2539" s="277" t="str">
        <f t="shared" si="431"/>
        <v/>
      </c>
      <c r="B2539" s="296" t="str">
        <f t="shared" si="436"/>
        <v/>
      </c>
      <c r="C2539" s="296" t="str">
        <f t="shared" si="437"/>
        <v/>
      </c>
      <c r="D2539" s="297" t="str">
        <f t="shared" si="438"/>
        <v/>
      </c>
      <c r="E2539" s="298" t="str">
        <f t="shared" si="440"/>
        <v/>
      </c>
      <c r="F2539" s="297"/>
      <c r="G2539" s="297">
        <v>2539</v>
      </c>
      <c r="H2539" s="296" t="str">
        <f t="shared" si="439"/>
        <v/>
      </c>
      <c r="I2539" s="299" t="str">
        <f t="shared" si="432"/>
        <v/>
      </c>
      <c r="J2539" s="93"/>
      <c r="L2539" s="278">
        <f t="shared" si="433"/>
        <v>0</v>
      </c>
      <c r="M2539" s="278">
        <f t="shared" si="434"/>
        <v>0</v>
      </c>
      <c r="N2539" s="319">
        <f t="shared" si="435"/>
        <v>0</v>
      </c>
      <c r="O2539" s="300"/>
      <c r="P2539" s="300"/>
      <c r="Q2539" s="297"/>
      <c r="R2539" s="297"/>
      <c r="S2539" s="299" t="str">
        <f t="shared" si="441"/>
        <v/>
      </c>
    </row>
    <row r="2540" spans="1:19" ht="30" customHeight="1" x14ac:dyDescent="0.2">
      <c r="A2540" s="277" t="str">
        <f t="shared" si="431"/>
        <v/>
      </c>
      <c r="B2540" s="296" t="str">
        <f t="shared" si="436"/>
        <v/>
      </c>
      <c r="C2540" s="296" t="str">
        <f t="shared" si="437"/>
        <v/>
      </c>
      <c r="D2540" s="297" t="str">
        <f t="shared" si="438"/>
        <v/>
      </c>
      <c r="E2540" s="298" t="str">
        <f t="shared" si="440"/>
        <v/>
      </c>
      <c r="F2540" s="297"/>
      <c r="G2540" s="297">
        <v>2540</v>
      </c>
      <c r="H2540" s="296" t="str">
        <f t="shared" si="439"/>
        <v/>
      </c>
      <c r="I2540" s="299" t="str">
        <f t="shared" si="432"/>
        <v/>
      </c>
      <c r="J2540" s="93"/>
      <c r="L2540" s="278">
        <f t="shared" si="433"/>
        <v>0</v>
      </c>
      <c r="M2540" s="278">
        <f t="shared" si="434"/>
        <v>0</v>
      </c>
      <c r="N2540" s="319">
        <f t="shared" si="435"/>
        <v>0</v>
      </c>
      <c r="O2540" s="300"/>
      <c r="P2540" s="300"/>
      <c r="Q2540" s="297"/>
      <c r="R2540" s="297"/>
      <c r="S2540" s="299" t="str">
        <f t="shared" si="441"/>
        <v/>
      </c>
    </row>
    <row r="2541" spans="1:19" ht="30" customHeight="1" x14ac:dyDescent="0.2">
      <c r="A2541" s="277" t="str">
        <f t="shared" si="431"/>
        <v/>
      </c>
      <c r="B2541" s="296" t="str">
        <f t="shared" si="436"/>
        <v/>
      </c>
      <c r="C2541" s="296" t="str">
        <f t="shared" si="437"/>
        <v/>
      </c>
      <c r="D2541" s="297" t="str">
        <f t="shared" si="438"/>
        <v/>
      </c>
      <c r="E2541" s="298" t="str">
        <f t="shared" si="440"/>
        <v/>
      </c>
      <c r="F2541" s="297"/>
      <c r="G2541" s="297">
        <v>2541</v>
      </c>
      <c r="H2541" s="296" t="str">
        <f t="shared" si="439"/>
        <v/>
      </c>
      <c r="I2541" s="299" t="str">
        <f t="shared" si="432"/>
        <v/>
      </c>
      <c r="J2541" s="93"/>
      <c r="L2541" s="278">
        <f t="shared" si="433"/>
        <v>0</v>
      </c>
      <c r="M2541" s="278">
        <f t="shared" si="434"/>
        <v>0</v>
      </c>
      <c r="N2541" s="319">
        <f t="shared" si="435"/>
        <v>0</v>
      </c>
      <c r="O2541" s="300"/>
      <c r="P2541" s="300"/>
      <c r="Q2541" s="297"/>
      <c r="R2541" s="297"/>
      <c r="S2541" s="299" t="str">
        <f t="shared" si="441"/>
        <v/>
      </c>
    </row>
    <row r="2542" spans="1:19" ht="30" customHeight="1" x14ac:dyDescent="0.2">
      <c r="A2542" s="277" t="str">
        <f t="shared" si="431"/>
        <v/>
      </c>
      <c r="B2542" s="296" t="str">
        <f t="shared" si="436"/>
        <v/>
      </c>
      <c r="C2542" s="296" t="str">
        <f t="shared" si="437"/>
        <v/>
      </c>
      <c r="D2542" s="297" t="str">
        <f t="shared" si="438"/>
        <v/>
      </c>
      <c r="E2542" s="298" t="str">
        <f t="shared" si="440"/>
        <v/>
      </c>
      <c r="F2542" s="297"/>
      <c r="G2542" s="297">
        <v>2542</v>
      </c>
      <c r="H2542" s="296" t="str">
        <f t="shared" si="439"/>
        <v/>
      </c>
      <c r="I2542" s="299" t="str">
        <f t="shared" si="432"/>
        <v/>
      </c>
      <c r="J2542" s="93"/>
      <c r="L2542" s="278">
        <f t="shared" si="433"/>
        <v>0</v>
      </c>
      <c r="M2542" s="278">
        <f t="shared" si="434"/>
        <v>0</v>
      </c>
      <c r="N2542" s="319">
        <f t="shared" si="435"/>
        <v>0</v>
      </c>
      <c r="O2542" s="300"/>
      <c r="P2542" s="300"/>
      <c r="Q2542" s="297"/>
      <c r="R2542" s="297"/>
      <c r="S2542" s="299" t="str">
        <f t="shared" si="441"/>
        <v/>
      </c>
    </row>
    <row r="2543" spans="1:19" ht="30" customHeight="1" x14ac:dyDescent="0.2">
      <c r="A2543" s="277" t="str">
        <f t="shared" si="431"/>
        <v/>
      </c>
      <c r="B2543" s="296" t="str">
        <f t="shared" si="436"/>
        <v/>
      </c>
      <c r="C2543" s="296" t="str">
        <f t="shared" si="437"/>
        <v/>
      </c>
      <c r="D2543" s="297" t="str">
        <f t="shared" si="438"/>
        <v/>
      </c>
      <c r="E2543" s="298" t="str">
        <f t="shared" si="440"/>
        <v/>
      </c>
      <c r="F2543" s="297"/>
      <c r="G2543" s="297">
        <v>2543</v>
      </c>
      <c r="H2543" s="296" t="str">
        <f t="shared" si="439"/>
        <v/>
      </c>
      <c r="I2543" s="299" t="str">
        <f t="shared" si="432"/>
        <v/>
      </c>
      <c r="J2543" s="93"/>
      <c r="L2543" s="278">
        <f t="shared" si="433"/>
        <v>0</v>
      </c>
      <c r="M2543" s="278">
        <f t="shared" si="434"/>
        <v>0</v>
      </c>
      <c r="N2543" s="319">
        <f t="shared" si="435"/>
        <v>0</v>
      </c>
      <c r="O2543" s="300"/>
      <c r="P2543" s="300"/>
      <c r="Q2543" s="297"/>
      <c r="R2543" s="297"/>
      <c r="S2543" s="299" t="str">
        <f t="shared" si="441"/>
        <v/>
      </c>
    </row>
    <row r="2544" spans="1:19" ht="30" customHeight="1" x14ac:dyDescent="0.2">
      <c r="A2544" s="277" t="str">
        <f t="shared" si="431"/>
        <v/>
      </c>
      <c r="B2544" s="296" t="str">
        <f t="shared" si="436"/>
        <v/>
      </c>
      <c r="C2544" s="296" t="str">
        <f t="shared" si="437"/>
        <v/>
      </c>
      <c r="D2544" s="297" t="str">
        <f t="shared" si="438"/>
        <v/>
      </c>
      <c r="E2544" s="298" t="str">
        <f t="shared" si="440"/>
        <v/>
      </c>
      <c r="F2544" s="297"/>
      <c r="G2544" s="297">
        <v>2544</v>
      </c>
      <c r="H2544" s="296" t="str">
        <f t="shared" si="439"/>
        <v/>
      </c>
      <c r="I2544" s="299" t="str">
        <f t="shared" si="432"/>
        <v/>
      </c>
      <c r="J2544" s="93"/>
      <c r="L2544" s="278">
        <f t="shared" si="433"/>
        <v>0</v>
      </c>
      <c r="M2544" s="278">
        <f t="shared" si="434"/>
        <v>0</v>
      </c>
      <c r="N2544" s="319">
        <f t="shared" si="435"/>
        <v>0</v>
      </c>
      <c r="O2544" s="300"/>
      <c r="P2544" s="300"/>
      <c r="Q2544" s="297"/>
      <c r="R2544" s="297"/>
      <c r="S2544" s="299" t="str">
        <f t="shared" si="441"/>
        <v/>
      </c>
    </row>
    <row r="2545" spans="1:19" ht="30" customHeight="1" x14ac:dyDescent="0.2">
      <c r="A2545" s="277" t="str">
        <f t="shared" si="431"/>
        <v/>
      </c>
      <c r="B2545" s="296" t="str">
        <f t="shared" si="436"/>
        <v/>
      </c>
      <c r="C2545" s="296" t="str">
        <f t="shared" si="437"/>
        <v/>
      </c>
      <c r="D2545" s="297" t="str">
        <f t="shared" si="438"/>
        <v/>
      </c>
      <c r="E2545" s="298" t="str">
        <f t="shared" si="440"/>
        <v/>
      </c>
      <c r="F2545" s="297"/>
      <c r="G2545" s="297">
        <v>2545</v>
      </c>
      <c r="H2545" s="296" t="str">
        <f t="shared" si="439"/>
        <v/>
      </c>
      <c r="I2545" s="299" t="str">
        <f t="shared" si="432"/>
        <v/>
      </c>
      <c r="J2545" s="93"/>
      <c r="L2545" s="278">
        <f t="shared" si="433"/>
        <v>0</v>
      </c>
      <c r="M2545" s="278">
        <f t="shared" si="434"/>
        <v>0</v>
      </c>
      <c r="N2545" s="319">
        <f t="shared" si="435"/>
        <v>0</v>
      </c>
      <c r="O2545" s="300"/>
      <c r="P2545" s="300"/>
      <c r="Q2545" s="297"/>
      <c r="R2545" s="297"/>
      <c r="S2545" s="299" t="str">
        <f t="shared" si="441"/>
        <v/>
      </c>
    </row>
    <row r="2546" spans="1:19" ht="30" customHeight="1" x14ac:dyDescent="0.2">
      <c r="A2546" s="277" t="str">
        <f t="shared" si="431"/>
        <v/>
      </c>
      <c r="B2546" s="296" t="str">
        <f t="shared" si="436"/>
        <v/>
      </c>
      <c r="C2546" s="296" t="str">
        <f t="shared" si="437"/>
        <v/>
      </c>
      <c r="D2546" s="297" t="str">
        <f t="shared" si="438"/>
        <v/>
      </c>
      <c r="E2546" s="298" t="str">
        <f t="shared" si="440"/>
        <v/>
      </c>
      <c r="F2546" s="297"/>
      <c r="G2546" s="297">
        <v>2546</v>
      </c>
      <c r="H2546" s="296" t="str">
        <f t="shared" si="439"/>
        <v/>
      </c>
      <c r="I2546" s="299" t="str">
        <f t="shared" si="432"/>
        <v/>
      </c>
      <c r="J2546" s="93"/>
      <c r="L2546" s="278">
        <f t="shared" si="433"/>
        <v>0</v>
      </c>
      <c r="M2546" s="278">
        <f t="shared" si="434"/>
        <v>0</v>
      </c>
      <c r="N2546" s="319">
        <f t="shared" si="435"/>
        <v>0</v>
      </c>
      <c r="O2546" s="300"/>
      <c r="P2546" s="300"/>
      <c r="Q2546" s="297"/>
      <c r="R2546" s="297"/>
      <c r="S2546" s="299" t="str">
        <f t="shared" si="441"/>
        <v/>
      </c>
    </row>
    <row r="2547" spans="1:19" ht="30" customHeight="1" x14ac:dyDescent="0.2">
      <c r="A2547" s="277" t="str">
        <f t="shared" si="431"/>
        <v/>
      </c>
      <c r="B2547" s="296" t="str">
        <f t="shared" si="436"/>
        <v/>
      </c>
      <c r="C2547" s="296" t="str">
        <f t="shared" si="437"/>
        <v/>
      </c>
      <c r="D2547" s="297" t="str">
        <f t="shared" si="438"/>
        <v/>
      </c>
      <c r="E2547" s="298" t="str">
        <f t="shared" si="440"/>
        <v/>
      </c>
      <c r="F2547" s="297"/>
      <c r="G2547" s="297">
        <v>2547</v>
      </c>
      <c r="H2547" s="296" t="str">
        <f t="shared" si="439"/>
        <v/>
      </c>
      <c r="I2547" s="299" t="str">
        <f t="shared" si="432"/>
        <v/>
      </c>
      <c r="J2547" s="93"/>
      <c r="L2547" s="278">
        <f t="shared" si="433"/>
        <v>0</v>
      </c>
      <c r="M2547" s="278">
        <f t="shared" si="434"/>
        <v>0</v>
      </c>
      <c r="N2547" s="319">
        <f t="shared" si="435"/>
        <v>0</v>
      </c>
      <c r="O2547" s="300"/>
      <c r="P2547" s="300"/>
      <c r="Q2547" s="297"/>
      <c r="R2547" s="297"/>
      <c r="S2547" s="299" t="str">
        <f t="shared" si="441"/>
        <v/>
      </c>
    </row>
    <row r="2548" spans="1:19" ht="30" customHeight="1" x14ac:dyDescent="0.2">
      <c r="A2548" s="277" t="str">
        <f t="shared" si="431"/>
        <v/>
      </c>
      <c r="B2548" s="296" t="str">
        <f t="shared" si="436"/>
        <v/>
      </c>
      <c r="C2548" s="296" t="str">
        <f t="shared" si="437"/>
        <v/>
      </c>
      <c r="D2548" s="297" t="str">
        <f t="shared" si="438"/>
        <v/>
      </c>
      <c r="E2548" s="298" t="str">
        <f t="shared" si="440"/>
        <v/>
      </c>
      <c r="F2548" s="297"/>
      <c r="G2548" s="297">
        <v>2548</v>
      </c>
      <c r="H2548" s="296" t="str">
        <f t="shared" si="439"/>
        <v/>
      </c>
      <c r="I2548" s="299" t="str">
        <f t="shared" si="432"/>
        <v/>
      </c>
      <c r="J2548" s="93"/>
      <c r="L2548" s="278">
        <f t="shared" si="433"/>
        <v>0</v>
      </c>
      <c r="M2548" s="278">
        <f t="shared" si="434"/>
        <v>0</v>
      </c>
      <c r="N2548" s="319">
        <f t="shared" si="435"/>
        <v>0</v>
      </c>
      <c r="O2548" s="300"/>
      <c r="P2548" s="300"/>
      <c r="Q2548" s="297"/>
      <c r="R2548" s="297"/>
      <c r="S2548" s="299" t="str">
        <f t="shared" si="441"/>
        <v/>
      </c>
    </row>
    <row r="2549" spans="1:19" ht="30" customHeight="1" x14ac:dyDescent="0.2">
      <c r="A2549" s="277" t="str">
        <f t="shared" si="431"/>
        <v/>
      </c>
      <c r="B2549" s="296" t="str">
        <f t="shared" si="436"/>
        <v/>
      </c>
      <c r="C2549" s="296" t="str">
        <f t="shared" si="437"/>
        <v/>
      </c>
      <c r="D2549" s="297" t="str">
        <f t="shared" si="438"/>
        <v/>
      </c>
      <c r="E2549" s="298" t="str">
        <f t="shared" si="440"/>
        <v/>
      </c>
      <c r="F2549" s="297"/>
      <c r="G2549" s="297">
        <v>2549</v>
      </c>
      <c r="H2549" s="296" t="str">
        <f t="shared" si="439"/>
        <v/>
      </c>
      <c r="I2549" s="299" t="str">
        <f t="shared" si="432"/>
        <v/>
      </c>
      <c r="J2549" s="93"/>
      <c r="L2549" s="278">
        <f t="shared" si="433"/>
        <v>0</v>
      </c>
      <c r="M2549" s="278">
        <f t="shared" si="434"/>
        <v>0</v>
      </c>
      <c r="N2549" s="319">
        <f t="shared" si="435"/>
        <v>0</v>
      </c>
      <c r="O2549" s="300"/>
      <c r="P2549" s="300"/>
      <c r="Q2549" s="297"/>
      <c r="R2549" s="297"/>
      <c r="S2549" s="299" t="str">
        <f t="shared" si="441"/>
        <v/>
      </c>
    </row>
    <row r="2550" spans="1:19" ht="30" customHeight="1" x14ac:dyDescent="0.2">
      <c r="A2550" s="277" t="str">
        <f t="shared" si="431"/>
        <v/>
      </c>
      <c r="B2550" s="296" t="str">
        <f t="shared" si="436"/>
        <v/>
      </c>
      <c r="C2550" s="296" t="str">
        <f t="shared" si="437"/>
        <v/>
      </c>
      <c r="D2550" s="297" t="str">
        <f t="shared" si="438"/>
        <v/>
      </c>
      <c r="E2550" s="298" t="str">
        <f t="shared" si="440"/>
        <v/>
      </c>
      <c r="F2550" s="297"/>
      <c r="G2550" s="297">
        <v>2550</v>
      </c>
      <c r="H2550" s="296" t="str">
        <f t="shared" si="439"/>
        <v/>
      </c>
      <c r="I2550" s="299" t="str">
        <f t="shared" si="432"/>
        <v/>
      </c>
      <c r="J2550" s="93"/>
      <c r="L2550" s="278">
        <f t="shared" si="433"/>
        <v>0</v>
      </c>
      <c r="M2550" s="278">
        <f t="shared" si="434"/>
        <v>0</v>
      </c>
      <c r="N2550" s="319">
        <f t="shared" si="435"/>
        <v>0</v>
      </c>
      <c r="O2550" s="300"/>
      <c r="P2550" s="300"/>
      <c r="Q2550" s="297"/>
      <c r="R2550" s="297"/>
      <c r="S2550" s="299" t="str">
        <f t="shared" si="441"/>
        <v/>
      </c>
    </row>
    <row r="2551" spans="1:19" ht="30" customHeight="1" x14ac:dyDescent="0.2">
      <c r="A2551" s="277" t="str">
        <f t="shared" si="431"/>
        <v/>
      </c>
      <c r="B2551" s="296" t="str">
        <f t="shared" si="436"/>
        <v/>
      </c>
      <c r="C2551" s="296" t="str">
        <f t="shared" si="437"/>
        <v/>
      </c>
      <c r="D2551" s="297" t="str">
        <f t="shared" si="438"/>
        <v/>
      </c>
      <c r="E2551" s="298" t="str">
        <f t="shared" si="440"/>
        <v/>
      </c>
      <c r="F2551" s="297"/>
      <c r="G2551" s="297">
        <v>2551</v>
      </c>
      <c r="H2551" s="296" t="str">
        <f t="shared" si="439"/>
        <v/>
      </c>
      <c r="I2551" s="299" t="str">
        <f t="shared" si="432"/>
        <v/>
      </c>
      <c r="J2551" s="93"/>
      <c r="L2551" s="278">
        <f t="shared" si="433"/>
        <v>0</v>
      </c>
      <c r="M2551" s="278">
        <f t="shared" si="434"/>
        <v>0</v>
      </c>
      <c r="N2551" s="319">
        <f t="shared" si="435"/>
        <v>0</v>
      </c>
      <c r="O2551" s="300"/>
      <c r="P2551" s="300"/>
      <c r="Q2551" s="297"/>
      <c r="R2551" s="297"/>
      <c r="S2551" s="299" t="str">
        <f t="shared" si="441"/>
        <v/>
      </c>
    </row>
    <row r="2552" spans="1:19" ht="30" customHeight="1" x14ac:dyDescent="0.2">
      <c r="A2552" s="277" t="str">
        <f t="shared" si="431"/>
        <v/>
      </c>
      <c r="B2552" s="296" t="str">
        <f t="shared" si="436"/>
        <v/>
      </c>
      <c r="C2552" s="296" t="str">
        <f t="shared" si="437"/>
        <v/>
      </c>
      <c r="D2552" s="297" t="str">
        <f t="shared" si="438"/>
        <v/>
      </c>
      <c r="E2552" s="298" t="str">
        <f t="shared" si="440"/>
        <v/>
      </c>
      <c r="F2552" s="297"/>
      <c r="G2552" s="297">
        <v>2552</v>
      </c>
      <c r="H2552" s="296" t="str">
        <f t="shared" si="439"/>
        <v/>
      </c>
      <c r="I2552" s="299" t="str">
        <f t="shared" si="432"/>
        <v/>
      </c>
      <c r="J2552" s="93"/>
      <c r="L2552" s="278">
        <f t="shared" si="433"/>
        <v>0</v>
      </c>
      <c r="M2552" s="278">
        <f t="shared" si="434"/>
        <v>0</v>
      </c>
      <c r="N2552" s="319">
        <f t="shared" si="435"/>
        <v>0</v>
      </c>
      <c r="O2552" s="300"/>
      <c r="P2552" s="300"/>
      <c r="Q2552" s="297"/>
      <c r="R2552" s="297"/>
      <c r="S2552" s="299" t="str">
        <f t="shared" si="441"/>
        <v/>
      </c>
    </row>
    <row r="2553" spans="1:19" ht="30" customHeight="1" x14ac:dyDescent="0.2">
      <c r="A2553" s="277" t="str">
        <f t="shared" si="431"/>
        <v/>
      </c>
      <c r="B2553" s="296" t="str">
        <f t="shared" si="436"/>
        <v/>
      </c>
      <c r="C2553" s="296" t="str">
        <f t="shared" si="437"/>
        <v/>
      </c>
      <c r="D2553" s="297" t="str">
        <f t="shared" si="438"/>
        <v/>
      </c>
      <c r="E2553" s="298" t="str">
        <f t="shared" si="440"/>
        <v/>
      </c>
      <c r="F2553" s="297"/>
      <c r="G2553" s="297">
        <v>2553</v>
      </c>
      <c r="H2553" s="296" t="str">
        <f t="shared" si="439"/>
        <v/>
      </c>
      <c r="I2553" s="299" t="str">
        <f t="shared" si="432"/>
        <v/>
      </c>
      <c r="J2553" s="93"/>
      <c r="L2553" s="278">
        <f t="shared" si="433"/>
        <v>0</v>
      </c>
      <c r="M2553" s="278">
        <f t="shared" si="434"/>
        <v>0</v>
      </c>
      <c r="N2553" s="319">
        <f t="shared" si="435"/>
        <v>0</v>
      </c>
      <c r="O2553" s="300"/>
      <c r="P2553" s="300"/>
      <c r="Q2553" s="297"/>
      <c r="R2553" s="297"/>
      <c r="S2553" s="299" t="str">
        <f t="shared" si="441"/>
        <v/>
      </c>
    </row>
    <row r="2554" spans="1:19" ht="30" customHeight="1" x14ac:dyDescent="0.2">
      <c r="A2554" s="277" t="str">
        <f t="shared" si="431"/>
        <v/>
      </c>
      <c r="B2554" s="296" t="str">
        <f t="shared" si="436"/>
        <v/>
      </c>
      <c r="C2554" s="296" t="str">
        <f t="shared" si="437"/>
        <v/>
      </c>
      <c r="D2554" s="297" t="str">
        <f t="shared" si="438"/>
        <v/>
      </c>
      <c r="E2554" s="298" t="str">
        <f t="shared" si="440"/>
        <v/>
      </c>
      <c r="F2554" s="297"/>
      <c r="G2554" s="297">
        <v>2554</v>
      </c>
      <c r="H2554" s="296" t="str">
        <f t="shared" si="439"/>
        <v/>
      </c>
      <c r="I2554" s="299" t="str">
        <f t="shared" si="432"/>
        <v/>
      </c>
      <c r="J2554" s="93"/>
      <c r="L2554" s="278">
        <f t="shared" si="433"/>
        <v>0</v>
      </c>
      <c r="M2554" s="278">
        <f t="shared" si="434"/>
        <v>0</v>
      </c>
      <c r="N2554" s="319">
        <f t="shared" si="435"/>
        <v>0</v>
      </c>
      <c r="O2554" s="300"/>
      <c r="P2554" s="300"/>
      <c r="Q2554" s="297"/>
      <c r="R2554" s="297"/>
      <c r="S2554" s="299" t="str">
        <f t="shared" si="441"/>
        <v/>
      </c>
    </row>
    <row r="2555" spans="1:19" ht="30" customHeight="1" x14ac:dyDescent="0.2">
      <c r="A2555" s="277" t="str">
        <f t="shared" si="431"/>
        <v/>
      </c>
      <c r="B2555" s="296" t="str">
        <f t="shared" si="436"/>
        <v/>
      </c>
      <c r="C2555" s="296" t="str">
        <f t="shared" si="437"/>
        <v/>
      </c>
      <c r="D2555" s="297" t="str">
        <f t="shared" si="438"/>
        <v/>
      </c>
      <c r="E2555" s="298" t="str">
        <f t="shared" si="440"/>
        <v/>
      </c>
      <c r="F2555" s="297"/>
      <c r="G2555" s="297">
        <v>2555</v>
      </c>
      <c r="H2555" s="296" t="str">
        <f t="shared" si="439"/>
        <v/>
      </c>
      <c r="I2555" s="299" t="str">
        <f t="shared" si="432"/>
        <v/>
      </c>
      <c r="J2555" s="93"/>
      <c r="L2555" s="278">
        <f t="shared" si="433"/>
        <v>0</v>
      </c>
      <c r="M2555" s="278">
        <f t="shared" si="434"/>
        <v>0</v>
      </c>
      <c r="N2555" s="319">
        <f t="shared" si="435"/>
        <v>0</v>
      </c>
      <c r="O2555" s="300"/>
      <c r="P2555" s="300"/>
      <c r="Q2555" s="297"/>
      <c r="R2555" s="297"/>
      <c r="S2555" s="299" t="str">
        <f t="shared" si="441"/>
        <v/>
      </c>
    </row>
    <row r="2556" spans="1:19" ht="30" customHeight="1" x14ac:dyDescent="0.2">
      <c r="A2556" s="277" t="str">
        <f t="shared" si="431"/>
        <v/>
      </c>
      <c r="B2556" s="296" t="str">
        <f t="shared" si="436"/>
        <v/>
      </c>
      <c r="C2556" s="296" t="str">
        <f t="shared" si="437"/>
        <v/>
      </c>
      <c r="D2556" s="297" t="str">
        <f t="shared" si="438"/>
        <v/>
      </c>
      <c r="E2556" s="298" t="str">
        <f t="shared" si="440"/>
        <v/>
      </c>
      <c r="F2556" s="297"/>
      <c r="G2556" s="297">
        <v>2556</v>
      </c>
      <c r="H2556" s="296" t="str">
        <f t="shared" si="439"/>
        <v/>
      </c>
      <c r="I2556" s="299" t="str">
        <f t="shared" si="432"/>
        <v/>
      </c>
      <c r="J2556" s="93"/>
      <c r="L2556" s="278">
        <f t="shared" si="433"/>
        <v>0</v>
      </c>
      <c r="M2556" s="278">
        <f t="shared" si="434"/>
        <v>0</v>
      </c>
      <c r="N2556" s="319">
        <f t="shared" si="435"/>
        <v>0</v>
      </c>
      <c r="O2556" s="300"/>
      <c r="P2556" s="300"/>
      <c r="Q2556" s="297"/>
      <c r="R2556" s="297"/>
      <c r="S2556" s="299" t="str">
        <f t="shared" si="441"/>
        <v/>
      </c>
    </row>
    <row r="2557" spans="1:19" ht="30" customHeight="1" x14ac:dyDescent="0.2">
      <c r="A2557" s="277" t="str">
        <f t="shared" si="431"/>
        <v/>
      </c>
      <c r="B2557" s="296" t="str">
        <f t="shared" si="436"/>
        <v/>
      </c>
      <c r="C2557" s="296" t="str">
        <f t="shared" si="437"/>
        <v/>
      </c>
      <c r="D2557" s="297" t="str">
        <f t="shared" si="438"/>
        <v/>
      </c>
      <c r="E2557" s="298" t="str">
        <f t="shared" si="440"/>
        <v/>
      </c>
      <c r="F2557" s="297"/>
      <c r="G2557" s="297">
        <v>2557</v>
      </c>
      <c r="H2557" s="296" t="str">
        <f t="shared" si="439"/>
        <v/>
      </c>
      <c r="I2557" s="299" t="str">
        <f t="shared" si="432"/>
        <v/>
      </c>
      <c r="J2557" s="93"/>
      <c r="L2557" s="278">
        <f t="shared" si="433"/>
        <v>0</v>
      </c>
      <c r="M2557" s="278">
        <f t="shared" si="434"/>
        <v>0</v>
      </c>
      <c r="N2557" s="319">
        <f t="shared" si="435"/>
        <v>0</v>
      </c>
      <c r="O2557" s="300"/>
      <c r="P2557" s="300"/>
      <c r="Q2557" s="297"/>
      <c r="R2557" s="297"/>
      <c r="S2557" s="299" t="str">
        <f t="shared" si="441"/>
        <v/>
      </c>
    </row>
    <row r="2558" spans="1:19" ht="30" customHeight="1" x14ac:dyDescent="0.2">
      <c r="A2558" s="277" t="str">
        <f t="shared" si="431"/>
        <v/>
      </c>
      <c r="B2558" s="296" t="str">
        <f t="shared" si="436"/>
        <v/>
      </c>
      <c r="C2558" s="296" t="str">
        <f t="shared" si="437"/>
        <v/>
      </c>
      <c r="D2558" s="297" t="str">
        <f t="shared" si="438"/>
        <v/>
      </c>
      <c r="E2558" s="298" t="str">
        <f t="shared" si="440"/>
        <v/>
      </c>
      <c r="F2558" s="297"/>
      <c r="G2558" s="297">
        <v>2558</v>
      </c>
      <c r="H2558" s="296" t="str">
        <f t="shared" si="439"/>
        <v/>
      </c>
      <c r="I2558" s="299" t="str">
        <f t="shared" si="432"/>
        <v/>
      </c>
      <c r="J2558" s="93"/>
      <c r="L2558" s="278">
        <f t="shared" si="433"/>
        <v>0</v>
      </c>
      <c r="M2558" s="278">
        <f t="shared" si="434"/>
        <v>0</v>
      </c>
      <c r="N2558" s="319">
        <f t="shared" si="435"/>
        <v>0</v>
      </c>
      <c r="O2558" s="300"/>
      <c r="P2558" s="300"/>
      <c r="Q2558" s="297"/>
      <c r="R2558" s="297"/>
      <c r="S2558" s="299" t="str">
        <f t="shared" si="441"/>
        <v/>
      </c>
    </row>
    <row r="2559" spans="1:19" ht="30" customHeight="1" x14ac:dyDescent="0.2">
      <c r="A2559" s="277" t="str">
        <f t="shared" si="431"/>
        <v/>
      </c>
      <c r="B2559" s="296" t="str">
        <f t="shared" si="436"/>
        <v/>
      </c>
      <c r="C2559" s="296" t="str">
        <f t="shared" si="437"/>
        <v/>
      </c>
      <c r="D2559" s="297" t="str">
        <f t="shared" si="438"/>
        <v/>
      </c>
      <c r="E2559" s="298" t="str">
        <f t="shared" si="440"/>
        <v/>
      </c>
      <c r="F2559" s="297"/>
      <c r="G2559" s="297">
        <v>2559</v>
      </c>
      <c r="H2559" s="296" t="str">
        <f t="shared" si="439"/>
        <v/>
      </c>
      <c r="I2559" s="299" t="str">
        <f t="shared" si="432"/>
        <v/>
      </c>
      <c r="J2559" s="93"/>
      <c r="L2559" s="278">
        <f t="shared" si="433"/>
        <v>0</v>
      </c>
      <c r="M2559" s="278">
        <f t="shared" si="434"/>
        <v>0</v>
      </c>
      <c r="N2559" s="319">
        <f t="shared" si="435"/>
        <v>0</v>
      </c>
      <c r="O2559" s="300"/>
      <c r="P2559" s="300"/>
      <c r="Q2559" s="297"/>
      <c r="R2559" s="297"/>
      <c r="S2559" s="299" t="str">
        <f t="shared" si="441"/>
        <v/>
      </c>
    </row>
    <row r="2560" spans="1:19" ht="30" customHeight="1" x14ac:dyDescent="0.2">
      <c r="A2560" s="277" t="str">
        <f t="shared" si="431"/>
        <v/>
      </c>
      <c r="B2560" s="296" t="str">
        <f t="shared" si="436"/>
        <v/>
      </c>
      <c r="C2560" s="296" t="str">
        <f t="shared" si="437"/>
        <v/>
      </c>
      <c r="D2560" s="297" t="str">
        <f t="shared" si="438"/>
        <v/>
      </c>
      <c r="E2560" s="298" t="str">
        <f t="shared" si="440"/>
        <v/>
      </c>
      <c r="F2560" s="297"/>
      <c r="G2560" s="297">
        <v>2560</v>
      </c>
      <c r="H2560" s="296" t="str">
        <f t="shared" si="439"/>
        <v/>
      </c>
      <c r="I2560" s="299" t="str">
        <f t="shared" si="432"/>
        <v/>
      </c>
      <c r="J2560" s="93"/>
      <c r="L2560" s="278">
        <f t="shared" si="433"/>
        <v>0</v>
      </c>
      <c r="M2560" s="278">
        <f t="shared" si="434"/>
        <v>0</v>
      </c>
      <c r="N2560" s="319">
        <f t="shared" si="435"/>
        <v>0</v>
      </c>
      <c r="O2560" s="300"/>
      <c r="P2560" s="300"/>
      <c r="Q2560" s="297"/>
      <c r="R2560" s="297"/>
      <c r="S2560" s="299" t="str">
        <f t="shared" si="441"/>
        <v/>
      </c>
    </row>
    <row r="2561" spans="1:19" ht="30" customHeight="1" x14ac:dyDescent="0.2">
      <c r="A2561" s="277" t="str">
        <f t="shared" si="431"/>
        <v/>
      </c>
      <c r="B2561" s="296" t="str">
        <f t="shared" si="436"/>
        <v/>
      </c>
      <c r="C2561" s="296" t="str">
        <f t="shared" si="437"/>
        <v/>
      </c>
      <c r="D2561" s="297" t="str">
        <f t="shared" si="438"/>
        <v/>
      </c>
      <c r="E2561" s="298" t="str">
        <f t="shared" si="440"/>
        <v/>
      </c>
      <c r="F2561" s="297"/>
      <c r="G2561" s="297">
        <v>2561</v>
      </c>
      <c r="H2561" s="296" t="str">
        <f t="shared" si="439"/>
        <v/>
      </c>
      <c r="I2561" s="299" t="str">
        <f t="shared" si="432"/>
        <v/>
      </c>
      <c r="J2561" s="93"/>
      <c r="L2561" s="278">
        <f t="shared" si="433"/>
        <v>0</v>
      </c>
      <c r="M2561" s="278">
        <f t="shared" si="434"/>
        <v>0</v>
      </c>
      <c r="N2561" s="319">
        <f t="shared" si="435"/>
        <v>0</v>
      </c>
      <c r="O2561" s="300"/>
      <c r="P2561" s="300"/>
      <c r="Q2561" s="297"/>
      <c r="R2561" s="297"/>
      <c r="S2561" s="299" t="str">
        <f t="shared" si="441"/>
        <v/>
      </c>
    </row>
    <row r="2562" spans="1:19" ht="30" customHeight="1" x14ac:dyDescent="0.2">
      <c r="A2562" s="277" t="str">
        <f t="shared" ref="A2562:A2625" si="442">IF(B2562="","",$W$3)</f>
        <v/>
      </c>
      <c r="B2562" s="296" t="str">
        <f t="shared" si="436"/>
        <v/>
      </c>
      <c r="C2562" s="296" t="str">
        <f t="shared" si="437"/>
        <v/>
      </c>
      <c r="D2562" s="297" t="str">
        <f t="shared" si="438"/>
        <v/>
      </c>
      <c r="E2562" s="298" t="str">
        <f t="shared" si="440"/>
        <v/>
      </c>
      <c r="F2562" s="297"/>
      <c r="G2562" s="297">
        <v>2562</v>
      </c>
      <c r="H2562" s="296" t="str">
        <f t="shared" si="439"/>
        <v/>
      </c>
      <c r="I2562" s="299" t="str">
        <f t="shared" ref="I2562:I2625" si="443">IF(H2562="","",CONCATENATE("C",IF(H2562&gt;$X$1-25,0,INT(($X$1-H2562-20)/5))))</f>
        <v/>
      </c>
      <c r="J2562" s="93"/>
      <c r="L2562" s="278">
        <f t="shared" ref="L2562:L2625" si="444">IF(D2562="M",1,0)</f>
        <v>0</v>
      </c>
      <c r="M2562" s="278">
        <f t="shared" ref="M2562:M2625" si="445">IF(D2562="F",1,0)</f>
        <v>0</v>
      </c>
      <c r="N2562" s="319">
        <f t="shared" ref="N2562:N2625" si="446">IF(COUNTBLANK(O2562:R2562)=0,1,0)</f>
        <v>0</v>
      </c>
      <c r="O2562" s="300"/>
      <c r="P2562" s="300"/>
      <c r="Q2562" s="297"/>
      <c r="R2562" s="297"/>
      <c r="S2562" s="299" t="str">
        <f t="shared" si="441"/>
        <v/>
      </c>
    </row>
    <row r="2563" spans="1:19" ht="30" customHeight="1" x14ac:dyDescent="0.2">
      <c r="A2563" s="277" t="str">
        <f t="shared" si="442"/>
        <v/>
      </c>
      <c r="B2563" s="296" t="str">
        <f t="shared" ref="B2563:B2626" si="447">IF(O2563="","",O2563)</f>
        <v/>
      </c>
      <c r="C2563" s="296" t="str">
        <f t="shared" ref="C2563:C2626" si="448">IF(P2563="","",P2563)</f>
        <v/>
      </c>
      <c r="D2563" s="297" t="str">
        <f t="shared" ref="D2563:D2626" si="449">IF(Q2563="","",Q2563)</f>
        <v/>
      </c>
      <c r="E2563" s="298" t="str">
        <f t="shared" si="440"/>
        <v/>
      </c>
      <c r="F2563" s="297"/>
      <c r="G2563" s="297">
        <v>2563</v>
      </c>
      <c r="H2563" s="296" t="str">
        <f t="shared" ref="H2563:H2626" si="450">IF(R2563="","",R2563)</f>
        <v/>
      </c>
      <c r="I2563" s="299" t="str">
        <f t="shared" si="443"/>
        <v/>
      </c>
      <c r="J2563" s="93"/>
      <c r="L2563" s="278">
        <f t="shared" si="444"/>
        <v>0</v>
      </c>
      <c r="M2563" s="278">
        <f t="shared" si="445"/>
        <v>0</v>
      </c>
      <c r="N2563" s="319">
        <f t="shared" si="446"/>
        <v>0</v>
      </c>
      <c r="O2563" s="300"/>
      <c r="P2563" s="300"/>
      <c r="Q2563" s="297"/>
      <c r="R2563" s="297"/>
      <c r="S2563" s="299" t="str">
        <f t="shared" si="441"/>
        <v/>
      </c>
    </row>
    <row r="2564" spans="1:19" ht="30" customHeight="1" x14ac:dyDescent="0.2">
      <c r="A2564" s="277" t="str">
        <f t="shared" si="442"/>
        <v/>
      </c>
      <c r="B2564" s="296" t="str">
        <f t="shared" si="447"/>
        <v/>
      </c>
      <c r="C2564" s="296" t="str">
        <f t="shared" si="448"/>
        <v/>
      </c>
      <c r="D2564" s="297" t="str">
        <f t="shared" si="449"/>
        <v/>
      </c>
      <c r="E2564" s="298" t="str">
        <f t="shared" ref="E2564:E2627" si="451">IF(H2564="","",VALUE(CONCATENATE("01/01/",H2564)))</f>
        <v/>
      </c>
      <c r="F2564" s="297"/>
      <c r="G2564" s="297">
        <v>2564</v>
      </c>
      <c r="H2564" s="296" t="str">
        <f t="shared" si="450"/>
        <v/>
      </c>
      <c r="I2564" s="299" t="str">
        <f t="shared" si="443"/>
        <v/>
      </c>
      <c r="J2564" s="93"/>
      <c r="L2564" s="278">
        <f t="shared" si="444"/>
        <v>0</v>
      </c>
      <c r="M2564" s="278">
        <f t="shared" si="445"/>
        <v>0</v>
      </c>
      <c r="N2564" s="319">
        <f t="shared" si="446"/>
        <v>0</v>
      </c>
      <c r="O2564" s="300"/>
      <c r="P2564" s="300"/>
      <c r="Q2564" s="297"/>
      <c r="R2564" s="297"/>
      <c r="S2564" s="299" t="str">
        <f t="shared" si="441"/>
        <v/>
      </c>
    </row>
    <row r="2565" spans="1:19" ht="30" customHeight="1" x14ac:dyDescent="0.2">
      <c r="A2565" s="277" t="str">
        <f t="shared" si="442"/>
        <v/>
      </c>
      <c r="B2565" s="296" t="str">
        <f t="shared" si="447"/>
        <v/>
      </c>
      <c r="C2565" s="296" t="str">
        <f t="shared" si="448"/>
        <v/>
      </c>
      <c r="D2565" s="297" t="str">
        <f t="shared" si="449"/>
        <v/>
      </c>
      <c r="E2565" s="298" t="str">
        <f t="shared" si="451"/>
        <v/>
      </c>
      <c r="F2565" s="297"/>
      <c r="G2565" s="297">
        <v>2565</v>
      </c>
      <c r="H2565" s="296" t="str">
        <f t="shared" si="450"/>
        <v/>
      </c>
      <c r="I2565" s="299" t="str">
        <f t="shared" si="443"/>
        <v/>
      </c>
      <c r="J2565" s="93"/>
      <c r="L2565" s="278">
        <f t="shared" si="444"/>
        <v>0</v>
      </c>
      <c r="M2565" s="278">
        <f t="shared" si="445"/>
        <v>0</v>
      </c>
      <c r="N2565" s="319">
        <f t="shared" si="446"/>
        <v>0</v>
      </c>
      <c r="O2565" s="300"/>
      <c r="P2565" s="300"/>
      <c r="Q2565" s="297"/>
      <c r="R2565" s="297"/>
      <c r="S2565" s="299" t="str">
        <f t="shared" si="441"/>
        <v/>
      </c>
    </row>
    <row r="2566" spans="1:19" ht="30" customHeight="1" x14ac:dyDescent="0.2">
      <c r="A2566" s="277" t="str">
        <f t="shared" si="442"/>
        <v/>
      </c>
      <c r="B2566" s="296" t="str">
        <f t="shared" si="447"/>
        <v/>
      </c>
      <c r="C2566" s="296" t="str">
        <f t="shared" si="448"/>
        <v/>
      </c>
      <c r="D2566" s="297" t="str">
        <f t="shared" si="449"/>
        <v/>
      </c>
      <c r="E2566" s="298" t="str">
        <f t="shared" si="451"/>
        <v/>
      </c>
      <c r="F2566" s="297"/>
      <c r="G2566" s="297">
        <v>2566</v>
      </c>
      <c r="H2566" s="296" t="str">
        <f t="shared" si="450"/>
        <v/>
      </c>
      <c r="I2566" s="299" t="str">
        <f t="shared" si="443"/>
        <v/>
      </c>
      <c r="J2566" s="93"/>
      <c r="L2566" s="278">
        <f t="shared" si="444"/>
        <v>0</v>
      </c>
      <c r="M2566" s="278">
        <f t="shared" si="445"/>
        <v>0</v>
      </c>
      <c r="N2566" s="319">
        <f t="shared" si="446"/>
        <v>0</v>
      </c>
      <c r="O2566" s="300"/>
      <c r="P2566" s="300"/>
      <c r="Q2566" s="297"/>
      <c r="R2566" s="297"/>
      <c r="S2566" s="299" t="str">
        <f t="shared" si="441"/>
        <v/>
      </c>
    </row>
    <row r="2567" spans="1:19" ht="30" customHeight="1" x14ac:dyDescent="0.2">
      <c r="A2567" s="277" t="str">
        <f t="shared" si="442"/>
        <v/>
      </c>
      <c r="B2567" s="296" t="str">
        <f t="shared" si="447"/>
        <v/>
      </c>
      <c r="C2567" s="296" t="str">
        <f t="shared" si="448"/>
        <v/>
      </c>
      <c r="D2567" s="297" t="str">
        <f t="shared" si="449"/>
        <v/>
      </c>
      <c r="E2567" s="298" t="str">
        <f t="shared" si="451"/>
        <v/>
      </c>
      <c r="F2567" s="297"/>
      <c r="G2567" s="297">
        <v>2567</v>
      </c>
      <c r="H2567" s="296" t="str">
        <f t="shared" si="450"/>
        <v/>
      </c>
      <c r="I2567" s="299" t="str">
        <f t="shared" si="443"/>
        <v/>
      </c>
      <c r="J2567" s="93"/>
      <c r="L2567" s="278">
        <f t="shared" si="444"/>
        <v>0</v>
      </c>
      <c r="M2567" s="278">
        <f t="shared" si="445"/>
        <v>0</v>
      </c>
      <c r="N2567" s="319">
        <f t="shared" si="446"/>
        <v>0</v>
      </c>
      <c r="O2567" s="300"/>
      <c r="P2567" s="300"/>
      <c r="Q2567" s="297"/>
      <c r="R2567" s="297"/>
      <c r="S2567" s="299" t="str">
        <f t="shared" si="441"/>
        <v/>
      </c>
    </row>
    <row r="2568" spans="1:19" ht="30" customHeight="1" x14ac:dyDescent="0.2">
      <c r="A2568" s="277" t="str">
        <f t="shared" si="442"/>
        <v/>
      </c>
      <c r="B2568" s="296" t="str">
        <f t="shared" si="447"/>
        <v/>
      </c>
      <c r="C2568" s="296" t="str">
        <f t="shared" si="448"/>
        <v/>
      </c>
      <c r="D2568" s="297" t="str">
        <f t="shared" si="449"/>
        <v/>
      </c>
      <c r="E2568" s="298" t="str">
        <f t="shared" si="451"/>
        <v/>
      </c>
      <c r="F2568" s="297"/>
      <c r="G2568" s="297">
        <v>2568</v>
      </c>
      <c r="H2568" s="296" t="str">
        <f t="shared" si="450"/>
        <v/>
      </c>
      <c r="I2568" s="299" t="str">
        <f t="shared" si="443"/>
        <v/>
      </c>
      <c r="J2568" s="93"/>
      <c r="L2568" s="278">
        <f t="shared" si="444"/>
        <v>0</v>
      </c>
      <c r="M2568" s="278">
        <f t="shared" si="445"/>
        <v>0</v>
      </c>
      <c r="N2568" s="319">
        <f t="shared" si="446"/>
        <v>0</v>
      </c>
      <c r="O2568" s="300"/>
      <c r="P2568" s="300"/>
      <c r="Q2568" s="297"/>
      <c r="R2568" s="297"/>
      <c r="S2568" s="299" t="str">
        <f t="shared" si="441"/>
        <v/>
      </c>
    </row>
    <row r="2569" spans="1:19" ht="30" customHeight="1" x14ac:dyDescent="0.2">
      <c r="A2569" s="277" t="str">
        <f t="shared" si="442"/>
        <v/>
      </c>
      <c r="B2569" s="296" t="str">
        <f t="shared" si="447"/>
        <v/>
      </c>
      <c r="C2569" s="296" t="str">
        <f t="shared" si="448"/>
        <v/>
      </c>
      <c r="D2569" s="297" t="str">
        <f t="shared" si="449"/>
        <v/>
      </c>
      <c r="E2569" s="298" t="str">
        <f t="shared" si="451"/>
        <v/>
      </c>
      <c r="F2569" s="297"/>
      <c r="G2569" s="297">
        <v>2569</v>
      </c>
      <c r="H2569" s="296" t="str">
        <f t="shared" si="450"/>
        <v/>
      </c>
      <c r="I2569" s="299" t="str">
        <f t="shared" si="443"/>
        <v/>
      </c>
      <c r="J2569" s="93"/>
      <c r="L2569" s="278">
        <f t="shared" si="444"/>
        <v>0</v>
      </c>
      <c r="M2569" s="278">
        <f t="shared" si="445"/>
        <v>0</v>
      </c>
      <c r="N2569" s="319">
        <f t="shared" si="446"/>
        <v>0</v>
      </c>
      <c r="O2569" s="300"/>
      <c r="P2569" s="300"/>
      <c r="Q2569" s="297"/>
      <c r="R2569" s="297"/>
      <c r="S2569" s="299" t="str">
        <f t="shared" si="441"/>
        <v/>
      </c>
    </row>
    <row r="2570" spans="1:19" ht="30" customHeight="1" x14ac:dyDescent="0.2">
      <c r="A2570" s="277" t="str">
        <f t="shared" si="442"/>
        <v/>
      </c>
      <c r="B2570" s="296" t="str">
        <f t="shared" si="447"/>
        <v/>
      </c>
      <c r="C2570" s="296" t="str">
        <f t="shared" si="448"/>
        <v/>
      </c>
      <c r="D2570" s="297" t="str">
        <f t="shared" si="449"/>
        <v/>
      </c>
      <c r="E2570" s="298" t="str">
        <f t="shared" si="451"/>
        <v/>
      </c>
      <c r="F2570" s="297"/>
      <c r="G2570" s="297">
        <v>2570</v>
      </c>
      <c r="H2570" s="296" t="str">
        <f t="shared" si="450"/>
        <v/>
      </c>
      <c r="I2570" s="299" t="str">
        <f t="shared" si="443"/>
        <v/>
      </c>
      <c r="J2570" s="93"/>
      <c r="L2570" s="278">
        <f t="shared" si="444"/>
        <v>0</v>
      </c>
      <c r="M2570" s="278">
        <f t="shared" si="445"/>
        <v>0</v>
      </c>
      <c r="N2570" s="319">
        <f t="shared" si="446"/>
        <v>0</v>
      </c>
      <c r="O2570" s="300"/>
      <c r="P2570" s="300"/>
      <c r="Q2570" s="297"/>
      <c r="R2570" s="297"/>
      <c r="S2570" s="299" t="str">
        <f t="shared" si="441"/>
        <v/>
      </c>
    </row>
    <row r="2571" spans="1:19" ht="30" customHeight="1" x14ac:dyDescent="0.2">
      <c r="A2571" s="277" t="str">
        <f t="shared" si="442"/>
        <v/>
      </c>
      <c r="B2571" s="296" t="str">
        <f t="shared" si="447"/>
        <v/>
      </c>
      <c r="C2571" s="296" t="str">
        <f t="shared" si="448"/>
        <v/>
      </c>
      <c r="D2571" s="297" t="str">
        <f t="shared" si="449"/>
        <v/>
      </c>
      <c r="E2571" s="298" t="str">
        <f t="shared" si="451"/>
        <v/>
      </c>
      <c r="F2571" s="297"/>
      <c r="G2571" s="297">
        <v>2571</v>
      </c>
      <c r="H2571" s="296" t="str">
        <f t="shared" si="450"/>
        <v/>
      </c>
      <c r="I2571" s="299" t="str">
        <f t="shared" si="443"/>
        <v/>
      </c>
      <c r="J2571" s="93"/>
      <c r="L2571" s="278">
        <f t="shared" si="444"/>
        <v>0</v>
      </c>
      <c r="M2571" s="278">
        <f t="shared" si="445"/>
        <v>0</v>
      </c>
      <c r="N2571" s="319">
        <f t="shared" si="446"/>
        <v>0</v>
      </c>
      <c r="O2571" s="300"/>
      <c r="P2571" s="300"/>
      <c r="Q2571" s="297"/>
      <c r="R2571" s="297"/>
      <c r="S2571" s="299" t="str">
        <f t="shared" si="441"/>
        <v/>
      </c>
    </row>
    <row r="2572" spans="1:19" ht="30" customHeight="1" x14ac:dyDescent="0.2">
      <c r="A2572" s="277" t="str">
        <f t="shared" si="442"/>
        <v/>
      </c>
      <c r="B2572" s="296" t="str">
        <f t="shared" si="447"/>
        <v/>
      </c>
      <c r="C2572" s="296" t="str">
        <f t="shared" si="448"/>
        <v/>
      </c>
      <c r="D2572" s="297" t="str">
        <f t="shared" si="449"/>
        <v/>
      </c>
      <c r="E2572" s="298" t="str">
        <f t="shared" si="451"/>
        <v/>
      </c>
      <c r="F2572" s="297"/>
      <c r="G2572" s="297">
        <v>2572</v>
      </c>
      <c r="H2572" s="296" t="str">
        <f t="shared" si="450"/>
        <v/>
      </c>
      <c r="I2572" s="299" t="str">
        <f t="shared" si="443"/>
        <v/>
      </c>
      <c r="J2572" s="93"/>
      <c r="L2572" s="278">
        <f t="shared" si="444"/>
        <v>0</v>
      </c>
      <c r="M2572" s="278">
        <f t="shared" si="445"/>
        <v>0</v>
      </c>
      <c r="N2572" s="319">
        <f t="shared" si="446"/>
        <v>0</v>
      </c>
      <c r="O2572" s="300"/>
      <c r="P2572" s="300"/>
      <c r="Q2572" s="297"/>
      <c r="R2572" s="297"/>
      <c r="S2572" s="299" t="str">
        <f t="shared" si="441"/>
        <v/>
      </c>
    </row>
    <row r="2573" spans="1:19" ht="30" customHeight="1" x14ac:dyDescent="0.2">
      <c r="A2573" s="277" t="str">
        <f t="shared" si="442"/>
        <v/>
      </c>
      <c r="B2573" s="296" t="str">
        <f t="shared" si="447"/>
        <v/>
      </c>
      <c r="C2573" s="296" t="str">
        <f t="shared" si="448"/>
        <v/>
      </c>
      <c r="D2573" s="297" t="str">
        <f t="shared" si="449"/>
        <v/>
      </c>
      <c r="E2573" s="298" t="str">
        <f t="shared" si="451"/>
        <v/>
      </c>
      <c r="F2573" s="297"/>
      <c r="G2573" s="297">
        <v>2573</v>
      </c>
      <c r="H2573" s="296" t="str">
        <f t="shared" si="450"/>
        <v/>
      </c>
      <c r="I2573" s="299" t="str">
        <f t="shared" si="443"/>
        <v/>
      </c>
      <c r="J2573" s="93"/>
      <c r="L2573" s="278">
        <f t="shared" si="444"/>
        <v>0</v>
      </c>
      <c r="M2573" s="278">
        <f t="shared" si="445"/>
        <v>0</v>
      </c>
      <c r="N2573" s="319">
        <f t="shared" si="446"/>
        <v>0</v>
      </c>
      <c r="O2573" s="300"/>
      <c r="P2573" s="300"/>
      <c r="Q2573" s="297"/>
      <c r="R2573" s="297"/>
      <c r="S2573" s="299" t="str">
        <f t="shared" si="441"/>
        <v/>
      </c>
    </row>
    <row r="2574" spans="1:19" ht="30" customHeight="1" x14ac:dyDescent="0.2">
      <c r="A2574" s="277" t="str">
        <f t="shared" si="442"/>
        <v/>
      </c>
      <c r="B2574" s="296" t="str">
        <f t="shared" si="447"/>
        <v/>
      </c>
      <c r="C2574" s="296" t="str">
        <f t="shared" si="448"/>
        <v/>
      </c>
      <c r="D2574" s="297" t="str">
        <f t="shared" si="449"/>
        <v/>
      </c>
      <c r="E2574" s="298" t="str">
        <f t="shared" si="451"/>
        <v/>
      </c>
      <c r="F2574" s="297"/>
      <c r="G2574" s="297">
        <v>2574</v>
      </c>
      <c r="H2574" s="296" t="str">
        <f t="shared" si="450"/>
        <v/>
      </c>
      <c r="I2574" s="299" t="str">
        <f t="shared" si="443"/>
        <v/>
      </c>
      <c r="J2574" s="93"/>
      <c r="L2574" s="278">
        <f t="shared" si="444"/>
        <v>0</v>
      </c>
      <c r="M2574" s="278">
        <f t="shared" si="445"/>
        <v>0</v>
      </c>
      <c r="N2574" s="319">
        <f t="shared" si="446"/>
        <v>0</v>
      </c>
      <c r="O2574" s="300"/>
      <c r="P2574" s="300"/>
      <c r="Q2574" s="297"/>
      <c r="R2574" s="297"/>
      <c r="S2574" s="299" t="str">
        <f t="shared" si="441"/>
        <v/>
      </c>
    </row>
    <row r="2575" spans="1:19" ht="30" customHeight="1" x14ac:dyDescent="0.2">
      <c r="A2575" s="277" t="str">
        <f t="shared" si="442"/>
        <v/>
      </c>
      <c r="B2575" s="296" t="str">
        <f t="shared" si="447"/>
        <v/>
      </c>
      <c r="C2575" s="296" t="str">
        <f t="shared" si="448"/>
        <v/>
      </c>
      <c r="D2575" s="297" t="str">
        <f t="shared" si="449"/>
        <v/>
      </c>
      <c r="E2575" s="298" t="str">
        <f t="shared" si="451"/>
        <v/>
      </c>
      <c r="F2575" s="297"/>
      <c r="G2575" s="297">
        <v>2575</v>
      </c>
      <c r="H2575" s="296" t="str">
        <f t="shared" si="450"/>
        <v/>
      </c>
      <c r="I2575" s="299" t="str">
        <f t="shared" si="443"/>
        <v/>
      </c>
      <c r="J2575" s="93"/>
      <c r="L2575" s="278">
        <f t="shared" si="444"/>
        <v>0</v>
      </c>
      <c r="M2575" s="278">
        <f t="shared" si="445"/>
        <v>0</v>
      </c>
      <c r="N2575" s="319">
        <f t="shared" si="446"/>
        <v>0</v>
      </c>
      <c r="O2575" s="300"/>
      <c r="P2575" s="300"/>
      <c r="Q2575" s="297"/>
      <c r="R2575" s="297"/>
      <c r="S2575" s="299" t="str">
        <f t="shared" si="441"/>
        <v/>
      </c>
    </row>
    <row r="2576" spans="1:19" ht="30" customHeight="1" x14ac:dyDescent="0.2">
      <c r="A2576" s="277" t="str">
        <f t="shared" si="442"/>
        <v/>
      </c>
      <c r="B2576" s="296" t="str">
        <f t="shared" si="447"/>
        <v/>
      </c>
      <c r="C2576" s="296" t="str">
        <f t="shared" si="448"/>
        <v/>
      </c>
      <c r="D2576" s="297" t="str">
        <f t="shared" si="449"/>
        <v/>
      </c>
      <c r="E2576" s="298" t="str">
        <f t="shared" si="451"/>
        <v/>
      </c>
      <c r="F2576" s="297"/>
      <c r="G2576" s="297">
        <v>2576</v>
      </c>
      <c r="H2576" s="296" t="str">
        <f t="shared" si="450"/>
        <v/>
      </c>
      <c r="I2576" s="299" t="str">
        <f t="shared" si="443"/>
        <v/>
      </c>
      <c r="J2576" s="93"/>
      <c r="L2576" s="278">
        <f t="shared" si="444"/>
        <v>0</v>
      </c>
      <c r="M2576" s="278">
        <f t="shared" si="445"/>
        <v>0</v>
      </c>
      <c r="N2576" s="319">
        <f t="shared" si="446"/>
        <v>0</v>
      </c>
      <c r="O2576" s="300"/>
      <c r="P2576" s="300"/>
      <c r="Q2576" s="297"/>
      <c r="R2576" s="297"/>
      <c r="S2576" s="299" t="str">
        <f t="shared" si="441"/>
        <v/>
      </c>
    </row>
    <row r="2577" spans="1:19" ht="30" customHeight="1" x14ac:dyDescent="0.2">
      <c r="A2577" s="277" t="str">
        <f t="shared" si="442"/>
        <v/>
      </c>
      <c r="B2577" s="296" t="str">
        <f t="shared" si="447"/>
        <v/>
      </c>
      <c r="C2577" s="296" t="str">
        <f t="shared" si="448"/>
        <v/>
      </c>
      <c r="D2577" s="297" t="str">
        <f t="shared" si="449"/>
        <v/>
      </c>
      <c r="E2577" s="298" t="str">
        <f t="shared" si="451"/>
        <v/>
      </c>
      <c r="F2577" s="297"/>
      <c r="G2577" s="297">
        <v>2577</v>
      </c>
      <c r="H2577" s="296" t="str">
        <f t="shared" si="450"/>
        <v/>
      </c>
      <c r="I2577" s="299" t="str">
        <f t="shared" si="443"/>
        <v/>
      </c>
      <c r="J2577" s="93"/>
      <c r="L2577" s="278">
        <f t="shared" si="444"/>
        <v>0</v>
      </c>
      <c r="M2577" s="278">
        <f t="shared" si="445"/>
        <v>0</v>
      </c>
      <c r="N2577" s="319">
        <f t="shared" si="446"/>
        <v>0</v>
      </c>
      <c r="O2577" s="300"/>
      <c r="P2577" s="300"/>
      <c r="Q2577" s="297"/>
      <c r="R2577" s="297"/>
      <c r="S2577" s="299" t="str">
        <f t="shared" ref="S2577:S2640" si="452">IF(R2577="","",CONCATENATE("C",IF(R2577&gt;$X$1-25,0,INT(($X$1-R2577-20)/5))))</f>
        <v/>
      </c>
    </row>
    <row r="2578" spans="1:19" ht="30" customHeight="1" x14ac:dyDescent="0.2">
      <c r="A2578" s="277" t="str">
        <f t="shared" si="442"/>
        <v/>
      </c>
      <c r="B2578" s="296" t="str">
        <f t="shared" si="447"/>
        <v/>
      </c>
      <c r="C2578" s="296" t="str">
        <f t="shared" si="448"/>
        <v/>
      </c>
      <c r="D2578" s="297" t="str">
        <f t="shared" si="449"/>
        <v/>
      </c>
      <c r="E2578" s="298" t="str">
        <f t="shared" si="451"/>
        <v/>
      </c>
      <c r="F2578" s="297"/>
      <c r="G2578" s="297">
        <v>2578</v>
      </c>
      <c r="H2578" s="296" t="str">
        <f t="shared" si="450"/>
        <v/>
      </c>
      <c r="I2578" s="299" t="str">
        <f t="shared" si="443"/>
        <v/>
      </c>
      <c r="J2578" s="93"/>
      <c r="L2578" s="278">
        <f t="shared" si="444"/>
        <v>0</v>
      </c>
      <c r="M2578" s="278">
        <f t="shared" si="445"/>
        <v>0</v>
      </c>
      <c r="N2578" s="319">
        <f t="shared" si="446"/>
        <v>0</v>
      </c>
      <c r="O2578" s="300"/>
      <c r="P2578" s="300"/>
      <c r="Q2578" s="297"/>
      <c r="R2578" s="297"/>
      <c r="S2578" s="299" t="str">
        <f t="shared" si="452"/>
        <v/>
      </c>
    </row>
    <row r="2579" spans="1:19" ht="30" customHeight="1" x14ac:dyDescent="0.2">
      <c r="A2579" s="277" t="str">
        <f t="shared" si="442"/>
        <v/>
      </c>
      <c r="B2579" s="296" t="str">
        <f t="shared" si="447"/>
        <v/>
      </c>
      <c r="C2579" s="296" t="str">
        <f t="shared" si="448"/>
        <v/>
      </c>
      <c r="D2579" s="297" t="str">
        <f t="shared" si="449"/>
        <v/>
      </c>
      <c r="E2579" s="298" t="str">
        <f t="shared" si="451"/>
        <v/>
      </c>
      <c r="F2579" s="297"/>
      <c r="G2579" s="297">
        <v>2579</v>
      </c>
      <c r="H2579" s="296" t="str">
        <f t="shared" si="450"/>
        <v/>
      </c>
      <c r="I2579" s="299" t="str">
        <f t="shared" si="443"/>
        <v/>
      </c>
      <c r="J2579" s="93"/>
      <c r="L2579" s="278">
        <f t="shared" si="444"/>
        <v>0</v>
      </c>
      <c r="M2579" s="278">
        <f t="shared" si="445"/>
        <v>0</v>
      </c>
      <c r="N2579" s="319">
        <f t="shared" si="446"/>
        <v>0</v>
      </c>
      <c r="O2579" s="300"/>
      <c r="P2579" s="300"/>
      <c r="Q2579" s="297"/>
      <c r="R2579" s="297"/>
      <c r="S2579" s="299" t="str">
        <f t="shared" si="452"/>
        <v/>
      </c>
    </row>
    <row r="2580" spans="1:19" ht="30" customHeight="1" x14ac:dyDescent="0.2">
      <c r="A2580" s="277" t="str">
        <f t="shared" si="442"/>
        <v/>
      </c>
      <c r="B2580" s="296" t="str">
        <f t="shared" si="447"/>
        <v/>
      </c>
      <c r="C2580" s="296" t="str">
        <f t="shared" si="448"/>
        <v/>
      </c>
      <c r="D2580" s="297" t="str">
        <f t="shared" si="449"/>
        <v/>
      </c>
      <c r="E2580" s="298" t="str">
        <f t="shared" si="451"/>
        <v/>
      </c>
      <c r="F2580" s="297"/>
      <c r="G2580" s="297">
        <v>2580</v>
      </c>
      <c r="H2580" s="296" t="str">
        <f t="shared" si="450"/>
        <v/>
      </c>
      <c r="I2580" s="299" t="str">
        <f t="shared" si="443"/>
        <v/>
      </c>
      <c r="J2580" s="93"/>
      <c r="L2580" s="278">
        <f t="shared" si="444"/>
        <v>0</v>
      </c>
      <c r="M2580" s="278">
        <f t="shared" si="445"/>
        <v>0</v>
      </c>
      <c r="N2580" s="319">
        <f t="shared" si="446"/>
        <v>0</v>
      </c>
      <c r="O2580" s="300"/>
      <c r="P2580" s="300"/>
      <c r="Q2580" s="297"/>
      <c r="R2580" s="297"/>
      <c r="S2580" s="299" t="str">
        <f t="shared" si="452"/>
        <v/>
      </c>
    </row>
    <row r="2581" spans="1:19" ht="30" customHeight="1" x14ac:dyDescent="0.2">
      <c r="A2581" s="277" t="str">
        <f t="shared" si="442"/>
        <v/>
      </c>
      <c r="B2581" s="296" t="str">
        <f t="shared" si="447"/>
        <v/>
      </c>
      <c r="C2581" s="296" t="str">
        <f t="shared" si="448"/>
        <v/>
      </c>
      <c r="D2581" s="297" t="str">
        <f t="shared" si="449"/>
        <v/>
      </c>
      <c r="E2581" s="298" t="str">
        <f t="shared" si="451"/>
        <v/>
      </c>
      <c r="F2581" s="297"/>
      <c r="G2581" s="297">
        <v>2581</v>
      </c>
      <c r="H2581" s="296" t="str">
        <f t="shared" si="450"/>
        <v/>
      </c>
      <c r="I2581" s="299" t="str">
        <f t="shared" si="443"/>
        <v/>
      </c>
      <c r="J2581" s="93"/>
      <c r="L2581" s="278">
        <f t="shared" si="444"/>
        <v>0</v>
      </c>
      <c r="M2581" s="278">
        <f t="shared" si="445"/>
        <v>0</v>
      </c>
      <c r="N2581" s="319">
        <f t="shared" si="446"/>
        <v>0</v>
      </c>
      <c r="O2581" s="300"/>
      <c r="P2581" s="300"/>
      <c r="Q2581" s="297"/>
      <c r="R2581" s="297"/>
      <c r="S2581" s="299" t="str">
        <f t="shared" si="452"/>
        <v/>
      </c>
    </row>
    <row r="2582" spans="1:19" ht="30" customHeight="1" x14ac:dyDescent="0.2">
      <c r="A2582" s="277" t="str">
        <f t="shared" si="442"/>
        <v/>
      </c>
      <c r="B2582" s="296" t="str">
        <f t="shared" si="447"/>
        <v/>
      </c>
      <c r="C2582" s="296" t="str">
        <f t="shared" si="448"/>
        <v/>
      </c>
      <c r="D2582" s="297" t="str">
        <f t="shared" si="449"/>
        <v/>
      </c>
      <c r="E2582" s="298" t="str">
        <f t="shared" si="451"/>
        <v/>
      </c>
      <c r="F2582" s="297"/>
      <c r="G2582" s="297">
        <v>2582</v>
      </c>
      <c r="H2582" s="296" t="str">
        <f t="shared" si="450"/>
        <v/>
      </c>
      <c r="I2582" s="299" t="str">
        <f t="shared" si="443"/>
        <v/>
      </c>
      <c r="J2582" s="93"/>
      <c r="L2582" s="278">
        <f t="shared" si="444"/>
        <v>0</v>
      </c>
      <c r="M2582" s="278">
        <f t="shared" si="445"/>
        <v>0</v>
      </c>
      <c r="N2582" s="319">
        <f t="shared" si="446"/>
        <v>0</v>
      </c>
      <c r="O2582" s="300"/>
      <c r="P2582" s="300"/>
      <c r="Q2582" s="297"/>
      <c r="R2582" s="297"/>
      <c r="S2582" s="299" t="str">
        <f t="shared" si="452"/>
        <v/>
      </c>
    </row>
    <row r="2583" spans="1:19" ht="30" customHeight="1" x14ac:dyDescent="0.2">
      <c r="A2583" s="277" t="str">
        <f t="shared" si="442"/>
        <v/>
      </c>
      <c r="B2583" s="296" t="str">
        <f t="shared" si="447"/>
        <v/>
      </c>
      <c r="C2583" s="296" t="str">
        <f t="shared" si="448"/>
        <v/>
      </c>
      <c r="D2583" s="297" t="str">
        <f t="shared" si="449"/>
        <v/>
      </c>
      <c r="E2583" s="298" t="str">
        <f t="shared" si="451"/>
        <v/>
      </c>
      <c r="F2583" s="297"/>
      <c r="G2583" s="297">
        <v>2583</v>
      </c>
      <c r="H2583" s="296" t="str">
        <f t="shared" si="450"/>
        <v/>
      </c>
      <c r="I2583" s="299" t="str">
        <f t="shared" si="443"/>
        <v/>
      </c>
      <c r="J2583" s="93"/>
      <c r="L2583" s="278">
        <f t="shared" si="444"/>
        <v>0</v>
      </c>
      <c r="M2583" s="278">
        <f t="shared" si="445"/>
        <v>0</v>
      </c>
      <c r="N2583" s="319">
        <f t="shared" si="446"/>
        <v>0</v>
      </c>
      <c r="O2583" s="300"/>
      <c r="P2583" s="300"/>
      <c r="Q2583" s="297"/>
      <c r="R2583" s="297"/>
      <c r="S2583" s="299" t="str">
        <f t="shared" si="452"/>
        <v/>
      </c>
    </row>
    <row r="2584" spans="1:19" ht="30" customHeight="1" x14ac:dyDescent="0.2">
      <c r="A2584" s="277" t="str">
        <f t="shared" si="442"/>
        <v/>
      </c>
      <c r="B2584" s="296" t="str">
        <f t="shared" si="447"/>
        <v/>
      </c>
      <c r="C2584" s="296" t="str">
        <f t="shared" si="448"/>
        <v/>
      </c>
      <c r="D2584" s="297" t="str">
        <f t="shared" si="449"/>
        <v/>
      </c>
      <c r="E2584" s="298" t="str">
        <f t="shared" si="451"/>
        <v/>
      </c>
      <c r="F2584" s="297"/>
      <c r="G2584" s="297">
        <v>2584</v>
      </c>
      <c r="H2584" s="296" t="str">
        <f t="shared" si="450"/>
        <v/>
      </c>
      <c r="I2584" s="299" t="str">
        <f t="shared" si="443"/>
        <v/>
      </c>
      <c r="J2584" s="93"/>
      <c r="L2584" s="278">
        <f t="shared" si="444"/>
        <v>0</v>
      </c>
      <c r="M2584" s="278">
        <f t="shared" si="445"/>
        <v>0</v>
      </c>
      <c r="N2584" s="319">
        <f t="shared" si="446"/>
        <v>0</v>
      </c>
      <c r="O2584" s="300"/>
      <c r="P2584" s="300"/>
      <c r="Q2584" s="297"/>
      <c r="R2584" s="297"/>
      <c r="S2584" s="299" t="str">
        <f t="shared" si="452"/>
        <v/>
      </c>
    </row>
    <row r="2585" spans="1:19" ht="30" customHeight="1" x14ac:dyDescent="0.2">
      <c r="A2585" s="277" t="str">
        <f t="shared" si="442"/>
        <v/>
      </c>
      <c r="B2585" s="296" t="str">
        <f t="shared" si="447"/>
        <v/>
      </c>
      <c r="C2585" s="296" t="str">
        <f t="shared" si="448"/>
        <v/>
      </c>
      <c r="D2585" s="297" t="str">
        <f t="shared" si="449"/>
        <v/>
      </c>
      <c r="E2585" s="298" t="str">
        <f t="shared" si="451"/>
        <v/>
      </c>
      <c r="F2585" s="297"/>
      <c r="G2585" s="297">
        <v>2585</v>
      </c>
      <c r="H2585" s="296" t="str">
        <f t="shared" si="450"/>
        <v/>
      </c>
      <c r="I2585" s="299" t="str">
        <f t="shared" si="443"/>
        <v/>
      </c>
      <c r="J2585" s="93"/>
      <c r="L2585" s="278">
        <f t="shared" si="444"/>
        <v>0</v>
      </c>
      <c r="M2585" s="278">
        <f t="shared" si="445"/>
        <v>0</v>
      </c>
      <c r="N2585" s="319">
        <f t="shared" si="446"/>
        <v>0</v>
      </c>
      <c r="O2585" s="300"/>
      <c r="P2585" s="300"/>
      <c r="Q2585" s="297"/>
      <c r="R2585" s="297"/>
      <c r="S2585" s="299" t="str">
        <f t="shared" si="452"/>
        <v/>
      </c>
    </row>
    <row r="2586" spans="1:19" ht="30" customHeight="1" x14ac:dyDescent="0.2">
      <c r="A2586" s="277" t="str">
        <f t="shared" si="442"/>
        <v/>
      </c>
      <c r="B2586" s="296" t="str">
        <f t="shared" si="447"/>
        <v/>
      </c>
      <c r="C2586" s="296" t="str">
        <f t="shared" si="448"/>
        <v/>
      </c>
      <c r="D2586" s="297" t="str">
        <f t="shared" si="449"/>
        <v/>
      </c>
      <c r="E2586" s="298" t="str">
        <f t="shared" si="451"/>
        <v/>
      </c>
      <c r="F2586" s="297"/>
      <c r="G2586" s="297">
        <v>2586</v>
      </c>
      <c r="H2586" s="296" t="str">
        <f t="shared" si="450"/>
        <v/>
      </c>
      <c r="I2586" s="299" t="str">
        <f t="shared" si="443"/>
        <v/>
      </c>
      <c r="J2586" s="93"/>
      <c r="L2586" s="278">
        <f t="shared" si="444"/>
        <v>0</v>
      </c>
      <c r="M2586" s="278">
        <f t="shared" si="445"/>
        <v>0</v>
      </c>
      <c r="N2586" s="319">
        <f t="shared" si="446"/>
        <v>0</v>
      </c>
      <c r="O2586" s="300"/>
      <c r="P2586" s="300"/>
      <c r="Q2586" s="297"/>
      <c r="R2586" s="297"/>
      <c r="S2586" s="299" t="str">
        <f t="shared" si="452"/>
        <v/>
      </c>
    </row>
    <row r="2587" spans="1:19" ht="30" customHeight="1" x14ac:dyDescent="0.2">
      <c r="A2587" s="277" t="str">
        <f t="shared" si="442"/>
        <v/>
      </c>
      <c r="B2587" s="296" t="str">
        <f t="shared" si="447"/>
        <v/>
      </c>
      <c r="C2587" s="296" t="str">
        <f t="shared" si="448"/>
        <v/>
      </c>
      <c r="D2587" s="297" t="str">
        <f t="shared" si="449"/>
        <v/>
      </c>
      <c r="E2587" s="298" t="str">
        <f t="shared" si="451"/>
        <v/>
      </c>
      <c r="F2587" s="297"/>
      <c r="G2587" s="297">
        <v>2587</v>
      </c>
      <c r="H2587" s="296" t="str">
        <f t="shared" si="450"/>
        <v/>
      </c>
      <c r="I2587" s="299" t="str">
        <f t="shared" si="443"/>
        <v/>
      </c>
      <c r="J2587" s="93"/>
      <c r="L2587" s="278">
        <f t="shared" si="444"/>
        <v>0</v>
      </c>
      <c r="M2587" s="278">
        <f t="shared" si="445"/>
        <v>0</v>
      </c>
      <c r="N2587" s="319">
        <f t="shared" si="446"/>
        <v>0</v>
      </c>
      <c r="O2587" s="300"/>
      <c r="P2587" s="300"/>
      <c r="Q2587" s="297"/>
      <c r="R2587" s="297"/>
      <c r="S2587" s="299" t="str">
        <f t="shared" si="452"/>
        <v/>
      </c>
    </row>
    <row r="2588" spans="1:19" ht="30" customHeight="1" x14ac:dyDescent="0.2">
      <c r="A2588" s="277" t="str">
        <f t="shared" si="442"/>
        <v/>
      </c>
      <c r="B2588" s="296" t="str">
        <f t="shared" si="447"/>
        <v/>
      </c>
      <c r="C2588" s="296" t="str">
        <f t="shared" si="448"/>
        <v/>
      </c>
      <c r="D2588" s="297" t="str">
        <f t="shared" si="449"/>
        <v/>
      </c>
      <c r="E2588" s="298" t="str">
        <f t="shared" si="451"/>
        <v/>
      </c>
      <c r="F2588" s="297"/>
      <c r="G2588" s="297">
        <v>2588</v>
      </c>
      <c r="H2588" s="296" t="str">
        <f t="shared" si="450"/>
        <v/>
      </c>
      <c r="I2588" s="299" t="str">
        <f t="shared" si="443"/>
        <v/>
      </c>
      <c r="J2588" s="93"/>
      <c r="L2588" s="278">
        <f t="shared" si="444"/>
        <v>0</v>
      </c>
      <c r="M2588" s="278">
        <f t="shared" si="445"/>
        <v>0</v>
      </c>
      <c r="N2588" s="319">
        <f t="shared" si="446"/>
        <v>0</v>
      </c>
      <c r="O2588" s="300"/>
      <c r="P2588" s="300"/>
      <c r="Q2588" s="297"/>
      <c r="R2588" s="297"/>
      <c r="S2588" s="299" t="str">
        <f t="shared" si="452"/>
        <v/>
      </c>
    </row>
    <row r="2589" spans="1:19" ht="30" customHeight="1" x14ac:dyDescent="0.2">
      <c r="A2589" s="277" t="str">
        <f t="shared" si="442"/>
        <v/>
      </c>
      <c r="B2589" s="296" t="str">
        <f t="shared" si="447"/>
        <v/>
      </c>
      <c r="C2589" s="296" t="str">
        <f t="shared" si="448"/>
        <v/>
      </c>
      <c r="D2589" s="297" t="str">
        <f t="shared" si="449"/>
        <v/>
      </c>
      <c r="E2589" s="298" t="str">
        <f t="shared" si="451"/>
        <v/>
      </c>
      <c r="F2589" s="297"/>
      <c r="G2589" s="297">
        <v>2589</v>
      </c>
      <c r="H2589" s="296" t="str">
        <f t="shared" si="450"/>
        <v/>
      </c>
      <c r="I2589" s="299" t="str">
        <f t="shared" si="443"/>
        <v/>
      </c>
      <c r="J2589" s="93"/>
      <c r="L2589" s="278">
        <f t="shared" si="444"/>
        <v>0</v>
      </c>
      <c r="M2589" s="278">
        <f t="shared" si="445"/>
        <v>0</v>
      </c>
      <c r="N2589" s="319">
        <f t="shared" si="446"/>
        <v>0</v>
      </c>
      <c r="O2589" s="300"/>
      <c r="P2589" s="300"/>
      <c r="Q2589" s="297"/>
      <c r="R2589" s="297"/>
      <c r="S2589" s="299" t="str">
        <f t="shared" si="452"/>
        <v/>
      </c>
    </row>
    <row r="2590" spans="1:19" ht="30" customHeight="1" x14ac:dyDescent="0.2">
      <c r="A2590" s="277" t="str">
        <f t="shared" si="442"/>
        <v/>
      </c>
      <c r="B2590" s="296" t="str">
        <f t="shared" si="447"/>
        <v/>
      </c>
      <c r="C2590" s="296" t="str">
        <f t="shared" si="448"/>
        <v/>
      </c>
      <c r="D2590" s="297" t="str">
        <f t="shared" si="449"/>
        <v/>
      </c>
      <c r="E2590" s="298" t="str">
        <f t="shared" si="451"/>
        <v/>
      </c>
      <c r="F2590" s="297"/>
      <c r="G2590" s="297">
        <v>2590</v>
      </c>
      <c r="H2590" s="296" t="str">
        <f t="shared" si="450"/>
        <v/>
      </c>
      <c r="I2590" s="299" t="str">
        <f t="shared" si="443"/>
        <v/>
      </c>
      <c r="J2590" s="93"/>
      <c r="L2590" s="278">
        <f t="shared" si="444"/>
        <v>0</v>
      </c>
      <c r="M2590" s="278">
        <f t="shared" si="445"/>
        <v>0</v>
      </c>
      <c r="N2590" s="319">
        <f t="shared" si="446"/>
        <v>0</v>
      </c>
      <c r="O2590" s="300"/>
      <c r="P2590" s="300"/>
      <c r="Q2590" s="297"/>
      <c r="R2590" s="297"/>
      <c r="S2590" s="299" t="str">
        <f t="shared" si="452"/>
        <v/>
      </c>
    </row>
    <row r="2591" spans="1:19" ht="30" customHeight="1" x14ac:dyDescent="0.2">
      <c r="A2591" s="277" t="str">
        <f t="shared" si="442"/>
        <v/>
      </c>
      <c r="B2591" s="296" t="str">
        <f t="shared" si="447"/>
        <v/>
      </c>
      <c r="C2591" s="296" t="str">
        <f t="shared" si="448"/>
        <v/>
      </c>
      <c r="D2591" s="297" t="str">
        <f t="shared" si="449"/>
        <v/>
      </c>
      <c r="E2591" s="298" t="str">
        <f t="shared" si="451"/>
        <v/>
      </c>
      <c r="F2591" s="297"/>
      <c r="G2591" s="297">
        <v>2591</v>
      </c>
      <c r="H2591" s="296" t="str">
        <f t="shared" si="450"/>
        <v/>
      </c>
      <c r="I2591" s="299" t="str">
        <f t="shared" si="443"/>
        <v/>
      </c>
      <c r="J2591" s="93"/>
      <c r="L2591" s="278">
        <f t="shared" si="444"/>
        <v>0</v>
      </c>
      <c r="M2591" s="278">
        <f t="shared" si="445"/>
        <v>0</v>
      </c>
      <c r="N2591" s="319">
        <f t="shared" si="446"/>
        <v>0</v>
      </c>
      <c r="O2591" s="300"/>
      <c r="P2591" s="300"/>
      <c r="Q2591" s="297"/>
      <c r="R2591" s="297"/>
      <c r="S2591" s="299" t="str">
        <f t="shared" si="452"/>
        <v/>
      </c>
    </row>
    <row r="2592" spans="1:19" ht="30" customHeight="1" x14ac:dyDescent="0.2">
      <c r="A2592" s="277" t="str">
        <f t="shared" si="442"/>
        <v/>
      </c>
      <c r="B2592" s="296" t="str">
        <f t="shared" si="447"/>
        <v/>
      </c>
      <c r="C2592" s="296" t="str">
        <f t="shared" si="448"/>
        <v/>
      </c>
      <c r="D2592" s="297" t="str">
        <f t="shared" si="449"/>
        <v/>
      </c>
      <c r="E2592" s="298" t="str">
        <f t="shared" si="451"/>
        <v/>
      </c>
      <c r="F2592" s="297"/>
      <c r="G2592" s="297">
        <v>2592</v>
      </c>
      <c r="H2592" s="296" t="str">
        <f t="shared" si="450"/>
        <v/>
      </c>
      <c r="I2592" s="299" t="str">
        <f t="shared" si="443"/>
        <v/>
      </c>
      <c r="J2592" s="93"/>
      <c r="L2592" s="278">
        <f t="shared" si="444"/>
        <v>0</v>
      </c>
      <c r="M2592" s="278">
        <f t="shared" si="445"/>
        <v>0</v>
      </c>
      <c r="N2592" s="319">
        <f t="shared" si="446"/>
        <v>0</v>
      </c>
      <c r="O2592" s="300"/>
      <c r="P2592" s="300"/>
      <c r="Q2592" s="297"/>
      <c r="R2592" s="297"/>
      <c r="S2592" s="299" t="str">
        <f t="shared" si="452"/>
        <v/>
      </c>
    </row>
    <row r="2593" spans="1:19" ht="30" customHeight="1" x14ac:dyDescent="0.2">
      <c r="A2593" s="277" t="str">
        <f t="shared" si="442"/>
        <v/>
      </c>
      <c r="B2593" s="296" t="str">
        <f t="shared" si="447"/>
        <v/>
      </c>
      <c r="C2593" s="296" t="str">
        <f t="shared" si="448"/>
        <v/>
      </c>
      <c r="D2593" s="297" t="str">
        <f t="shared" si="449"/>
        <v/>
      </c>
      <c r="E2593" s="298" t="str">
        <f t="shared" si="451"/>
        <v/>
      </c>
      <c r="F2593" s="297"/>
      <c r="G2593" s="297">
        <v>2593</v>
      </c>
      <c r="H2593" s="296" t="str">
        <f t="shared" si="450"/>
        <v/>
      </c>
      <c r="I2593" s="299" t="str">
        <f t="shared" si="443"/>
        <v/>
      </c>
      <c r="J2593" s="93"/>
      <c r="L2593" s="278">
        <f t="shared" si="444"/>
        <v>0</v>
      </c>
      <c r="M2593" s="278">
        <f t="shared" si="445"/>
        <v>0</v>
      </c>
      <c r="N2593" s="319">
        <f t="shared" si="446"/>
        <v>0</v>
      </c>
      <c r="O2593" s="300"/>
      <c r="P2593" s="300"/>
      <c r="Q2593" s="297"/>
      <c r="R2593" s="297"/>
      <c r="S2593" s="299" t="str">
        <f t="shared" si="452"/>
        <v/>
      </c>
    </row>
    <row r="2594" spans="1:19" ht="30" customHeight="1" x14ac:dyDescent="0.2">
      <c r="A2594" s="277" t="str">
        <f t="shared" si="442"/>
        <v/>
      </c>
      <c r="B2594" s="296" t="str">
        <f t="shared" si="447"/>
        <v/>
      </c>
      <c r="C2594" s="296" t="str">
        <f t="shared" si="448"/>
        <v/>
      </c>
      <c r="D2594" s="297" t="str">
        <f t="shared" si="449"/>
        <v/>
      </c>
      <c r="E2594" s="298" t="str">
        <f t="shared" si="451"/>
        <v/>
      </c>
      <c r="F2594" s="297"/>
      <c r="G2594" s="297">
        <v>2594</v>
      </c>
      <c r="H2594" s="296" t="str">
        <f t="shared" si="450"/>
        <v/>
      </c>
      <c r="I2594" s="299" t="str">
        <f t="shared" si="443"/>
        <v/>
      </c>
      <c r="J2594" s="93"/>
      <c r="L2594" s="278">
        <f t="shared" si="444"/>
        <v>0</v>
      </c>
      <c r="M2594" s="278">
        <f t="shared" si="445"/>
        <v>0</v>
      </c>
      <c r="N2594" s="319">
        <f t="shared" si="446"/>
        <v>0</v>
      </c>
      <c r="O2594" s="300"/>
      <c r="P2594" s="300"/>
      <c r="Q2594" s="297"/>
      <c r="R2594" s="297"/>
      <c r="S2594" s="299" t="str">
        <f t="shared" si="452"/>
        <v/>
      </c>
    </row>
    <row r="2595" spans="1:19" ht="30" customHeight="1" x14ac:dyDescent="0.2">
      <c r="A2595" s="277" t="str">
        <f t="shared" si="442"/>
        <v/>
      </c>
      <c r="B2595" s="296" t="str">
        <f t="shared" si="447"/>
        <v/>
      </c>
      <c r="C2595" s="296" t="str">
        <f t="shared" si="448"/>
        <v/>
      </c>
      <c r="D2595" s="297" t="str">
        <f t="shared" si="449"/>
        <v/>
      </c>
      <c r="E2595" s="298" t="str">
        <f t="shared" si="451"/>
        <v/>
      </c>
      <c r="F2595" s="297"/>
      <c r="G2595" s="297">
        <v>2595</v>
      </c>
      <c r="H2595" s="296" t="str">
        <f t="shared" si="450"/>
        <v/>
      </c>
      <c r="I2595" s="299" t="str">
        <f t="shared" si="443"/>
        <v/>
      </c>
      <c r="J2595" s="93"/>
      <c r="L2595" s="278">
        <f t="shared" si="444"/>
        <v>0</v>
      </c>
      <c r="M2595" s="278">
        <f t="shared" si="445"/>
        <v>0</v>
      </c>
      <c r="N2595" s="319">
        <f t="shared" si="446"/>
        <v>0</v>
      </c>
      <c r="O2595" s="300"/>
      <c r="P2595" s="300"/>
      <c r="Q2595" s="297"/>
      <c r="R2595" s="297"/>
      <c r="S2595" s="299" t="str">
        <f t="shared" si="452"/>
        <v/>
      </c>
    </row>
    <row r="2596" spans="1:19" ht="30" customHeight="1" x14ac:dyDescent="0.2">
      <c r="A2596" s="277" t="str">
        <f t="shared" si="442"/>
        <v/>
      </c>
      <c r="B2596" s="296" t="str">
        <f t="shared" si="447"/>
        <v/>
      </c>
      <c r="C2596" s="296" t="str">
        <f t="shared" si="448"/>
        <v/>
      </c>
      <c r="D2596" s="297" t="str">
        <f t="shared" si="449"/>
        <v/>
      </c>
      <c r="E2596" s="298" t="str">
        <f t="shared" si="451"/>
        <v/>
      </c>
      <c r="F2596" s="297"/>
      <c r="G2596" s="297">
        <v>2596</v>
      </c>
      <c r="H2596" s="296" t="str">
        <f t="shared" si="450"/>
        <v/>
      </c>
      <c r="I2596" s="299" t="str">
        <f t="shared" si="443"/>
        <v/>
      </c>
      <c r="J2596" s="93"/>
      <c r="L2596" s="278">
        <f t="shared" si="444"/>
        <v>0</v>
      </c>
      <c r="M2596" s="278">
        <f t="shared" si="445"/>
        <v>0</v>
      </c>
      <c r="N2596" s="319">
        <f t="shared" si="446"/>
        <v>0</v>
      </c>
      <c r="O2596" s="300"/>
      <c r="P2596" s="300"/>
      <c r="Q2596" s="297"/>
      <c r="R2596" s="297"/>
      <c r="S2596" s="299" t="str">
        <f t="shared" si="452"/>
        <v/>
      </c>
    </row>
    <row r="2597" spans="1:19" ht="30" customHeight="1" x14ac:dyDescent="0.2">
      <c r="A2597" s="277" t="str">
        <f t="shared" si="442"/>
        <v/>
      </c>
      <c r="B2597" s="296" t="str">
        <f t="shared" si="447"/>
        <v/>
      </c>
      <c r="C2597" s="296" t="str">
        <f t="shared" si="448"/>
        <v/>
      </c>
      <c r="D2597" s="297" t="str">
        <f t="shared" si="449"/>
        <v/>
      </c>
      <c r="E2597" s="298" t="str">
        <f t="shared" si="451"/>
        <v/>
      </c>
      <c r="F2597" s="297"/>
      <c r="G2597" s="297">
        <v>2597</v>
      </c>
      <c r="H2597" s="296" t="str">
        <f t="shared" si="450"/>
        <v/>
      </c>
      <c r="I2597" s="299" t="str">
        <f t="shared" si="443"/>
        <v/>
      </c>
      <c r="J2597" s="93"/>
      <c r="L2597" s="278">
        <f t="shared" si="444"/>
        <v>0</v>
      </c>
      <c r="M2597" s="278">
        <f t="shared" si="445"/>
        <v>0</v>
      </c>
      <c r="N2597" s="319">
        <f t="shared" si="446"/>
        <v>0</v>
      </c>
      <c r="O2597" s="300"/>
      <c r="P2597" s="300"/>
      <c r="Q2597" s="297"/>
      <c r="R2597" s="297"/>
      <c r="S2597" s="299" t="str">
        <f t="shared" si="452"/>
        <v/>
      </c>
    </row>
    <row r="2598" spans="1:19" ht="30" customHeight="1" x14ac:dyDescent="0.2">
      <c r="A2598" s="277" t="str">
        <f t="shared" si="442"/>
        <v/>
      </c>
      <c r="B2598" s="296" t="str">
        <f t="shared" si="447"/>
        <v/>
      </c>
      <c r="C2598" s="296" t="str">
        <f t="shared" si="448"/>
        <v/>
      </c>
      <c r="D2598" s="297" t="str">
        <f t="shared" si="449"/>
        <v/>
      </c>
      <c r="E2598" s="298" t="str">
        <f t="shared" si="451"/>
        <v/>
      </c>
      <c r="F2598" s="297"/>
      <c r="G2598" s="297">
        <v>2598</v>
      </c>
      <c r="H2598" s="296" t="str">
        <f t="shared" si="450"/>
        <v/>
      </c>
      <c r="I2598" s="299" t="str">
        <f t="shared" si="443"/>
        <v/>
      </c>
      <c r="J2598" s="93"/>
      <c r="L2598" s="278">
        <f t="shared" si="444"/>
        <v>0</v>
      </c>
      <c r="M2598" s="278">
        <f t="shared" si="445"/>
        <v>0</v>
      </c>
      <c r="N2598" s="319">
        <f t="shared" si="446"/>
        <v>0</v>
      </c>
      <c r="O2598" s="300"/>
      <c r="P2598" s="300"/>
      <c r="Q2598" s="297"/>
      <c r="R2598" s="297"/>
      <c r="S2598" s="299" t="str">
        <f t="shared" si="452"/>
        <v/>
      </c>
    </row>
    <row r="2599" spans="1:19" ht="30" customHeight="1" x14ac:dyDescent="0.2">
      <c r="A2599" s="277" t="str">
        <f t="shared" si="442"/>
        <v/>
      </c>
      <c r="B2599" s="296" t="str">
        <f t="shared" si="447"/>
        <v/>
      </c>
      <c r="C2599" s="296" t="str">
        <f t="shared" si="448"/>
        <v/>
      </c>
      <c r="D2599" s="297" t="str">
        <f t="shared" si="449"/>
        <v/>
      </c>
      <c r="E2599" s="298" t="str">
        <f t="shared" si="451"/>
        <v/>
      </c>
      <c r="F2599" s="297"/>
      <c r="G2599" s="297">
        <v>2599</v>
      </c>
      <c r="H2599" s="296" t="str">
        <f t="shared" si="450"/>
        <v/>
      </c>
      <c r="I2599" s="299" t="str">
        <f t="shared" si="443"/>
        <v/>
      </c>
      <c r="J2599" s="93"/>
      <c r="L2599" s="278">
        <f t="shared" si="444"/>
        <v>0</v>
      </c>
      <c r="M2599" s="278">
        <f t="shared" si="445"/>
        <v>0</v>
      </c>
      <c r="N2599" s="319">
        <f t="shared" si="446"/>
        <v>0</v>
      </c>
      <c r="O2599" s="300"/>
      <c r="P2599" s="300"/>
      <c r="Q2599" s="297"/>
      <c r="R2599" s="297"/>
      <c r="S2599" s="299" t="str">
        <f t="shared" si="452"/>
        <v/>
      </c>
    </row>
    <row r="2600" spans="1:19" ht="30" customHeight="1" x14ac:dyDescent="0.2">
      <c r="A2600" s="277" t="str">
        <f t="shared" si="442"/>
        <v/>
      </c>
      <c r="B2600" s="296" t="str">
        <f t="shared" si="447"/>
        <v/>
      </c>
      <c r="C2600" s="296" t="str">
        <f t="shared" si="448"/>
        <v/>
      </c>
      <c r="D2600" s="297" t="str">
        <f t="shared" si="449"/>
        <v/>
      </c>
      <c r="E2600" s="298" t="str">
        <f t="shared" si="451"/>
        <v/>
      </c>
      <c r="F2600" s="297"/>
      <c r="G2600" s="297">
        <v>2600</v>
      </c>
      <c r="H2600" s="296" t="str">
        <f t="shared" si="450"/>
        <v/>
      </c>
      <c r="I2600" s="299" t="str">
        <f t="shared" si="443"/>
        <v/>
      </c>
      <c r="J2600" s="93"/>
      <c r="L2600" s="278">
        <f t="shared" si="444"/>
        <v>0</v>
      </c>
      <c r="M2600" s="278">
        <f t="shared" si="445"/>
        <v>0</v>
      </c>
      <c r="N2600" s="319">
        <f t="shared" si="446"/>
        <v>0</v>
      </c>
      <c r="O2600" s="300"/>
      <c r="P2600" s="300"/>
      <c r="Q2600" s="297"/>
      <c r="R2600" s="297"/>
      <c r="S2600" s="299" t="str">
        <f t="shared" si="452"/>
        <v/>
      </c>
    </row>
    <row r="2601" spans="1:19" ht="30" customHeight="1" x14ac:dyDescent="0.2">
      <c r="A2601" s="277" t="str">
        <f t="shared" si="442"/>
        <v/>
      </c>
      <c r="B2601" s="296" t="str">
        <f t="shared" si="447"/>
        <v/>
      </c>
      <c r="C2601" s="296" t="str">
        <f t="shared" si="448"/>
        <v/>
      </c>
      <c r="D2601" s="297" t="str">
        <f t="shared" si="449"/>
        <v/>
      </c>
      <c r="E2601" s="298" t="str">
        <f t="shared" si="451"/>
        <v/>
      </c>
      <c r="F2601" s="297"/>
      <c r="G2601" s="297">
        <v>2601</v>
      </c>
      <c r="H2601" s="296" t="str">
        <f t="shared" si="450"/>
        <v/>
      </c>
      <c r="I2601" s="299" t="str">
        <f t="shared" si="443"/>
        <v/>
      </c>
      <c r="J2601" s="93"/>
      <c r="L2601" s="278">
        <f t="shared" si="444"/>
        <v>0</v>
      </c>
      <c r="M2601" s="278">
        <f t="shared" si="445"/>
        <v>0</v>
      </c>
      <c r="N2601" s="319">
        <f t="shared" si="446"/>
        <v>0</v>
      </c>
      <c r="O2601" s="300"/>
      <c r="P2601" s="300"/>
      <c r="Q2601" s="297"/>
      <c r="R2601" s="297"/>
      <c r="S2601" s="299" t="str">
        <f t="shared" si="452"/>
        <v/>
      </c>
    </row>
    <row r="2602" spans="1:19" ht="30" customHeight="1" x14ac:dyDescent="0.2">
      <c r="A2602" s="277" t="str">
        <f t="shared" si="442"/>
        <v/>
      </c>
      <c r="B2602" s="296" t="str">
        <f t="shared" si="447"/>
        <v/>
      </c>
      <c r="C2602" s="296" t="str">
        <f t="shared" si="448"/>
        <v/>
      </c>
      <c r="D2602" s="297" t="str">
        <f t="shared" si="449"/>
        <v/>
      </c>
      <c r="E2602" s="298" t="str">
        <f t="shared" si="451"/>
        <v/>
      </c>
      <c r="F2602" s="297"/>
      <c r="G2602" s="297">
        <v>2602</v>
      </c>
      <c r="H2602" s="296" t="str">
        <f t="shared" si="450"/>
        <v/>
      </c>
      <c r="I2602" s="299" t="str">
        <f t="shared" si="443"/>
        <v/>
      </c>
      <c r="J2602" s="93"/>
      <c r="L2602" s="278">
        <f t="shared" si="444"/>
        <v>0</v>
      </c>
      <c r="M2602" s="278">
        <f t="shared" si="445"/>
        <v>0</v>
      </c>
      <c r="N2602" s="319">
        <f t="shared" si="446"/>
        <v>0</v>
      </c>
      <c r="O2602" s="300"/>
      <c r="P2602" s="300"/>
      <c r="Q2602" s="297"/>
      <c r="R2602" s="297"/>
      <c r="S2602" s="299" t="str">
        <f t="shared" si="452"/>
        <v/>
      </c>
    </row>
    <row r="2603" spans="1:19" ht="30" customHeight="1" x14ac:dyDescent="0.2">
      <c r="A2603" s="277" t="str">
        <f t="shared" si="442"/>
        <v/>
      </c>
      <c r="B2603" s="296" t="str">
        <f t="shared" si="447"/>
        <v/>
      </c>
      <c r="C2603" s="296" t="str">
        <f t="shared" si="448"/>
        <v/>
      </c>
      <c r="D2603" s="297" t="str">
        <f t="shared" si="449"/>
        <v/>
      </c>
      <c r="E2603" s="298" t="str">
        <f t="shared" si="451"/>
        <v/>
      </c>
      <c r="F2603" s="297"/>
      <c r="G2603" s="297">
        <v>2603</v>
      </c>
      <c r="H2603" s="296" t="str">
        <f t="shared" si="450"/>
        <v/>
      </c>
      <c r="I2603" s="299" t="str">
        <f t="shared" si="443"/>
        <v/>
      </c>
      <c r="J2603" s="93"/>
      <c r="L2603" s="278">
        <f t="shared" si="444"/>
        <v>0</v>
      </c>
      <c r="M2603" s="278">
        <f t="shared" si="445"/>
        <v>0</v>
      </c>
      <c r="N2603" s="319">
        <f t="shared" si="446"/>
        <v>0</v>
      </c>
      <c r="O2603" s="300"/>
      <c r="P2603" s="300"/>
      <c r="Q2603" s="297"/>
      <c r="R2603" s="297"/>
      <c r="S2603" s="299" t="str">
        <f t="shared" si="452"/>
        <v/>
      </c>
    </row>
    <row r="2604" spans="1:19" ht="30" customHeight="1" x14ac:dyDescent="0.2">
      <c r="A2604" s="277" t="str">
        <f t="shared" si="442"/>
        <v/>
      </c>
      <c r="B2604" s="296" t="str">
        <f t="shared" si="447"/>
        <v/>
      </c>
      <c r="C2604" s="296" t="str">
        <f t="shared" si="448"/>
        <v/>
      </c>
      <c r="D2604" s="297" t="str">
        <f t="shared" si="449"/>
        <v/>
      </c>
      <c r="E2604" s="298" t="str">
        <f t="shared" si="451"/>
        <v/>
      </c>
      <c r="F2604" s="297"/>
      <c r="G2604" s="297">
        <v>2604</v>
      </c>
      <c r="H2604" s="296" t="str">
        <f t="shared" si="450"/>
        <v/>
      </c>
      <c r="I2604" s="299" t="str">
        <f t="shared" si="443"/>
        <v/>
      </c>
      <c r="J2604" s="93"/>
      <c r="L2604" s="278">
        <f t="shared" si="444"/>
        <v>0</v>
      </c>
      <c r="M2604" s="278">
        <f t="shared" si="445"/>
        <v>0</v>
      </c>
      <c r="N2604" s="319">
        <f t="shared" si="446"/>
        <v>0</v>
      </c>
      <c r="O2604" s="300"/>
      <c r="P2604" s="300"/>
      <c r="Q2604" s="297"/>
      <c r="R2604" s="297"/>
      <c r="S2604" s="299" t="str">
        <f t="shared" si="452"/>
        <v/>
      </c>
    </row>
    <row r="2605" spans="1:19" ht="30" customHeight="1" x14ac:dyDescent="0.2">
      <c r="A2605" s="277" t="str">
        <f t="shared" si="442"/>
        <v/>
      </c>
      <c r="B2605" s="296" t="str">
        <f t="shared" si="447"/>
        <v/>
      </c>
      <c r="C2605" s="296" t="str">
        <f t="shared" si="448"/>
        <v/>
      </c>
      <c r="D2605" s="297" t="str">
        <f t="shared" si="449"/>
        <v/>
      </c>
      <c r="E2605" s="298" t="str">
        <f t="shared" si="451"/>
        <v/>
      </c>
      <c r="F2605" s="297"/>
      <c r="G2605" s="297">
        <v>2605</v>
      </c>
      <c r="H2605" s="296" t="str">
        <f t="shared" si="450"/>
        <v/>
      </c>
      <c r="I2605" s="299" t="str">
        <f t="shared" si="443"/>
        <v/>
      </c>
      <c r="J2605" s="93"/>
      <c r="L2605" s="278">
        <f t="shared" si="444"/>
        <v>0</v>
      </c>
      <c r="M2605" s="278">
        <f t="shared" si="445"/>
        <v>0</v>
      </c>
      <c r="N2605" s="319">
        <f t="shared" si="446"/>
        <v>0</v>
      </c>
      <c r="O2605" s="300"/>
      <c r="P2605" s="300"/>
      <c r="Q2605" s="297"/>
      <c r="R2605" s="297"/>
      <c r="S2605" s="299" t="str">
        <f t="shared" si="452"/>
        <v/>
      </c>
    </row>
    <row r="2606" spans="1:19" ht="30" customHeight="1" x14ac:dyDescent="0.2">
      <c r="A2606" s="277" t="str">
        <f t="shared" si="442"/>
        <v/>
      </c>
      <c r="B2606" s="296" t="str">
        <f t="shared" si="447"/>
        <v/>
      </c>
      <c r="C2606" s="296" t="str">
        <f t="shared" si="448"/>
        <v/>
      </c>
      <c r="D2606" s="297" t="str">
        <f t="shared" si="449"/>
        <v/>
      </c>
      <c r="E2606" s="298" t="str">
        <f t="shared" si="451"/>
        <v/>
      </c>
      <c r="F2606" s="297"/>
      <c r="G2606" s="297">
        <v>2606</v>
      </c>
      <c r="H2606" s="296" t="str">
        <f t="shared" si="450"/>
        <v/>
      </c>
      <c r="I2606" s="299" t="str">
        <f t="shared" si="443"/>
        <v/>
      </c>
      <c r="J2606" s="93"/>
      <c r="L2606" s="278">
        <f t="shared" si="444"/>
        <v>0</v>
      </c>
      <c r="M2606" s="278">
        <f t="shared" si="445"/>
        <v>0</v>
      </c>
      <c r="N2606" s="319">
        <f t="shared" si="446"/>
        <v>0</v>
      </c>
      <c r="O2606" s="300"/>
      <c r="P2606" s="300"/>
      <c r="Q2606" s="297"/>
      <c r="R2606" s="297"/>
      <c r="S2606" s="299" t="str">
        <f t="shared" si="452"/>
        <v/>
      </c>
    </row>
    <row r="2607" spans="1:19" ht="30" customHeight="1" x14ac:dyDescent="0.2">
      <c r="A2607" s="277" t="str">
        <f t="shared" si="442"/>
        <v/>
      </c>
      <c r="B2607" s="296" t="str">
        <f t="shared" si="447"/>
        <v/>
      </c>
      <c r="C2607" s="296" t="str">
        <f t="shared" si="448"/>
        <v/>
      </c>
      <c r="D2607" s="297" t="str">
        <f t="shared" si="449"/>
        <v/>
      </c>
      <c r="E2607" s="298" t="str">
        <f t="shared" si="451"/>
        <v/>
      </c>
      <c r="F2607" s="297"/>
      <c r="G2607" s="297">
        <v>2607</v>
      </c>
      <c r="H2607" s="296" t="str">
        <f t="shared" si="450"/>
        <v/>
      </c>
      <c r="I2607" s="299" t="str">
        <f t="shared" si="443"/>
        <v/>
      </c>
      <c r="J2607" s="93"/>
      <c r="L2607" s="278">
        <f t="shared" si="444"/>
        <v>0</v>
      </c>
      <c r="M2607" s="278">
        <f t="shared" si="445"/>
        <v>0</v>
      </c>
      <c r="N2607" s="319">
        <f t="shared" si="446"/>
        <v>0</v>
      </c>
      <c r="O2607" s="300"/>
      <c r="P2607" s="300"/>
      <c r="Q2607" s="297"/>
      <c r="R2607" s="297"/>
      <c r="S2607" s="299" t="str">
        <f t="shared" si="452"/>
        <v/>
      </c>
    </row>
    <row r="2608" spans="1:19" ht="30" customHeight="1" x14ac:dyDescent="0.2">
      <c r="A2608" s="277" t="str">
        <f t="shared" si="442"/>
        <v/>
      </c>
      <c r="B2608" s="296" t="str">
        <f t="shared" si="447"/>
        <v/>
      </c>
      <c r="C2608" s="296" t="str">
        <f t="shared" si="448"/>
        <v/>
      </c>
      <c r="D2608" s="297" t="str">
        <f t="shared" si="449"/>
        <v/>
      </c>
      <c r="E2608" s="298" t="str">
        <f t="shared" si="451"/>
        <v/>
      </c>
      <c r="F2608" s="297"/>
      <c r="G2608" s="297">
        <v>2608</v>
      </c>
      <c r="H2608" s="296" t="str">
        <f t="shared" si="450"/>
        <v/>
      </c>
      <c r="I2608" s="299" t="str">
        <f t="shared" si="443"/>
        <v/>
      </c>
      <c r="J2608" s="93"/>
      <c r="L2608" s="278">
        <f t="shared" si="444"/>
        <v>0</v>
      </c>
      <c r="M2608" s="278">
        <f t="shared" si="445"/>
        <v>0</v>
      </c>
      <c r="N2608" s="319">
        <f t="shared" si="446"/>
        <v>0</v>
      </c>
      <c r="O2608" s="300"/>
      <c r="P2608" s="300"/>
      <c r="Q2608" s="297"/>
      <c r="R2608" s="297"/>
      <c r="S2608" s="299" t="str">
        <f t="shared" si="452"/>
        <v/>
      </c>
    </row>
    <row r="2609" spans="1:19" ht="30" customHeight="1" x14ac:dyDescent="0.2">
      <c r="A2609" s="277" t="str">
        <f t="shared" si="442"/>
        <v/>
      </c>
      <c r="B2609" s="296" t="str">
        <f t="shared" si="447"/>
        <v/>
      </c>
      <c r="C2609" s="296" t="str">
        <f t="shared" si="448"/>
        <v/>
      </c>
      <c r="D2609" s="297" t="str">
        <f t="shared" si="449"/>
        <v/>
      </c>
      <c r="E2609" s="298" t="str">
        <f t="shared" si="451"/>
        <v/>
      </c>
      <c r="F2609" s="297"/>
      <c r="G2609" s="297">
        <v>2609</v>
      </c>
      <c r="H2609" s="296" t="str">
        <f t="shared" si="450"/>
        <v/>
      </c>
      <c r="I2609" s="299" t="str">
        <f t="shared" si="443"/>
        <v/>
      </c>
      <c r="J2609" s="93"/>
      <c r="L2609" s="278">
        <f t="shared" si="444"/>
        <v>0</v>
      </c>
      <c r="M2609" s="278">
        <f t="shared" si="445"/>
        <v>0</v>
      </c>
      <c r="N2609" s="319">
        <f t="shared" si="446"/>
        <v>0</v>
      </c>
      <c r="O2609" s="300"/>
      <c r="P2609" s="300"/>
      <c r="Q2609" s="297"/>
      <c r="R2609" s="297"/>
      <c r="S2609" s="299" t="str">
        <f t="shared" si="452"/>
        <v/>
      </c>
    </row>
    <row r="2610" spans="1:19" ht="30" customHeight="1" x14ac:dyDescent="0.2">
      <c r="A2610" s="277" t="str">
        <f t="shared" si="442"/>
        <v/>
      </c>
      <c r="B2610" s="296" t="str">
        <f t="shared" si="447"/>
        <v/>
      </c>
      <c r="C2610" s="296" t="str">
        <f t="shared" si="448"/>
        <v/>
      </c>
      <c r="D2610" s="297" t="str">
        <f t="shared" si="449"/>
        <v/>
      </c>
      <c r="E2610" s="298" t="str">
        <f t="shared" si="451"/>
        <v/>
      </c>
      <c r="F2610" s="297"/>
      <c r="G2610" s="297">
        <v>2610</v>
      </c>
      <c r="H2610" s="296" t="str">
        <f t="shared" si="450"/>
        <v/>
      </c>
      <c r="I2610" s="299" t="str">
        <f t="shared" si="443"/>
        <v/>
      </c>
      <c r="J2610" s="93"/>
      <c r="L2610" s="278">
        <f t="shared" si="444"/>
        <v>0</v>
      </c>
      <c r="M2610" s="278">
        <f t="shared" si="445"/>
        <v>0</v>
      </c>
      <c r="N2610" s="319">
        <f t="shared" si="446"/>
        <v>0</v>
      </c>
      <c r="O2610" s="300"/>
      <c r="P2610" s="300"/>
      <c r="Q2610" s="297"/>
      <c r="R2610" s="297"/>
      <c r="S2610" s="299" t="str">
        <f t="shared" si="452"/>
        <v/>
      </c>
    </row>
    <row r="2611" spans="1:19" ht="30" customHeight="1" x14ac:dyDescent="0.2">
      <c r="A2611" s="277" t="str">
        <f t="shared" si="442"/>
        <v/>
      </c>
      <c r="B2611" s="296" t="str">
        <f t="shared" si="447"/>
        <v/>
      </c>
      <c r="C2611" s="296" t="str">
        <f t="shared" si="448"/>
        <v/>
      </c>
      <c r="D2611" s="297" t="str">
        <f t="shared" si="449"/>
        <v/>
      </c>
      <c r="E2611" s="298" t="str">
        <f t="shared" si="451"/>
        <v/>
      </c>
      <c r="F2611" s="297"/>
      <c r="G2611" s="297">
        <v>2611</v>
      </c>
      <c r="H2611" s="296" t="str">
        <f t="shared" si="450"/>
        <v/>
      </c>
      <c r="I2611" s="299" t="str">
        <f t="shared" si="443"/>
        <v/>
      </c>
      <c r="J2611" s="93"/>
      <c r="L2611" s="278">
        <f t="shared" si="444"/>
        <v>0</v>
      </c>
      <c r="M2611" s="278">
        <f t="shared" si="445"/>
        <v>0</v>
      </c>
      <c r="N2611" s="319">
        <f t="shared" si="446"/>
        <v>0</v>
      </c>
      <c r="O2611" s="300"/>
      <c r="P2611" s="300"/>
      <c r="Q2611" s="297"/>
      <c r="R2611" s="297"/>
      <c r="S2611" s="299" t="str">
        <f t="shared" si="452"/>
        <v/>
      </c>
    </row>
    <row r="2612" spans="1:19" ht="30" customHeight="1" x14ac:dyDescent="0.2">
      <c r="A2612" s="277" t="str">
        <f t="shared" si="442"/>
        <v/>
      </c>
      <c r="B2612" s="296" t="str">
        <f t="shared" si="447"/>
        <v/>
      </c>
      <c r="C2612" s="296" t="str">
        <f t="shared" si="448"/>
        <v/>
      </c>
      <c r="D2612" s="297" t="str">
        <f t="shared" si="449"/>
        <v/>
      </c>
      <c r="E2612" s="298" t="str">
        <f t="shared" si="451"/>
        <v/>
      </c>
      <c r="F2612" s="297"/>
      <c r="G2612" s="297">
        <v>2612</v>
      </c>
      <c r="H2612" s="296" t="str">
        <f t="shared" si="450"/>
        <v/>
      </c>
      <c r="I2612" s="299" t="str">
        <f t="shared" si="443"/>
        <v/>
      </c>
      <c r="J2612" s="93"/>
      <c r="L2612" s="278">
        <f t="shared" si="444"/>
        <v>0</v>
      </c>
      <c r="M2612" s="278">
        <f t="shared" si="445"/>
        <v>0</v>
      </c>
      <c r="N2612" s="319">
        <f t="shared" si="446"/>
        <v>0</v>
      </c>
      <c r="O2612" s="300"/>
      <c r="P2612" s="300"/>
      <c r="Q2612" s="297"/>
      <c r="R2612" s="297"/>
      <c r="S2612" s="299" t="str">
        <f t="shared" si="452"/>
        <v/>
      </c>
    </row>
    <row r="2613" spans="1:19" ht="30" customHeight="1" x14ac:dyDescent="0.2">
      <c r="A2613" s="277" t="str">
        <f t="shared" si="442"/>
        <v/>
      </c>
      <c r="B2613" s="296" t="str">
        <f t="shared" si="447"/>
        <v/>
      </c>
      <c r="C2613" s="296" t="str">
        <f t="shared" si="448"/>
        <v/>
      </c>
      <c r="D2613" s="297" t="str">
        <f t="shared" si="449"/>
        <v/>
      </c>
      <c r="E2613" s="298" t="str">
        <f t="shared" si="451"/>
        <v/>
      </c>
      <c r="F2613" s="297"/>
      <c r="G2613" s="297">
        <v>2613</v>
      </c>
      <c r="H2613" s="296" t="str">
        <f t="shared" si="450"/>
        <v/>
      </c>
      <c r="I2613" s="299" t="str">
        <f t="shared" si="443"/>
        <v/>
      </c>
      <c r="J2613" s="93"/>
      <c r="L2613" s="278">
        <f t="shared" si="444"/>
        <v>0</v>
      </c>
      <c r="M2613" s="278">
        <f t="shared" si="445"/>
        <v>0</v>
      </c>
      <c r="N2613" s="319">
        <f t="shared" si="446"/>
        <v>0</v>
      </c>
      <c r="O2613" s="300"/>
      <c r="P2613" s="300"/>
      <c r="Q2613" s="297"/>
      <c r="R2613" s="297"/>
      <c r="S2613" s="299" t="str">
        <f t="shared" si="452"/>
        <v/>
      </c>
    </row>
    <row r="2614" spans="1:19" ht="30" customHeight="1" x14ac:dyDescent="0.2">
      <c r="A2614" s="277" t="str">
        <f t="shared" si="442"/>
        <v/>
      </c>
      <c r="B2614" s="296" t="str">
        <f t="shared" si="447"/>
        <v/>
      </c>
      <c r="C2614" s="296" t="str">
        <f t="shared" si="448"/>
        <v/>
      </c>
      <c r="D2614" s="297" t="str">
        <f t="shared" si="449"/>
        <v/>
      </c>
      <c r="E2614" s="298" t="str">
        <f t="shared" si="451"/>
        <v/>
      </c>
      <c r="F2614" s="297"/>
      <c r="G2614" s="297">
        <v>2614</v>
      </c>
      <c r="H2614" s="296" t="str">
        <f t="shared" si="450"/>
        <v/>
      </c>
      <c r="I2614" s="299" t="str">
        <f t="shared" si="443"/>
        <v/>
      </c>
      <c r="J2614" s="93"/>
      <c r="L2614" s="278">
        <f t="shared" si="444"/>
        <v>0</v>
      </c>
      <c r="M2614" s="278">
        <f t="shared" si="445"/>
        <v>0</v>
      </c>
      <c r="N2614" s="319">
        <f t="shared" si="446"/>
        <v>0</v>
      </c>
      <c r="O2614" s="300"/>
      <c r="P2614" s="300"/>
      <c r="Q2614" s="297"/>
      <c r="R2614" s="297"/>
      <c r="S2614" s="299" t="str">
        <f t="shared" si="452"/>
        <v/>
      </c>
    </row>
    <row r="2615" spans="1:19" ht="30" customHeight="1" x14ac:dyDescent="0.2">
      <c r="A2615" s="277" t="str">
        <f t="shared" si="442"/>
        <v/>
      </c>
      <c r="B2615" s="296" t="str">
        <f t="shared" si="447"/>
        <v/>
      </c>
      <c r="C2615" s="296" t="str">
        <f t="shared" si="448"/>
        <v/>
      </c>
      <c r="D2615" s="297" t="str">
        <f t="shared" si="449"/>
        <v/>
      </c>
      <c r="E2615" s="298" t="str">
        <f t="shared" si="451"/>
        <v/>
      </c>
      <c r="F2615" s="297"/>
      <c r="G2615" s="297">
        <v>2615</v>
      </c>
      <c r="H2615" s="296" t="str">
        <f t="shared" si="450"/>
        <v/>
      </c>
      <c r="I2615" s="299" t="str">
        <f t="shared" si="443"/>
        <v/>
      </c>
      <c r="J2615" s="93"/>
      <c r="L2615" s="278">
        <f t="shared" si="444"/>
        <v>0</v>
      </c>
      <c r="M2615" s="278">
        <f t="shared" si="445"/>
        <v>0</v>
      </c>
      <c r="N2615" s="319">
        <f t="shared" si="446"/>
        <v>0</v>
      </c>
      <c r="O2615" s="300"/>
      <c r="P2615" s="300"/>
      <c r="Q2615" s="297"/>
      <c r="R2615" s="297"/>
      <c r="S2615" s="299" t="str">
        <f t="shared" si="452"/>
        <v/>
      </c>
    </row>
    <row r="2616" spans="1:19" ht="30" customHeight="1" x14ac:dyDescent="0.2">
      <c r="A2616" s="277" t="str">
        <f t="shared" si="442"/>
        <v/>
      </c>
      <c r="B2616" s="296" t="str">
        <f t="shared" si="447"/>
        <v/>
      </c>
      <c r="C2616" s="296" t="str">
        <f t="shared" si="448"/>
        <v/>
      </c>
      <c r="D2616" s="297" t="str">
        <f t="shared" si="449"/>
        <v/>
      </c>
      <c r="E2616" s="298" t="str">
        <f t="shared" si="451"/>
        <v/>
      </c>
      <c r="F2616" s="297"/>
      <c r="G2616" s="297">
        <v>2616</v>
      </c>
      <c r="H2616" s="296" t="str">
        <f t="shared" si="450"/>
        <v/>
      </c>
      <c r="I2616" s="299" t="str">
        <f t="shared" si="443"/>
        <v/>
      </c>
      <c r="J2616" s="93"/>
      <c r="L2616" s="278">
        <f t="shared" si="444"/>
        <v>0</v>
      </c>
      <c r="M2616" s="278">
        <f t="shared" si="445"/>
        <v>0</v>
      </c>
      <c r="N2616" s="319">
        <f t="shared" si="446"/>
        <v>0</v>
      </c>
      <c r="O2616" s="300"/>
      <c r="P2616" s="300"/>
      <c r="Q2616" s="297"/>
      <c r="R2616" s="297"/>
      <c r="S2616" s="299" t="str">
        <f t="shared" si="452"/>
        <v/>
      </c>
    </row>
    <row r="2617" spans="1:19" ht="30" customHeight="1" x14ac:dyDescent="0.2">
      <c r="A2617" s="277" t="str">
        <f t="shared" si="442"/>
        <v/>
      </c>
      <c r="B2617" s="296" t="str">
        <f t="shared" si="447"/>
        <v/>
      </c>
      <c r="C2617" s="296" t="str">
        <f t="shared" si="448"/>
        <v/>
      </c>
      <c r="D2617" s="297" t="str">
        <f t="shared" si="449"/>
        <v/>
      </c>
      <c r="E2617" s="298" t="str">
        <f t="shared" si="451"/>
        <v/>
      </c>
      <c r="F2617" s="297"/>
      <c r="G2617" s="297">
        <v>2617</v>
      </c>
      <c r="H2617" s="296" t="str">
        <f t="shared" si="450"/>
        <v/>
      </c>
      <c r="I2617" s="299" t="str">
        <f t="shared" si="443"/>
        <v/>
      </c>
      <c r="J2617" s="93"/>
      <c r="L2617" s="278">
        <f t="shared" si="444"/>
        <v>0</v>
      </c>
      <c r="M2617" s="278">
        <f t="shared" si="445"/>
        <v>0</v>
      </c>
      <c r="N2617" s="319">
        <f t="shared" si="446"/>
        <v>0</v>
      </c>
      <c r="O2617" s="300"/>
      <c r="P2617" s="300"/>
      <c r="Q2617" s="297"/>
      <c r="R2617" s="297"/>
      <c r="S2617" s="299" t="str">
        <f t="shared" si="452"/>
        <v/>
      </c>
    </row>
    <row r="2618" spans="1:19" ht="30" customHeight="1" x14ac:dyDescent="0.2">
      <c r="A2618" s="277" t="str">
        <f t="shared" si="442"/>
        <v/>
      </c>
      <c r="B2618" s="296" t="str">
        <f t="shared" si="447"/>
        <v/>
      </c>
      <c r="C2618" s="296" t="str">
        <f t="shared" si="448"/>
        <v/>
      </c>
      <c r="D2618" s="297" t="str">
        <f t="shared" si="449"/>
        <v/>
      </c>
      <c r="E2618" s="298" t="str">
        <f t="shared" si="451"/>
        <v/>
      </c>
      <c r="F2618" s="297"/>
      <c r="G2618" s="297">
        <v>2618</v>
      </c>
      <c r="H2618" s="296" t="str">
        <f t="shared" si="450"/>
        <v/>
      </c>
      <c r="I2618" s="299" t="str">
        <f t="shared" si="443"/>
        <v/>
      </c>
      <c r="J2618" s="93"/>
      <c r="L2618" s="278">
        <f t="shared" si="444"/>
        <v>0</v>
      </c>
      <c r="M2618" s="278">
        <f t="shared" si="445"/>
        <v>0</v>
      </c>
      <c r="N2618" s="319">
        <f t="shared" si="446"/>
        <v>0</v>
      </c>
      <c r="O2618" s="300"/>
      <c r="P2618" s="300"/>
      <c r="Q2618" s="297"/>
      <c r="R2618" s="297"/>
      <c r="S2618" s="299" t="str">
        <f t="shared" si="452"/>
        <v/>
      </c>
    </row>
    <row r="2619" spans="1:19" ht="30" customHeight="1" x14ac:dyDescent="0.2">
      <c r="A2619" s="277" t="str">
        <f t="shared" si="442"/>
        <v/>
      </c>
      <c r="B2619" s="296" t="str">
        <f t="shared" si="447"/>
        <v/>
      </c>
      <c r="C2619" s="296" t="str">
        <f t="shared" si="448"/>
        <v/>
      </c>
      <c r="D2619" s="297" t="str">
        <f t="shared" si="449"/>
        <v/>
      </c>
      <c r="E2619" s="298" t="str">
        <f t="shared" si="451"/>
        <v/>
      </c>
      <c r="F2619" s="297"/>
      <c r="G2619" s="297">
        <v>2619</v>
      </c>
      <c r="H2619" s="296" t="str">
        <f t="shared" si="450"/>
        <v/>
      </c>
      <c r="I2619" s="299" t="str">
        <f t="shared" si="443"/>
        <v/>
      </c>
      <c r="J2619" s="93"/>
      <c r="L2619" s="278">
        <f t="shared" si="444"/>
        <v>0</v>
      </c>
      <c r="M2619" s="278">
        <f t="shared" si="445"/>
        <v>0</v>
      </c>
      <c r="N2619" s="319">
        <f t="shared" si="446"/>
        <v>0</v>
      </c>
      <c r="O2619" s="300"/>
      <c r="P2619" s="300"/>
      <c r="Q2619" s="297"/>
      <c r="R2619" s="297"/>
      <c r="S2619" s="299" t="str">
        <f t="shared" si="452"/>
        <v/>
      </c>
    </row>
    <row r="2620" spans="1:19" ht="30" customHeight="1" x14ac:dyDescent="0.2">
      <c r="A2620" s="277" t="str">
        <f t="shared" si="442"/>
        <v/>
      </c>
      <c r="B2620" s="296" t="str">
        <f t="shared" si="447"/>
        <v/>
      </c>
      <c r="C2620" s="296" t="str">
        <f t="shared" si="448"/>
        <v/>
      </c>
      <c r="D2620" s="297" t="str">
        <f t="shared" si="449"/>
        <v/>
      </c>
      <c r="E2620" s="298" t="str">
        <f t="shared" si="451"/>
        <v/>
      </c>
      <c r="F2620" s="297"/>
      <c r="G2620" s="297">
        <v>2620</v>
      </c>
      <c r="H2620" s="296" t="str">
        <f t="shared" si="450"/>
        <v/>
      </c>
      <c r="I2620" s="299" t="str">
        <f t="shared" si="443"/>
        <v/>
      </c>
      <c r="J2620" s="93"/>
      <c r="L2620" s="278">
        <f t="shared" si="444"/>
        <v>0</v>
      </c>
      <c r="M2620" s="278">
        <f t="shared" si="445"/>
        <v>0</v>
      </c>
      <c r="N2620" s="319">
        <f t="shared" si="446"/>
        <v>0</v>
      </c>
      <c r="O2620" s="300"/>
      <c r="P2620" s="300"/>
      <c r="Q2620" s="297"/>
      <c r="R2620" s="297"/>
      <c r="S2620" s="299" t="str">
        <f t="shared" si="452"/>
        <v/>
      </c>
    </row>
    <row r="2621" spans="1:19" ht="30" customHeight="1" x14ac:dyDescent="0.2">
      <c r="A2621" s="277" t="str">
        <f t="shared" si="442"/>
        <v/>
      </c>
      <c r="B2621" s="296" t="str">
        <f t="shared" si="447"/>
        <v/>
      </c>
      <c r="C2621" s="296" t="str">
        <f t="shared" si="448"/>
        <v/>
      </c>
      <c r="D2621" s="297" t="str">
        <f t="shared" si="449"/>
        <v/>
      </c>
      <c r="E2621" s="298" t="str">
        <f t="shared" si="451"/>
        <v/>
      </c>
      <c r="F2621" s="297"/>
      <c r="G2621" s="297">
        <v>2621</v>
      </c>
      <c r="H2621" s="296" t="str">
        <f t="shared" si="450"/>
        <v/>
      </c>
      <c r="I2621" s="299" t="str">
        <f t="shared" si="443"/>
        <v/>
      </c>
      <c r="J2621" s="93"/>
      <c r="L2621" s="278">
        <f t="shared" si="444"/>
        <v>0</v>
      </c>
      <c r="M2621" s="278">
        <f t="shared" si="445"/>
        <v>0</v>
      </c>
      <c r="N2621" s="319">
        <f t="shared" si="446"/>
        <v>0</v>
      </c>
      <c r="O2621" s="300"/>
      <c r="P2621" s="300"/>
      <c r="Q2621" s="297"/>
      <c r="R2621" s="297"/>
      <c r="S2621" s="299" t="str">
        <f t="shared" si="452"/>
        <v/>
      </c>
    </row>
    <row r="2622" spans="1:19" ht="30" customHeight="1" x14ac:dyDescent="0.2">
      <c r="A2622" s="277" t="str">
        <f t="shared" si="442"/>
        <v/>
      </c>
      <c r="B2622" s="296" t="str">
        <f t="shared" si="447"/>
        <v/>
      </c>
      <c r="C2622" s="296" t="str">
        <f t="shared" si="448"/>
        <v/>
      </c>
      <c r="D2622" s="297" t="str">
        <f t="shared" si="449"/>
        <v/>
      </c>
      <c r="E2622" s="298" t="str">
        <f t="shared" si="451"/>
        <v/>
      </c>
      <c r="F2622" s="297"/>
      <c r="G2622" s="297">
        <v>2622</v>
      </c>
      <c r="H2622" s="296" t="str">
        <f t="shared" si="450"/>
        <v/>
      </c>
      <c r="I2622" s="299" t="str">
        <f t="shared" si="443"/>
        <v/>
      </c>
      <c r="J2622" s="93"/>
      <c r="L2622" s="278">
        <f t="shared" si="444"/>
        <v>0</v>
      </c>
      <c r="M2622" s="278">
        <f t="shared" si="445"/>
        <v>0</v>
      </c>
      <c r="N2622" s="319">
        <f t="shared" si="446"/>
        <v>0</v>
      </c>
      <c r="O2622" s="300"/>
      <c r="P2622" s="300"/>
      <c r="Q2622" s="297"/>
      <c r="R2622" s="297"/>
      <c r="S2622" s="299" t="str">
        <f t="shared" si="452"/>
        <v/>
      </c>
    </row>
    <row r="2623" spans="1:19" ht="30" customHeight="1" x14ac:dyDescent="0.2">
      <c r="A2623" s="277" t="str">
        <f t="shared" si="442"/>
        <v/>
      </c>
      <c r="B2623" s="296" t="str">
        <f t="shared" si="447"/>
        <v/>
      </c>
      <c r="C2623" s="296" t="str">
        <f t="shared" si="448"/>
        <v/>
      </c>
      <c r="D2623" s="297" t="str">
        <f t="shared" si="449"/>
        <v/>
      </c>
      <c r="E2623" s="298" t="str">
        <f t="shared" si="451"/>
        <v/>
      </c>
      <c r="F2623" s="297"/>
      <c r="G2623" s="297">
        <v>2623</v>
      </c>
      <c r="H2623" s="296" t="str">
        <f t="shared" si="450"/>
        <v/>
      </c>
      <c r="I2623" s="299" t="str">
        <f t="shared" si="443"/>
        <v/>
      </c>
      <c r="J2623" s="93"/>
      <c r="L2623" s="278">
        <f t="shared" si="444"/>
        <v>0</v>
      </c>
      <c r="M2623" s="278">
        <f t="shared" si="445"/>
        <v>0</v>
      </c>
      <c r="N2623" s="319">
        <f t="shared" si="446"/>
        <v>0</v>
      </c>
      <c r="O2623" s="300"/>
      <c r="P2623" s="300"/>
      <c r="Q2623" s="297"/>
      <c r="R2623" s="297"/>
      <c r="S2623" s="299" t="str">
        <f t="shared" si="452"/>
        <v/>
      </c>
    </row>
    <row r="2624" spans="1:19" ht="30" customHeight="1" x14ac:dyDescent="0.2">
      <c r="A2624" s="277" t="str">
        <f t="shared" si="442"/>
        <v/>
      </c>
      <c r="B2624" s="296" t="str">
        <f t="shared" si="447"/>
        <v/>
      </c>
      <c r="C2624" s="296" t="str">
        <f t="shared" si="448"/>
        <v/>
      </c>
      <c r="D2624" s="297" t="str">
        <f t="shared" si="449"/>
        <v/>
      </c>
      <c r="E2624" s="298" t="str">
        <f t="shared" si="451"/>
        <v/>
      </c>
      <c r="F2624" s="297"/>
      <c r="G2624" s="297">
        <v>2624</v>
      </c>
      <c r="H2624" s="296" t="str">
        <f t="shared" si="450"/>
        <v/>
      </c>
      <c r="I2624" s="299" t="str">
        <f t="shared" si="443"/>
        <v/>
      </c>
      <c r="J2624" s="93"/>
      <c r="L2624" s="278">
        <f t="shared" si="444"/>
        <v>0</v>
      </c>
      <c r="M2624" s="278">
        <f t="shared" si="445"/>
        <v>0</v>
      </c>
      <c r="N2624" s="319">
        <f t="shared" si="446"/>
        <v>0</v>
      </c>
      <c r="O2624" s="300"/>
      <c r="P2624" s="300"/>
      <c r="Q2624" s="297"/>
      <c r="R2624" s="297"/>
      <c r="S2624" s="299" t="str">
        <f t="shared" si="452"/>
        <v/>
      </c>
    </row>
    <row r="2625" spans="1:19" ht="30" customHeight="1" x14ac:dyDescent="0.2">
      <c r="A2625" s="277" t="str">
        <f t="shared" si="442"/>
        <v/>
      </c>
      <c r="B2625" s="296" t="str">
        <f t="shared" si="447"/>
        <v/>
      </c>
      <c r="C2625" s="296" t="str">
        <f t="shared" si="448"/>
        <v/>
      </c>
      <c r="D2625" s="297" t="str">
        <f t="shared" si="449"/>
        <v/>
      </c>
      <c r="E2625" s="298" t="str">
        <f t="shared" si="451"/>
        <v/>
      </c>
      <c r="F2625" s="297"/>
      <c r="G2625" s="297">
        <v>2625</v>
      </c>
      <c r="H2625" s="296" t="str">
        <f t="shared" si="450"/>
        <v/>
      </c>
      <c r="I2625" s="299" t="str">
        <f t="shared" si="443"/>
        <v/>
      </c>
      <c r="J2625" s="93"/>
      <c r="L2625" s="278">
        <f t="shared" si="444"/>
        <v>0</v>
      </c>
      <c r="M2625" s="278">
        <f t="shared" si="445"/>
        <v>0</v>
      </c>
      <c r="N2625" s="319">
        <f t="shared" si="446"/>
        <v>0</v>
      </c>
      <c r="O2625" s="300"/>
      <c r="P2625" s="300"/>
      <c r="Q2625" s="297"/>
      <c r="R2625" s="297"/>
      <c r="S2625" s="299" t="str">
        <f t="shared" si="452"/>
        <v/>
      </c>
    </row>
    <row r="2626" spans="1:19" ht="30" customHeight="1" x14ac:dyDescent="0.2">
      <c r="A2626" s="277" t="str">
        <f t="shared" ref="A2626:A2689" si="453">IF(B2626="","",$W$3)</f>
        <v/>
      </c>
      <c r="B2626" s="296" t="str">
        <f t="shared" si="447"/>
        <v/>
      </c>
      <c r="C2626" s="296" t="str">
        <f t="shared" si="448"/>
        <v/>
      </c>
      <c r="D2626" s="297" t="str">
        <f t="shared" si="449"/>
        <v/>
      </c>
      <c r="E2626" s="298" t="str">
        <f t="shared" si="451"/>
        <v/>
      </c>
      <c r="F2626" s="297"/>
      <c r="G2626" s="297">
        <v>2626</v>
      </c>
      <c r="H2626" s="296" t="str">
        <f t="shared" si="450"/>
        <v/>
      </c>
      <c r="I2626" s="299" t="str">
        <f t="shared" ref="I2626:I2689" si="454">IF(H2626="","",CONCATENATE("C",IF(H2626&gt;$X$1-25,0,INT(($X$1-H2626-20)/5))))</f>
        <v/>
      </c>
      <c r="J2626" s="93"/>
      <c r="L2626" s="278">
        <f t="shared" ref="L2626:L2689" si="455">IF(D2626="M",1,0)</f>
        <v>0</v>
      </c>
      <c r="M2626" s="278">
        <f t="shared" ref="M2626:M2689" si="456">IF(D2626="F",1,0)</f>
        <v>0</v>
      </c>
      <c r="N2626" s="319">
        <f t="shared" ref="N2626:N2689" si="457">IF(COUNTBLANK(O2626:R2626)=0,1,0)</f>
        <v>0</v>
      </c>
      <c r="O2626" s="300"/>
      <c r="P2626" s="300"/>
      <c r="Q2626" s="297"/>
      <c r="R2626" s="297"/>
      <c r="S2626" s="299" t="str">
        <f t="shared" si="452"/>
        <v/>
      </c>
    </row>
    <row r="2627" spans="1:19" ht="30" customHeight="1" x14ac:dyDescent="0.2">
      <c r="A2627" s="277" t="str">
        <f t="shared" si="453"/>
        <v/>
      </c>
      <c r="B2627" s="296" t="str">
        <f t="shared" ref="B2627:B2690" si="458">IF(O2627="","",O2627)</f>
        <v/>
      </c>
      <c r="C2627" s="296" t="str">
        <f t="shared" ref="C2627:C2690" si="459">IF(P2627="","",P2627)</f>
        <v/>
      </c>
      <c r="D2627" s="297" t="str">
        <f t="shared" ref="D2627:D2690" si="460">IF(Q2627="","",Q2627)</f>
        <v/>
      </c>
      <c r="E2627" s="298" t="str">
        <f t="shared" si="451"/>
        <v/>
      </c>
      <c r="F2627" s="297"/>
      <c r="G2627" s="297">
        <v>2627</v>
      </c>
      <c r="H2627" s="296" t="str">
        <f t="shared" ref="H2627:H2690" si="461">IF(R2627="","",R2627)</f>
        <v/>
      </c>
      <c r="I2627" s="299" t="str">
        <f t="shared" si="454"/>
        <v/>
      </c>
      <c r="J2627" s="93"/>
      <c r="L2627" s="278">
        <f t="shared" si="455"/>
        <v>0</v>
      </c>
      <c r="M2627" s="278">
        <f t="shared" si="456"/>
        <v>0</v>
      </c>
      <c r="N2627" s="319">
        <f t="shared" si="457"/>
        <v>0</v>
      </c>
      <c r="O2627" s="300"/>
      <c r="P2627" s="300"/>
      <c r="Q2627" s="297"/>
      <c r="R2627" s="297"/>
      <c r="S2627" s="299" t="str">
        <f t="shared" si="452"/>
        <v/>
      </c>
    </row>
    <row r="2628" spans="1:19" ht="30" customHeight="1" x14ac:dyDescent="0.2">
      <c r="A2628" s="277" t="str">
        <f t="shared" si="453"/>
        <v/>
      </c>
      <c r="B2628" s="296" t="str">
        <f t="shared" si="458"/>
        <v/>
      </c>
      <c r="C2628" s="296" t="str">
        <f t="shared" si="459"/>
        <v/>
      </c>
      <c r="D2628" s="297" t="str">
        <f t="shared" si="460"/>
        <v/>
      </c>
      <c r="E2628" s="298" t="str">
        <f t="shared" ref="E2628:E2691" si="462">IF(H2628="","",VALUE(CONCATENATE("01/01/",H2628)))</f>
        <v/>
      </c>
      <c r="F2628" s="297"/>
      <c r="G2628" s="297">
        <v>2628</v>
      </c>
      <c r="H2628" s="296" t="str">
        <f t="shared" si="461"/>
        <v/>
      </c>
      <c r="I2628" s="299" t="str">
        <f t="shared" si="454"/>
        <v/>
      </c>
      <c r="J2628" s="93"/>
      <c r="L2628" s="278">
        <f t="shared" si="455"/>
        <v>0</v>
      </c>
      <c r="M2628" s="278">
        <f t="shared" si="456"/>
        <v>0</v>
      </c>
      <c r="N2628" s="319">
        <f t="shared" si="457"/>
        <v>0</v>
      </c>
      <c r="O2628" s="300"/>
      <c r="P2628" s="300"/>
      <c r="Q2628" s="297"/>
      <c r="R2628" s="297"/>
      <c r="S2628" s="299" t="str">
        <f t="shared" si="452"/>
        <v/>
      </c>
    </row>
    <row r="2629" spans="1:19" ht="30" customHeight="1" x14ac:dyDescent="0.2">
      <c r="A2629" s="277" t="str">
        <f t="shared" si="453"/>
        <v/>
      </c>
      <c r="B2629" s="296" t="str">
        <f t="shared" si="458"/>
        <v/>
      </c>
      <c r="C2629" s="296" t="str">
        <f t="shared" si="459"/>
        <v/>
      </c>
      <c r="D2629" s="297" t="str">
        <f t="shared" si="460"/>
        <v/>
      </c>
      <c r="E2629" s="298" t="str">
        <f t="shared" si="462"/>
        <v/>
      </c>
      <c r="F2629" s="297"/>
      <c r="G2629" s="297">
        <v>2629</v>
      </c>
      <c r="H2629" s="296" t="str">
        <f t="shared" si="461"/>
        <v/>
      </c>
      <c r="I2629" s="299" t="str">
        <f t="shared" si="454"/>
        <v/>
      </c>
      <c r="J2629" s="93"/>
      <c r="L2629" s="278">
        <f t="shared" si="455"/>
        <v>0</v>
      </c>
      <c r="M2629" s="278">
        <f t="shared" si="456"/>
        <v>0</v>
      </c>
      <c r="N2629" s="319">
        <f t="shared" si="457"/>
        <v>0</v>
      </c>
      <c r="O2629" s="300"/>
      <c r="P2629" s="300"/>
      <c r="Q2629" s="297"/>
      <c r="R2629" s="297"/>
      <c r="S2629" s="299" t="str">
        <f t="shared" si="452"/>
        <v/>
      </c>
    </row>
    <row r="2630" spans="1:19" ht="30" customHeight="1" x14ac:dyDescent="0.2">
      <c r="A2630" s="277" t="str">
        <f t="shared" si="453"/>
        <v/>
      </c>
      <c r="B2630" s="296" t="str">
        <f t="shared" si="458"/>
        <v/>
      </c>
      <c r="C2630" s="296" t="str">
        <f t="shared" si="459"/>
        <v/>
      </c>
      <c r="D2630" s="297" t="str">
        <f t="shared" si="460"/>
        <v/>
      </c>
      <c r="E2630" s="298" t="str">
        <f t="shared" si="462"/>
        <v/>
      </c>
      <c r="F2630" s="297"/>
      <c r="G2630" s="297">
        <v>2630</v>
      </c>
      <c r="H2630" s="296" t="str">
        <f t="shared" si="461"/>
        <v/>
      </c>
      <c r="I2630" s="299" t="str">
        <f t="shared" si="454"/>
        <v/>
      </c>
      <c r="J2630" s="93"/>
      <c r="L2630" s="278">
        <f t="shared" si="455"/>
        <v>0</v>
      </c>
      <c r="M2630" s="278">
        <f t="shared" si="456"/>
        <v>0</v>
      </c>
      <c r="N2630" s="319">
        <f t="shared" si="457"/>
        <v>0</v>
      </c>
      <c r="O2630" s="300"/>
      <c r="P2630" s="300"/>
      <c r="Q2630" s="297"/>
      <c r="R2630" s="297"/>
      <c r="S2630" s="299" t="str">
        <f t="shared" si="452"/>
        <v/>
      </c>
    </row>
    <row r="2631" spans="1:19" ht="30" customHeight="1" x14ac:dyDescent="0.2">
      <c r="A2631" s="277" t="str">
        <f t="shared" si="453"/>
        <v/>
      </c>
      <c r="B2631" s="296" t="str">
        <f t="shared" si="458"/>
        <v/>
      </c>
      <c r="C2631" s="296" t="str">
        <f t="shared" si="459"/>
        <v/>
      </c>
      <c r="D2631" s="297" t="str">
        <f t="shared" si="460"/>
        <v/>
      </c>
      <c r="E2631" s="298" t="str">
        <f t="shared" si="462"/>
        <v/>
      </c>
      <c r="F2631" s="297"/>
      <c r="G2631" s="297">
        <v>2631</v>
      </c>
      <c r="H2631" s="296" t="str">
        <f t="shared" si="461"/>
        <v/>
      </c>
      <c r="I2631" s="299" t="str">
        <f t="shared" si="454"/>
        <v/>
      </c>
      <c r="J2631" s="93"/>
      <c r="L2631" s="278">
        <f t="shared" si="455"/>
        <v>0</v>
      </c>
      <c r="M2631" s="278">
        <f t="shared" si="456"/>
        <v>0</v>
      </c>
      <c r="N2631" s="319">
        <f t="shared" si="457"/>
        <v>0</v>
      </c>
      <c r="O2631" s="300"/>
      <c r="P2631" s="300"/>
      <c r="Q2631" s="297"/>
      <c r="R2631" s="297"/>
      <c r="S2631" s="299" t="str">
        <f t="shared" si="452"/>
        <v/>
      </c>
    </row>
    <row r="2632" spans="1:19" ht="30" customHeight="1" x14ac:dyDescent="0.2">
      <c r="A2632" s="277" t="str">
        <f t="shared" si="453"/>
        <v/>
      </c>
      <c r="B2632" s="296" t="str">
        <f t="shared" si="458"/>
        <v/>
      </c>
      <c r="C2632" s="296" t="str">
        <f t="shared" si="459"/>
        <v/>
      </c>
      <c r="D2632" s="297" t="str">
        <f t="shared" si="460"/>
        <v/>
      </c>
      <c r="E2632" s="298" t="str">
        <f t="shared" si="462"/>
        <v/>
      </c>
      <c r="F2632" s="297"/>
      <c r="G2632" s="297">
        <v>2632</v>
      </c>
      <c r="H2632" s="296" t="str">
        <f t="shared" si="461"/>
        <v/>
      </c>
      <c r="I2632" s="299" t="str">
        <f t="shared" si="454"/>
        <v/>
      </c>
      <c r="J2632" s="93"/>
      <c r="L2632" s="278">
        <f t="shared" si="455"/>
        <v>0</v>
      </c>
      <c r="M2632" s="278">
        <f t="shared" si="456"/>
        <v>0</v>
      </c>
      <c r="N2632" s="319">
        <f t="shared" si="457"/>
        <v>0</v>
      </c>
      <c r="O2632" s="300"/>
      <c r="P2632" s="300"/>
      <c r="Q2632" s="297"/>
      <c r="R2632" s="297"/>
      <c r="S2632" s="299" t="str">
        <f t="shared" si="452"/>
        <v/>
      </c>
    </row>
    <row r="2633" spans="1:19" ht="30" customHeight="1" x14ac:dyDescent="0.2">
      <c r="A2633" s="277" t="str">
        <f t="shared" si="453"/>
        <v/>
      </c>
      <c r="B2633" s="296" t="str">
        <f t="shared" si="458"/>
        <v/>
      </c>
      <c r="C2633" s="296" t="str">
        <f t="shared" si="459"/>
        <v/>
      </c>
      <c r="D2633" s="297" t="str">
        <f t="shared" si="460"/>
        <v/>
      </c>
      <c r="E2633" s="298" t="str">
        <f t="shared" si="462"/>
        <v/>
      </c>
      <c r="F2633" s="297"/>
      <c r="G2633" s="297">
        <v>2633</v>
      </c>
      <c r="H2633" s="296" t="str">
        <f t="shared" si="461"/>
        <v/>
      </c>
      <c r="I2633" s="299" t="str">
        <f t="shared" si="454"/>
        <v/>
      </c>
      <c r="J2633" s="93"/>
      <c r="L2633" s="278">
        <f t="shared" si="455"/>
        <v>0</v>
      </c>
      <c r="M2633" s="278">
        <f t="shared" si="456"/>
        <v>0</v>
      </c>
      <c r="N2633" s="319">
        <f t="shared" si="457"/>
        <v>0</v>
      </c>
      <c r="O2633" s="300"/>
      <c r="P2633" s="300"/>
      <c r="Q2633" s="297"/>
      <c r="R2633" s="297"/>
      <c r="S2633" s="299" t="str">
        <f t="shared" si="452"/>
        <v/>
      </c>
    </row>
    <row r="2634" spans="1:19" ht="30" customHeight="1" x14ac:dyDescent="0.2">
      <c r="A2634" s="277" t="str">
        <f t="shared" si="453"/>
        <v/>
      </c>
      <c r="B2634" s="296" t="str">
        <f t="shared" si="458"/>
        <v/>
      </c>
      <c r="C2634" s="296" t="str">
        <f t="shared" si="459"/>
        <v/>
      </c>
      <c r="D2634" s="297" t="str">
        <f t="shared" si="460"/>
        <v/>
      </c>
      <c r="E2634" s="298" t="str">
        <f t="shared" si="462"/>
        <v/>
      </c>
      <c r="F2634" s="297"/>
      <c r="G2634" s="297">
        <v>2634</v>
      </c>
      <c r="H2634" s="296" t="str">
        <f t="shared" si="461"/>
        <v/>
      </c>
      <c r="I2634" s="299" t="str">
        <f t="shared" si="454"/>
        <v/>
      </c>
      <c r="J2634" s="93"/>
      <c r="L2634" s="278">
        <f t="shared" si="455"/>
        <v>0</v>
      </c>
      <c r="M2634" s="278">
        <f t="shared" si="456"/>
        <v>0</v>
      </c>
      <c r="N2634" s="319">
        <f t="shared" si="457"/>
        <v>0</v>
      </c>
      <c r="O2634" s="300"/>
      <c r="P2634" s="300"/>
      <c r="Q2634" s="297"/>
      <c r="R2634" s="297"/>
      <c r="S2634" s="299" t="str">
        <f t="shared" si="452"/>
        <v/>
      </c>
    </row>
    <row r="2635" spans="1:19" ht="30" customHeight="1" x14ac:dyDescent="0.2">
      <c r="A2635" s="277" t="str">
        <f t="shared" si="453"/>
        <v/>
      </c>
      <c r="B2635" s="296" t="str">
        <f t="shared" si="458"/>
        <v/>
      </c>
      <c r="C2635" s="296" t="str">
        <f t="shared" si="459"/>
        <v/>
      </c>
      <c r="D2635" s="297" t="str">
        <f t="shared" si="460"/>
        <v/>
      </c>
      <c r="E2635" s="298" t="str">
        <f t="shared" si="462"/>
        <v/>
      </c>
      <c r="F2635" s="297"/>
      <c r="G2635" s="297">
        <v>2635</v>
      </c>
      <c r="H2635" s="296" t="str">
        <f t="shared" si="461"/>
        <v/>
      </c>
      <c r="I2635" s="299" t="str">
        <f t="shared" si="454"/>
        <v/>
      </c>
      <c r="J2635" s="93"/>
      <c r="L2635" s="278">
        <f t="shared" si="455"/>
        <v>0</v>
      </c>
      <c r="M2635" s="278">
        <f t="shared" si="456"/>
        <v>0</v>
      </c>
      <c r="N2635" s="319">
        <f t="shared" si="457"/>
        <v>0</v>
      </c>
      <c r="O2635" s="300"/>
      <c r="P2635" s="300"/>
      <c r="Q2635" s="297"/>
      <c r="R2635" s="297"/>
      <c r="S2635" s="299" t="str">
        <f t="shared" si="452"/>
        <v/>
      </c>
    </row>
    <row r="2636" spans="1:19" ht="30" customHeight="1" x14ac:dyDescent="0.2">
      <c r="A2636" s="277" t="str">
        <f t="shared" si="453"/>
        <v/>
      </c>
      <c r="B2636" s="296" t="str">
        <f t="shared" si="458"/>
        <v/>
      </c>
      <c r="C2636" s="296" t="str">
        <f t="shared" si="459"/>
        <v/>
      </c>
      <c r="D2636" s="297" t="str">
        <f t="shared" si="460"/>
        <v/>
      </c>
      <c r="E2636" s="298" t="str">
        <f t="shared" si="462"/>
        <v/>
      </c>
      <c r="F2636" s="297"/>
      <c r="G2636" s="297">
        <v>2636</v>
      </c>
      <c r="H2636" s="296" t="str">
        <f t="shared" si="461"/>
        <v/>
      </c>
      <c r="I2636" s="299" t="str">
        <f t="shared" si="454"/>
        <v/>
      </c>
      <c r="J2636" s="93"/>
      <c r="L2636" s="278">
        <f t="shared" si="455"/>
        <v>0</v>
      </c>
      <c r="M2636" s="278">
        <f t="shared" si="456"/>
        <v>0</v>
      </c>
      <c r="N2636" s="319">
        <f t="shared" si="457"/>
        <v>0</v>
      </c>
      <c r="O2636" s="300"/>
      <c r="P2636" s="300"/>
      <c r="Q2636" s="297"/>
      <c r="R2636" s="297"/>
      <c r="S2636" s="299" t="str">
        <f t="shared" si="452"/>
        <v/>
      </c>
    </row>
    <row r="2637" spans="1:19" ht="30" customHeight="1" x14ac:dyDescent="0.2">
      <c r="A2637" s="277" t="str">
        <f t="shared" si="453"/>
        <v/>
      </c>
      <c r="B2637" s="296" t="str">
        <f t="shared" si="458"/>
        <v/>
      </c>
      <c r="C2637" s="296" t="str">
        <f t="shared" si="459"/>
        <v/>
      </c>
      <c r="D2637" s="297" t="str">
        <f t="shared" si="460"/>
        <v/>
      </c>
      <c r="E2637" s="298" t="str">
        <f t="shared" si="462"/>
        <v/>
      </c>
      <c r="F2637" s="297"/>
      <c r="G2637" s="297">
        <v>2637</v>
      </c>
      <c r="H2637" s="296" t="str">
        <f t="shared" si="461"/>
        <v/>
      </c>
      <c r="I2637" s="299" t="str">
        <f t="shared" si="454"/>
        <v/>
      </c>
      <c r="J2637" s="93"/>
      <c r="L2637" s="278">
        <f t="shared" si="455"/>
        <v>0</v>
      </c>
      <c r="M2637" s="278">
        <f t="shared" si="456"/>
        <v>0</v>
      </c>
      <c r="N2637" s="319">
        <f t="shared" si="457"/>
        <v>0</v>
      </c>
      <c r="O2637" s="300"/>
      <c r="P2637" s="300"/>
      <c r="Q2637" s="297"/>
      <c r="R2637" s="297"/>
      <c r="S2637" s="299" t="str">
        <f t="shared" si="452"/>
        <v/>
      </c>
    </row>
    <row r="2638" spans="1:19" ht="30" customHeight="1" x14ac:dyDescent="0.2">
      <c r="A2638" s="277" t="str">
        <f t="shared" si="453"/>
        <v/>
      </c>
      <c r="B2638" s="296" t="str">
        <f t="shared" si="458"/>
        <v/>
      </c>
      <c r="C2638" s="296" t="str">
        <f t="shared" si="459"/>
        <v/>
      </c>
      <c r="D2638" s="297" t="str">
        <f t="shared" si="460"/>
        <v/>
      </c>
      <c r="E2638" s="298" t="str">
        <f t="shared" si="462"/>
        <v/>
      </c>
      <c r="F2638" s="297"/>
      <c r="G2638" s="297">
        <v>2638</v>
      </c>
      <c r="H2638" s="296" t="str">
        <f t="shared" si="461"/>
        <v/>
      </c>
      <c r="I2638" s="299" t="str">
        <f t="shared" si="454"/>
        <v/>
      </c>
      <c r="J2638" s="93"/>
      <c r="L2638" s="278">
        <f t="shared" si="455"/>
        <v>0</v>
      </c>
      <c r="M2638" s="278">
        <f t="shared" si="456"/>
        <v>0</v>
      </c>
      <c r="N2638" s="319">
        <f t="shared" si="457"/>
        <v>0</v>
      </c>
      <c r="O2638" s="300"/>
      <c r="P2638" s="300"/>
      <c r="Q2638" s="297"/>
      <c r="R2638" s="297"/>
      <c r="S2638" s="299" t="str">
        <f t="shared" si="452"/>
        <v/>
      </c>
    </row>
    <row r="2639" spans="1:19" ht="30" customHeight="1" x14ac:dyDescent="0.2">
      <c r="A2639" s="277" t="str">
        <f t="shared" si="453"/>
        <v/>
      </c>
      <c r="B2639" s="296" t="str">
        <f t="shared" si="458"/>
        <v/>
      </c>
      <c r="C2639" s="296" t="str">
        <f t="shared" si="459"/>
        <v/>
      </c>
      <c r="D2639" s="297" t="str">
        <f t="shared" si="460"/>
        <v/>
      </c>
      <c r="E2639" s="298" t="str">
        <f t="shared" si="462"/>
        <v/>
      </c>
      <c r="F2639" s="297"/>
      <c r="G2639" s="297">
        <v>2639</v>
      </c>
      <c r="H2639" s="296" t="str">
        <f t="shared" si="461"/>
        <v/>
      </c>
      <c r="I2639" s="299" t="str">
        <f t="shared" si="454"/>
        <v/>
      </c>
      <c r="J2639" s="93"/>
      <c r="L2639" s="278">
        <f t="shared" si="455"/>
        <v>0</v>
      </c>
      <c r="M2639" s="278">
        <f t="shared" si="456"/>
        <v>0</v>
      </c>
      <c r="N2639" s="319">
        <f t="shared" si="457"/>
        <v>0</v>
      </c>
      <c r="O2639" s="300"/>
      <c r="P2639" s="300"/>
      <c r="Q2639" s="297"/>
      <c r="R2639" s="297"/>
      <c r="S2639" s="299" t="str">
        <f t="shared" si="452"/>
        <v/>
      </c>
    </row>
    <row r="2640" spans="1:19" ht="30" customHeight="1" x14ac:dyDescent="0.2">
      <c r="A2640" s="277" t="str">
        <f t="shared" si="453"/>
        <v/>
      </c>
      <c r="B2640" s="296" t="str">
        <f t="shared" si="458"/>
        <v/>
      </c>
      <c r="C2640" s="296" t="str">
        <f t="shared" si="459"/>
        <v/>
      </c>
      <c r="D2640" s="297" t="str">
        <f t="shared" si="460"/>
        <v/>
      </c>
      <c r="E2640" s="298" t="str">
        <f t="shared" si="462"/>
        <v/>
      </c>
      <c r="F2640" s="297"/>
      <c r="G2640" s="297">
        <v>2640</v>
      </c>
      <c r="H2640" s="296" t="str">
        <f t="shared" si="461"/>
        <v/>
      </c>
      <c r="I2640" s="299" t="str">
        <f t="shared" si="454"/>
        <v/>
      </c>
      <c r="J2640" s="93"/>
      <c r="L2640" s="278">
        <f t="shared" si="455"/>
        <v>0</v>
      </c>
      <c r="M2640" s="278">
        <f t="shared" si="456"/>
        <v>0</v>
      </c>
      <c r="N2640" s="319">
        <f t="shared" si="457"/>
        <v>0</v>
      </c>
      <c r="O2640" s="300"/>
      <c r="P2640" s="300"/>
      <c r="Q2640" s="297"/>
      <c r="R2640" s="297"/>
      <c r="S2640" s="299" t="str">
        <f t="shared" si="452"/>
        <v/>
      </c>
    </row>
    <row r="2641" spans="1:19" ht="30" customHeight="1" x14ac:dyDescent="0.2">
      <c r="A2641" s="277" t="str">
        <f t="shared" si="453"/>
        <v/>
      </c>
      <c r="B2641" s="296" t="str">
        <f t="shared" si="458"/>
        <v/>
      </c>
      <c r="C2641" s="296" t="str">
        <f t="shared" si="459"/>
        <v/>
      </c>
      <c r="D2641" s="297" t="str">
        <f t="shared" si="460"/>
        <v/>
      </c>
      <c r="E2641" s="298" t="str">
        <f t="shared" si="462"/>
        <v/>
      </c>
      <c r="F2641" s="297"/>
      <c r="G2641" s="297">
        <v>2641</v>
      </c>
      <c r="H2641" s="296" t="str">
        <f t="shared" si="461"/>
        <v/>
      </c>
      <c r="I2641" s="299" t="str">
        <f t="shared" si="454"/>
        <v/>
      </c>
      <c r="J2641" s="93"/>
      <c r="L2641" s="278">
        <f t="shared" si="455"/>
        <v>0</v>
      </c>
      <c r="M2641" s="278">
        <f t="shared" si="456"/>
        <v>0</v>
      </c>
      <c r="N2641" s="319">
        <f t="shared" si="457"/>
        <v>0</v>
      </c>
      <c r="O2641" s="300"/>
      <c r="P2641" s="300"/>
      <c r="Q2641" s="297"/>
      <c r="R2641" s="297"/>
      <c r="S2641" s="299" t="str">
        <f t="shared" ref="S2641:S2704" si="463">IF(R2641="","",CONCATENATE("C",IF(R2641&gt;$X$1-25,0,INT(($X$1-R2641-20)/5))))</f>
        <v/>
      </c>
    </row>
    <row r="2642" spans="1:19" ht="30" customHeight="1" x14ac:dyDescent="0.2">
      <c r="A2642" s="277" t="str">
        <f t="shared" si="453"/>
        <v/>
      </c>
      <c r="B2642" s="296" t="str">
        <f t="shared" si="458"/>
        <v/>
      </c>
      <c r="C2642" s="296" t="str">
        <f t="shared" si="459"/>
        <v/>
      </c>
      <c r="D2642" s="297" t="str">
        <f t="shared" si="460"/>
        <v/>
      </c>
      <c r="E2642" s="298" t="str">
        <f t="shared" si="462"/>
        <v/>
      </c>
      <c r="F2642" s="297"/>
      <c r="G2642" s="297">
        <v>2642</v>
      </c>
      <c r="H2642" s="296" t="str">
        <f t="shared" si="461"/>
        <v/>
      </c>
      <c r="I2642" s="299" t="str">
        <f t="shared" si="454"/>
        <v/>
      </c>
      <c r="J2642" s="93"/>
      <c r="L2642" s="278">
        <f t="shared" si="455"/>
        <v>0</v>
      </c>
      <c r="M2642" s="278">
        <f t="shared" si="456"/>
        <v>0</v>
      </c>
      <c r="N2642" s="319">
        <f t="shared" si="457"/>
        <v>0</v>
      </c>
      <c r="O2642" s="300"/>
      <c r="P2642" s="300"/>
      <c r="Q2642" s="297"/>
      <c r="R2642" s="297"/>
      <c r="S2642" s="299" t="str">
        <f t="shared" si="463"/>
        <v/>
      </c>
    </row>
    <row r="2643" spans="1:19" ht="30" customHeight="1" x14ac:dyDescent="0.2">
      <c r="A2643" s="277" t="str">
        <f t="shared" si="453"/>
        <v/>
      </c>
      <c r="B2643" s="296" t="str">
        <f t="shared" si="458"/>
        <v/>
      </c>
      <c r="C2643" s="296" t="str">
        <f t="shared" si="459"/>
        <v/>
      </c>
      <c r="D2643" s="297" t="str">
        <f t="shared" si="460"/>
        <v/>
      </c>
      <c r="E2643" s="298" t="str">
        <f t="shared" si="462"/>
        <v/>
      </c>
      <c r="F2643" s="297"/>
      <c r="G2643" s="297">
        <v>2643</v>
      </c>
      <c r="H2643" s="296" t="str">
        <f t="shared" si="461"/>
        <v/>
      </c>
      <c r="I2643" s="299" t="str">
        <f t="shared" si="454"/>
        <v/>
      </c>
      <c r="J2643" s="93"/>
      <c r="L2643" s="278">
        <f t="shared" si="455"/>
        <v>0</v>
      </c>
      <c r="M2643" s="278">
        <f t="shared" si="456"/>
        <v>0</v>
      </c>
      <c r="N2643" s="319">
        <f t="shared" si="457"/>
        <v>0</v>
      </c>
      <c r="O2643" s="300"/>
      <c r="P2643" s="300"/>
      <c r="Q2643" s="297"/>
      <c r="R2643" s="297"/>
      <c r="S2643" s="299" t="str">
        <f t="shared" si="463"/>
        <v/>
      </c>
    </row>
    <row r="2644" spans="1:19" ht="30" customHeight="1" x14ac:dyDescent="0.2">
      <c r="A2644" s="277" t="str">
        <f t="shared" si="453"/>
        <v/>
      </c>
      <c r="B2644" s="296" t="str">
        <f t="shared" si="458"/>
        <v/>
      </c>
      <c r="C2644" s="296" t="str">
        <f t="shared" si="459"/>
        <v/>
      </c>
      <c r="D2644" s="297" t="str">
        <f t="shared" si="460"/>
        <v/>
      </c>
      <c r="E2644" s="298" t="str">
        <f t="shared" si="462"/>
        <v/>
      </c>
      <c r="F2644" s="297"/>
      <c r="G2644" s="297">
        <v>2644</v>
      </c>
      <c r="H2644" s="296" t="str">
        <f t="shared" si="461"/>
        <v/>
      </c>
      <c r="I2644" s="299" t="str">
        <f t="shared" si="454"/>
        <v/>
      </c>
      <c r="J2644" s="93"/>
      <c r="L2644" s="278">
        <f t="shared" si="455"/>
        <v>0</v>
      </c>
      <c r="M2644" s="278">
        <f t="shared" si="456"/>
        <v>0</v>
      </c>
      <c r="N2644" s="319">
        <f t="shared" si="457"/>
        <v>0</v>
      </c>
      <c r="O2644" s="300"/>
      <c r="P2644" s="300"/>
      <c r="Q2644" s="297"/>
      <c r="R2644" s="297"/>
      <c r="S2644" s="299" t="str">
        <f t="shared" si="463"/>
        <v/>
      </c>
    </row>
    <row r="2645" spans="1:19" ht="30" customHeight="1" x14ac:dyDescent="0.2">
      <c r="A2645" s="277" t="str">
        <f t="shared" si="453"/>
        <v/>
      </c>
      <c r="B2645" s="296" t="str">
        <f t="shared" si="458"/>
        <v/>
      </c>
      <c r="C2645" s="296" t="str">
        <f t="shared" si="459"/>
        <v/>
      </c>
      <c r="D2645" s="297" t="str">
        <f t="shared" si="460"/>
        <v/>
      </c>
      <c r="E2645" s="298" t="str">
        <f t="shared" si="462"/>
        <v/>
      </c>
      <c r="F2645" s="297"/>
      <c r="G2645" s="297">
        <v>2645</v>
      </c>
      <c r="H2645" s="296" t="str">
        <f t="shared" si="461"/>
        <v/>
      </c>
      <c r="I2645" s="299" t="str">
        <f t="shared" si="454"/>
        <v/>
      </c>
      <c r="J2645" s="93"/>
      <c r="L2645" s="278">
        <f t="shared" si="455"/>
        <v>0</v>
      </c>
      <c r="M2645" s="278">
        <f t="shared" si="456"/>
        <v>0</v>
      </c>
      <c r="N2645" s="319">
        <f t="shared" si="457"/>
        <v>0</v>
      </c>
      <c r="O2645" s="300"/>
      <c r="P2645" s="300"/>
      <c r="Q2645" s="297"/>
      <c r="R2645" s="297"/>
      <c r="S2645" s="299" t="str">
        <f t="shared" si="463"/>
        <v/>
      </c>
    </row>
    <row r="2646" spans="1:19" ht="30" customHeight="1" x14ac:dyDescent="0.2">
      <c r="A2646" s="277" t="str">
        <f t="shared" si="453"/>
        <v/>
      </c>
      <c r="B2646" s="296" t="str">
        <f t="shared" si="458"/>
        <v/>
      </c>
      <c r="C2646" s="296" t="str">
        <f t="shared" si="459"/>
        <v/>
      </c>
      <c r="D2646" s="297" t="str">
        <f t="shared" si="460"/>
        <v/>
      </c>
      <c r="E2646" s="298" t="str">
        <f t="shared" si="462"/>
        <v/>
      </c>
      <c r="F2646" s="297"/>
      <c r="G2646" s="297">
        <v>2646</v>
      </c>
      <c r="H2646" s="296" t="str">
        <f t="shared" si="461"/>
        <v/>
      </c>
      <c r="I2646" s="299" t="str">
        <f t="shared" si="454"/>
        <v/>
      </c>
      <c r="J2646" s="93"/>
      <c r="L2646" s="278">
        <f t="shared" si="455"/>
        <v>0</v>
      </c>
      <c r="M2646" s="278">
        <f t="shared" si="456"/>
        <v>0</v>
      </c>
      <c r="N2646" s="319">
        <f t="shared" si="457"/>
        <v>0</v>
      </c>
      <c r="O2646" s="300"/>
      <c r="P2646" s="300"/>
      <c r="Q2646" s="297"/>
      <c r="R2646" s="297"/>
      <c r="S2646" s="299" t="str">
        <f t="shared" si="463"/>
        <v/>
      </c>
    </row>
    <row r="2647" spans="1:19" ht="30" customHeight="1" x14ac:dyDescent="0.2">
      <c r="A2647" s="277" t="str">
        <f t="shared" si="453"/>
        <v/>
      </c>
      <c r="B2647" s="296" t="str">
        <f t="shared" si="458"/>
        <v/>
      </c>
      <c r="C2647" s="296" t="str">
        <f t="shared" si="459"/>
        <v/>
      </c>
      <c r="D2647" s="297" t="str">
        <f t="shared" si="460"/>
        <v/>
      </c>
      <c r="E2647" s="298" t="str">
        <f t="shared" si="462"/>
        <v/>
      </c>
      <c r="F2647" s="297"/>
      <c r="G2647" s="297">
        <v>2647</v>
      </c>
      <c r="H2647" s="296" t="str">
        <f t="shared" si="461"/>
        <v/>
      </c>
      <c r="I2647" s="299" t="str">
        <f t="shared" si="454"/>
        <v/>
      </c>
      <c r="J2647" s="93"/>
      <c r="L2647" s="278">
        <f t="shared" si="455"/>
        <v>0</v>
      </c>
      <c r="M2647" s="278">
        <f t="shared" si="456"/>
        <v>0</v>
      </c>
      <c r="N2647" s="319">
        <f t="shared" si="457"/>
        <v>0</v>
      </c>
      <c r="O2647" s="300"/>
      <c r="P2647" s="300"/>
      <c r="Q2647" s="297"/>
      <c r="R2647" s="297"/>
      <c r="S2647" s="299" t="str">
        <f t="shared" si="463"/>
        <v/>
      </c>
    </row>
    <row r="2648" spans="1:19" ht="30" customHeight="1" x14ac:dyDescent="0.2">
      <c r="A2648" s="277" t="str">
        <f t="shared" si="453"/>
        <v/>
      </c>
      <c r="B2648" s="296" t="str">
        <f t="shared" si="458"/>
        <v/>
      </c>
      <c r="C2648" s="296" t="str">
        <f t="shared" si="459"/>
        <v/>
      </c>
      <c r="D2648" s="297" t="str">
        <f t="shared" si="460"/>
        <v/>
      </c>
      <c r="E2648" s="298" t="str">
        <f t="shared" si="462"/>
        <v/>
      </c>
      <c r="F2648" s="297"/>
      <c r="G2648" s="297">
        <v>2648</v>
      </c>
      <c r="H2648" s="296" t="str">
        <f t="shared" si="461"/>
        <v/>
      </c>
      <c r="I2648" s="299" t="str">
        <f t="shared" si="454"/>
        <v/>
      </c>
      <c r="J2648" s="93"/>
      <c r="L2648" s="278">
        <f t="shared" si="455"/>
        <v>0</v>
      </c>
      <c r="M2648" s="278">
        <f t="shared" si="456"/>
        <v>0</v>
      </c>
      <c r="N2648" s="319">
        <f t="shared" si="457"/>
        <v>0</v>
      </c>
      <c r="O2648" s="300"/>
      <c r="P2648" s="300"/>
      <c r="Q2648" s="297"/>
      <c r="R2648" s="297"/>
      <c r="S2648" s="299" t="str">
        <f t="shared" si="463"/>
        <v/>
      </c>
    </row>
    <row r="2649" spans="1:19" ht="30" customHeight="1" x14ac:dyDescent="0.2">
      <c r="A2649" s="277" t="str">
        <f t="shared" si="453"/>
        <v/>
      </c>
      <c r="B2649" s="296" t="str">
        <f t="shared" si="458"/>
        <v/>
      </c>
      <c r="C2649" s="296" t="str">
        <f t="shared" si="459"/>
        <v/>
      </c>
      <c r="D2649" s="297" t="str">
        <f t="shared" si="460"/>
        <v/>
      </c>
      <c r="E2649" s="298" t="str">
        <f t="shared" si="462"/>
        <v/>
      </c>
      <c r="F2649" s="297"/>
      <c r="G2649" s="297">
        <v>2649</v>
      </c>
      <c r="H2649" s="296" t="str">
        <f t="shared" si="461"/>
        <v/>
      </c>
      <c r="I2649" s="299" t="str">
        <f t="shared" si="454"/>
        <v/>
      </c>
      <c r="J2649" s="93"/>
      <c r="L2649" s="278">
        <f t="shared" si="455"/>
        <v>0</v>
      </c>
      <c r="M2649" s="278">
        <f t="shared" si="456"/>
        <v>0</v>
      </c>
      <c r="N2649" s="319">
        <f t="shared" si="457"/>
        <v>0</v>
      </c>
      <c r="O2649" s="300"/>
      <c r="P2649" s="300"/>
      <c r="Q2649" s="297"/>
      <c r="R2649" s="297"/>
      <c r="S2649" s="299" t="str">
        <f t="shared" si="463"/>
        <v/>
      </c>
    </row>
    <row r="2650" spans="1:19" ht="30" customHeight="1" x14ac:dyDescent="0.2">
      <c r="A2650" s="277" t="str">
        <f t="shared" si="453"/>
        <v/>
      </c>
      <c r="B2650" s="296" t="str">
        <f t="shared" si="458"/>
        <v/>
      </c>
      <c r="C2650" s="296" t="str">
        <f t="shared" si="459"/>
        <v/>
      </c>
      <c r="D2650" s="297" t="str">
        <f t="shared" si="460"/>
        <v/>
      </c>
      <c r="E2650" s="298" t="str">
        <f t="shared" si="462"/>
        <v/>
      </c>
      <c r="F2650" s="297"/>
      <c r="G2650" s="297">
        <v>2650</v>
      </c>
      <c r="H2650" s="296" t="str">
        <f t="shared" si="461"/>
        <v/>
      </c>
      <c r="I2650" s="299" t="str">
        <f t="shared" si="454"/>
        <v/>
      </c>
      <c r="J2650" s="93"/>
      <c r="L2650" s="278">
        <f t="shared" si="455"/>
        <v>0</v>
      </c>
      <c r="M2650" s="278">
        <f t="shared" si="456"/>
        <v>0</v>
      </c>
      <c r="N2650" s="319">
        <f t="shared" si="457"/>
        <v>0</v>
      </c>
      <c r="O2650" s="300"/>
      <c r="P2650" s="300"/>
      <c r="Q2650" s="297"/>
      <c r="R2650" s="297"/>
      <c r="S2650" s="299" t="str">
        <f t="shared" si="463"/>
        <v/>
      </c>
    </row>
    <row r="2651" spans="1:19" ht="30" customHeight="1" x14ac:dyDescent="0.2">
      <c r="A2651" s="277" t="str">
        <f t="shared" si="453"/>
        <v/>
      </c>
      <c r="B2651" s="296" t="str">
        <f t="shared" si="458"/>
        <v/>
      </c>
      <c r="C2651" s="296" t="str">
        <f t="shared" si="459"/>
        <v/>
      </c>
      <c r="D2651" s="297" t="str">
        <f t="shared" si="460"/>
        <v/>
      </c>
      <c r="E2651" s="298" t="str">
        <f t="shared" si="462"/>
        <v/>
      </c>
      <c r="F2651" s="297"/>
      <c r="G2651" s="297">
        <v>2651</v>
      </c>
      <c r="H2651" s="296" t="str">
        <f t="shared" si="461"/>
        <v/>
      </c>
      <c r="I2651" s="299" t="str">
        <f t="shared" si="454"/>
        <v/>
      </c>
      <c r="J2651" s="93"/>
      <c r="L2651" s="278">
        <f t="shared" si="455"/>
        <v>0</v>
      </c>
      <c r="M2651" s="278">
        <f t="shared" si="456"/>
        <v>0</v>
      </c>
      <c r="N2651" s="319">
        <f t="shared" si="457"/>
        <v>0</v>
      </c>
      <c r="O2651" s="300"/>
      <c r="P2651" s="300"/>
      <c r="Q2651" s="297"/>
      <c r="R2651" s="297"/>
      <c r="S2651" s="299" t="str">
        <f t="shared" si="463"/>
        <v/>
      </c>
    </row>
    <row r="2652" spans="1:19" ht="30" customHeight="1" x14ac:dyDescent="0.2">
      <c r="A2652" s="277" t="str">
        <f t="shared" si="453"/>
        <v/>
      </c>
      <c r="B2652" s="296" t="str">
        <f t="shared" si="458"/>
        <v/>
      </c>
      <c r="C2652" s="296" t="str">
        <f t="shared" si="459"/>
        <v/>
      </c>
      <c r="D2652" s="297" t="str">
        <f t="shared" si="460"/>
        <v/>
      </c>
      <c r="E2652" s="298" t="str">
        <f t="shared" si="462"/>
        <v/>
      </c>
      <c r="F2652" s="297"/>
      <c r="G2652" s="297">
        <v>2652</v>
      </c>
      <c r="H2652" s="296" t="str">
        <f t="shared" si="461"/>
        <v/>
      </c>
      <c r="I2652" s="299" t="str">
        <f t="shared" si="454"/>
        <v/>
      </c>
      <c r="J2652" s="93"/>
      <c r="L2652" s="278">
        <f t="shared" si="455"/>
        <v>0</v>
      </c>
      <c r="M2652" s="278">
        <f t="shared" si="456"/>
        <v>0</v>
      </c>
      <c r="N2652" s="319">
        <f t="shared" si="457"/>
        <v>0</v>
      </c>
      <c r="O2652" s="300"/>
      <c r="P2652" s="300"/>
      <c r="Q2652" s="297"/>
      <c r="R2652" s="297"/>
      <c r="S2652" s="299" t="str">
        <f t="shared" si="463"/>
        <v/>
      </c>
    </row>
    <row r="2653" spans="1:19" ht="30" customHeight="1" x14ac:dyDescent="0.2">
      <c r="A2653" s="277" t="str">
        <f t="shared" si="453"/>
        <v/>
      </c>
      <c r="B2653" s="296" t="str">
        <f t="shared" si="458"/>
        <v/>
      </c>
      <c r="C2653" s="296" t="str">
        <f t="shared" si="459"/>
        <v/>
      </c>
      <c r="D2653" s="297" t="str">
        <f t="shared" si="460"/>
        <v/>
      </c>
      <c r="E2653" s="298" t="str">
        <f t="shared" si="462"/>
        <v/>
      </c>
      <c r="F2653" s="297"/>
      <c r="G2653" s="297">
        <v>2653</v>
      </c>
      <c r="H2653" s="296" t="str">
        <f t="shared" si="461"/>
        <v/>
      </c>
      <c r="I2653" s="299" t="str">
        <f t="shared" si="454"/>
        <v/>
      </c>
      <c r="J2653" s="93"/>
      <c r="L2653" s="278">
        <f t="shared" si="455"/>
        <v>0</v>
      </c>
      <c r="M2653" s="278">
        <f t="shared" si="456"/>
        <v>0</v>
      </c>
      <c r="N2653" s="319">
        <f t="shared" si="457"/>
        <v>0</v>
      </c>
      <c r="O2653" s="300"/>
      <c r="P2653" s="300"/>
      <c r="Q2653" s="297"/>
      <c r="R2653" s="297"/>
      <c r="S2653" s="299" t="str">
        <f t="shared" si="463"/>
        <v/>
      </c>
    </row>
    <row r="2654" spans="1:19" ht="30" customHeight="1" x14ac:dyDescent="0.2">
      <c r="A2654" s="277" t="str">
        <f t="shared" si="453"/>
        <v/>
      </c>
      <c r="B2654" s="296" t="str">
        <f t="shared" si="458"/>
        <v/>
      </c>
      <c r="C2654" s="296" t="str">
        <f t="shared" si="459"/>
        <v/>
      </c>
      <c r="D2654" s="297" t="str">
        <f t="shared" si="460"/>
        <v/>
      </c>
      <c r="E2654" s="298" t="str">
        <f t="shared" si="462"/>
        <v/>
      </c>
      <c r="F2654" s="297"/>
      <c r="G2654" s="297">
        <v>2654</v>
      </c>
      <c r="H2654" s="296" t="str">
        <f t="shared" si="461"/>
        <v/>
      </c>
      <c r="I2654" s="299" t="str">
        <f t="shared" si="454"/>
        <v/>
      </c>
      <c r="J2654" s="93"/>
      <c r="L2654" s="278">
        <f t="shared" si="455"/>
        <v>0</v>
      </c>
      <c r="M2654" s="278">
        <f t="shared" si="456"/>
        <v>0</v>
      </c>
      <c r="N2654" s="319">
        <f t="shared" si="457"/>
        <v>0</v>
      </c>
      <c r="O2654" s="300"/>
      <c r="P2654" s="300"/>
      <c r="Q2654" s="297"/>
      <c r="R2654" s="297"/>
      <c r="S2654" s="299" t="str">
        <f t="shared" si="463"/>
        <v/>
      </c>
    </row>
    <row r="2655" spans="1:19" ht="30" customHeight="1" x14ac:dyDescent="0.2">
      <c r="A2655" s="277" t="str">
        <f t="shared" si="453"/>
        <v/>
      </c>
      <c r="B2655" s="296" t="str">
        <f t="shared" si="458"/>
        <v/>
      </c>
      <c r="C2655" s="296" t="str">
        <f t="shared" si="459"/>
        <v/>
      </c>
      <c r="D2655" s="297" t="str">
        <f t="shared" si="460"/>
        <v/>
      </c>
      <c r="E2655" s="298" t="str">
        <f t="shared" si="462"/>
        <v/>
      </c>
      <c r="F2655" s="297"/>
      <c r="G2655" s="297">
        <v>2655</v>
      </c>
      <c r="H2655" s="296" t="str">
        <f t="shared" si="461"/>
        <v/>
      </c>
      <c r="I2655" s="299" t="str">
        <f t="shared" si="454"/>
        <v/>
      </c>
      <c r="J2655" s="93"/>
      <c r="L2655" s="278">
        <f t="shared" si="455"/>
        <v>0</v>
      </c>
      <c r="M2655" s="278">
        <f t="shared" si="456"/>
        <v>0</v>
      </c>
      <c r="N2655" s="319">
        <f t="shared" si="457"/>
        <v>0</v>
      </c>
      <c r="O2655" s="300"/>
      <c r="P2655" s="300"/>
      <c r="Q2655" s="297"/>
      <c r="R2655" s="297"/>
      <c r="S2655" s="299" t="str">
        <f t="shared" si="463"/>
        <v/>
      </c>
    </row>
    <row r="2656" spans="1:19" ht="30" customHeight="1" x14ac:dyDescent="0.2">
      <c r="A2656" s="277" t="str">
        <f t="shared" si="453"/>
        <v/>
      </c>
      <c r="B2656" s="296" t="str">
        <f t="shared" si="458"/>
        <v/>
      </c>
      <c r="C2656" s="296" t="str">
        <f t="shared" si="459"/>
        <v/>
      </c>
      <c r="D2656" s="297" t="str">
        <f t="shared" si="460"/>
        <v/>
      </c>
      <c r="E2656" s="298" t="str">
        <f t="shared" si="462"/>
        <v/>
      </c>
      <c r="F2656" s="297"/>
      <c r="G2656" s="297">
        <v>2656</v>
      </c>
      <c r="H2656" s="296" t="str">
        <f t="shared" si="461"/>
        <v/>
      </c>
      <c r="I2656" s="299" t="str">
        <f t="shared" si="454"/>
        <v/>
      </c>
      <c r="J2656" s="93"/>
      <c r="L2656" s="278">
        <f t="shared" si="455"/>
        <v>0</v>
      </c>
      <c r="M2656" s="278">
        <f t="shared" si="456"/>
        <v>0</v>
      </c>
      <c r="N2656" s="319">
        <f t="shared" si="457"/>
        <v>0</v>
      </c>
      <c r="O2656" s="300"/>
      <c r="P2656" s="300"/>
      <c r="Q2656" s="297"/>
      <c r="R2656" s="297"/>
      <c r="S2656" s="299" t="str">
        <f t="shared" si="463"/>
        <v/>
      </c>
    </row>
    <row r="2657" spans="1:19" ht="30" customHeight="1" x14ac:dyDescent="0.2">
      <c r="A2657" s="277" t="str">
        <f t="shared" si="453"/>
        <v/>
      </c>
      <c r="B2657" s="296" t="str">
        <f t="shared" si="458"/>
        <v/>
      </c>
      <c r="C2657" s="296" t="str">
        <f t="shared" si="459"/>
        <v/>
      </c>
      <c r="D2657" s="297" t="str">
        <f t="shared" si="460"/>
        <v/>
      </c>
      <c r="E2657" s="298" t="str">
        <f t="shared" si="462"/>
        <v/>
      </c>
      <c r="F2657" s="297"/>
      <c r="G2657" s="297">
        <v>2657</v>
      </c>
      <c r="H2657" s="296" t="str">
        <f t="shared" si="461"/>
        <v/>
      </c>
      <c r="I2657" s="299" t="str">
        <f t="shared" si="454"/>
        <v/>
      </c>
      <c r="J2657" s="93"/>
      <c r="L2657" s="278">
        <f t="shared" si="455"/>
        <v>0</v>
      </c>
      <c r="M2657" s="278">
        <f t="shared" si="456"/>
        <v>0</v>
      </c>
      <c r="N2657" s="319">
        <f t="shared" si="457"/>
        <v>0</v>
      </c>
      <c r="O2657" s="300"/>
      <c r="P2657" s="300"/>
      <c r="Q2657" s="297"/>
      <c r="R2657" s="297"/>
      <c r="S2657" s="299" t="str">
        <f t="shared" si="463"/>
        <v/>
      </c>
    </row>
    <row r="2658" spans="1:19" ht="30" customHeight="1" x14ac:dyDescent="0.2">
      <c r="A2658" s="277" t="str">
        <f t="shared" si="453"/>
        <v/>
      </c>
      <c r="B2658" s="296" t="str">
        <f t="shared" si="458"/>
        <v/>
      </c>
      <c r="C2658" s="296" t="str">
        <f t="shared" si="459"/>
        <v/>
      </c>
      <c r="D2658" s="297" t="str">
        <f t="shared" si="460"/>
        <v/>
      </c>
      <c r="E2658" s="298" t="str">
        <f t="shared" si="462"/>
        <v/>
      </c>
      <c r="F2658" s="297"/>
      <c r="G2658" s="297">
        <v>2658</v>
      </c>
      <c r="H2658" s="296" t="str">
        <f t="shared" si="461"/>
        <v/>
      </c>
      <c r="I2658" s="299" t="str">
        <f t="shared" si="454"/>
        <v/>
      </c>
      <c r="J2658" s="93"/>
      <c r="L2658" s="278">
        <f t="shared" si="455"/>
        <v>0</v>
      </c>
      <c r="M2658" s="278">
        <f t="shared" si="456"/>
        <v>0</v>
      </c>
      <c r="N2658" s="319">
        <f t="shared" si="457"/>
        <v>0</v>
      </c>
      <c r="O2658" s="300"/>
      <c r="P2658" s="300"/>
      <c r="Q2658" s="297"/>
      <c r="R2658" s="297"/>
      <c r="S2658" s="299" t="str">
        <f t="shared" si="463"/>
        <v/>
      </c>
    </row>
    <row r="2659" spans="1:19" ht="30" customHeight="1" x14ac:dyDescent="0.2">
      <c r="A2659" s="277" t="str">
        <f t="shared" si="453"/>
        <v/>
      </c>
      <c r="B2659" s="296" t="str">
        <f t="shared" si="458"/>
        <v/>
      </c>
      <c r="C2659" s="296" t="str">
        <f t="shared" si="459"/>
        <v/>
      </c>
      <c r="D2659" s="297" t="str">
        <f t="shared" si="460"/>
        <v/>
      </c>
      <c r="E2659" s="298" t="str">
        <f t="shared" si="462"/>
        <v/>
      </c>
      <c r="F2659" s="297"/>
      <c r="G2659" s="297">
        <v>2659</v>
      </c>
      <c r="H2659" s="296" t="str">
        <f t="shared" si="461"/>
        <v/>
      </c>
      <c r="I2659" s="299" t="str">
        <f t="shared" si="454"/>
        <v/>
      </c>
      <c r="J2659" s="93"/>
      <c r="L2659" s="278">
        <f t="shared" si="455"/>
        <v>0</v>
      </c>
      <c r="M2659" s="278">
        <f t="shared" si="456"/>
        <v>0</v>
      </c>
      <c r="N2659" s="319">
        <f t="shared" si="457"/>
        <v>0</v>
      </c>
      <c r="O2659" s="300"/>
      <c r="P2659" s="300"/>
      <c r="Q2659" s="297"/>
      <c r="R2659" s="297"/>
      <c r="S2659" s="299" t="str">
        <f t="shared" si="463"/>
        <v/>
      </c>
    </row>
    <row r="2660" spans="1:19" ht="30" customHeight="1" x14ac:dyDescent="0.2">
      <c r="A2660" s="277" t="str">
        <f t="shared" si="453"/>
        <v/>
      </c>
      <c r="B2660" s="296" t="str">
        <f t="shared" si="458"/>
        <v/>
      </c>
      <c r="C2660" s="296" t="str">
        <f t="shared" si="459"/>
        <v/>
      </c>
      <c r="D2660" s="297" t="str">
        <f t="shared" si="460"/>
        <v/>
      </c>
      <c r="E2660" s="298" t="str">
        <f t="shared" si="462"/>
        <v/>
      </c>
      <c r="F2660" s="297"/>
      <c r="G2660" s="297">
        <v>2660</v>
      </c>
      <c r="H2660" s="296" t="str">
        <f t="shared" si="461"/>
        <v/>
      </c>
      <c r="I2660" s="299" t="str">
        <f t="shared" si="454"/>
        <v/>
      </c>
      <c r="J2660" s="93"/>
      <c r="L2660" s="278">
        <f t="shared" si="455"/>
        <v>0</v>
      </c>
      <c r="M2660" s="278">
        <f t="shared" si="456"/>
        <v>0</v>
      </c>
      <c r="N2660" s="319">
        <f t="shared" si="457"/>
        <v>0</v>
      </c>
      <c r="O2660" s="300"/>
      <c r="P2660" s="300"/>
      <c r="Q2660" s="297"/>
      <c r="R2660" s="297"/>
      <c r="S2660" s="299" t="str">
        <f t="shared" si="463"/>
        <v/>
      </c>
    </row>
    <row r="2661" spans="1:19" ht="30" customHeight="1" x14ac:dyDescent="0.2">
      <c r="A2661" s="277" t="str">
        <f t="shared" si="453"/>
        <v/>
      </c>
      <c r="B2661" s="296" t="str">
        <f t="shared" si="458"/>
        <v/>
      </c>
      <c r="C2661" s="296" t="str">
        <f t="shared" si="459"/>
        <v/>
      </c>
      <c r="D2661" s="297" t="str">
        <f t="shared" si="460"/>
        <v/>
      </c>
      <c r="E2661" s="298" t="str">
        <f t="shared" si="462"/>
        <v/>
      </c>
      <c r="F2661" s="297"/>
      <c r="G2661" s="297">
        <v>2661</v>
      </c>
      <c r="H2661" s="296" t="str">
        <f t="shared" si="461"/>
        <v/>
      </c>
      <c r="I2661" s="299" t="str">
        <f t="shared" si="454"/>
        <v/>
      </c>
      <c r="J2661" s="93"/>
      <c r="L2661" s="278">
        <f t="shared" si="455"/>
        <v>0</v>
      </c>
      <c r="M2661" s="278">
        <f t="shared" si="456"/>
        <v>0</v>
      </c>
      <c r="N2661" s="319">
        <f t="shared" si="457"/>
        <v>0</v>
      </c>
      <c r="O2661" s="300"/>
      <c r="P2661" s="300"/>
      <c r="Q2661" s="297"/>
      <c r="R2661" s="297"/>
      <c r="S2661" s="299" t="str">
        <f t="shared" si="463"/>
        <v/>
      </c>
    </row>
    <row r="2662" spans="1:19" ht="30" customHeight="1" x14ac:dyDescent="0.2">
      <c r="A2662" s="277" t="str">
        <f t="shared" si="453"/>
        <v/>
      </c>
      <c r="B2662" s="296" t="str">
        <f t="shared" si="458"/>
        <v/>
      </c>
      <c r="C2662" s="296" t="str">
        <f t="shared" si="459"/>
        <v/>
      </c>
      <c r="D2662" s="297" t="str">
        <f t="shared" si="460"/>
        <v/>
      </c>
      <c r="E2662" s="298" t="str">
        <f t="shared" si="462"/>
        <v/>
      </c>
      <c r="F2662" s="297"/>
      <c r="G2662" s="297">
        <v>2662</v>
      </c>
      <c r="H2662" s="296" t="str">
        <f t="shared" si="461"/>
        <v/>
      </c>
      <c r="I2662" s="299" t="str">
        <f t="shared" si="454"/>
        <v/>
      </c>
      <c r="J2662" s="93"/>
      <c r="L2662" s="278">
        <f t="shared" si="455"/>
        <v>0</v>
      </c>
      <c r="M2662" s="278">
        <f t="shared" si="456"/>
        <v>0</v>
      </c>
      <c r="N2662" s="319">
        <f t="shared" si="457"/>
        <v>0</v>
      </c>
      <c r="O2662" s="300"/>
      <c r="P2662" s="300"/>
      <c r="Q2662" s="297"/>
      <c r="R2662" s="297"/>
      <c r="S2662" s="299" t="str">
        <f t="shared" si="463"/>
        <v/>
      </c>
    </row>
    <row r="2663" spans="1:19" ht="30" customHeight="1" x14ac:dyDescent="0.2">
      <c r="A2663" s="277" t="str">
        <f t="shared" si="453"/>
        <v/>
      </c>
      <c r="B2663" s="296" t="str">
        <f t="shared" si="458"/>
        <v/>
      </c>
      <c r="C2663" s="296" t="str">
        <f t="shared" si="459"/>
        <v/>
      </c>
      <c r="D2663" s="297" t="str">
        <f t="shared" si="460"/>
        <v/>
      </c>
      <c r="E2663" s="298" t="str">
        <f t="shared" si="462"/>
        <v/>
      </c>
      <c r="F2663" s="297"/>
      <c r="G2663" s="297">
        <v>2663</v>
      </c>
      <c r="H2663" s="296" t="str">
        <f t="shared" si="461"/>
        <v/>
      </c>
      <c r="I2663" s="299" t="str">
        <f t="shared" si="454"/>
        <v/>
      </c>
      <c r="J2663" s="93"/>
      <c r="L2663" s="278">
        <f t="shared" si="455"/>
        <v>0</v>
      </c>
      <c r="M2663" s="278">
        <f t="shared" si="456"/>
        <v>0</v>
      </c>
      <c r="N2663" s="319">
        <f t="shared" si="457"/>
        <v>0</v>
      </c>
      <c r="O2663" s="300"/>
      <c r="P2663" s="300"/>
      <c r="Q2663" s="297"/>
      <c r="R2663" s="297"/>
      <c r="S2663" s="299" t="str">
        <f t="shared" si="463"/>
        <v/>
      </c>
    </row>
    <row r="2664" spans="1:19" ht="30" customHeight="1" x14ac:dyDescent="0.2">
      <c r="A2664" s="277" t="str">
        <f t="shared" si="453"/>
        <v/>
      </c>
      <c r="B2664" s="296" t="str">
        <f t="shared" si="458"/>
        <v/>
      </c>
      <c r="C2664" s="296" t="str">
        <f t="shared" si="459"/>
        <v/>
      </c>
      <c r="D2664" s="297" t="str">
        <f t="shared" si="460"/>
        <v/>
      </c>
      <c r="E2664" s="298" t="str">
        <f t="shared" si="462"/>
        <v/>
      </c>
      <c r="F2664" s="297"/>
      <c r="G2664" s="297">
        <v>2664</v>
      </c>
      <c r="H2664" s="296" t="str">
        <f t="shared" si="461"/>
        <v/>
      </c>
      <c r="I2664" s="299" t="str">
        <f t="shared" si="454"/>
        <v/>
      </c>
      <c r="J2664" s="93"/>
      <c r="L2664" s="278">
        <f t="shared" si="455"/>
        <v>0</v>
      </c>
      <c r="M2664" s="278">
        <f t="shared" si="456"/>
        <v>0</v>
      </c>
      <c r="N2664" s="319">
        <f t="shared" si="457"/>
        <v>0</v>
      </c>
      <c r="O2664" s="300"/>
      <c r="P2664" s="300"/>
      <c r="Q2664" s="297"/>
      <c r="R2664" s="297"/>
      <c r="S2664" s="299" t="str">
        <f t="shared" si="463"/>
        <v/>
      </c>
    </row>
    <row r="2665" spans="1:19" ht="30" customHeight="1" x14ac:dyDescent="0.2">
      <c r="A2665" s="277" t="str">
        <f t="shared" si="453"/>
        <v/>
      </c>
      <c r="B2665" s="296" t="str">
        <f t="shared" si="458"/>
        <v/>
      </c>
      <c r="C2665" s="296" t="str">
        <f t="shared" si="459"/>
        <v/>
      </c>
      <c r="D2665" s="297" t="str">
        <f t="shared" si="460"/>
        <v/>
      </c>
      <c r="E2665" s="298" t="str">
        <f t="shared" si="462"/>
        <v/>
      </c>
      <c r="F2665" s="297"/>
      <c r="G2665" s="297">
        <v>2665</v>
      </c>
      <c r="H2665" s="296" t="str">
        <f t="shared" si="461"/>
        <v/>
      </c>
      <c r="I2665" s="299" t="str">
        <f t="shared" si="454"/>
        <v/>
      </c>
      <c r="J2665" s="93"/>
      <c r="L2665" s="278">
        <f t="shared" si="455"/>
        <v>0</v>
      </c>
      <c r="M2665" s="278">
        <f t="shared" si="456"/>
        <v>0</v>
      </c>
      <c r="N2665" s="319">
        <f t="shared" si="457"/>
        <v>0</v>
      </c>
      <c r="O2665" s="300"/>
      <c r="P2665" s="300"/>
      <c r="Q2665" s="297"/>
      <c r="R2665" s="297"/>
      <c r="S2665" s="299" t="str">
        <f t="shared" si="463"/>
        <v/>
      </c>
    </row>
    <row r="2666" spans="1:19" ht="30" customHeight="1" x14ac:dyDescent="0.2">
      <c r="A2666" s="277" t="str">
        <f t="shared" si="453"/>
        <v/>
      </c>
      <c r="B2666" s="296" t="str">
        <f t="shared" si="458"/>
        <v/>
      </c>
      <c r="C2666" s="296" t="str">
        <f t="shared" si="459"/>
        <v/>
      </c>
      <c r="D2666" s="297" t="str">
        <f t="shared" si="460"/>
        <v/>
      </c>
      <c r="E2666" s="298" t="str">
        <f t="shared" si="462"/>
        <v/>
      </c>
      <c r="F2666" s="297"/>
      <c r="G2666" s="297">
        <v>2666</v>
      </c>
      <c r="H2666" s="296" t="str">
        <f t="shared" si="461"/>
        <v/>
      </c>
      <c r="I2666" s="299" t="str">
        <f t="shared" si="454"/>
        <v/>
      </c>
      <c r="J2666" s="93"/>
      <c r="L2666" s="278">
        <f t="shared" si="455"/>
        <v>0</v>
      </c>
      <c r="M2666" s="278">
        <f t="shared" si="456"/>
        <v>0</v>
      </c>
      <c r="N2666" s="319">
        <f t="shared" si="457"/>
        <v>0</v>
      </c>
      <c r="O2666" s="300"/>
      <c r="P2666" s="300"/>
      <c r="Q2666" s="297"/>
      <c r="R2666" s="297"/>
      <c r="S2666" s="299" t="str">
        <f t="shared" si="463"/>
        <v/>
      </c>
    </row>
    <row r="2667" spans="1:19" ht="30" customHeight="1" x14ac:dyDescent="0.2">
      <c r="A2667" s="277" t="str">
        <f t="shared" si="453"/>
        <v/>
      </c>
      <c r="B2667" s="296" t="str">
        <f t="shared" si="458"/>
        <v/>
      </c>
      <c r="C2667" s="296" t="str">
        <f t="shared" si="459"/>
        <v/>
      </c>
      <c r="D2667" s="297" t="str">
        <f t="shared" si="460"/>
        <v/>
      </c>
      <c r="E2667" s="298" t="str">
        <f t="shared" si="462"/>
        <v/>
      </c>
      <c r="F2667" s="297"/>
      <c r="G2667" s="297">
        <v>2667</v>
      </c>
      <c r="H2667" s="296" t="str">
        <f t="shared" si="461"/>
        <v/>
      </c>
      <c r="I2667" s="299" t="str">
        <f t="shared" si="454"/>
        <v/>
      </c>
      <c r="J2667" s="93"/>
      <c r="L2667" s="278">
        <f t="shared" si="455"/>
        <v>0</v>
      </c>
      <c r="M2667" s="278">
        <f t="shared" si="456"/>
        <v>0</v>
      </c>
      <c r="N2667" s="319">
        <f t="shared" si="457"/>
        <v>0</v>
      </c>
      <c r="O2667" s="300"/>
      <c r="P2667" s="300"/>
      <c r="Q2667" s="297"/>
      <c r="R2667" s="297"/>
      <c r="S2667" s="299" t="str">
        <f t="shared" si="463"/>
        <v/>
      </c>
    </row>
    <row r="2668" spans="1:19" ht="30" customHeight="1" x14ac:dyDescent="0.2">
      <c r="A2668" s="277" t="str">
        <f t="shared" si="453"/>
        <v/>
      </c>
      <c r="B2668" s="296" t="str">
        <f t="shared" si="458"/>
        <v/>
      </c>
      <c r="C2668" s="296" t="str">
        <f t="shared" si="459"/>
        <v/>
      </c>
      <c r="D2668" s="297" t="str">
        <f t="shared" si="460"/>
        <v/>
      </c>
      <c r="E2668" s="298" t="str">
        <f t="shared" si="462"/>
        <v/>
      </c>
      <c r="F2668" s="297"/>
      <c r="G2668" s="297">
        <v>2668</v>
      </c>
      <c r="H2668" s="296" t="str">
        <f t="shared" si="461"/>
        <v/>
      </c>
      <c r="I2668" s="299" t="str">
        <f t="shared" si="454"/>
        <v/>
      </c>
      <c r="J2668" s="93"/>
      <c r="L2668" s="278">
        <f t="shared" si="455"/>
        <v>0</v>
      </c>
      <c r="M2668" s="278">
        <f t="shared" si="456"/>
        <v>0</v>
      </c>
      <c r="N2668" s="319">
        <f t="shared" si="457"/>
        <v>0</v>
      </c>
      <c r="O2668" s="300"/>
      <c r="P2668" s="300"/>
      <c r="Q2668" s="297"/>
      <c r="R2668" s="297"/>
      <c r="S2668" s="299" t="str">
        <f t="shared" si="463"/>
        <v/>
      </c>
    </row>
    <row r="2669" spans="1:19" ht="30" customHeight="1" x14ac:dyDescent="0.2">
      <c r="A2669" s="277" t="str">
        <f t="shared" si="453"/>
        <v/>
      </c>
      <c r="B2669" s="296" t="str">
        <f t="shared" si="458"/>
        <v/>
      </c>
      <c r="C2669" s="296" t="str">
        <f t="shared" si="459"/>
        <v/>
      </c>
      <c r="D2669" s="297" t="str">
        <f t="shared" si="460"/>
        <v/>
      </c>
      <c r="E2669" s="298" t="str">
        <f t="shared" si="462"/>
        <v/>
      </c>
      <c r="F2669" s="297"/>
      <c r="G2669" s="297">
        <v>2669</v>
      </c>
      <c r="H2669" s="296" t="str">
        <f t="shared" si="461"/>
        <v/>
      </c>
      <c r="I2669" s="299" t="str">
        <f t="shared" si="454"/>
        <v/>
      </c>
      <c r="J2669" s="93"/>
      <c r="L2669" s="278">
        <f t="shared" si="455"/>
        <v>0</v>
      </c>
      <c r="M2669" s="278">
        <f t="shared" si="456"/>
        <v>0</v>
      </c>
      <c r="N2669" s="319">
        <f t="shared" si="457"/>
        <v>0</v>
      </c>
      <c r="O2669" s="300"/>
      <c r="P2669" s="300"/>
      <c r="Q2669" s="297"/>
      <c r="R2669" s="297"/>
      <c r="S2669" s="299" t="str">
        <f t="shared" si="463"/>
        <v/>
      </c>
    </row>
    <row r="2670" spans="1:19" ht="30" customHeight="1" x14ac:dyDescent="0.2">
      <c r="A2670" s="277" t="str">
        <f t="shared" si="453"/>
        <v/>
      </c>
      <c r="B2670" s="296" t="str">
        <f t="shared" si="458"/>
        <v/>
      </c>
      <c r="C2670" s="296" t="str">
        <f t="shared" si="459"/>
        <v/>
      </c>
      <c r="D2670" s="297" t="str">
        <f t="shared" si="460"/>
        <v/>
      </c>
      <c r="E2670" s="298" t="str">
        <f t="shared" si="462"/>
        <v/>
      </c>
      <c r="F2670" s="297"/>
      <c r="G2670" s="297">
        <v>2670</v>
      </c>
      <c r="H2670" s="296" t="str">
        <f t="shared" si="461"/>
        <v/>
      </c>
      <c r="I2670" s="299" t="str">
        <f t="shared" si="454"/>
        <v/>
      </c>
      <c r="J2670" s="93"/>
      <c r="L2670" s="278">
        <f t="shared" si="455"/>
        <v>0</v>
      </c>
      <c r="M2670" s="278">
        <f t="shared" si="456"/>
        <v>0</v>
      </c>
      <c r="N2670" s="319">
        <f t="shared" si="457"/>
        <v>0</v>
      </c>
      <c r="O2670" s="300"/>
      <c r="P2670" s="300"/>
      <c r="Q2670" s="297"/>
      <c r="R2670" s="297"/>
      <c r="S2670" s="299" t="str">
        <f t="shared" si="463"/>
        <v/>
      </c>
    </row>
    <row r="2671" spans="1:19" ht="30" customHeight="1" x14ac:dyDescent="0.2">
      <c r="A2671" s="277" t="str">
        <f t="shared" si="453"/>
        <v/>
      </c>
      <c r="B2671" s="296" t="str">
        <f t="shared" si="458"/>
        <v/>
      </c>
      <c r="C2671" s="296" t="str">
        <f t="shared" si="459"/>
        <v/>
      </c>
      <c r="D2671" s="297" t="str">
        <f t="shared" si="460"/>
        <v/>
      </c>
      <c r="E2671" s="298" t="str">
        <f t="shared" si="462"/>
        <v/>
      </c>
      <c r="F2671" s="297"/>
      <c r="G2671" s="297">
        <v>2671</v>
      </c>
      <c r="H2671" s="296" t="str">
        <f t="shared" si="461"/>
        <v/>
      </c>
      <c r="I2671" s="299" t="str">
        <f t="shared" si="454"/>
        <v/>
      </c>
      <c r="J2671" s="93"/>
      <c r="L2671" s="278">
        <f t="shared" si="455"/>
        <v>0</v>
      </c>
      <c r="M2671" s="278">
        <f t="shared" si="456"/>
        <v>0</v>
      </c>
      <c r="N2671" s="319">
        <f t="shared" si="457"/>
        <v>0</v>
      </c>
      <c r="O2671" s="300"/>
      <c r="P2671" s="300"/>
      <c r="Q2671" s="297"/>
      <c r="R2671" s="297"/>
      <c r="S2671" s="299" t="str">
        <f t="shared" si="463"/>
        <v/>
      </c>
    </row>
    <row r="2672" spans="1:19" ht="30" customHeight="1" x14ac:dyDescent="0.2">
      <c r="A2672" s="277" t="str">
        <f t="shared" si="453"/>
        <v/>
      </c>
      <c r="B2672" s="296" t="str">
        <f t="shared" si="458"/>
        <v/>
      </c>
      <c r="C2672" s="296" t="str">
        <f t="shared" si="459"/>
        <v/>
      </c>
      <c r="D2672" s="297" t="str">
        <f t="shared" si="460"/>
        <v/>
      </c>
      <c r="E2672" s="298" t="str">
        <f t="shared" si="462"/>
        <v/>
      </c>
      <c r="F2672" s="297"/>
      <c r="G2672" s="297">
        <v>2672</v>
      </c>
      <c r="H2672" s="296" t="str">
        <f t="shared" si="461"/>
        <v/>
      </c>
      <c r="I2672" s="299" t="str">
        <f t="shared" si="454"/>
        <v/>
      </c>
      <c r="J2672" s="93"/>
      <c r="L2672" s="278">
        <f t="shared" si="455"/>
        <v>0</v>
      </c>
      <c r="M2672" s="278">
        <f t="shared" si="456"/>
        <v>0</v>
      </c>
      <c r="N2672" s="319">
        <f t="shared" si="457"/>
        <v>0</v>
      </c>
      <c r="O2672" s="300"/>
      <c r="P2672" s="300"/>
      <c r="Q2672" s="297"/>
      <c r="R2672" s="297"/>
      <c r="S2672" s="299" t="str">
        <f t="shared" si="463"/>
        <v/>
      </c>
    </row>
    <row r="2673" spans="1:19" ht="30" customHeight="1" x14ac:dyDescent="0.2">
      <c r="A2673" s="277" t="str">
        <f t="shared" si="453"/>
        <v/>
      </c>
      <c r="B2673" s="296" t="str">
        <f t="shared" si="458"/>
        <v/>
      </c>
      <c r="C2673" s="296" t="str">
        <f t="shared" si="459"/>
        <v/>
      </c>
      <c r="D2673" s="297" t="str">
        <f t="shared" si="460"/>
        <v/>
      </c>
      <c r="E2673" s="298" t="str">
        <f t="shared" si="462"/>
        <v/>
      </c>
      <c r="F2673" s="297"/>
      <c r="G2673" s="297">
        <v>2673</v>
      </c>
      <c r="H2673" s="296" t="str">
        <f t="shared" si="461"/>
        <v/>
      </c>
      <c r="I2673" s="299" t="str">
        <f t="shared" si="454"/>
        <v/>
      </c>
      <c r="J2673" s="93"/>
      <c r="L2673" s="278">
        <f t="shared" si="455"/>
        <v>0</v>
      </c>
      <c r="M2673" s="278">
        <f t="shared" si="456"/>
        <v>0</v>
      </c>
      <c r="N2673" s="319">
        <f t="shared" si="457"/>
        <v>0</v>
      </c>
      <c r="O2673" s="300"/>
      <c r="P2673" s="300"/>
      <c r="Q2673" s="297"/>
      <c r="R2673" s="297"/>
      <c r="S2673" s="299" t="str">
        <f t="shared" si="463"/>
        <v/>
      </c>
    </row>
    <row r="2674" spans="1:19" ht="30" customHeight="1" x14ac:dyDescent="0.2">
      <c r="A2674" s="277" t="str">
        <f t="shared" si="453"/>
        <v/>
      </c>
      <c r="B2674" s="296" t="str">
        <f t="shared" si="458"/>
        <v/>
      </c>
      <c r="C2674" s="296" t="str">
        <f t="shared" si="459"/>
        <v/>
      </c>
      <c r="D2674" s="297" t="str">
        <f t="shared" si="460"/>
        <v/>
      </c>
      <c r="E2674" s="298" t="str">
        <f t="shared" si="462"/>
        <v/>
      </c>
      <c r="F2674" s="297"/>
      <c r="G2674" s="297">
        <v>2674</v>
      </c>
      <c r="H2674" s="296" t="str">
        <f t="shared" si="461"/>
        <v/>
      </c>
      <c r="I2674" s="299" t="str">
        <f t="shared" si="454"/>
        <v/>
      </c>
      <c r="J2674" s="93"/>
      <c r="L2674" s="278">
        <f t="shared" si="455"/>
        <v>0</v>
      </c>
      <c r="M2674" s="278">
        <f t="shared" si="456"/>
        <v>0</v>
      </c>
      <c r="N2674" s="319">
        <f t="shared" si="457"/>
        <v>0</v>
      </c>
      <c r="O2674" s="300"/>
      <c r="P2674" s="300"/>
      <c r="Q2674" s="297"/>
      <c r="R2674" s="297"/>
      <c r="S2674" s="299" t="str">
        <f t="shared" si="463"/>
        <v/>
      </c>
    </row>
    <row r="2675" spans="1:19" ht="30" customHeight="1" x14ac:dyDescent="0.2">
      <c r="A2675" s="277" t="str">
        <f t="shared" si="453"/>
        <v/>
      </c>
      <c r="B2675" s="296" t="str">
        <f t="shared" si="458"/>
        <v/>
      </c>
      <c r="C2675" s="296" t="str">
        <f t="shared" si="459"/>
        <v/>
      </c>
      <c r="D2675" s="297" t="str">
        <f t="shared" si="460"/>
        <v/>
      </c>
      <c r="E2675" s="298" t="str">
        <f t="shared" si="462"/>
        <v/>
      </c>
      <c r="F2675" s="297"/>
      <c r="G2675" s="297">
        <v>2675</v>
      </c>
      <c r="H2675" s="296" t="str">
        <f t="shared" si="461"/>
        <v/>
      </c>
      <c r="I2675" s="299" t="str">
        <f t="shared" si="454"/>
        <v/>
      </c>
      <c r="J2675" s="93"/>
      <c r="L2675" s="278">
        <f t="shared" si="455"/>
        <v>0</v>
      </c>
      <c r="M2675" s="278">
        <f t="shared" si="456"/>
        <v>0</v>
      </c>
      <c r="N2675" s="319">
        <f t="shared" si="457"/>
        <v>0</v>
      </c>
      <c r="O2675" s="300"/>
      <c r="P2675" s="300"/>
      <c r="Q2675" s="297"/>
      <c r="R2675" s="297"/>
      <c r="S2675" s="299" t="str">
        <f t="shared" si="463"/>
        <v/>
      </c>
    </row>
    <row r="2676" spans="1:19" ht="30" customHeight="1" x14ac:dyDescent="0.2">
      <c r="A2676" s="277" t="str">
        <f t="shared" si="453"/>
        <v/>
      </c>
      <c r="B2676" s="296" t="str">
        <f t="shared" si="458"/>
        <v/>
      </c>
      <c r="C2676" s="296" t="str">
        <f t="shared" si="459"/>
        <v/>
      </c>
      <c r="D2676" s="297" t="str">
        <f t="shared" si="460"/>
        <v/>
      </c>
      <c r="E2676" s="298" t="str">
        <f t="shared" si="462"/>
        <v/>
      </c>
      <c r="F2676" s="297"/>
      <c r="G2676" s="297">
        <v>2676</v>
      </c>
      <c r="H2676" s="296" t="str">
        <f t="shared" si="461"/>
        <v/>
      </c>
      <c r="I2676" s="299" t="str">
        <f t="shared" si="454"/>
        <v/>
      </c>
      <c r="J2676" s="93"/>
      <c r="L2676" s="278">
        <f t="shared" si="455"/>
        <v>0</v>
      </c>
      <c r="M2676" s="278">
        <f t="shared" si="456"/>
        <v>0</v>
      </c>
      <c r="N2676" s="319">
        <f t="shared" si="457"/>
        <v>0</v>
      </c>
      <c r="O2676" s="300"/>
      <c r="P2676" s="300"/>
      <c r="Q2676" s="297"/>
      <c r="R2676" s="297"/>
      <c r="S2676" s="299" t="str">
        <f t="shared" si="463"/>
        <v/>
      </c>
    </row>
    <row r="2677" spans="1:19" ht="30" customHeight="1" x14ac:dyDescent="0.2">
      <c r="A2677" s="277" t="str">
        <f t="shared" si="453"/>
        <v/>
      </c>
      <c r="B2677" s="296" t="str">
        <f t="shared" si="458"/>
        <v/>
      </c>
      <c r="C2677" s="296" t="str">
        <f t="shared" si="459"/>
        <v/>
      </c>
      <c r="D2677" s="297" t="str">
        <f t="shared" si="460"/>
        <v/>
      </c>
      <c r="E2677" s="298" t="str">
        <f t="shared" si="462"/>
        <v/>
      </c>
      <c r="F2677" s="297"/>
      <c r="G2677" s="297">
        <v>2677</v>
      </c>
      <c r="H2677" s="296" t="str">
        <f t="shared" si="461"/>
        <v/>
      </c>
      <c r="I2677" s="299" t="str">
        <f t="shared" si="454"/>
        <v/>
      </c>
      <c r="J2677" s="93"/>
      <c r="L2677" s="278">
        <f t="shared" si="455"/>
        <v>0</v>
      </c>
      <c r="M2677" s="278">
        <f t="shared" si="456"/>
        <v>0</v>
      </c>
      <c r="N2677" s="319">
        <f t="shared" si="457"/>
        <v>0</v>
      </c>
      <c r="O2677" s="300"/>
      <c r="P2677" s="300"/>
      <c r="Q2677" s="297"/>
      <c r="R2677" s="297"/>
      <c r="S2677" s="299" t="str">
        <f t="shared" si="463"/>
        <v/>
      </c>
    </row>
    <row r="2678" spans="1:19" ht="30" customHeight="1" x14ac:dyDescent="0.2">
      <c r="A2678" s="277" t="str">
        <f t="shared" si="453"/>
        <v/>
      </c>
      <c r="B2678" s="296" t="str">
        <f t="shared" si="458"/>
        <v/>
      </c>
      <c r="C2678" s="296" t="str">
        <f t="shared" si="459"/>
        <v/>
      </c>
      <c r="D2678" s="297" t="str">
        <f t="shared" si="460"/>
        <v/>
      </c>
      <c r="E2678" s="298" t="str">
        <f t="shared" si="462"/>
        <v/>
      </c>
      <c r="F2678" s="297"/>
      <c r="G2678" s="297">
        <v>2678</v>
      </c>
      <c r="H2678" s="296" t="str">
        <f t="shared" si="461"/>
        <v/>
      </c>
      <c r="I2678" s="299" t="str">
        <f t="shared" si="454"/>
        <v/>
      </c>
      <c r="J2678" s="93"/>
      <c r="L2678" s="278">
        <f t="shared" si="455"/>
        <v>0</v>
      </c>
      <c r="M2678" s="278">
        <f t="shared" si="456"/>
        <v>0</v>
      </c>
      <c r="N2678" s="319">
        <f t="shared" si="457"/>
        <v>0</v>
      </c>
      <c r="O2678" s="300"/>
      <c r="P2678" s="300"/>
      <c r="Q2678" s="297"/>
      <c r="R2678" s="297"/>
      <c r="S2678" s="299" t="str">
        <f t="shared" si="463"/>
        <v/>
      </c>
    </row>
    <row r="2679" spans="1:19" ht="30" customHeight="1" x14ac:dyDescent="0.2">
      <c r="A2679" s="277" t="str">
        <f t="shared" si="453"/>
        <v/>
      </c>
      <c r="B2679" s="296" t="str">
        <f t="shared" si="458"/>
        <v/>
      </c>
      <c r="C2679" s="296" t="str">
        <f t="shared" si="459"/>
        <v/>
      </c>
      <c r="D2679" s="297" t="str">
        <f t="shared" si="460"/>
        <v/>
      </c>
      <c r="E2679" s="298" t="str">
        <f t="shared" si="462"/>
        <v/>
      </c>
      <c r="F2679" s="297"/>
      <c r="G2679" s="297">
        <v>2679</v>
      </c>
      <c r="H2679" s="296" t="str">
        <f t="shared" si="461"/>
        <v/>
      </c>
      <c r="I2679" s="299" t="str">
        <f t="shared" si="454"/>
        <v/>
      </c>
      <c r="J2679" s="93"/>
      <c r="L2679" s="278">
        <f t="shared" si="455"/>
        <v>0</v>
      </c>
      <c r="M2679" s="278">
        <f t="shared" si="456"/>
        <v>0</v>
      </c>
      <c r="N2679" s="319">
        <f t="shared" si="457"/>
        <v>0</v>
      </c>
      <c r="O2679" s="300"/>
      <c r="P2679" s="300"/>
      <c r="Q2679" s="297"/>
      <c r="R2679" s="297"/>
      <c r="S2679" s="299" t="str">
        <f t="shared" si="463"/>
        <v/>
      </c>
    </row>
    <row r="2680" spans="1:19" ht="30" customHeight="1" x14ac:dyDescent="0.2">
      <c r="A2680" s="277" t="str">
        <f t="shared" si="453"/>
        <v/>
      </c>
      <c r="B2680" s="296" t="str">
        <f t="shared" si="458"/>
        <v/>
      </c>
      <c r="C2680" s="296" t="str">
        <f t="shared" si="459"/>
        <v/>
      </c>
      <c r="D2680" s="297" t="str">
        <f t="shared" si="460"/>
        <v/>
      </c>
      <c r="E2680" s="298" t="str">
        <f t="shared" si="462"/>
        <v/>
      </c>
      <c r="F2680" s="297"/>
      <c r="G2680" s="297">
        <v>2680</v>
      </c>
      <c r="H2680" s="296" t="str">
        <f t="shared" si="461"/>
        <v/>
      </c>
      <c r="I2680" s="299" t="str">
        <f t="shared" si="454"/>
        <v/>
      </c>
      <c r="J2680" s="93"/>
      <c r="L2680" s="278">
        <f t="shared" si="455"/>
        <v>0</v>
      </c>
      <c r="M2680" s="278">
        <f t="shared" si="456"/>
        <v>0</v>
      </c>
      <c r="N2680" s="319">
        <f t="shared" si="457"/>
        <v>0</v>
      </c>
      <c r="O2680" s="300"/>
      <c r="P2680" s="300"/>
      <c r="Q2680" s="297"/>
      <c r="R2680" s="297"/>
      <c r="S2680" s="299" t="str">
        <f t="shared" si="463"/>
        <v/>
      </c>
    </row>
    <row r="2681" spans="1:19" ht="30" customHeight="1" x14ac:dyDescent="0.2">
      <c r="A2681" s="277" t="str">
        <f t="shared" si="453"/>
        <v/>
      </c>
      <c r="B2681" s="296" t="str">
        <f t="shared" si="458"/>
        <v/>
      </c>
      <c r="C2681" s="296" t="str">
        <f t="shared" si="459"/>
        <v/>
      </c>
      <c r="D2681" s="297" t="str">
        <f t="shared" si="460"/>
        <v/>
      </c>
      <c r="E2681" s="298" t="str">
        <f t="shared" si="462"/>
        <v/>
      </c>
      <c r="F2681" s="297"/>
      <c r="G2681" s="297">
        <v>2681</v>
      </c>
      <c r="H2681" s="296" t="str">
        <f t="shared" si="461"/>
        <v/>
      </c>
      <c r="I2681" s="299" t="str">
        <f t="shared" si="454"/>
        <v/>
      </c>
      <c r="J2681" s="93"/>
      <c r="L2681" s="278">
        <f t="shared" si="455"/>
        <v>0</v>
      </c>
      <c r="M2681" s="278">
        <f t="shared" si="456"/>
        <v>0</v>
      </c>
      <c r="N2681" s="319">
        <f t="shared" si="457"/>
        <v>0</v>
      </c>
      <c r="O2681" s="300"/>
      <c r="P2681" s="300"/>
      <c r="Q2681" s="297"/>
      <c r="R2681" s="297"/>
      <c r="S2681" s="299" t="str">
        <f t="shared" si="463"/>
        <v/>
      </c>
    </row>
    <row r="2682" spans="1:19" ht="30" customHeight="1" x14ac:dyDescent="0.2">
      <c r="A2682" s="277" t="str">
        <f t="shared" si="453"/>
        <v/>
      </c>
      <c r="B2682" s="296" t="str">
        <f t="shared" si="458"/>
        <v/>
      </c>
      <c r="C2682" s="296" t="str">
        <f t="shared" si="459"/>
        <v/>
      </c>
      <c r="D2682" s="297" t="str">
        <f t="shared" si="460"/>
        <v/>
      </c>
      <c r="E2682" s="298" t="str">
        <f t="shared" si="462"/>
        <v/>
      </c>
      <c r="F2682" s="297"/>
      <c r="G2682" s="297">
        <v>2682</v>
      </c>
      <c r="H2682" s="296" t="str">
        <f t="shared" si="461"/>
        <v/>
      </c>
      <c r="I2682" s="299" t="str">
        <f t="shared" si="454"/>
        <v/>
      </c>
      <c r="J2682" s="93"/>
      <c r="L2682" s="278">
        <f t="shared" si="455"/>
        <v>0</v>
      </c>
      <c r="M2682" s="278">
        <f t="shared" si="456"/>
        <v>0</v>
      </c>
      <c r="N2682" s="319">
        <f t="shared" si="457"/>
        <v>0</v>
      </c>
      <c r="O2682" s="300"/>
      <c r="P2682" s="300"/>
      <c r="Q2682" s="297"/>
      <c r="R2682" s="297"/>
      <c r="S2682" s="299" t="str">
        <f t="shared" si="463"/>
        <v/>
      </c>
    </row>
    <row r="2683" spans="1:19" ht="30" customHeight="1" x14ac:dyDescent="0.2">
      <c r="A2683" s="277" t="str">
        <f t="shared" si="453"/>
        <v/>
      </c>
      <c r="B2683" s="296" t="str">
        <f t="shared" si="458"/>
        <v/>
      </c>
      <c r="C2683" s="296" t="str">
        <f t="shared" si="459"/>
        <v/>
      </c>
      <c r="D2683" s="297" t="str">
        <f t="shared" si="460"/>
        <v/>
      </c>
      <c r="E2683" s="298" t="str">
        <f t="shared" si="462"/>
        <v/>
      </c>
      <c r="F2683" s="297"/>
      <c r="G2683" s="297">
        <v>2683</v>
      </c>
      <c r="H2683" s="296" t="str">
        <f t="shared" si="461"/>
        <v/>
      </c>
      <c r="I2683" s="299" t="str">
        <f t="shared" si="454"/>
        <v/>
      </c>
      <c r="J2683" s="93"/>
      <c r="L2683" s="278">
        <f t="shared" si="455"/>
        <v>0</v>
      </c>
      <c r="M2683" s="278">
        <f t="shared" si="456"/>
        <v>0</v>
      </c>
      <c r="N2683" s="319">
        <f t="shared" si="457"/>
        <v>0</v>
      </c>
      <c r="O2683" s="300"/>
      <c r="P2683" s="300"/>
      <c r="Q2683" s="297"/>
      <c r="R2683" s="297"/>
      <c r="S2683" s="299" t="str">
        <f t="shared" si="463"/>
        <v/>
      </c>
    </row>
    <row r="2684" spans="1:19" ht="30" customHeight="1" x14ac:dyDescent="0.2">
      <c r="A2684" s="277" t="str">
        <f t="shared" si="453"/>
        <v/>
      </c>
      <c r="B2684" s="296" t="str">
        <f t="shared" si="458"/>
        <v/>
      </c>
      <c r="C2684" s="296" t="str">
        <f t="shared" si="459"/>
        <v/>
      </c>
      <c r="D2684" s="297" t="str">
        <f t="shared" si="460"/>
        <v/>
      </c>
      <c r="E2684" s="298" t="str">
        <f t="shared" si="462"/>
        <v/>
      </c>
      <c r="F2684" s="297"/>
      <c r="G2684" s="297">
        <v>2684</v>
      </c>
      <c r="H2684" s="296" t="str">
        <f t="shared" si="461"/>
        <v/>
      </c>
      <c r="I2684" s="299" t="str">
        <f t="shared" si="454"/>
        <v/>
      </c>
      <c r="J2684" s="93"/>
      <c r="L2684" s="278">
        <f t="shared" si="455"/>
        <v>0</v>
      </c>
      <c r="M2684" s="278">
        <f t="shared" si="456"/>
        <v>0</v>
      </c>
      <c r="N2684" s="319">
        <f t="shared" si="457"/>
        <v>0</v>
      </c>
      <c r="O2684" s="300"/>
      <c r="P2684" s="300"/>
      <c r="Q2684" s="297"/>
      <c r="R2684" s="297"/>
      <c r="S2684" s="299" t="str">
        <f t="shared" si="463"/>
        <v/>
      </c>
    </row>
    <row r="2685" spans="1:19" ht="30" customHeight="1" x14ac:dyDescent="0.2">
      <c r="A2685" s="277" t="str">
        <f t="shared" si="453"/>
        <v/>
      </c>
      <c r="B2685" s="296" t="str">
        <f t="shared" si="458"/>
        <v/>
      </c>
      <c r="C2685" s="296" t="str">
        <f t="shared" si="459"/>
        <v/>
      </c>
      <c r="D2685" s="297" t="str">
        <f t="shared" si="460"/>
        <v/>
      </c>
      <c r="E2685" s="298" t="str">
        <f t="shared" si="462"/>
        <v/>
      </c>
      <c r="F2685" s="297"/>
      <c r="G2685" s="297">
        <v>2685</v>
      </c>
      <c r="H2685" s="296" t="str">
        <f t="shared" si="461"/>
        <v/>
      </c>
      <c r="I2685" s="299" t="str">
        <f t="shared" si="454"/>
        <v/>
      </c>
      <c r="J2685" s="93"/>
      <c r="L2685" s="278">
        <f t="shared" si="455"/>
        <v>0</v>
      </c>
      <c r="M2685" s="278">
        <f t="shared" si="456"/>
        <v>0</v>
      </c>
      <c r="N2685" s="319">
        <f t="shared" si="457"/>
        <v>0</v>
      </c>
      <c r="O2685" s="300"/>
      <c r="P2685" s="300"/>
      <c r="Q2685" s="297"/>
      <c r="R2685" s="297"/>
      <c r="S2685" s="299" t="str">
        <f t="shared" si="463"/>
        <v/>
      </c>
    </row>
    <row r="2686" spans="1:19" ht="30" customHeight="1" x14ac:dyDescent="0.2">
      <c r="A2686" s="277" t="str">
        <f t="shared" si="453"/>
        <v/>
      </c>
      <c r="B2686" s="296" t="str">
        <f t="shared" si="458"/>
        <v/>
      </c>
      <c r="C2686" s="296" t="str">
        <f t="shared" si="459"/>
        <v/>
      </c>
      <c r="D2686" s="297" t="str">
        <f t="shared" si="460"/>
        <v/>
      </c>
      <c r="E2686" s="298" t="str">
        <f t="shared" si="462"/>
        <v/>
      </c>
      <c r="F2686" s="297"/>
      <c r="G2686" s="297">
        <v>2686</v>
      </c>
      <c r="H2686" s="296" t="str">
        <f t="shared" si="461"/>
        <v/>
      </c>
      <c r="I2686" s="299" t="str">
        <f t="shared" si="454"/>
        <v/>
      </c>
      <c r="J2686" s="93"/>
      <c r="L2686" s="278">
        <f t="shared" si="455"/>
        <v>0</v>
      </c>
      <c r="M2686" s="278">
        <f t="shared" si="456"/>
        <v>0</v>
      </c>
      <c r="N2686" s="319">
        <f t="shared" si="457"/>
        <v>0</v>
      </c>
      <c r="O2686" s="300"/>
      <c r="P2686" s="300"/>
      <c r="Q2686" s="297"/>
      <c r="R2686" s="297"/>
      <c r="S2686" s="299" t="str">
        <f t="shared" si="463"/>
        <v/>
      </c>
    </row>
    <row r="2687" spans="1:19" ht="30" customHeight="1" x14ac:dyDescent="0.2">
      <c r="A2687" s="277" t="str">
        <f t="shared" si="453"/>
        <v/>
      </c>
      <c r="B2687" s="296" t="str">
        <f t="shared" si="458"/>
        <v/>
      </c>
      <c r="C2687" s="296" t="str">
        <f t="shared" si="459"/>
        <v/>
      </c>
      <c r="D2687" s="297" t="str">
        <f t="shared" si="460"/>
        <v/>
      </c>
      <c r="E2687" s="298" t="str">
        <f t="shared" si="462"/>
        <v/>
      </c>
      <c r="F2687" s="297"/>
      <c r="G2687" s="297">
        <v>2687</v>
      </c>
      <c r="H2687" s="296" t="str">
        <f t="shared" si="461"/>
        <v/>
      </c>
      <c r="I2687" s="299" t="str">
        <f t="shared" si="454"/>
        <v/>
      </c>
      <c r="J2687" s="93"/>
      <c r="L2687" s="278">
        <f t="shared" si="455"/>
        <v>0</v>
      </c>
      <c r="M2687" s="278">
        <f t="shared" si="456"/>
        <v>0</v>
      </c>
      <c r="N2687" s="319">
        <f t="shared" si="457"/>
        <v>0</v>
      </c>
      <c r="O2687" s="300"/>
      <c r="P2687" s="300"/>
      <c r="Q2687" s="297"/>
      <c r="R2687" s="297"/>
      <c r="S2687" s="299" t="str">
        <f t="shared" si="463"/>
        <v/>
      </c>
    </row>
    <row r="2688" spans="1:19" ht="30" customHeight="1" x14ac:dyDescent="0.2">
      <c r="A2688" s="277" t="str">
        <f t="shared" si="453"/>
        <v/>
      </c>
      <c r="B2688" s="296" t="str">
        <f t="shared" si="458"/>
        <v/>
      </c>
      <c r="C2688" s="296" t="str">
        <f t="shared" si="459"/>
        <v/>
      </c>
      <c r="D2688" s="297" t="str">
        <f t="shared" si="460"/>
        <v/>
      </c>
      <c r="E2688" s="298" t="str">
        <f t="shared" si="462"/>
        <v/>
      </c>
      <c r="F2688" s="297"/>
      <c r="G2688" s="297">
        <v>2688</v>
      </c>
      <c r="H2688" s="296" t="str">
        <f t="shared" si="461"/>
        <v/>
      </c>
      <c r="I2688" s="299" t="str">
        <f t="shared" si="454"/>
        <v/>
      </c>
      <c r="J2688" s="93"/>
      <c r="L2688" s="278">
        <f t="shared" si="455"/>
        <v>0</v>
      </c>
      <c r="M2688" s="278">
        <f t="shared" si="456"/>
        <v>0</v>
      </c>
      <c r="N2688" s="319">
        <f t="shared" si="457"/>
        <v>0</v>
      </c>
      <c r="O2688" s="300"/>
      <c r="P2688" s="300"/>
      <c r="Q2688" s="297"/>
      <c r="R2688" s="297"/>
      <c r="S2688" s="299" t="str">
        <f t="shared" si="463"/>
        <v/>
      </c>
    </row>
    <row r="2689" spans="1:19" ht="30" customHeight="1" x14ac:dyDescent="0.2">
      <c r="A2689" s="277" t="str">
        <f t="shared" si="453"/>
        <v/>
      </c>
      <c r="B2689" s="296" t="str">
        <f t="shared" si="458"/>
        <v/>
      </c>
      <c r="C2689" s="296" t="str">
        <f t="shared" si="459"/>
        <v/>
      </c>
      <c r="D2689" s="297" t="str">
        <f t="shared" si="460"/>
        <v/>
      </c>
      <c r="E2689" s="298" t="str">
        <f t="shared" si="462"/>
        <v/>
      </c>
      <c r="F2689" s="297"/>
      <c r="G2689" s="297">
        <v>2689</v>
      </c>
      <c r="H2689" s="296" t="str">
        <f t="shared" si="461"/>
        <v/>
      </c>
      <c r="I2689" s="299" t="str">
        <f t="shared" si="454"/>
        <v/>
      </c>
      <c r="J2689" s="93"/>
      <c r="L2689" s="278">
        <f t="shared" si="455"/>
        <v>0</v>
      </c>
      <c r="M2689" s="278">
        <f t="shared" si="456"/>
        <v>0</v>
      </c>
      <c r="N2689" s="319">
        <f t="shared" si="457"/>
        <v>0</v>
      </c>
      <c r="O2689" s="300"/>
      <c r="P2689" s="300"/>
      <c r="Q2689" s="297"/>
      <c r="R2689" s="297"/>
      <c r="S2689" s="299" t="str">
        <f t="shared" si="463"/>
        <v/>
      </c>
    </row>
    <row r="2690" spans="1:19" ht="30" customHeight="1" x14ac:dyDescent="0.2">
      <c r="A2690" s="277" t="str">
        <f t="shared" ref="A2690:A2753" si="464">IF(B2690="","",$W$3)</f>
        <v/>
      </c>
      <c r="B2690" s="296" t="str">
        <f t="shared" si="458"/>
        <v/>
      </c>
      <c r="C2690" s="296" t="str">
        <f t="shared" si="459"/>
        <v/>
      </c>
      <c r="D2690" s="297" t="str">
        <f t="shared" si="460"/>
        <v/>
      </c>
      <c r="E2690" s="298" t="str">
        <f t="shared" si="462"/>
        <v/>
      </c>
      <c r="F2690" s="297"/>
      <c r="G2690" s="297">
        <v>2690</v>
      </c>
      <c r="H2690" s="296" t="str">
        <f t="shared" si="461"/>
        <v/>
      </c>
      <c r="I2690" s="299" t="str">
        <f t="shared" ref="I2690:I2753" si="465">IF(H2690="","",CONCATENATE("C",IF(H2690&gt;$X$1-25,0,INT(($X$1-H2690-20)/5))))</f>
        <v/>
      </c>
      <c r="J2690" s="93"/>
      <c r="L2690" s="278">
        <f t="shared" ref="L2690:L2753" si="466">IF(D2690="M",1,0)</f>
        <v>0</v>
      </c>
      <c r="M2690" s="278">
        <f t="shared" ref="M2690:M2753" si="467">IF(D2690="F",1,0)</f>
        <v>0</v>
      </c>
      <c r="N2690" s="319">
        <f t="shared" ref="N2690:N2753" si="468">IF(COUNTBLANK(O2690:R2690)=0,1,0)</f>
        <v>0</v>
      </c>
      <c r="O2690" s="300"/>
      <c r="P2690" s="300"/>
      <c r="Q2690" s="297"/>
      <c r="R2690" s="297"/>
      <c r="S2690" s="299" t="str">
        <f t="shared" si="463"/>
        <v/>
      </c>
    </row>
    <row r="2691" spans="1:19" ht="30" customHeight="1" x14ac:dyDescent="0.2">
      <c r="A2691" s="277" t="str">
        <f t="shared" si="464"/>
        <v/>
      </c>
      <c r="B2691" s="296" t="str">
        <f t="shared" ref="B2691:B2754" si="469">IF(O2691="","",O2691)</f>
        <v/>
      </c>
      <c r="C2691" s="296" t="str">
        <f t="shared" ref="C2691:C2754" si="470">IF(P2691="","",P2691)</f>
        <v/>
      </c>
      <c r="D2691" s="297" t="str">
        <f t="shared" ref="D2691:D2754" si="471">IF(Q2691="","",Q2691)</f>
        <v/>
      </c>
      <c r="E2691" s="298" t="str">
        <f t="shared" si="462"/>
        <v/>
      </c>
      <c r="F2691" s="297"/>
      <c r="G2691" s="297">
        <v>2691</v>
      </c>
      <c r="H2691" s="296" t="str">
        <f t="shared" ref="H2691:H2754" si="472">IF(R2691="","",R2691)</f>
        <v/>
      </c>
      <c r="I2691" s="299" t="str">
        <f t="shared" si="465"/>
        <v/>
      </c>
      <c r="J2691" s="93"/>
      <c r="L2691" s="278">
        <f t="shared" si="466"/>
        <v>0</v>
      </c>
      <c r="M2691" s="278">
        <f t="shared" si="467"/>
        <v>0</v>
      </c>
      <c r="N2691" s="319">
        <f t="shared" si="468"/>
        <v>0</v>
      </c>
      <c r="O2691" s="300"/>
      <c r="P2691" s="300"/>
      <c r="Q2691" s="297"/>
      <c r="R2691" s="297"/>
      <c r="S2691" s="299" t="str">
        <f t="shared" si="463"/>
        <v/>
      </c>
    </row>
    <row r="2692" spans="1:19" ht="30" customHeight="1" x14ac:dyDescent="0.2">
      <c r="A2692" s="277" t="str">
        <f t="shared" si="464"/>
        <v/>
      </c>
      <c r="B2692" s="296" t="str">
        <f t="shared" si="469"/>
        <v/>
      </c>
      <c r="C2692" s="296" t="str">
        <f t="shared" si="470"/>
        <v/>
      </c>
      <c r="D2692" s="297" t="str">
        <f t="shared" si="471"/>
        <v/>
      </c>
      <c r="E2692" s="298" t="str">
        <f t="shared" ref="E2692:E2755" si="473">IF(H2692="","",VALUE(CONCATENATE("01/01/",H2692)))</f>
        <v/>
      </c>
      <c r="F2692" s="297"/>
      <c r="G2692" s="297">
        <v>2692</v>
      </c>
      <c r="H2692" s="296" t="str">
        <f t="shared" si="472"/>
        <v/>
      </c>
      <c r="I2692" s="299" t="str">
        <f t="shared" si="465"/>
        <v/>
      </c>
      <c r="J2692" s="93"/>
      <c r="L2692" s="278">
        <f t="shared" si="466"/>
        <v>0</v>
      </c>
      <c r="M2692" s="278">
        <f t="shared" si="467"/>
        <v>0</v>
      </c>
      <c r="N2692" s="319">
        <f t="shared" si="468"/>
        <v>0</v>
      </c>
      <c r="O2692" s="300"/>
      <c r="P2692" s="300"/>
      <c r="Q2692" s="297"/>
      <c r="R2692" s="297"/>
      <c r="S2692" s="299" t="str">
        <f t="shared" si="463"/>
        <v/>
      </c>
    </row>
    <row r="2693" spans="1:19" ht="30" customHeight="1" x14ac:dyDescent="0.2">
      <c r="A2693" s="277" t="str">
        <f t="shared" si="464"/>
        <v/>
      </c>
      <c r="B2693" s="296" t="str">
        <f t="shared" si="469"/>
        <v/>
      </c>
      <c r="C2693" s="296" t="str">
        <f t="shared" si="470"/>
        <v/>
      </c>
      <c r="D2693" s="297" t="str">
        <f t="shared" si="471"/>
        <v/>
      </c>
      <c r="E2693" s="298" t="str">
        <f t="shared" si="473"/>
        <v/>
      </c>
      <c r="F2693" s="297"/>
      <c r="G2693" s="297">
        <v>2693</v>
      </c>
      <c r="H2693" s="296" t="str">
        <f t="shared" si="472"/>
        <v/>
      </c>
      <c r="I2693" s="299" t="str">
        <f t="shared" si="465"/>
        <v/>
      </c>
      <c r="J2693" s="93"/>
      <c r="L2693" s="278">
        <f t="shared" si="466"/>
        <v>0</v>
      </c>
      <c r="M2693" s="278">
        <f t="shared" si="467"/>
        <v>0</v>
      </c>
      <c r="N2693" s="319">
        <f t="shared" si="468"/>
        <v>0</v>
      </c>
      <c r="O2693" s="300"/>
      <c r="P2693" s="300"/>
      <c r="Q2693" s="297"/>
      <c r="R2693" s="297"/>
      <c r="S2693" s="299" t="str">
        <f t="shared" si="463"/>
        <v/>
      </c>
    </row>
    <row r="2694" spans="1:19" ht="30" customHeight="1" x14ac:dyDescent="0.2">
      <c r="A2694" s="277" t="str">
        <f t="shared" si="464"/>
        <v/>
      </c>
      <c r="B2694" s="296" t="str">
        <f t="shared" si="469"/>
        <v/>
      </c>
      <c r="C2694" s="296" t="str">
        <f t="shared" si="470"/>
        <v/>
      </c>
      <c r="D2694" s="297" t="str">
        <f t="shared" si="471"/>
        <v/>
      </c>
      <c r="E2694" s="298" t="str">
        <f t="shared" si="473"/>
        <v/>
      </c>
      <c r="F2694" s="297"/>
      <c r="G2694" s="297">
        <v>2694</v>
      </c>
      <c r="H2694" s="296" t="str">
        <f t="shared" si="472"/>
        <v/>
      </c>
      <c r="I2694" s="299" t="str">
        <f t="shared" si="465"/>
        <v/>
      </c>
      <c r="J2694" s="93"/>
      <c r="L2694" s="278">
        <f t="shared" si="466"/>
        <v>0</v>
      </c>
      <c r="M2694" s="278">
        <f t="shared" si="467"/>
        <v>0</v>
      </c>
      <c r="N2694" s="319">
        <f t="shared" si="468"/>
        <v>0</v>
      </c>
      <c r="O2694" s="300"/>
      <c r="P2694" s="300"/>
      <c r="Q2694" s="297"/>
      <c r="R2694" s="297"/>
      <c r="S2694" s="299" t="str">
        <f t="shared" si="463"/>
        <v/>
      </c>
    </row>
    <row r="2695" spans="1:19" ht="30" customHeight="1" x14ac:dyDescent="0.2">
      <c r="A2695" s="277" t="str">
        <f t="shared" si="464"/>
        <v/>
      </c>
      <c r="B2695" s="296" t="str">
        <f t="shared" si="469"/>
        <v/>
      </c>
      <c r="C2695" s="296" t="str">
        <f t="shared" si="470"/>
        <v/>
      </c>
      <c r="D2695" s="297" t="str">
        <f t="shared" si="471"/>
        <v/>
      </c>
      <c r="E2695" s="298" t="str">
        <f t="shared" si="473"/>
        <v/>
      </c>
      <c r="F2695" s="297"/>
      <c r="G2695" s="297">
        <v>2695</v>
      </c>
      <c r="H2695" s="296" t="str">
        <f t="shared" si="472"/>
        <v/>
      </c>
      <c r="I2695" s="299" t="str">
        <f t="shared" si="465"/>
        <v/>
      </c>
      <c r="J2695" s="93"/>
      <c r="L2695" s="278">
        <f t="shared" si="466"/>
        <v>0</v>
      </c>
      <c r="M2695" s="278">
        <f t="shared" si="467"/>
        <v>0</v>
      </c>
      <c r="N2695" s="319">
        <f t="shared" si="468"/>
        <v>0</v>
      </c>
      <c r="O2695" s="300"/>
      <c r="P2695" s="300"/>
      <c r="Q2695" s="297"/>
      <c r="R2695" s="297"/>
      <c r="S2695" s="299" t="str">
        <f t="shared" si="463"/>
        <v/>
      </c>
    </row>
    <row r="2696" spans="1:19" ht="30" customHeight="1" x14ac:dyDescent="0.2">
      <c r="A2696" s="277" t="str">
        <f t="shared" si="464"/>
        <v/>
      </c>
      <c r="B2696" s="296" t="str">
        <f t="shared" si="469"/>
        <v/>
      </c>
      <c r="C2696" s="296" t="str">
        <f t="shared" si="470"/>
        <v/>
      </c>
      <c r="D2696" s="297" t="str">
        <f t="shared" si="471"/>
        <v/>
      </c>
      <c r="E2696" s="298" t="str">
        <f t="shared" si="473"/>
        <v/>
      </c>
      <c r="F2696" s="297"/>
      <c r="G2696" s="297">
        <v>2696</v>
      </c>
      <c r="H2696" s="296" t="str">
        <f t="shared" si="472"/>
        <v/>
      </c>
      <c r="I2696" s="299" t="str">
        <f t="shared" si="465"/>
        <v/>
      </c>
      <c r="J2696" s="93"/>
      <c r="L2696" s="278">
        <f t="shared" si="466"/>
        <v>0</v>
      </c>
      <c r="M2696" s="278">
        <f t="shared" si="467"/>
        <v>0</v>
      </c>
      <c r="N2696" s="319">
        <f t="shared" si="468"/>
        <v>0</v>
      </c>
      <c r="O2696" s="300"/>
      <c r="P2696" s="300"/>
      <c r="Q2696" s="297"/>
      <c r="R2696" s="297"/>
      <c r="S2696" s="299" t="str">
        <f t="shared" si="463"/>
        <v/>
      </c>
    </row>
    <row r="2697" spans="1:19" ht="30" customHeight="1" x14ac:dyDescent="0.2">
      <c r="A2697" s="277" t="str">
        <f t="shared" si="464"/>
        <v/>
      </c>
      <c r="B2697" s="296" t="str">
        <f t="shared" si="469"/>
        <v/>
      </c>
      <c r="C2697" s="296" t="str">
        <f t="shared" si="470"/>
        <v/>
      </c>
      <c r="D2697" s="297" t="str">
        <f t="shared" si="471"/>
        <v/>
      </c>
      <c r="E2697" s="298" t="str">
        <f t="shared" si="473"/>
        <v/>
      </c>
      <c r="F2697" s="297"/>
      <c r="G2697" s="297">
        <v>2697</v>
      </c>
      <c r="H2697" s="296" t="str">
        <f t="shared" si="472"/>
        <v/>
      </c>
      <c r="I2697" s="299" t="str">
        <f t="shared" si="465"/>
        <v/>
      </c>
      <c r="J2697" s="93"/>
      <c r="L2697" s="278">
        <f t="shared" si="466"/>
        <v>0</v>
      </c>
      <c r="M2697" s="278">
        <f t="shared" si="467"/>
        <v>0</v>
      </c>
      <c r="N2697" s="319">
        <f t="shared" si="468"/>
        <v>0</v>
      </c>
      <c r="O2697" s="300"/>
      <c r="P2697" s="300"/>
      <c r="Q2697" s="297"/>
      <c r="R2697" s="297"/>
      <c r="S2697" s="299" t="str">
        <f t="shared" si="463"/>
        <v/>
      </c>
    </row>
    <row r="2698" spans="1:19" ht="30" customHeight="1" x14ac:dyDescent="0.2">
      <c r="A2698" s="277" t="str">
        <f t="shared" si="464"/>
        <v/>
      </c>
      <c r="B2698" s="296" t="str">
        <f t="shared" si="469"/>
        <v/>
      </c>
      <c r="C2698" s="296" t="str">
        <f t="shared" si="470"/>
        <v/>
      </c>
      <c r="D2698" s="297" t="str">
        <f t="shared" si="471"/>
        <v/>
      </c>
      <c r="E2698" s="298" t="str">
        <f t="shared" si="473"/>
        <v/>
      </c>
      <c r="F2698" s="297"/>
      <c r="G2698" s="297">
        <v>2698</v>
      </c>
      <c r="H2698" s="296" t="str">
        <f t="shared" si="472"/>
        <v/>
      </c>
      <c r="I2698" s="299" t="str">
        <f t="shared" si="465"/>
        <v/>
      </c>
      <c r="J2698" s="93"/>
      <c r="L2698" s="278">
        <f t="shared" si="466"/>
        <v>0</v>
      </c>
      <c r="M2698" s="278">
        <f t="shared" si="467"/>
        <v>0</v>
      </c>
      <c r="N2698" s="319">
        <f t="shared" si="468"/>
        <v>0</v>
      </c>
      <c r="O2698" s="300"/>
      <c r="P2698" s="300"/>
      <c r="Q2698" s="297"/>
      <c r="R2698" s="297"/>
      <c r="S2698" s="299" t="str">
        <f t="shared" si="463"/>
        <v/>
      </c>
    </row>
    <row r="2699" spans="1:19" ht="30" customHeight="1" x14ac:dyDescent="0.2">
      <c r="A2699" s="277" t="str">
        <f t="shared" si="464"/>
        <v/>
      </c>
      <c r="B2699" s="296" t="str">
        <f t="shared" si="469"/>
        <v/>
      </c>
      <c r="C2699" s="296" t="str">
        <f t="shared" si="470"/>
        <v/>
      </c>
      <c r="D2699" s="297" t="str">
        <f t="shared" si="471"/>
        <v/>
      </c>
      <c r="E2699" s="298" t="str">
        <f t="shared" si="473"/>
        <v/>
      </c>
      <c r="F2699" s="297"/>
      <c r="G2699" s="297">
        <v>2699</v>
      </c>
      <c r="H2699" s="296" t="str">
        <f t="shared" si="472"/>
        <v/>
      </c>
      <c r="I2699" s="299" t="str">
        <f t="shared" si="465"/>
        <v/>
      </c>
      <c r="J2699" s="93"/>
      <c r="L2699" s="278">
        <f t="shared" si="466"/>
        <v>0</v>
      </c>
      <c r="M2699" s="278">
        <f t="shared" si="467"/>
        <v>0</v>
      </c>
      <c r="N2699" s="319">
        <f t="shared" si="468"/>
        <v>0</v>
      </c>
      <c r="O2699" s="300"/>
      <c r="P2699" s="300"/>
      <c r="Q2699" s="297"/>
      <c r="R2699" s="297"/>
      <c r="S2699" s="299" t="str">
        <f t="shared" si="463"/>
        <v/>
      </c>
    </row>
    <row r="2700" spans="1:19" ht="30" customHeight="1" x14ac:dyDescent="0.2">
      <c r="A2700" s="277" t="str">
        <f t="shared" si="464"/>
        <v/>
      </c>
      <c r="B2700" s="296" t="str">
        <f t="shared" si="469"/>
        <v/>
      </c>
      <c r="C2700" s="296" t="str">
        <f t="shared" si="470"/>
        <v/>
      </c>
      <c r="D2700" s="297" t="str">
        <f t="shared" si="471"/>
        <v/>
      </c>
      <c r="E2700" s="298" t="str">
        <f t="shared" si="473"/>
        <v/>
      </c>
      <c r="F2700" s="297"/>
      <c r="G2700" s="297">
        <v>2700</v>
      </c>
      <c r="H2700" s="296" t="str">
        <f t="shared" si="472"/>
        <v/>
      </c>
      <c r="I2700" s="299" t="str">
        <f t="shared" si="465"/>
        <v/>
      </c>
      <c r="J2700" s="93"/>
      <c r="L2700" s="278">
        <f t="shared" si="466"/>
        <v>0</v>
      </c>
      <c r="M2700" s="278">
        <f t="shared" si="467"/>
        <v>0</v>
      </c>
      <c r="N2700" s="319">
        <f t="shared" si="468"/>
        <v>0</v>
      </c>
      <c r="O2700" s="300"/>
      <c r="P2700" s="300"/>
      <c r="Q2700" s="297"/>
      <c r="R2700" s="297"/>
      <c r="S2700" s="299" t="str">
        <f t="shared" si="463"/>
        <v/>
      </c>
    </row>
    <row r="2701" spans="1:19" ht="30" customHeight="1" x14ac:dyDescent="0.2">
      <c r="A2701" s="277" t="str">
        <f t="shared" si="464"/>
        <v/>
      </c>
      <c r="B2701" s="296" t="str">
        <f t="shared" si="469"/>
        <v/>
      </c>
      <c r="C2701" s="296" t="str">
        <f t="shared" si="470"/>
        <v/>
      </c>
      <c r="D2701" s="297" t="str">
        <f t="shared" si="471"/>
        <v/>
      </c>
      <c r="E2701" s="298" t="str">
        <f t="shared" si="473"/>
        <v/>
      </c>
      <c r="F2701" s="297"/>
      <c r="G2701" s="297">
        <v>2701</v>
      </c>
      <c r="H2701" s="296" t="str">
        <f t="shared" si="472"/>
        <v/>
      </c>
      <c r="I2701" s="299" t="str">
        <f t="shared" si="465"/>
        <v/>
      </c>
      <c r="J2701" s="93"/>
      <c r="L2701" s="278">
        <f t="shared" si="466"/>
        <v>0</v>
      </c>
      <c r="M2701" s="278">
        <f t="shared" si="467"/>
        <v>0</v>
      </c>
      <c r="N2701" s="319">
        <f t="shared" si="468"/>
        <v>0</v>
      </c>
      <c r="O2701" s="300"/>
      <c r="P2701" s="300"/>
      <c r="Q2701" s="297"/>
      <c r="R2701" s="297"/>
      <c r="S2701" s="299" t="str">
        <f t="shared" si="463"/>
        <v/>
      </c>
    </row>
    <row r="2702" spans="1:19" ht="30" customHeight="1" x14ac:dyDescent="0.2">
      <c r="A2702" s="277" t="str">
        <f t="shared" si="464"/>
        <v/>
      </c>
      <c r="B2702" s="296" t="str">
        <f t="shared" si="469"/>
        <v/>
      </c>
      <c r="C2702" s="296" t="str">
        <f t="shared" si="470"/>
        <v/>
      </c>
      <c r="D2702" s="297" t="str">
        <f t="shared" si="471"/>
        <v/>
      </c>
      <c r="E2702" s="298" t="str">
        <f t="shared" si="473"/>
        <v/>
      </c>
      <c r="F2702" s="297"/>
      <c r="G2702" s="297">
        <v>2702</v>
      </c>
      <c r="H2702" s="296" t="str">
        <f t="shared" si="472"/>
        <v/>
      </c>
      <c r="I2702" s="299" t="str">
        <f t="shared" si="465"/>
        <v/>
      </c>
      <c r="J2702" s="93"/>
      <c r="L2702" s="278">
        <f t="shared" si="466"/>
        <v>0</v>
      </c>
      <c r="M2702" s="278">
        <f t="shared" si="467"/>
        <v>0</v>
      </c>
      <c r="N2702" s="319">
        <f t="shared" si="468"/>
        <v>0</v>
      </c>
      <c r="O2702" s="300"/>
      <c r="P2702" s="300"/>
      <c r="Q2702" s="297"/>
      <c r="R2702" s="297"/>
      <c r="S2702" s="299" t="str">
        <f t="shared" si="463"/>
        <v/>
      </c>
    </row>
    <row r="2703" spans="1:19" ht="30" customHeight="1" x14ac:dyDescent="0.2">
      <c r="A2703" s="277" t="str">
        <f t="shared" si="464"/>
        <v/>
      </c>
      <c r="B2703" s="296" t="str">
        <f t="shared" si="469"/>
        <v/>
      </c>
      <c r="C2703" s="296" t="str">
        <f t="shared" si="470"/>
        <v/>
      </c>
      <c r="D2703" s="297" t="str">
        <f t="shared" si="471"/>
        <v/>
      </c>
      <c r="E2703" s="298" t="str">
        <f t="shared" si="473"/>
        <v/>
      </c>
      <c r="F2703" s="297"/>
      <c r="G2703" s="297">
        <v>2703</v>
      </c>
      <c r="H2703" s="296" t="str">
        <f t="shared" si="472"/>
        <v/>
      </c>
      <c r="I2703" s="299" t="str">
        <f t="shared" si="465"/>
        <v/>
      </c>
      <c r="J2703" s="93"/>
      <c r="L2703" s="278">
        <f t="shared" si="466"/>
        <v>0</v>
      </c>
      <c r="M2703" s="278">
        <f t="shared" si="467"/>
        <v>0</v>
      </c>
      <c r="N2703" s="319">
        <f t="shared" si="468"/>
        <v>0</v>
      </c>
      <c r="O2703" s="300"/>
      <c r="P2703" s="300"/>
      <c r="Q2703" s="297"/>
      <c r="R2703" s="297"/>
      <c r="S2703" s="299" t="str">
        <f t="shared" si="463"/>
        <v/>
      </c>
    </row>
    <row r="2704" spans="1:19" ht="30" customHeight="1" x14ac:dyDescent="0.2">
      <c r="A2704" s="277" t="str">
        <f t="shared" si="464"/>
        <v/>
      </c>
      <c r="B2704" s="296" t="str">
        <f t="shared" si="469"/>
        <v/>
      </c>
      <c r="C2704" s="296" t="str">
        <f t="shared" si="470"/>
        <v/>
      </c>
      <c r="D2704" s="297" t="str">
        <f t="shared" si="471"/>
        <v/>
      </c>
      <c r="E2704" s="298" t="str">
        <f t="shared" si="473"/>
        <v/>
      </c>
      <c r="F2704" s="297"/>
      <c r="G2704" s="297">
        <v>2704</v>
      </c>
      <c r="H2704" s="296" t="str">
        <f t="shared" si="472"/>
        <v/>
      </c>
      <c r="I2704" s="299" t="str">
        <f t="shared" si="465"/>
        <v/>
      </c>
      <c r="J2704" s="93"/>
      <c r="L2704" s="278">
        <f t="shared" si="466"/>
        <v>0</v>
      </c>
      <c r="M2704" s="278">
        <f t="shared" si="467"/>
        <v>0</v>
      </c>
      <c r="N2704" s="319">
        <f t="shared" si="468"/>
        <v>0</v>
      </c>
      <c r="O2704" s="300"/>
      <c r="P2704" s="300"/>
      <c r="Q2704" s="297"/>
      <c r="R2704" s="297"/>
      <c r="S2704" s="299" t="str">
        <f t="shared" si="463"/>
        <v/>
      </c>
    </row>
    <row r="2705" spans="1:19" ht="30" customHeight="1" x14ac:dyDescent="0.2">
      <c r="A2705" s="277" t="str">
        <f t="shared" si="464"/>
        <v/>
      </c>
      <c r="B2705" s="296" t="str">
        <f t="shared" si="469"/>
        <v/>
      </c>
      <c r="C2705" s="296" t="str">
        <f t="shared" si="470"/>
        <v/>
      </c>
      <c r="D2705" s="297" t="str">
        <f t="shared" si="471"/>
        <v/>
      </c>
      <c r="E2705" s="298" t="str">
        <f t="shared" si="473"/>
        <v/>
      </c>
      <c r="F2705" s="297"/>
      <c r="G2705" s="297">
        <v>2705</v>
      </c>
      <c r="H2705" s="296" t="str">
        <f t="shared" si="472"/>
        <v/>
      </c>
      <c r="I2705" s="299" t="str">
        <f t="shared" si="465"/>
        <v/>
      </c>
      <c r="J2705" s="93"/>
      <c r="L2705" s="278">
        <f t="shared" si="466"/>
        <v>0</v>
      </c>
      <c r="M2705" s="278">
        <f t="shared" si="467"/>
        <v>0</v>
      </c>
      <c r="N2705" s="319">
        <f t="shared" si="468"/>
        <v>0</v>
      </c>
      <c r="O2705" s="300"/>
      <c r="P2705" s="300"/>
      <c r="Q2705" s="297"/>
      <c r="R2705" s="297"/>
      <c r="S2705" s="299" t="str">
        <f t="shared" ref="S2705:S2768" si="474">IF(R2705="","",CONCATENATE("C",IF(R2705&gt;$X$1-25,0,INT(($X$1-R2705-20)/5))))</f>
        <v/>
      </c>
    </row>
    <row r="2706" spans="1:19" ht="30" customHeight="1" x14ac:dyDescent="0.2">
      <c r="A2706" s="277" t="str">
        <f t="shared" si="464"/>
        <v/>
      </c>
      <c r="B2706" s="296" t="str">
        <f t="shared" si="469"/>
        <v/>
      </c>
      <c r="C2706" s="296" t="str">
        <f t="shared" si="470"/>
        <v/>
      </c>
      <c r="D2706" s="297" t="str">
        <f t="shared" si="471"/>
        <v/>
      </c>
      <c r="E2706" s="298" t="str">
        <f t="shared" si="473"/>
        <v/>
      </c>
      <c r="F2706" s="297"/>
      <c r="G2706" s="297">
        <v>2706</v>
      </c>
      <c r="H2706" s="296" t="str">
        <f t="shared" si="472"/>
        <v/>
      </c>
      <c r="I2706" s="299" t="str">
        <f t="shared" si="465"/>
        <v/>
      </c>
      <c r="J2706" s="93"/>
      <c r="L2706" s="278">
        <f t="shared" si="466"/>
        <v>0</v>
      </c>
      <c r="M2706" s="278">
        <f t="shared" si="467"/>
        <v>0</v>
      </c>
      <c r="N2706" s="319">
        <f t="shared" si="468"/>
        <v>0</v>
      </c>
      <c r="O2706" s="300"/>
      <c r="P2706" s="300"/>
      <c r="Q2706" s="297"/>
      <c r="R2706" s="297"/>
      <c r="S2706" s="299" t="str">
        <f t="shared" si="474"/>
        <v/>
      </c>
    </row>
    <row r="2707" spans="1:19" ht="30" customHeight="1" x14ac:dyDescent="0.2">
      <c r="A2707" s="277" t="str">
        <f t="shared" si="464"/>
        <v/>
      </c>
      <c r="B2707" s="296" t="str">
        <f t="shared" si="469"/>
        <v/>
      </c>
      <c r="C2707" s="296" t="str">
        <f t="shared" si="470"/>
        <v/>
      </c>
      <c r="D2707" s="297" t="str">
        <f t="shared" si="471"/>
        <v/>
      </c>
      <c r="E2707" s="298" t="str">
        <f t="shared" si="473"/>
        <v/>
      </c>
      <c r="F2707" s="297"/>
      <c r="G2707" s="297">
        <v>2707</v>
      </c>
      <c r="H2707" s="296" t="str">
        <f t="shared" si="472"/>
        <v/>
      </c>
      <c r="I2707" s="299" t="str">
        <f t="shared" si="465"/>
        <v/>
      </c>
      <c r="J2707" s="93"/>
      <c r="L2707" s="278">
        <f t="shared" si="466"/>
        <v>0</v>
      </c>
      <c r="M2707" s="278">
        <f t="shared" si="467"/>
        <v>0</v>
      </c>
      <c r="N2707" s="319">
        <f t="shared" si="468"/>
        <v>0</v>
      </c>
      <c r="O2707" s="300"/>
      <c r="P2707" s="300"/>
      <c r="Q2707" s="297"/>
      <c r="R2707" s="297"/>
      <c r="S2707" s="299" t="str">
        <f t="shared" si="474"/>
        <v/>
      </c>
    </row>
    <row r="2708" spans="1:19" ht="30" customHeight="1" x14ac:dyDescent="0.2">
      <c r="A2708" s="277" t="str">
        <f t="shared" si="464"/>
        <v/>
      </c>
      <c r="B2708" s="296" t="str">
        <f t="shared" si="469"/>
        <v/>
      </c>
      <c r="C2708" s="296" t="str">
        <f t="shared" si="470"/>
        <v/>
      </c>
      <c r="D2708" s="297" t="str">
        <f t="shared" si="471"/>
        <v/>
      </c>
      <c r="E2708" s="298" t="str">
        <f t="shared" si="473"/>
        <v/>
      </c>
      <c r="F2708" s="297"/>
      <c r="G2708" s="297">
        <v>2708</v>
      </c>
      <c r="H2708" s="296" t="str">
        <f t="shared" si="472"/>
        <v/>
      </c>
      <c r="I2708" s="299" t="str">
        <f t="shared" si="465"/>
        <v/>
      </c>
      <c r="J2708" s="93"/>
      <c r="L2708" s="278">
        <f t="shared" si="466"/>
        <v>0</v>
      </c>
      <c r="M2708" s="278">
        <f t="shared" si="467"/>
        <v>0</v>
      </c>
      <c r="N2708" s="319">
        <f t="shared" si="468"/>
        <v>0</v>
      </c>
      <c r="O2708" s="300"/>
      <c r="P2708" s="300"/>
      <c r="Q2708" s="297"/>
      <c r="R2708" s="297"/>
      <c r="S2708" s="299" t="str">
        <f t="shared" si="474"/>
        <v/>
      </c>
    </row>
    <row r="2709" spans="1:19" ht="30" customHeight="1" x14ac:dyDescent="0.2">
      <c r="A2709" s="277" t="str">
        <f t="shared" si="464"/>
        <v/>
      </c>
      <c r="B2709" s="296" t="str">
        <f t="shared" si="469"/>
        <v/>
      </c>
      <c r="C2709" s="296" t="str">
        <f t="shared" si="470"/>
        <v/>
      </c>
      <c r="D2709" s="297" t="str">
        <f t="shared" si="471"/>
        <v/>
      </c>
      <c r="E2709" s="298" t="str">
        <f t="shared" si="473"/>
        <v/>
      </c>
      <c r="F2709" s="297"/>
      <c r="G2709" s="297">
        <v>2709</v>
      </c>
      <c r="H2709" s="296" t="str">
        <f t="shared" si="472"/>
        <v/>
      </c>
      <c r="I2709" s="299" t="str">
        <f t="shared" si="465"/>
        <v/>
      </c>
      <c r="J2709" s="93"/>
      <c r="L2709" s="278">
        <f t="shared" si="466"/>
        <v>0</v>
      </c>
      <c r="M2709" s="278">
        <f t="shared" si="467"/>
        <v>0</v>
      </c>
      <c r="N2709" s="319">
        <f t="shared" si="468"/>
        <v>0</v>
      </c>
      <c r="O2709" s="300"/>
      <c r="P2709" s="300"/>
      <c r="Q2709" s="297"/>
      <c r="R2709" s="297"/>
      <c r="S2709" s="299" t="str">
        <f t="shared" si="474"/>
        <v/>
      </c>
    </row>
    <row r="2710" spans="1:19" ht="30" customHeight="1" x14ac:dyDescent="0.2">
      <c r="A2710" s="277" t="str">
        <f t="shared" si="464"/>
        <v/>
      </c>
      <c r="B2710" s="296" t="str">
        <f t="shared" si="469"/>
        <v/>
      </c>
      <c r="C2710" s="296" t="str">
        <f t="shared" si="470"/>
        <v/>
      </c>
      <c r="D2710" s="297" t="str">
        <f t="shared" si="471"/>
        <v/>
      </c>
      <c r="E2710" s="298" t="str">
        <f t="shared" si="473"/>
        <v/>
      </c>
      <c r="F2710" s="297"/>
      <c r="G2710" s="297">
        <v>2710</v>
      </c>
      <c r="H2710" s="296" t="str">
        <f t="shared" si="472"/>
        <v/>
      </c>
      <c r="I2710" s="299" t="str">
        <f t="shared" si="465"/>
        <v/>
      </c>
      <c r="J2710" s="93"/>
      <c r="L2710" s="278">
        <f t="shared" si="466"/>
        <v>0</v>
      </c>
      <c r="M2710" s="278">
        <f t="shared" si="467"/>
        <v>0</v>
      </c>
      <c r="N2710" s="319">
        <f t="shared" si="468"/>
        <v>0</v>
      </c>
      <c r="O2710" s="300"/>
      <c r="P2710" s="300"/>
      <c r="Q2710" s="297"/>
      <c r="R2710" s="297"/>
      <c r="S2710" s="299" t="str">
        <f t="shared" si="474"/>
        <v/>
      </c>
    </row>
    <row r="2711" spans="1:19" ht="30" customHeight="1" x14ac:dyDescent="0.2">
      <c r="A2711" s="277" t="str">
        <f t="shared" si="464"/>
        <v/>
      </c>
      <c r="B2711" s="296" t="str">
        <f t="shared" si="469"/>
        <v/>
      </c>
      <c r="C2711" s="296" t="str">
        <f t="shared" si="470"/>
        <v/>
      </c>
      <c r="D2711" s="297" t="str">
        <f t="shared" si="471"/>
        <v/>
      </c>
      <c r="E2711" s="298" t="str">
        <f t="shared" si="473"/>
        <v/>
      </c>
      <c r="F2711" s="297"/>
      <c r="G2711" s="297">
        <v>2711</v>
      </c>
      <c r="H2711" s="296" t="str">
        <f t="shared" si="472"/>
        <v/>
      </c>
      <c r="I2711" s="299" t="str">
        <f t="shared" si="465"/>
        <v/>
      </c>
      <c r="J2711" s="93"/>
      <c r="L2711" s="278">
        <f t="shared" si="466"/>
        <v>0</v>
      </c>
      <c r="M2711" s="278">
        <f t="shared" si="467"/>
        <v>0</v>
      </c>
      <c r="N2711" s="319">
        <f t="shared" si="468"/>
        <v>0</v>
      </c>
      <c r="O2711" s="300"/>
      <c r="P2711" s="300"/>
      <c r="Q2711" s="297"/>
      <c r="R2711" s="297"/>
      <c r="S2711" s="299" t="str">
        <f t="shared" si="474"/>
        <v/>
      </c>
    </row>
    <row r="2712" spans="1:19" ht="30" customHeight="1" x14ac:dyDescent="0.2">
      <c r="A2712" s="277" t="str">
        <f t="shared" si="464"/>
        <v/>
      </c>
      <c r="B2712" s="296" t="str">
        <f t="shared" si="469"/>
        <v/>
      </c>
      <c r="C2712" s="296" t="str">
        <f t="shared" si="470"/>
        <v/>
      </c>
      <c r="D2712" s="297" t="str">
        <f t="shared" si="471"/>
        <v/>
      </c>
      <c r="E2712" s="298" t="str">
        <f t="shared" si="473"/>
        <v/>
      </c>
      <c r="F2712" s="297"/>
      <c r="G2712" s="297">
        <v>2712</v>
      </c>
      <c r="H2712" s="296" t="str">
        <f t="shared" si="472"/>
        <v/>
      </c>
      <c r="I2712" s="299" t="str">
        <f t="shared" si="465"/>
        <v/>
      </c>
      <c r="J2712" s="93"/>
      <c r="L2712" s="278">
        <f t="shared" si="466"/>
        <v>0</v>
      </c>
      <c r="M2712" s="278">
        <f t="shared" si="467"/>
        <v>0</v>
      </c>
      <c r="N2712" s="319">
        <f t="shared" si="468"/>
        <v>0</v>
      </c>
      <c r="O2712" s="300"/>
      <c r="P2712" s="300"/>
      <c r="Q2712" s="297"/>
      <c r="R2712" s="297"/>
      <c r="S2712" s="299" t="str">
        <f t="shared" si="474"/>
        <v/>
      </c>
    </row>
    <row r="2713" spans="1:19" ht="30" customHeight="1" x14ac:dyDescent="0.2">
      <c r="A2713" s="277" t="str">
        <f t="shared" si="464"/>
        <v/>
      </c>
      <c r="B2713" s="296" t="str">
        <f t="shared" si="469"/>
        <v/>
      </c>
      <c r="C2713" s="296" t="str">
        <f t="shared" si="470"/>
        <v/>
      </c>
      <c r="D2713" s="297" t="str">
        <f t="shared" si="471"/>
        <v/>
      </c>
      <c r="E2713" s="298" t="str">
        <f t="shared" si="473"/>
        <v/>
      </c>
      <c r="F2713" s="297"/>
      <c r="G2713" s="297">
        <v>2713</v>
      </c>
      <c r="H2713" s="296" t="str">
        <f t="shared" si="472"/>
        <v/>
      </c>
      <c r="I2713" s="299" t="str">
        <f t="shared" si="465"/>
        <v/>
      </c>
      <c r="J2713" s="93"/>
      <c r="L2713" s="278">
        <f t="shared" si="466"/>
        <v>0</v>
      </c>
      <c r="M2713" s="278">
        <f t="shared" si="467"/>
        <v>0</v>
      </c>
      <c r="N2713" s="319">
        <f t="shared" si="468"/>
        <v>0</v>
      </c>
      <c r="O2713" s="300"/>
      <c r="P2713" s="300"/>
      <c r="Q2713" s="297"/>
      <c r="R2713" s="297"/>
      <c r="S2713" s="299" t="str">
        <f t="shared" si="474"/>
        <v/>
      </c>
    </row>
    <row r="2714" spans="1:19" ht="30" customHeight="1" x14ac:dyDescent="0.2">
      <c r="A2714" s="277" t="str">
        <f t="shared" si="464"/>
        <v/>
      </c>
      <c r="B2714" s="296" t="str">
        <f t="shared" si="469"/>
        <v/>
      </c>
      <c r="C2714" s="296" t="str">
        <f t="shared" si="470"/>
        <v/>
      </c>
      <c r="D2714" s="297" t="str">
        <f t="shared" si="471"/>
        <v/>
      </c>
      <c r="E2714" s="298" t="str">
        <f t="shared" si="473"/>
        <v/>
      </c>
      <c r="F2714" s="297"/>
      <c r="G2714" s="297">
        <v>2714</v>
      </c>
      <c r="H2714" s="296" t="str">
        <f t="shared" si="472"/>
        <v/>
      </c>
      <c r="I2714" s="299" t="str">
        <f t="shared" si="465"/>
        <v/>
      </c>
      <c r="J2714" s="93"/>
      <c r="L2714" s="278">
        <f t="shared" si="466"/>
        <v>0</v>
      </c>
      <c r="M2714" s="278">
        <f t="shared" si="467"/>
        <v>0</v>
      </c>
      <c r="N2714" s="319">
        <f t="shared" si="468"/>
        <v>0</v>
      </c>
      <c r="O2714" s="300"/>
      <c r="P2714" s="300"/>
      <c r="Q2714" s="297"/>
      <c r="R2714" s="297"/>
      <c r="S2714" s="299" t="str">
        <f t="shared" si="474"/>
        <v/>
      </c>
    </row>
    <row r="2715" spans="1:19" ht="30" customHeight="1" x14ac:dyDescent="0.2">
      <c r="A2715" s="277" t="str">
        <f t="shared" si="464"/>
        <v/>
      </c>
      <c r="B2715" s="296" t="str">
        <f t="shared" si="469"/>
        <v/>
      </c>
      <c r="C2715" s="296" t="str">
        <f t="shared" si="470"/>
        <v/>
      </c>
      <c r="D2715" s="297" t="str">
        <f t="shared" si="471"/>
        <v/>
      </c>
      <c r="E2715" s="298" t="str">
        <f t="shared" si="473"/>
        <v/>
      </c>
      <c r="F2715" s="297"/>
      <c r="G2715" s="297">
        <v>2715</v>
      </c>
      <c r="H2715" s="296" t="str">
        <f t="shared" si="472"/>
        <v/>
      </c>
      <c r="I2715" s="299" t="str">
        <f t="shared" si="465"/>
        <v/>
      </c>
      <c r="J2715" s="93"/>
      <c r="L2715" s="278">
        <f t="shared" si="466"/>
        <v>0</v>
      </c>
      <c r="M2715" s="278">
        <f t="shared" si="467"/>
        <v>0</v>
      </c>
      <c r="N2715" s="319">
        <f t="shared" si="468"/>
        <v>0</v>
      </c>
      <c r="O2715" s="300"/>
      <c r="P2715" s="300"/>
      <c r="Q2715" s="297"/>
      <c r="R2715" s="297"/>
      <c r="S2715" s="299" t="str">
        <f t="shared" si="474"/>
        <v/>
      </c>
    </row>
    <row r="2716" spans="1:19" ht="30" customHeight="1" x14ac:dyDescent="0.2">
      <c r="A2716" s="277" t="str">
        <f t="shared" si="464"/>
        <v/>
      </c>
      <c r="B2716" s="296" t="str">
        <f t="shared" si="469"/>
        <v/>
      </c>
      <c r="C2716" s="296" t="str">
        <f t="shared" si="470"/>
        <v/>
      </c>
      <c r="D2716" s="297" t="str">
        <f t="shared" si="471"/>
        <v/>
      </c>
      <c r="E2716" s="298" t="str">
        <f t="shared" si="473"/>
        <v/>
      </c>
      <c r="F2716" s="297"/>
      <c r="G2716" s="297">
        <v>2716</v>
      </c>
      <c r="H2716" s="296" t="str">
        <f t="shared" si="472"/>
        <v/>
      </c>
      <c r="I2716" s="299" t="str">
        <f t="shared" si="465"/>
        <v/>
      </c>
      <c r="J2716" s="93"/>
      <c r="L2716" s="278">
        <f t="shared" si="466"/>
        <v>0</v>
      </c>
      <c r="M2716" s="278">
        <f t="shared" si="467"/>
        <v>0</v>
      </c>
      <c r="N2716" s="319">
        <f t="shared" si="468"/>
        <v>0</v>
      </c>
      <c r="O2716" s="300"/>
      <c r="P2716" s="300"/>
      <c r="Q2716" s="297"/>
      <c r="R2716" s="297"/>
      <c r="S2716" s="299" t="str">
        <f t="shared" si="474"/>
        <v/>
      </c>
    </row>
    <row r="2717" spans="1:19" ht="30" customHeight="1" x14ac:dyDescent="0.2">
      <c r="A2717" s="277" t="str">
        <f t="shared" si="464"/>
        <v/>
      </c>
      <c r="B2717" s="296" t="str">
        <f t="shared" si="469"/>
        <v/>
      </c>
      <c r="C2717" s="296" t="str">
        <f t="shared" si="470"/>
        <v/>
      </c>
      <c r="D2717" s="297" t="str">
        <f t="shared" si="471"/>
        <v/>
      </c>
      <c r="E2717" s="298" t="str">
        <f t="shared" si="473"/>
        <v/>
      </c>
      <c r="F2717" s="297"/>
      <c r="G2717" s="297">
        <v>2717</v>
      </c>
      <c r="H2717" s="296" t="str">
        <f t="shared" si="472"/>
        <v/>
      </c>
      <c r="I2717" s="299" t="str">
        <f t="shared" si="465"/>
        <v/>
      </c>
      <c r="J2717" s="93"/>
      <c r="L2717" s="278">
        <f t="shared" si="466"/>
        <v>0</v>
      </c>
      <c r="M2717" s="278">
        <f t="shared" si="467"/>
        <v>0</v>
      </c>
      <c r="N2717" s="319">
        <f t="shared" si="468"/>
        <v>0</v>
      </c>
      <c r="O2717" s="300"/>
      <c r="P2717" s="300"/>
      <c r="Q2717" s="297"/>
      <c r="R2717" s="297"/>
      <c r="S2717" s="299" t="str">
        <f t="shared" si="474"/>
        <v/>
      </c>
    </row>
    <row r="2718" spans="1:19" ht="30" customHeight="1" x14ac:dyDescent="0.2">
      <c r="A2718" s="277" t="str">
        <f t="shared" si="464"/>
        <v/>
      </c>
      <c r="B2718" s="296" t="str">
        <f t="shared" si="469"/>
        <v/>
      </c>
      <c r="C2718" s="296" t="str">
        <f t="shared" si="470"/>
        <v/>
      </c>
      <c r="D2718" s="297" t="str">
        <f t="shared" si="471"/>
        <v/>
      </c>
      <c r="E2718" s="298" t="str">
        <f t="shared" si="473"/>
        <v/>
      </c>
      <c r="F2718" s="297"/>
      <c r="G2718" s="297">
        <v>2718</v>
      </c>
      <c r="H2718" s="296" t="str">
        <f t="shared" si="472"/>
        <v/>
      </c>
      <c r="I2718" s="299" t="str">
        <f t="shared" si="465"/>
        <v/>
      </c>
      <c r="J2718" s="93"/>
      <c r="L2718" s="278">
        <f t="shared" si="466"/>
        <v>0</v>
      </c>
      <c r="M2718" s="278">
        <f t="shared" si="467"/>
        <v>0</v>
      </c>
      <c r="N2718" s="319">
        <f t="shared" si="468"/>
        <v>0</v>
      </c>
      <c r="O2718" s="300"/>
      <c r="P2718" s="300"/>
      <c r="Q2718" s="297"/>
      <c r="R2718" s="297"/>
      <c r="S2718" s="299" t="str">
        <f t="shared" si="474"/>
        <v/>
      </c>
    </row>
    <row r="2719" spans="1:19" ht="30" customHeight="1" x14ac:dyDescent="0.2">
      <c r="A2719" s="277" t="str">
        <f t="shared" si="464"/>
        <v/>
      </c>
      <c r="B2719" s="296" t="str">
        <f t="shared" si="469"/>
        <v/>
      </c>
      <c r="C2719" s="296" t="str">
        <f t="shared" si="470"/>
        <v/>
      </c>
      <c r="D2719" s="297" t="str">
        <f t="shared" si="471"/>
        <v/>
      </c>
      <c r="E2719" s="298" t="str">
        <f t="shared" si="473"/>
        <v/>
      </c>
      <c r="F2719" s="297"/>
      <c r="G2719" s="297">
        <v>2719</v>
      </c>
      <c r="H2719" s="296" t="str">
        <f t="shared" si="472"/>
        <v/>
      </c>
      <c r="I2719" s="299" t="str">
        <f t="shared" si="465"/>
        <v/>
      </c>
      <c r="J2719" s="93"/>
      <c r="L2719" s="278">
        <f t="shared" si="466"/>
        <v>0</v>
      </c>
      <c r="M2719" s="278">
        <f t="shared" si="467"/>
        <v>0</v>
      </c>
      <c r="N2719" s="319">
        <f t="shared" si="468"/>
        <v>0</v>
      </c>
      <c r="O2719" s="300"/>
      <c r="P2719" s="300"/>
      <c r="Q2719" s="297"/>
      <c r="R2719" s="297"/>
      <c r="S2719" s="299" t="str">
        <f t="shared" si="474"/>
        <v/>
      </c>
    </row>
    <row r="2720" spans="1:19" ht="30" customHeight="1" x14ac:dyDescent="0.2">
      <c r="A2720" s="277" t="str">
        <f t="shared" si="464"/>
        <v/>
      </c>
      <c r="B2720" s="296" t="str">
        <f t="shared" si="469"/>
        <v/>
      </c>
      <c r="C2720" s="296" t="str">
        <f t="shared" si="470"/>
        <v/>
      </c>
      <c r="D2720" s="297" t="str">
        <f t="shared" si="471"/>
        <v/>
      </c>
      <c r="E2720" s="298" t="str">
        <f t="shared" si="473"/>
        <v/>
      </c>
      <c r="F2720" s="297"/>
      <c r="G2720" s="297">
        <v>2720</v>
      </c>
      <c r="H2720" s="296" t="str">
        <f t="shared" si="472"/>
        <v/>
      </c>
      <c r="I2720" s="299" t="str">
        <f t="shared" si="465"/>
        <v/>
      </c>
      <c r="J2720" s="93"/>
      <c r="L2720" s="278">
        <f t="shared" si="466"/>
        <v>0</v>
      </c>
      <c r="M2720" s="278">
        <f t="shared" si="467"/>
        <v>0</v>
      </c>
      <c r="N2720" s="319">
        <f t="shared" si="468"/>
        <v>0</v>
      </c>
      <c r="O2720" s="300"/>
      <c r="P2720" s="300"/>
      <c r="Q2720" s="297"/>
      <c r="R2720" s="297"/>
      <c r="S2720" s="299" t="str">
        <f t="shared" si="474"/>
        <v/>
      </c>
    </row>
    <row r="2721" spans="1:19" ht="30" customHeight="1" x14ac:dyDescent="0.2">
      <c r="A2721" s="277" t="str">
        <f t="shared" si="464"/>
        <v/>
      </c>
      <c r="B2721" s="296" t="str">
        <f t="shared" si="469"/>
        <v/>
      </c>
      <c r="C2721" s="296" t="str">
        <f t="shared" si="470"/>
        <v/>
      </c>
      <c r="D2721" s="297" t="str">
        <f t="shared" si="471"/>
        <v/>
      </c>
      <c r="E2721" s="298" t="str">
        <f t="shared" si="473"/>
        <v/>
      </c>
      <c r="F2721" s="297"/>
      <c r="G2721" s="297">
        <v>2721</v>
      </c>
      <c r="H2721" s="296" t="str">
        <f t="shared" si="472"/>
        <v/>
      </c>
      <c r="I2721" s="299" t="str">
        <f t="shared" si="465"/>
        <v/>
      </c>
      <c r="J2721" s="93"/>
      <c r="L2721" s="278">
        <f t="shared" si="466"/>
        <v>0</v>
      </c>
      <c r="M2721" s="278">
        <f t="shared" si="467"/>
        <v>0</v>
      </c>
      <c r="N2721" s="319">
        <f t="shared" si="468"/>
        <v>0</v>
      </c>
      <c r="O2721" s="300"/>
      <c r="P2721" s="300"/>
      <c r="Q2721" s="297"/>
      <c r="R2721" s="297"/>
      <c r="S2721" s="299" t="str">
        <f t="shared" si="474"/>
        <v/>
      </c>
    </row>
    <row r="2722" spans="1:19" ht="30" customHeight="1" x14ac:dyDescent="0.2">
      <c r="A2722" s="277" t="str">
        <f t="shared" si="464"/>
        <v/>
      </c>
      <c r="B2722" s="296" t="str">
        <f t="shared" si="469"/>
        <v/>
      </c>
      <c r="C2722" s="296" t="str">
        <f t="shared" si="470"/>
        <v/>
      </c>
      <c r="D2722" s="297" t="str">
        <f t="shared" si="471"/>
        <v/>
      </c>
      <c r="E2722" s="298" t="str">
        <f t="shared" si="473"/>
        <v/>
      </c>
      <c r="F2722" s="297"/>
      <c r="G2722" s="297">
        <v>2722</v>
      </c>
      <c r="H2722" s="296" t="str">
        <f t="shared" si="472"/>
        <v/>
      </c>
      <c r="I2722" s="299" t="str">
        <f t="shared" si="465"/>
        <v/>
      </c>
      <c r="J2722" s="93"/>
      <c r="L2722" s="278">
        <f t="shared" si="466"/>
        <v>0</v>
      </c>
      <c r="M2722" s="278">
        <f t="shared" si="467"/>
        <v>0</v>
      </c>
      <c r="N2722" s="319">
        <f t="shared" si="468"/>
        <v>0</v>
      </c>
      <c r="O2722" s="300"/>
      <c r="P2722" s="300"/>
      <c r="Q2722" s="297"/>
      <c r="R2722" s="297"/>
      <c r="S2722" s="299" t="str">
        <f t="shared" si="474"/>
        <v/>
      </c>
    </row>
    <row r="2723" spans="1:19" ht="30" customHeight="1" x14ac:dyDescent="0.2">
      <c r="A2723" s="277" t="str">
        <f t="shared" si="464"/>
        <v/>
      </c>
      <c r="B2723" s="296" t="str">
        <f t="shared" si="469"/>
        <v/>
      </c>
      <c r="C2723" s="296" t="str">
        <f t="shared" si="470"/>
        <v/>
      </c>
      <c r="D2723" s="297" t="str">
        <f t="shared" si="471"/>
        <v/>
      </c>
      <c r="E2723" s="298" t="str">
        <f t="shared" si="473"/>
        <v/>
      </c>
      <c r="F2723" s="297"/>
      <c r="G2723" s="297">
        <v>2723</v>
      </c>
      <c r="H2723" s="296" t="str">
        <f t="shared" si="472"/>
        <v/>
      </c>
      <c r="I2723" s="299" t="str">
        <f t="shared" si="465"/>
        <v/>
      </c>
      <c r="J2723" s="93"/>
      <c r="L2723" s="278">
        <f t="shared" si="466"/>
        <v>0</v>
      </c>
      <c r="M2723" s="278">
        <f t="shared" si="467"/>
        <v>0</v>
      </c>
      <c r="N2723" s="319">
        <f t="shared" si="468"/>
        <v>0</v>
      </c>
      <c r="O2723" s="300"/>
      <c r="P2723" s="300"/>
      <c r="Q2723" s="297"/>
      <c r="R2723" s="297"/>
      <c r="S2723" s="299" t="str">
        <f t="shared" si="474"/>
        <v/>
      </c>
    </row>
    <row r="2724" spans="1:19" ht="30" customHeight="1" x14ac:dyDescent="0.2">
      <c r="A2724" s="277" t="str">
        <f t="shared" si="464"/>
        <v/>
      </c>
      <c r="B2724" s="296" t="str">
        <f t="shared" si="469"/>
        <v/>
      </c>
      <c r="C2724" s="296" t="str">
        <f t="shared" si="470"/>
        <v/>
      </c>
      <c r="D2724" s="297" t="str">
        <f t="shared" si="471"/>
        <v/>
      </c>
      <c r="E2724" s="298" t="str">
        <f t="shared" si="473"/>
        <v/>
      </c>
      <c r="F2724" s="297"/>
      <c r="G2724" s="297">
        <v>2724</v>
      </c>
      <c r="H2724" s="296" t="str">
        <f t="shared" si="472"/>
        <v/>
      </c>
      <c r="I2724" s="299" t="str">
        <f t="shared" si="465"/>
        <v/>
      </c>
      <c r="J2724" s="93"/>
      <c r="L2724" s="278">
        <f t="shared" si="466"/>
        <v>0</v>
      </c>
      <c r="M2724" s="278">
        <f t="shared" si="467"/>
        <v>0</v>
      </c>
      <c r="N2724" s="319">
        <f t="shared" si="468"/>
        <v>0</v>
      </c>
      <c r="O2724" s="300"/>
      <c r="P2724" s="300"/>
      <c r="Q2724" s="297"/>
      <c r="R2724" s="297"/>
      <c r="S2724" s="299" t="str">
        <f t="shared" si="474"/>
        <v/>
      </c>
    </row>
    <row r="2725" spans="1:19" ht="30" customHeight="1" x14ac:dyDescent="0.2">
      <c r="A2725" s="277" t="str">
        <f t="shared" si="464"/>
        <v/>
      </c>
      <c r="B2725" s="296" t="str">
        <f t="shared" si="469"/>
        <v/>
      </c>
      <c r="C2725" s="296" t="str">
        <f t="shared" si="470"/>
        <v/>
      </c>
      <c r="D2725" s="297" t="str">
        <f t="shared" si="471"/>
        <v/>
      </c>
      <c r="E2725" s="298" t="str">
        <f t="shared" si="473"/>
        <v/>
      </c>
      <c r="F2725" s="297"/>
      <c r="G2725" s="297">
        <v>2725</v>
      </c>
      <c r="H2725" s="296" t="str">
        <f t="shared" si="472"/>
        <v/>
      </c>
      <c r="I2725" s="299" t="str">
        <f t="shared" si="465"/>
        <v/>
      </c>
      <c r="J2725" s="93"/>
      <c r="L2725" s="278">
        <f t="shared" si="466"/>
        <v>0</v>
      </c>
      <c r="M2725" s="278">
        <f t="shared" si="467"/>
        <v>0</v>
      </c>
      <c r="N2725" s="319">
        <f t="shared" si="468"/>
        <v>0</v>
      </c>
      <c r="O2725" s="300"/>
      <c r="P2725" s="300"/>
      <c r="Q2725" s="297"/>
      <c r="R2725" s="297"/>
      <c r="S2725" s="299" t="str">
        <f t="shared" si="474"/>
        <v/>
      </c>
    </row>
    <row r="2726" spans="1:19" ht="30" customHeight="1" x14ac:dyDescent="0.2">
      <c r="A2726" s="277" t="str">
        <f t="shared" si="464"/>
        <v/>
      </c>
      <c r="B2726" s="296" t="str">
        <f t="shared" si="469"/>
        <v/>
      </c>
      <c r="C2726" s="296" t="str">
        <f t="shared" si="470"/>
        <v/>
      </c>
      <c r="D2726" s="297" t="str">
        <f t="shared" si="471"/>
        <v/>
      </c>
      <c r="E2726" s="298" t="str">
        <f t="shared" si="473"/>
        <v/>
      </c>
      <c r="F2726" s="297"/>
      <c r="G2726" s="297">
        <v>2726</v>
      </c>
      <c r="H2726" s="296" t="str">
        <f t="shared" si="472"/>
        <v/>
      </c>
      <c r="I2726" s="299" t="str">
        <f t="shared" si="465"/>
        <v/>
      </c>
      <c r="J2726" s="93"/>
      <c r="L2726" s="278">
        <f t="shared" si="466"/>
        <v>0</v>
      </c>
      <c r="M2726" s="278">
        <f t="shared" si="467"/>
        <v>0</v>
      </c>
      <c r="N2726" s="319">
        <f t="shared" si="468"/>
        <v>0</v>
      </c>
      <c r="O2726" s="300"/>
      <c r="P2726" s="300"/>
      <c r="Q2726" s="297"/>
      <c r="R2726" s="297"/>
      <c r="S2726" s="299" t="str">
        <f t="shared" si="474"/>
        <v/>
      </c>
    </row>
    <row r="2727" spans="1:19" ht="30" customHeight="1" x14ac:dyDescent="0.2">
      <c r="A2727" s="277" t="str">
        <f t="shared" si="464"/>
        <v/>
      </c>
      <c r="B2727" s="296" t="str">
        <f t="shared" si="469"/>
        <v/>
      </c>
      <c r="C2727" s="296" t="str">
        <f t="shared" si="470"/>
        <v/>
      </c>
      <c r="D2727" s="297" t="str">
        <f t="shared" si="471"/>
        <v/>
      </c>
      <c r="E2727" s="298" t="str">
        <f t="shared" si="473"/>
        <v/>
      </c>
      <c r="F2727" s="297"/>
      <c r="G2727" s="297">
        <v>2727</v>
      </c>
      <c r="H2727" s="296" t="str">
        <f t="shared" si="472"/>
        <v/>
      </c>
      <c r="I2727" s="299" t="str">
        <f t="shared" si="465"/>
        <v/>
      </c>
      <c r="J2727" s="93"/>
      <c r="L2727" s="278">
        <f t="shared" si="466"/>
        <v>0</v>
      </c>
      <c r="M2727" s="278">
        <f t="shared" si="467"/>
        <v>0</v>
      </c>
      <c r="N2727" s="319">
        <f t="shared" si="468"/>
        <v>0</v>
      </c>
      <c r="O2727" s="300"/>
      <c r="P2727" s="300"/>
      <c r="Q2727" s="297"/>
      <c r="R2727" s="297"/>
      <c r="S2727" s="299" t="str">
        <f t="shared" si="474"/>
        <v/>
      </c>
    </row>
    <row r="2728" spans="1:19" ht="30" customHeight="1" x14ac:dyDescent="0.2">
      <c r="A2728" s="277" t="str">
        <f t="shared" si="464"/>
        <v/>
      </c>
      <c r="B2728" s="296" t="str">
        <f t="shared" si="469"/>
        <v/>
      </c>
      <c r="C2728" s="296" t="str">
        <f t="shared" si="470"/>
        <v/>
      </c>
      <c r="D2728" s="297" t="str">
        <f t="shared" si="471"/>
        <v/>
      </c>
      <c r="E2728" s="298" t="str">
        <f t="shared" si="473"/>
        <v/>
      </c>
      <c r="F2728" s="297"/>
      <c r="G2728" s="297">
        <v>2728</v>
      </c>
      <c r="H2728" s="296" t="str">
        <f t="shared" si="472"/>
        <v/>
      </c>
      <c r="I2728" s="299" t="str">
        <f t="shared" si="465"/>
        <v/>
      </c>
      <c r="J2728" s="93"/>
      <c r="L2728" s="278">
        <f t="shared" si="466"/>
        <v>0</v>
      </c>
      <c r="M2728" s="278">
        <f t="shared" si="467"/>
        <v>0</v>
      </c>
      <c r="N2728" s="319">
        <f t="shared" si="468"/>
        <v>0</v>
      </c>
      <c r="O2728" s="300"/>
      <c r="P2728" s="300"/>
      <c r="Q2728" s="297"/>
      <c r="R2728" s="297"/>
      <c r="S2728" s="299" t="str">
        <f t="shared" si="474"/>
        <v/>
      </c>
    </row>
    <row r="2729" spans="1:19" ht="30" customHeight="1" x14ac:dyDescent="0.2">
      <c r="A2729" s="277" t="str">
        <f t="shared" si="464"/>
        <v/>
      </c>
      <c r="B2729" s="296" t="str">
        <f t="shared" si="469"/>
        <v/>
      </c>
      <c r="C2729" s="296" t="str">
        <f t="shared" si="470"/>
        <v/>
      </c>
      <c r="D2729" s="297" t="str">
        <f t="shared" si="471"/>
        <v/>
      </c>
      <c r="E2729" s="298" t="str">
        <f t="shared" si="473"/>
        <v/>
      </c>
      <c r="F2729" s="297"/>
      <c r="G2729" s="297">
        <v>2729</v>
      </c>
      <c r="H2729" s="296" t="str">
        <f t="shared" si="472"/>
        <v/>
      </c>
      <c r="I2729" s="299" t="str">
        <f t="shared" si="465"/>
        <v/>
      </c>
      <c r="J2729" s="93"/>
      <c r="L2729" s="278">
        <f t="shared" si="466"/>
        <v>0</v>
      </c>
      <c r="M2729" s="278">
        <f t="shared" si="467"/>
        <v>0</v>
      </c>
      <c r="N2729" s="319">
        <f t="shared" si="468"/>
        <v>0</v>
      </c>
      <c r="O2729" s="300"/>
      <c r="P2729" s="300"/>
      <c r="Q2729" s="297"/>
      <c r="R2729" s="297"/>
      <c r="S2729" s="299" t="str">
        <f t="shared" si="474"/>
        <v/>
      </c>
    </row>
    <row r="2730" spans="1:19" ht="30" customHeight="1" x14ac:dyDescent="0.2">
      <c r="A2730" s="277" t="str">
        <f t="shared" si="464"/>
        <v/>
      </c>
      <c r="B2730" s="296" t="str">
        <f t="shared" si="469"/>
        <v/>
      </c>
      <c r="C2730" s="296" t="str">
        <f t="shared" si="470"/>
        <v/>
      </c>
      <c r="D2730" s="297" t="str">
        <f t="shared" si="471"/>
        <v/>
      </c>
      <c r="E2730" s="298" t="str">
        <f t="shared" si="473"/>
        <v/>
      </c>
      <c r="F2730" s="297"/>
      <c r="G2730" s="297">
        <v>2730</v>
      </c>
      <c r="H2730" s="296" t="str">
        <f t="shared" si="472"/>
        <v/>
      </c>
      <c r="I2730" s="299" t="str">
        <f t="shared" si="465"/>
        <v/>
      </c>
      <c r="J2730" s="93"/>
      <c r="L2730" s="278">
        <f t="shared" si="466"/>
        <v>0</v>
      </c>
      <c r="M2730" s="278">
        <f t="shared" si="467"/>
        <v>0</v>
      </c>
      <c r="N2730" s="319">
        <f t="shared" si="468"/>
        <v>0</v>
      </c>
      <c r="O2730" s="300"/>
      <c r="P2730" s="300"/>
      <c r="Q2730" s="297"/>
      <c r="R2730" s="297"/>
      <c r="S2730" s="299" t="str">
        <f t="shared" si="474"/>
        <v/>
      </c>
    </row>
    <row r="2731" spans="1:19" ht="30" customHeight="1" x14ac:dyDescent="0.2">
      <c r="A2731" s="277" t="str">
        <f t="shared" si="464"/>
        <v/>
      </c>
      <c r="B2731" s="296" t="str">
        <f t="shared" si="469"/>
        <v/>
      </c>
      <c r="C2731" s="296" t="str">
        <f t="shared" si="470"/>
        <v/>
      </c>
      <c r="D2731" s="297" t="str">
        <f t="shared" si="471"/>
        <v/>
      </c>
      <c r="E2731" s="298" t="str">
        <f t="shared" si="473"/>
        <v/>
      </c>
      <c r="F2731" s="297"/>
      <c r="G2731" s="297">
        <v>2731</v>
      </c>
      <c r="H2731" s="296" t="str">
        <f t="shared" si="472"/>
        <v/>
      </c>
      <c r="I2731" s="299" t="str">
        <f t="shared" si="465"/>
        <v/>
      </c>
      <c r="J2731" s="93"/>
      <c r="L2731" s="278">
        <f t="shared" si="466"/>
        <v>0</v>
      </c>
      <c r="M2731" s="278">
        <f t="shared" si="467"/>
        <v>0</v>
      </c>
      <c r="N2731" s="319">
        <f t="shared" si="468"/>
        <v>0</v>
      </c>
      <c r="O2731" s="300"/>
      <c r="P2731" s="300"/>
      <c r="Q2731" s="297"/>
      <c r="R2731" s="297"/>
      <c r="S2731" s="299" t="str">
        <f t="shared" si="474"/>
        <v/>
      </c>
    </row>
    <row r="2732" spans="1:19" ht="30" customHeight="1" x14ac:dyDescent="0.2">
      <c r="A2732" s="277" t="str">
        <f t="shared" si="464"/>
        <v/>
      </c>
      <c r="B2732" s="296" t="str">
        <f t="shared" si="469"/>
        <v/>
      </c>
      <c r="C2732" s="296" t="str">
        <f t="shared" si="470"/>
        <v/>
      </c>
      <c r="D2732" s="297" t="str">
        <f t="shared" si="471"/>
        <v/>
      </c>
      <c r="E2732" s="298" t="str">
        <f t="shared" si="473"/>
        <v/>
      </c>
      <c r="F2732" s="297"/>
      <c r="G2732" s="297">
        <v>2732</v>
      </c>
      <c r="H2732" s="296" t="str">
        <f t="shared" si="472"/>
        <v/>
      </c>
      <c r="I2732" s="299" t="str">
        <f t="shared" si="465"/>
        <v/>
      </c>
      <c r="J2732" s="93"/>
      <c r="L2732" s="278">
        <f t="shared" si="466"/>
        <v>0</v>
      </c>
      <c r="M2732" s="278">
        <f t="shared" si="467"/>
        <v>0</v>
      </c>
      <c r="N2732" s="319">
        <f t="shared" si="468"/>
        <v>0</v>
      </c>
      <c r="O2732" s="300"/>
      <c r="P2732" s="300"/>
      <c r="Q2732" s="297"/>
      <c r="R2732" s="297"/>
      <c r="S2732" s="299" t="str">
        <f t="shared" si="474"/>
        <v/>
      </c>
    </row>
    <row r="2733" spans="1:19" ht="30" customHeight="1" x14ac:dyDescent="0.2">
      <c r="A2733" s="277" t="str">
        <f t="shared" si="464"/>
        <v/>
      </c>
      <c r="B2733" s="296" t="str">
        <f t="shared" si="469"/>
        <v/>
      </c>
      <c r="C2733" s="296" t="str">
        <f t="shared" si="470"/>
        <v/>
      </c>
      <c r="D2733" s="297" t="str">
        <f t="shared" si="471"/>
        <v/>
      </c>
      <c r="E2733" s="298" t="str">
        <f t="shared" si="473"/>
        <v/>
      </c>
      <c r="F2733" s="297"/>
      <c r="G2733" s="297">
        <v>2733</v>
      </c>
      <c r="H2733" s="296" t="str">
        <f t="shared" si="472"/>
        <v/>
      </c>
      <c r="I2733" s="299" t="str">
        <f t="shared" si="465"/>
        <v/>
      </c>
      <c r="J2733" s="93"/>
      <c r="L2733" s="278">
        <f t="shared" si="466"/>
        <v>0</v>
      </c>
      <c r="M2733" s="278">
        <f t="shared" si="467"/>
        <v>0</v>
      </c>
      <c r="N2733" s="319">
        <f t="shared" si="468"/>
        <v>0</v>
      </c>
      <c r="O2733" s="300"/>
      <c r="P2733" s="300"/>
      <c r="Q2733" s="297"/>
      <c r="R2733" s="297"/>
      <c r="S2733" s="299" t="str">
        <f t="shared" si="474"/>
        <v/>
      </c>
    </row>
    <row r="2734" spans="1:19" ht="30" customHeight="1" x14ac:dyDescent="0.2">
      <c r="A2734" s="277" t="str">
        <f t="shared" si="464"/>
        <v/>
      </c>
      <c r="B2734" s="296" t="str">
        <f t="shared" si="469"/>
        <v/>
      </c>
      <c r="C2734" s="296" t="str">
        <f t="shared" si="470"/>
        <v/>
      </c>
      <c r="D2734" s="297" t="str">
        <f t="shared" si="471"/>
        <v/>
      </c>
      <c r="E2734" s="298" t="str">
        <f t="shared" si="473"/>
        <v/>
      </c>
      <c r="F2734" s="297"/>
      <c r="G2734" s="297">
        <v>2734</v>
      </c>
      <c r="H2734" s="296" t="str">
        <f t="shared" si="472"/>
        <v/>
      </c>
      <c r="I2734" s="299" t="str">
        <f t="shared" si="465"/>
        <v/>
      </c>
      <c r="J2734" s="93"/>
      <c r="L2734" s="278">
        <f t="shared" si="466"/>
        <v>0</v>
      </c>
      <c r="M2734" s="278">
        <f t="shared" si="467"/>
        <v>0</v>
      </c>
      <c r="N2734" s="319">
        <f t="shared" si="468"/>
        <v>0</v>
      </c>
      <c r="O2734" s="300"/>
      <c r="P2734" s="300"/>
      <c r="Q2734" s="297"/>
      <c r="R2734" s="297"/>
      <c r="S2734" s="299" t="str">
        <f t="shared" si="474"/>
        <v/>
      </c>
    </row>
    <row r="2735" spans="1:19" ht="30" customHeight="1" x14ac:dyDescent="0.2">
      <c r="A2735" s="277" t="str">
        <f t="shared" si="464"/>
        <v/>
      </c>
      <c r="B2735" s="296" t="str">
        <f t="shared" si="469"/>
        <v/>
      </c>
      <c r="C2735" s="296" t="str">
        <f t="shared" si="470"/>
        <v/>
      </c>
      <c r="D2735" s="297" t="str">
        <f t="shared" si="471"/>
        <v/>
      </c>
      <c r="E2735" s="298" t="str">
        <f t="shared" si="473"/>
        <v/>
      </c>
      <c r="F2735" s="297"/>
      <c r="G2735" s="297">
        <v>2735</v>
      </c>
      <c r="H2735" s="296" t="str">
        <f t="shared" si="472"/>
        <v/>
      </c>
      <c r="I2735" s="299" t="str">
        <f t="shared" si="465"/>
        <v/>
      </c>
      <c r="J2735" s="93"/>
      <c r="L2735" s="278">
        <f t="shared" si="466"/>
        <v>0</v>
      </c>
      <c r="M2735" s="278">
        <f t="shared" si="467"/>
        <v>0</v>
      </c>
      <c r="N2735" s="319">
        <f t="shared" si="468"/>
        <v>0</v>
      </c>
      <c r="O2735" s="300"/>
      <c r="P2735" s="300"/>
      <c r="Q2735" s="297"/>
      <c r="R2735" s="297"/>
      <c r="S2735" s="299" t="str">
        <f t="shared" si="474"/>
        <v/>
      </c>
    </row>
    <row r="2736" spans="1:19" ht="30" customHeight="1" x14ac:dyDescent="0.2">
      <c r="A2736" s="277" t="str">
        <f t="shared" si="464"/>
        <v/>
      </c>
      <c r="B2736" s="296" t="str">
        <f t="shared" si="469"/>
        <v/>
      </c>
      <c r="C2736" s="296" t="str">
        <f t="shared" si="470"/>
        <v/>
      </c>
      <c r="D2736" s="297" t="str">
        <f t="shared" si="471"/>
        <v/>
      </c>
      <c r="E2736" s="298" t="str">
        <f t="shared" si="473"/>
        <v/>
      </c>
      <c r="F2736" s="297"/>
      <c r="G2736" s="297">
        <v>2736</v>
      </c>
      <c r="H2736" s="296" t="str">
        <f t="shared" si="472"/>
        <v/>
      </c>
      <c r="I2736" s="299" t="str">
        <f t="shared" si="465"/>
        <v/>
      </c>
      <c r="J2736" s="93"/>
      <c r="L2736" s="278">
        <f t="shared" si="466"/>
        <v>0</v>
      </c>
      <c r="M2736" s="278">
        <f t="shared" si="467"/>
        <v>0</v>
      </c>
      <c r="N2736" s="319">
        <f t="shared" si="468"/>
        <v>0</v>
      </c>
      <c r="O2736" s="300"/>
      <c r="P2736" s="300"/>
      <c r="Q2736" s="297"/>
      <c r="R2736" s="297"/>
      <c r="S2736" s="299" t="str">
        <f t="shared" si="474"/>
        <v/>
      </c>
    </row>
    <row r="2737" spans="1:19" ht="30" customHeight="1" x14ac:dyDescent="0.2">
      <c r="A2737" s="277" t="str">
        <f t="shared" si="464"/>
        <v/>
      </c>
      <c r="B2737" s="296" t="str">
        <f t="shared" si="469"/>
        <v/>
      </c>
      <c r="C2737" s="296" t="str">
        <f t="shared" si="470"/>
        <v/>
      </c>
      <c r="D2737" s="297" t="str">
        <f t="shared" si="471"/>
        <v/>
      </c>
      <c r="E2737" s="298" t="str">
        <f t="shared" si="473"/>
        <v/>
      </c>
      <c r="F2737" s="297"/>
      <c r="G2737" s="297">
        <v>2737</v>
      </c>
      <c r="H2737" s="296" t="str">
        <f t="shared" si="472"/>
        <v/>
      </c>
      <c r="I2737" s="299" t="str">
        <f t="shared" si="465"/>
        <v/>
      </c>
      <c r="J2737" s="93"/>
      <c r="L2737" s="278">
        <f t="shared" si="466"/>
        <v>0</v>
      </c>
      <c r="M2737" s="278">
        <f t="shared" si="467"/>
        <v>0</v>
      </c>
      <c r="N2737" s="319">
        <f t="shared" si="468"/>
        <v>0</v>
      </c>
      <c r="O2737" s="300"/>
      <c r="P2737" s="300"/>
      <c r="Q2737" s="297"/>
      <c r="R2737" s="297"/>
      <c r="S2737" s="299" t="str">
        <f t="shared" si="474"/>
        <v/>
      </c>
    </row>
    <row r="2738" spans="1:19" ht="30" customHeight="1" x14ac:dyDescent="0.2">
      <c r="A2738" s="277" t="str">
        <f t="shared" si="464"/>
        <v/>
      </c>
      <c r="B2738" s="296" t="str">
        <f t="shared" si="469"/>
        <v/>
      </c>
      <c r="C2738" s="296" t="str">
        <f t="shared" si="470"/>
        <v/>
      </c>
      <c r="D2738" s="297" t="str">
        <f t="shared" si="471"/>
        <v/>
      </c>
      <c r="E2738" s="298" t="str">
        <f t="shared" si="473"/>
        <v/>
      </c>
      <c r="F2738" s="297"/>
      <c r="G2738" s="297">
        <v>2738</v>
      </c>
      <c r="H2738" s="296" t="str">
        <f t="shared" si="472"/>
        <v/>
      </c>
      <c r="I2738" s="299" t="str">
        <f t="shared" si="465"/>
        <v/>
      </c>
      <c r="J2738" s="93"/>
      <c r="L2738" s="278">
        <f t="shared" si="466"/>
        <v>0</v>
      </c>
      <c r="M2738" s="278">
        <f t="shared" si="467"/>
        <v>0</v>
      </c>
      <c r="N2738" s="319">
        <f t="shared" si="468"/>
        <v>0</v>
      </c>
      <c r="O2738" s="300"/>
      <c r="P2738" s="300"/>
      <c r="Q2738" s="297"/>
      <c r="R2738" s="297"/>
      <c r="S2738" s="299" t="str">
        <f t="shared" si="474"/>
        <v/>
      </c>
    </row>
    <row r="2739" spans="1:19" ht="30" customHeight="1" x14ac:dyDescent="0.2">
      <c r="A2739" s="277" t="str">
        <f t="shared" si="464"/>
        <v/>
      </c>
      <c r="B2739" s="296" t="str">
        <f t="shared" si="469"/>
        <v/>
      </c>
      <c r="C2739" s="296" t="str">
        <f t="shared" si="470"/>
        <v/>
      </c>
      <c r="D2739" s="297" t="str">
        <f t="shared" si="471"/>
        <v/>
      </c>
      <c r="E2739" s="298" t="str">
        <f t="shared" si="473"/>
        <v/>
      </c>
      <c r="F2739" s="297"/>
      <c r="G2739" s="297">
        <v>2739</v>
      </c>
      <c r="H2739" s="296" t="str">
        <f t="shared" si="472"/>
        <v/>
      </c>
      <c r="I2739" s="299" t="str">
        <f t="shared" si="465"/>
        <v/>
      </c>
      <c r="J2739" s="93"/>
      <c r="L2739" s="278">
        <f t="shared" si="466"/>
        <v>0</v>
      </c>
      <c r="M2739" s="278">
        <f t="shared" si="467"/>
        <v>0</v>
      </c>
      <c r="N2739" s="319">
        <f t="shared" si="468"/>
        <v>0</v>
      </c>
      <c r="O2739" s="300"/>
      <c r="P2739" s="300"/>
      <c r="Q2739" s="297"/>
      <c r="R2739" s="297"/>
      <c r="S2739" s="299" t="str">
        <f t="shared" si="474"/>
        <v/>
      </c>
    </row>
    <row r="2740" spans="1:19" ht="30" customHeight="1" x14ac:dyDescent="0.2">
      <c r="A2740" s="277" t="str">
        <f t="shared" si="464"/>
        <v/>
      </c>
      <c r="B2740" s="296" t="str">
        <f t="shared" si="469"/>
        <v/>
      </c>
      <c r="C2740" s="296" t="str">
        <f t="shared" si="470"/>
        <v/>
      </c>
      <c r="D2740" s="297" t="str">
        <f t="shared" si="471"/>
        <v/>
      </c>
      <c r="E2740" s="298" t="str">
        <f t="shared" si="473"/>
        <v/>
      </c>
      <c r="F2740" s="297"/>
      <c r="G2740" s="297">
        <v>2740</v>
      </c>
      <c r="H2740" s="296" t="str">
        <f t="shared" si="472"/>
        <v/>
      </c>
      <c r="I2740" s="299" t="str">
        <f t="shared" si="465"/>
        <v/>
      </c>
      <c r="J2740" s="93"/>
      <c r="L2740" s="278">
        <f t="shared" si="466"/>
        <v>0</v>
      </c>
      <c r="M2740" s="278">
        <f t="shared" si="467"/>
        <v>0</v>
      </c>
      <c r="N2740" s="319">
        <f t="shared" si="468"/>
        <v>0</v>
      </c>
      <c r="O2740" s="300"/>
      <c r="P2740" s="300"/>
      <c r="Q2740" s="297"/>
      <c r="R2740" s="297"/>
      <c r="S2740" s="299" t="str">
        <f t="shared" si="474"/>
        <v/>
      </c>
    </row>
    <row r="2741" spans="1:19" ht="30" customHeight="1" x14ac:dyDescent="0.2">
      <c r="A2741" s="277" t="str">
        <f t="shared" si="464"/>
        <v/>
      </c>
      <c r="B2741" s="296" t="str">
        <f t="shared" si="469"/>
        <v/>
      </c>
      <c r="C2741" s="296" t="str">
        <f t="shared" si="470"/>
        <v/>
      </c>
      <c r="D2741" s="297" t="str">
        <f t="shared" si="471"/>
        <v/>
      </c>
      <c r="E2741" s="298" t="str">
        <f t="shared" si="473"/>
        <v/>
      </c>
      <c r="F2741" s="297"/>
      <c r="G2741" s="297">
        <v>2741</v>
      </c>
      <c r="H2741" s="296" t="str">
        <f t="shared" si="472"/>
        <v/>
      </c>
      <c r="I2741" s="299" t="str">
        <f t="shared" si="465"/>
        <v/>
      </c>
      <c r="J2741" s="93"/>
      <c r="L2741" s="278">
        <f t="shared" si="466"/>
        <v>0</v>
      </c>
      <c r="M2741" s="278">
        <f t="shared" si="467"/>
        <v>0</v>
      </c>
      <c r="N2741" s="319">
        <f t="shared" si="468"/>
        <v>0</v>
      </c>
      <c r="O2741" s="300"/>
      <c r="P2741" s="300"/>
      <c r="Q2741" s="297"/>
      <c r="R2741" s="297"/>
      <c r="S2741" s="299" t="str">
        <f t="shared" si="474"/>
        <v/>
      </c>
    </row>
    <row r="2742" spans="1:19" ht="30" customHeight="1" x14ac:dyDescent="0.2">
      <c r="A2742" s="277" t="str">
        <f t="shared" si="464"/>
        <v/>
      </c>
      <c r="B2742" s="296" t="str">
        <f t="shared" si="469"/>
        <v/>
      </c>
      <c r="C2742" s="296" t="str">
        <f t="shared" si="470"/>
        <v/>
      </c>
      <c r="D2742" s="297" t="str">
        <f t="shared" si="471"/>
        <v/>
      </c>
      <c r="E2742" s="298" t="str">
        <f t="shared" si="473"/>
        <v/>
      </c>
      <c r="F2742" s="297"/>
      <c r="G2742" s="297">
        <v>2742</v>
      </c>
      <c r="H2742" s="296" t="str">
        <f t="shared" si="472"/>
        <v/>
      </c>
      <c r="I2742" s="299" t="str">
        <f t="shared" si="465"/>
        <v/>
      </c>
      <c r="J2742" s="93"/>
      <c r="L2742" s="278">
        <f t="shared" si="466"/>
        <v>0</v>
      </c>
      <c r="M2742" s="278">
        <f t="shared" si="467"/>
        <v>0</v>
      </c>
      <c r="N2742" s="319">
        <f t="shared" si="468"/>
        <v>0</v>
      </c>
      <c r="O2742" s="300"/>
      <c r="P2742" s="300"/>
      <c r="Q2742" s="297"/>
      <c r="R2742" s="297"/>
      <c r="S2742" s="299" t="str">
        <f t="shared" si="474"/>
        <v/>
      </c>
    </row>
    <row r="2743" spans="1:19" ht="30" customHeight="1" x14ac:dyDescent="0.2">
      <c r="A2743" s="277" t="str">
        <f t="shared" si="464"/>
        <v/>
      </c>
      <c r="B2743" s="296" t="str">
        <f t="shared" si="469"/>
        <v/>
      </c>
      <c r="C2743" s="296" t="str">
        <f t="shared" si="470"/>
        <v/>
      </c>
      <c r="D2743" s="297" t="str">
        <f t="shared" si="471"/>
        <v/>
      </c>
      <c r="E2743" s="298" t="str">
        <f t="shared" si="473"/>
        <v/>
      </c>
      <c r="F2743" s="297"/>
      <c r="G2743" s="297">
        <v>2743</v>
      </c>
      <c r="H2743" s="296" t="str">
        <f t="shared" si="472"/>
        <v/>
      </c>
      <c r="I2743" s="299" t="str">
        <f t="shared" si="465"/>
        <v/>
      </c>
      <c r="J2743" s="93"/>
      <c r="L2743" s="278">
        <f t="shared" si="466"/>
        <v>0</v>
      </c>
      <c r="M2743" s="278">
        <f t="shared" si="467"/>
        <v>0</v>
      </c>
      <c r="N2743" s="319">
        <f t="shared" si="468"/>
        <v>0</v>
      </c>
      <c r="O2743" s="300"/>
      <c r="P2743" s="300"/>
      <c r="Q2743" s="297"/>
      <c r="R2743" s="297"/>
      <c r="S2743" s="299" t="str">
        <f t="shared" si="474"/>
        <v/>
      </c>
    </row>
    <row r="2744" spans="1:19" ht="30" customHeight="1" x14ac:dyDescent="0.2">
      <c r="A2744" s="277" t="str">
        <f t="shared" si="464"/>
        <v/>
      </c>
      <c r="B2744" s="296" t="str">
        <f t="shared" si="469"/>
        <v/>
      </c>
      <c r="C2744" s="296" t="str">
        <f t="shared" si="470"/>
        <v/>
      </c>
      <c r="D2744" s="297" t="str">
        <f t="shared" si="471"/>
        <v/>
      </c>
      <c r="E2744" s="298" t="str">
        <f t="shared" si="473"/>
        <v/>
      </c>
      <c r="F2744" s="297"/>
      <c r="G2744" s="297">
        <v>2744</v>
      </c>
      <c r="H2744" s="296" t="str">
        <f t="shared" si="472"/>
        <v/>
      </c>
      <c r="I2744" s="299" t="str">
        <f t="shared" si="465"/>
        <v/>
      </c>
      <c r="J2744" s="93"/>
      <c r="L2744" s="278">
        <f t="shared" si="466"/>
        <v>0</v>
      </c>
      <c r="M2744" s="278">
        <f t="shared" si="467"/>
        <v>0</v>
      </c>
      <c r="N2744" s="319">
        <f t="shared" si="468"/>
        <v>0</v>
      </c>
      <c r="O2744" s="300"/>
      <c r="P2744" s="300"/>
      <c r="Q2744" s="297"/>
      <c r="R2744" s="297"/>
      <c r="S2744" s="299" t="str">
        <f t="shared" si="474"/>
        <v/>
      </c>
    </row>
    <row r="2745" spans="1:19" ht="30" customHeight="1" x14ac:dyDescent="0.2">
      <c r="A2745" s="277" t="str">
        <f t="shared" si="464"/>
        <v/>
      </c>
      <c r="B2745" s="296" t="str">
        <f t="shared" si="469"/>
        <v/>
      </c>
      <c r="C2745" s="296" t="str">
        <f t="shared" si="470"/>
        <v/>
      </c>
      <c r="D2745" s="297" t="str">
        <f t="shared" si="471"/>
        <v/>
      </c>
      <c r="E2745" s="298" t="str">
        <f t="shared" si="473"/>
        <v/>
      </c>
      <c r="F2745" s="297"/>
      <c r="G2745" s="297">
        <v>2745</v>
      </c>
      <c r="H2745" s="296" t="str">
        <f t="shared" si="472"/>
        <v/>
      </c>
      <c r="I2745" s="299" t="str">
        <f t="shared" si="465"/>
        <v/>
      </c>
      <c r="J2745" s="93"/>
      <c r="L2745" s="278">
        <f t="shared" si="466"/>
        <v>0</v>
      </c>
      <c r="M2745" s="278">
        <f t="shared" si="467"/>
        <v>0</v>
      </c>
      <c r="N2745" s="319">
        <f t="shared" si="468"/>
        <v>0</v>
      </c>
      <c r="O2745" s="300"/>
      <c r="P2745" s="300"/>
      <c r="Q2745" s="297"/>
      <c r="R2745" s="297"/>
      <c r="S2745" s="299" t="str">
        <f t="shared" si="474"/>
        <v/>
      </c>
    </row>
    <row r="2746" spans="1:19" ht="30" customHeight="1" x14ac:dyDescent="0.2">
      <c r="A2746" s="277" t="str">
        <f t="shared" si="464"/>
        <v/>
      </c>
      <c r="B2746" s="296" t="str">
        <f t="shared" si="469"/>
        <v/>
      </c>
      <c r="C2746" s="296" t="str">
        <f t="shared" si="470"/>
        <v/>
      </c>
      <c r="D2746" s="297" t="str">
        <f t="shared" si="471"/>
        <v/>
      </c>
      <c r="E2746" s="298" t="str">
        <f t="shared" si="473"/>
        <v/>
      </c>
      <c r="F2746" s="297"/>
      <c r="G2746" s="297">
        <v>2746</v>
      </c>
      <c r="H2746" s="296" t="str">
        <f t="shared" si="472"/>
        <v/>
      </c>
      <c r="I2746" s="299" t="str">
        <f t="shared" si="465"/>
        <v/>
      </c>
      <c r="J2746" s="93"/>
      <c r="L2746" s="278">
        <f t="shared" si="466"/>
        <v>0</v>
      </c>
      <c r="M2746" s="278">
        <f t="shared" si="467"/>
        <v>0</v>
      </c>
      <c r="N2746" s="319">
        <f t="shared" si="468"/>
        <v>0</v>
      </c>
      <c r="O2746" s="300"/>
      <c r="P2746" s="300"/>
      <c r="Q2746" s="297"/>
      <c r="R2746" s="297"/>
      <c r="S2746" s="299" t="str">
        <f t="shared" si="474"/>
        <v/>
      </c>
    </row>
    <row r="2747" spans="1:19" ht="30" customHeight="1" x14ac:dyDescent="0.2">
      <c r="A2747" s="277" t="str">
        <f t="shared" si="464"/>
        <v/>
      </c>
      <c r="B2747" s="296" t="str">
        <f t="shared" si="469"/>
        <v/>
      </c>
      <c r="C2747" s="296" t="str">
        <f t="shared" si="470"/>
        <v/>
      </c>
      <c r="D2747" s="297" t="str">
        <f t="shared" si="471"/>
        <v/>
      </c>
      <c r="E2747" s="298" t="str">
        <f t="shared" si="473"/>
        <v/>
      </c>
      <c r="F2747" s="297"/>
      <c r="G2747" s="297">
        <v>2747</v>
      </c>
      <c r="H2747" s="296" t="str">
        <f t="shared" si="472"/>
        <v/>
      </c>
      <c r="I2747" s="299" t="str">
        <f t="shared" si="465"/>
        <v/>
      </c>
      <c r="J2747" s="93"/>
      <c r="L2747" s="278">
        <f t="shared" si="466"/>
        <v>0</v>
      </c>
      <c r="M2747" s="278">
        <f t="shared" si="467"/>
        <v>0</v>
      </c>
      <c r="N2747" s="319">
        <f t="shared" si="468"/>
        <v>0</v>
      </c>
      <c r="O2747" s="300"/>
      <c r="P2747" s="300"/>
      <c r="Q2747" s="297"/>
      <c r="R2747" s="297"/>
      <c r="S2747" s="299" t="str">
        <f t="shared" si="474"/>
        <v/>
      </c>
    </row>
    <row r="2748" spans="1:19" ht="30" customHeight="1" x14ac:dyDescent="0.2">
      <c r="A2748" s="277" t="str">
        <f t="shared" si="464"/>
        <v/>
      </c>
      <c r="B2748" s="296" t="str">
        <f t="shared" si="469"/>
        <v/>
      </c>
      <c r="C2748" s="296" t="str">
        <f t="shared" si="470"/>
        <v/>
      </c>
      <c r="D2748" s="297" t="str">
        <f t="shared" si="471"/>
        <v/>
      </c>
      <c r="E2748" s="298" t="str">
        <f t="shared" si="473"/>
        <v/>
      </c>
      <c r="F2748" s="297"/>
      <c r="G2748" s="297">
        <v>2748</v>
      </c>
      <c r="H2748" s="296" t="str">
        <f t="shared" si="472"/>
        <v/>
      </c>
      <c r="I2748" s="299" t="str">
        <f t="shared" si="465"/>
        <v/>
      </c>
      <c r="J2748" s="93"/>
      <c r="L2748" s="278">
        <f t="shared" si="466"/>
        <v>0</v>
      </c>
      <c r="M2748" s="278">
        <f t="shared" si="467"/>
        <v>0</v>
      </c>
      <c r="N2748" s="319">
        <f t="shared" si="468"/>
        <v>0</v>
      </c>
      <c r="O2748" s="300"/>
      <c r="P2748" s="300"/>
      <c r="Q2748" s="297"/>
      <c r="R2748" s="297"/>
      <c r="S2748" s="299" t="str">
        <f t="shared" si="474"/>
        <v/>
      </c>
    </row>
    <row r="2749" spans="1:19" ht="30" customHeight="1" x14ac:dyDescent="0.2">
      <c r="A2749" s="277" t="str">
        <f t="shared" si="464"/>
        <v/>
      </c>
      <c r="B2749" s="296" t="str">
        <f t="shared" si="469"/>
        <v/>
      </c>
      <c r="C2749" s="296" t="str">
        <f t="shared" si="470"/>
        <v/>
      </c>
      <c r="D2749" s="297" t="str">
        <f t="shared" si="471"/>
        <v/>
      </c>
      <c r="E2749" s="298" t="str">
        <f t="shared" si="473"/>
        <v/>
      </c>
      <c r="F2749" s="297"/>
      <c r="G2749" s="297">
        <v>2749</v>
      </c>
      <c r="H2749" s="296" t="str">
        <f t="shared" si="472"/>
        <v/>
      </c>
      <c r="I2749" s="299" t="str">
        <f t="shared" si="465"/>
        <v/>
      </c>
      <c r="J2749" s="93"/>
      <c r="L2749" s="278">
        <f t="shared" si="466"/>
        <v>0</v>
      </c>
      <c r="M2749" s="278">
        <f t="shared" si="467"/>
        <v>0</v>
      </c>
      <c r="N2749" s="319">
        <f t="shared" si="468"/>
        <v>0</v>
      </c>
      <c r="O2749" s="300"/>
      <c r="P2749" s="300"/>
      <c r="Q2749" s="297"/>
      <c r="R2749" s="297"/>
      <c r="S2749" s="299" t="str">
        <f t="shared" si="474"/>
        <v/>
      </c>
    </row>
    <row r="2750" spans="1:19" ht="30" customHeight="1" x14ac:dyDescent="0.2">
      <c r="A2750" s="277" t="str">
        <f t="shared" si="464"/>
        <v/>
      </c>
      <c r="B2750" s="296" t="str">
        <f t="shared" si="469"/>
        <v/>
      </c>
      <c r="C2750" s="296" t="str">
        <f t="shared" si="470"/>
        <v/>
      </c>
      <c r="D2750" s="297" t="str">
        <f t="shared" si="471"/>
        <v/>
      </c>
      <c r="E2750" s="298" t="str">
        <f t="shared" si="473"/>
        <v/>
      </c>
      <c r="F2750" s="297"/>
      <c r="G2750" s="297">
        <v>2750</v>
      </c>
      <c r="H2750" s="296" t="str">
        <f t="shared" si="472"/>
        <v/>
      </c>
      <c r="I2750" s="299" t="str">
        <f t="shared" si="465"/>
        <v/>
      </c>
      <c r="J2750" s="93"/>
      <c r="L2750" s="278">
        <f t="shared" si="466"/>
        <v>0</v>
      </c>
      <c r="M2750" s="278">
        <f t="shared" si="467"/>
        <v>0</v>
      </c>
      <c r="N2750" s="319">
        <f t="shared" si="468"/>
        <v>0</v>
      </c>
      <c r="O2750" s="300"/>
      <c r="P2750" s="300"/>
      <c r="Q2750" s="297"/>
      <c r="R2750" s="297"/>
      <c r="S2750" s="299" t="str">
        <f t="shared" si="474"/>
        <v/>
      </c>
    </row>
    <row r="2751" spans="1:19" ht="30" customHeight="1" x14ac:dyDescent="0.2">
      <c r="A2751" s="277" t="str">
        <f t="shared" si="464"/>
        <v/>
      </c>
      <c r="B2751" s="296" t="str">
        <f t="shared" si="469"/>
        <v/>
      </c>
      <c r="C2751" s="296" t="str">
        <f t="shared" si="470"/>
        <v/>
      </c>
      <c r="D2751" s="297" t="str">
        <f t="shared" si="471"/>
        <v/>
      </c>
      <c r="E2751" s="298" t="str">
        <f t="shared" si="473"/>
        <v/>
      </c>
      <c r="F2751" s="297"/>
      <c r="G2751" s="297">
        <v>2751</v>
      </c>
      <c r="H2751" s="296" t="str">
        <f t="shared" si="472"/>
        <v/>
      </c>
      <c r="I2751" s="299" t="str">
        <f t="shared" si="465"/>
        <v/>
      </c>
      <c r="J2751" s="93"/>
      <c r="L2751" s="278">
        <f t="shared" si="466"/>
        <v>0</v>
      </c>
      <c r="M2751" s="278">
        <f t="shared" si="467"/>
        <v>0</v>
      </c>
      <c r="N2751" s="319">
        <f t="shared" si="468"/>
        <v>0</v>
      </c>
      <c r="O2751" s="300"/>
      <c r="P2751" s="300"/>
      <c r="Q2751" s="297"/>
      <c r="R2751" s="297"/>
      <c r="S2751" s="299" t="str">
        <f t="shared" si="474"/>
        <v/>
      </c>
    </row>
    <row r="2752" spans="1:19" ht="30" customHeight="1" x14ac:dyDescent="0.2">
      <c r="A2752" s="277" t="str">
        <f t="shared" si="464"/>
        <v/>
      </c>
      <c r="B2752" s="296" t="str">
        <f t="shared" si="469"/>
        <v/>
      </c>
      <c r="C2752" s="296" t="str">
        <f t="shared" si="470"/>
        <v/>
      </c>
      <c r="D2752" s="297" t="str">
        <f t="shared" si="471"/>
        <v/>
      </c>
      <c r="E2752" s="298" t="str">
        <f t="shared" si="473"/>
        <v/>
      </c>
      <c r="F2752" s="297"/>
      <c r="G2752" s="297">
        <v>2752</v>
      </c>
      <c r="H2752" s="296" t="str">
        <f t="shared" si="472"/>
        <v/>
      </c>
      <c r="I2752" s="299" t="str">
        <f t="shared" si="465"/>
        <v/>
      </c>
      <c r="J2752" s="93"/>
      <c r="L2752" s="278">
        <f t="shared" si="466"/>
        <v>0</v>
      </c>
      <c r="M2752" s="278">
        <f t="shared" si="467"/>
        <v>0</v>
      </c>
      <c r="N2752" s="319">
        <f t="shared" si="468"/>
        <v>0</v>
      </c>
      <c r="O2752" s="300"/>
      <c r="P2752" s="300"/>
      <c r="Q2752" s="297"/>
      <c r="R2752" s="297"/>
      <c r="S2752" s="299" t="str">
        <f t="shared" si="474"/>
        <v/>
      </c>
    </row>
    <row r="2753" spans="1:19" ht="30" customHeight="1" x14ac:dyDescent="0.2">
      <c r="A2753" s="277" t="str">
        <f t="shared" si="464"/>
        <v/>
      </c>
      <c r="B2753" s="296" t="str">
        <f t="shared" si="469"/>
        <v/>
      </c>
      <c r="C2753" s="296" t="str">
        <f t="shared" si="470"/>
        <v/>
      </c>
      <c r="D2753" s="297" t="str">
        <f t="shared" si="471"/>
        <v/>
      </c>
      <c r="E2753" s="298" t="str">
        <f t="shared" si="473"/>
        <v/>
      </c>
      <c r="F2753" s="297"/>
      <c r="G2753" s="297">
        <v>2753</v>
      </c>
      <c r="H2753" s="296" t="str">
        <f t="shared" si="472"/>
        <v/>
      </c>
      <c r="I2753" s="299" t="str">
        <f t="shared" si="465"/>
        <v/>
      </c>
      <c r="J2753" s="93"/>
      <c r="L2753" s="278">
        <f t="shared" si="466"/>
        <v>0</v>
      </c>
      <c r="M2753" s="278">
        <f t="shared" si="467"/>
        <v>0</v>
      </c>
      <c r="N2753" s="319">
        <f t="shared" si="468"/>
        <v>0</v>
      </c>
      <c r="O2753" s="300"/>
      <c r="P2753" s="300"/>
      <c r="Q2753" s="297"/>
      <c r="R2753" s="297"/>
      <c r="S2753" s="299" t="str">
        <f t="shared" si="474"/>
        <v/>
      </c>
    </row>
    <row r="2754" spans="1:19" ht="30" customHeight="1" x14ac:dyDescent="0.2">
      <c r="A2754" s="277" t="str">
        <f t="shared" ref="A2754:A2817" si="475">IF(B2754="","",$W$3)</f>
        <v/>
      </c>
      <c r="B2754" s="296" t="str">
        <f t="shared" si="469"/>
        <v/>
      </c>
      <c r="C2754" s="296" t="str">
        <f t="shared" si="470"/>
        <v/>
      </c>
      <c r="D2754" s="297" t="str">
        <f t="shared" si="471"/>
        <v/>
      </c>
      <c r="E2754" s="298" t="str">
        <f t="shared" si="473"/>
        <v/>
      </c>
      <c r="F2754" s="297"/>
      <c r="G2754" s="297">
        <v>2754</v>
      </c>
      <c r="H2754" s="296" t="str">
        <f t="shared" si="472"/>
        <v/>
      </c>
      <c r="I2754" s="299" t="str">
        <f t="shared" ref="I2754:I2817" si="476">IF(H2754="","",CONCATENATE("C",IF(H2754&gt;$X$1-25,0,INT(($X$1-H2754-20)/5))))</f>
        <v/>
      </c>
      <c r="J2754" s="93"/>
      <c r="L2754" s="278">
        <f t="shared" ref="L2754:L2817" si="477">IF(D2754="M",1,0)</f>
        <v>0</v>
      </c>
      <c r="M2754" s="278">
        <f t="shared" ref="M2754:M2817" si="478">IF(D2754="F",1,0)</f>
        <v>0</v>
      </c>
      <c r="N2754" s="319">
        <f t="shared" ref="N2754:N2817" si="479">IF(COUNTBLANK(O2754:R2754)=0,1,0)</f>
        <v>0</v>
      </c>
      <c r="O2754" s="300"/>
      <c r="P2754" s="300"/>
      <c r="Q2754" s="297"/>
      <c r="R2754" s="297"/>
      <c r="S2754" s="299" t="str">
        <f t="shared" si="474"/>
        <v/>
      </c>
    </row>
    <row r="2755" spans="1:19" ht="30" customHeight="1" x14ac:dyDescent="0.2">
      <c r="A2755" s="277" t="str">
        <f t="shared" si="475"/>
        <v/>
      </c>
      <c r="B2755" s="296" t="str">
        <f t="shared" ref="B2755:B2818" si="480">IF(O2755="","",O2755)</f>
        <v/>
      </c>
      <c r="C2755" s="296" t="str">
        <f t="shared" ref="C2755:C2818" si="481">IF(P2755="","",P2755)</f>
        <v/>
      </c>
      <c r="D2755" s="297" t="str">
        <f t="shared" ref="D2755:D2818" si="482">IF(Q2755="","",Q2755)</f>
        <v/>
      </c>
      <c r="E2755" s="298" t="str">
        <f t="shared" si="473"/>
        <v/>
      </c>
      <c r="F2755" s="297"/>
      <c r="G2755" s="297">
        <v>2755</v>
      </c>
      <c r="H2755" s="296" t="str">
        <f t="shared" ref="H2755:H2818" si="483">IF(R2755="","",R2755)</f>
        <v/>
      </c>
      <c r="I2755" s="299" t="str">
        <f t="shared" si="476"/>
        <v/>
      </c>
      <c r="J2755" s="93"/>
      <c r="L2755" s="278">
        <f t="shared" si="477"/>
        <v>0</v>
      </c>
      <c r="M2755" s="278">
        <f t="shared" si="478"/>
        <v>0</v>
      </c>
      <c r="N2755" s="319">
        <f t="shared" si="479"/>
        <v>0</v>
      </c>
      <c r="O2755" s="300"/>
      <c r="P2755" s="300"/>
      <c r="Q2755" s="297"/>
      <c r="R2755" s="297"/>
      <c r="S2755" s="299" t="str">
        <f t="shared" si="474"/>
        <v/>
      </c>
    </row>
    <row r="2756" spans="1:19" ht="30" customHeight="1" x14ac:dyDescent="0.2">
      <c r="A2756" s="277" t="str">
        <f t="shared" si="475"/>
        <v/>
      </c>
      <c r="B2756" s="296" t="str">
        <f t="shared" si="480"/>
        <v/>
      </c>
      <c r="C2756" s="296" t="str">
        <f t="shared" si="481"/>
        <v/>
      </c>
      <c r="D2756" s="297" t="str">
        <f t="shared" si="482"/>
        <v/>
      </c>
      <c r="E2756" s="298" t="str">
        <f t="shared" ref="E2756:E2819" si="484">IF(H2756="","",VALUE(CONCATENATE("01/01/",H2756)))</f>
        <v/>
      </c>
      <c r="F2756" s="297"/>
      <c r="G2756" s="297">
        <v>2756</v>
      </c>
      <c r="H2756" s="296" t="str">
        <f t="shared" si="483"/>
        <v/>
      </c>
      <c r="I2756" s="299" t="str">
        <f t="shared" si="476"/>
        <v/>
      </c>
      <c r="J2756" s="93"/>
      <c r="L2756" s="278">
        <f t="shared" si="477"/>
        <v>0</v>
      </c>
      <c r="M2756" s="278">
        <f t="shared" si="478"/>
        <v>0</v>
      </c>
      <c r="N2756" s="319">
        <f t="shared" si="479"/>
        <v>0</v>
      </c>
      <c r="O2756" s="300"/>
      <c r="P2756" s="300"/>
      <c r="Q2756" s="297"/>
      <c r="R2756" s="297"/>
      <c r="S2756" s="299" t="str">
        <f t="shared" si="474"/>
        <v/>
      </c>
    </row>
    <row r="2757" spans="1:19" ht="30" customHeight="1" x14ac:dyDescent="0.2">
      <c r="A2757" s="277" t="str">
        <f t="shared" si="475"/>
        <v/>
      </c>
      <c r="B2757" s="296" t="str">
        <f t="shared" si="480"/>
        <v/>
      </c>
      <c r="C2757" s="296" t="str">
        <f t="shared" si="481"/>
        <v/>
      </c>
      <c r="D2757" s="297" t="str">
        <f t="shared" si="482"/>
        <v/>
      </c>
      <c r="E2757" s="298" t="str">
        <f t="shared" si="484"/>
        <v/>
      </c>
      <c r="F2757" s="297"/>
      <c r="G2757" s="297">
        <v>2757</v>
      </c>
      <c r="H2757" s="296" t="str">
        <f t="shared" si="483"/>
        <v/>
      </c>
      <c r="I2757" s="299" t="str">
        <f t="shared" si="476"/>
        <v/>
      </c>
      <c r="J2757" s="93"/>
      <c r="L2757" s="278">
        <f t="shared" si="477"/>
        <v>0</v>
      </c>
      <c r="M2757" s="278">
        <f t="shared" si="478"/>
        <v>0</v>
      </c>
      <c r="N2757" s="319">
        <f t="shared" si="479"/>
        <v>0</v>
      </c>
      <c r="O2757" s="300"/>
      <c r="P2757" s="300"/>
      <c r="Q2757" s="297"/>
      <c r="R2757" s="297"/>
      <c r="S2757" s="299" t="str">
        <f t="shared" si="474"/>
        <v/>
      </c>
    </row>
    <row r="2758" spans="1:19" ht="30" customHeight="1" x14ac:dyDescent="0.2">
      <c r="A2758" s="277" t="str">
        <f t="shared" si="475"/>
        <v/>
      </c>
      <c r="B2758" s="296" t="str">
        <f t="shared" si="480"/>
        <v/>
      </c>
      <c r="C2758" s="296" t="str">
        <f t="shared" si="481"/>
        <v/>
      </c>
      <c r="D2758" s="297" t="str">
        <f t="shared" si="482"/>
        <v/>
      </c>
      <c r="E2758" s="298" t="str">
        <f t="shared" si="484"/>
        <v/>
      </c>
      <c r="F2758" s="297"/>
      <c r="G2758" s="297">
        <v>2758</v>
      </c>
      <c r="H2758" s="296" t="str">
        <f t="shared" si="483"/>
        <v/>
      </c>
      <c r="I2758" s="299" t="str">
        <f t="shared" si="476"/>
        <v/>
      </c>
      <c r="J2758" s="93"/>
      <c r="L2758" s="278">
        <f t="shared" si="477"/>
        <v>0</v>
      </c>
      <c r="M2758" s="278">
        <f t="shared" si="478"/>
        <v>0</v>
      </c>
      <c r="N2758" s="319">
        <f t="shared" si="479"/>
        <v>0</v>
      </c>
      <c r="O2758" s="300"/>
      <c r="P2758" s="300"/>
      <c r="Q2758" s="297"/>
      <c r="R2758" s="297"/>
      <c r="S2758" s="299" t="str">
        <f t="shared" si="474"/>
        <v/>
      </c>
    </row>
    <row r="2759" spans="1:19" ht="30" customHeight="1" x14ac:dyDescent="0.2">
      <c r="A2759" s="277" t="str">
        <f t="shared" si="475"/>
        <v/>
      </c>
      <c r="B2759" s="296" t="str">
        <f t="shared" si="480"/>
        <v/>
      </c>
      <c r="C2759" s="296" t="str">
        <f t="shared" si="481"/>
        <v/>
      </c>
      <c r="D2759" s="297" t="str">
        <f t="shared" si="482"/>
        <v/>
      </c>
      <c r="E2759" s="298" t="str">
        <f t="shared" si="484"/>
        <v/>
      </c>
      <c r="F2759" s="297"/>
      <c r="G2759" s="297">
        <v>2759</v>
      </c>
      <c r="H2759" s="296" t="str">
        <f t="shared" si="483"/>
        <v/>
      </c>
      <c r="I2759" s="299" t="str">
        <f t="shared" si="476"/>
        <v/>
      </c>
      <c r="J2759" s="93"/>
      <c r="L2759" s="278">
        <f t="shared" si="477"/>
        <v>0</v>
      </c>
      <c r="M2759" s="278">
        <f t="shared" si="478"/>
        <v>0</v>
      </c>
      <c r="N2759" s="319">
        <f t="shared" si="479"/>
        <v>0</v>
      </c>
      <c r="O2759" s="300"/>
      <c r="P2759" s="300"/>
      <c r="Q2759" s="297"/>
      <c r="R2759" s="297"/>
      <c r="S2759" s="299" t="str">
        <f t="shared" si="474"/>
        <v/>
      </c>
    </row>
    <row r="2760" spans="1:19" ht="30" customHeight="1" x14ac:dyDescent="0.2">
      <c r="A2760" s="277" t="str">
        <f t="shared" si="475"/>
        <v/>
      </c>
      <c r="B2760" s="296" t="str">
        <f t="shared" si="480"/>
        <v/>
      </c>
      <c r="C2760" s="296" t="str">
        <f t="shared" si="481"/>
        <v/>
      </c>
      <c r="D2760" s="297" t="str">
        <f t="shared" si="482"/>
        <v/>
      </c>
      <c r="E2760" s="298" t="str">
        <f t="shared" si="484"/>
        <v/>
      </c>
      <c r="F2760" s="297"/>
      <c r="G2760" s="297">
        <v>2760</v>
      </c>
      <c r="H2760" s="296" t="str">
        <f t="shared" si="483"/>
        <v/>
      </c>
      <c r="I2760" s="299" t="str">
        <f t="shared" si="476"/>
        <v/>
      </c>
      <c r="J2760" s="93"/>
      <c r="L2760" s="278">
        <f t="shared" si="477"/>
        <v>0</v>
      </c>
      <c r="M2760" s="278">
        <f t="shared" si="478"/>
        <v>0</v>
      </c>
      <c r="N2760" s="319">
        <f t="shared" si="479"/>
        <v>0</v>
      </c>
      <c r="O2760" s="300"/>
      <c r="P2760" s="300"/>
      <c r="Q2760" s="297"/>
      <c r="R2760" s="297"/>
      <c r="S2760" s="299" t="str">
        <f t="shared" si="474"/>
        <v/>
      </c>
    </row>
    <row r="2761" spans="1:19" ht="30" customHeight="1" x14ac:dyDescent="0.2">
      <c r="A2761" s="277" t="str">
        <f t="shared" si="475"/>
        <v/>
      </c>
      <c r="B2761" s="296" t="str">
        <f t="shared" si="480"/>
        <v/>
      </c>
      <c r="C2761" s="296" t="str">
        <f t="shared" si="481"/>
        <v/>
      </c>
      <c r="D2761" s="297" t="str">
        <f t="shared" si="482"/>
        <v/>
      </c>
      <c r="E2761" s="298" t="str">
        <f t="shared" si="484"/>
        <v/>
      </c>
      <c r="F2761" s="297"/>
      <c r="G2761" s="297">
        <v>2761</v>
      </c>
      <c r="H2761" s="296" t="str">
        <f t="shared" si="483"/>
        <v/>
      </c>
      <c r="I2761" s="299" t="str">
        <f t="shared" si="476"/>
        <v/>
      </c>
      <c r="J2761" s="93"/>
      <c r="L2761" s="278">
        <f t="shared" si="477"/>
        <v>0</v>
      </c>
      <c r="M2761" s="278">
        <f t="shared" si="478"/>
        <v>0</v>
      </c>
      <c r="N2761" s="319">
        <f t="shared" si="479"/>
        <v>0</v>
      </c>
      <c r="O2761" s="300"/>
      <c r="P2761" s="300"/>
      <c r="Q2761" s="297"/>
      <c r="R2761" s="297"/>
      <c r="S2761" s="299" t="str">
        <f t="shared" si="474"/>
        <v/>
      </c>
    </row>
    <row r="2762" spans="1:19" ht="30" customHeight="1" x14ac:dyDescent="0.2">
      <c r="A2762" s="277" t="str">
        <f t="shared" si="475"/>
        <v/>
      </c>
      <c r="B2762" s="296" t="str">
        <f t="shared" si="480"/>
        <v/>
      </c>
      <c r="C2762" s="296" t="str">
        <f t="shared" si="481"/>
        <v/>
      </c>
      <c r="D2762" s="297" t="str">
        <f t="shared" si="482"/>
        <v/>
      </c>
      <c r="E2762" s="298" t="str">
        <f t="shared" si="484"/>
        <v/>
      </c>
      <c r="F2762" s="297"/>
      <c r="G2762" s="297">
        <v>2762</v>
      </c>
      <c r="H2762" s="296" t="str">
        <f t="shared" si="483"/>
        <v/>
      </c>
      <c r="I2762" s="299" t="str">
        <f t="shared" si="476"/>
        <v/>
      </c>
      <c r="J2762" s="93"/>
      <c r="L2762" s="278">
        <f t="shared" si="477"/>
        <v>0</v>
      </c>
      <c r="M2762" s="278">
        <f t="shared" si="478"/>
        <v>0</v>
      </c>
      <c r="N2762" s="319">
        <f t="shared" si="479"/>
        <v>0</v>
      </c>
      <c r="O2762" s="300"/>
      <c r="P2762" s="300"/>
      <c r="Q2762" s="297"/>
      <c r="R2762" s="297"/>
      <c r="S2762" s="299" t="str">
        <f t="shared" si="474"/>
        <v/>
      </c>
    </row>
    <row r="2763" spans="1:19" ht="30" customHeight="1" x14ac:dyDescent="0.2">
      <c r="A2763" s="277" t="str">
        <f t="shared" si="475"/>
        <v/>
      </c>
      <c r="B2763" s="296" t="str">
        <f t="shared" si="480"/>
        <v/>
      </c>
      <c r="C2763" s="296" t="str">
        <f t="shared" si="481"/>
        <v/>
      </c>
      <c r="D2763" s="297" t="str">
        <f t="shared" si="482"/>
        <v/>
      </c>
      <c r="E2763" s="298" t="str">
        <f t="shared" si="484"/>
        <v/>
      </c>
      <c r="F2763" s="297"/>
      <c r="G2763" s="297">
        <v>2763</v>
      </c>
      <c r="H2763" s="296" t="str">
        <f t="shared" si="483"/>
        <v/>
      </c>
      <c r="I2763" s="299" t="str">
        <f t="shared" si="476"/>
        <v/>
      </c>
      <c r="J2763" s="93"/>
      <c r="L2763" s="278">
        <f t="shared" si="477"/>
        <v>0</v>
      </c>
      <c r="M2763" s="278">
        <f t="shared" si="478"/>
        <v>0</v>
      </c>
      <c r="N2763" s="319">
        <f t="shared" si="479"/>
        <v>0</v>
      </c>
      <c r="O2763" s="300"/>
      <c r="P2763" s="300"/>
      <c r="Q2763" s="297"/>
      <c r="R2763" s="297"/>
      <c r="S2763" s="299" t="str">
        <f t="shared" si="474"/>
        <v/>
      </c>
    </row>
    <row r="2764" spans="1:19" ht="30" customHeight="1" x14ac:dyDescent="0.2">
      <c r="A2764" s="277" t="str">
        <f t="shared" si="475"/>
        <v/>
      </c>
      <c r="B2764" s="296" t="str">
        <f t="shared" si="480"/>
        <v/>
      </c>
      <c r="C2764" s="296" t="str">
        <f t="shared" si="481"/>
        <v/>
      </c>
      <c r="D2764" s="297" t="str">
        <f t="shared" si="482"/>
        <v/>
      </c>
      <c r="E2764" s="298" t="str">
        <f t="shared" si="484"/>
        <v/>
      </c>
      <c r="F2764" s="297"/>
      <c r="G2764" s="297">
        <v>2764</v>
      </c>
      <c r="H2764" s="296" t="str">
        <f t="shared" si="483"/>
        <v/>
      </c>
      <c r="I2764" s="299" t="str">
        <f t="shared" si="476"/>
        <v/>
      </c>
      <c r="J2764" s="93"/>
      <c r="L2764" s="278">
        <f t="shared" si="477"/>
        <v>0</v>
      </c>
      <c r="M2764" s="278">
        <f t="shared" si="478"/>
        <v>0</v>
      </c>
      <c r="N2764" s="319">
        <f t="shared" si="479"/>
        <v>0</v>
      </c>
      <c r="O2764" s="300"/>
      <c r="P2764" s="300"/>
      <c r="Q2764" s="297"/>
      <c r="R2764" s="297"/>
      <c r="S2764" s="299" t="str">
        <f t="shared" si="474"/>
        <v/>
      </c>
    </row>
    <row r="2765" spans="1:19" ht="30" customHeight="1" x14ac:dyDescent="0.2">
      <c r="A2765" s="277" t="str">
        <f t="shared" si="475"/>
        <v/>
      </c>
      <c r="B2765" s="296" t="str">
        <f t="shared" si="480"/>
        <v/>
      </c>
      <c r="C2765" s="296" t="str">
        <f t="shared" si="481"/>
        <v/>
      </c>
      <c r="D2765" s="297" t="str">
        <f t="shared" si="482"/>
        <v/>
      </c>
      <c r="E2765" s="298" t="str">
        <f t="shared" si="484"/>
        <v/>
      </c>
      <c r="F2765" s="297"/>
      <c r="G2765" s="297">
        <v>2765</v>
      </c>
      <c r="H2765" s="296" t="str">
        <f t="shared" si="483"/>
        <v/>
      </c>
      <c r="I2765" s="299" t="str">
        <f t="shared" si="476"/>
        <v/>
      </c>
      <c r="J2765" s="93"/>
      <c r="L2765" s="278">
        <f t="shared" si="477"/>
        <v>0</v>
      </c>
      <c r="M2765" s="278">
        <f t="shared" si="478"/>
        <v>0</v>
      </c>
      <c r="N2765" s="319">
        <f t="shared" si="479"/>
        <v>0</v>
      </c>
      <c r="O2765" s="300"/>
      <c r="P2765" s="300"/>
      <c r="Q2765" s="297"/>
      <c r="R2765" s="297"/>
      <c r="S2765" s="299" t="str">
        <f t="shared" si="474"/>
        <v/>
      </c>
    </row>
    <row r="2766" spans="1:19" ht="30" customHeight="1" x14ac:dyDescent="0.2">
      <c r="A2766" s="277" t="str">
        <f t="shared" si="475"/>
        <v/>
      </c>
      <c r="B2766" s="296" t="str">
        <f t="shared" si="480"/>
        <v/>
      </c>
      <c r="C2766" s="296" t="str">
        <f t="shared" si="481"/>
        <v/>
      </c>
      <c r="D2766" s="297" t="str">
        <f t="shared" si="482"/>
        <v/>
      </c>
      <c r="E2766" s="298" t="str">
        <f t="shared" si="484"/>
        <v/>
      </c>
      <c r="F2766" s="297"/>
      <c r="G2766" s="297">
        <v>2766</v>
      </c>
      <c r="H2766" s="296" t="str">
        <f t="shared" si="483"/>
        <v/>
      </c>
      <c r="I2766" s="299" t="str">
        <f t="shared" si="476"/>
        <v/>
      </c>
      <c r="J2766" s="93"/>
      <c r="L2766" s="278">
        <f t="shared" si="477"/>
        <v>0</v>
      </c>
      <c r="M2766" s="278">
        <f t="shared" si="478"/>
        <v>0</v>
      </c>
      <c r="N2766" s="319">
        <f t="shared" si="479"/>
        <v>0</v>
      </c>
      <c r="O2766" s="300"/>
      <c r="P2766" s="300"/>
      <c r="Q2766" s="297"/>
      <c r="R2766" s="297"/>
      <c r="S2766" s="299" t="str">
        <f t="shared" si="474"/>
        <v/>
      </c>
    </row>
    <row r="2767" spans="1:19" ht="30" customHeight="1" x14ac:dyDescent="0.2">
      <c r="A2767" s="277" t="str">
        <f t="shared" si="475"/>
        <v/>
      </c>
      <c r="B2767" s="296" t="str">
        <f t="shared" si="480"/>
        <v/>
      </c>
      <c r="C2767" s="296" t="str">
        <f t="shared" si="481"/>
        <v/>
      </c>
      <c r="D2767" s="297" t="str">
        <f t="shared" si="482"/>
        <v/>
      </c>
      <c r="E2767" s="298" t="str">
        <f t="shared" si="484"/>
        <v/>
      </c>
      <c r="F2767" s="297"/>
      <c r="G2767" s="297">
        <v>2767</v>
      </c>
      <c r="H2767" s="296" t="str">
        <f t="shared" si="483"/>
        <v/>
      </c>
      <c r="I2767" s="299" t="str">
        <f t="shared" si="476"/>
        <v/>
      </c>
      <c r="J2767" s="93"/>
      <c r="L2767" s="278">
        <f t="shared" si="477"/>
        <v>0</v>
      </c>
      <c r="M2767" s="278">
        <f t="shared" si="478"/>
        <v>0</v>
      </c>
      <c r="N2767" s="319">
        <f t="shared" si="479"/>
        <v>0</v>
      </c>
      <c r="O2767" s="300"/>
      <c r="P2767" s="300"/>
      <c r="Q2767" s="297"/>
      <c r="R2767" s="297"/>
      <c r="S2767" s="299" t="str">
        <f t="shared" si="474"/>
        <v/>
      </c>
    </row>
    <row r="2768" spans="1:19" ht="30" customHeight="1" x14ac:dyDescent="0.2">
      <c r="A2768" s="277" t="str">
        <f t="shared" si="475"/>
        <v/>
      </c>
      <c r="B2768" s="296" t="str">
        <f t="shared" si="480"/>
        <v/>
      </c>
      <c r="C2768" s="296" t="str">
        <f t="shared" si="481"/>
        <v/>
      </c>
      <c r="D2768" s="297" t="str">
        <f t="shared" si="482"/>
        <v/>
      </c>
      <c r="E2768" s="298" t="str">
        <f t="shared" si="484"/>
        <v/>
      </c>
      <c r="F2768" s="297"/>
      <c r="G2768" s="297">
        <v>2768</v>
      </c>
      <c r="H2768" s="296" t="str">
        <f t="shared" si="483"/>
        <v/>
      </c>
      <c r="I2768" s="299" t="str">
        <f t="shared" si="476"/>
        <v/>
      </c>
      <c r="J2768" s="93"/>
      <c r="L2768" s="278">
        <f t="shared" si="477"/>
        <v>0</v>
      </c>
      <c r="M2768" s="278">
        <f t="shared" si="478"/>
        <v>0</v>
      </c>
      <c r="N2768" s="319">
        <f t="shared" si="479"/>
        <v>0</v>
      </c>
      <c r="O2768" s="300"/>
      <c r="P2768" s="300"/>
      <c r="Q2768" s="297"/>
      <c r="R2768" s="297"/>
      <c r="S2768" s="299" t="str">
        <f t="shared" si="474"/>
        <v/>
      </c>
    </row>
    <row r="2769" spans="1:19" ht="30" customHeight="1" x14ac:dyDescent="0.2">
      <c r="A2769" s="277" t="str">
        <f t="shared" si="475"/>
        <v/>
      </c>
      <c r="B2769" s="296" t="str">
        <f t="shared" si="480"/>
        <v/>
      </c>
      <c r="C2769" s="296" t="str">
        <f t="shared" si="481"/>
        <v/>
      </c>
      <c r="D2769" s="297" t="str">
        <f t="shared" si="482"/>
        <v/>
      </c>
      <c r="E2769" s="298" t="str">
        <f t="shared" si="484"/>
        <v/>
      </c>
      <c r="F2769" s="297"/>
      <c r="G2769" s="297">
        <v>2769</v>
      </c>
      <c r="H2769" s="296" t="str">
        <f t="shared" si="483"/>
        <v/>
      </c>
      <c r="I2769" s="299" t="str">
        <f t="shared" si="476"/>
        <v/>
      </c>
      <c r="J2769" s="93"/>
      <c r="L2769" s="278">
        <f t="shared" si="477"/>
        <v>0</v>
      </c>
      <c r="M2769" s="278">
        <f t="shared" si="478"/>
        <v>0</v>
      </c>
      <c r="N2769" s="319">
        <f t="shared" si="479"/>
        <v>0</v>
      </c>
      <c r="O2769" s="300"/>
      <c r="P2769" s="300"/>
      <c r="Q2769" s="297"/>
      <c r="R2769" s="297"/>
      <c r="S2769" s="299" t="str">
        <f t="shared" ref="S2769:S2832" si="485">IF(R2769="","",CONCATENATE("C",IF(R2769&gt;$X$1-25,0,INT(($X$1-R2769-20)/5))))</f>
        <v/>
      </c>
    </row>
    <row r="2770" spans="1:19" ht="30" customHeight="1" x14ac:dyDescent="0.2">
      <c r="A2770" s="277" t="str">
        <f t="shared" si="475"/>
        <v/>
      </c>
      <c r="B2770" s="296" t="str">
        <f t="shared" si="480"/>
        <v/>
      </c>
      <c r="C2770" s="296" t="str">
        <f t="shared" si="481"/>
        <v/>
      </c>
      <c r="D2770" s="297" t="str">
        <f t="shared" si="482"/>
        <v/>
      </c>
      <c r="E2770" s="298" t="str">
        <f t="shared" si="484"/>
        <v/>
      </c>
      <c r="F2770" s="297"/>
      <c r="G2770" s="297">
        <v>2770</v>
      </c>
      <c r="H2770" s="296" t="str">
        <f t="shared" si="483"/>
        <v/>
      </c>
      <c r="I2770" s="299" t="str">
        <f t="shared" si="476"/>
        <v/>
      </c>
      <c r="J2770" s="93"/>
      <c r="L2770" s="278">
        <f t="shared" si="477"/>
        <v>0</v>
      </c>
      <c r="M2770" s="278">
        <f t="shared" si="478"/>
        <v>0</v>
      </c>
      <c r="N2770" s="319">
        <f t="shared" si="479"/>
        <v>0</v>
      </c>
      <c r="O2770" s="300"/>
      <c r="P2770" s="300"/>
      <c r="Q2770" s="297"/>
      <c r="R2770" s="297"/>
      <c r="S2770" s="299" t="str">
        <f t="shared" si="485"/>
        <v/>
      </c>
    </row>
    <row r="2771" spans="1:19" ht="30" customHeight="1" x14ac:dyDescent="0.2">
      <c r="A2771" s="277" t="str">
        <f t="shared" si="475"/>
        <v/>
      </c>
      <c r="B2771" s="296" t="str">
        <f t="shared" si="480"/>
        <v/>
      </c>
      <c r="C2771" s="296" t="str">
        <f t="shared" si="481"/>
        <v/>
      </c>
      <c r="D2771" s="297" t="str">
        <f t="shared" si="482"/>
        <v/>
      </c>
      <c r="E2771" s="298" t="str">
        <f t="shared" si="484"/>
        <v/>
      </c>
      <c r="F2771" s="297"/>
      <c r="G2771" s="297">
        <v>2771</v>
      </c>
      <c r="H2771" s="296" t="str">
        <f t="shared" si="483"/>
        <v/>
      </c>
      <c r="I2771" s="299" t="str">
        <f t="shared" si="476"/>
        <v/>
      </c>
      <c r="J2771" s="93"/>
      <c r="L2771" s="278">
        <f t="shared" si="477"/>
        <v>0</v>
      </c>
      <c r="M2771" s="278">
        <f t="shared" si="478"/>
        <v>0</v>
      </c>
      <c r="N2771" s="319">
        <f t="shared" si="479"/>
        <v>0</v>
      </c>
      <c r="O2771" s="300"/>
      <c r="P2771" s="300"/>
      <c r="Q2771" s="297"/>
      <c r="R2771" s="297"/>
      <c r="S2771" s="299" t="str">
        <f t="shared" si="485"/>
        <v/>
      </c>
    </row>
    <row r="2772" spans="1:19" ht="30" customHeight="1" x14ac:dyDescent="0.2">
      <c r="A2772" s="277" t="str">
        <f t="shared" si="475"/>
        <v/>
      </c>
      <c r="B2772" s="296" t="str">
        <f t="shared" si="480"/>
        <v/>
      </c>
      <c r="C2772" s="296" t="str">
        <f t="shared" si="481"/>
        <v/>
      </c>
      <c r="D2772" s="297" t="str">
        <f t="shared" si="482"/>
        <v/>
      </c>
      <c r="E2772" s="298" t="str">
        <f t="shared" si="484"/>
        <v/>
      </c>
      <c r="F2772" s="297"/>
      <c r="G2772" s="297">
        <v>2772</v>
      </c>
      <c r="H2772" s="296" t="str">
        <f t="shared" si="483"/>
        <v/>
      </c>
      <c r="I2772" s="299" t="str">
        <f t="shared" si="476"/>
        <v/>
      </c>
      <c r="J2772" s="93"/>
      <c r="L2772" s="278">
        <f t="shared" si="477"/>
        <v>0</v>
      </c>
      <c r="M2772" s="278">
        <f t="shared" si="478"/>
        <v>0</v>
      </c>
      <c r="N2772" s="319">
        <f t="shared" si="479"/>
        <v>0</v>
      </c>
      <c r="O2772" s="300"/>
      <c r="P2772" s="300"/>
      <c r="Q2772" s="297"/>
      <c r="R2772" s="297"/>
      <c r="S2772" s="299" t="str">
        <f t="shared" si="485"/>
        <v/>
      </c>
    </row>
    <row r="2773" spans="1:19" ht="30" customHeight="1" x14ac:dyDescent="0.2">
      <c r="A2773" s="277" t="str">
        <f t="shared" si="475"/>
        <v/>
      </c>
      <c r="B2773" s="296" t="str">
        <f t="shared" si="480"/>
        <v/>
      </c>
      <c r="C2773" s="296" t="str">
        <f t="shared" si="481"/>
        <v/>
      </c>
      <c r="D2773" s="297" t="str">
        <f t="shared" si="482"/>
        <v/>
      </c>
      <c r="E2773" s="298" t="str">
        <f t="shared" si="484"/>
        <v/>
      </c>
      <c r="F2773" s="297"/>
      <c r="G2773" s="297">
        <v>2773</v>
      </c>
      <c r="H2773" s="296" t="str">
        <f t="shared" si="483"/>
        <v/>
      </c>
      <c r="I2773" s="299" t="str">
        <f t="shared" si="476"/>
        <v/>
      </c>
      <c r="J2773" s="93"/>
      <c r="L2773" s="278">
        <f t="shared" si="477"/>
        <v>0</v>
      </c>
      <c r="M2773" s="278">
        <f t="shared" si="478"/>
        <v>0</v>
      </c>
      <c r="N2773" s="319">
        <f t="shared" si="479"/>
        <v>0</v>
      </c>
      <c r="O2773" s="300"/>
      <c r="P2773" s="300"/>
      <c r="Q2773" s="297"/>
      <c r="R2773" s="297"/>
      <c r="S2773" s="299" t="str">
        <f t="shared" si="485"/>
        <v/>
      </c>
    </row>
    <row r="2774" spans="1:19" ht="30" customHeight="1" x14ac:dyDescent="0.2">
      <c r="A2774" s="277" t="str">
        <f t="shared" si="475"/>
        <v/>
      </c>
      <c r="B2774" s="296" t="str">
        <f t="shared" si="480"/>
        <v/>
      </c>
      <c r="C2774" s="296" t="str">
        <f t="shared" si="481"/>
        <v/>
      </c>
      <c r="D2774" s="297" t="str">
        <f t="shared" si="482"/>
        <v/>
      </c>
      <c r="E2774" s="298" t="str">
        <f t="shared" si="484"/>
        <v/>
      </c>
      <c r="F2774" s="297"/>
      <c r="G2774" s="297">
        <v>2774</v>
      </c>
      <c r="H2774" s="296" t="str">
        <f t="shared" si="483"/>
        <v/>
      </c>
      <c r="I2774" s="299" t="str">
        <f t="shared" si="476"/>
        <v/>
      </c>
      <c r="J2774" s="93"/>
      <c r="L2774" s="278">
        <f t="shared" si="477"/>
        <v>0</v>
      </c>
      <c r="M2774" s="278">
        <f t="shared" si="478"/>
        <v>0</v>
      </c>
      <c r="N2774" s="319">
        <f t="shared" si="479"/>
        <v>0</v>
      </c>
      <c r="O2774" s="300"/>
      <c r="P2774" s="300"/>
      <c r="Q2774" s="297"/>
      <c r="R2774" s="297"/>
      <c r="S2774" s="299" t="str">
        <f t="shared" si="485"/>
        <v/>
      </c>
    </row>
    <row r="2775" spans="1:19" ht="30" customHeight="1" x14ac:dyDescent="0.2">
      <c r="A2775" s="277" t="str">
        <f t="shared" si="475"/>
        <v/>
      </c>
      <c r="B2775" s="296" t="str">
        <f t="shared" si="480"/>
        <v/>
      </c>
      <c r="C2775" s="296" t="str">
        <f t="shared" si="481"/>
        <v/>
      </c>
      <c r="D2775" s="297" t="str">
        <f t="shared" si="482"/>
        <v/>
      </c>
      <c r="E2775" s="298" t="str">
        <f t="shared" si="484"/>
        <v/>
      </c>
      <c r="F2775" s="297"/>
      <c r="G2775" s="297">
        <v>2775</v>
      </c>
      <c r="H2775" s="296" t="str">
        <f t="shared" si="483"/>
        <v/>
      </c>
      <c r="I2775" s="299" t="str">
        <f t="shared" si="476"/>
        <v/>
      </c>
      <c r="J2775" s="93"/>
      <c r="L2775" s="278">
        <f t="shared" si="477"/>
        <v>0</v>
      </c>
      <c r="M2775" s="278">
        <f t="shared" si="478"/>
        <v>0</v>
      </c>
      <c r="N2775" s="319">
        <f t="shared" si="479"/>
        <v>0</v>
      </c>
      <c r="O2775" s="300"/>
      <c r="P2775" s="300"/>
      <c r="Q2775" s="297"/>
      <c r="R2775" s="297"/>
      <c r="S2775" s="299" t="str">
        <f t="shared" si="485"/>
        <v/>
      </c>
    </row>
    <row r="2776" spans="1:19" ht="30" customHeight="1" x14ac:dyDescent="0.2">
      <c r="A2776" s="277" t="str">
        <f t="shared" si="475"/>
        <v/>
      </c>
      <c r="B2776" s="296" t="str">
        <f t="shared" si="480"/>
        <v/>
      </c>
      <c r="C2776" s="296" t="str">
        <f t="shared" si="481"/>
        <v/>
      </c>
      <c r="D2776" s="297" t="str">
        <f t="shared" si="482"/>
        <v/>
      </c>
      <c r="E2776" s="298" t="str">
        <f t="shared" si="484"/>
        <v/>
      </c>
      <c r="F2776" s="297"/>
      <c r="G2776" s="297">
        <v>2776</v>
      </c>
      <c r="H2776" s="296" t="str">
        <f t="shared" si="483"/>
        <v/>
      </c>
      <c r="I2776" s="299" t="str">
        <f t="shared" si="476"/>
        <v/>
      </c>
      <c r="J2776" s="93"/>
      <c r="L2776" s="278">
        <f t="shared" si="477"/>
        <v>0</v>
      </c>
      <c r="M2776" s="278">
        <f t="shared" si="478"/>
        <v>0</v>
      </c>
      <c r="N2776" s="319">
        <f t="shared" si="479"/>
        <v>0</v>
      </c>
      <c r="O2776" s="300"/>
      <c r="P2776" s="300"/>
      <c r="Q2776" s="297"/>
      <c r="R2776" s="297"/>
      <c r="S2776" s="299" t="str">
        <f t="shared" si="485"/>
        <v/>
      </c>
    </row>
    <row r="2777" spans="1:19" ht="30" customHeight="1" x14ac:dyDescent="0.2">
      <c r="A2777" s="277" t="str">
        <f t="shared" si="475"/>
        <v/>
      </c>
      <c r="B2777" s="296" t="str">
        <f t="shared" si="480"/>
        <v/>
      </c>
      <c r="C2777" s="296" t="str">
        <f t="shared" si="481"/>
        <v/>
      </c>
      <c r="D2777" s="297" t="str">
        <f t="shared" si="482"/>
        <v/>
      </c>
      <c r="E2777" s="298" t="str">
        <f t="shared" si="484"/>
        <v/>
      </c>
      <c r="F2777" s="297"/>
      <c r="G2777" s="297">
        <v>2777</v>
      </c>
      <c r="H2777" s="296" t="str">
        <f t="shared" si="483"/>
        <v/>
      </c>
      <c r="I2777" s="299" t="str">
        <f t="shared" si="476"/>
        <v/>
      </c>
      <c r="J2777" s="93"/>
      <c r="L2777" s="278">
        <f t="shared" si="477"/>
        <v>0</v>
      </c>
      <c r="M2777" s="278">
        <f t="shared" si="478"/>
        <v>0</v>
      </c>
      <c r="N2777" s="319">
        <f t="shared" si="479"/>
        <v>0</v>
      </c>
      <c r="O2777" s="300"/>
      <c r="P2777" s="300"/>
      <c r="Q2777" s="297"/>
      <c r="R2777" s="297"/>
      <c r="S2777" s="299" t="str">
        <f t="shared" si="485"/>
        <v/>
      </c>
    </row>
    <row r="2778" spans="1:19" ht="30" customHeight="1" x14ac:dyDescent="0.2">
      <c r="A2778" s="277" t="str">
        <f t="shared" si="475"/>
        <v/>
      </c>
      <c r="B2778" s="296" t="str">
        <f t="shared" si="480"/>
        <v/>
      </c>
      <c r="C2778" s="296" t="str">
        <f t="shared" si="481"/>
        <v/>
      </c>
      <c r="D2778" s="297" t="str">
        <f t="shared" si="482"/>
        <v/>
      </c>
      <c r="E2778" s="298" t="str">
        <f t="shared" si="484"/>
        <v/>
      </c>
      <c r="F2778" s="297"/>
      <c r="G2778" s="297">
        <v>2778</v>
      </c>
      <c r="H2778" s="296" t="str">
        <f t="shared" si="483"/>
        <v/>
      </c>
      <c r="I2778" s="299" t="str">
        <f t="shared" si="476"/>
        <v/>
      </c>
      <c r="J2778" s="93"/>
      <c r="L2778" s="278">
        <f t="shared" si="477"/>
        <v>0</v>
      </c>
      <c r="M2778" s="278">
        <f t="shared" si="478"/>
        <v>0</v>
      </c>
      <c r="N2778" s="319">
        <f t="shared" si="479"/>
        <v>0</v>
      </c>
      <c r="O2778" s="300"/>
      <c r="P2778" s="300"/>
      <c r="Q2778" s="297"/>
      <c r="R2778" s="297"/>
      <c r="S2778" s="299" t="str">
        <f t="shared" si="485"/>
        <v/>
      </c>
    </row>
    <row r="2779" spans="1:19" ht="30" customHeight="1" x14ac:dyDescent="0.2">
      <c r="A2779" s="277" t="str">
        <f t="shared" si="475"/>
        <v/>
      </c>
      <c r="B2779" s="296" t="str">
        <f t="shared" si="480"/>
        <v/>
      </c>
      <c r="C2779" s="296" t="str">
        <f t="shared" si="481"/>
        <v/>
      </c>
      <c r="D2779" s="297" t="str">
        <f t="shared" si="482"/>
        <v/>
      </c>
      <c r="E2779" s="298" t="str">
        <f t="shared" si="484"/>
        <v/>
      </c>
      <c r="F2779" s="297"/>
      <c r="G2779" s="297">
        <v>2779</v>
      </c>
      <c r="H2779" s="296" t="str">
        <f t="shared" si="483"/>
        <v/>
      </c>
      <c r="I2779" s="299" t="str">
        <f t="shared" si="476"/>
        <v/>
      </c>
      <c r="J2779" s="93"/>
      <c r="L2779" s="278">
        <f t="shared" si="477"/>
        <v>0</v>
      </c>
      <c r="M2779" s="278">
        <f t="shared" si="478"/>
        <v>0</v>
      </c>
      <c r="N2779" s="319">
        <f t="shared" si="479"/>
        <v>0</v>
      </c>
      <c r="O2779" s="300"/>
      <c r="P2779" s="300"/>
      <c r="Q2779" s="297"/>
      <c r="R2779" s="297"/>
      <c r="S2779" s="299" t="str">
        <f t="shared" si="485"/>
        <v/>
      </c>
    </row>
    <row r="2780" spans="1:19" ht="30" customHeight="1" x14ac:dyDescent="0.2">
      <c r="A2780" s="277" t="str">
        <f t="shared" si="475"/>
        <v/>
      </c>
      <c r="B2780" s="296" t="str">
        <f t="shared" si="480"/>
        <v/>
      </c>
      <c r="C2780" s="296" t="str">
        <f t="shared" si="481"/>
        <v/>
      </c>
      <c r="D2780" s="297" t="str">
        <f t="shared" si="482"/>
        <v/>
      </c>
      <c r="E2780" s="298" t="str">
        <f t="shared" si="484"/>
        <v/>
      </c>
      <c r="F2780" s="297"/>
      <c r="G2780" s="297">
        <v>2780</v>
      </c>
      <c r="H2780" s="296" t="str">
        <f t="shared" si="483"/>
        <v/>
      </c>
      <c r="I2780" s="299" t="str">
        <f t="shared" si="476"/>
        <v/>
      </c>
      <c r="J2780" s="93"/>
      <c r="L2780" s="278">
        <f t="shared" si="477"/>
        <v>0</v>
      </c>
      <c r="M2780" s="278">
        <f t="shared" si="478"/>
        <v>0</v>
      </c>
      <c r="N2780" s="319">
        <f t="shared" si="479"/>
        <v>0</v>
      </c>
      <c r="O2780" s="300"/>
      <c r="P2780" s="300"/>
      <c r="Q2780" s="297"/>
      <c r="R2780" s="297"/>
      <c r="S2780" s="299" t="str">
        <f t="shared" si="485"/>
        <v/>
      </c>
    </row>
    <row r="2781" spans="1:19" ht="30" customHeight="1" x14ac:dyDescent="0.2">
      <c r="A2781" s="277" t="str">
        <f t="shared" si="475"/>
        <v/>
      </c>
      <c r="B2781" s="296" t="str">
        <f t="shared" si="480"/>
        <v/>
      </c>
      <c r="C2781" s="296" t="str">
        <f t="shared" si="481"/>
        <v/>
      </c>
      <c r="D2781" s="297" t="str">
        <f t="shared" si="482"/>
        <v/>
      </c>
      <c r="E2781" s="298" t="str">
        <f t="shared" si="484"/>
        <v/>
      </c>
      <c r="F2781" s="297"/>
      <c r="G2781" s="297">
        <v>2781</v>
      </c>
      <c r="H2781" s="296" t="str">
        <f t="shared" si="483"/>
        <v/>
      </c>
      <c r="I2781" s="299" t="str">
        <f t="shared" si="476"/>
        <v/>
      </c>
      <c r="J2781" s="93"/>
      <c r="L2781" s="278">
        <f t="shared" si="477"/>
        <v>0</v>
      </c>
      <c r="M2781" s="278">
        <f t="shared" si="478"/>
        <v>0</v>
      </c>
      <c r="N2781" s="319">
        <f t="shared" si="479"/>
        <v>0</v>
      </c>
      <c r="O2781" s="300"/>
      <c r="P2781" s="300"/>
      <c r="Q2781" s="297"/>
      <c r="R2781" s="297"/>
      <c r="S2781" s="299" t="str">
        <f t="shared" si="485"/>
        <v/>
      </c>
    </row>
    <row r="2782" spans="1:19" ht="30" customHeight="1" x14ac:dyDescent="0.2">
      <c r="A2782" s="277" t="str">
        <f t="shared" si="475"/>
        <v/>
      </c>
      <c r="B2782" s="296" t="str">
        <f t="shared" si="480"/>
        <v/>
      </c>
      <c r="C2782" s="296" t="str">
        <f t="shared" si="481"/>
        <v/>
      </c>
      <c r="D2782" s="297" t="str">
        <f t="shared" si="482"/>
        <v/>
      </c>
      <c r="E2782" s="298" t="str">
        <f t="shared" si="484"/>
        <v/>
      </c>
      <c r="F2782" s="297"/>
      <c r="G2782" s="297">
        <v>2782</v>
      </c>
      <c r="H2782" s="296" t="str">
        <f t="shared" si="483"/>
        <v/>
      </c>
      <c r="I2782" s="299" t="str">
        <f t="shared" si="476"/>
        <v/>
      </c>
      <c r="J2782" s="93"/>
      <c r="L2782" s="278">
        <f t="shared" si="477"/>
        <v>0</v>
      </c>
      <c r="M2782" s="278">
        <f t="shared" si="478"/>
        <v>0</v>
      </c>
      <c r="N2782" s="319">
        <f t="shared" si="479"/>
        <v>0</v>
      </c>
      <c r="O2782" s="300"/>
      <c r="P2782" s="300"/>
      <c r="Q2782" s="297"/>
      <c r="R2782" s="297"/>
      <c r="S2782" s="299" t="str">
        <f t="shared" si="485"/>
        <v/>
      </c>
    </row>
    <row r="2783" spans="1:19" ht="30" customHeight="1" x14ac:dyDescent="0.2">
      <c r="A2783" s="277" t="str">
        <f t="shared" si="475"/>
        <v/>
      </c>
      <c r="B2783" s="296" t="str">
        <f t="shared" si="480"/>
        <v/>
      </c>
      <c r="C2783" s="296" t="str">
        <f t="shared" si="481"/>
        <v/>
      </c>
      <c r="D2783" s="297" t="str">
        <f t="shared" si="482"/>
        <v/>
      </c>
      <c r="E2783" s="298" t="str">
        <f t="shared" si="484"/>
        <v/>
      </c>
      <c r="F2783" s="297"/>
      <c r="G2783" s="297">
        <v>2783</v>
      </c>
      <c r="H2783" s="296" t="str">
        <f t="shared" si="483"/>
        <v/>
      </c>
      <c r="I2783" s="299" t="str">
        <f t="shared" si="476"/>
        <v/>
      </c>
      <c r="J2783" s="93"/>
      <c r="L2783" s="278">
        <f t="shared" si="477"/>
        <v>0</v>
      </c>
      <c r="M2783" s="278">
        <f t="shared" si="478"/>
        <v>0</v>
      </c>
      <c r="N2783" s="319">
        <f t="shared" si="479"/>
        <v>0</v>
      </c>
      <c r="O2783" s="300"/>
      <c r="P2783" s="300"/>
      <c r="Q2783" s="297"/>
      <c r="R2783" s="297"/>
      <c r="S2783" s="299" t="str">
        <f t="shared" si="485"/>
        <v/>
      </c>
    </row>
    <row r="2784" spans="1:19" ht="30" customHeight="1" x14ac:dyDescent="0.2">
      <c r="A2784" s="277" t="str">
        <f t="shared" si="475"/>
        <v/>
      </c>
      <c r="B2784" s="296" t="str">
        <f t="shared" si="480"/>
        <v/>
      </c>
      <c r="C2784" s="296" t="str">
        <f t="shared" si="481"/>
        <v/>
      </c>
      <c r="D2784" s="297" t="str">
        <f t="shared" si="482"/>
        <v/>
      </c>
      <c r="E2784" s="298" t="str">
        <f t="shared" si="484"/>
        <v/>
      </c>
      <c r="F2784" s="297"/>
      <c r="G2784" s="297">
        <v>2784</v>
      </c>
      <c r="H2784" s="296" t="str">
        <f t="shared" si="483"/>
        <v/>
      </c>
      <c r="I2784" s="299" t="str">
        <f t="shared" si="476"/>
        <v/>
      </c>
      <c r="J2784" s="93"/>
      <c r="L2784" s="278">
        <f t="shared" si="477"/>
        <v>0</v>
      </c>
      <c r="M2784" s="278">
        <f t="shared" si="478"/>
        <v>0</v>
      </c>
      <c r="N2784" s="319">
        <f t="shared" si="479"/>
        <v>0</v>
      </c>
      <c r="O2784" s="300"/>
      <c r="P2784" s="300"/>
      <c r="Q2784" s="297"/>
      <c r="R2784" s="297"/>
      <c r="S2784" s="299" t="str">
        <f t="shared" si="485"/>
        <v/>
      </c>
    </row>
    <row r="2785" spans="1:19" ht="30" customHeight="1" x14ac:dyDescent="0.2">
      <c r="A2785" s="277" t="str">
        <f t="shared" si="475"/>
        <v/>
      </c>
      <c r="B2785" s="296" t="str">
        <f t="shared" si="480"/>
        <v/>
      </c>
      <c r="C2785" s="296" t="str">
        <f t="shared" si="481"/>
        <v/>
      </c>
      <c r="D2785" s="297" t="str">
        <f t="shared" si="482"/>
        <v/>
      </c>
      <c r="E2785" s="298" t="str">
        <f t="shared" si="484"/>
        <v/>
      </c>
      <c r="F2785" s="297"/>
      <c r="G2785" s="297">
        <v>2785</v>
      </c>
      <c r="H2785" s="296" t="str">
        <f t="shared" si="483"/>
        <v/>
      </c>
      <c r="I2785" s="299" t="str">
        <f t="shared" si="476"/>
        <v/>
      </c>
      <c r="J2785" s="93"/>
      <c r="L2785" s="278">
        <f t="shared" si="477"/>
        <v>0</v>
      </c>
      <c r="M2785" s="278">
        <f t="shared" si="478"/>
        <v>0</v>
      </c>
      <c r="N2785" s="319">
        <f t="shared" si="479"/>
        <v>0</v>
      </c>
      <c r="O2785" s="300"/>
      <c r="P2785" s="300"/>
      <c r="Q2785" s="297"/>
      <c r="R2785" s="297"/>
      <c r="S2785" s="299" t="str">
        <f t="shared" si="485"/>
        <v/>
      </c>
    </row>
    <row r="2786" spans="1:19" ht="30" customHeight="1" x14ac:dyDescent="0.2">
      <c r="A2786" s="277" t="str">
        <f t="shared" si="475"/>
        <v/>
      </c>
      <c r="B2786" s="296" t="str">
        <f t="shared" si="480"/>
        <v/>
      </c>
      <c r="C2786" s="296" t="str">
        <f t="shared" si="481"/>
        <v/>
      </c>
      <c r="D2786" s="297" t="str">
        <f t="shared" si="482"/>
        <v/>
      </c>
      <c r="E2786" s="298" t="str">
        <f t="shared" si="484"/>
        <v/>
      </c>
      <c r="F2786" s="297"/>
      <c r="G2786" s="297">
        <v>2786</v>
      </c>
      <c r="H2786" s="296" t="str">
        <f t="shared" si="483"/>
        <v/>
      </c>
      <c r="I2786" s="299" t="str">
        <f t="shared" si="476"/>
        <v/>
      </c>
      <c r="J2786" s="93"/>
      <c r="L2786" s="278">
        <f t="shared" si="477"/>
        <v>0</v>
      </c>
      <c r="M2786" s="278">
        <f t="shared" si="478"/>
        <v>0</v>
      </c>
      <c r="N2786" s="319">
        <f t="shared" si="479"/>
        <v>0</v>
      </c>
      <c r="O2786" s="300"/>
      <c r="P2786" s="300"/>
      <c r="Q2786" s="297"/>
      <c r="R2786" s="297"/>
      <c r="S2786" s="299" t="str">
        <f t="shared" si="485"/>
        <v/>
      </c>
    </row>
    <row r="2787" spans="1:19" ht="30" customHeight="1" x14ac:dyDescent="0.2">
      <c r="A2787" s="277" t="str">
        <f t="shared" si="475"/>
        <v/>
      </c>
      <c r="B2787" s="296" t="str">
        <f t="shared" si="480"/>
        <v/>
      </c>
      <c r="C2787" s="296" t="str">
        <f t="shared" si="481"/>
        <v/>
      </c>
      <c r="D2787" s="297" t="str">
        <f t="shared" si="482"/>
        <v/>
      </c>
      <c r="E2787" s="298" t="str">
        <f t="shared" si="484"/>
        <v/>
      </c>
      <c r="F2787" s="297"/>
      <c r="G2787" s="297">
        <v>2787</v>
      </c>
      <c r="H2787" s="296" t="str">
        <f t="shared" si="483"/>
        <v/>
      </c>
      <c r="I2787" s="299" t="str">
        <f t="shared" si="476"/>
        <v/>
      </c>
      <c r="J2787" s="93"/>
      <c r="L2787" s="278">
        <f t="shared" si="477"/>
        <v>0</v>
      </c>
      <c r="M2787" s="278">
        <f t="shared" si="478"/>
        <v>0</v>
      </c>
      <c r="N2787" s="319">
        <f t="shared" si="479"/>
        <v>0</v>
      </c>
      <c r="O2787" s="300"/>
      <c r="P2787" s="300"/>
      <c r="Q2787" s="297"/>
      <c r="R2787" s="297"/>
      <c r="S2787" s="299" t="str">
        <f t="shared" si="485"/>
        <v/>
      </c>
    </row>
    <row r="2788" spans="1:19" ht="30" customHeight="1" x14ac:dyDescent="0.2">
      <c r="A2788" s="277" t="str">
        <f t="shared" si="475"/>
        <v/>
      </c>
      <c r="B2788" s="296" t="str">
        <f t="shared" si="480"/>
        <v/>
      </c>
      <c r="C2788" s="296" t="str">
        <f t="shared" si="481"/>
        <v/>
      </c>
      <c r="D2788" s="297" t="str">
        <f t="shared" si="482"/>
        <v/>
      </c>
      <c r="E2788" s="298" t="str">
        <f t="shared" si="484"/>
        <v/>
      </c>
      <c r="F2788" s="297"/>
      <c r="G2788" s="297">
        <v>2788</v>
      </c>
      <c r="H2788" s="296" t="str">
        <f t="shared" si="483"/>
        <v/>
      </c>
      <c r="I2788" s="299" t="str">
        <f t="shared" si="476"/>
        <v/>
      </c>
      <c r="J2788" s="93"/>
      <c r="L2788" s="278">
        <f t="shared" si="477"/>
        <v>0</v>
      </c>
      <c r="M2788" s="278">
        <f t="shared" si="478"/>
        <v>0</v>
      </c>
      <c r="N2788" s="319">
        <f t="shared" si="479"/>
        <v>0</v>
      </c>
      <c r="O2788" s="300"/>
      <c r="P2788" s="300"/>
      <c r="Q2788" s="297"/>
      <c r="R2788" s="297"/>
      <c r="S2788" s="299" t="str">
        <f t="shared" si="485"/>
        <v/>
      </c>
    </row>
    <row r="2789" spans="1:19" ht="30" customHeight="1" x14ac:dyDescent="0.2">
      <c r="A2789" s="277" t="str">
        <f t="shared" si="475"/>
        <v/>
      </c>
      <c r="B2789" s="296" t="str">
        <f t="shared" si="480"/>
        <v/>
      </c>
      <c r="C2789" s="296" t="str">
        <f t="shared" si="481"/>
        <v/>
      </c>
      <c r="D2789" s="297" t="str">
        <f t="shared" si="482"/>
        <v/>
      </c>
      <c r="E2789" s="298" t="str">
        <f t="shared" si="484"/>
        <v/>
      </c>
      <c r="F2789" s="297"/>
      <c r="G2789" s="297">
        <v>2789</v>
      </c>
      <c r="H2789" s="296" t="str">
        <f t="shared" si="483"/>
        <v/>
      </c>
      <c r="I2789" s="299" t="str">
        <f t="shared" si="476"/>
        <v/>
      </c>
      <c r="J2789" s="93"/>
      <c r="L2789" s="278">
        <f t="shared" si="477"/>
        <v>0</v>
      </c>
      <c r="M2789" s="278">
        <f t="shared" si="478"/>
        <v>0</v>
      </c>
      <c r="N2789" s="319">
        <f t="shared" si="479"/>
        <v>0</v>
      </c>
      <c r="O2789" s="300"/>
      <c r="P2789" s="300"/>
      <c r="Q2789" s="297"/>
      <c r="R2789" s="297"/>
      <c r="S2789" s="299" t="str">
        <f t="shared" si="485"/>
        <v/>
      </c>
    </row>
    <row r="2790" spans="1:19" ht="30" customHeight="1" x14ac:dyDescent="0.2">
      <c r="A2790" s="277" t="str">
        <f t="shared" si="475"/>
        <v/>
      </c>
      <c r="B2790" s="296" t="str">
        <f t="shared" si="480"/>
        <v/>
      </c>
      <c r="C2790" s="296" t="str">
        <f t="shared" si="481"/>
        <v/>
      </c>
      <c r="D2790" s="297" t="str">
        <f t="shared" si="482"/>
        <v/>
      </c>
      <c r="E2790" s="298" t="str">
        <f t="shared" si="484"/>
        <v/>
      </c>
      <c r="F2790" s="297"/>
      <c r="G2790" s="297">
        <v>2790</v>
      </c>
      <c r="H2790" s="296" t="str">
        <f t="shared" si="483"/>
        <v/>
      </c>
      <c r="I2790" s="299" t="str">
        <f t="shared" si="476"/>
        <v/>
      </c>
      <c r="J2790" s="93"/>
      <c r="L2790" s="278">
        <f t="shared" si="477"/>
        <v>0</v>
      </c>
      <c r="M2790" s="278">
        <f t="shared" si="478"/>
        <v>0</v>
      </c>
      <c r="N2790" s="319">
        <f t="shared" si="479"/>
        <v>0</v>
      </c>
      <c r="O2790" s="300"/>
      <c r="P2790" s="300"/>
      <c r="Q2790" s="297"/>
      <c r="R2790" s="297"/>
      <c r="S2790" s="299" t="str">
        <f t="shared" si="485"/>
        <v/>
      </c>
    </row>
    <row r="2791" spans="1:19" ht="30" customHeight="1" x14ac:dyDescent="0.2">
      <c r="A2791" s="277" t="str">
        <f t="shared" si="475"/>
        <v/>
      </c>
      <c r="B2791" s="296" t="str">
        <f t="shared" si="480"/>
        <v/>
      </c>
      <c r="C2791" s="296" t="str">
        <f t="shared" si="481"/>
        <v/>
      </c>
      <c r="D2791" s="297" t="str">
        <f t="shared" si="482"/>
        <v/>
      </c>
      <c r="E2791" s="298" t="str">
        <f t="shared" si="484"/>
        <v/>
      </c>
      <c r="F2791" s="297"/>
      <c r="G2791" s="297">
        <v>2791</v>
      </c>
      <c r="H2791" s="296" t="str">
        <f t="shared" si="483"/>
        <v/>
      </c>
      <c r="I2791" s="299" t="str">
        <f t="shared" si="476"/>
        <v/>
      </c>
      <c r="J2791" s="93"/>
      <c r="L2791" s="278">
        <f t="shared" si="477"/>
        <v>0</v>
      </c>
      <c r="M2791" s="278">
        <f t="shared" si="478"/>
        <v>0</v>
      </c>
      <c r="N2791" s="319">
        <f t="shared" si="479"/>
        <v>0</v>
      </c>
      <c r="O2791" s="300"/>
      <c r="P2791" s="300"/>
      <c r="Q2791" s="297"/>
      <c r="R2791" s="297"/>
      <c r="S2791" s="299" t="str">
        <f t="shared" si="485"/>
        <v/>
      </c>
    </row>
    <row r="2792" spans="1:19" ht="30" customHeight="1" x14ac:dyDescent="0.2">
      <c r="A2792" s="277" t="str">
        <f t="shared" si="475"/>
        <v/>
      </c>
      <c r="B2792" s="296" t="str">
        <f t="shared" si="480"/>
        <v/>
      </c>
      <c r="C2792" s="296" t="str">
        <f t="shared" si="481"/>
        <v/>
      </c>
      <c r="D2792" s="297" t="str">
        <f t="shared" si="482"/>
        <v/>
      </c>
      <c r="E2792" s="298" t="str">
        <f t="shared" si="484"/>
        <v/>
      </c>
      <c r="F2792" s="297"/>
      <c r="G2792" s="297">
        <v>2792</v>
      </c>
      <c r="H2792" s="296" t="str">
        <f t="shared" si="483"/>
        <v/>
      </c>
      <c r="I2792" s="299" t="str">
        <f t="shared" si="476"/>
        <v/>
      </c>
      <c r="J2792" s="93"/>
      <c r="L2792" s="278">
        <f t="shared" si="477"/>
        <v>0</v>
      </c>
      <c r="M2792" s="278">
        <f t="shared" si="478"/>
        <v>0</v>
      </c>
      <c r="N2792" s="319">
        <f t="shared" si="479"/>
        <v>0</v>
      </c>
      <c r="O2792" s="300"/>
      <c r="P2792" s="300"/>
      <c r="Q2792" s="297"/>
      <c r="R2792" s="297"/>
      <c r="S2792" s="299" t="str">
        <f t="shared" si="485"/>
        <v/>
      </c>
    </row>
    <row r="2793" spans="1:19" ht="30" customHeight="1" x14ac:dyDescent="0.2">
      <c r="A2793" s="277" t="str">
        <f t="shared" si="475"/>
        <v/>
      </c>
      <c r="B2793" s="296" t="str">
        <f t="shared" si="480"/>
        <v/>
      </c>
      <c r="C2793" s="296" t="str">
        <f t="shared" si="481"/>
        <v/>
      </c>
      <c r="D2793" s="297" t="str">
        <f t="shared" si="482"/>
        <v/>
      </c>
      <c r="E2793" s="298" t="str">
        <f t="shared" si="484"/>
        <v/>
      </c>
      <c r="F2793" s="297"/>
      <c r="G2793" s="297">
        <v>2793</v>
      </c>
      <c r="H2793" s="296" t="str">
        <f t="shared" si="483"/>
        <v/>
      </c>
      <c r="I2793" s="299" t="str">
        <f t="shared" si="476"/>
        <v/>
      </c>
      <c r="J2793" s="93"/>
      <c r="L2793" s="278">
        <f t="shared" si="477"/>
        <v>0</v>
      </c>
      <c r="M2793" s="278">
        <f t="shared" si="478"/>
        <v>0</v>
      </c>
      <c r="N2793" s="319">
        <f t="shared" si="479"/>
        <v>0</v>
      </c>
      <c r="O2793" s="300"/>
      <c r="P2793" s="300"/>
      <c r="Q2793" s="297"/>
      <c r="R2793" s="297"/>
      <c r="S2793" s="299" t="str">
        <f t="shared" si="485"/>
        <v/>
      </c>
    </row>
    <row r="2794" spans="1:19" ht="30" customHeight="1" x14ac:dyDescent="0.2">
      <c r="A2794" s="277" t="str">
        <f t="shared" si="475"/>
        <v/>
      </c>
      <c r="B2794" s="296" t="str">
        <f t="shared" si="480"/>
        <v/>
      </c>
      <c r="C2794" s="296" t="str">
        <f t="shared" si="481"/>
        <v/>
      </c>
      <c r="D2794" s="297" t="str">
        <f t="shared" si="482"/>
        <v/>
      </c>
      <c r="E2794" s="298" t="str">
        <f t="shared" si="484"/>
        <v/>
      </c>
      <c r="F2794" s="297"/>
      <c r="G2794" s="297">
        <v>2794</v>
      </c>
      <c r="H2794" s="296" t="str">
        <f t="shared" si="483"/>
        <v/>
      </c>
      <c r="I2794" s="299" t="str">
        <f t="shared" si="476"/>
        <v/>
      </c>
      <c r="J2794" s="93"/>
      <c r="L2794" s="278">
        <f t="shared" si="477"/>
        <v>0</v>
      </c>
      <c r="M2794" s="278">
        <f t="shared" si="478"/>
        <v>0</v>
      </c>
      <c r="N2794" s="319">
        <f t="shared" si="479"/>
        <v>0</v>
      </c>
      <c r="O2794" s="300"/>
      <c r="P2794" s="300"/>
      <c r="Q2794" s="297"/>
      <c r="R2794" s="297"/>
      <c r="S2794" s="299" t="str">
        <f t="shared" si="485"/>
        <v/>
      </c>
    </row>
    <row r="2795" spans="1:19" ht="30" customHeight="1" x14ac:dyDescent="0.2">
      <c r="A2795" s="277" t="str">
        <f t="shared" si="475"/>
        <v/>
      </c>
      <c r="B2795" s="296" t="str">
        <f t="shared" si="480"/>
        <v/>
      </c>
      <c r="C2795" s="296" t="str">
        <f t="shared" si="481"/>
        <v/>
      </c>
      <c r="D2795" s="297" t="str">
        <f t="shared" si="482"/>
        <v/>
      </c>
      <c r="E2795" s="298" t="str">
        <f t="shared" si="484"/>
        <v/>
      </c>
      <c r="F2795" s="297"/>
      <c r="G2795" s="297">
        <v>2795</v>
      </c>
      <c r="H2795" s="296" t="str">
        <f t="shared" si="483"/>
        <v/>
      </c>
      <c r="I2795" s="299" t="str">
        <f t="shared" si="476"/>
        <v/>
      </c>
      <c r="J2795" s="93"/>
      <c r="L2795" s="278">
        <f t="shared" si="477"/>
        <v>0</v>
      </c>
      <c r="M2795" s="278">
        <f t="shared" si="478"/>
        <v>0</v>
      </c>
      <c r="N2795" s="319">
        <f t="shared" si="479"/>
        <v>0</v>
      </c>
      <c r="O2795" s="300"/>
      <c r="P2795" s="300"/>
      <c r="Q2795" s="297"/>
      <c r="R2795" s="297"/>
      <c r="S2795" s="299" t="str">
        <f t="shared" si="485"/>
        <v/>
      </c>
    </row>
    <row r="2796" spans="1:19" ht="30" customHeight="1" x14ac:dyDescent="0.2">
      <c r="A2796" s="277" t="str">
        <f t="shared" si="475"/>
        <v/>
      </c>
      <c r="B2796" s="296" t="str">
        <f t="shared" si="480"/>
        <v/>
      </c>
      <c r="C2796" s="296" t="str">
        <f t="shared" si="481"/>
        <v/>
      </c>
      <c r="D2796" s="297" t="str">
        <f t="shared" si="482"/>
        <v/>
      </c>
      <c r="E2796" s="298" t="str">
        <f t="shared" si="484"/>
        <v/>
      </c>
      <c r="F2796" s="297"/>
      <c r="G2796" s="297">
        <v>2796</v>
      </c>
      <c r="H2796" s="296" t="str">
        <f t="shared" si="483"/>
        <v/>
      </c>
      <c r="I2796" s="299" t="str">
        <f t="shared" si="476"/>
        <v/>
      </c>
      <c r="J2796" s="93"/>
      <c r="L2796" s="278">
        <f t="shared" si="477"/>
        <v>0</v>
      </c>
      <c r="M2796" s="278">
        <f t="shared" si="478"/>
        <v>0</v>
      </c>
      <c r="N2796" s="319">
        <f t="shared" si="479"/>
        <v>0</v>
      </c>
      <c r="O2796" s="300"/>
      <c r="P2796" s="300"/>
      <c r="Q2796" s="297"/>
      <c r="R2796" s="297"/>
      <c r="S2796" s="299" t="str">
        <f t="shared" si="485"/>
        <v/>
      </c>
    </row>
    <row r="2797" spans="1:19" ht="30" customHeight="1" x14ac:dyDescent="0.2">
      <c r="A2797" s="277" t="str">
        <f t="shared" si="475"/>
        <v/>
      </c>
      <c r="B2797" s="296" t="str">
        <f t="shared" si="480"/>
        <v/>
      </c>
      <c r="C2797" s="296" t="str">
        <f t="shared" si="481"/>
        <v/>
      </c>
      <c r="D2797" s="297" t="str">
        <f t="shared" si="482"/>
        <v/>
      </c>
      <c r="E2797" s="298" t="str">
        <f t="shared" si="484"/>
        <v/>
      </c>
      <c r="F2797" s="297"/>
      <c r="G2797" s="297">
        <v>2797</v>
      </c>
      <c r="H2797" s="296" t="str">
        <f t="shared" si="483"/>
        <v/>
      </c>
      <c r="I2797" s="299" t="str">
        <f t="shared" si="476"/>
        <v/>
      </c>
      <c r="J2797" s="93"/>
      <c r="L2797" s="278">
        <f t="shared" si="477"/>
        <v>0</v>
      </c>
      <c r="M2797" s="278">
        <f t="shared" si="478"/>
        <v>0</v>
      </c>
      <c r="N2797" s="319">
        <f t="shared" si="479"/>
        <v>0</v>
      </c>
      <c r="O2797" s="300"/>
      <c r="P2797" s="300"/>
      <c r="Q2797" s="297"/>
      <c r="R2797" s="297"/>
      <c r="S2797" s="299" t="str">
        <f t="shared" si="485"/>
        <v/>
      </c>
    </row>
    <row r="2798" spans="1:19" ht="30" customHeight="1" x14ac:dyDescent="0.2">
      <c r="A2798" s="277" t="str">
        <f t="shared" si="475"/>
        <v/>
      </c>
      <c r="B2798" s="296" t="str">
        <f t="shared" si="480"/>
        <v/>
      </c>
      <c r="C2798" s="296" t="str">
        <f t="shared" si="481"/>
        <v/>
      </c>
      <c r="D2798" s="297" t="str">
        <f t="shared" si="482"/>
        <v/>
      </c>
      <c r="E2798" s="298" t="str">
        <f t="shared" si="484"/>
        <v/>
      </c>
      <c r="F2798" s="297"/>
      <c r="G2798" s="297">
        <v>2798</v>
      </c>
      <c r="H2798" s="296" t="str">
        <f t="shared" si="483"/>
        <v/>
      </c>
      <c r="I2798" s="299" t="str">
        <f t="shared" si="476"/>
        <v/>
      </c>
      <c r="J2798" s="93"/>
      <c r="L2798" s="278">
        <f t="shared" si="477"/>
        <v>0</v>
      </c>
      <c r="M2798" s="278">
        <f t="shared" si="478"/>
        <v>0</v>
      </c>
      <c r="N2798" s="319">
        <f t="shared" si="479"/>
        <v>0</v>
      </c>
      <c r="O2798" s="300"/>
      <c r="P2798" s="300"/>
      <c r="Q2798" s="297"/>
      <c r="R2798" s="297"/>
      <c r="S2798" s="299" t="str">
        <f t="shared" si="485"/>
        <v/>
      </c>
    </row>
    <row r="2799" spans="1:19" ht="30" customHeight="1" x14ac:dyDescent="0.2">
      <c r="A2799" s="277" t="str">
        <f t="shared" si="475"/>
        <v/>
      </c>
      <c r="B2799" s="296" t="str">
        <f t="shared" si="480"/>
        <v/>
      </c>
      <c r="C2799" s="296" t="str">
        <f t="shared" si="481"/>
        <v/>
      </c>
      <c r="D2799" s="297" t="str">
        <f t="shared" si="482"/>
        <v/>
      </c>
      <c r="E2799" s="298" t="str">
        <f t="shared" si="484"/>
        <v/>
      </c>
      <c r="F2799" s="297"/>
      <c r="G2799" s="297">
        <v>2799</v>
      </c>
      <c r="H2799" s="296" t="str">
        <f t="shared" si="483"/>
        <v/>
      </c>
      <c r="I2799" s="299" t="str">
        <f t="shared" si="476"/>
        <v/>
      </c>
      <c r="J2799" s="93"/>
      <c r="L2799" s="278">
        <f t="shared" si="477"/>
        <v>0</v>
      </c>
      <c r="M2799" s="278">
        <f t="shared" si="478"/>
        <v>0</v>
      </c>
      <c r="N2799" s="319">
        <f t="shared" si="479"/>
        <v>0</v>
      </c>
      <c r="O2799" s="300"/>
      <c r="P2799" s="300"/>
      <c r="Q2799" s="297"/>
      <c r="R2799" s="297"/>
      <c r="S2799" s="299" t="str">
        <f t="shared" si="485"/>
        <v/>
      </c>
    </row>
    <row r="2800" spans="1:19" ht="30" customHeight="1" x14ac:dyDescent="0.2">
      <c r="A2800" s="277" t="str">
        <f t="shared" si="475"/>
        <v/>
      </c>
      <c r="B2800" s="296" t="str">
        <f t="shared" si="480"/>
        <v/>
      </c>
      <c r="C2800" s="296" t="str">
        <f t="shared" si="481"/>
        <v/>
      </c>
      <c r="D2800" s="297" t="str">
        <f t="shared" si="482"/>
        <v/>
      </c>
      <c r="E2800" s="298" t="str">
        <f t="shared" si="484"/>
        <v/>
      </c>
      <c r="F2800" s="297"/>
      <c r="G2800" s="297">
        <v>2800</v>
      </c>
      <c r="H2800" s="296" t="str">
        <f t="shared" si="483"/>
        <v/>
      </c>
      <c r="I2800" s="299" t="str">
        <f t="shared" si="476"/>
        <v/>
      </c>
      <c r="J2800" s="93"/>
      <c r="L2800" s="278">
        <f t="shared" si="477"/>
        <v>0</v>
      </c>
      <c r="M2800" s="278">
        <f t="shared" si="478"/>
        <v>0</v>
      </c>
      <c r="N2800" s="319">
        <f t="shared" si="479"/>
        <v>0</v>
      </c>
      <c r="O2800" s="300"/>
      <c r="P2800" s="300"/>
      <c r="Q2800" s="297"/>
      <c r="R2800" s="297"/>
      <c r="S2800" s="299" t="str">
        <f t="shared" si="485"/>
        <v/>
      </c>
    </row>
    <row r="2801" spans="1:19" ht="30" customHeight="1" x14ac:dyDescent="0.2">
      <c r="A2801" s="277" t="str">
        <f t="shared" si="475"/>
        <v/>
      </c>
      <c r="B2801" s="296" t="str">
        <f t="shared" si="480"/>
        <v/>
      </c>
      <c r="C2801" s="296" t="str">
        <f t="shared" si="481"/>
        <v/>
      </c>
      <c r="D2801" s="297" t="str">
        <f t="shared" si="482"/>
        <v/>
      </c>
      <c r="E2801" s="298" t="str">
        <f t="shared" si="484"/>
        <v/>
      </c>
      <c r="F2801" s="297"/>
      <c r="G2801" s="297">
        <v>2801</v>
      </c>
      <c r="H2801" s="296" t="str">
        <f t="shared" si="483"/>
        <v/>
      </c>
      <c r="I2801" s="299" t="str">
        <f t="shared" si="476"/>
        <v/>
      </c>
      <c r="J2801" s="93"/>
      <c r="L2801" s="278">
        <f t="shared" si="477"/>
        <v>0</v>
      </c>
      <c r="M2801" s="278">
        <f t="shared" si="478"/>
        <v>0</v>
      </c>
      <c r="N2801" s="319">
        <f t="shared" si="479"/>
        <v>0</v>
      </c>
      <c r="O2801" s="300"/>
      <c r="P2801" s="300"/>
      <c r="Q2801" s="297"/>
      <c r="R2801" s="297"/>
      <c r="S2801" s="299" t="str">
        <f t="shared" si="485"/>
        <v/>
      </c>
    </row>
    <row r="2802" spans="1:19" ht="30" customHeight="1" x14ac:dyDescent="0.2">
      <c r="A2802" s="277" t="str">
        <f t="shared" si="475"/>
        <v/>
      </c>
      <c r="B2802" s="296" t="str">
        <f t="shared" si="480"/>
        <v/>
      </c>
      <c r="C2802" s="296" t="str">
        <f t="shared" si="481"/>
        <v/>
      </c>
      <c r="D2802" s="297" t="str">
        <f t="shared" si="482"/>
        <v/>
      </c>
      <c r="E2802" s="298" t="str">
        <f t="shared" si="484"/>
        <v/>
      </c>
      <c r="F2802" s="297"/>
      <c r="G2802" s="297">
        <v>2802</v>
      </c>
      <c r="H2802" s="296" t="str">
        <f t="shared" si="483"/>
        <v/>
      </c>
      <c r="I2802" s="299" t="str">
        <f t="shared" si="476"/>
        <v/>
      </c>
      <c r="J2802" s="93"/>
      <c r="L2802" s="278">
        <f t="shared" si="477"/>
        <v>0</v>
      </c>
      <c r="M2802" s="278">
        <f t="shared" si="478"/>
        <v>0</v>
      </c>
      <c r="N2802" s="319">
        <f t="shared" si="479"/>
        <v>0</v>
      </c>
      <c r="O2802" s="300"/>
      <c r="P2802" s="300"/>
      <c r="Q2802" s="297"/>
      <c r="R2802" s="297"/>
      <c r="S2802" s="299" t="str">
        <f t="shared" si="485"/>
        <v/>
      </c>
    </row>
    <row r="2803" spans="1:19" ht="30" customHeight="1" x14ac:dyDescent="0.2">
      <c r="A2803" s="277" t="str">
        <f t="shared" si="475"/>
        <v/>
      </c>
      <c r="B2803" s="296" t="str">
        <f t="shared" si="480"/>
        <v/>
      </c>
      <c r="C2803" s="296" t="str">
        <f t="shared" si="481"/>
        <v/>
      </c>
      <c r="D2803" s="297" t="str">
        <f t="shared" si="482"/>
        <v/>
      </c>
      <c r="E2803" s="298" t="str">
        <f t="shared" si="484"/>
        <v/>
      </c>
      <c r="F2803" s="297"/>
      <c r="G2803" s="297">
        <v>2803</v>
      </c>
      <c r="H2803" s="296" t="str">
        <f t="shared" si="483"/>
        <v/>
      </c>
      <c r="I2803" s="299" t="str">
        <f t="shared" si="476"/>
        <v/>
      </c>
      <c r="J2803" s="93"/>
      <c r="L2803" s="278">
        <f t="shared" si="477"/>
        <v>0</v>
      </c>
      <c r="M2803" s="278">
        <f t="shared" si="478"/>
        <v>0</v>
      </c>
      <c r="N2803" s="319">
        <f t="shared" si="479"/>
        <v>0</v>
      </c>
      <c r="O2803" s="300"/>
      <c r="P2803" s="300"/>
      <c r="Q2803" s="297"/>
      <c r="R2803" s="297"/>
      <c r="S2803" s="299" t="str">
        <f t="shared" si="485"/>
        <v/>
      </c>
    </row>
    <row r="2804" spans="1:19" ht="30" customHeight="1" x14ac:dyDescent="0.2">
      <c r="A2804" s="277" t="str">
        <f t="shared" si="475"/>
        <v/>
      </c>
      <c r="B2804" s="296" t="str">
        <f t="shared" si="480"/>
        <v/>
      </c>
      <c r="C2804" s="296" t="str">
        <f t="shared" si="481"/>
        <v/>
      </c>
      <c r="D2804" s="297" t="str">
        <f t="shared" si="482"/>
        <v/>
      </c>
      <c r="E2804" s="298" t="str">
        <f t="shared" si="484"/>
        <v/>
      </c>
      <c r="F2804" s="297"/>
      <c r="G2804" s="297">
        <v>2804</v>
      </c>
      <c r="H2804" s="296" t="str">
        <f t="shared" si="483"/>
        <v/>
      </c>
      <c r="I2804" s="299" t="str">
        <f t="shared" si="476"/>
        <v/>
      </c>
      <c r="J2804" s="93"/>
      <c r="L2804" s="278">
        <f t="shared" si="477"/>
        <v>0</v>
      </c>
      <c r="M2804" s="278">
        <f t="shared" si="478"/>
        <v>0</v>
      </c>
      <c r="N2804" s="319">
        <f t="shared" si="479"/>
        <v>0</v>
      </c>
      <c r="O2804" s="300"/>
      <c r="P2804" s="300"/>
      <c r="Q2804" s="297"/>
      <c r="R2804" s="297"/>
      <c r="S2804" s="299" t="str">
        <f t="shared" si="485"/>
        <v/>
      </c>
    </row>
    <row r="2805" spans="1:19" ht="30" customHeight="1" x14ac:dyDescent="0.2">
      <c r="A2805" s="277" t="str">
        <f t="shared" si="475"/>
        <v/>
      </c>
      <c r="B2805" s="296" t="str">
        <f t="shared" si="480"/>
        <v/>
      </c>
      <c r="C2805" s="296" t="str">
        <f t="shared" si="481"/>
        <v/>
      </c>
      <c r="D2805" s="297" t="str">
        <f t="shared" si="482"/>
        <v/>
      </c>
      <c r="E2805" s="298" t="str">
        <f t="shared" si="484"/>
        <v/>
      </c>
      <c r="F2805" s="297"/>
      <c r="G2805" s="297">
        <v>2805</v>
      </c>
      <c r="H2805" s="296" t="str">
        <f t="shared" si="483"/>
        <v/>
      </c>
      <c r="I2805" s="299" t="str">
        <f t="shared" si="476"/>
        <v/>
      </c>
      <c r="J2805" s="93"/>
      <c r="L2805" s="278">
        <f t="shared" si="477"/>
        <v>0</v>
      </c>
      <c r="M2805" s="278">
        <f t="shared" si="478"/>
        <v>0</v>
      </c>
      <c r="N2805" s="319">
        <f t="shared" si="479"/>
        <v>0</v>
      </c>
      <c r="O2805" s="300"/>
      <c r="P2805" s="300"/>
      <c r="Q2805" s="297"/>
      <c r="R2805" s="297"/>
      <c r="S2805" s="299" t="str">
        <f t="shared" si="485"/>
        <v/>
      </c>
    </row>
    <row r="2806" spans="1:19" ht="30" customHeight="1" x14ac:dyDescent="0.2">
      <c r="A2806" s="277" t="str">
        <f t="shared" si="475"/>
        <v/>
      </c>
      <c r="B2806" s="296" t="str">
        <f t="shared" si="480"/>
        <v/>
      </c>
      <c r="C2806" s="296" t="str">
        <f t="shared" si="481"/>
        <v/>
      </c>
      <c r="D2806" s="297" t="str">
        <f t="shared" si="482"/>
        <v/>
      </c>
      <c r="E2806" s="298" t="str">
        <f t="shared" si="484"/>
        <v/>
      </c>
      <c r="F2806" s="297"/>
      <c r="G2806" s="297">
        <v>2806</v>
      </c>
      <c r="H2806" s="296" t="str">
        <f t="shared" si="483"/>
        <v/>
      </c>
      <c r="I2806" s="299" t="str">
        <f t="shared" si="476"/>
        <v/>
      </c>
      <c r="J2806" s="93"/>
      <c r="L2806" s="278">
        <f t="shared" si="477"/>
        <v>0</v>
      </c>
      <c r="M2806" s="278">
        <f t="shared" si="478"/>
        <v>0</v>
      </c>
      <c r="N2806" s="319">
        <f t="shared" si="479"/>
        <v>0</v>
      </c>
      <c r="O2806" s="300"/>
      <c r="P2806" s="300"/>
      <c r="Q2806" s="297"/>
      <c r="R2806" s="297"/>
      <c r="S2806" s="299" t="str">
        <f t="shared" si="485"/>
        <v/>
      </c>
    </row>
    <row r="2807" spans="1:19" ht="30" customHeight="1" x14ac:dyDescent="0.2">
      <c r="A2807" s="277" t="str">
        <f t="shared" si="475"/>
        <v/>
      </c>
      <c r="B2807" s="296" t="str">
        <f t="shared" si="480"/>
        <v/>
      </c>
      <c r="C2807" s="296" t="str">
        <f t="shared" si="481"/>
        <v/>
      </c>
      <c r="D2807" s="297" t="str">
        <f t="shared" si="482"/>
        <v/>
      </c>
      <c r="E2807" s="298" t="str">
        <f t="shared" si="484"/>
        <v/>
      </c>
      <c r="F2807" s="297"/>
      <c r="G2807" s="297">
        <v>2807</v>
      </c>
      <c r="H2807" s="296" t="str">
        <f t="shared" si="483"/>
        <v/>
      </c>
      <c r="I2807" s="299" t="str">
        <f t="shared" si="476"/>
        <v/>
      </c>
      <c r="J2807" s="93"/>
      <c r="L2807" s="278">
        <f t="shared" si="477"/>
        <v>0</v>
      </c>
      <c r="M2807" s="278">
        <f t="shared" si="478"/>
        <v>0</v>
      </c>
      <c r="N2807" s="319">
        <f t="shared" si="479"/>
        <v>0</v>
      </c>
      <c r="O2807" s="300"/>
      <c r="P2807" s="300"/>
      <c r="Q2807" s="297"/>
      <c r="R2807" s="297"/>
      <c r="S2807" s="299" t="str">
        <f t="shared" si="485"/>
        <v/>
      </c>
    </row>
    <row r="2808" spans="1:19" ht="30" customHeight="1" x14ac:dyDescent="0.2">
      <c r="A2808" s="277" t="str">
        <f t="shared" si="475"/>
        <v/>
      </c>
      <c r="B2808" s="296" t="str">
        <f t="shared" si="480"/>
        <v/>
      </c>
      <c r="C2808" s="296" t="str">
        <f t="shared" si="481"/>
        <v/>
      </c>
      <c r="D2808" s="297" t="str">
        <f t="shared" si="482"/>
        <v/>
      </c>
      <c r="E2808" s="298" t="str">
        <f t="shared" si="484"/>
        <v/>
      </c>
      <c r="F2808" s="297"/>
      <c r="G2808" s="297">
        <v>2808</v>
      </c>
      <c r="H2808" s="296" t="str">
        <f t="shared" si="483"/>
        <v/>
      </c>
      <c r="I2808" s="299" t="str">
        <f t="shared" si="476"/>
        <v/>
      </c>
      <c r="J2808" s="93"/>
      <c r="L2808" s="278">
        <f t="shared" si="477"/>
        <v>0</v>
      </c>
      <c r="M2808" s="278">
        <f t="shared" si="478"/>
        <v>0</v>
      </c>
      <c r="N2808" s="319">
        <f t="shared" si="479"/>
        <v>0</v>
      </c>
      <c r="O2808" s="300"/>
      <c r="P2808" s="300"/>
      <c r="Q2808" s="297"/>
      <c r="R2808" s="297"/>
      <c r="S2808" s="299" t="str">
        <f t="shared" si="485"/>
        <v/>
      </c>
    </row>
    <row r="2809" spans="1:19" ht="30" customHeight="1" x14ac:dyDescent="0.2">
      <c r="A2809" s="277" t="str">
        <f t="shared" si="475"/>
        <v/>
      </c>
      <c r="B2809" s="296" t="str">
        <f t="shared" si="480"/>
        <v/>
      </c>
      <c r="C2809" s="296" t="str">
        <f t="shared" si="481"/>
        <v/>
      </c>
      <c r="D2809" s="297" t="str">
        <f t="shared" si="482"/>
        <v/>
      </c>
      <c r="E2809" s="298" t="str">
        <f t="shared" si="484"/>
        <v/>
      </c>
      <c r="F2809" s="297"/>
      <c r="G2809" s="297">
        <v>2809</v>
      </c>
      <c r="H2809" s="296" t="str">
        <f t="shared" si="483"/>
        <v/>
      </c>
      <c r="I2809" s="299" t="str">
        <f t="shared" si="476"/>
        <v/>
      </c>
      <c r="J2809" s="93"/>
      <c r="L2809" s="278">
        <f t="shared" si="477"/>
        <v>0</v>
      </c>
      <c r="M2809" s="278">
        <f t="shared" si="478"/>
        <v>0</v>
      </c>
      <c r="N2809" s="319">
        <f t="shared" si="479"/>
        <v>0</v>
      </c>
      <c r="O2809" s="300"/>
      <c r="P2809" s="300"/>
      <c r="Q2809" s="297"/>
      <c r="R2809" s="297"/>
      <c r="S2809" s="299" t="str">
        <f t="shared" si="485"/>
        <v/>
      </c>
    </row>
    <row r="2810" spans="1:19" ht="30" customHeight="1" x14ac:dyDescent="0.2">
      <c r="A2810" s="277" t="str">
        <f t="shared" si="475"/>
        <v/>
      </c>
      <c r="B2810" s="296" t="str">
        <f t="shared" si="480"/>
        <v/>
      </c>
      <c r="C2810" s="296" t="str">
        <f t="shared" si="481"/>
        <v/>
      </c>
      <c r="D2810" s="297" t="str">
        <f t="shared" si="482"/>
        <v/>
      </c>
      <c r="E2810" s="298" t="str">
        <f t="shared" si="484"/>
        <v/>
      </c>
      <c r="F2810" s="297"/>
      <c r="G2810" s="297">
        <v>2810</v>
      </c>
      <c r="H2810" s="296" t="str">
        <f t="shared" si="483"/>
        <v/>
      </c>
      <c r="I2810" s="299" t="str">
        <f t="shared" si="476"/>
        <v/>
      </c>
      <c r="J2810" s="93"/>
      <c r="L2810" s="278">
        <f t="shared" si="477"/>
        <v>0</v>
      </c>
      <c r="M2810" s="278">
        <f t="shared" si="478"/>
        <v>0</v>
      </c>
      <c r="N2810" s="319">
        <f t="shared" si="479"/>
        <v>0</v>
      </c>
      <c r="O2810" s="300"/>
      <c r="P2810" s="300"/>
      <c r="Q2810" s="297"/>
      <c r="R2810" s="297"/>
      <c r="S2810" s="299" t="str">
        <f t="shared" si="485"/>
        <v/>
      </c>
    </row>
    <row r="2811" spans="1:19" ht="30" customHeight="1" x14ac:dyDescent="0.2">
      <c r="A2811" s="277" t="str">
        <f t="shared" si="475"/>
        <v/>
      </c>
      <c r="B2811" s="296" t="str">
        <f t="shared" si="480"/>
        <v/>
      </c>
      <c r="C2811" s="296" t="str">
        <f t="shared" si="481"/>
        <v/>
      </c>
      <c r="D2811" s="297" t="str">
        <f t="shared" si="482"/>
        <v/>
      </c>
      <c r="E2811" s="298" t="str">
        <f t="shared" si="484"/>
        <v/>
      </c>
      <c r="F2811" s="297"/>
      <c r="G2811" s="297">
        <v>2811</v>
      </c>
      <c r="H2811" s="296" t="str">
        <f t="shared" si="483"/>
        <v/>
      </c>
      <c r="I2811" s="299" t="str">
        <f t="shared" si="476"/>
        <v/>
      </c>
      <c r="J2811" s="93"/>
      <c r="L2811" s="278">
        <f t="shared" si="477"/>
        <v>0</v>
      </c>
      <c r="M2811" s="278">
        <f t="shared" si="478"/>
        <v>0</v>
      </c>
      <c r="N2811" s="319">
        <f t="shared" si="479"/>
        <v>0</v>
      </c>
      <c r="O2811" s="300"/>
      <c r="P2811" s="300"/>
      <c r="Q2811" s="297"/>
      <c r="R2811" s="297"/>
      <c r="S2811" s="299" t="str">
        <f t="shared" si="485"/>
        <v/>
      </c>
    </row>
    <row r="2812" spans="1:19" ht="30" customHeight="1" x14ac:dyDescent="0.2">
      <c r="A2812" s="277" t="str">
        <f t="shared" si="475"/>
        <v/>
      </c>
      <c r="B2812" s="296" t="str">
        <f t="shared" si="480"/>
        <v/>
      </c>
      <c r="C2812" s="296" t="str">
        <f t="shared" si="481"/>
        <v/>
      </c>
      <c r="D2812" s="297" t="str">
        <f t="shared" si="482"/>
        <v/>
      </c>
      <c r="E2812" s="298" t="str">
        <f t="shared" si="484"/>
        <v/>
      </c>
      <c r="F2812" s="297"/>
      <c r="G2812" s="297">
        <v>2812</v>
      </c>
      <c r="H2812" s="296" t="str">
        <f t="shared" si="483"/>
        <v/>
      </c>
      <c r="I2812" s="299" t="str">
        <f t="shared" si="476"/>
        <v/>
      </c>
      <c r="J2812" s="93"/>
      <c r="L2812" s="278">
        <f t="shared" si="477"/>
        <v>0</v>
      </c>
      <c r="M2812" s="278">
        <f t="shared" si="478"/>
        <v>0</v>
      </c>
      <c r="N2812" s="319">
        <f t="shared" si="479"/>
        <v>0</v>
      </c>
      <c r="O2812" s="300"/>
      <c r="P2812" s="300"/>
      <c r="Q2812" s="297"/>
      <c r="R2812" s="297"/>
      <c r="S2812" s="299" t="str">
        <f t="shared" si="485"/>
        <v/>
      </c>
    </row>
    <row r="2813" spans="1:19" ht="30" customHeight="1" x14ac:dyDescent="0.2">
      <c r="A2813" s="277" t="str">
        <f t="shared" si="475"/>
        <v/>
      </c>
      <c r="B2813" s="296" t="str">
        <f t="shared" si="480"/>
        <v/>
      </c>
      <c r="C2813" s="296" t="str">
        <f t="shared" si="481"/>
        <v/>
      </c>
      <c r="D2813" s="297" t="str">
        <f t="shared" si="482"/>
        <v/>
      </c>
      <c r="E2813" s="298" t="str">
        <f t="shared" si="484"/>
        <v/>
      </c>
      <c r="F2813" s="297"/>
      <c r="G2813" s="297">
        <v>2813</v>
      </c>
      <c r="H2813" s="296" t="str">
        <f t="shared" si="483"/>
        <v/>
      </c>
      <c r="I2813" s="299" t="str">
        <f t="shared" si="476"/>
        <v/>
      </c>
      <c r="J2813" s="93"/>
      <c r="L2813" s="278">
        <f t="shared" si="477"/>
        <v>0</v>
      </c>
      <c r="M2813" s="278">
        <f t="shared" si="478"/>
        <v>0</v>
      </c>
      <c r="N2813" s="319">
        <f t="shared" si="479"/>
        <v>0</v>
      </c>
      <c r="O2813" s="300"/>
      <c r="P2813" s="300"/>
      <c r="Q2813" s="297"/>
      <c r="R2813" s="297"/>
      <c r="S2813" s="299" t="str">
        <f t="shared" si="485"/>
        <v/>
      </c>
    </row>
    <row r="2814" spans="1:19" ht="30" customHeight="1" x14ac:dyDescent="0.2">
      <c r="A2814" s="277" t="str">
        <f t="shared" si="475"/>
        <v/>
      </c>
      <c r="B2814" s="296" t="str">
        <f t="shared" si="480"/>
        <v/>
      </c>
      <c r="C2814" s="296" t="str">
        <f t="shared" si="481"/>
        <v/>
      </c>
      <c r="D2814" s="297" t="str">
        <f t="shared" si="482"/>
        <v/>
      </c>
      <c r="E2814" s="298" t="str">
        <f t="shared" si="484"/>
        <v/>
      </c>
      <c r="F2814" s="297"/>
      <c r="G2814" s="297">
        <v>2814</v>
      </c>
      <c r="H2814" s="296" t="str">
        <f t="shared" si="483"/>
        <v/>
      </c>
      <c r="I2814" s="299" t="str">
        <f t="shared" si="476"/>
        <v/>
      </c>
      <c r="J2814" s="93"/>
      <c r="L2814" s="278">
        <f t="shared" si="477"/>
        <v>0</v>
      </c>
      <c r="M2814" s="278">
        <f t="shared" si="478"/>
        <v>0</v>
      </c>
      <c r="N2814" s="319">
        <f t="shared" si="479"/>
        <v>0</v>
      </c>
      <c r="O2814" s="300"/>
      <c r="P2814" s="300"/>
      <c r="Q2814" s="297"/>
      <c r="R2814" s="297"/>
      <c r="S2814" s="299" t="str">
        <f t="shared" si="485"/>
        <v/>
      </c>
    </row>
    <row r="2815" spans="1:19" ht="30" customHeight="1" x14ac:dyDescent="0.2">
      <c r="A2815" s="277" t="str">
        <f t="shared" si="475"/>
        <v/>
      </c>
      <c r="B2815" s="296" t="str">
        <f t="shared" si="480"/>
        <v/>
      </c>
      <c r="C2815" s="296" t="str">
        <f t="shared" si="481"/>
        <v/>
      </c>
      <c r="D2815" s="297" t="str">
        <f t="shared" si="482"/>
        <v/>
      </c>
      <c r="E2815" s="298" t="str">
        <f t="shared" si="484"/>
        <v/>
      </c>
      <c r="F2815" s="297"/>
      <c r="G2815" s="297">
        <v>2815</v>
      </c>
      <c r="H2815" s="296" t="str">
        <f t="shared" si="483"/>
        <v/>
      </c>
      <c r="I2815" s="299" t="str">
        <f t="shared" si="476"/>
        <v/>
      </c>
      <c r="J2815" s="93"/>
      <c r="L2815" s="278">
        <f t="shared" si="477"/>
        <v>0</v>
      </c>
      <c r="M2815" s="278">
        <f t="shared" si="478"/>
        <v>0</v>
      </c>
      <c r="N2815" s="319">
        <f t="shared" si="479"/>
        <v>0</v>
      </c>
      <c r="O2815" s="300"/>
      <c r="P2815" s="300"/>
      <c r="Q2815" s="297"/>
      <c r="R2815" s="297"/>
      <c r="S2815" s="299" t="str">
        <f t="shared" si="485"/>
        <v/>
      </c>
    </row>
    <row r="2816" spans="1:19" ht="30" customHeight="1" x14ac:dyDescent="0.2">
      <c r="A2816" s="277" t="str">
        <f t="shared" si="475"/>
        <v/>
      </c>
      <c r="B2816" s="296" t="str">
        <f t="shared" si="480"/>
        <v/>
      </c>
      <c r="C2816" s="296" t="str">
        <f t="shared" si="481"/>
        <v/>
      </c>
      <c r="D2816" s="297" t="str">
        <f t="shared" si="482"/>
        <v/>
      </c>
      <c r="E2816" s="298" t="str">
        <f t="shared" si="484"/>
        <v/>
      </c>
      <c r="F2816" s="297"/>
      <c r="G2816" s="297">
        <v>2816</v>
      </c>
      <c r="H2816" s="296" t="str">
        <f t="shared" si="483"/>
        <v/>
      </c>
      <c r="I2816" s="299" t="str">
        <f t="shared" si="476"/>
        <v/>
      </c>
      <c r="J2816" s="93"/>
      <c r="L2816" s="278">
        <f t="shared" si="477"/>
        <v>0</v>
      </c>
      <c r="M2816" s="278">
        <f t="shared" si="478"/>
        <v>0</v>
      </c>
      <c r="N2816" s="319">
        <f t="shared" si="479"/>
        <v>0</v>
      </c>
      <c r="O2816" s="300"/>
      <c r="P2816" s="300"/>
      <c r="Q2816" s="297"/>
      <c r="R2816" s="297"/>
      <c r="S2816" s="299" t="str">
        <f t="shared" si="485"/>
        <v/>
      </c>
    </row>
    <row r="2817" spans="1:19" ht="30" customHeight="1" x14ac:dyDescent="0.2">
      <c r="A2817" s="277" t="str">
        <f t="shared" si="475"/>
        <v/>
      </c>
      <c r="B2817" s="296" t="str">
        <f t="shared" si="480"/>
        <v/>
      </c>
      <c r="C2817" s="296" t="str">
        <f t="shared" si="481"/>
        <v/>
      </c>
      <c r="D2817" s="297" t="str">
        <f t="shared" si="482"/>
        <v/>
      </c>
      <c r="E2817" s="298" t="str">
        <f t="shared" si="484"/>
        <v/>
      </c>
      <c r="F2817" s="297"/>
      <c r="G2817" s="297">
        <v>2817</v>
      </c>
      <c r="H2817" s="296" t="str">
        <f t="shared" si="483"/>
        <v/>
      </c>
      <c r="I2817" s="299" t="str">
        <f t="shared" si="476"/>
        <v/>
      </c>
      <c r="J2817" s="93"/>
      <c r="L2817" s="278">
        <f t="shared" si="477"/>
        <v>0</v>
      </c>
      <c r="M2817" s="278">
        <f t="shared" si="478"/>
        <v>0</v>
      </c>
      <c r="N2817" s="319">
        <f t="shared" si="479"/>
        <v>0</v>
      </c>
      <c r="O2817" s="300"/>
      <c r="P2817" s="300"/>
      <c r="Q2817" s="297"/>
      <c r="R2817" s="297"/>
      <c r="S2817" s="299" t="str">
        <f t="shared" si="485"/>
        <v/>
      </c>
    </row>
    <row r="2818" spans="1:19" ht="30" customHeight="1" x14ac:dyDescent="0.2">
      <c r="A2818" s="277" t="str">
        <f t="shared" ref="A2818:A2881" si="486">IF(B2818="","",$W$3)</f>
        <v/>
      </c>
      <c r="B2818" s="296" t="str">
        <f t="shared" si="480"/>
        <v/>
      </c>
      <c r="C2818" s="296" t="str">
        <f t="shared" si="481"/>
        <v/>
      </c>
      <c r="D2818" s="297" t="str">
        <f t="shared" si="482"/>
        <v/>
      </c>
      <c r="E2818" s="298" t="str">
        <f t="shared" si="484"/>
        <v/>
      </c>
      <c r="F2818" s="297"/>
      <c r="G2818" s="297">
        <v>2818</v>
      </c>
      <c r="H2818" s="296" t="str">
        <f t="shared" si="483"/>
        <v/>
      </c>
      <c r="I2818" s="299" t="str">
        <f t="shared" ref="I2818:I2881" si="487">IF(H2818="","",CONCATENATE("C",IF(H2818&gt;$X$1-25,0,INT(($X$1-H2818-20)/5))))</f>
        <v/>
      </c>
      <c r="J2818" s="93"/>
      <c r="L2818" s="278">
        <f t="shared" ref="L2818:L2881" si="488">IF(D2818="M",1,0)</f>
        <v>0</v>
      </c>
      <c r="M2818" s="278">
        <f t="shared" ref="M2818:M2881" si="489">IF(D2818="F",1,0)</f>
        <v>0</v>
      </c>
      <c r="N2818" s="319">
        <f t="shared" ref="N2818:N2881" si="490">IF(COUNTBLANK(O2818:R2818)=0,1,0)</f>
        <v>0</v>
      </c>
      <c r="O2818" s="300"/>
      <c r="P2818" s="300"/>
      <c r="Q2818" s="297"/>
      <c r="R2818" s="297"/>
      <c r="S2818" s="299" t="str">
        <f t="shared" si="485"/>
        <v/>
      </c>
    </row>
    <row r="2819" spans="1:19" ht="30" customHeight="1" x14ac:dyDescent="0.2">
      <c r="A2819" s="277" t="str">
        <f t="shared" si="486"/>
        <v/>
      </c>
      <c r="B2819" s="296" t="str">
        <f t="shared" ref="B2819:B2882" si="491">IF(O2819="","",O2819)</f>
        <v/>
      </c>
      <c r="C2819" s="296" t="str">
        <f t="shared" ref="C2819:C2882" si="492">IF(P2819="","",P2819)</f>
        <v/>
      </c>
      <c r="D2819" s="297" t="str">
        <f t="shared" ref="D2819:D2882" si="493">IF(Q2819="","",Q2819)</f>
        <v/>
      </c>
      <c r="E2819" s="298" t="str">
        <f t="shared" si="484"/>
        <v/>
      </c>
      <c r="F2819" s="297"/>
      <c r="G2819" s="297">
        <v>2819</v>
      </c>
      <c r="H2819" s="296" t="str">
        <f t="shared" ref="H2819:H2882" si="494">IF(R2819="","",R2819)</f>
        <v/>
      </c>
      <c r="I2819" s="299" t="str">
        <f t="shared" si="487"/>
        <v/>
      </c>
      <c r="J2819" s="93"/>
      <c r="L2819" s="278">
        <f t="shared" si="488"/>
        <v>0</v>
      </c>
      <c r="M2819" s="278">
        <f t="shared" si="489"/>
        <v>0</v>
      </c>
      <c r="N2819" s="319">
        <f t="shared" si="490"/>
        <v>0</v>
      </c>
      <c r="O2819" s="300"/>
      <c r="P2819" s="300"/>
      <c r="Q2819" s="297"/>
      <c r="R2819" s="297"/>
      <c r="S2819" s="299" t="str">
        <f t="shared" si="485"/>
        <v/>
      </c>
    </row>
    <row r="2820" spans="1:19" ht="30" customHeight="1" x14ac:dyDescent="0.2">
      <c r="A2820" s="277" t="str">
        <f t="shared" si="486"/>
        <v/>
      </c>
      <c r="B2820" s="296" t="str">
        <f t="shared" si="491"/>
        <v/>
      </c>
      <c r="C2820" s="296" t="str">
        <f t="shared" si="492"/>
        <v/>
      </c>
      <c r="D2820" s="297" t="str">
        <f t="shared" si="493"/>
        <v/>
      </c>
      <c r="E2820" s="298" t="str">
        <f t="shared" ref="E2820:E2883" si="495">IF(H2820="","",VALUE(CONCATENATE("01/01/",H2820)))</f>
        <v/>
      </c>
      <c r="F2820" s="297"/>
      <c r="G2820" s="297">
        <v>2820</v>
      </c>
      <c r="H2820" s="296" t="str">
        <f t="shared" si="494"/>
        <v/>
      </c>
      <c r="I2820" s="299" t="str">
        <f t="shared" si="487"/>
        <v/>
      </c>
      <c r="J2820" s="93"/>
      <c r="L2820" s="278">
        <f t="shared" si="488"/>
        <v>0</v>
      </c>
      <c r="M2820" s="278">
        <f t="shared" si="489"/>
        <v>0</v>
      </c>
      <c r="N2820" s="319">
        <f t="shared" si="490"/>
        <v>0</v>
      </c>
      <c r="O2820" s="300"/>
      <c r="P2820" s="300"/>
      <c r="Q2820" s="297"/>
      <c r="R2820" s="297"/>
      <c r="S2820" s="299" t="str">
        <f t="shared" si="485"/>
        <v/>
      </c>
    </row>
    <row r="2821" spans="1:19" ht="30" customHeight="1" x14ac:dyDescent="0.2">
      <c r="A2821" s="277" t="str">
        <f t="shared" si="486"/>
        <v/>
      </c>
      <c r="B2821" s="296" t="str">
        <f t="shared" si="491"/>
        <v/>
      </c>
      <c r="C2821" s="296" t="str">
        <f t="shared" si="492"/>
        <v/>
      </c>
      <c r="D2821" s="297" t="str">
        <f t="shared" si="493"/>
        <v/>
      </c>
      <c r="E2821" s="298" t="str">
        <f t="shared" si="495"/>
        <v/>
      </c>
      <c r="F2821" s="297"/>
      <c r="G2821" s="297">
        <v>2821</v>
      </c>
      <c r="H2821" s="296" t="str">
        <f t="shared" si="494"/>
        <v/>
      </c>
      <c r="I2821" s="299" t="str">
        <f t="shared" si="487"/>
        <v/>
      </c>
      <c r="J2821" s="93"/>
      <c r="L2821" s="278">
        <f t="shared" si="488"/>
        <v>0</v>
      </c>
      <c r="M2821" s="278">
        <f t="shared" si="489"/>
        <v>0</v>
      </c>
      <c r="N2821" s="319">
        <f t="shared" si="490"/>
        <v>0</v>
      </c>
      <c r="O2821" s="300"/>
      <c r="P2821" s="300"/>
      <c r="Q2821" s="297"/>
      <c r="R2821" s="297"/>
      <c r="S2821" s="299" t="str">
        <f t="shared" si="485"/>
        <v/>
      </c>
    </row>
    <row r="2822" spans="1:19" ht="30" customHeight="1" x14ac:dyDescent="0.2">
      <c r="A2822" s="277" t="str">
        <f t="shared" si="486"/>
        <v/>
      </c>
      <c r="B2822" s="296" t="str">
        <f t="shared" si="491"/>
        <v/>
      </c>
      <c r="C2822" s="296" t="str">
        <f t="shared" si="492"/>
        <v/>
      </c>
      <c r="D2822" s="297" t="str">
        <f t="shared" si="493"/>
        <v/>
      </c>
      <c r="E2822" s="298" t="str">
        <f t="shared" si="495"/>
        <v/>
      </c>
      <c r="F2822" s="297"/>
      <c r="G2822" s="297">
        <v>2822</v>
      </c>
      <c r="H2822" s="296" t="str">
        <f t="shared" si="494"/>
        <v/>
      </c>
      <c r="I2822" s="299" t="str">
        <f t="shared" si="487"/>
        <v/>
      </c>
      <c r="J2822" s="93"/>
      <c r="L2822" s="278">
        <f t="shared" si="488"/>
        <v>0</v>
      </c>
      <c r="M2822" s="278">
        <f t="shared" si="489"/>
        <v>0</v>
      </c>
      <c r="N2822" s="319">
        <f t="shared" si="490"/>
        <v>0</v>
      </c>
      <c r="O2822" s="300"/>
      <c r="P2822" s="300"/>
      <c r="Q2822" s="297"/>
      <c r="R2822" s="297"/>
      <c r="S2822" s="299" t="str">
        <f t="shared" si="485"/>
        <v/>
      </c>
    </row>
    <row r="2823" spans="1:19" ht="30" customHeight="1" x14ac:dyDescent="0.2">
      <c r="A2823" s="277" t="str">
        <f t="shared" si="486"/>
        <v/>
      </c>
      <c r="B2823" s="296" t="str">
        <f t="shared" si="491"/>
        <v/>
      </c>
      <c r="C2823" s="296" t="str">
        <f t="shared" si="492"/>
        <v/>
      </c>
      <c r="D2823" s="297" t="str">
        <f t="shared" si="493"/>
        <v/>
      </c>
      <c r="E2823" s="298" t="str">
        <f t="shared" si="495"/>
        <v/>
      </c>
      <c r="F2823" s="297"/>
      <c r="G2823" s="297">
        <v>2823</v>
      </c>
      <c r="H2823" s="296" t="str">
        <f t="shared" si="494"/>
        <v/>
      </c>
      <c r="I2823" s="299" t="str">
        <f t="shared" si="487"/>
        <v/>
      </c>
      <c r="J2823" s="93"/>
      <c r="L2823" s="278">
        <f t="shared" si="488"/>
        <v>0</v>
      </c>
      <c r="M2823" s="278">
        <f t="shared" si="489"/>
        <v>0</v>
      </c>
      <c r="N2823" s="319">
        <f t="shared" si="490"/>
        <v>0</v>
      </c>
      <c r="O2823" s="300"/>
      <c r="P2823" s="300"/>
      <c r="Q2823" s="297"/>
      <c r="R2823" s="297"/>
      <c r="S2823" s="299" t="str">
        <f t="shared" si="485"/>
        <v/>
      </c>
    </row>
    <row r="2824" spans="1:19" ht="30" customHeight="1" x14ac:dyDescent="0.2">
      <c r="A2824" s="277" t="str">
        <f t="shared" si="486"/>
        <v/>
      </c>
      <c r="B2824" s="296" t="str">
        <f t="shared" si="491"/>
        <v/>
      </c>
      <c r="C2824" s="296" t="str">
        <f t="shared" si="492"/>
        <v/>
      </c>
      <c r="D2824" s="297" t="str">
        <f t="shared" si="493"/>
        <v/>
      </c>
      <c r="E2824" s="298" t="str">
        <f t="shared" si="495"/>
        <v/>
      </c>
      <c r="F2824" s="297"/>
      <c r="G2824" s="297">
        <v>2824</v>
      </c>
      <c r="H2824" s="296" t="str">
        <f t="shared" si="494"/>
        <v/>
      </c>
      <c r="I2824" s="299" t="str">
        <f t="shared" si="487"/>
        <v/>
      </c>
      <c r="J2824" s="93"/>
      <c r="L2824" s="278">
        <f t="shared" si="488"/>
        <v>0</v>
      </c>
      <c r="M2824" s="278">
        <f t="shared" si="489"/>
        <v>0</v>
      </c>
      <c r="N2824" s="319">
        <f t="shared" si="490"/>
        <v>0</v>
      </c>
      <c r="O2824" s="300"/>
      <c r="P2824" s="300"/>
      <c r="Q2824" s="297"/>
      <c r="R2824" s="297"/>
      <c r="S2824" s="299" t="str">
        <f t="shared" si="485"/>
        <v/>
      </c>
    </row>
    <row r="2825" spans="1:19" ht="30" customHeight="1" x14ac:dyDescent="0.2">
      <c r="A2825" s="277" t="str">
        <f t="shared" si="486"/>
        <v/>
      </c>
      <c r="B2825" s="296" t="str">
        <f t="shared" si="491"/>
        <v/>
      </c>
      <c r="C2825" s="296" t="str">
        <f t="shared" si="492"/>
        <v/>
      </c>
      <c r="D2825" s="297" t="str">
        <f t="shared" si="493"/>
        <v/>
      </c>
      <c r="E2825" s="298" t="str">
        <f t="shared" si="495"/>
        <v/>
      </c>
      <c r="F2825" s="297"/>
      <c r="G2825" s="297">
        <v>2825</v>
      </c>
      <c r="H2825" s="296" t="str">
        <f t="shared" si="494"/>
        <v/>
      </c>
      <c r="I2825" s="299" t="str">
        <f t="shared" si="487"/>
        <v/>
      </c>
      <c r="J2825" s="93"/>
      <c r="L2825" s="278">
        <f t="shared" si="488"/>
        <v>0</v>
      </c>
      <c r="M2825" s="278">
        <f t="shared" si="489"/>
        <v>0</v>
      </c>
      <c r="N2825" s="319">
        <f t="shared" si="490"/>
        <v>0</v>
      </c>
      <c r="O2825" s="300"/>
      <c r="P2825" s="300"/>
      <c r="Q2825" s="297"/>
      <c r="R2825" s="297"/>
      <c r="S2825" s="299" t="str">
        <f t="shared" si="485"/>
        <v/>
      </c>
    </row>
    <row r="2826" spans="1:19" ht="30" customHeight="1" x14ac:dyDescent="0.2">
      <c r="A2826" s="277" t="str">
        <f t="shared" si="486"/>
        <v/>
      </c>
      <c r="B2826" s="296" t="str">
        <f t="shared" si="491"/>
        <v/>
      </c>
      <c r="C2826" s="296" t="str">
        <f t="shared" si="492"/>
        <v/>
      </c>
      <c r="D2826" s="297" t="str">
        <f t="shared" si="493"/>
        <v/>
      </c>
      <c r="E2826" s="298" t="str">
        <f t="shared" si="495"/>
        <v/>
      </c>
      <c r="F2826" s="297"/>
      <c r="G2826" s="297">
        <v>2826</v>
      </c>
      <c r="H2826" s="296" t="str">
        <f t="shared" si="494"/>
        <v/>
      </c>
      <c r="I2826" s="299" t="str">
        <f t="shared" si="487"/>
        <v/>
      </c>
      <c r="J2826" s="93"/>
      <c r="L2826" s="278">
        <f t="shared" si="488"/>
        <v>0</v>
      </c>
      <c r="M2826" s="278">
        <f t="shared" si="489"/>
        <v>0</v>
      </c>
      <c r="N2826" s="319">
        <f t="shared" si="490"/>
        <v>0</v>
      </c>
      <c r="O2826" s="300"/>
      <c r="P2826" s="300"/>
      <c r="Q2826" s="297"/>
      <c r="R2826" s="297"/>
      <c r="S2826" s="299" t="str">
        <f t="shared" si="485"/>
        <v/>
      </c>
    </row>
    <row r="2827" spans="1:19" ht="30" customHeight="1" x14ac:dyDescent="0.2">
      <c r="A2827" s="277" t="str">
        <f t="shared" si="486"/>
        <v/>
      </c>
      <c r="B2827" s="296" t="str">
        <f t="shared" si="491"/>
        <v/>
      </c>
      <c r="C2827" s="296" t="str">
        <f t="shared" si="492"/>
        <v/>
      </c>
      <c r="D2827" s="297" t="str">
        <f t="shared" si="493"/>
        <v/>
      </c>
      <c r="E2827" s="298" t="str">
        <f t="shared" si="495"/>
        <v/>
      </c>
      <c r="F2827" s="297"/>
      <c r="G2827" s="297">
        <v>2827</v>
      </c>
      <c r="H2827" s="296" t="str">
        <f t="shared" si="494"/>
        <v/>
      </c>
      <c r="I2827" s="299" t="str">
        <f t="shared" si="487"/>
        <v/>
      </c>
      <c r="J2827" s="93"/>
      <c r="L2827" s="278">
        <f t="shared" si="488"/>
        <v>0</v>
      </c>
      <c r="M2827" s="278">
        <f t="shared" si="489"/>
        <v>0</v>
      </c>
      <c r="N2827" s="319">
        <f t="shared" si="490"/>
        <v>0</v>
      </c>
      <c r="O2827" s="300"/>
      <c r="P2827" s="300"/>
      <c r="Q2827" s="297"/>
      <c r="R2827" s="297"/>
      <c r="S2827" s="299" t="str">
        <f t="shared" si="485"/>
        <v/>
      </c>
    </row>
    <row r="2828" spans="1:19" ht="30" customHeight="1" x14ac:dyDescent="0.2">
      <c r="A2828" s="277" t="str">
        <f t="shared" si="486"/>
        <v/>
      </c>
      <c r="B2828" s="296" t="str">
        <f t="shared" si="491"/>
        <v/>
      </c>
      <c r="C2828" s="296" t="str">
        <f t="shared" si="492"/>
        <v/>
      </c>
      <c r="D2828" s="297" t="str">
        <f t="shared" si="493"/>
        <v/>
      </c>
      <c r="E2828" s="298" t="str">
        <f t="shared" si="495"/>
        <v/>
      </c>
      <c r="F2828" s="297"/>
      <c r="G2828" s="297">
        <v>2828</v>
      </c>
      <c r="H2828" s="296" t="str">
        <f t="shared" si="494"/>
        <v/>
      </c>
      <c r="I2828" s="299" t="str">
        <f t="shared" si="487"/>
        <v/>
      </c>
      <c r="J2828" s="93"/>
      <c r="L2828" s="278">
        <f t="shared" si="488"/>
        <v>0</v>
      </c>
      <c r="M2828" s="278">
        <f t="shared" si="489"/>
        <v>0</v>
      </c>
      <c r="N2828" s="319">
        <f t="shared" si="490"/>
        <v>0</v>
      </c>
      <c r="O2828" s="300"/>
      <c r="P2828" s="300"/>
      <c r="Q2828" s="297"/>
      <c r="R2828" s="297"/>
      <c r="S2828" s="299" t="str">
        <f t="shared" si="485"/>
        <v/>
      </c>
    </row>
    <row r="2829" spans="1:19" ht="30" customHeight="1" x14ac:dyDescent="0.2">
      <c r="A2829" s="277" t="str">
        <f t="shared" si="486"/>
        <v/>
      </c>
      <c r="B2829" s="296" t="str">
        <f t="shared" si="491"/>
        <v/>
      </c>
      <c r="C2829" s="296" t="str">
        <f t="shared" si="492"/>
        <v/>
      </c>
      <c r="D2829" s="297" t="str">
        <f t="shared" si="493"/>
        <v/>
      </c>
      <c r="E2829" s="298" t="str">
        <f t="shared" si="495"/>
        <v/>
      </c>
      <c r="F2829" s="297"/>
      <c r="G2829" s="297">
        <v>2829</v>
      </c>
      <c r="H2829" s="296" t="str">
        <f t="shared" si="494"/>
        <v/>
      </c>
      <c r="I2829" s="299" t="str">
        <f t="shared" si="487"/>
        <v/>
      </c>
      <c r="J2829" s="93"/>
      <c r="L2829" s="278">
        <f t="shared" si="488"/>
        <v>0</v>
      </c>
      <c r="M2829" s="278">
        <f t="shared" si="489"/>
        <v>0</v>
      </c>
      <c r="N2829" s="319">
        <f t="shared" si="490"/>
        <v>0</v>
      </c>
      <c r="O2829" s="300"/>
      <c r="P2829" s="300"/>
      <c r="Q2829" s="297"/>
      <c r="R2829" s="297"/>
      <c r="S2829" s="299" t="str">
        <f t="shared" si="485"/>
        <v/>
      </c>
    </row>
    <row r="2830" spans="1:19" ht="30" customHeight="1" x14ac:dyDescent="0.2">
      <c r="A2830" s="277" t="str">
        <f t="shared" si="486"/>
        <v/>
      </c>
      <c r="B2830" s="296" t="str">
        <f t="shared" si="491"/>
        <v/>
      </c>
      <c r="C2830" s="296" t="str">
        <f t="shared" si="492"/>
        <v/>
      </c>
      <c r="D2830" s="297" t="str">
        <f t="shared" si="493"/>
        <v/>
      </c>
      <c r="E2830" s="298" t="str">
        <f t="shared" si="495"/>
        <v/>
      </c>
      <c r="F2830" s="297"/>
      <c r="G2830" s="297">
        <v>2830</v>
      </c>
      <c r="H2830" s="296" t="str">
        <f t="shared" si="494"/>
        <v/>
      </c>
      <c r="I2830" s="299" t="str">
        <f t="shared" si="487"/>
        <v/>
      </c>
      <c r="J2830" s="93"/>
      <c r="L2830" s="278">
        <f t="shared" si="488"/>
        <v>0</v>
      </c>
      <c r="M2830" s="278">
        <f t="shared" si="489"/>
        <v>0</v>
      </c>
      <c r="N2830" s="319">
        <f t="shared" si="490"/>
        <v>0</v>
      </c>
      <c r="O2830" s="300"/>
      <c r="P2830" s="300"/>
      <c r="Q2830" s="297"/>
      <c r="R2830" s="297"/>
      <c r="S2830" s="299" t="str">
        <f t="shared" si="485"/>
        <v/>
      </c>
    </row>
    <row r="2831" spans="1:19" ht="30" customHeight="1" x14ac:dyDescent="0.2">
      <c r="A2831" s="277" t="str">
        <f t="shared" si="486"/>
        <v/>
      </c>
      <c r="B2831" s="296" t="str">
        <f t="shared" si="491"/>
        <v/>
      </c>
      <c r="C2831" s="296" t="str">
        <f t="shared" si="492"/>
        <v/>
      </c>
      <c r="D2831" s="297" t="str">
        <f t="shared" si="493"/>
        <v/>
      </c>
      <c r="E2831" s="298" t="str">
        <f t="shared" si="495"/>
        <v/>
      </c>
      <c r="F2831" s="297"/>
      <c r="G2831" s="297">
        <v>2831</v>
      </c>
      <c r="H2831" s="296" t="str">
        <f t="shared" si="494"/>
        <v/>
      </c>
      <c r="I2831" s="299" t="str">
        <f t="shared" si="487"/>
        <v/>
      </c>
      <c r="J2831" s="93"/>
      <c r="L2831" s="278">
        <f t="shared" si="488"/>
        <v>0</v>
      </c>
      <c r="M2831" s="278">
        <f t="shared" si="489"/>
        <v>0</v>
      </c>
      <c r="N2831" s="319">
        <f t="shared" si="490"/>
        <v>0</v>
      </c>
      <c r="O2831" s="300"/>
      <c r="P2831" s="300"/>
      <c r="Q2831" s="297"/>
      <c r="R2831" s="297"/>
      <c r="S2831" s="299" t="str">
        <f t="shared" si="485"/>
        <v/>
      </c>
    </row>
    <row r="2832" spans="1:19" ht="30" customHeight="1" x14ac:dyDescent="0.2">
      <c r="A2832" s="277" t="str">
        <f t="shared" si="486"/>
        <v/>
      </c>
      <c r="B2832" s="296" t="str">
        <f t="shared" si="491"/>
        <v/>
      </c>
      <c r="C2832" s="296" t="str">
        <f t="shared" si="492"/>
        <v/>
      </c>
      <c r="D2832" s="297" t="str">
        <f t="shared" si="493"/>
        <v/>
      </c>
      <c r="E2832" s="298" t="str">
        <f t="shared" si="495"/>
        <v/>
      </c>
      <c r="F2832" s="297"/>
      <c r="G2832" s="297">
        <v>2832</v>
      </c>
      <c r="H2832" s="296" t="str">
        <f t="shared" si="494"/>
        <v/>
      </c>
      <c r="I2832" s="299" t="str">
        <f t="shared" si="487"/>
        <v/>
      </c>
      <c r="J2832" s="93"/>
      <c r="L2832" s="278">
        <f t="shared" si="488"/>
        <v>0</v>
      </c>
      <c r="M2832" s="278">
        <f t="shared" si="489"/>
        <v>0</v>
      </c>
      <c r="N2832" s="319">
        <f t="shared" si="490"/>
        <v>0</v>
      </c>
      <c r="O2832" s="300"/>
      <c r="P2832" s="300"/>
      <c r="Q2832" s="297"/>
      <c r="R2832" s="297"/>
      <c r="S2832" s="299" t="str">
        <f t="shared" si="485"/>
        <v/>
      </c>
    </row>
    <row r="2833" spans="1:19" ht="30" customHeight="1" x14ac:dyDescent="0.2">
      <c r="A2833" s="277" t="str">
        <f t="shared" si="486"/>
        <v/>
      </c>
      <c r="B2833" s="296" t="str">
        <f t="shared" si="491"/>
        <v/>
      </c>
      <c r="C2833" s="296" t="str">
        <f t="shared" si="492"/>
        <v/>
      </c>
      <c r="D2833" s="297" t="str">
        <f t="shared" si="493"/>
        <v/>
      </c>
      <c r="E2833" s="298" t="str">
        <f t="shared" si="495"/>
        <v/>
      </c>
      <c r="F2833" s="297"/>
      <c r="G2833" s="297">
        <v>2833</v>
      </c>
      <c r="H2833" s="296" t="str">
        <f t="shared" si="494"/>
        <v/>
      </c>
      <c r="I2833" s="299" t="str">
        <f t="shared" si="487"/>
        <v/>
      </c>
      <c r="J2833" s="93"/>
      <c r="L2833" s="278">
        <f t="shared" si="488"/>
        <v>0</v>
      </c>
      <c r="M2833" s="278">
        <f t="shared" si="489"/>
        <v>0</v>
      </c>
      <c r="N2833" s="319">
        <f t="shared" si="490"/>
        <v>0</v>
      </c>
      <c r="O2833" s="300"/>
      <c r="P2833" s="300"/>
      <c r="Q2833" s="297"/>
      <c r="R2833" s="297"/>
      <c r="S2833" s="299" t="str">
        <f t="shared" ref="S2833:S2896" si="496">IF(R2833="","",CONCATENATE("C",IF(R2833&gt;$X$1-25,0,INT(($X$1-R2833-20)/5))))</f>
        <v/>
      </c>
    </row>
    <row r="2834" spans="1:19" ht="30" customHeight="1" x14ac:dyDescent="0.2">
      <c r="A2834" s="277" t="str">
        <f t="shared" si="486"/>
        <v/>
      </c>
      <c r="B2834" s="296" t="str">
        <f t="shared" si="491"/>
        <v/>
      </c>
      <c r="C2834" s="296" t="str">
        <f t="shared" si="492"/>
        <v/>
      </c>
      <c r="D2834" s="297" t="str">
        <f t="shared" si="493"/>
        <v/>
      </c>
      <c r="E2834" s="298" t="str">
        <f t="shared" si="495"/>
        <v/>
      </c>
      <c r="F2834" s="297"/>
      <c r="G2834" s="297">
        <v>2834</v>
      </c>
      <c r="H2834" s="296" t="str">
        <f t="shared" si="494"/>
        <v/>
      </c>
      <c r="I2834" s="299" t="str">
        <f t="shared" si="487"/>
        <v/>
      </c>
      <c r="J2834" s="93"/>
      <c r="L2834" s="278">
        <f t="shared" si="488"/>
        <v>0</v>
      </c>
      <c r="M2834" s="278">
        <f t="shared" si="489"/>
        <v>0</v>
      </c>
      <c r="N2834" s="319">
        <f t="shared" si="490"/>
        <v>0</v>
      </c>
      <c r="O2834" s="300"/>
      <c r="P2834" s="300"/>
      <c r="Q2834" s="297"/>
      <c r="R2834" s="297"/>
      <c r="S2834" s="299" t="str">
        <f t="shared" si="496"/>
        <v/>
      </c>
    </row>
    <row r="2835" spans="1:19" ht="30" customHeight="1" x14ac:dyDescent="0.2">
      <c r="A2835" s="277" t="str">
        <f t="shared" si="486"/>
        <v/>
      </c>
      <c r="B2835" s="296" t="str">
        <f t="shared" si="491"/>
        <v/>
      </c>
      <c r="C2835" s="296" t="str">
        <f t="shared" si="492"/>
        <v/>
      </c>
      <c r="D2835" s="297" t="str">
        <f t="shared" si="493"/>
        <v/>
      </c>
      <c r="E2835" s="298" t="str">
        <f t="shared" si="495"/>
        <v/>
      </c>
      <c r="F2835" s="297"/>
      <c r="G2835" s="297">
        <v>2835</v>
      </c>
      <c r="H2835" s="296" t="str">
        <f t="shared" si="494"/>
        <v/>
      </c>
      <c r="I2835" s="299" t="str">
        <f t="shared" si="487"/>
        <v/>
      </c>
      <c r="J2835" s="93"/>
      <c r="L2835" s="278">
        <f t="shared" si="488"/>
        <v>0</v>
      </c>
      <c r="M2835" s="278">
        <f t="shared" si="489"/>
        <v>0</v>
      </c>
      <c r="N2835" s="319">
        <f t="shared" si="490"/>
        <v>0</v>
      </c>
      <c r="O2835" s="300"/>
      <c r="P2835" s="300"/>
      <c r="Q2835" s="297"/>
      <c r="R2835" s="297"/>
      <c r="S2835" s="299" t="str">
        <f t="shared" si="496"/>
        <v/>
      </c>
    </row>
    <row r="2836" spans="1:19" ht="30" customHeight="1" x14ac:dyDescent="0.2">
      <c r="A2836" s="277" t="str">
        <f t="shared" si="486"/>
        <v/>
      </c>
      <c r="B2836" s="296" t="str">
        <f t="shared" si="491"/>
        <v/>
      </c>
      <c r="C2836" s="296" t="str">
        <f t="shared" si="492"/>
        <v/>
      </c>
      <c r="D2836" s="297" t="str">
        <f t="shared" si="493"/>
        <v/>
      </c>
      <c r="E2836" s="298" t="str">
        <f t="shared" si="495"/>
        <v/>
      </c>
      <c r="F2836" s="297"/>
      <c r="G2836" s="297">
        <v>2836</v>
      </c>
      <c r="H2836" s="296" t="str">
        <f t="shared" si="494"/>
        <v/>
      </c>
      <c r="I2836" s="299" t="str">
        <f t="shared" si="487"/>
        <v/>
      </c>
      <c r="J2836" s="93"/>
      <c r="L2836" s="278">
        <f t="shared" si="488"/>
        <v>0</v>
      </c>
      <c r="M2836" s="278">
        <f t="shared" si="489"/>
        <v>0</v>
      </c>
      <c r="N2836" s="319">
        <f t="shared" si="490"/>
        <v>0</v>
      </c>
      <c r="O2836" s="300"/>
      <c r="P2836" s="300"/>
      <c r="Q2836" s="297"/>
      <c r="R2836" s="297"/>
      <c r="S2836" s="299" t="str">
        <f t="shared" si="496"/>
        <v/>
      </c>
    </row>
    <row r="2837" spans="1:19" ht="30" customHeight="1" x14ac:dyDescent="0.2">
      <c r="A2837" s="277" t="str">
        <f t="shared" si="486"/>
        <v/>
      </c>
      <c r="B2837" s="296" t="str">
        <f t="shared" si="491"/>
        <v/>
      </c>
      <c r="C2837" s="296" t="str">
        <f t="shared" si="492"/>
        <v/>
      </c>
      <c r="D2837" s="297" t="str">
        <f t="shared" si="493"/>
        <v/>
      </c>
      <c r="E2837" s="298" t="str">
        <f t="shared" si="495"/>
        <v/>
      </c>
      <c r="F2837" s="297"/>
      <c r="G2837" s="297">
        <v>2837</v>
      </c>
      <c r="H2837" s="296" t="str">
        <f t="shared" si="494"/>
        <v/>
      </c>
      <c r="I2837" s="299" t="str">
        <f t="shared" si="487"/>
        <v/>
      </c>
      <c r="J2837" s="93"/>
      <c r="L2837" s="278">
        <f t="shared" si="488"/>
        <v>0</v>
      </c>
      <c r="M2837" s="278">
        <f t="shared" si="489"/>
        <v>0</v>
      </c>
      <c r="N2837" s="319">
        <f t="shared" si="490"/>
        <v>0</v>
      </c>
      <c r="O2837" s="300"/>
      <c r="P2837" s="300"/>
      <c r="Q2837" s="297"/>
      <c r="R2837" s="297"/>
      <c r="S2837" s="299" t="str">
        <f t="shared" si="496"/>
        <v/>
      </c>
    </row>
    <row r="2838" spans="1:19" ht="30" customHeight="1" x14ac:dyDescent="0.2">
      <c r="A2838" s="277" t="str">
        <f t="shared" si="486"/>
        <v/>
      </c>
      <c r="B2838" s="296" t="str">
        <f t="shared" si="491"/>
        <v/>
      </c>
      <c r="C2838" s="296" t="str">
        <f t="shared" si="492"/>
        <v/>
      </c>
      <c r="D2838" s="297" t="str">
        <f t="shared" si="493"/>
        <v/>
      </c>
      <c r="E2838" s="298" t="str">
        <f t="shared" si="495"/>
        <v/>
      </c>
      <c r="F2838" s="297"/>
      <c r="G2838" s="297">
        <v>2838</v>
      </c>
      <c r="H2838" s="296" t="str">
        <f t="shared" si="494"/>
        <v/>
      </c>
      <c r="I2838" s="299" t="str">
        <f t="shared" si="487"/>
        <v/>
      </c>
      <c r="J2838" s="93"/>
      <c r="L2838" s="278">
        <f t="shared" si="488"/>
        <v>0</v>
      </c>
      <c r="M2838" s="278">
        <f t="shared" si="489"/>
        <v>0</v>
      </c>
      <c r="N2838" s="319">
        <f t="shared" si="490"/>
        <v>0</v>
      </c>
      <c r="O2838" s="300"/>
      <c r="P2838" s="300"/>
      <c r="Q2838" s="297"/>
      <c r="R2838" s="297"/>
      <c r="S2838" s="299" t="str">
        <f t="shared" si="496"/>
        <v/>
      </c>
    </row>
    <row r="2839" spans="1:19" ht="30" customHeight="1" x14ac:dyDescent="0.2">
      <c r="A2839" s="277" t="str">
        <f t="shared" si="486"/>
        <v/>
      </c>
      <c r="B2839" s="296" t="str">
        <f t="shared" si="491"/>
        <v/>
      </c>
      <c r="C2839" s="296" t="str">
        <f t="shared" si="492"/>
        <v/>
      </c>
      <c r="D2839" s="297" t="str">
        <f t="shared" si="493"/>
        <v/>
      </c>
      <c r="E2839" s="298" t="str">
        <f t="shared" si="495"/>
        <v/>
      </c>
      <c r="F2839" s="297"/>
      <c r="G2839" s="297">
        <v>2839</v>
      </c>
      <c r="H2839" s="296" t="str">
        <f t="shared" si="494"/>
        <v/>
      </c>
      <c r="I2839" s="299" t="str">
        <f t="shared" si="487"/>
        <v/>
      </c>
      <c r="J2839" s="93"/>
      <c r="L2839" s="278">
        <f t="shared" si="488"/>
        <v>0</v>
      </c>
      <c r="M2839" s="278">
        <f t="shared" si="489"/>
        <v>0</v>
      </c>
      <c r="N2839" s="319">
        <f t="shared" si="490"/>
        <v>0</v>
      </c>
      <c r="O2839" s="300"/>
      <c r="P2839" s="300"/>
      <c r="Q2839" s="297"/>
      <c r="R2839" s="297"/>
      <c r="S2839" s="299" t="str">
        <f t="shared" si="496"/>
        <v/>
      </c>
    </row>
    <row r="2840" spans="1:19" ht="30" customHeight="1" x14ac:dyDescent="0.2">
      <c r="A2840" s="277" t="str">
        <f t="shared" si="486"/>
        <v/>
      </c>
      <c r="B2840" s="296" t="str">
        <f t="shared" si="491"/>
        <v/>
      </c>
      <c r="C2840" s="296" t="str">
        <f t="shared" si="492"/>
        <v/>
      </c>
      <c r="D2840" s="297" t="str">
        <f t="shared" si="493"/>
        <v/>
      </c>
      <c r="E2840" s="298" t="str">
        <f t="shared" si="495"/>
        <v/>
      </c>
      <c r="F2840" s="297"/>
      <c r="G2840" s="297">
        <v>2840</v>
      </c>
      <c r="H2840" s="296" t="str">
        <f t="shared" si="494"/>
        <v/>
      </c>
      <c r="I2840" s="299" t="str">
        <f t="shared" si="487"/>
        <v/>
      </c>
      <c r="J2840" s="93"/>
      <c r="L2840" s="278">
        <f t="shared" si="488"/>
        <v>0</v>
      </c>
      <c r="M2840" s="278">
        <f t="shared" si="489"/>
        <v>0</v>
      </c>
      <c r="N2840" s="319">
        <f t="shared" si="490"/>
        <v>0</v>
      </c>
      <c r="O2840" s="300"/>
      <c r="P2840" s="300"/>
      <c r="Q2840" s="297"/>
      <c r="R2840" s="297"/>
      <c r="S2840" s="299" t="str">
        <f t="shared" si="496"/>
        <v/>
      </c>
    </row>
    <row r="2841" spans="1:19" ht="30" customHeight="1" x14ac:dyDescent="0.2">
      <c r="A2841" s="277" t="str">
        <f t="shared" si="486"/>
        <v/>
      </c>
      <c r="B2841" s="296" t="str">
        <f t="shared" si="491"/>
        <v/>
      </c>
      <c r="C2841" s="296" t="str">
        <f t="shared" si="492"/>
        <v/>
      </c>
      <c r="D2841" s="297" t="str">
        <f t="shared" si="493"/>
        <v/>
      </c>
      <c r="E2841" s="298" t="str">
        <f t="shared" si="495"/>
        <v/>
      </c>
      <c r="F2841" s="297"/>
      <c r="G2841" s="297">
        <v>2841</v>
      </c>
      <c r="H2841" s="296" t="str">
        <f t="shared" si="494"/>
        <v/>
      </c>
      <c r="I2841" s="299" t="str">
        <f t="shared" si="487"/>
        <v/>
      </c>
      <c r="J2841" s="93"/>
      <c r="L2841" s="278">
        <f t="shared" si="488"/>
        <v>0</v>
      </c>
      <c r="M2841" s="278">
        <f t="shared" si="489"/>
        <v>0</v>
      </c>
      <c r="N2841" s="319">
        <f t="shared" si="490"/>
        <v>0</v>
      </c>
      <c r="O2841" s="300"/>
      <c r="P2841" s="300"/>
      <c r="Q2841" s="297"/>
      <c r="R2841" s="297"/>
      <c r="S2841" s="299" t="str">
        <f t="shared" si="496"/>
        <v/>
      </c>
    </row>
    <row r="2842" spans="1:19" ht="30" customHeight="1" x14ac:dyDescent="0.2">
      <c r="A2842" s="277" t="str">
        <f t="shared" si="486"/>
        <v/>
      </c>
      <c r="B2842" s="296" t="str">
        <f t="shared" si="491"/>
        <v/>
      </c>
      <c r="C2842" s="296" t="str">
        <f t="shared" si="492"/>
        <v/>
      </c>
      <c r="D2842" s="297" t="str">
        <f t="shared" si="493"/>
        <v/>
      </c>
      <c r="E2842" s="298" t="str">
        <f t="shared" si="495"/>
        <v/>
      </c>
      <c r="F2842" s="297"/>
      <c r="G2842" s="297">
        <v>2842</v>
      </c>
      <c r="H2842" s="296" t="str">
        <f t="shared" si="494"/>
        <v/>
      </c>
      <c r="I2842" s="299" t="str">
        <f t="shared" si="487"/>
        <v/>
      </c>
      <c r="J2842" s="93"/>
      <c r="L2842" s="278">
        <f t="shared" si="488"/>
        <v>0</v>
      </c>
      <c r="M2842" s="278">
        <f t="shared" si="489"/>
        <v>0</v>
      </c>
      <c r="N2842" s="319">
        <f t="shared" si="490"/>
        <v>0</v>
      </c>
      <c r="O2842" s="300"/>
      <c r="P2842" s="300"/>
      <c r="Q2842" s="297"/>
      <c r="R2842" s="297"/>
      <c r="S2842" s="299" t="str">
        <f t="shared" si="496"/>
        <v/>
      </c>
    </row>
    <row r="2843" spans="1:19" ht="30" customHeight="1" x14ac:dyDescent="0.2">
      <c r="A2843" s="277" t="str">
        <f t="shared" si="486"/>
        <v/>
      </c>
      <c r="B2843" s="296" t="str">
        <f t="shared" si="491"/>
        <v/>
      </c>
      <c r="C2843" s="296" t="str">
        <f t="shared" si="492"/>
        <v/>
      </c>
      <c r="D2843" s="297" t="str">
        <f t="shared" si="493"/>
        <v/>
      </c>
      <c r="E2843" s="298" t="str">
        <f t="shared" si="495"/>
        <v/>
      </c>
      <c r="F2843" s="297"/>
      <c r="G2843" s="297">
        <v>2843</v>
      </c>
      <c r="H2843" s="296" t="str">
        <f t="shared" si="494"/>
        <v/>
      </c>
      <c r="I2843" s="299" t="str">
        <f t="shared" si="487"/>
        <v/>
      </c>
      <c r="J2843" s="93"/>
      <c r="L2843" s="278">
        <f t="shared" si="488"/>
        <v>0</v>
      </c>
      <c r="M2843" s="278">
        <f t="shared" si="489"/>
        <v>0</v>
      </c>
      <c r="N2843" s="319">
        <f t="shared" si="490"/>
        <v>0</v>
      </c>
      <c r="O2843" s="300"/>
      <c r="P2843" s="300"/>
      <c r="Q2843" s="297"/>
      <c r="R2843" s="297"/>
      <c r="S2843" s="299" t="str">
        <f t="shared" si="496"/>
        <v/>
      </c>
    </row>
    <row r="2844" spans="1:19" ht="30" customHeight="1" x14ac:dyDescent="0.2">
      <c r="A2844" s="277" t="str">
        <f t="shared" si="486"/>
        <v/>
      </c>
      <c r="B2844" s="296" t="str">
        <f t="shared" si="491"/>
        <v/>
      </c>
      <c r="C2844" s="296" t="str">
        <f t="shared" si="492"/>
        <v/>
      </c>
      <c r="D2844" s="297" t="str">
        <f t="shared" si="493"/>
        <v/>
      </c>
      <c r="E2844" s="298" t="str">
        <f t="shared" si="495"/>
        <v/>
      </c>
      <c r="F2844" s="297"/>
      <c r="G2844" s="297">
        <v>2844</v>
      </c>
      <c r="H2844" s="296" t="str">
        <f t="shared" si="494"/>
        <v/>
      </c>
      <c r="I2844" s="299" t="str">
        <f t="shared" si="487"/>
        <v/>
      </c>
      <c r="J2844" s="93"/>
      <c r="L2844" s="278">
        <f t="shared" si="488"/>
        <v>0</v>
      </c>
      <c r="M2844" s="278">
        <f t="shared" si="489"/>
        <v>0</v>
      </c>
      <c r="N2844" s="319">
        <f t="shared" si="490"/>
        <v>0</v>
      </c>
      <c r="O2844" s="300"/>
      <c r="P2844" s="300"/>
      <c r="Q2844" s="297"/>
      <c r="R2844" s="297"/>
      <c r="S2844" s="299" t="str">
        <f t="shared" si="496"/>
        <v/>
      </c>
    </row>
    <row r="2845" spans="1:19" ht="30" customHeight="1" x14ac:dyDescent="0.2">
      <c r="A2845" s="277" t="str">
        <f t="shared" si="486"/>
        <v/>
      </c>
      <c r="B2845" s="296" t="str">
        <f t="shared" si="491"/>
        <v/>
      </c>
      <c r="C2845" s="296" t="str">
        <f t="shared" si="492"/>
        <v/>
      </c>
      <c r="D2845" s="297" t="str">
        <f t="shared" si="493"/>
        <v/>
      </c>
      <c r="E2845" s="298" t="str">
        <f t="shared" si="495"/>
        <v/>
      </c>
      <c r="F2845" s="297"/>
      <c r="G2845" s="297">
        <v>2845</v>
      </c>
      <c r="H2845" s="296" t="str">
        <f t="shared" si="494"/>
        <v/>
      </c>
      <c r="I2845" s="299" t="str">
        <f t="shared" si="487"/>
        <v/>
      </c>
      <c r="J2845" s="93"/>
      <c r="L2845" s="278">
        <f t="shared" si="488"/>
        <v>0</v>
      </c>
      <c r="M2845" s="278">
        <f t="shared" si="489"/>
        <v>0</v>
      </c>
      <c r="N2845" s="319">
        <f t="shared" si="490"/>
        <v>0</v>
      </c>
      <c r="O2845" s="300"/>
      <c r="P2845" s="300"/>
      <c r="Q2845" s="297"/>
      <c r="R2845" s="297"/>
      <c r="S2845" s="299" t="str">
        <f t="shared" si="496"/>
        <v/>
      </c>
    </row>
    <row r="2846" spans="1:19" ht="30" customHeight="1" x14ac:dyDescent="0.2">
      <c r="A2846" s="277" t="str">
        <f t="shared" si="486"/>
        <v/>
      </c>
      <c r="B2846" s="296" t="str">
        <f t="shared" si="491"/>
        <v/>
      </c>
      <c r="C2846" s="296" t="str">
        <f t="shared" si="492"/>
        <v/>
      </c>
      <c r="D2846" s="297" t="str">
        <f t="shared" si="493"/>
        <v/>
      </c>
      <c r="E2846" s="298" t="str">
        <f t="shared" si="495"/>
        <v/>
      </c>
      <c r="F2846" s="297"/>
      <c r="G2846" s="297">
        <v>2846</v>
      </c>
      <c r="H2846" s="296" t="str">
        <f t="shared" si="494"/>
        <v/>
      </c>
      <c r="I2846" s="299" t="str">
        <f t="shared" si="487"/>
        <v/>
      </c>
      <c r="J2846" s="93"/>
      <c r="L2846" s="278">
        <f t="shared" si="488"/>
        <v>0</v>
      </c>
      <c r="M2846" s="278">
        <f t="shared" si="489"/>
        <v>0</v>
      </c>
      <c r="N2846" s="319">
        <f t="shared" si="490"/>
        <v>0</v>
      </c>
      <c r="O2846" s="300"/>
      <c r="P2846" s="300"/>
      <c r="Q2846" s="297"/>
      <c r="R2846" s="297"/>
      <c r="S2846" s="299" t="str">
        <f t="shared" si="496"/>
        <v/>
      </c>
    </row>
    <row r="2847" spans="1:19" ht="30" customHeight="1" x14ac:dyDescent="0.2">
      <c r="A2847" s="277" t="str">
        <f t="shared" si="486"/>
        <v/>
      </c>
      <c r="B2847" s="296" t="str">
        <f t="shared" si="491"/>
        <v/>
      </c>
      <c r="C2847" s="296" t="str">
        <f t="shared" si="492"/>
        <v/>
      </c>
      <c r="D2847" s="297" t="str">
        <f t="shared" si="493"/>
        <v/>
      </c>
      <c r="E2847" s="298" t="str">
        <f t="shared" si="495"/>
        <v/>
      </c>
      <c r="F2847" s="297"/>
      <c r="G2847" s="297">
        <v>2847</v>
      </c>
      <c r="H2847" s="296" t="str">
        <f t="shared" si="494"/>
        <v/>
      </c>
      <c r="I2847" s="299" t="str">
        <f t="shared" si="487"/>
        <v/>
      </c>
      <c r="J2847" s="93"/>
      <c r="L2847" s="278">
        <f t="shared" si="488"/>
        <v>0</v>
      </c>
      <c r="M2847" s="278">
        <f t="shared" si="489"/>
        <v>0</v>
      </c>
      <c r="N2847" s="319">
        <f t="shared" si="490"/>
        <v>0</v>
      </c>
      <c r="O2847" s="300"/>
      <c r="P2847" s="300"/>
      <c r="Q2847" s="297"/>
      <c r="R2847" s="297"/>
      <c r="S2847" s="299" t="str">
        <f t="shared" si="496"/>
        <v/>
      </c>
    </row>
    <row r="2848" spans="1:19" ht="30" customHeight="1" x14ac:dyDescent="0.2">
      <c r="A2848" s="277" t="str">
        <f t="shared" si="486"/>
        <v/>
      </c>
      <c r="B2848" s="296" t="str">
        <f t="shared" si="491"/>
        <v/>
      </c>
      <c r="C2848" s="296" t="str">
        <f t="shared" si="492"/>
        <v/>
      </c>
      <c r="D2848" s="297" t="str">
        <f t="shared" si="493"/>
        <v/>
      </c>
      <c r="E2848" s="298" t="str">
        <f t="shared" si="495"/>
        <v/>
      </c>
      <c r="F2848" s="297"/>
      <c r="G2848" s="297">
        <v>2848</v>
      </c>
      <c r="H2848" s="296" t="str">
        <f t="shared" si="494"/>
        <v/>
      </c>
      <c r="I2848" s="299" t="str">
        <f t="shared" si="487"/>
        <v/>
      </c>
      <c r="J2848" s="93"/>
      <c r="L2848" s="278">
        <f t="shared" si="488"/>
        <v>0</v>
      </c>
      <c r="M2848" s="278">
        <f t="shared" si="489"/>
        <v>0</v>
      </c>
      <c r="N2848" s="319">
        <f t="shared" si="490"/>
        <v>0</v>
      </c>
      <c r="O2848" s="300"/>
      <c r="P2848" s="300"/>
      <c r="Q2848" s="297"/>
      <c r="R2848" s="297"/>
      <c r="S2848" s="299" t="str">
        <f t="shared" si="496"/>
        <v/>
      </c>
    </row>
    <row r="2849" spans="1:19" ht="30" customHeight="1" x14ac:dyDescent="0.2">
      <c r="A2849" s="277" t="str">
        <f t="shared" si="486"/>
        <v/>
      </c>
      <c r="B2849" s="296" t="str">
        <f t="shared" si="491"/>
        <v/>
      </c>
      <c r="C2849" s="296" t="str">
        <f t="shared" si="492"/>
        <v/>
      </c>
      <c r="D2849" s="297" t="str">
        <f t="shared" si="493"/>
        <v/>
      </c>
      <c r="E2849" s="298" t="str">
        <f t="shared" si="495"/>
        <v/>
      </c>
      <c r="F2849" s="297"/>
      <c r="G2849" s="297">
        <v>2849</v>
      </c>
      <c r="H2849" s="296" t="str">
        <f t="shared" si="494"/>
        <v/>
      </c>
      <c r="I2849" s="299" t="str">
        <f t="shared" si="487"/>
        <v/>
      </c>
      <c r="J2849" s="93"/>
      <c r="L2849" s="278">
        <f t="shared" si="488"/>
        <v>0</v>
      </c>
      <c r="M2849" s="278">
        <f t="shared" si="489"/>
        <v>0</v>
      </c>
      <c r="N2849" s="319">
        <f t="shared" si="490"/>
        <v>0</v>
      </c>
      <c r="O2849" s="300"/>
      <c r="P2849" s="300"/>
      <c r="Q2849" s="297"/>
      <c r="R2849" s="297"/>
      <c r="S2849" s="299" t="str">
        <f t="shared" si="496"/>
        <v/>
      </c>
    </row>
    <row r="2850" spans="1:19" ht="30" customHeight="1" x14ac:dyDescent="0.2">
      <c r="A2850" s="277" t="str">
        <f t="shared" si="486"/>
        <v/>
      </c>
      <c r="B2850" s="296" t="str">
        <f t="shared" si="491"/>
        <v/>
      </c>
      <c r="C2850" s="296" t="str">
        <f t="shared" si="492"/>
        <v/>
      </c>
      <c r="D2850" s="297" t="str">
        <f t="shared" si="493"/>
        <v/>
      </c>
      <c r="E2850" s="298" t="str">
        <f t="shared" si="495"/>
        <v/>
      </c>
      <c r="F2850" s="297"/>
      <c r="G2850" s="297">
        <v>2850</v>
      </c>
      <c r="H2850" s="296" t="str">
        <f t="shared" si="494"/>
        <v/>
      </c>
      <c r="I2850" s="299" t="str">
        <f t="shared" si="487"/>
        <v/>
      </c>
      <c r="J2850" s="93"/>
      <c r="L2850" s="278">
        <f t="shared" si="488"/>
        <v>0</v>
      </c>
      <c r="M2850" s="278">
        <f t="shared" si="489"/>
        <v>0</v>
      </c>
      <c r="N2850" s="319">
        <f t="shared" si="490"/>
        <v>0</v>
      </c>
      <c r="O2850" s="300"/>
      <c r="P2850" s="300"/>
      <c r="Q2850" s="297"/>
      <c r="R2850" s="297"/>
      <c r="S2850" s="299" t="str">
        <f t="shared" si="496"/>
        <v/>
      </c>
    </row>
    <row r="2851" spans="1:19" ht="30" customHeight="1" x14ac:dyDescent="0.2">
      <c r="A2851" s="277" t="str">
        <f t="shared" si="486"/>
        <v/>
      </c>
      <c r="B2851" s="296" t="str">
        <f t="shared" si="491"/>
        <v/>
      </c>
      <c r="C2851" s="296" t="str">
        <f t="shared" si="492"/>
        <v/>
      </c>
      <c r="D2851" s="297" t="str">
        <f t="shared" si="493"/>
        <v/>
      </c>
      <c r="E2851" s="298" t="str">
        <f t="shared" si="495"/>
        <v/>
      </c>
      <c r="F2851" s="297"/>
      <c r="G2851" s="297">
        <v>2851</v>
      </c>
      <c r="H2851" s="296" t="str">
        <f t="shared" si="494"/>
        <v/>
      </c>
      <c r="I2851" s="299" t="str">
        <f t="shared" si="487"/>
        <v/>
      </c>
      <c r="J2851" s="93"/>
      <c r="L2851" s="278">
        <f t="shared" si="488"/>
        <v>0</v>
      </c>
      <c r="M2851" s="278">
        <f t="shared" si="489"/>
        <v>0</v>
      </c>
      <c r="N2851" s="319">
        <f t="shared" si="490"/>
        <v>0</v>
      </c>
      <c r="O2851" s="300"/>
      <c r="P2851" s="300"/>
      <c r="Q2851" s="297"/>
      <c r="R2851" s="297"/>
      <c r="S2851" s="299" t="str">
        <f t="shared" si="496"/>
        <v/>
      </c>
    </row>
    <row r="2852" spans="1:19" ht="30" customHeight="1" x14ac:dyDescent="0.2">
      <c r="A2852" s="277" t="str">
        <f t="shared" si="486"/>
        <v/>
      </c>
      <c r="B2852" s="296" t="str">
        <f t="shared" si="491"/>
        <v/>
      </c>
      <c r="C2852" s="296" t="str">
        <f t="shared" si="492"/>
        <v/>
      </c>
      <c r="D2852" s="297" t="str">
        <f t="shared" si="493"/>
        <v/>
      </c>
      <c r="E2852" s="298" t="str">
        <f t="shared" si="495"/>
        <v/>
      </c>
      <c r="F2852" s="297"/>
      <c r="G2852" s="297">
        <v>2852</v>
      </c>
      <c r="H2852" s="296" t="str">
        <f t="shared" si="494"/>
        <v/>
      </c>
      <c r="I2852" s="299" t="str">
        <f t="shared" si="487"/>
        <v/>
      </c>
      <c r="J2852" s="93"/>
      <c r="L2852" s="278">
        <f t="shared" si="488"/>
        <v>0</v>
      </c>
      <c r="M2852" s="278">
        <f t="shared" si="489"/>
        <v>0</v>
      </c>
      <c r="N2852" s="319">
        <f t="shared" si="490"/>
        <v>0</v>
      </c>
      <c r="O2852" s="300"/>
      <c r="P2852" s="300"/>
      <c r="Q2852" s="297"/>
      <c r="R2852" s="297"/>
      <c r="S2852" s="299" t="str">
        <f t="shared" si="496"/>
        <v/>
      </c>
    </row>
    <row r="2853" spans="1:19" ht="30" customHeight="1" x14ac:dyDescent="0.2">
      <c r="A2853" s="277" t="str">
        <f t="shared" si="486"/>
        <v/>
      </c>
      <c r="B2853" s="296" t="str">
        <f t="shared" si="491"/>
        <v/>
      </c>
      <c r="C2853" s="296" t="str">
        <f t="shared" si="492"/>
        <v/>
      </c>
      <c r="D2853" s="297" t="str">
        <f t="shared" si="493"/>
        <v/>
      </c>
      <c r="E2853" s="298" t="str">
        <f t="shared" si="495"/>
        <v/>
      </c>
      <c r="F2853" s="297"/>
      <c r="G2853" s="297">
        <v>2853</v>
      </c>
      <c r="H2853" s="296" t="str">
        <f t="shared" si="494"/>
        <v/>
      </c>
      <c r="I2853" s="299" t="str">
        <f t="shared" si="487"/>
        <v/>
      </c>
      <c r="J2853" s="93"/>
      <c r="L2853" s="278">
        <f t="shared" si="488"/>
        <v>0</v>
      </c>
      <c r="M2853" s="278">
        <f t="shared" si="489"/>
        <v>0</v>
      </c>
      <c r="N2853" s="319">
        <f t="shared" si="490"/>
        <v>0</v>
      </c>
      <c r="O2853" s="300"/>
      <c r="P2853" s="300"/>
      <c r="Q2853" s="297"/>
      <c r="R2853" s="297"/>
      <c r="S2853" s="299" t="str">
        <f t="shared" si="496"/>
        <v/>
      </c>
    </row>
    <row r="2854" spans="1:19" ht="30" customHeight="1" x14ac:dyDescent="0.2">
      <c r="A2854" s="277" t="str">
        <f t="shared" si="486"/>
        <v/>
      </c>
      <c r="B2854" s="296" t="str">
        <f t="shared" si="491"/>
        <v/>
      </c>
      <c r="C2854" s="296" t="str">
        <f t="shared" si="492"/>
        <v/>
      </c>
      <c r="D2854" s="297" t="str">
        <f t="shared" si="493"/>
        <v/>
      </c>
      <c r="E2854" s="298" t="str">
        <f t="shared" si="495"/>
        <v/>
      </c>
      <c r="F2854" s="297"/>
      <c r="G2854" s="297">
        <v>2854</v>
      </c>
      <c r="H2854" s="296" t="str">
        <f t="shared" si="494"/>
        <v/>
      </c>
      <c r="I2854" s="299" t="str">
        <f t="shared" si="487"/>
        <v/>
      </c>
      <c r="J2854" s="93"/>
      <c r="L2854" s="278">
        <f t="shared" si="488"/>
        <v>0</v>
      </c>
      <c r="M2854" s="278">
        <f t="shared" si="489"/>
        <v>0</v>
      </c>
      <c r="N2854" s="319">
        <f t="shared" si="490"/>
        <v>0</v>
      </c>
      <c r="O2854" s="300"/>
      <c r="P2854" s="300"/>
      <c r="Q2854" s="297"/>
      <c r="R2854" s="297"/>
      <c r="S2854" s="299" t="str">
        <f t="shared" si="496"/>
        <v/>
      </c>
    </row>
    <row r="2855" spans="1:19" ht="30" customHeight="1" x14ac:dyDescent="0.2">
      <c r="A2855" s="277" t="str">
        <f t="shared" si="486"/>
        <v/>
      </c>
      <c r="B2855" s="296" t="str">
        <f t="shared" si="491"/>
        <v/>
      </c>
      <c r="C2855" s="296" t="str">
        <f t="shared" si="492"/>
        <v/>
      </c>
      <c r="D2855" s="297" t="str">
        <f t="shared" si="493"/>
        <v/>
      </c>
      <c r="E2855" s="298" t="str">
        <f t="shared" si="495"/>
        <v/>
      </c>
      <c r="F2855" s="297"/>
      <c r="G2855" s="297">
        <v>2855</v>
      </c>
      <c r="H2855" s="296" t="str">
        <f t="shared" si="494"/>
        <v/>
      </c>
      <c r="I2855" s="299" t="str">
        <f t="shared" si="487"/>
        <v/>
      </c>
      <c r="J2855" s="93"/>
      <c r="L2855" s="278">
        <f t="shared" si="488"/>
        <v>0</v>
      </c>
      <c r="M2855" s="278">
        <f t="shared" si="489"/>
        <v>0</v>
      </c>
      <c r="N2855" s="319">
        <f t="shared" si="490"/>
        <v>0</v>
      </c>
      <c r="O2855" s="300"/>
      <c r="P2855" s="300"/>
      <c r="Q2855" s="297"/>
      <c r="R2855" s="297"/>
      <c r="S2855" s="299" t="str">
        <f t="shared" si="496"/>
        <v/>
      </c>
    </row>
    <row r="2856" spans="1:19" ht="30" customHeight="1" x14ac:dyDescent="0.2">
      <c r="A2856" s="277" t="str">
        <f t="shared" si="486"/>
        <v/>
      </c>
      <c r="B2856" s="296" t="str">
        <f t="shared" si="491"/>
        <v/>
      </c>
      <c r="C2856" s="296" t="str">
        <f t="shared" si="492"/>
        <v/>
      </c>
      <c r="D2856" s="297" t="str">
        <f t="shared" si="493"/>
        <v/>
      </c>
      <c r="E2856" s="298" t="str">
        <f t="shared" si="495"/>
        <v/>
      </c>
      <c r="F2856" s="297"/>
      <c r="G2856" s="297">
        <v>2856</v>
      </c>
      <c r="H2856" s="296" t="str">
        <f t="shared" si="494"/>
        <v/>
      </c>
      <c r="I2856" s="299" t="str">
        <f t="shared" si="487"/>
        <v/>
      </c>
      <c r="J2856" s="93"/>
      <c r="L2856" s="278">
        <f t="shared" si="488"/>
        <v>0</v>
      </c>
      <c r="M2856" s="278">
        <f t="shared" si="489"/>
        <v>0</v>
      </c>
      <c r="N2856" s="319">
        <f t="shared" si="490"/>
        <v>0</v>
      </c>
      <c r="O2856" s="300"/>
      <c r="P2856" s="300"/>
      <c r="Q2856" s="297"/>
      <c r="R2856" s="297"/>
      <c r="S2856" s="299" t="str">
        <f t="shared" si="496"/>
        <v/>
      </c>
    </row>
    <row r="2857" spans="1:19" ht="30" customHeight="1" x14ac:dyDescent="0.2">
      <c r="A2857" s="277" t="str">
        <f t="shared" si="486"/>
        <v/>
      </c>
      <c r="B2857" s="296" t="str">
        <f t="shared" si="491"/>
        <v/>
      </c>
      <c r="C2857" s="296" t="str">
        <f t="shared" si="492"/>
        <v/>
      </c>
      <c r="D2857" s="297" t="str">
        <f t="shared" si="493"/>
        <v/>
      </c>
      <c r="E2857" s="298" t="str">
        <f t="shared" si="495"/>
        <v/>
      </c>
      <c r="F2857" s="297"/>
      <c r="G2857" s="297">
        <v>2857</v>
      </c>
      <c r="H2857" s="296" t="str">
        <f t="shared" si="494"/>
        <v/>
      </c>
      <c r="I2857" s="299" t="str">
        <f t="shared" si="487"/>
        <v/>
      </c>
      <c r="J2857" s="93"/>
      <c r="L2857" s="278">
        <f t="shared" si="488"/>
        <v>0</v>
      </c>
      <c r="M2857" s="278">
        <f t="shared" si="489"/>
        <v>0</v>
      </c>
      <c r="N2857" s="319">
        <f t="shared" si="490"/>
        <v>0</v>
      </c>
      <c r="O2857" s="300"/>
      <c r="P2857" s="300"/>
      <c r="Q2857" s="297"/>
      <c r="R2857" s="297"/>
      <c r="S2857" s="299" t="str">
        <f t="shared" si="496"/>
        <v/>
      </c>
    </row>
    <row r="2858" spans="1:19" ht="30" customHeight="1" x14ac:dyDescent="0.2">
      <c r="A2858" s="277" t="str">
        <f t="shared" si="486"/>
        <v/>
      </c>
      <c r="B2858" s="296" t="str">
        <f t="shared" si="491"/>
        <v/>
      </c>
      <c r="C2858" s="296" t="str">
        <f t="shared" si="492"/>
        <v/>
      </c>
      <c r="D2858" s="297" t="str">
        <f t="shared" si="493"/>
        <v/>
      </c>
      <c r="E2858" s="298" t="str">
        <f t="shared" si="495"/>
        <v/>
      </c>
      <c r="F2858" s="297"/>
      <c r="G2858" s="297">
        <v>2858</v>
      </c>
      <c r="H2858" s="296" t="str">
        <f t="shared" si="494"/>
        <v/>
      </c>
      <c r="I2858" s="299" t="str">
        <f t="shared" si="487"/>
        <v/>
      </c>
      <c r="J2858" s="93"/>
      <c r="L2858" s="278">
        <f t="shared" si="488"/>
        <v>0</v>
      </c>
      <c r="M2858" s="278">
        <f t="shared" si="489"/>
        <v>0</v>
      </c>
      <c r="N2858" s="319">
        <f t="shared" si="490"/>
        <v>0</v>
      </c>
      <c r="O2858" s="300"/>
      <c r="P2858" s="300"/>
      <c r="Q2858" s="297"/>
      <c r="R2858" s="297"/>
      <c r="S2858" s="299" t="str">
        <f t="shared" si="496"/>
        <v/>
      </c>
    </row>
    <row r="2859" spans="1:19" ht="30" customHeight="1" x14ac:dyDescent="0.2">
      <c r="A2859" s="277" t="str">
        <f t="shared" si="486"/>
        <v/>
      </c>
      <c r="B2859" s="296" t="str">
        <f t="shared" si="491"/>
        <v/>
      </c>
      <c r="C2859" s="296" t="str">
        <f t="shared" si="492"/>
        <v/>
      </c>
      <c r="D2859" s="297" t="str">
        <f t="shared" si="493"/>
        <v/>
      </c>
      <c r="E2859" s="298" t="str">
        <f t="shared" si="495"/>
        <v/>
      </c>
      <c r="F2859" s="297"/>
      <c r="G2859" s="297">
        <v>2859</v>
      </c>
      <c r="H2859" s="296" t="str">
        <f t="shared" si="494"/>
        <v/>
      </c>
      <c r="I2859" s="299" t="str">
        <f t="shared" si="487"/>
        <v/>
      </c>
      <c r="J2859" s="93"/>
      <c r="L2859" s="278">
        <f t="shared" si="488"/>
        <v>0</v>
      </c>
      <c r="M2859" s="278">
        <f t="shared" si="489"/>
        <v>0</v>
      </c>
      <c r="N2859" s="319">
        <f t="shared" si="490"/>
        <v>0</v>
      </c>
      <c r="O2859" s="300"/>
      <c r="P2859" s="300"/>
      <c r="Q2859" s="297"/>
      <c r="R2859" s="297"/>
      <c r="S2859" s="299" t="str">
        <f t="shared" si="496"/>
        <v/>
      </c>
    </row>
    <row r="2860" spans="1:19" ht="30" customHeight="1" x14ac:dyDescent="0.2">
      <c r="A2860" s="277" t="str">
        <f t="shared" si="486"/>
        <v/>
      </c>
      <c r="B2860" s="296" t="str">
        <f t="shared" si="491"/>
        <v/>
      </c>
      <c r="C2860" s="296" t="str">
        <f t="shared" si="492"/>
        <v/>
      </c>
      <c r="D2860" s="297" t="str">
        <f t="shared" si="493"/>
        <v/>
      </c>
      <c r="E2860" s="298" t="str">
        <f t="shared" si="495"/>
        <v/>
      </c>
      <c r="F2860" s="297"/>
      <c r="G2860" s="297">
        <v>2860</v>
      </c>
      <c r="H2860" s="296" t="str">
        <f t="shared" si="494"/>
        <v/>
      </c>
      <c r="I2860" s="299" t="str">
        <f t="shared" si="487"/>
        <v/>
      </c>
      <c r="J2860" s="93"/>
      <c r="L2860" s="278">
        <f t="shared" si="488"/>
        <v>0</v>
      </c>
      <c r="M2860" s="278">
        <f t="shared" si="489"/>
        <v>0</v>
      </c>
      <c r="N2860" s="319">
        <f t="shared" si="490"/>
        <v>0</v>
      </c>
      <c r="O2860" s="300"/>
      <c r="P2860" s="300"/>
      <c r="Q2860" s="297"/>
      <c r="R2860" s="297"/>
      <c r="S2860" s="299" t="str">
        <f t="shared" si="496"/>
        <v/>
      </c>
    </row>
    <row r="2861" spans="1:19" ht="30" customHeight="1" x14ac:dyDescent="0.2">
      <c r="A2861" s="277" t="str">
        <f t="shared" si="486"/>
        <v/>
      </c>
      <c r="B2861" s="296" t="str">
        <f t="shared" si="491"/>
        <v/>
      </c>
      <c r="C2861" s="296" t="str">
        <f t="shared" si="492"/>
        <v/>
      </c>
      <c r="D2861" s="297" t="str">
        <f t="shared" si="493"/>
        <v/>
      </c>
      <c r="E2861" s="298" t="str">
        <f t="shared" si="495"/>
        <v/>
      </c>
      <c r="F2861" s="297"/>
      <c r="G2861" s="297">
        <v>2861</v>
      </c>
      <c r="H2861" s="296" t="str">
        <f t="shared" si="494"/>
        <v/>
      </c>
      <c r="I2861" s="299" t="str">
        <f t="shared" si="487"/>
        <v/>
      </c>
      <c r="J2861" s="93"/>
      <c r="L2861" s="278">
        <f t="shared" si="488"/>
        <v>0</v>
      </c>
      <c r="M2861" s="278">
        <f t="shared" si="489"/>
        <v>0</v>
      </c>
      <c r="N2861" s="319">
        <f t="shared" si="490"/>
        <v>0</v>
      </c>
      <c r="O2861" s="300"/>
      <c r="P2861" s="300"/>
      <c r="Q2861" s="297"/>
      <c r="R2861" s="297"/>
      <c r="S2861" s="299" t="str">
        <f t="shared" si="496"/>
        <v/>
      </c>
    </row>
    <row r="2862" spans="1:19" ht="30" customHeight="1" x14ac:dyDescent="0.2">
      <c r="A2862" s="277" t="str">
        <f t="shared" si="486"/>
        <v/>
      </c>
      <c r="B2862" s="296" t="str">
        <f t="shared" si="491"/>
        <v/>
      </c>
      <c r="C2862" s="296" t="str">
        <f t="shared" si="492"/>
        <v/>
      </c>
      <c r="D2862" s="297" t="str">
        <f t="shared" si="493"/>
        <v/>
      </c>
      <c r="E2862" s="298" t="str">
        <f t="shared" si="495"/>
        <v/>
      </c>
      <c r="F2862" s="297"/>
      <c r="G2862" s="297">
        <v>2862</v>
      </c>
      <c r="H2862" s="296" t="str">
        <f t="shared" si="494"/>
        <v/>
      </c>
      <c r="I2862" s="299" t="str">
        <f t="shared" si="487"/>
        <v/>
      </c>
      <c r="J2862" s="93"/>
      <c r="L2862" s="278">
        <f t="shared" si="488"/>
        <v>0</v>
      </c>
      <c r="M2862" s="278">
        <f t="shared" si="489"/>
        <v>0</v>
      </c>
      <c r="N2862" s="319">
        <f t="shared" si="490"/>
        <v>0</v>
      </c>
      <c r="O2862" s="300"/>
      <c r="P2862" s="300"/>
      <c r="Q2862" s="297"/>
      <c r="R2862" s="297"/>
      <c r="S2862" s="299" t="str">
        <f t="shared" si="496"/>
        <v/>
      </c>
    </row>
    <row r="2863" spans="1:19" ht="30" customHeight="1" x14ac:dyDescent="0.2">
      <c r="A2863" s="277" t="str">
        <f t="shared" si="486"/>
        <v/>
      </c>
      <c r="B2863" s="296" t="str">
        <f t="shared" si="491"/>
        <v/>
      </c>
      <c r="C2863" s="296" t="str">
        <f t="shared" si="492"/>
        <v/>
      </c>
      <c r="D2863" s="297" t="str">
        <f t="shared" si="493"/>
        <v/>
      </c>
      <c r="E2863" s="298" t="str">
        <f t="shared" si="495"/>
        <v/>
      </c>
      <c r="F2863" s="297"/>
      <c r="G2863" s="297">
        <v>2863</v>
      </c>
      <c r="H2863" s="296" t="str">
        <f t="shared" si="494"/>
        <v/>
      </c>
      <c r="I2863" s="299" t="str">
        <f t="shared" si="487"/>
        <v/>
      </c>
      <c r="J2863" s="93"/>
      <c r="L2863" s="278">
        <f t="shared" si="488"/>
        <v>0</v>
      </c>
      <c r="M2863" s="278">
        <f t="shared" si="489"/>
        <v>0</v>
      </c>
      <c r="N2863" s="319">
        <f t="shared" si="490"/>
        <v>0</v>
      </c>
      <c r="O2863" s="300"/>
      <c r="P2863" s="300"/>
      <c r="Q2863" s="297"/>
      <c r="R2863" s="297"/>
      <c r="S2863" s="299" t="str">
        <f t="shared" si="496"/>
        <v/>
      </c>
    </row>
    <row r="2864" spans="1:19" ht="30" customHeight="1" x14ac:dyDescent="0.2">
      <c r="A2864" s="277" t="str">
        <f t="shared" si="486"/>
        <v/>
      </c>
      <c r="B2864" s="296" t="str">
        <f t="shared" si="491"/>
        <v/>
      </c>
      <c r="C2864" s="296" t="str">
        <f t="shared" si="492"/>
        <v/>
      </c>
      <c r="D2864" s="297" t="str">
        <f t="shared" si="493"/>
        <v/>
      </c>
      <c r="E2864" s="298" t="str">
        <f t="shared" si="495"/>
        <v/>
      </c>
      <c r="F2864" s="297"/>
      <c r="G2864" s="297">
        <v>2864</v>
      </c>
      <c r="H2864" s="296" t="str">
        <f t="shared" si="494"/>
        <v/>
      </c>
      <c r="I2864" s="299" t="str">
        <f t="shared" si="487"/>
        <v/>
      </c>
      <c r="J2864" s="93"/>
      <c r="L2864" s="278">
        <f t="shared" si="488"/>
        <v>0</v>
      </c>
      <c r="M2864" s="278">
        <f t="shared" si="489"/>
        <v>0</v>
      </c>
      <c r="N2864" s="319">
        <f t="shared" si="490"/>
        <v>0</v>
      </c>
      <c r="O2864" s="300"/>
      <c r="P2864" s="300"/>
      <c r="Q2864" s="297"/>
      <c r="R2864" s="297"/>
      <c r="S2864" s="299" t="str">
        <f t="shared" si="496"/>
        <v/>
      </c>
    </row>
    <row r="2865" spans="1:19" ht="30" customHeight="1" x14ac:dyDescent="0.2">
      <c r="A2865" s="277" t="str">
        <f t="shared" si="486"/>
        <v/>
      </c>
      <c r="B2865" s="296" t="str">
        <f t="shared" si="491"/>
        <v/>
      </c>
      <c r="C2865" s="296" t="str">
        <f t="shared" si="492"/>
        <v/>
      </c>
      <c r="D2865" s="297" t="str">
        <f t="shared" si="493"/>
        <v/>
      </c>
      <c r="E2865" s="298" t="str">
        <f t="shared" si="495"/>
        <v/>
      </c>
      <c r="F2865" s="297"/>
      <c r="G2865" s="297">
        <v>2865</v>
      </c>
      <c r="H2865" s="296" t="str">
        <f t="shared" si="494"/>
        <v/>
      </c>
      <c r="I2865" s="299" t="str">
        <f t="shared" si="487"/>
        <v/>
      </c>
      <c r="J2865" s="93"/>
      <c r="L2865" s="278">
        <f t="shared" si="488"/>
        <v>0</v>
      </c>
      <c r="M2865" s="278">
        <f t="shared" si="489"/>
        <v>0</v>
      </c>
      <c r="N2865" s="319">
        <f t="shared" si="490"/>
        <v>0</v>
      </c>
      <c r="O2865" s="300"/>
      <c r="P2865" s="300"/>
      <c r="Q2865" s="297"/>
      <c r="R2865" s="297"/>
      <c r="S2865" s="299" t="str">
        <f t="shared" si="496"/>
        <v/>
      </c>
    </row>
    <row r="2866" spans="1:19" ht="30" customHeight="1" x14ac:dyDescent="0.2">
      <c r="A2866" s="277" t="str">
        <f t="shared" si="486"/>
        <v/>
      </c>
      <c r="B2866" s="296" t="str">
        <f t="shared" si="491"/>
        <v/>
      </c>
      <c r="C2866" s="296" t="str">
        <f t="shared" si="492"/>
        <v/>
      </c>
      <c r="D2866" s="297" t="str">
        <f t="shared" si="493"/>
        <v/>
      </c>
      <c r="E2866" s="298" t="str">
        <f t="shared" si="495"/>
        <v/>
      </c>
      <c r="F2866" s="297"/>
      <c r="G2866" s="297">
        <v>2866</v>
      </c>
      <c r="H2866" s="296" t="str">
        <f t="shared" si="494"/>
        <v/>
      </c>
      <c r="I2866" s="299" t="str">
        <f t="shared" si="487"/>
        <v/>
      </c>
      <c r="J2866" s="93"/>
      <c r="L2866" s="278">
        <f t="shared" si="488"/>
        <v>0</v>
      </c>
      <c r="M2866" s="278">
        <f t="shared" si="489"/>
        <v>0</v>
      </c>
      <c r="N2866" s="319">
        <f t="shared" si="490"/>
        <v>0</v>
      </c>
      <c r="O2866" s="300"/>
      <c r="P2866" s="300"/>
      <c r="Q2866" s="297"/>
      <c r="R2866" s="297"/>
      <c r="S2866" s="299" t="str">
        <f t="shared" si="496"/>
        <v/>
      </c>
    </row>
    <row r="2867" spans="1:19" ht="30" customHeight="1" x14ac:dyDescent="0.2">
      <c r="A2867" s="277" t="str">
        <f t="shared" si="486"/>
        <v/>
      </c>
      <c r="B2867" s="296" t="str">
        <f t="shared" si="491"/>
        <v/>
      </c>
      <c r="C2867" s="296" t="str">
        <f t="shared" si="492"/>
        <v/>
      </c>
      <c r="D2867" s="297" t="str">
        <f t="shared" si="493"/>
        <v/>
      </c>
      <c r="E2867" s="298" t="str">
        <f t="shared" si="495"/>
        <v/>
      </c>
      <c r="F2867" s="297"/>
      <c r="G2867" s="297">
        <v>2867</v>
      </c>
      <c r="H2867" s="296" t="str">
        <f t="shared" si="494"/>
        <v/>
      </c>
      <c r="I2867" s="299" t="str">
        <f t="shared" si="487"/>
        <v/>
      </c>
      <c r="J2867" s="93"/>
      <c r="L2867" s="278">
        <f t="shared" si="488"/>
        <v>0</v>
      </c>
      <c r="M2867" s="278">
        <f t="shared" si="489"/>
        <v>0</v>
      </c>
      <c r="N2867" s="319">
        <f t="shared" si="490"/>
        <v>0</v>
      </c>
      <c r="O2867" s="300"/>
      <c r="P2867" s="300"/>
      <c r="Q2867" s="297"/>
      <c r="R2867" s="297"/>
      <c r="S2867" s="299" t="str">
        <f t="shared" si="496"/>
        <v/>
      </c>
    </row>
    <row r="2868" spans="1:19" ht="30" customHeight="1" x14ac:dyDescent="0.2">
      <c r="A2868" s="277" t="str">
        <f t="shared" si="486"/>
        <v/>
      </c>
      <c r="B2868" s="296" t="str">
        <f t="shared" si="491"/>
        <v/>
      </c>
      <c r="C2868" s="296" t="str">
        <f t="shared" si="492"/>
        <v/>
      </c>
      <c r="D2868" s="297" t="str">
        <f t="shared" si="493"/>
        <v/>
      </c>
      <c r="E2868" s="298" t="str">
        <f t="shared" si="495"/>
        <v/>
      </c>
      <c r="F2868" s="297"/>
      <c r="G2868" s="297">
        <v>2868</v>
      </c>
      <c r="H2868" s="296" t="str">
        <f t="shared" si="494"/>
        <v/>
      </c>
      <c r="I2868" s="299" t="str">
        <f t="shared" si="487"/>
        <v/>
      </c>
      <c r="J2868" s="93"/>
      <c r="L2868" s="278">
        <f t="shared" si="488"/>
        <v>0</v>
      </c>
      <c r="M2868" s="278">
        <f t="shared" si="489"/>
        <v>0</v>
      </c>
      <c r="N2868" s="319">
        <f t="shared" si="490"/>
        <v>0</v>
      </c>
      <c r="O2868" s="300"/>
      <c r="P2868" s="300"/>
      <c r="Q2868" s="297"/>
      <c r="R2868" s="297"/>
      <c r="S2868" s="299" t="str">
        <f t="shared" si="496"/>
        <v/>
      </c>
    </row>
    <row r="2869" spans="1:19" ht="30" customHeight="1" x14ac:dyDescent="0.2">
      <c r="A2869" s="277" t="str">
        <f t="shared" si="486"/>
        <v/>
      </c>
      <c r="B2869" s="296" t="str">
        <f t="shared" si="491"/>
        <v/>
      </c>
      <c r="C2869" s="296" t="str">
        <f t="shared" si="492"/>
        <v/>
      </c>
      <c r="D2869" s="297" t="str">
        <f t="shared" si="493"/>
        <v/>
      </c>
      <c r="E2869" s="298" t="str">
        <f t="shared" si="495"/>
        <v/>
      </c>
      <c r="F2869" s="297"/>
      <c r="G2869" s="297">
        <v>2869</v>
      </c>
      <c r="H2869" s="296" t="str">
        <f t="shared" si="494"/>
        <v/>
      </c>
      <c r="I2869" s="299" t="str">
        <f t="shared" si="487"/>
        <v/>
      </c>
      <c r="J2869" s="93"/>
      <c r="L2869" s="278">
        <f t="shared" si="488"/>
        <v>0</v>
      </c>
      <c r="M2869" s="278">
        <f t="shared" si="489"/>
        <v>0</v>
      </c>
      <c r="N2869" s="319">
        <f t="shared" si="490"/>
        <v>0</v>
      </c>
      <c r="O2869" s="300"/>
      <c r="P2869" s="300"/>
      <c r="Q2869" s="297"/>
      <c r="R2869" s="297"/>
      <c r="S2869" s="299" t="str">
        <f t="shared" si="496"/>
        <v/>
      </c>
    </row>
    <row r="2870" spans="1:19" ht="30" customHeight="1" x14ac:dyDescent="0.2">
      <c r="A2870" s="277" t="str">
        <f t="shared" si="486"/>
        <v/>
      </c>
      <c r="B2870" s="296" t="str">
        <f t="shared" si="491"/>
        <v/>
      </c>
      <c r="C2870" s="296" t="str">
        <f t="shared" si="492"/>
        <v/>
      </c>
      <c r="D2870" s="297" t="str">
        <f t="shared" si="493"/>
        <v/>
      </c>
      <c r="E2870" s="298" t="str">
        <f t="shared" si="495"/>
        <v/>
      </c>
      <c r="F2870" s="297"/>
      <c r="G2870" s="297">
        <v>2870</v>
      </c>
      <c r="H2870" s="296" t="str">
        <f t="shared" si="494"/>
        <v/>
      </c>
      <c r="I2870" s="299" t="str">
        <f t="shared" si="487"/>
        <v/>
      </c>
      <c r="J2870" s="93"/>
      <c r="L2870" s="278">
        <f t="shared" si="488"/>
        <v>0</v>
      </c>
      <c r="M2870" s="278">
        <f t="shared" si="489"/>
        <v>0</v>
      </c>
      <c r="N2870" s="319">
        <f t="shared" si="490"/>
        <v>0</v>
      </c>
      <c r="O2870" s="300"/>
      <c r="P2870" s="300"/>
      <c r="Q2870" s="297"/>
      <c r="R2870" s="297"/>
      <c r="S2870" s="299" t="str">
        <f t="shared" si="496"/>
        <v/>
      </c>
    </row>
    <row r="2871" spans="1:19" ht="30" customHeight="1" x14ac:dyDescent="0.2">
      <c r="A2871" s="277" t="str">
        <f t="shared" si="486"/>
        <v/>
      </c>
      <c r="B2871" s="296" t="str">
        <f t="shared" si="491"/>
        <v/>
      </c>
      <c r="C2871" s="296" t="str">
        <f t="shared" si="492"/>
        <v/>
      </c>
      <c r="D2871" s="297" t="str">
        <f t="shared" si="493"/>
        <v/>
      </c>
      <c r="E2871" s="298" t="str">
        <f t="shared" si="495"/>
        <v/>
      </c>
      <c r="F2871" s="297"/>
      <c r="G2871" s="297">
        <v>2871</v>
      </c>
      <c r="H2871" s="296" t="str">
        <f t="shared" si="494"/>
        <v/>
      </c>
      <c r="I2871" s="299" t="str">
        <f t="shared" si="487"/>
        <v/>
      </c>
      <c r="J2871" s="93"/>
      <c r="L2871" s="278">
        <f t="shared" si="488"/>
        <v>0</v>
      </c>
      <c r="M2871" s="278">
        <f t="shared" si="489"/>
        <v>0</v>
      </c>
      <c r="N2871" s="319">
        <f t="shared" si="490"/>
        <v>0</v>
      </c>
      <c r="O2871" s="300"/>
      <c r="P2871" s="300"/>
      <c r="Q2871" s="297"/>
      <c r="R2871" s="297"/>
      <c r="S2871" s="299" t="str">
        <f t="shared" si="496"/>
        <v/>
      </c>
    </row>
    <row r="2872" spans="1:19" ht="30" customHeight="1" x14ac:dyDescent="0.2">
      <c r="A2872" s="277" t="str">
        <f t="shared" si="486"/>
        <v/>
      </c>
      <c r="B2872" s="296" t="str">
        <f t="shared" si="491"/>
        <v/>
      </c>
      <c r="C2872" s="296" t="str">
        <f t="shared" si="492"/>
        <v/>
      </c>
      <c r="D2872" s="297" t="str">
        <f t="shared" si="493"/>
        <v/>
      </c>
      <c r="E2872" s="298" t="str">
        <f t="shared" si="495"/>
        <v/>
      </c>
      <c r="F2872" s="297"/>
      <c r="G2872" s="297">
        <v>2872</v>
      </c>
      <c r="H2872" s="296" t="str">
        <f t="shared" si="494"/>
        <v/>
      </c>
      <c r="I2872" s="299" t="str">
        <f t="shared" si="487"/>
        <v/>
      </c>
      <c r="J2872" s="93"/>
      <c r="L2872" s="278">
        <f t="shared" si="488"/>
        <v>0</v>
      </c>
      <c r="M2872" s="278">
        <f t="shared" si="489"/>
        <v>0</v>
      </c>
      <c r="N2872" s="319">
        <f t="shared" si="490"/>
        <v>0</v>
      </c>
      <c r="O2872" s="300"/>
      <c r="P2872" s="300"/>
      <c r="Q2872" s="297"/>
      <c r="R2872" s="297"/>
      <c r="S2872" s="299" t="str">
        <f t="shared" si="496"/>
        <v/>
      </c>
    </row>
    <row r="2873" spans="1:19" ht="30" customHeight="1" x14ac:dyDescent="0.2">
      <c r="A2873" s="277" t="str">
        <f t="shared" si="486"/>
        <v/>
      </c>
      <c r="B2873" s="296" t="str">
        <f t="shared" si="491"/>
        <v/>
      </c>
      <c r="C2873" s="296" t="str">
        <f t="shared" si="492"/>
        <v/>
      </c>
      <c r="D2873" s="297" t="str">
        <f t="shared" si="493"/>
        <v/>
      </c>
      <c r="E2873" s="298" t="str">
        <f t="shared" si="495"/>
        <v/>
      </c>
      <c r="F2873" s="297"/>
      <c r="G2873" s="297">
        <v>2873</v>
      </c>
      <c r="H2873" s="296" t="str">
        <f t="shared" si="494"/>
        <v/>
      </c>
      <c r="I2873" s="299" t="str">
        <f t="shared" si="487"/>
        <v/>
      </c>
      <c r="J2873" s="93"/>
      <c r="L2873" s="278">
        <f t="shared" si="488"/>
        <v>0</v>
      </c>
      <c r="M2873" s="278">
        <f t="shared" si="489"/>
        <v>0</v>
      </c>
      <c r="N2873" s="319">
        <f t="shared" si="490"/>
        <v>0</v>
      </c>
      <c r="O2873" s="300"/>
      <c r="P2873" s="300"/>
      <c r="Q2873" s="297"/>
      <c r="R2873" s="297"/>
      <c r="S2873" s="299" t="str">
        <f t="shared" si="496"/>
        <v/>
      </c>
    </row>
    <row r="2874" spans="1:19" ht="30" customHeight="1" x14ac:dyDescent="0.2">
      <c r="A2874" s="277" t="str">
        <f t="shared" si="486"/>
        <v/>
      </c>
      <c r="B2874" s="296" t="str">
        <f t="shared" si="491"/>
        <v/>
      </c>
      <c r="C2874" s="296" t="str">
        <f t="shared" si="492"/>
        <v/>
      </c>
      <c r="D2874" s="297" t="str">
        <f t="shared" si="493"/>
        <v/>
      </c>
      <c r="E2874" s="298" t="str">
        <f t="shared" si="495"/>
        <v/>
      </c>
      <c r="F2874" s="297"/>
      <c r="G2874" s="297">
        <v>2874</v>
      </c>
      <c r="H2874" s="296" t="str">
        <f t="shared" si="494"/>
        <v/>
      </c>
      <c r="I2874" s="299" t="str">
        <f t="shared" si="487"/>
        <v/>
      </c>
      <c r="J2874" s="93"/>
      <c r="L2874" s="278">
        <f t="shared" si="488"/>
        <v>0</v>
      </c>
      <c r="M2874" s="278">
        <f t="shared" si="489"/>
        <v>0</v>
      </c>
      <c r="N2874" s="319">
        <f t="shared" si="490"/>
        <v>0</v>
      </c>
      <c r="O2874" s="300"/>
      <c r="P2874" s="300"/>
      <c r="Q2874" s="297"/>
      <c r="R2874" s="297"/>
      <c r="S2874" s="299" t="str">
        <f t="shared" si="496"/>
        <v/>
      </c>
    </row>
    <row r="2875" spans="1:19" ht="30" customHeight="1" x14ac:dyDescent="0.2">
      <c r="A2875" s="277" t="str">
        <f t="shared" si="486"/>
        <v/>
      </c>
      <c r="B2875" s="296" t="str">
        <f t="shared" si="491"/>
        <v/>
      </c>
      <c r="C2875" s="296" t="str">
        <f t="shared" si="492"/>
        <v/>
      </c>
      <c r="D2875" s="297" t="str">
        <f t="shared" si="493"/>
        <v/>
      </c>
      <c r="E2875" s="298" t="str">
        <f t="shared" si="495"/>
        <v/>
      </c>
      <c r="F2875" s="297"/>
      <c r="G2875" s="297">
        <v>2875</v>
      </c>
      <c r="H2875" s="296" t="str">
        <f t="shared" si="494"/>
        <v/>
      </c>
      <c r="I2875" s="299" t="str">
        <f t="shared" si="487"/>
        <v/>
      </c>
      <c r="J2875" s="93"/>
      <c r="L2875" s="278">
        <f t="shared" si="488"/>
        <v>0</v>
      </c>
      <c r="M2875" s="278">
        <f t="shared" si="489"/>
        <v>0</v>
      </c>
      <c r="N2875" s="319">
        <f t="shared" si="490"/>
        <v>0</v>
      </c>
      <c r="O2875" s="300"/>
      <c r="P2875" s="300"/>
      <c r="Q2875" s="297"/>
      <c r="R2875" s="297"/>
      <c r="S2875" s="299" t="str">
        <f t="shared" si="496"/>
        <v/>
      </c>
    </row>
    <row r="2876" spans="1:19" ht="30" customHeight="1" x14ac:dyDescent="0.2">
      <c r="A2876" s="277" t="str">
        <f t="shared" si="486"/>
        <v/>
      </c>
      <c r="B2876" s="296" t="str">
        <f t="shared" si="491"/>
        <v/>
      </c>
      <c r="C2876" s="296" t="str">
        <f t="shared" si="492"/>
        <v/>
      </c>
      <c r="D2876" s="297" t="str">
        <f t="shared" si="493"/>
        <v/>
      </c>
      <c r="E2876" s="298" t="str">
        <f t="shared" si="495"/>
        <v/>
      </c>
      <c r="F2876" s="297"/>
      <c r="G2876" s="297">
        <v>2876</v>
      </c>
      <c r="H2876" s="296" t="str">
        <f t="shared" si="494"/>
        <v/>
      </c>
      <c r="I2876" s="299" t="str">
        <f t="shared" si="487"/>
        <v/>
      </c>
      <c r="J2876" s="93"/>
      <c r="L2876" s="278">
        <f t="shared" si="488"/>
        <v>0</v>
      </c>
      <c r="M2876" s="278">
        <f t="shared" si="489"/>
        <v>0</v>
      </c>
      <c r="N2876" s="319">
        <f t="shared" si="490"/>
        <v>0</v>
      </c>
      <c r="O2876" s="300"/>
      <c r="P2876" s="300"/>
      <c r="Q2876" s="297"/>
      <c r="R2876" s="297"/>
      <c r="S2876" s="299" t="str">
        <f t="shared" si="496"/>
        <v/>
      </c>
    </row>
    <row r="2877" spans="1:19" ht="30" customHeight="1" x14ac:dyDescent="0.2">
      <c r="A2877" s="277" t="str">
        <f t="shared" si="486"/>
        <v/>
      </c>
      <c r="B2877" s="296" t="str">
        <f t="shared" si="491"/>
        <v/>
      </c>
      <c r="C2877" s="296" t="str">
        <f t="shared" si="492"/>
        <v/>
      </c>
      <c r="D2877" s="297" t="str">
        <f t="shared" si="493"/>
        <v/>
      </c>
      <c r="E2877" s="298" t="str">
        <f t="shared" si="495"/>
        <v/>
      </c>
      <c r="F2877" s="297"/>
      <c r="G2877" s="297">
        <v>2877</v>
      </c>
      <c r="H2877" s="296" t="str">
        <f t="shared" si="494"/>
        <v/>
      </c>
      <c r="I2877" s="299" t="str">
        <f t="shared" si="487"/>
        <v/>
      </c>
      <c r="J2877" s="93"/>
      <c r="L2877" s="278">
        <f t="shared" si="488"/>
        <v>0</v>
      </c>
      <c r="M2877" s="278">
        <f t="shared" si="489"/>
        <v>0</v>
      </c>
      <c r="N2877" s="319">
        <f t="shared" si="490"/>
        <v>0</v>
      </c>
      <c r="O2877" s="300"/>
      <c r="P2877" s="300"/>
      <c r="Q2877" s="297"/>
      <c r="R2877" s="297"/>
      <c r="S2877" s="299" t="str">
        <f t="shared" si="496"/>
        <v/>
      </c>
    </row>
    <row r="2878" spans="1:19" ht="30" customHeight="1" x14ac:dyDescent="0.2">
      <c r="A2878" s="277" t="str">
        <f t="shared" si="486"/>
        <v/>
      </c>
      <c r="B2878" s="296" t="str">
        <f t="shared" si="491"/>
        <v/>
      </c>
      <c r="C2878" s="296" t="str">
        <f t="shared" si="492"/>
        <v/>
      </c>
      <c r="D2878" s="297" t="str">
        <f t="shared" si="493"/>
        <v/>
      </c>
      <c r="E2878" s="298" t="str">
        <f t="shared" si="495"/>
        <v/>
      </c>
      <c r="F2878" s="297"/>
      <c r="G2878" s="297">
        <v>2878</v>
      </c>
      <c r="H2878" s="296" t="str">
        <f t="shared" si="494"/>
        <v/>
      </c>
      <c r="I2878" s="299" t="str">
        <f t="shared" si="487"/>
        <v/>
      </c>
      <c r="J2878" s="93"/>
      <c r="L2878" s="278">
        <f t="shared" si="488"/>
        <v>0</v>
      </c>
      <c r="M2878" s="278">
        <f t="shared" si="489"/>
        <v>0</v>
      </c>
      <c r="N2878" s="319">
        <f t="shared" si="490"/>
        <v>0</v>
      </c>
      <c r="O2878" s="300"/>
      <c r="P2878" s="300"/>
      <c r="Q2878" s="297"/>
      <c r="R2878" s="297"/>
      <c r="S2878" s="299" t="str">
        <f t="shared" si="496"/>
        <v/>
      </c>
    </row>
    <row r="2879" spans="1:19" ht="30" customHeight="1" x14ac:dyDescent="0.2">
      <c r="A2879" s="277" t="str">
        <f t="shared" si="486"/>
        <v/>
      </c>
      <c r="B2879" s="296" t="str">
        <f t="shared" si="491"/>
        <v/>
      </c>
      <c r="C2879" s="296" t="str">
        <f t="shared" si="492"/>
        <v/>
      </c>
      <c r="D2879" s="297" t="str">
        <f t="shared" si="493"/>
        <v/>
      </c>
      <c r="E2879" s="298" t="str">
        <f t="shared" si="495"/>
        <v/>
      </c>
      <c r="F2879" s="297"/>
      <c r="G2879" s="297">
        <v>2879</v>
      </c>
      <c r="H2879" s="296" t="str">
        <f t="shared" si="494"/>
        <v/>
      </c>
      <c r="I2879" s="299" t="str">
        <f t="shared" si="487"/>
        <v/>
      </c>
      <c r="J2879" s="93"/>
      <c r="L2879" s="278">
        <f t="shared" si="488"/>
        <v>0</v>
      </c>
      <c r="M2879" s="278">
        <f t="shared" si="489"/>
        <v>0</v>
      </c>
      <c r="N2879" s="319">
        <f t="shared" si="490"/>
        <v>0</v>
      </c>
      <c r="O2879" s="300"/>
      <c r="P2879" s="300"/>
      <c r="Q2879" s="297"/>
      <c r="R2879" s="297"/>
      <c r="S2879" s="299" t="str">
        <f t="shared" si="496"/>
        <v/>
      </c>
    </row>
    <row r="2880" spans="1:19" ht="30" customHeight="1" x14ac:dyDescent="0.2">
      <c r="A2880" s="277" t="str">
        <f t="shared" si="486"/>
        <v/>
      </c>
      <c r="B2880" s="296" t="str">
        <f t="shared" si="491"/>
        <v/>
      </c>
      <c r="C2880" s="296" t="str">
        <f t="shared" si="492"/>
        <v/>
      </c>
      <c r="D2880" s="297" t="str">
        <f t="shared" si="493"/>
        <v/>
      </c>
      <c r="E2880" s="298" t="str">
        <f t="shared" si="495"/>
        <v/>
      </c>
      <c r="F2880" s="297"/>
      <c r="G2880" s="297">
        <v>2880</v>
      </c>
      <c r="H2880" s="296" t="str">
        <f t="shared" si="494"/>
        <v/>
      </c>
      <c r="I2880" s="299" t="str">
        <f t="shared" si="487"/>
        <v/>
      </c>
      <c r="J2880" s="93"/>
      <c r="L2880" s="278">
        <f t="shared" si="488"/>
        <v>0</v>
      </c>
      <c r="M2880" s="278">
        <f t="shared" si="489"/>
        <v>0</v>
      </c>
      <c r="N2880" s="319">
        <f t="shared" si="490"/>
        <v>0</v>
      </c>
      <c r="O2880" s="300"/>
      <c r="P2880" s="300"/>
      <c r="Q2880" s="297"/>
      <c r="R2880" s="297"/>
      <c r="S2880" s="299" t="str">
        <f t="shared" si="496"/>
        <v/>
      </c>
    </row>
    <row r="2881" spans="1:19" ht="30" customHeight="1" x14ac:dyDescent="0.2">
      <c r="A2881" s="277" t="str">
        <f t="shared" si="486"/>
        <v/>
      </c>
      <c r="B2881" s="296" t="str">
        <f t="shared" si="491"/>
        <v/>
      </c>
      <c r="C2881" s="296" t="str">
        <f t="shared" si="492"/>
        <v/>
      </c>
      <c r="D2881" s="297" t="str">
        <f t="shared" si="493"/>
        <v/>
      </c>
      <c r="E2881" s="298" t="str">
        <f t="shared" si="495"/>
        <v/>
      </c>
      <c r="F2881" s="297"/>
      <c r="G2881" s="297">
        <v>2881</v>
      </c>
      <c r="H2881" s="296" t="str">
        <f t="shared" si="494"/>
        <v/>
      </c>
      <c r="I2881" s="299" t="str">
        <f t="shared" si="487"/>
        <v/>
      </c>
      <c r="J2881" s="93"/>
      <c r="L2881" s="278">
        <f t="shared" si="488"/>
        <v>0</v>
      </c>
      <c r="M2881" s="278">
        <f t="shared" si="489"/>
        <v>0</v>
      </c>
      <c r="N2881" s="319">
        <f t="shared" si="490"/>
        <v>0</v>
      </c>
      <c r="O2881" s="300"/>
      <c r="P2881" s="300"/>
      <c r="Q2881" s="297"/>
      <c r="R2881" s="297"/>
      <c r="S2881" s="299" t="str">
        <f t="shared" si="496"/>
        <v/>
      </c>
    </row>
    <row r="2882" spans="1:19" ht="30" customHeight="1" x14ac:dyDescent="0.2">
      <c r="A2882" s="277" t="str">
        <f t="shared" ref="A2882:A2945" si="497">IF(B2882="","",$W$3)</f>
        <v/>
      </c>
      <c r="B2882" s="296" t="str">
        <f t="shared" si="491"/>
        <v/>
      </c>
      <c r="C2882" s="296" t="str">
        <f t="shared" si="492"/>
        <v/>
      </c>
      <c r="D2882" s="297" t="str">
        <f t="shared" si="493"/>
        <v/>
      </c>
      <c r="E2882" s="298" t="str">
        <f t="shared" si="495"/>
        <v/>
      </c>
      <c r="F2882" s="297"/>
      <c r="G2882" s="297">
        <v>2882</v>
      </c>
      <c r="H2882" s="296" t="str">
        <f t="shared" si="494"/>
        <v/>
      </c>
      <c r="I2882" s="299" t="str">
        <f t="shared" ref="I2882:I2945" si="498">IF(H2882="","",CONCATENATE("C",IF(H2882&gt;$X$1-25,0,INT(($X$1-H2882-20)/5))))</f>
        <v/>
      </c>
      <c r="J2882" s="93"/>
      <c r="L2882" s="278">
        <f t="shared" ref="L2882:L2945" si="499">IF(D2882="M",1,0)</f>
        <v>0</v>
      </c>
      <c r="M2882" s="278">
        <f t="shared" ref="M2882:M2945" si="500">IF(D2882="F",1,0)</f>
        <v>0</v>
      </c>
      <c r="N2882" s="319">
        <f t="shared" ref="N2882:N2945" si="501">IF(COUNTBLANK(O2882:R2882)=0,1,0)</f>
        <v>0</v>
      </c>
      <c r="O2882" s="300"/>
      <c r="P2882" s="300"/>
      <c r="Q2882" s="297"/>
      <c r="R2882" s="297"/>
      <c r="S2882" s="299" t="str">
        <f t="shared" si="496"/>
        <v/>
      </c>
    </row>
    <row r="2883" spans="1:19" ht="30" customHeight="1" x14ac:dyDescent="0.2">
      <c r="A2883" s="277" t="str">
        <f t="shared" si="497"/>
        <v/>
      </c>
      <c r="B2883" s="296" t="str">
        <f t="shared" ref="B2883:B2946" si="502">IF(O2883="","",O2883)</f>
        <v/>
      </c>
      <c r="C2883" s="296" t="str">
        <f t="shared" ref="C2883:C2946" si="503">IF(P2883="","",P2883)</f>
        <v/>
      </c>
      <c r="D2883" s="297" t="str">
        <f t="shared" ref="D2883:D2946" si="504">IF(Q2883="","",Q2883)</f>
        <v/>
      </c>
      <c r="E2883" s="298" t="str">
        <f t="shared" si="495"/>
        <v/>
      </c>
      <c r="F2883" s="297"/>
      <c r="G2883" s="297">
        <v>2883</v>
      </c>
      <c r="H2883" s="296" t="str">
        <f t="shared" ref="H2883:H2946" si="505">IF(R2883="","",R2883)</f>
        <v/>
      </c>
      <c r="I2883" s="299" t="str">
        <f t="shared" si="498"/>
        <v/>
      </c>
      <c r="J2883" s="93"/>
      <c r="L2883" s="278">
        <f t="shared" si="499"/>
        <v>0</v>
      </c>
      <c r="M2883" s="278">
        <f t="shared" si="500"/>
        <v>0</v>
      </c>
      <c r="N2883" s="319">
        <f t="shared" si="501"/>
        <v>0</v>
      </c>
      <c r="O2883" s="300"/>
      <c r="P2883" s="300"/>
      <c r="Q2883" s="297"/>
      <c r="R2883" s="297"/>
      <c r="S2883" s="299" t="str">
        <f t="shared" si="496"/>
        <v/>
      </c>
    </row>
    <row r="2884" spans="1:19" ht="30" customHeight="1" x14ac:dyDescent="0.2">
      <c r="A2884" s="277" t="str">
        <f t="shared" si="497"/>
        <v/>
      </c>
      <c r="B2884" s="296" t="str">
        <f t="shared" si="502"/>
        <v/>
      </c>
      <c r="C2884" s="296" t="str">
        <f t="shared" si="503"/>
        <v/>
      </c>
      <c r="D2884" s="297" t="str">
        <f t="shared" si="504"/>
        <v/>
      </c>
      <c r="E2884" s="298" t="str">
        <f t="shared" ref="E2884:E2947" si="506">IF(H2884="","",VALUE(CONCATENATE("01/01/",H2884)))</f>
        <v/>
      </c>
      <c r="F2884" s="297"/>
      <c r="G2884" s="297">
        <v>2884</v>
      </c>
      <c r="H2884" s="296" t="str">
        <f t="shared" si="505"/>
        <v/>
      </c>
      <c r="I2884" s="299" t="str">
        <f t="shared" si="498"/>
        <v/>
      </c>
      <c r="J2884" s="93"/>
      <c r="L2884" s="278">
        <f t="shared" si="499"/>
        <v>0</v>
      </c>
      <c r="M2884" s="278">
        <f t="shared" si="500"/>
        <v>0</v>
      </c>
      <c r="N2884" s="319">
        <f t="shared" si="501"/>
        <v>0</v>
      </c>
      <c r="O2884" s="300"/>
      <c r="P2884" s="300"/>
      <c r="Q2884" s="297"/>
      <c r="R2884" s="297"/>
      <c r="S2884" s="299" t="str">
        <f t="shared" si="496"/>
        <v/>
      </c>
    </row>
    <row r="2885" spans="1:19" ht="30" customHeight="1" x14ac:dyDescent="0.2">
      <c r="A2885" s="277" t="str">
        <f t="shared" si="497"/>
        <v/>
      </c>
      <c r="B2885" s="296" t="str">
        <f t="shared" si="502"/>
        <v/>
      </c>
      <c r="C2885" s="296" t="str">
        <f t="shared" si="503"/>
        <v/>
      </c>
      <c r="D2885" s="297" t="str">
        <f t="shared" si="504"/>
        <v/>
      </c>
      <c r="E2885" s="298" t="str">
        <f t="shared" si="506"/>
        <v/>
      </c>
      <c r="F2885" s="297"/>
      <c r="G2885" s="297">
        <v>2885</v>
      </c>
      <c r="H2885" s="296" t="str">
        <f t="shared" si="505"/>
        <v/>
      </c>
      <c r="I2885" s="299" t="str">
        <f t="shared" si="498"/>
        <v/>
      </c>
      <c r="J2885" s="93"/>
      <c r="L2885" s="278">
        <f t="shared" si="499"/>
        <v>0</v>
      </c>
      <c r="M2885" s="278">
        <f t="shared" si="500"/>
        <v>0</v>
      </c>
      <c r="N2885" s="319">
        <f t="shared" si="501"/>
        <v>0</v>
      </c>
      <c r="O2885" s="300"/>
      <c r="P2885" s="300"/>
      <c r="Q2885" s="297"/>
      <c r="R2885" s="297"/>
      <c r="S2885" s="299" t="str">
        <f t="shared" si="496"/>
        <v/>
      </c>
    </row>
    <row r="2886" spans="1:19" ht="30" customHeight="1" x14ac:dyDescent="0.2">
      <c r="A2886" s="277" t="str">
        <f t="shared" si="497"/>
        <v/>
      </c>
      <c r="B2886" s="296" t="str">
        <f t="shared" si="502"/>
        <v/>
      </c>
      <c r="C2886" s="296" t="str">
        <f t="shared" si="503"/>
        <v/>
      </c>
      <c r="D2886" s="297" t="str">
        <f t="shared" si="504"/>
        <v/>
      </c>
      <c r="E2886" s="298" t="str">
        <f t="shared" si="506"/>
        <v/>
      </c>
      <c r="F2886" s="297"/>
      <c r="G2886" s="297">
        <v>2886</v>
      </c>
      <c r="H2886" s="296" t="str">
        <f t="shared" si="505"/>
        <v/>
      </c>
      <c r="I2886" s="299" t="str">
        <f t="shared" si="498"/>
        <v/>
      </c>
      <c r="J2886" s="93"/>
      <c r="L2886" s="278">
        <f t="shared" si="499"/>
        <v>0</v>
      </c>
      <c r="M2886" s="278">
        <f t="shared" si="500"/>
        <v>0</v>
      </c>
      <c r="N2886" s="319">
        <f t="shared" si="501"/>
        <v>0</v>
      </c>
      <c r="O2886" s="300"/>
      <c r="P2886" s="300"/>
      <c r="Q2886" s="297"/>
      <c r="R2886" s="297"/>
      <c r="S2886" s="299" t="str">
        <f t="shared" si="496"/>
        <v/>
      </c>
    </row>
    <row r="2887" spans="1:19" ht="30" customHeight="1" x14ac:dyDescent="0.2">
      <c r="A2887" s="277" t="str">
        <f t="shared" si="497"/>
        <v/>
      </c>
      <c r="B2887" s="296" t="str">
        <f t="shared" si="502"/>
        <v/>
      </c>
      <c r="C2887" s="296" t="str">
        <f t="shared" si="503"/>
        <v/>
      </c>
      <c r="D2887" s="297" t="str">
        <f t="shared" si="504"/>
        <v/>
      </c>
      <c r="E2887" s="298" t="str">
        <f t="shared" si="506"/>
        <v/>
      </c>
      <c r="F2887" s="297"/>
      <c r="G2887" s="297">
        <v>2887</v>
      </c>
      <c r="H2887" s="296" t="str">
        <f t="shared" si="505"/>
        <v/>
      </c>
      <c r="I2887" s="299" t="str">
        <f t="shared" si="498"/>
        <v/>
      </c>
      <c r="J2887" s="93"/>
      <c r="L2887" s="278">
        <f t="shared" si="499"/>
        <v>0</v>
      </c>
      <c r="M2887" s="278">
        <f t="shared" si="500"/>
        <v>0</v>
      </c>
      <c r="N2887" s="319">
        <f t="shared" si="501"/>
        <v>0</v>
      </c>
      <c r="O2887" s="300"/>
      <c r="P2887" s="300"/>
      <c r="Q2887" s="297"/>
      <c r="R2887" s="297"/>
      <c r="S2887" s="299" t="str">
        <f t="shared" si="496"/>
        <v/>
      </c>
    </row>
    <row r="2888" spans="1:19" ht="30" customHeight="1" x14ac:dyDescent="0.2">
      <c r="A2888" s="277" t="str">
        <f t="shared" si="497"/>
        <v/>
      </c>
      <c r="B2888" s="296" t="str">
        <f t="shared" si="502"/>
        <v/>
      </c>
      <c r="C2888" s="296" t="str">
        <f t="shared" si="503"/>
        <v/>
      </c>
      <c r="D2888" s="297" t="str">
        <f t="shared" si="504"/>
        <v/>
      </c>
      <c r="E2888" s="298" t="str">
        <f t="shared" si="506"/>
        <v/>
      </c>
      <c r="F2888" s="297"/>
      <c r="G2888" s="297">
        <v>2888</v>
      </c>
      <c r="H2888" s="296" t="str">
        <f t="shared" si="505"/>
        <v/>
      </c>
      <c r="I2888" s="299" t="str">
        <f t="shared" si="498"/>
        <v/>
      </c>
      <c r="J2888" s="93"/>
      <c r="L2888" s="278">
        <f t="shared" si="499"/>
        <v>0</v>
      </c>
      <c r="M2888" s="278">
        <f t="shared" si="500"/>
        <v>0</v>
      </c>
      <c r="N2888" s="319">
        <f t="shared" si="501"/>
        <v>0</v>
      </c>
      <c r="O2888" s="300"/>
      <c r="P2888" s="300"/>
      <c r="Q2888" s="297"/>
      <c r="R2888" s="297"/>
      <c r="S2888" s="299" t="str">
        <f t="shared" si="496"/>
        <v/>
      </c>
    </row>
    <row r="2889" spans="1:19" ht="30" customHeight="1" x14ac:dyDescent="0.2">
      <c r="A2889" s="277" t="str">
        <f t="shared" si="497"/>
        <v/>
      </c>
      <c r="B2889" s="296" t="str">
        <f t="shared" si="502"/>
        <v/>
      </c>
      <c r="C2889" s="296" t="str">
        <f t="shared" si="503"/>
        <v/>
      </c>
      <c r="D2889" s="297" t="str">
        <f t="shared" si="504"/>
        <v/>
      </c>
      <c r="E2889" s="298" t="str">
        <f t="shared" si="506"/>
        <v/>
      </c>
      <c r="F2889" s="297"/>
      <c r="G2889" s="297">
        <v>2889</v>
      </c>
      <c r="H2889" s="296" t="str">
        <f t="shared" si="505"/>
        <v/>
      </c>
      <c r="I2889" s="299" t="str">
        <f t="shared" si="498"/>
        <v/>
      </c>
      <c r="J2889" s="93"/>
      <c r="L2889" s="278">
        <f t="shared" si="499"/>
        <v>0</v>
      </c>
      <c r="M2889" s="278">
        <f t="shared" si="500"/>
        <v>0</v>
      </c>
      <c r="N2889" s="319">
        <f t="shared" si="501"/>
        <v>0</v>
      </c>
      <c r="O2889" s="300"/>
      <c r="P2889" s="300"/>
      <c r="Q2889" s="297"/>
      <c r="R2889" s="297"/>
      <c r="S2889" s="299" t="str">
        <f t="shared" si="496"/>
        <v/>
      </c>
    </row>
    <row r="2890" spans="1:19" ht="30" customHeight="1" x14ac:dyDescent="0.2">
      <c r="A2890" s="277" t="str">
        <f t="shared" si="497"/>
        <v/>
      </c>
      <c r="B2890" s="296" t="str">
        <f t="shared" si="502"/>
        <v/>
      </c>
      <c r="C2890" s="296" t="str">
        <f t="shared" si="503"/>
        <v/>
      </c>
      <c r="D2890" s="297" t="str">
        <f t="shared" si="504"/>
        <v/>
      </c>
      <c r="E2890" s="298" t="str">
        <f t="shared" si="506"/>
        <v/>
      </c>
      <c r="F2890" s="297"/>
      <c r="G2890" s="297">
        <v>2890</v>
      </c>
      <c r="H2890" s="296" t="str">
        <f t="shared" si="505"/>
        <v/>
      </c>
      <c r="I2890" s="299" t="str">
        <f t="shared" si="498"/>
        <v/>
      </c>
      <c r="J2890" s="93"/>
      <c r="L2890" s="278">
        <f t="shared" si="499"/>
        <v>0</v>
      </c>
      <c r="M2890" s="278">
        <f t="shared" si="500"/>
        <v>0</v>
      </c>
      <c r="N2890" s="319">
        <f t="shared" si="501"/>
        <v>0</v>
      </c>
      <c r="O2890" s="300"/>
      <c r="P2890" s="300"/>
      <c r="Q2890" s="297"/>
      <c r="R2890" s="297"/>
      <c r="S2890" s="299" t="str">
        <f t="shared" si="496"/>
        <v/>
      </c>
    </row>
    <row r="2891" spans="1:19" ht="30" customHeight="1" x14ac:dyDescent="0.2">
      <c r="A2891" s="277" t="str">
        <f t="shared" si="497"/>
        <v/>
      </c>
      <c r="B2891" s="296" t="str">
        <f t="shared" si="502"/>
        <v/>
      </c>
      <c r="C2891" s="296" t="str">
        <f t="shared" si="503"/>
        <v/>
      </c>
      <c r="D2891" s="297" t="str">
        <f t="shared" si="504"/>
        <v/>
      </c>
      <c r="E2891" s="298" t="str">
        <f t="shared" si="506"/>
        <v/>
      </c>
      <c r="F2891" s="297"/>
      <c r="G2891" s="297">
        <v>2891</v>
      </c>
      <c r="H2891" s="296" t="str">
        <f t="shared" si="505"/>
        <v/>
      </c>
      <c r="I2891" s="299" t="str">
        <f t="shared" si="498"/>
        <v/>
      </c>
      <c r="J2891" s="93"/>
      <c r="L2891" s="278">
        <f t="shared" si="499"/>
        <v>0</v>
      </c>
      <c r="M2891" s="278">
        <f t="shared" si="500"/>
        <v>0</v>
      </c>
      <c r="N2891" s="319">
        <f t="shared" si="501"/>
        <v>0</v>
      </c>
      <c r="O2891" s="300"/>
      <c r="P2891" s="300"/>
      <c r="Q2891" s="297"/>
      <c r="R2891" s="297"/>
      <c r="S2891" s="299" t="str">
        <f t="shared" si="496"/>
        <v/>
      </c>
    </row>
    <row r="2892" spans="1:19" ht="30" customHeight="1" x14ac:dyDescent="0.2">
      <c r="A2892" s="277" t="str">
        <f t="shared" si="497"/>
        <v/>
      </c>
      <c r="B2892" s="296" t="str">
        <f t="shared" si="502"/>
        <v/>
      </c>
      <c r="C2892" s="296" t="str">
        <f t="shared" si="503"/>
        <v/>
      </c>
      <c r="D2892" s="297" t="str">
        <f t="shared" si="504"/>
        <v/>
      </c>
      <c r="E2892" s="298" t="str">
        <f t="shared" si="506"/>
        <v/>
      </c>
      <c r="F2892" s="297"/>
      <c r="G2892" s="297">
        <v>2892</v>
      </c>
      <c r="H2892" s="296" t="str">
        <f t="shared" si="505"/>
        <v/>
      </c>
      <c r="I2892" s="299" t="str">
        <f t="shared" si="498"/>
        <v/>
      </c>
      <c r="J2892" s="93"/>
      <c r="L2892" s="278">
        <f t="shared" si="499"/>
        <v>0</v>
      </c>
      <c r="M2892" s="278">
        <f t="shared" si="500"/>
        <v>0</v>
      </c>
      <c r="N2892" s="319">
        <f t="shared" si="501"/>
        <v>0</v>
      </c>
      <c r="O2892" s="300"/>
      <c r="P2892" s="300"/>
      <c r="Q2892" s="297"/>
      <c r="R2892" s="297"/>
      <c r="S2892" s="299" t="str">
        <f t="shared" si="496"/>
        <v/>
      </c>
    </row>
    <row r="2893" spans="1:19" ht="30" customHeight="1" x14ac:dyDescent="0.2">
      <c r="A2893" s="277" t="str">
        <f t="shared" si="497"/>
        <v/>
      </c>
      <c r="B2893" s="296" t="str">
        <f t="shared" si="502"/>
        <v/>
      </c>
      <c r="C2893" s="296" t="str">
        <f t="shared" si="503"/>
        <v/>
      </c>
      <c r="D2893" s="297" t="str">
        <f t="shared" si="504"/>
        <v/>
      </c>
      <c r="E2893" s="298" t="str">
        <f t="shared" si="506"/>
        <v/>
      </c>
      <c r="F2893" s="297"/>
      <c r="G2893" s="297">
        <v>2893</v>
      </c>
      <c r="H2893" s="296" t="str">
        <f t="shared" si="505"/>
        <v/>
      </c>
      <c r="I2893" s="299" t="str">
        <f t="shared" si="498"/>
        <v/>
      </c>
      <c r="J2893" s="93"/>
      <c r="L2893" s="278">
        <f t="shared" si="499"/>
        <v>0</v>
      </c>
      <c r="M2893" s="278">
        <f t="shared" si="500"/>
        <v>0</v>
      </c>
      <c r="N2893" s="319">
        <f t="shared" si="501"/>
        <v>0</v>
      </c>
      <c r="O2893" s="300"/>
      <c r="P2893" s="300"/>
      <c r="Q2893" s="297"/>
      <c r="R2893" s="297"/>
      <c r="S2893" s="299" t="str">
        <f t="shared" si="496"/>
        <v/>
      </c>
    </row>
    <row r="2894" spans="1:19" ht="30" customHeight="1" x14ac:dyDescent="0.2">
      <c r="A2894" s="277" t="str">
        <f t="shared" si="497"/>
        <v/>
      </c>
      <c r="B2894" s="296" t="str">
        <f t="shared" si="502"/>
        <v/>
      </c>
      <c r="C2894" s="296" t="str">
        <f t="shared" si="503"/>
        <v/>
      </c>
      <c r="D2894" s="297" t="str">
        <f t="shared" si="504"/>
        <v/>
      </c>
      <c r="E2894" s="298" t="str">
        <f t="shared" si="506"/>
        <v/>
      </c>
      <c r="F2894" s="297"/>
      <c r="G2894" s="297">
        <v>2894</v>
      </c>
      <c r="H2894" s="296" t="str">
        <f t="shared" si="505"/>
        <v/>
      </c>
      <c r="I2894" s="299" t="str">
        <f t="shared" si="498"/>
        <v/>
      </c>
      <c r="J2894" s="93"/>
      <c r="L2894" s="278">
        <f t="shared" si="499"/>
        <v>0</v>
      </c>
      <c r="M2894" s="278">
        <f t="shared" si="500"/>
        <v>0</v>
      </c>
      <c r="N2894" s="319">
        <f t="shared" si="501"/>
        <v>0</v>
      </c>
      <c r="O2894" s="300"/>
      <c r="P2894" s="300"/>
      <c r="Q2894" s="297"/>
      <c r="R2894" s="297"/>
      <c r="S2894" s="299" t="str">
        <f t="shared" si="496"/>
        <v/>
      </c>
    </row>
    <row r="2895" spans="1:19" ht="30" customHeight="1" x14ac:dyDescent="0.2">
      <c r="A2895" s="277" t="str">
        <f t="shared" si="497"/>
        <v/>
      </c>
      <c r="B2895" s="296" t="str">
        <f t="shared" si="502"/>
        <v/>
      </c>
      <c r="C2895" s="296" t="str">
        <f t="shared" si="503"/>
        <v/>
      </c>
      <c r="D2895" s="297" t="str">
        <f t="shared" si="504"/>
        <v/>
      </c>
      <c r="E2895" s="298" t="str">
        <f t="shared" si="506"/>
        <v/>
      </c>
      <c r="F2895" s="297"/>
      <c r="G2895" s="297">
        <v>2895</v>
      </c>
      <c r="H2895" s="296" t="str">
        <f t="shared" si="505"/>
        <v/>
      </c>
      <c r="I2895" s="299" t="str">
        <f t="shared" si="498"/>
        <v/>
      </c>
      <c r="J2895" s="93"/>
      <c r="L2895" s="278">
        <f t="shared" si="499"/>
        <v>0</v>
      </c>
      <c r="M2895" s="278">
        <f t="shared" si="500"/>
        <v>0</v>
      </c>
      <c r="N2895" s="319">
        <f t="shared" si="501"/>
        <v>0</v>
      </c>
      <c r="O2895" s="300"/>
      <c r="P2895" s="300"/>
      <c r="Q2895" s="297"/>
      <c r="R2895" s="297"/>
      <c r="S2895" s="299" t="str">
        <f t="shared" si="496"/>
        <v/>
      </c>
    </row>
    <row r="2896" spans="1:19" ht="30" customHeight="1" x14ac:dyDescent="0.2">
      <c r="A2896" s="277" t="str">
        <f t="shared" si="497"/>
        <v/>
      </c>
      <c r="B2896" s="296" t="str">
        <f t="shared" si="502"/>
        <v/>
      </c>
      <c r="C2896" s="296" t="str">
        <f t="shared" si="503"/>
        <v/>
      </c>
      <c r="D2896" s="297" t="str">
        <f t="shared" si="504"/>
        <v/>
      </c>
      <c r="E2896" s="298" t="str">
        <f t="shared" si="506"/>
        <v/>
      </c>
      <c r="F2896" s="297"/>
      <c r="G2896" s="297">
        <v>2896</v>
      </c>
      <c r="H2896" s="296" t="str">
        <f t="shared" si="505"/>
        <v/>
      </c>
      <c r="I2896" s="299" t="str">
        <f t="shared" si="498"/>
        <v/>
      </c>
      <c r="J2896" s="93"/>
      <c r="L2896" s="278">
        <f t="shared" si="499"/>
        <v>0</v>
      </c>
      <c r="M2896" s="278">
        <f t="shared" si="500"/>
        <v>0</v>
      </c>
      <c r="N2896" s="319">
        <f t="shared" si="501"/>
        <v>0</v>
      </c>
      <c r="O2896" s="300"/>
      <c r="P2896" s="300"/>
      <c r="Q2896" s="297"/>
      <c r="R2896" s="297"/>
      <c r="S2896" s="299" t="str">
        <f t="shared" si="496"/>
        <v/>
      </c>
    </row>
    <row r="2897" spans="1:19" ht="30" customHeight="1" x14ac:dyDescent="0.2">
      <c r="A2897" s="277" t="str">
        <f t="shared" si="497"/>
        <v/>
      </c>
      <c r="B2897" s="296" t="str">
        <f t="shared" si="502"/>
        <v/>
      </c>
      <c r="C2897" s="296" t="str">
        <f t="shared" si="503"/>
        <v/>
      </c>
      <c r="D2897" s="297" t="str">
        <f t="shared" si="504"/>
        <v/>
      </c>
      <c r="E2897" s="298" t="str">
        <f t="shared" si="506"/>
        <v/>
      </c>
      <c r="F2897" s="297"/>
      <c r="G2897" s="297">
        <v>2897</v>
      </c>
      <c r="H2897" s="296" t="str">
        <f t="shared" si="505"/>
        <v/>
      </c>
      <c r="I2897" s="299" t="str">
        <f t="shared" si="498"/>
        <v/>
      </c>
      <c r="J2897" s="93"/>
      <c r="L2897" s="278">
        <f t="shared" si="499"/>
        <v>0</v>
      </c>
      <c r="M2897" s="278">
        <f t="shared" si="500"/>
        <v>0</v>
      </c>
      <c r="N2897" s="319">
        <f t="shared" si="501"/>
        <v>0</v>
      </c>
      <c r="O2897" s="300"/>
      <c r="P2897" s="300"/>
      <c r="Q2897" s="297"/>
      <c r="R2897" s="297"/>
      <c r="S2897" s="299" t="str">
        <f t="shared" ref="S2897:S2960" si="507">IF(R2897="","",CONCATENATE("C",IF(R2897&gt;$X$1-25,0,INT(($X$1-R2897-20)/5))))</f>
        <v/>
      </c>
    </row>
    <row r="2898" spans="1:19" ht="30" customHeight="1" x14ac:dyDescent="0.2">
      <c r="A2898" s="277" t="str">
        <f t="shared" si="497"/>
        <v/>
      </c>
      <c r="B2898" s="296" t="str">
        <f t="shared" si="502"/>
        <v/>
      </c>
      <c r="C2898" s="296" t="str">
        <f t="shared" si="503"/>
        <v/>
      </c>
      <c r="D2898" s="297" t="str">
        <f t="shared" si="504"/>
        <v/>
      </c>
      <c r="E2898" s="298" t="str">
        <f t="shared" si="506"/>
        <v/>
      </c>
      <c r="F2898" s="297"/>
      <c r="G2898" s="297">
        <v>2898</v>
      </c>
      <c r="H2898" s="296" t="str">
        <f t="shared" si="505"/>
        <v/>
      </c>
      <c r="I2898" s="299" t="str">
        <f t="shared" si="498"/>
        <v/>
      </c>
      <c r="J2898" s="93"/>
      <c r="L2898" s="278">
        <f t="shared" si="499"/>
        <v>0</v>
      </c>
      <c r="M2898" s="278">
        <f t="shared" si="500"/>
        <v>0</v>
      </c>
      <c r="N2898" s="319">
        <f t="shared" si="501"/>
        <v>0</v>
      </c>
      <c r="O2898" s="300"/>
      <c r="P2898" s="300"/>
      <c r="Q2898" s="297"/>
      <c r="R2898" s="297"/>
      <c r="S2898" s="299" t="str">
        <f t="shared" si="507"/>
        <v/>
      </c>
    </row>
    <row r="2899" spans="1:19" ht="30" customHeight="1" x14ac:dyDescent="0.2">
      <c r="A2899" s="277" t="str">
        <f t="shared" si="497"/>
        <v/>
      </c>
      <c r="B2899" s="296" t="str">
        <f t="shared" si="502"/>
        <v/>
      </c>
      <c r="C2899" s="296" t="str">
        <f t="shared" si="503"/>
        <v/>
      </c>
      <c r="D2899" s="297" t="str">
        <f t="shared" si="504"/>
        <v/>
      </c>
      <c r="E2899" s="298" t="str">
        <f t="shared" si="506"/>
        <v/>
      </c>
      <c r="F2899" s="297"/>
      <c r="G2899" s="297">
        <v>2899</v>
      </c>
      <c r="H2899" s="296" t="str">
        <f t="shared" si="505"/>
        <v/>
      </c>
      <c r="I2899" s="299" t="str">
        <f t="shared" si="498"/>
        <v/>
      </c>
      <c r="J2899" s="93"/>
      <c r="L2899" s="278">
        <f t="shared" si="499"/>
        <v>0</v>
      </c>
      <c r="M2899" s="278">
        <f t="shared" si="500"/>
        <v>0</v>
      </c>
      <c r="N2899" s="319">
        <f t="shared" si="501"/>
        <v>0</v>
      </c>
      <c r="O2899" s="300"/>
      <c r="P2899" s="300"/>
      <c r="Q2899" s="297"/>
      <c r="R2899" s="297"/>
      <c r="S2899" s="299" t="str">
        <f t="shared" si="507"/>
        <v/>
      </c>
    </row>
    <row r="2900" spans="1:19" ht="30" customHeight="1" x14ac:dyDescent="0.2">
      <c r="A2900" s="277" t="str">
        <f t="shared" si="497"/>
        <v/>
      </c>
      <c r="B2900" s="296" t="str">
        <f t="shared" si="502"/>
        <v/>
      </c>
      <c r="C2900" s="296" t="str">
        <f t="shared" si="503"/>
        <v/>
      </c>
      <c r="D2900" s="297" t="str">
        <f t="shared" si="504"/>
        <v/>
      </c>
      <c r="E2900" s="298" t="str">
        <f t="shared" si="506"/>
        <v/>
      </c>
      <c r="F2900" s="297"/>
      <c r="G2900" s="297">
        <v>2900</v>
      </c>
      <c r="H2900" s="296" t="str">
        <f t="shared" si="505"/>
        <v/>
      </c>
      <c r="I2900" s="299" t="str">
        <f t="shared" si="498"/>
        <v/>
      </c>
      <c r="J2900" s="93"/>
      <c r="L2900" s="278">
        <f t="shared" si="499"/>
        <v>0</v>
      </c>
      <c r="M2900" s="278">
        <f t="shared" si="500"/>
        <v>0</v>
      </c>
      <c r="N2900" s="319">
        <f t="shared" si="501"/>
        <v>0</v>
      </c>
      <c r="O2900" s="300"/>
      <c r="P2900" s="300"/>
      <c r="Q2900" s="297"/>
      <c r="R2900" s="297"/>
      <c r="S2900" s="299" t="str">
        <f t="shared" si="507"/>
        <v/>
      </c>
    </row>
    <row r="2901" spans="1:19" ht="30" customHeight="1" x14ac:dyDescent="0.2">
      <c r="A2901" s="277" t="str">
        <f t="shared" si="497"/>
        <v/>
      </c>
      <c r="B2901" s="296" t="str">
        <f t="shared" si="502"/>
        <v/>
      </c>
      <c r="C2901" s="296" t="str">
        <f t="shared" si="503"/>
        <v/>
      </c>
      <c r="D2901" s="297" t="str">
        <f t="shared" si="504"/>
        <v/>
      </c>
      <c r="E2901" s="298" t="str">
        <f t="shared" si="506"/>
        <v/>
      </c>
      <c r="F2901" s="297"/>
      <c r="G2901" s="297">
        <v>2901</v>
      </c>
      <c r="H2901" s="296" t="str">
        <f t="shared" si="505"/>
        <v/>
      </c>
      <c r="I2901" s="299" t="str">
        <f t="shared" si="498"/>
        <v/>
      </c>
      <c r="J2901" s="93"/>
      <c r="L2901" s="278">
        <f t="shared" si="499"/>
        <v>0</v>
      </c>
      <c r="M2901" s="278">
        <f t="shared" si="500"/>
        <v>0</v>
      </c>
      <c r="N2901" s="319">
        <f t="shared" si="501"/>
        <v>0</v>
      </c>
      <c r="O2901" s="300"/>
      <c r="P2901" s="300"/>
      <c r="Q2901" s="297"/>
      <c r="R2901" s="297"/>
      <c r="S2901" s="299" t="str">
        <f t="shared" si="507"/>
        <v/>
      </c>
    </row>
    <row r="2902" spans="1:19" ht="30" customHeight="1" x14ac:dyDescent="0.2">
      <c r="A2902" s="277" t="str">
        <f t="shared" si="497"/>
        <v/>
      </c>
      <c r="B2902" s="296" t="str">
        <f t="shared" si="502"/>
        <v/>
      </c>
      <c r="C2902" s="296" t="str">
        <f t="shared" si="503"/>
        <v/>
      </c>
      <c r="D2902" s="297" t="str">
        <f t="shared" si="504"/>
        <v/>
      </c>
      <c r="E2902" s="298" t="str">
        <f t="shared" si="506"/>
        <v/>
      </c>
      <c r="F2902" s="297"/>
      <c r="G2902" s="297">
        <v>2902</v>
      </c>
      <c r="H2902" s="296" t="str">
        <f t="shared" si="505"/>
        <v/>
      </c>
      <c r="I2902" s="299" t="str">
        <f t="shared" si="498"/>
        <v/>
      </c>
      <c r="J2902" s="93"/>
      <c r="L2902" s="278">
        <f t="shared" si="499"/>
        <v>0</v>
      </c>
      <c r="M2902" s="278">
        <f t="shared" si="500"/>
        <v>0</v>
      </c>
      <c r="N2902" s="319">
        <f t="shared" si="501"/>
        <v>0</v>
      </c>
      <c r="O2902" s="300"/>
      <c r="P2902" s="300"/>
      <c r="Q2902" s="297"/>
      <c r="R2902" s="297"/>
      <c r="S2902" s="299" t="str">
        <f t="shared" si="507"/>
        <v/>
      </c>
    </row>
    <row r="2903" spans="1:19" ht="30" customHeight="1" x14ac:dyDescent="0.2">
      <c r="A2903" s="277" t="str">
        <f t="shared" si="497"/>
        <v/>
      </c>
      <c r="B2903" s="296" t="str">
        <f t="shared" si="502"/>
        <v/>
      </c>
      <c r="C2903" s="296" t="str">
        <f t="shared" si="503"/>
        <v/>
      </c>
      <c r="D2903" s="297" t="str">
        <f t="shared" si="504"/>
        <v/>
      </c>
      <c r="E2903" s="298" t="str">
        <f t="shared" si="506"/>
        <v/>
      </c>
      <c r="F2903" s="297"/>
      <c r="G2903" s="297">
        <v>2903</v>
      </c>
      <c r="H2903" s="296" t="str">
        <f t="shared" si="505"/>
        <v/>
      </c>
      <c r="I2903" s="299" t="str">
        <f t="shared" si="498"/>
        <v/>
      </c>
      <c r="J2903" s="93"/>
      <c r="L2903" s="278">
        <f t="shared" si="499"/>
        <v>0</v>
      </c>
      <c r="M2903" s="278">
        <f t="shared" si="500"/>
        <v>0</v>
      </c>
      <c r="N2903" s="319">
        <f t="shared" si="501"/>
        <v>0</v>
      </c>
      <c r="O2903" s="300"/>
      <c r="P2903" s="300"/>
      <c r="Q2903" s="297"/>
      <c r="R2903" s="297"/>
      <c r="S2903" s="299" t="str">
        <f t="shared" si="507"/>
        <v/>
      </c>
    </row>
    <row r="2904" spans="1:19" ht="30" customHeight="1" x14ac:dyDescent="0.2">
      <c r="A2904" s="277" t="str">
        <f t="shared" si="497"/>
        <v/>
      </c>
      <c r="B2904" s="296" t="str">
        <f t="shared" si="502"/>
        <v/>
      </c>
      <c r="C2904" s="296" t="str">
        <f t="shared" si="503"/>
        <v/>
      </c>
      <c r="D2904" s="297" t="str">
        <f t="shared" si="504"/>
        <v/>
      </c>
      <c r="E2904" s="298" t="str">
        <f t="shared" si="506"/>
        <v/>
      </c>
      <c r="F2904" s="297"/>
      <c r="G2904" s="297">
        <v>2904</v>
      </c>
      <c r="H2904" s="296" t="str">
        <f t="shared" si="505"/>
        <v/>
      </c>
      <c r="I2904" s="299" t="str">
        <f t="shared" si="498"/>
        <v/>
      </c>
      <c r="J2904" s="93"/>
      <c r="L2904" s="278">
        <f t="shared" si="499"/>
        <v>0</v>
      </c>
      <c r="M2904" s="278">
        <f t="shared" si="500"/>
        <v>0</v>
      </c>
      <c r="N2904" s="319">
        <f t="shared" si="501"/>
        <v>0</v>
      </c>
      <c r="O2904" s="300"/>
      <c r="P2904" s="300"/>
      <c r="Q2904" s="297"/>
      <c r="R2904" s="297"/>
      <c r="S2904" s="299" t="str">
        <f t="shared" si="507"/>
        <v/>
      </c>
    </row>
    <row r="2905" spans="1:19" ht="30" customHeight="1" x14ac:dyDescent="0.2">
      <c r="A2905" s="277" t="str">
        <f t="shared" si="497"/>
        <v/>
      </c>
      <c r="B2905" s="296" t="str">
        <f t="shared" si="502"/>
        <v/>
      </c>
      <c r="C2905" s="296" t="str">
        <f t="shared" si="503"/>
        <v/>
      </c>
      <c r="D2905" s="297" t="str">
        <f t="shared" si="504"/>
        <v/>
      </c>
      <c r="E2905" s="298" t="str">
        <f t="shared" si="506"/>
        <v/>
      </c>
      <c r="F2905" s="297"/>
      <c r="G2905" s="297">
        <v>2905</v>
      </c>
      <c r="H2905" s="296" t="str">
        <f t="shared" si="505"/>
        <v/>
      </c>
      <c r="I2905" s="299" t="str">
        <f t="shared" si="498"/>
        <v/>
      </c>
      <c r="J2905" s="93"/>
      <c r="L2905" s="278">
        <f t="shared" si="499"/>
        <v>0</v>
      </c>
      <c r="M2905" s="278">
        <f t="shared" si="500"/>
        <v>0</v>
      </c>
      <c r="N2905" s="319">
        <f t="shared" si="501"/>
        <v>0</v>
      </c>
      <c r="O2905" s="300"/>
      <c r="P2905" s="300"/>
      <c r="Q2905" s="297"/>
      <c r="R2905" s="297"/>
      <c r="S2905" s="299" t="str">
        <f t="shared" si="507"/>
        <v/>
      </c>
    </row>
    <row r="2906" spans="1:19" ht="30" customHeight="1" x14ac:dyDescent="0.2">
      <c r="A2906" s="277" t="str">
        <f t="shared" si="497"/>
        <v/>
      </c>
      <c r="B2906" s="296" t="str">
        <f t="shared" si="502"/>
        <v/>
      </c>
      <c r="C2906" s="296" t="str">
        <f t="shared" si="503"/>
        <v/>
      </c>
      <c r="D2906" s="297" t="str">
        <f t="shared" si="504"/>
        <v/>
      </c>
      <c r="E2906" s="298" t="str">
        <f t="shared" si="506"/>
        <v/>
      </c>
      <c r="F2906" s="297"/>
      <c r="G2906" s="297">
        <v>2906</v>
      </c>
      <c r="H2906" s="296" t="str">
        <f t="shared" si="505"/>
        <v/>
      </c>
      <c r="I2906" s="299" t="str">
        <f t="shared" si="498"/>
        <v/>
      </c>
      <c r="J2906" s="93"/>
      <c r="L2906" s="278">
        <f t="shared" si="499"/>
        <v>0</v>
      </c>
      <c r="M2906" s="278">
        <f t="shared" si="500"/>
        <v>0</v>
      </c>
      <c r="N2906" s="319">
        <f t="shared" si="501"/>
        <v>0</v>
      </c>
      <c r="O2906" s="300"/>
      <c r="P2906" s="300"/>
      <c r="Q2906" s="297"/>
      <c r="R2906" s="297"/>
      <c r="S2906" s="299" t="str">
        <f t="shared" si="507"/>
        <v/>
      </c>
    </row>
    <row r="2907" spans="1:19" ht="30" customHeight="1" x14ac:dyDescent="0.2">
      <c r="A2907" s="277" t="str">
        <f t="shared" si="497"/>
        <v/>
      </c>
      <c r="B2907" s="296" t="str">
        <f t="shared" si="502"/>
        <v/>
      </c>
      <c r="C2907" s="296" t="str">
        <f t="shared" si="503"/>
        <v/>
      </c>
      <c r="D2907" s="297" t="str">
        <f t="shared" si="504"/>
        <v/>
      </c>
      <c r="E2907" s="298" t="str">
        <f t="shared" si="506"/>
        <v/>
      </c>
      <c r="F2907" s="297"/>
      <c r="G2907" s="297">
        <v>2907</v>
      </c>
      <c r="H2907" s="296" t="str">
        <f t="shared" si="505"/>
        <v/>
      </c>
      <c r="I2907" s="299" t="str">
        <f t="shared" si="498"/>
        <v/>
      </c>
      <c r="J2907" s="93"/>
      <c r="L2907" s="278">
        <f t="shared" si="499"/>
        <v>0</v>
      </c>
      <c r="M2907" s="278">
        <f t="shared" si="500"/>
        <v>0</v>
      </c>
      <c r="N2907" s="319">
        <f t="shared" si="501"/>
        <v>0</v>
      </c>
      <c r="O2907" s="300"/>
      <c r="P2907" s="300"/>
      <c r="Q2907" s="297"/>
      <c r="R2907" s="297"/>
      <c r="S2907" s="299" t="str">
        <f t="shared" si="507"/>
        <v/>
      </c>
    </row>
    <row r="2908" spans="1:19" ht="30" customHeight="1" x14ac:dyDescent="0.2">
      <c r="A2908" s="277" t="str">
        <f t="shared" si="497"/>
        <v/>
      </c>
      <c r="B2908" s="296" t="str">
        <f t="shared" si="502"/>
        <v/>
      </c>
      <c r="C2908" s="296" t="str">
        <f t="shared" si="503"/>
        <v/>
      </c>
      <c r="D2908" s="297" t="str">
        <f t="shared" si="504"/>
        <v/>
      </c>
      <c r="E2908" s="298" t="str">
        <f t="shared" si="506"/>
        <v/>
      </c>
      <c r="F2908" s="297"/>
      <c r="G2908" s="297">
        <v>2908</v>
      </c>
      <c r="H2908" s="296" t="str">
        <f t="shared" si="505"/>
        <v/>
      </c>
      <c r="I2908" s="299" t="str">
        <f t="shared" si="498"/>
        <v/>
      </c>
      <c r="J2908" s="93"/>
      <c r="L2908" s="278">
        <f t="shared" si="499"/>
        <v>0</v>
      </c>
      <c r="M2908" s="278">
        <f t="shared" si="500"/>
        <v>0</v>
      </c>
      <c r="N2908" s="319">
        <f t="shared" si="501"/>
        <v>0</v>
      </c>
      <c r="O2908" s="300"/>
      <c r="P2908" s="300"/>
      <c r="Q2908" s="297"/>
      <c r="R2908" s="297"/>
      <c r="S2908" s="299" t="str">
        <f t="shared" si="507"/>
        <v/>
      </c>
    </row>
    <row r="2909" spans="1:19" ht="30" customHeight="1" x14ac:dyDescent="0.2">
      <c r="A2909" s="277" t="str">
        <f t="shared" si="497"/>
        <v/>
      </c>
      <c r="B2909" s="296" t="str">
        <f t="shared" si="502"/>
        <v/>
      </c>
      <c r="C2909" s="296" t="str">
        <f t="shared" si="503"/>
        <v/>
      </c>
      <c r="D2909" s="297" t="str">
        <f t="shared" si="504"/>
        <v/>
      </c>
      <c r="E2909" s="298" t="str">
        <f t="shared" si="506"/>
        <v/>
      </c>
      <c r="F2909" s="297"/>
      <c r="G2909" s="297">
        <v>2909</v>
      </c>
      <c r="H2909" s="296" t="str">
        <f t="shared" si="505"/>
        <v/>
      </c>
      <c r="I2909" s="299" t="str">
        <f t="shared" si="498"/>
        <v/>
      </c>
      <c r="J2909" s="93"/>
      <c r="L2909" s="278">
        <f t="shared" si="499"/>
        <v>0</v>
      </c>
      <c r="M2909" s="278">
        <f t="shared" si="500"/>
        <v>0</v>
      </c>
      <c r="N2909" s="319">
        <f t="shared" si="501"/>
        <v>0</v>
      </c>
      <c r="O2909" s="300"/>
      <c r="P2909" s="300"/>
      <c r="Q2909" s="297"/>
      <c r="R2909" s="297"/>
      <c r="S2909" s="299" t="str">
        <f t="shared" si="507"/>
        <v/>
      </c>
    </row>
    <row r="2910" spans="1:19" ht="30" customHeight="1" x14ac:dyDescent="0.2">
      <c r="A2910" s="277" t="str">
        <f t="shared" si="497"/>
        <v/>
      </c>
      <c r="B2910" s="296" t="str">
        <f t="shared" si="502"/>
        <v/>
      </c>
      <c r="C2910" s="296" t="str">
        <f t="shared" si="503"/>
        <v/>
      </c>
      <c r="D2910" s="297" t="str">
        <f t="shared" si="504"/>
        <v/>
      </c>
      <c r="E2910" s="298" t="str">
        <f t="shared" si="506"/>
        <v/>
      </c>
      <c r="F2910" s="297"/>
      <c r="G2910" s="297">
        <v>2910</v>
      </c>
      <c r="H2910" s="296" t="str">
        <f t="shared" si="505"/>
        <v/>
      </c>
      <c r="I2910" s="299" t="str">
        <f t="shared" si="498"/>
        <v/>
      </c>
      <c r="J2910" s="93"/>
      <c r="L2910" s="278">
        <f t="shared" si="499"/>
        <v>0</v>
      </c>
      <c r="M2910" s="278">
        <f t="shared" si="500"/>
        <v>0</v>
      </c>
      <c r="N2910" s="319">
        <f t="shared" si="501"/>
        <v>0</v>
      </c>
      <c r="O2910" s="300"/>
      <c r="P2910" s="300"/>
      <c r="Q2910" s="297"/>
      <c r="R2910" s="297"/>
      <c r="S2910" s="299" t="str">
        <f t="shared" si="507"/>
        <v/>
      </c>
    </row>
    <row r="2911" spans="1:19" ht="30" customHeight="1" x14ac:dyDescent="0.2">
      <c r="A2911" s="277" t="str">
        <f t="shared" si="497"/>
        <v/>
      </c>
      <c r="B2911" s="296" t="str">
        <f t="shared" si="502"/>
        <v/>
      </c>
      <c r="C2911" s="296" t="str">
        <f t="shared" si="503"/>
        <v/>
      </c>
      <c r="D2911" s="297" t="str">
        <f t="shared" si="504"/>
        <v/>
      </c>
      <c r="E2911" s="298" t="str">
        <f t="shared" si="506"/>
        <v/>
      </c>
      <c r="F2911" s="297"/>
      <c r="G2911" s="297">
        <v>2911</v>
      </c>
      <c r="H2911" s="296" t="str">
        <f t="shared" si="505"/>
        <v/>
      </c>
      <c r="I2911" s="299" t="str">
        <f t="shared" si="498"/>
        <v/>
      </c>
      <c r="J2911" s="93"/>
      <c r="L2911" s="278">
        <f t="shared" si="499"/>
        <v>0</v>
      </c>
      <c r="M2911" s="278">
        <f t="shared" si="500"/>
        <v>0</v>
      </c>
      <c r="N2911" s="319">
        <f t="shared" si="501"/>
        <v>0</v>
      </c>
      <c r="O2911" s="300"/>
      <c r="P2911" s="300"/>
      <c r="Q2911" s="297"/>
      <c r="R2911" s="297"/>
      <c r="S2911" s="299" t="str">
        <f t="shared" si="507"/>
        <v/>
      </c>
    </row>
    <row r="2912" spans="1:19" ht="30" customHeight="1" x14ac:dyDescent="0.2">
      <c r="A2912" s="277" t="str">
        <f t="shared" si="497"/>
        <v/>
      </c>
      <c r="B2912" s="296" t="str">
        <f t="shared" si="502"/>
        <v/>
      </c>
      <c r="C2912" s="296" t="str">
        <f t="shared" si="503"/>
        <v/>
      </c>
      <c r="D2912" s="297" t="str">
        <f t="shared" si="504"/>
        <v/>
      </c>
      <c r="E2912" s="298" t="str">
        <f t="shared" si="506"/>
        <v/>
      </c>
      <c r="F2912" s="297"/>
      <c r="G2912" s="297">
        <v>2912</v>
      </c>
      <c r="H2912" s="296" t="str">
        <f t="shared" si="505"/>
        <v/>
      </c>
      <c r="I2912" s="299" t="str">
        <f t="shared" si="498"/>
        <v/>
      </c>
      <c r="J2912" s="93"/>
      <c r="L2912" s="278">
        <f t="shared" si="499"/>
        <v>0</v>
      </c>
      <c r="M2912" s="278">
        <f t="shared" si="500"/>
        <v>0</v>
      </c>
      <c r="N2912" s="319">
        <f t="shared" si="501"/>
        <v>0</v>
      </c>
      <c r="O2912" s="300"/>
      <c r="P2912" s="300"/>
      <c r="Q2912" s="297"/>
      <c r="R2912" s="297"/>
      <c r="S2912" s="299" t="str">
        <f t="shared" si="507"/>
        <v/>
      </c>
    </row>
    <row r="2913" spans="1:19" ht="30" customHeight="1" x14ac:dyDescent="0.2">
      <c r="A2913" s="277" t="str">
        <f t="shared" si="497"/>
        <v/>
      </c>
      <c r="B2913" s="296" t="str">
        <f t="shared" si="502"/>
        <v/>
      </c>
      <c r="C2913" s="296" t="str">
        <f t="shared" si="503"/>
        <v/>
      </c>
      <c r="D2913" s="297" t="str">
        <f t="shared" si="504"/>
        <v/>
      </c>
      <c r="E2913" s="298" t="str">
        <f t="shared" si="506"/>
        <v/>
      </c>
      <c r="F2913" s="297"/>
      <c r="G2913" s="297">
        <v>2913</v>
      </c>
      <c r="H2913" s="296" t="str">
        <f t="shared" si="505"/>
        <v/>
      </c>
      <c r="I2913" s="299" t="str">
        <f t="shared" si="498"/>
        <v/>
      </c>
      <c r="J2913" s="93"/>
      <c r="L2913" s="278">
        <f t="shared" si="499"/>
        <v>0</v>
      </c>
      <c r="M2913" s="278">
        <f t="shared" si="500"/>
        <v>0</v>
      </c>
      <c r="N2913" s="319">
        <f t="shared" si="501"/>
        <v>0</v>
      </c>
      <c r="O2913" s="300"/>
      <c r="P2913" s="300"/>
      <c r="Q2913" s="297"/>
      <c r="R2913" s="297"/>
      <c r="S2913" s="299" t="str">
        <f t="shared" si="507"/>
        <v/>
      </c>
    </row>
    <row r="2914" spans="1:19" ht="30" customHeight="1" x14ac:dyDescent="0.2">
      <c r="A2914" s="277" t="str">
        <f t="shared" si="497"/>
        <v/>
      </c>
      <c r="B2914" s="296" t="str">
        <f t="shared" si="502"/>
        <v/>
      </c>
      <c r="C2914" s="296" t="str">
        <f t="shared" si="503"/>
        <v/>
      </c>
      <c r="D2914" s="297" t="str">
        <f t="shared" si="504"/>
        <v/>
      </c>
      <c r="E2914" s="298" t="str">
        <f t="shared" si="506"/>
        <v/>
      </c>
      <c r="F2914" s="297"/>
      <c r="G2914" s="297">
        <v>2914</v>
      </c>
      <c r="H2914" s="296" t="str">
        <f t="shared" si="505"/>
        <v/>
      </c>
      <c r="I2914" s="299" t="str">
        <f t="shared" si="498"/>
        <v/>
      </c>
      <c r="J2914" s="93"/>
      <c r="L2914" s="278">
        <f t="shared" si="499"/>
        <v>0</v>
      </c>
      <c r="M2914" s="278">
        <f t="shared" si="500"/>
        <v>0</v>
      </c>
      <c r="N2914" s="319">
        <f t="shared" si="501"/>
        <v>0</v>
      </c>
      <c r="O2914" s="300"/>
      <c r="P2914" s="300"/>
      <c r="Q2914" s="297"/>
      <c r="R2914" s="297"/>
      <c r="S2914" s="299" t="str">
        <f t="shared" si="507"/>
        <v/>
      </c>
    </row>
    <row r="2915" spans="1:19" ht="30" customHeight="1" x14ac:dyDescent="0.2">
      <c r="A2915" s="277" t="str">
        <f t="shared" si="497"/>
        <v/>
      </c>
      <c r="B2915" s="296" t="str">
        <f t="shared" si="502"/>
        <v/>
      </c>
      <c r="C2915" s="296" t="str">
        <f t="shared" si="503"/>
        <v/>
      </c>
      <c r="D2915" s="297" t="str">
        <f t="shared" si="504"/>
        <v/>
      </c>
      <c r="E2915" s="298" t="str">
        <f t="shared" si="506"/>
        <v/>
      </c>
      <c r="F2915" s="297"/>
      <c r="G2915" s="297">
        <v>2915</v>
      </c>
      <c r="H2915" s="296" t="str">
        <f t="shared" si="505"/>
        <v/>
      </c>
      <c r="I2915" s="299" t="str">
        <f t="shared" si="498"/>
        <v/>
      </c>
      <c r="J2915" s="93"/>
      <c r="L2915" s="278">
        <f t="shared" si="499"/>
        <v>0</v>
      </c>
      <c r="M2915" s="278">
        <f t="shared" si="500"/>
        <v>0</v>
      </c>
      <c r="N2915" s="319">
        <f t="shared" si="501"/>
        <v>0</v>
      </c>
      <c r="O2915" s="300"/>
      <c r="P2915" s="300"/>
      <c r="Q2915" s="297"/>
      <c r="R2915" s="297"/>
      <c r="S2915" s="299" t="str">
        <f t="shared" si="507"/>
        <v/>
      </c>
    </row>
    <row r="2916" spans="1:19" ht="30" customHeight="1" x14ac:dyDescent="0.2">
      <c r="A2916" s="277" t="str">
        <f t="shared" si="497"/>
        <v/>
      </c>
      <c r="B2916" s="296" t="str">
        <f t="shared" si="502"/>
        <v/>
      </c>
      <c r="C2916" s="296" t="str">
        <f t="shared" si="503"/>
        <v/>
      </c>
      <c r="D2916" s="297" t="str">
        <f t="shared" si="504"/>
        <v/>
      </c>
      <c r="E2916" s="298" t="str">
        <f t="shared" si="506"/>
        <v/>
      </c>
      <c r="F2916" s="297"/>
      <c r="G2916" s="297">
        <v>2916</v>
      </c>
      <c r="H2916" s="296" t="str">
        <f t="shared" si="505"/>
        <v/>
      </c>
      <c r="I2916" s="299" t="str">
        <f t="shared" si="498"/>
        <v/>
      </c>
      <c r="J2916" s="93"/>
      <c r="L2916" s="278">
        <f t="shared" si="499"/>
        <v>0</v>
      </c>
      <c r="M2916" s="278">
        <f t="shared" si="500"/>
        <v>0</v>
      </c>
      <c r="N2916" s="319">
        <f t="shared" si="501"/>
        <v>0</v>
      </c>
      <c r="O2916" s="300"/>
      <c r="P2916" s="300"/>
      <c r="Q2916" s="297"/>
      <c r="R2916" s="297"/>
      <c r="S2916" s="299" t="str">
        <f t="shared" si="507"/>
        <v/>
      </c>
    </row>
    <row r="2917" spans="1:19" ht="30" customHeight="1" x14ac:dyDescent="0.2">
      <c r="A2917" s="277" t="str">
        <f t="shared" si="497"/>
        <v/>
      </c>
      <c r="B2917" s="296" t="str">
        <f t="shared" si="502"/>
        <v/>
      </c>
      <c r="C2917" s="296" t="str">
        <f t="shared" si="503"/>
        <v/>
      </c>
      <c r="D2917" s="297" t="str">
        <f t="shared" si="504"/>
        <v/>
      </c>
      <c r="E2917" s="298" t="str">
        <f t="shared" si="506"/>
        <v/>
      </c>
      <c r="F2917" s="297"/>
      <c r="G2917" s="297">
        <v>2917</v>
      </c>
      <c r="H2917" s="296" t="str">
        <f t="shared" si="505"/>
        <v/>
      </c>
      <c r="I2917" s="299" t="str">
        <f t="shared" si="498"/>
        <v/>
      </c>
      <c r="J2917" s="93"/>
      <c r="L2917" s="278">
        <f t="shared" si="499"/>
        <v>0</v>
      </c>
      <c r="M2917" s="278">
        <f t="shared" si="500"/>
        <v>0</v>
      </c>
      <c r="N2917" s="319">
        <f t="shared" si="501"/>
        <v>0</v>
      </c>
      <c r="O2917" s="300"/>
      <c r="P2917" s="300"/>
      <c r="Q2917" s="297"/>
      <c r="R2917" s="297"/>
      <c r="S2917" s="299" t="str">
        <f t="shared" si="507"/>
        <v/>
      </c>
    </row>
    <row r="2918" spans="1:19" ht="30" customHeight="1" x14ac:dyDescent="0.2">
      <c r="A2918" s="277" t="str">
        <f t="shared" si="497"/>
        <v/>
      </c>
      <c r="B2918" s="296" t="str">
        <f t="shared" si="502"/>
        <v/>
      </c>
      <c r="C2918" s="296" t="str">
        <f t="shared" si="503"/>
        <v/>
      </c>
      <c r="D2918" s="297" t="str">
        <f t="shared" si="504"/>
        <v/>
      </c>
      <c r="E2918" s="298" t="str">
        <f t="shared" si="506"/>
        <v/>
      </c>
      <c r="F2918" s="297"/>
      <c r="G2918" s="297">
        <v>2918</v>
      </c>
      <c r="H2918" s="296" t="str">
        <f t="shared" si="505"/>
        <v/>
      </c>
      <c r="I2918" s="299" t="str">
        <f t="shared" si="498"/>
        <v/>
      </c>
      <c r="J2918" s="93"/>
      <c r="L2918" s="278">
        <f t="shared" si="499"/>
        <v>0</v>
      </c>
      <c r="M2918" s="278">
        <f t="shared" si="500"/>
        <v>0</v>
      </c>
      <c r="N2918" s="319">
        <f t="shared" si="501"/>
        <v>0</v>
      </c>
      <c r="O2918" s="300"/>
      <c r="P2918" s="300"/>
      <c r="Q2918" s="297"/>
      <c r="R2918" s="297"/>
      <c r="S2918" s="299" t="str">
        <f t="shared" si="507"/>
        <v/>
      </c>
    </row>
    <row r="2919" spans="1:19" ht="30" customHeight="1" x14ac:dyDescent="0.2">
      <c r="A2919" s="277" t="str">
        <f t="shared" si="497"/>
        <v/>
      </c>
      <c r="B2919" s="296" t="str">
        <f t="shared" si="502"/>
        <v/>
      </c>
      <c r="C2919" s="296" t="str">
        <f t="shared" si="503"/>
        <v/>
      </c>
      <c r="D2919" s="297" t="str">
        <f t="shared" si="504"/>
        <v/>
      </c>
      <c r="E2919" s="298" t="str">
        <f t="shared" si="506"/>
        <v/>
      </c>
      <c r="F2919" s="297"/>
      <c r="G2919" s="297">
        <v>2919</v>
      </c>
      <c r="H2919" s="296" t="str">
        <f t="shared" si="505"/>
        <v/>
      </c>
      <c r="I2919" s="299" t="str">
        <f t="shared" si="498"/>
        <v/>
      </c>
      <c r="J2919" s="93"/>
      <c r="L2919" s="278">
        <f t="shared" si="499"/>
        <v>0</v>
      </c>
      <c r="M2919" s="278">
        <f t="shared" si="500"/>
        <v>0</v>
      </c>
      <c r="N2919" s="319">
        <f t="shared" si="501"/>
        <v>0</v>
      </c>
      <c r="O2919" s="300"/>
      <c r="P2919" s="300"/>
      <c r="Q2919" s="297"/>
      <c r="R2919" s="297"/>
      <c r="S2919" s="299" t="str">
        <f t="shared" si="507"/>
        <v/>
      </c>
    </row>
    <row r="2920" spans="1:19" ht="30" customHeight="1" x14ac:dyDescent="0.2">
      <c r="A2920" s="277" t="str">
        <f t="shared" si="497"/>
        <v/>
      </c>
      <c r="B2920" s="296" t="str">
        <f t="shared" si="502"/>
        <v/>
      </c>
      <c r="C2920" s="296" t="str">
        <f t="shared" si="503"/>
        <v/>
      </c>
      <c r="D2920" s="297" t="str">
        <f t="shared" si="504"/>
        <v/>
      </c>
      <c r="E2920" s="298" t="str">
        <f t="shared" si="506"/>
        <v/>
      </c>
      <c r="F2920" s="297"/>
      <c r="G2920" s="297">
        <v>2920</v>
      </c>
      <c r="H2920" s="296" t="str">
        <f t="shared" si="505"/>
        <v/>
      </c>
      <c r="I2920" s="299" t="str">
        <f t="shared" si="498"/>
        <v/>
      </c>
      <c r="J2920" s="93"/>
      <c r="L2920" s="278">
        <f t="shared" si="499"/>
        <v>0</v>
      </c>
      <c r="M2920" s="278">
        <f t="shared" si="500"/>
        <v>0</v>
      </c>
      <c r="N2920" s="319">
        <f t="shared" si="501"/>
        <v>0</v>
      </c>
      <c r="O2920" s="300"/>
      <c r="P2920" s="300"/>
      <c r="Q2920" s="297"/>
      <c r="R2920" s="297"/>
      <c r="S2920" s="299" t="str">
        <f t="shared" si="507"/>
        <v/>
      </c>
    </row>
    <row r="2921" spans="1:19" ht="30" customHeight="1" x14ac:dyDescent="0.2">
      <c r="A2921" s="277" t="str">
        <f t="shared" si="497"/>
        <v/>
      </c>
      <c r="B2921" s="296" t="str">
        <f t="shared" si="502"/>
        <v/>
      </c>
      <c r="C2921" s="296" t="str">
        <f t="shared" si="503"/>
        <v/>
      </c>
      <c r="D2921" s="297" t="str">
        <f t="shared" si="504"/>
        <v/>
      </c>
      <c r="E2921" s="298" t="str">
        <f t="shared" si="506"/>
        <v/>
      </c>
      <c r="F2921" s="297"/>
      <c r="G2921" s="297">
        <v>2921</v>
      </c>
      <c r="H2921" s="296" t="str">
        <f t="shared" si="505"/>
        <v/>
      </c>
      <c r="I2921" s="299" t="str">
        <f t="shared" si="498"/>
        <v/>
      </c>
      <c r="J2921" s="93"/>
      <c r="L2921" s="278">
        <f t="shared" si="499"/>
        <v>0</v>
      </c>
      <c r="M2921" s="278">
        <f t="shared" si="500"/>
        <v>0</v>
      </c>
      <c r="N2921" s="319">
        <f t="shared" si="501"/>
        <v>0</v>
      </c>
      <c r="O2921" s="300"/>
      <c r="P2921" s="300"/>
      <c r="Q2921" s="297"/>
      <c r="R2921" s="297"/>
      <c r="S2921" s="299" t="str">
        <f t="shared" si="507"/>
        <v/>
      </c>
    </row>
    <row r="2922" spans="1:19" ht="30" customHeight="1" x14ac:dyDescent="0.2">
      <c r="A2922" s="277" t="str">
        <f t="shared" si="497"/>
        <v/>
      </c>
      <c r="B2922" s="296" t="str">
        <f t="shared" si="502"/>
        <v/>
      </c>
      <c r="C2922" s="296" t="str">
        <f t="shared" si="503"/>
        <v/>
      </c>
      <c r="D2922" s="297" t="str">
        <f t="shared" si="504"/>
        <v/>
      </c>
      <c r="E2922" s="298" t="str">
        <f t="shared" si="506"/>
        <v/>
      </c>
      <c r="F2922" s="297"/>
      <c r="G2922" s="297">
        <v>2922</v>
      </c>
      <c r="H2922" s="296" t="str">
        <f t="shared" si="505"/>
        <v/>
      </c>
      <c r="I2922" s="299" t="str">
        <f t="shared" si="498"/>
        <v/>
      </c>
      <c r="J2922" s="93"/>
      <c r="L2922" s="278">
        <f t="shared" si="499"/>
        <v>0</v>
      </c>
      <c r="M2922" s="278">
        <f t="shared" si="500"/>
        <v>0</v>
      </c>
      <c r="N2922" s="319">
        <f t="shared" si="501"/>
        <v>0</v>
      </c>
      <c r="O2922" s="300"/>
      <c r="P2922" s="300"/>
      <c r="Q2922" s="297"/>
      <c r="R2922" s="297"/>
      <c r="S2922" s="299" t="str">
        <f t="shared" si="507"/>
        <v/>
      </c>
    </row>
    <row r="2923" spans="1:19" ht="30" customHeight="1" x14ac:dyDescent="0.2">
      <c r="A2923" s="277" t="str">
        <f t="shared" si="497"/>
        <v/>
      </c>
      <c r="B2923" s="296" t="str">
        <f t="shared" si="502"/>
        <v/>
      </c>
      <c r="C2923" s="296" t="str">
        <f t="shared" si="503"/>
        <v/>
      </c>
      <c r="D2923" s="297" t="str">
        <f t="shared" si="504"/>
        <v/>
      </c>
      <c r="E2923" s="298" t="str">
        <f t="shared" si="506"/>
        <v/>
      </c>
      <c r="F2923" s="297"/>
      <c r="G2923" s="297">
        <v>2923</v>
      </c>
      <c r="H2923" s="296" t="str">
        <f t="shared" si="505"/>
        <v/>
      </c>
      <c r="I2923" s="299" t="str">
        <f t="shared" si="498"/>
        <v/>
      </c>
      <c r="J2923" s="93"/>
      <c r="L2923" s="278">
        <f t="shared" si="499"/>
        <v>0</v>
      </c>
      <c r="M2923" s="278">
        <f t="shared" si="500"/>
        <v>0</v>
      </c>
      <c r="N2923" s="319">
        <f t="shared" si="501"/>
        <v>0</v>
      </c>
      <c r="O2923" s="300"/>
      <c r="P2923" s="300"/>
      <c r="Q2923" s="297"/>
      <c r="R2923" s="297"/>
      <c r="S2923" s="299" t="str">
        <f t="shared" si="507"/>
        <v/>
      </c>
    </row>
    <row r="2924" spans="1:19" ht="30" customHeight="1" x14ac:dyDescent="0.2">
      <c r="A2924" s="277" t="str">
        <f t="shared" si="497"/>
        <v/>
      </c>
      <c r="B2924" s="296" t="str">
        <f t="shared" si="502"/>
        <v/>
      </c>
      <c r="C2924" s="296" t="str">
        <f t="shared" si="503"/>
        <v/>
      </c>
      <c r="D2924" s="297" t="str">
        <f t="shared" si="504"/>
        <v/>
      </c>
      <c r="E2924" s="298" t="str">
        <f t="shared" si="506"/>
        <v/>
      </c>
      <c r="F2924" s="297"/>
      <c r="G2924" s="297">
        <v>2924</v>
      </c>
      <c r="H2924" s="296" t="str">
        <f t="shared" si="505"/>
        <v/>
      </c>
      <c r="I2924" s="299" t="str">
        <f t="shared" si="498"/>
        <v/>
      </c>
      <c r="J2924" s="93"/>
      <c r="L2924" s="278">
        <f t="shared" si="499"/>
        <v>0</v>
      </c>
      <c r="M2924" s="278">
        <f t="shared" si="500"/>
        <v>0</v>
      </c>
      <c r="N2924" s="319">
        <f t="shared" si="501"/>
        <v>0</v>
      </c>
      <c r="O2924" s="300"/>
      <c r="P2924" s="300"/>
      <c r="Q2924" s="297"/>
      <c r="R2924" s="297"/>
      <c r="S2924" s="299" t="str">
        <f t="shared" si="507"/>
        <v/>
      </c>
    </row>
    <row r="2925" spans="1:19" ht="30" customHeight="1" x14ac:dyDescent="0.2">
      <c r="A2925" s="277" t="str">
        <f t="shared" si="497"/>
        <v/>
      </c>
      <c r="B2925" s="296" t="str">
        <f t="shared" si="502"/>
        <v/>
      </c>
      <c r="C2925" s="296" t="str">
        <f t="shared" si="503"/>
        <v/>
      </c>
      <c r="D2925" s="297" t="str">
        <f t="shared" si="504"/>
        <v/>
      </c>
      <c r="E2925" s="298" t="str">
        <f t="shared" si="506"/>
        <v/>
      </c>
      <c r="F2925" s="297"/>
      <c r="G2925" s="297">
        <v>2925</v>
      </c>
      <c r="H2925" s="296" t="str">
        <f t="shared" si="505"/>
        <v/>
      </c>
      <c r="I2925" s="299" t="str">
        <f t="shared" si="498"/>
        <v/>
      </c>
      <c r="J2925" s="93"/>
      <c r="L2925" s="278">
        <f t="shared" si="499"/>
        <v>0</v>
      </c>
      <c r="M2925" s="278">
        <f t="shared" si="500"/>
        <v>0</v>
      </c>
      <c r="N2925" s="319">
        <f t="shared" si="501"/>
        <v>0</v>
      </c>
      <c r="O2925" s="300"/>
      <c r="P2925" s="300"/>
      <c r="Q2925" s="297"/>
      <c r="R2925" s="297"/>
      <c r="S2925" s="299" t="str">
        <f t="shared" si="507"/>
        <v/>
      </c>
    </row>
    <row r="2926" spans="1:19" ht="30" customHeight="1" x14ac:dyDescent="0.2">
      <c r="A2926" s="277" t="str">
        <f t="shared" si="497"/>
        <v/>
      </c>
      <c r="B2926" s="296" t="str">
        <f t="shared" si="502"/>
        <v/>
      </c>
      <c r="C2926" s="296" t="str">
        <f t="shared" si="503"/>
        <v/>
      </c>
      <c r="D2926" s="297" t="str">
        <f t="shared" si="504"/>
        <v/>
      </c>
      <c r="E2926" s="298" t="str">
        <f t="shared" si="506"/>
        <v/>
      </c>
      <c r="F2926" s="297"/>
      <c r="G2926" s="297">
        <v>2926</v>
      </c>
      <c r="H2926" s="296" t="str">
        <f t="shared" si="505"/>
        <v/>
      </c>
      <c r="I2926" s="299" t="str">
        <f t="shared" si="498"/>
        <v/>
      </c>
      <c r="J2926" s="93"/>
      <c r="L2926" s="278">
        <f t="shared" si="499"/>
        <v>0</v>
      </c>
      <c r="M2926" s="278">
        <f t="shared" si="500"/>
        <v>0</v>
      </c>
      <c r="N2926" s="319">
        <f t="shared" si="501"/>
        <v>0</v>
      </c>
      <c r="O2926" s="300"/>
      <c r="P2926" s="300"/>
      <c r="Q2926" s="297"/>
      <c r="R2926" s="297"/>
      <c r="S2926" s="299" t="str">
        <f t="shared" si="507"/>
        <v/>
      </c>
    </row>
    <row r="2927" spans="1:19" ht="30" customHeight="1" x14ac:dyDescent="0.2">
      <c r="A2927" s="277" t="str">
        <f t="shared" si="497"/>
        <v/>
      </c>
      <c r="B2927" s="296" t="str">
        <f t="shared" si="502"/>
        <v/>
      </c>
      <c r="C2927" s="296" t="str">
        <f t="shared" si="503"/>
        <v/>
      </c>
      <c r="D2927" s="297" t="str">
        <f t="shared" si="504"/>
        <v/>
      </c>
      <c r="E2927" s="298" t="str">
        <f t="shared" si="506"/>
        <v/>
      </c>
      <c r="F2927" s="297"/>
      <c r="G2927" s="297">
        <v>2927</v>
      </c>
      <c r="H2927" s="296" t="str">
        <f t="shared" si="505"/>
        <v/>
      </c>
      <c r="I2927" s="299" t="str">
        <f t="shared" si="498"/>
        <v/>
      </c>
      <c r="J2927" s="93"/>
      <c r="L2927" s="278">
        <f t="shared" si="499"/>
        <v>0</v>
      </c>
      <c r="M2927" s="278">
        <f t="shared" si="500"/>
        <v>0</v>
      </c>
      <c r="N2927" s="319">
        <f t="shared" si="501"/>
        <v>0</v>
      </c>
      <c r="O2927" s="300"/>
      <c r="P2927" s="300"/>
      <c r="Q2927" s="297"/>
      <c r="R2927" s="297"/>
      <c r="S2927" s="299" t="str">
        <f t="shared" si="507"/>
        <v/>
      </c>
    </row>
    <row r="2928" spans="1:19" ht="30" customHeight="1" x14ac:dyDescent="0.2">
      <c r="A2928" s="277" t="str">
        <f t="shared" si="497"/>
        <v/>
      </c>
      <c r="B2928" s="296" t="str">
        <f t="shared" si="502"/>
        <v/>
      </c>
      <c r="C2928" s="296" t="str">
        <f t="shared" si="503"/>
        <v/>
      </c>
      <c r="D2928" s="297" t="str">
        <f t="shared" si="504"/>
        <v/>
      </c>
      <c r="E2928" s="298" t="str">
        <f t="shared" si="506"/>
        <v/>
      </c>
      <c r="F2928" s="297"/>
      <c r="G2928" s="297">
        <v>2928</v>
      </c>
      <c r="H2928" s="296" t="str">
        <f t="shared" si="505"/>
        <v/>
      </c>
      <c r="I2928" s="299" t="str">
        <f t="shared" si="498"/>
        <v/>
      </c>
      <c r="J2928" s="93"/>
      <c r="L2928" s="278">
        <f t="shared" si="499"/>
        <v>0</v>
      </c>
      <c r="M2928" s="278">
        <f t="shared" si="500"/>
        <v>0</v>
      </c>
      <c r="N2928" s="319">
        <f t="shared" si="501"/>
        <v>0</v>
      </c>
      <c r="O2928" s="300"/>
      <c r="P2928" s="300"/>
      <c r="Q2928" s="297"/>
      <c r="R2928" s="297"/>
      <c r="S2928" s="299" t="str">
        <f t="shared" si="507"/>
        <v/>
      </c>
    </row>
    <row r="2929" spans="1:19" ht="30" customHeight="1" x14ac:dyDescent="0.2">
      <c r="A2929" s="277" t="str">
        <f t="shared" si="497"/>
        <v/>
      </c>
      <c r="B2929" s="296" t="str">
        <f t="shared" si="502"/>
        <v/>
      </c>
      <c r="C2929" s="296" t="str">
        <f t="shared" si="503"/>
        <v/>
      </c>
      <c r="D2929" s="297" t="str">
        <f t="shared" si="504"/>
        <v/>
      </c>
      <c r="E2929" s="298" t="str">
        <f t="shared" si="506"/>
        <v/>
      </c>
      <c r="F2929" s="297"/>
      <c r="G2929" s="297">
        <v>2929</v>
      </c>
      <c r="H2929" s="296" t="str">
        <f t="shared" si="505"/>
        <v/>
      </c>
      <c r="I2929" s="299" t="str">
        <f t="shared" si="498"/>
        <v/>
      </c>
      <c r="J2929" s="93"/>
      <c r="L2929" s="278">
        <f t="shared" si="499"/>
        <v>0</v>
      </c>
      <c r="M2929" s="278">
        <f t="shared" si="500"/>
        <v>0</v>
      </c>
      <c r="N2929" s="319">
        <f t="shared" si="501"/>
        <v>0</v>
      </c>
      <c r="O2929" s="300"/>
      <c r="P2929" s="300"/>
      <c r="Q2929" s="297"/>
      <c r="R2929" s="297"/>
      <c r="S2929" s="299" t="str">
        <f t="shared" si="507"/>
        <v/>
      </c>
    </row>
    <row r="2930" spans="1:19" ht="30" customHeight="1" x14ac:dyDescent="0.2">
      <c r="A2930" s="277" t="str">
        <f t="shared" si="497"/>
        <v/>
      </c>
      <c r="B2930" s="296" t="str">
        <f t="shared" si="502"/>
        <v/>
      </c>
      <c r="C2930" s="296" t="str">
        <f t="shared" si="503"/>
        <v/>
      </c>
      <c r="D2930" s="297" t="str">
        <f t="shared" si="504"/>
        <v/>
      </c>
      <c r="E2930" s="298" t="str">
        <f t="shared" si="506"/>
        <v/>
      </c>
      <c r="F2930" s="297"/>
      <c r="G2930" s="297">
        <v>2930</v>
      </c>
      <c r="H2930" s="296" t="str">
        <f t="shared" si="505"/>
        <v/>
      </c>
      <c r="I2930" s="299" t="str">
        <f t="shared" si="498"/>
        <v/>
      </c>
      <c r="J2930" s="93"/>
      <c r="L2930" s="278">
        <f t="shared" si="499"/>
        <v>0</v>
      </c>
      <c r="M2930" s="278">
        <f t="shared" si="500"/>
        <v>0</v>
      </c>
      <c r="N2930" s="319">
        <f t="shared" si="501"/>
        <v>0</v>
      </c>
      <c r="O2930" s="300"/>
      <c r="P2930" s="300"/>
      <c r="Q2930" s="297"/>
      <c r="R2930" s="297"/>
      <c r="S2930" s="299" t="str">
        <f t="shared" si="507"/>
        <v/>
      </c>
    </row>
    <row r="2931" spans="1:19" ht="30" customHeight="1" x14ac:dyDescent="0.2">
      <c r="A2931" s="277" t="str">
        <f t="shared" si="497"/>
        <v/>
      </c>
      <c r="B2931" s="296" t="str">
        <f t="shared" si="502"/>
        <v/>
      </c>
      <c r="C2931" s="296" t="str">
        <f t="shared" si="503"/>
        <v/>
      </c>
      <c r="D2931" s="297" t="str">
        <f t="shared" si="504"/>
        <v/>
      </c>
      <c r="E2931" s="298" t="str">
        <f t="shared" si="506"/>
        <v/>
      </c>
      <c r="F2931" s="297"/>
      <c r="G2931" s="297">
        <v>2931</v>
      </c>
      <c r="H2931" s="296" t="str">
        <f t="shared" si="505"/>
        <v/>
      </c>
      <c r="I2931" s="299" t="str">
        <f t="shared" si="498"/>
        <v/>
      </c>
      <c r="J2931" s="93"/>
      <c r="L2931" s="278">
        <f t="shared" si="499"/>
        <v>0</v>
      </c>
      <c r="M2931" s="278">
        <f t="shared" si="500"/>
        <v>0</v>
      </c>
      <c r="N2931" s="319">
        <f t="shared" si="501"/>
        <v>0</v>
      </c>
      <c r="O2931" s="300"/>
      <c r="P2931" s="300"/>
      <c r="Q2931" s="297"/>
      <c r="R2931" s="297"/>
      <c r="S2931" s="299" t="str">
        <f t="shared" si="507"/>
        <v/>
      </c>
    </row>
    <row r="2932" spans="1:19" ht="30" customHeight="1" x14ac:dyDescent="0.2">
      <c r="A2932" s="277" t="str">
        <f t="shared" si="497"/>
        <v/>
      </c>
      <c r="B2932" s="296" t="str">
        <f t="shared" si="502"/>
        <v/>
      </c>
      <c r="C2932" s="296" t="str">
        <f t="shared" si="503"/>
        <v/>
      </c>
      <c r="D2932" s="297" t="str">
        <f t="shared" si="504"/>
        <v/>
      </c>
      <c r="E2932" s="298" t="str">
        <f t="shared" si="506"/>
        <v/>
      </c>
      <c r="F2932" s="297"/>
      <c r="G2932" s="297">
        <v>2932</v>
      </c>
      <c r="H2932" s="296" t="str">
        <f t="shared" si="505"/>
        <v/>
      </c>
      <c r="I2932" s="299" t="str">
        <f t="shared" si="498"/>
        <v/>
      </c>
      <c r="J2932" s="93"/>
      <c r="L2932" s="278">
        <f t="shared" si="499"/>
        <v>0</v>
      </c>
      <c r="M2932" s="278">
        <f t="shared" si="500"/>
        <v>0</v>
      </c>
      <c r="N2932" s="319">
        <f t="shared" si="501"/>
        <v>0</v>
      </c>
      <c r="O2932" s="300"/>
      <c r="P2932" s="300"/>
      <c r="Q2932" s="297"/>
      <c r="R2932" s="297"/>
      <c r="S2932" s="299" t="str">
        <f t="shared" si="507"/>
        <v/>
      </c>
    </row>
    <row r="2933" spans="1:19" ht="30" customHeight="1" x14ac:dyDescent="0.2">
      <c r="A2933" s="277" t="str">
        <f t="shared" si="497"/>
        <v/>
      </c>
      <c r="B2933" s="296" t="str">
        <f t="shared" si="502"/>
        <v/>
      </c>
      <c r="C2933" s="296" t="str">
        <f t="shared" si="503"/>
        <v/>
      </c>
      <c r="D2933" s="297" t="str">
        <f t="shared" si="504"/>
        <v/>
      </c>
      <c r="E2933" s="298" t="str">
        <f t="shared" si="506"/>
        <v/>
      </c>
      <c r="F2933" s="297"/>
      <c r="G2933" s="297">
        <v>2933</v>
      </c>
      <c r="H2933" s="296" t="str">
        <f t="shared" si="505"/>
        <v/>
      </c>
      <c r="I2933" s="299" t="str">
        <f t="shared" si="498"/>
        <v/>
      </c>
      <c r="J2933" s="93"/>
      <c r="L2933" s="278">
        <f t="shared" si="499"/>
        <v>0</v>
      </c>
      <c r="M2933" s="278">
        <f t="shared" si="500"/>
        <v>0</v>
      </c>
      <c r="N2933" s="319">
        <f t="shared" si="501"/>
        <v>0</v>
      </c>
      <c r="O2933" s="300"/>
      <c r="P2933" s="300"/>
      <c r="Q2933" s="297"/>
      <c r="R2933" s="297"/>
      <c r="S2933" s="299" t="str">
        <f t="shared" si="507"/>
        <v/>
      </c>
    </row>
    <row r="2934" spans="1:19" ht="30" customHeight="1" x14ac:dyDescent="0.2">
      <c r="A2934" s="277" t="str">
        <f t="shared" si="497"/>
        <v/>
      </c>
      <c r="B2934" s="296" t="str">
        <f t="shared" si="502"/>
        <v/>
      </c>
      <c r="C2934" s="296" t="str">
        <f t="shared" si="503"/>
        <v/>
      </c>
      <c r="D2934" s="297" t="str">
        <f t="shared" si="504"/>
        <v/>
      </c>
      <c r="E2934" s="298" t="str">
        <f t="shared" si="506"/>
        <v/>
      </c>
      <c r="F2934" s="297"/>
      <c r="G2934" s="297">
        <v>2934</v>
      </c>
      <c r="H2934" s="296" t="str">
        <f t="shared" si="505"/>
        <v/>
      </c>
      <c r="I2934" s="299" t="str">
        <f t="shared" si="498"/>
        <v/>
      </c>
      <c r="J2934" s="93"/>
      <c r="L2934" s="278">
        <f t="shared" si="499"/>
        <v>0</v>
      </c>
      <c r="M2934" s="278">
        <f t="shared" si="500"/>
        <v>0</v>
      </c>
      <c r="N2934" s="319">
        <f t="shared" si="501"/>
        <v>0</v>
      </c>
      <c r="O2934" s="300"/>
      <c r="P2934" s="300"/>
      <c r="Q2934" s="297"/>
      <c r="R2934" s="297"/>
      <c r="S2934" s="299" t="str">
        <f t="shared" si="507"/>
        <v/>
      </c>
    </row>
    <row r="2935" spans="1:19" ht="30" customHeight="1" x14ac:dyDescent="0.2">
      <c r="A2935" s="277" t="str">
        <f t="shared" si="497"/>
        <v/>
      </c>
      <c r="B2935" s="296" t="str">
        <f t="shared" si="502"/>
        <v/>
      </c>
      <c r="C2935" s="296" t="str">
        <f t="shared" si="503"/>
        <v/>
      </c>
      <c r="D2935" s="297" t="str">
        <f t="shared" si="504"/>
        <v/>
      </c>
      <c r="E2935" s="298" t="str">
        <f t="shared" si="506"/>
        <v/>
      </c>
      <c r="F2935" s="297"/>
      <c r="G2935" s="297">
        <v>2935</v>
      </c>
      <c r="H2935" s="296" t="str">
        <f t="shared" si="505"/>
        <v/>
      </c>
      <c r="I2935" s="299" t="str">
        <f t="shared" si="498"/>
        <v/>
      </c>
      <c r="J2935" s="93"/>
      <c r="L2935" s="278">
        <f t="shared" si="499"/>
        <v>0</v>
      </c>
      <c r="M2935" s="278">
        <f t="shared" si="500"/>
        <v>0</v>
      </c>
      <c r="N2935" s="319">
        <f t="shared" si="501"/>
        <v>0</v>
      </c>
      <c r="O2935" s="300"/>
      <c r="P2935" s="300"/>
      <c r="Q2935" s="297"/>
      <c r="R2935" s="297"/>
      <c r="S2935" s="299" t="str">
        <f t="shared" si="507"/>
        <v/>
      </c>
    </row>
    <row r="2936" spans="1:19" ht="30" customHeight="1" x14ac:dyDescent="0.2">
      <c r="A2936" s="277" t="str">
        <f t="shared" si="497"/>
        <v/>
      </c>
      <c r="B2936" s="296" t="str">
        <f t="shared" si="502"/>
        <v/>
      </c>
      <c r="C2936" s="296" t="str">
        <f t="shared" si="503"/>
        <v/>
      </c>
      <c r="D2936" s="297" t="str">
        <f t="shared" si="504"/>
        <v/>
      </c>
      <c r="E2936" s="298" t="str">
        <f t="shared" si="506"/>
        <v/>
      </c>
      <c r="F2936" s="297"/>
      <c r="G2936" s="297">
        <v>2936</v>
      </c>
      <c r="H2936" s="296" t="str">
        <f t="shared" si="505"/>
        <v/>
      </c>
      <c r="I2936" s="299" t="str">
        <f t="shared" si="498"/>
        <v/>
      </c>
      <c r="J2936" s="93"/>
      <c r="L2936" s="278">
        <f t="shared" si="499"/>
        <v>0</v>
      </c>
      <c r="M2936" s="278">
        <f t="shared" si="500"/>
        <v>0</v>
      </c>
      <c r="N2936" s="319">
        <f t="shared" si="501"/>
        <v>0</v>
      </c>
      <c r="O2936" s="300"/>
      <c r="P2936" s="300"/>
      <c r="Q2936" s="297"/>
      <c r="R2936" s="297"/>
      <c r="S2936" s="299" t="str">
        <f t="shared" si="507"/>
        <v/>
      </c>
    </row>
    <row r="2937" spans="1:19" ht="30" customHeight="1" x14ac:dyDescent="0.2">
      <c r="A2937" s="277" t="str">
        <f t="shared" si="497"/>
        <v/>
      </c>
      <c r="B2937" s="296" t="str">
        <f t="shared" si="502"/>
        <v/>
      </c>
      <c r="C2937" s="296" t="str">
        <f t="shared" si="503"/>
        <v/>
      </c>
      <c r="D2937" s="297" t="str">
        <f t="shared" si="504"/>
        <v/>
      </c>
      <c r="E2937" s="298" t="str">
        <f t="shared" si="506"/>
        <v/>
      </c>
      <c r="F2937" s="297"/>
      <c r="G2937" s="297">
        <v>2937</v>
      </c>
      <c r="H2937" s="296" t="str">
        <f t="shared" si="505"/>
        <v/>
      </c>
      <c r="I2937" s="299" t="str">
        <f t="shared" si="498"/>
        <v/>
      </c>
      <c r="J2937" s="93"/>
      <c r="L2937" s="278">
        <f t="shared" si="499"/>
        <v>0</v>
      </c>
      <c r="M2937" s="278">
        <f t="shared" si="500"/>
        <v>0</v>
      </c>
      <c r="N2937" s="319">
        <f t="shared" si="501"/>
        <v>0</v>
      </c>
      <c r="O2937" s="300"/>
      <c r="P2937" s="300"/>
      <c r="Q2937" s="297"/>
      <c r="R2937" s="297"/>
      <c r="S2937" s="299" t="str">
        <f t="shared" si="507"/>
        <v/>
      </c>
    </row>
    <row r="2938" spans="1:19" ht="30" customHeight="1" x14ac:dyDescent="0.2">
      <c r="A2938" s="277" t="str">
        <f t="shared" si="497"/>
        <v/>
      </c>
      <c r="B2938" s="296" t="str">
        <f t="shared" si="502"/>
        <v/>
      </c>
      <c r="C2938" s="296" t="str">
        <f t="shared" si="503"/>
        <v/>
      </c>
      <c r="D2938" s="297" t="str">
        <f t="shared" si="504"/>
        <v/>
      </c>
      <c r="E2938" s="298" t="str">
        <f t="shared" si="506"/>
        <v/>
      </c>
      <c r="F2938" s="297"/>
      <c r="G2938" s="297">
        <v>2938</v>
      </c>
      <c r="H2938" s="296" t="str">
        <f t="shared" si="505"/>
        <v/>
      </c>
      <c r="I2938" s="299" t="str">
        <f t="shared" si="498"/>
        <v/>
      </c>
      <c r="J2938" s="93"/>
      <c r="L2938" s="278">
        <f t="shared" si="499"/>
        <v>0</v>
      </c>
      <c r="M2938" s="278">
        <f t="shared" si="500"/>
        <v>0</v>
      </c>
      <c r="N2938" s="319">
        <f t="shared" si="501"/>
        <v>0</v>
      </c>
      <c r="O2938" s="300"/>
      <c r="P2938" s="300"/>
      <c r="Q2938" s="297"/>
      <c r="R2938" s="297"/>
      <c r="S2938" s="299" t="str">
        <f t="shared" si="507"/>
        <v/>
      </c>
    </row>
    <row r="2939" spans="1:19" ht="30" customHeight="1" x14ac:dyDescent="0.2">
      <c r="A2939" s="277" t="str">
        <f t="shared" si="497"/>
        <v/>
      </c>
      <c r="B2939" s="296" t="str">
        <f t="shared" si="502"/>
        <v/>
      </c>
      <c r="C2939" s="296" t="str">
        <f t="shared" si="503"/>
        <v/>
      </c>
      <c r="D2939" s="297" t="str">
        <f t="shared" si="504"/>
        <v/>
      </c>
      <c r="E2939" s="298" t="str">
        <f t="shared" si="506"/>
        <v/>
      </c>
      <c r="F2939" s="297"/>
      <c r="G2939" s="297">
        <v>2939</v>
      </c>
      <c r="H2939" s="296" t="str">
        <f t="shared" si="505"/>
        <v/>
      </c>
      <c r="I2939" s="299" t="str">
        <f t="shared" si="498"/>
        <v/>
      </c>
      <c r="J2939" s="93"/>
      <c r="L2939" s="278">
        <f t="shared" si="499"/>
        <v>0</v>
      </c>
      <c r="M2939" s="278">
        <f t="shared" si="500"/>
        <v>0</v>
      </c>
      <c r="N2939" s="319">
        <f t="shared" si="501"/>
        <v>0</v>
      </c>
      <c r="O2939" s="300"/>
      <c r="P2939" s="300"/>
      <c r="Q2939" s="297"/>
      <c r="R2939" s="297"/>
      <c r="S2939" s="299" t="str">
        <f t="shared" si="507"/>
        <v/>
      </c>
    </row>
    <row r="2940" spans="1:19" ht="30" customHeight="1" x14ac:dyDescent="0.2">
      <c r="A2940" s="277" t="str">
        <f t="shared" si="497"/>
        <v/>
      </c>
      <c r="B2940" s="296" t="str">
        <f t="shared" si="502"/>
        <v/>
      </c>
      <c r="C2940" s="296" t="str">
        <f t="shared" si="503"/>
        <v/>
      </c>
      <c r="D2940" s="297" t="str">
        <f t="shared" si="504"/>
        <v/>
      </c>
      <c r="E2940" s="298" t="str">
        <f t="shared" si="506"/>
        <v/>
      </c>
      <c r="F2940" s="297"/>
      <c r="G2940" s="297">
        <v>2940</v>
      </c>
      <c r="H2940" s="296" t="str">
        <f t="shared" si="505"/>
        <v/>
      </c>
      <c r="I2940" s="299" t="str">
        <f t="shared" si="498"/>
        <v/>
      </c>
      <c r="J2940" s="93"/>
      <c r="L2940" s="278">
        <f t="shared" si="499"/>
        <v>0</v>
      </c>
      <c r="M2940" s="278">
        <f t="shared" si="500"/>
        <v>0</v>
      </c>
      <c r="N2940" s="319">
        <f t="shared" si="501"/>
        <v>0</v>
      </c>
      <c r="O2940" s="300"/>
      <c r="P2940" s="300"/>
      <c r="Q2940" s="297"/>
      <c r="R2940" s="297"/>
      <c r="S2940" s="299" t="str">
        <f t="shared" si="507"/>
        <v/>
      </c>
    </row>
    <row r="2941" spans="1:19" ht="30" customHeight="1" x14ac:dyDescent="0.2">
      <c r="A2941" s="277" t="str">
        <f t="shared" si="497"/>
        <v/>
      </c>
      <c r="B2941" s="296" t="str">
        <f t="shared" si="502"/>
        <v/>
      </c>
      <c r="C2941" s="296" t="str">
        <f t="shared" si="503"/>
        <v/>
      </c>
      <c r="D2941" s="297" t="str">
        <f t="shared" si="504"/>
        <v/>
      </c>
      <c r="E2941" s="298" t="str">
        <f t="shared" si="506"/>
        <v/>
      </c>
      <c r="F2941" s="297"/>
      <c r="G2941" s="297">
        <v>2941</v>
      </c>
      <c r="H2941" s="296" t="str">
        <f t="shared" si="505"/>
        <v/>
      </c>
      <c r="I2941" s="299" t="str">
        <f t="shared" si="498"/>
        <v/>
      </c>
      <c r="J2941" s="93"/>
      <c r="L2941" s="278">
        <f t="shared" si="499"/>
        <v>0</v>
      </c>
      <c r="M2941" s="278">
        <f t="shared" si="500"/>
        <v>0</v>
      </c>
      <c r="N2941" s="319">
        <f t="shared" si="501"/>
        <v>0</v>
      </c>
      <c r="O2941" s="300"/>
      <c r="P2941" s="300"/>
      <c r="Q2941" s="297"/>
      <c r="R2941" s="297"/>
      <c r="S2941" s="299" t="str">
        <f t="shared" si="507"/>
        <v/>
      </c>
    </row>
    <row r="2942" spans="1:19" ht="30" customHeight="1" x14ac:dyDescent="0.2">
      <c r="A2942" s="277" t="str">
        <f t="shared" si="497"/>
        <v/>
      </c>
      <c r="B2942" s="296" t="str">
        <f t="shared" si="502"/>
        <v/>
      </c>
      <c r="C2942" s="296" t="str">
        <f t="shared" si="503"/>
        <v/>
      </c>
      <c r="D2942" s="297" t="str">
        <f t="shared" si="504"/>
        <v/>
      </c>
      <c r="E2942" s="298" t="str">
        <f t="shared" si="506"/>
        <v/>
      </c>
      <c r="F2942" s="297"/>
      <c r="G2942" s="297">
        <v>2942</v>
      </c>
      <c r="H2942" s="296" t="str">
        <f t="shared" si="505"/>
        <v/>
      </c>
      <c r="I2942" s="299" t="str">
        <f t="shared" si="498"/>
        <v/>
      </c>
      <c r="J2942" s="93"/>
      <c r="L2942" s="278">
        <f t="shared" si="499"/>
        <v>0</v>
      </c>
      <c r="M2942" s="278">
        <f t="shared" si="500"/>
        <v>0</v>
      </c>
      <c r="N2942" s="319">
        <f t="shared" si="501"/>
        <v>0</v>
      </c>
      <c r="O2942" s="300"/>
      <c r="P2942" s="300"/>
      <c r="Q2942" s="297"/>
      <c r="R2942" s="297"/>
      <c r="S2942" s="299" t="str">
        <f t="shared" si="507"/>
        <v/>
      </c>
    </row>
    <row r="2943" spans="1:19" ht="30" customHeight="1" x14ac:dyDescent="0.2">
      <c r="A2943" s="277" t="str">
        <f t="shared" si="497"/>
        <v/>
      </c>
      <c r="B2943" s="296" t="str">
        <f t="shared" si="502"/>
        <v/>
      </c>
      <c r="C2943" s="296" t="str">
        <f t="shared" si="503"/>
        <v/>
      </c>
      <c r="D2943" s="297" t="str">
        <f t="shared" si="504"/>
        <v/>
      </c>
      <c r="E2943" s="298" t="str">
        <f t="shared" si="506"/>
        <v/>
      </c>
      <c r="F2943" s="297"/>
      <c r="G2943" s="297">
        <v>2943</v>
      </c>
      <c r="H2943" s="296" t="str">
        <f t="shared" si="505"/>
        <v/>
      </c>
      <c r="I2943" s="299" t="str">
        <f t="shared" si="498"/>
        <v/>
      </c>
      <c r="J2943" s="93"/>
      <c r="L2943" s="278">
        <f t="shared" si="499"/>
        <v>0</v>
      </c>
      <c r="M2943" s="278">
        <f t="shared" si="500"/>
        <v>0</v>
      </c>
      <c r="N2943" s="319">
        <f t="shared" si="501"/>
        <v>0</v>
      </c>
      <c r="O2943" s="300"/>
      <c r="P2943" s="300"/>
      <c r="Q2943" s="297"/>
      <c r="R2943" s="297"/>
      <c r="S2943" s="299" t="str">
        <f t="shared" si="507"/>
        <v/>
      </c>
    </row>
    <row r="2944" spans="1:19" ht="30" customHeight="1" x14ac:dyDescent="0.2">
      <c r="A2944" s="277" t="str">
        <f t="shared" si="497"/>
        <v/>
      </c>
      <c r="B2944" s="296" t="str">
        <f t="shared" si="502"/>
        <v/>
      </c>
      <c r="C2944" s="296" t="str">
        <f t="shared" si="503"/>
        <v/>
      </c>
      <c r="D2944" s="297" t="str">
        <f t="shared" si="504"/>
        <v/>
      </c>
      <c r="E2944" s="298" t="str">
        <f t="shared" si="506"/>
        <v/>
      </c>
      <c r="F2944" s="297"/>
      <c r="G2944" s="297">
        <v>2944</v>
      </c>
      <c r="H2944" s="296" t="str">
        <f t="shared" si="505"/>
        <v/>
      </c>
      <c r="I2944" s="299" t="str">
        <f t="shared" si="498"/>
        <v/>
      </c>
      <c r="J2944" s="93"/>
      <c r="L2944" s="278">
        <f t="shared" si="499"/>
        <v>0</v>
      </c>
      <c r="M2944" s="278">
        <f t="shared" si="500"/>
        <v>0</v>
      </c>
      <c r="N2944" s="319">
        <f t="shared" si="501"/>
        <v>0</v>
      </c>
      <c r="O2944" s="300"/>
      <c r="P2944" s="300"/>
      <c r="Q2944" s="297"/>
      <c r="R2944" s="297"/>
      <c r="S2944" s="299" t="str">
        <f t="shared" si="507"/>
        <v/>
      </c>
    </row>
    <row r="2945" spans="1:19" ht="30" customHeight="1" x14ac:dyDescent="0.2">
      <c r="A2945" s="277" t="str">
        <f t="shared" si="497"/>
        <v/>
      </c>
      <c r="B2945" s="296" t="str">
        <f t="shared" si="502"/>
        <v/>
      </c>
      <c r="C2945" s="296" t="str">
        <f t="shared" si="503"/>
        <v/>
      </c>
      <c r="D2945" s="297" t="str">
        <f t="shared" si="504"/>
        <v/>
      </c>
      <c r="E2945" s="298" t="str">
        <f t="shared" si="506"/>
        <v/>
      </c>
      <c r="F2945" s="297"/>
      <c r="G2945" s="297">
        <v>2945</v>
      </c>
      <c r="H2945" s="296" t="str">
        <f t="shared" si="505"/>
        <v/>
      </c>
      <c r="I2945" s="299" t="str">
        <f t="shared" si="498"/>
        <v/>
      </c>
      <c r="J2945" s="93"/>
      <c r="L2945" s="278">
        <f t="shared" si="499"/>
        <v>0</v>
      </c>
      <c r="M2945" s="278">
        <f t="shared" si="500"/>
        <v>0</v>
      </c>
      <c r="N2945" s="319">
        <f t="shared" si="501"/>
        <v>0</v>
      </c>
      <c r="O2945" s="300"/>
      <c r="P2945" s="300"/>
      <c r="Q2945" s="297"/>
      <c r="R2945" s="297"/>
      <c r="S2945" s="299" t="str">
        <f t="shared" si="507"/>
        <v/>
      </c>
    </row>
    <row r="2946" spans="1:19" ht="30" customHeight="1" x14ac:dyDescent="0.2">
      <c r="A2946" s="277" t="str">
        <f t="shared" ref="A2946:A3009" si="508">IF(B2946="","",$W$3)</f>
        <v/>
      </c>
      <c r="B2946" s="296" t="str">
        <f t="shared" si="502"/>
        <v/>
      </c>
      <c r="C2946" s="296" t="str">
        <f t="shared" si="503"/>
        <v/>
      </c>
      <c r="D2946" s="297" t="str">
        <f t="shared" si="504"/>
        <v/>
      </c>
      <c r="E2946" s="298" t="str">
        <f t="shared" si="506"/>
        <v/>
      </c>
      <c r="F2946" s="297"/>
      <c r="G2946" s="297">
        <v>2946</v>
      </c>
      <c r="H2946" s="296" t="str">
        <f t="shared" si="505"/>
        <v/>
      </c>
      <c r="I2946" s="299" t="str">
        <f t="shared" ref="I2946:I3009" si="509">IF(H2946="","",CONCATENATE("C",IF(H2946&gt;$X$1-25,0,INT(($X$1-H2946-20)/5))))</f>
        <v/>
      </c>
      <c r="J2946" s="93"/>
      <c r="L2946" s="278">
        <f t="shared" ref="L2946:L3009" si="510">IF(D2946="M",1,0)</f>
        <v>0</v>
      </c>
      <c r="M2946" s="278">
        <f t="shared" ref="M2946:M3009" si="511">IF(D2946="F",1,0)</f>
        <v>0</v>
      </c>
      <c r="N2946" s="319">
        <f t="shared" ref="N2946:N3009" si="512">IF(COUNTBLANK(O2946:R2946)=0,1,0)</f>
        <v>0</v>
      </c>
      <c r="O2946" s="300"/>
      <c r="P2946" s="300"/>
      <c r="Q2946" s="297"/>
      <c r="R2946" s="297"/>
      <c r="S2946" s="299" t="str">
        <f t="shared" si="507"/>
        <v/>
      </c>
    </row>
    <row r="2947" spans="1:19" ht="30" customHeight="1" x14ac:dyDescent="0.2">
      <c r="A2947" s="277" t="str">
        <f t="shared" si="508"/>
        <v/>
      </c>
      <c r="B2947" s="296" t="str">
        <f t="shared" ref="B2947:B3010" si="513">IF(O2947="","",O2947)</f>
        <v/>
      </c>
      <c r="C2947" s="296" t="str">
        <f t="shared" ref="C2947:C3010" si="514">IF(P2947="","",P2947)</f>
        <v/>
      </c>
      <c r="D2947" s="297" t="str">
        <f t="shared" ref="D2947:D3010" si="515">IF(Q2947="","",Q2947)</f>
        <v/>
      </c>
      <c r="E2947" s="298" t="str">
        <f t="shared" si="506"/>
        <v/>
      </c>
      <c r="F2947" s="297"/>
      <c r="G2947" s="297">
        <v>2947</v>
      </c>
      <c r="H2947" s="296" t="str">
        <f t="shared" ref="H2947:H3010" si="516">IF(R2947="","",R2947)</f>
        <v/>
      </c>
      <c r="I2947" s="299" t="str">
        <f t="shared" si="509"/>
        <v/>
      </c>
      <c r="J2947" s="93"/>
      <c r="L2947" s="278">
        <f t="shared" si="510"/>
        <v>0</v>
      </c>
      <c r="M2947" s="278">
        <f t="shared" si="511"/>
        <v>0</v>
      </c>
      <c r="N2947" s="319">
        <f t="shared" si="512"/>
        <v>0</v>
      </c>
      <c r="O2947" s="300"/>
      <c r="P2947" s="300"/>
      <c r="Q2947" s="297"/>
      <c r="R2947" s="297"/>
      <c r="S2947" s="299" t="str">
        <f t="shared" si="507"/>
        <v/>
      </c>
    </row>
    <row r="2948" spans="1:19" ht="30" customHeight="1" x14ac:dyDescent="0.2">
      <c r="A2948" s="277" t="str">
        <f t="shared" si="508"/>
        <v/>
      </c>
      <c r="B2948" s="296" t="str">
        <f t="shared" si="513"/>
        <v/>
      </c>
      <c r="C2948" s="296" t="str">
        <f t="shared" si="514"/>
        <v/>
      </c>
      <c r="D2948" s="297" t="str">
        <f t="shared" si="515"/>
        <v/>
      </c>
      <c r="E2948" s="298" t="str">
        <f t="shared" ref="E2948:E3011" si="517">IF(H2948="","",VALUE(CONCATENATE("01/01/",H2948)))</f>
        <v/>
      </c>
      <c r="F2948" s="297"/>
      <c r="G2948" s="297">
        <v>2948</v>
      </c>
      <c r="H2948" s="296" t="str">
        <f t="shared" si="516"/>
        <v/>
      </c>
      <c r="I2948" s="299" t="str">
        <f t="shared" si="509"/>
        <v/>
      </c>
      <c r="J2948" s="93"/>
      <c r="L2948" s="278">
        <f t="shared" si="510"/>
        <v>0</v>
      </c>
      <c r="M2948" s="278">
        <f t="shared" si="511"/>
        <v>0</v>
      </c>
      <c r="N2948" s="319">
        <f t="shared" si="512"/>
        <v>0</v>
      </c>
      <c r="O2948" s="300"/>
      <c r="P2948" s="300"/>
      <c r="Q2948" s="297"/>
      <c r="R2948" s="297"/>
      <c r="S2948" s="299" t="str">
        <f t="shared" si="507"/>
        <v/>
      </c>
    </row>
    <row r="2949" spans="1:19" ht="30" customHeight="1" x14ac:dyDescent="0.2">
      <c r="A2949" s="277" t="str">
        <f t="shared" si="508"/>
        <v/>
      </c>
      <c r="B2949" s="296" t="str">
        <f t="shared" si="513"/>
        <v/>
      </c>
      <c r="C2949" s="296" t="str">
        <f t="shared" si="514"/>
        <v/>
      </c>
      <c r="D2949" s="297" t="str">
        <f t="shared" si="515"/>
        <v/>
      </c>
      <c r="E2949" s="298" t="str">
        <f t="shared" si="517"/>
        <v/>
      </c>
      <c r="F2949" s="297"/>
      <c r="G2949" s="297">
        <v>2949</v>
      </c>
      <c r="H2949" s="296" t="str">
        <f t="shared" si="516"/>
        <v/>
      </c>
      <c r="I2949" s="299" t="str">
        <f t="shared" si="509"/>
        <v/>
      </c>
      <c r="J2949" s="93"/>
      <c r="L2949" s="278">
        <f t="shared" si="510"/>
        <v>0</v>
      </c>
      <c r="M2949" s="278">
        <f t="shared" si="511"/>
        <v>0</v>
      </c>
      <c r="N2949" s="319">
        <f t="shared" si="512"/>
        <v>0</v>
      </c>
      <c r="O2949" s="300"/>
      <c r="P2949" s="300"/>
      <c r="Q2949" s="297"/>
      <c r="R2949" s="297"/>
      <c r="S2949" s="299" t="str">
        <f t="shared" si="507"/>
        <v/>
      </c>
    </row>
    <row r="2950" spans="1:19" ht="30" customHeight="1" x14ac:dyDescent="0.2">
      <c r="A2950" s="277" t="str">
        <f t="shared" si="508"/>
        <v/>
      </c>
      <c r="B2950" s="296" t="str">
        <f t="shared" si="513"/>
        <v/>
      </c>
      <c r="C2950" s="296" t="str">
        <f t="shared" si="514"/>
        <v/>
      </c>
      <c r="D2950" s="297" t="str">
        <f t="shared" si="515"/>
        <v/>
      </c>
      <c r="E2950" s="298" t="str">
        <f t="shared" si="517"/>
        <v/>
      </c>
      <c r="F2950" s="297"/>
      <c r="G2950" s="297">
        <v>2950</v>
      </c>
      <c r="H2950" s="296" t="str">
        <f t="shared" si="516"/>
        <v/>
      </c>
      <c r="I2950" s="299" t="str">
        <f t="shared" si="509"/>
        <v/>
      </c>
      <c r="J2950" s="93"/>
      <c r="L2950" s="278">
        <f t="shared" si="510"/>
        <v>0</v>
      </c>
      <c r="M2950" s="278">
        <f t="shared" si="511"/>
        <v>0</v>
      </c>
      <c r="N2950" s="319">
        <f t="shared" si="512"/>
        <v>0</v>
      </c>
      <c r="O2950" s="300"/>
      <c r="P2950" s="300"/>
      <c r="Q2950" s="297"/>
      <c r="R2950" s="297"/>
      <c r="S2950" s="299" t="str">
        <f t="shared" si="507"/>
        <v/>
      </c>
    </row>
    <row r="2951" spans="1:19" ht="30" customHeight="1" x14ac:dyDescent="0.2">
      <c r="A2951" s="277" t="str">
        <f t="shared" si="508"/>
        <v/>
      </c>
      <c r="B2951" s="296" t="str">
        <f t="shared" si="513"/>
        <v/>
      </c>
      <c r="C2951" s="296" t="str">
        <f t="shared" si="514"/>
        <v/>
      </c>
      <c r="D2951" s="297" t="str">
        <f t="shared" si="515"/>
        <v/>
      </c>
      <c r="E2951" s="298" t="str">
        <f t="shared" si="517"/>
        <v/>
      </c>
      <c r="F2951" s="297"/>
      <c r="G2951" s="297">
        <v>2951</v>
      </c>
      <c r="H2951" s="296" t="str">
        <f t="shared" si="516"/>
        <v/>
      </c>
      <c r="I2951" s="299" t="str">
        <f t="shared" si="509"/>
        <v/>
      </c>
      <c r="J2951" s="93"/>
      <c r="L2951" s="278">
        <f t="shared" si="510"/>
        <v>0</v>
      </c>
      <c r="M2951" s="278">
        <f t="shared" si="511"/>
        <v>0</v>
      </c>
      <c r="N2951" s="319">
        <f t="shared" si="512"/>
        <v>0</v>
      </c>
      <c r="O2951" s="300"/>
      <c r="P2951" s="300"/>
      <c r="Q2951" s="297"/>
      <c r="R2951" s="297"/>
      <c r="S2951" s="299" t="str">
        <f t="shared" si="507"/>
        <v/>
      </c>
    </row>
    <row r="2952" spans="1:19" ht="30" customHeight="1" x14ac:dyDescent="0.2">
      <c r="A2952" s="277" t="str">
        <f t="shared" si="508"/>
        <v/>
      </c>
      <c r="B2952" s="296" t="str">
        <f t="shared" si="513"/>
        <v/>
      </c>
      <c r="C2952" s="296" t="str">
        <f t="shared" si="514"/>
        <v/>
      </c>
      <c r="D2952" s="297" t="str">
        <f t="shared" si="515"/>
        <v/>
      </c>
      <c r="E2952" s="298" t="str">
        <f t="shared" si="517"/>
        <v/>
      </c>
      <c r="F2952" s="297"/>
      <c r="G2952" s="297">
        <v>2952</v>
      </c>
      <c r="H2952" s="296" t="str">
        <f t="shared" si="516"/>
        <v/>
      </c>
      <c r="I2952" s="299" t="str">
        <f t="shared" si="509"/>
        <v/>
      </c>
      <c r="J2952" s="93"/>
      <c r="L2952" s="278">
        <f t="shared" si="510"/>
        <v>0</v>
      </c>
      <c r="M2952" s="278">
        <f t="shared" si="511"/>
        <v>0</v>
      </c>
      <c r="N2952" s="319">
        <f t="shared" si="512"/>
        <v>0</v>
      </c>
      <c r="O2952" s="300"/>
      <c r="P2952" s="300"/>
      <c r="Q2952" s="297"/>
      <c r="R2952" s="297"/>
      <c r="S2952" s="299" t="str">
        <f t="shared" si="507"/>
        <v/>
      </c>
    </row>
    <row r="2953" spans="1:19" ht="30" customHeight="1" x14ac:dyDescent="0.2">
      <c r="A2953" s="277" t="str">
        <f t="shared" si="508"/>
        <v/>
      </c>
      <c r="B2953" s="296" t="str">
        <f t="shared" si="513"/>
        <v/>
      </c>
      <c r="C2953" s="296" t="str">
        <f t="shared" si="514"/>
        <v/>
      </c>
      <c r="D2953" s="297" t="str">
        <f t="shared" si="515"/>
        <v/>
      </c>
      <c r="E2953" s="298" t="str">
        <f t="shared" si="517"/>
        <v/>
      </c>
      <c r="F2953" s="297"/>
      <c r="G2953" s="297">
        <v>2953</v>
      </c>
      <c r="H2953" s="296" t="str">
        <f t="shared" si="516"/>
        <v/>
      </c>
      <c r="I2953" s="299" t="str">
        <f t="shared" si="509"/>
        <v/>
      </c>
      <c r="J2953" s="93"/>
      <c r="L2953" s="278">
        <f t="shared" si="510"/>
        <v>0</v>
      </c>
      <c r="M2953" s="278">
        <f t="shared" si="511"/>
        <v>0</v>
      </c>
      <c r="N2953" s="319">
        <f t="shared" si="512"/>
        <v>0</v>
      </c>
      <c r="O2953" s="300"/>
      <c r="P2953" s="300"/>
      <c r="Q2953" s="297"/>
      <c r="R2953" s="297"/>
      <c r="S2953" s="299" t="str">
        <f t="shared" si="507"/>
        <v/>
      </c>
    </row>
    <row r="2954" spans="1:19" ht="30" customHeight="1" x14ac:dyDescent="0.2">
      <c r="A2954" s="277" t="str">
        <f t="shared" si="508"/>
        <v/>
      </c>
      <c r="B2954" s="296" t="str">
        <f t="shared" si="513"/>
        <v/>
      </c>
      <c r="C2954" s="296" t="str">
        <f t="shared" si="514"/>
        <v/>
      </c>
      <c r="D2954" s="297" t="str">
        <f t="shared" si="515"/>
        <v/>
      </c>
      <c r="E2954" s="298" t="str">
        <f t="shared" si="517"/>
        <v/>
      </c>
      <c r="F2954" s="297"/>
      <c r="G2954" s="297">
        <v>2954</v>
      </c>
      <c r="H2954" s="296" t="str">
        <f t="shared" si="516"/>
        <v/>
      </c>
      <c r="I2954" s="299" t="str">
        <f t="shared" si="509"/>
        <v/>
      </c>
      <c r="J2954" s="93"/>
      <c r="L2954" s="278">
        <f t="shared" si="510"/>
        <v>0</v>
      </c>
      <c r="M2954" s="278">
        <f t="shared" si="511"/>
        <v>0</v>
      </c>
      <c r="N2954" s="319">
        <f t="shared" si="512"/>
        <v>0</v>
      </c>
      <c r="O2954" s="300"/>
      <c r="P2954" s="300"/>
      <c r="Q2954" s="297"/>
      <c r="R2954" s="297"/>
      <c r="S2954" s="299" t="str">
        <f t="shared" si="507"/>
        <v/>
      </c>
    </row>
    <row r="2955" spans="1:19" ht="30" customHeight="1" x14ac:dyDescent="0.2">
      <c r="A2955" s="277" t="str">
        <f t="shared" si="508"/>
        <v/>
      </c>
      <c r="B2955" s="296" t="str">
        <f t="shared" si="513"/>
        <v/>
      </c>
      <c r="C2955" s="296" t="str">
        <f t="shared" si="514"/>
        <v/>
      </c>
      <c r="D2955" s="297" t="str">
        <f t="shared" si="515"/>
        <v/>
      </c>
      <c r="E2955" s="298" t="str">
        <f t="shared" si="517"/>
        <v/>
      </c>
      <c r="F2955" s="297"/>
      <c r="G2955" s="297">
        <v>2955</v>
      </c>
      <c r="H2955" s="296" t="str">
        <f t="shared" si="516"/>
        <v/>
      </c>
      <c r="I2955" s="299" t="str">
        <f t="shared" si="509"/>
        <v/>
      </c>
      <c r="J2955" s="93"/>
      <c r="L2955" s="278">
        <f t="shared" si="510"/>
        <v>0</v>
      </c>
      <c r="M2955" s="278">
        <f t="shared" si="511"/>
        <v>0</v>
      </c>
      <c r="N2955" s="319">
        <f t="shared" si="512"/>
        <v>0</v>
      </c>
      <c r="O2955" s="300"/>
      <c r="P2955" s="300"/>
      <c r="Q2955" s="297"/>
      <c r="R2955" s="297"/>
      <c r="S2955" s="299" t="str">
        <f t="shared" si="507"/>
        <v/>
      </c>
    </row>
    <row r="2956" spans="1:19" ht="30" customHeight="1" x14ac:dyDescent="0.2">
      <c r="A2956" s="277" t="str">
        <f t="shared" si="508"/>
        <v/>
      </c>
      <c r="B2956" s="296" t="str">
        <f t="shared" si="513"/>
        <v/>
      </c>
      <c r="C2956" s="296" t="str">
        <f t="shared" si="514"/>
        <v/>
      </c>
      <c r="D2956" s="297" t="str">
        <f t="shared" si="515"/>
        <v/>
      </c>
      <c r="E2956" s="298" t="str">
        <f t="shared" si="517"/>
        <v/>
      </c>
      <c r="F2956" s="297"/>
      <c r="G2956" s="297">
        <v>2956</v>
      </c>
      <c r="H2956" s="296" t="str">
        <f t="shared" si="516"/>
        <v/>
      </c>
      <c r="I2956" s="299" t="str">
        <f t="shared" si="509"/>
        <v/>
      </c>
      <c r="J2956" s="93"/>
      <c r="L2956" s="278">
        <f t="shared" si="510"/>
        <v>0</v>
      </c>
      <c r="M2956" s="278">
        <f t="shared" si="511"/>
        <v>0</v>
      </c>
      <c r="N2956" s="319">
        <f t="shared" si="512"/>
        <v>0</v>
      </c>
      <c r="O2956" s="300"/>
      <c r="P2956" s="300"/>
      <c r="Q2956" s="297"/>
      <c r="R2956" s="297"/>
      <c r="S2956" s="299" t="str">
        <f t="shared" si="507"/>
        <v/>
      </c>
    </row>
    <row r="2957" spans="1:19" ht="30" customHeight="1" x14ac:dyDescent="0.2">
      <c r="A2957" s="277" t="str">
        <f t="shared" si="508"/>
        <v/>
      </c>
      <c r="B2957" s="296" t="str">
        <f t="shared" si="513"/>
        <v/>
      </c>
      <c r="C2957" s="296" t="str">
        <f t="shared" si="514"/>
        <v/>
      </c>
      <c r="D2957" s="297" t="str">
        <f t="shared" si="515"/>
        <v/>
      </c>
      <c r="E2957" s="298" t="str">
        <f t="shared" si="517"/>
        <v/>
      </c>
      <c r="F2957" s="297"/>
      <c r="G2957" s="297">
        <v>2957</v>
      </c>
      <c r="H2957" s="296" t="str">
        <f t="shared" si="516"/>
        <v/>
      </c>
      <c r="I2957" s="299" t="str">
        <f t="shared" si="509"/>
        <v/>
      </c>
      <c r="J2957" s="93"/>
      <c r="L2957" s="278">
        <f t="shared" si="510"/>
        <v>0</v>
      </c>
      <c r="M2957" s="278">
        <f t="shared" si="511"/>
        <v>0</v>
      </c>
      <c r="N2957" s="319">
        <f t="shared" si="512"/>
        <v>0</v>
      </c>
      <c r="O2957" s="300"/>
      <c r="P2957" s="300"/>
      <c r="Q2957" s="297"/>
      <c r="R2957" s="297"/>
      <c r="S2957" s="299" t="str">
        <f t="shared" si="507"/>
        <v/>
      </c>
    </row>
    <row r="2958" spans="1:19" ht="30" customHeight="1" x14ac:dyDescent="0.2">
      <c r="A2958" s="277" t="str">
        <f t="shared" si="508"/>
        <v/>
      </c>
      <c r="B2958" s="296" t="str">
        <f t="shared" si="513"/>
        <v/>
      </c>
      <c r="C2958" s="296" t="str">
        <f t="shared" si="514"/>
        <v/>
      </c>
      <c r="D2958" s="297" t="str">
        <f t="shared" si="515"/>
        <v/>
      </c>
      <c r="E2958" s="298" t="str">
        <f t="shared" si="517"/>
        <v/>
      </c>
      <c r="F2958" s="297"/>
      <c r="G2958" s="297">
        <v>2958</v>
      </c>
      <c r="H2958" s="296" t="str">
        <f t="shared" si="516"/>
        <v/>
      </c>
      <c r="I2958" s="299" t="str">
        <f t="shared" si="509"/>
        <v/>
      </c>
      <c r="J2958" s="93"/>
      <c r="L2958" s="278">
        <f t="shared" si="510"/>
        <v>0</v>
      </c>
      <c r="M2958" s="278">
        <f t="shared" si="511"/>
        <v>0</v>
      </c>
      <c r="N2958" s="319">
        <f t="shared" si="512"/>
        <v>0</v>
      </c>
      <c r="O2958" s="300"/>
      <c r="P2958" s="300"/>
      <c r="Q2958" s="297"/>
      <c r="R2958" s="297"/>
      <c r="S2958" s="299" t="str">
        <f t="shared" si="507"/>
        <v/>
      </c>
    </row>
    <row r="2959" spans="1:19" ht="30" customHeight="1" x14ac:dyDescent="0.2">
      <c r="A2959" s="277" t="str">
        <f t="shared" si="508"/>
        <v/>
      </c>
      <c r="B2959" s="296" t="str">
        <f t="shared" si="513"/>
        <v/>
      </c>
      <c r="C2959" s="296" t="str">
        <f t="shared" si="514"/>
        <v/>
      </c>
      <c r="D2959" s="297" t="str">
        <f t="shared" si="515"/>
        <v/>
      </c>
      <c r="E2959" s="298" t="str">
        <f t="shared" si="517"/>
        <v/>
      </c>
      <c r="F2959" s="297"/>
      <c r="G2959" s="297">
        <v>2959</v>
      </c>
      <c r="H2959" s="296" t="str">
        <f t="shared" si="516"/>
        <v/>
      </c>
      <c r="I2959" s="299" t="str">
        <f t="shared" si="509"/>
        <v/>
      </c>
      <c r="J2959" s="93"/>
      <c r="L2959" s="278">
        <f t="shared" si="510"/>
        <v>0</v>
      </c>
      <c r="M2959" s="278">
        <f t="shared" si="511"/>
        <v>0</v>
      </c>
      <c r="N2959" s="319">
        <f t="shared" si="512"/>
        <v>0</v>
      </c>
      <c r="O2959" s="300"/>
      <c r="P2959" s="300"/>
      <c r="Q2959" s="297"/>
      <c r="R2959" s="297"/>
      <c r="S2959" s="299" t="str">
        <f t="shared" si="507"/>
        <v/>
      </c>
    </row>
    <row r="2960" spans="1:19" ht="30" customHeight="1" x14ac:dyDescent="0.2">
      <c r="A2960" s="277" t="str">
        <f t="shared" si="508"/>
        <v/>
      </c>
      <c r="B2960" s="296" t="str">
        <f t="shared" si="513"/>
        <v/>
      </c>
      <c r="C2960" s="296" t="str">
        <f t="shared" si="514"/>
        <v/>
      </c>
      <c r="D2960" s="297" t="str">
        <f t="shared" si="515"/>
        <v/>
      </c>
      <c r="E2960" s="298" t="str">
        <f t="shared" si="517"/>
        <v/>
      </c>
      <c r="F2960" s="297"/>
      <c r="G2960" s="297">
        <v>2960</v>
      </c>
      <c r="H2960" s="296" t="str">
        <f t="shared" si="516"/>
        <v/>
      </c>
      <c r="I2960" s="299" t="str">
        <f t="shared" si="509"/>
        <v/>
      </c>
      <c r="J2960" s="93"/>
      <c r="L2960" s="278">
        <f t="shared" si="510"/>
        <v>0</v>
      </c>
      <c r="M2960" s="278">
        <f t="shared" si="511"/>
        <v>0</v>
      </c>
      <c r="N2960" s="319">
        <f t="shared" si="512"/>
        <v>0</v>
      </c>
      <c r="O2960" s="300"/>
      <c r="P2960" s="300"/>
      <c r="Q2960" s="297"/>
      <c r="R2960" s="297"/>
      <c r="S2960" s="299" t="str">
        <f t="shared" si="507"/>
        <v/>
      </c>
    </row>
    <row r="2961" spans="1:19" ht="30" customHeight="1" x14ac:dyDescent="0.2">
      <c r="A2961" s="277" t="str">
        <f t="shared" si="508"/>
        <v/>
      </c>
      <c r="B2961" s="296" t="str">
        <f t="shared" si="513"/>
        <v/>
      </c>
      <c r="C2961" s="296" t="str">
        <f t="shared" si="514"/>
        <v/>
      </c>
      <c r="D2961" s="297" t="str">
        <f t="shared" si="515"/>
        <v/>
      </c>
      <c r="E2961" s="298" t="str">
        <f t="shared" si="517"/>
        <v/>
      </c>
      <c r="F2961" s="297"/>
      <c r="G2961" s="297">
        <v>2961</v>
      </c>
      <c r="H2961" s="296" t="str">
        <f t="shared" si="516"/>
        <v/>
      </c>
      <c r="I2961" s="299" t="str">
        <f t="shared" si="509"/>
        <v/>
      </c>
      <c r="J2961" s="93"/>
      <c r="L2961" s="278">
        <f t="shared" si="510"/>
        <v>0</v>
      </c>
      <c r="M2961" s="278">
        <f t="shared" si="511"/>
        <v>0</v>
      </c>
      <c r="N2961" s="319">
        <f t="shared" si="512"/>
        <v>0</v>
      </c>
      <c r="O2961" s="300"/>
      <c r="P2961" s="300"/>
      <c r="Q2961" s="297"/>
      <c r="R2961" s="297"/>
      <c r="S2961" s="299" t="str">
        <f t="shared" ref="S2961:S3024" si="518">IF(R2961="","",CONCATENATE("C",IF(R2961&gt;$X$1-25,0,INT(($X$1-R2961-20)/5))))</f>
        <v/>
      </c>
    </row>
    <row r="2962" spans="1:19" ht="30" customHeight="1" x14ac:dyDescent="0.2">
      <c r="A2962" s="277" t="str">
        <f t="shared" si="508"/>
        <v/>
      </c>
      <c r="B2962" s="296" t="str">
        <f t="shared" si="513"/>
        <v/>
      </c>
      <c r="C2962" s="296" t="str">
        <f t="shared" si="514"/>
        <v/>
      </c>
      <c r="D2962" s="297" t="str">
        <f t="shared" si="515"/>
        <v/>
      </c>
      <c r="E2962" s="298" t="str">
        <f t="shared" si="517"/>
        <v/>
      </c>
      <c r="F2962" s="297"/>
      <c r="G2962" s="297">
        <v>2962</v>
      </c>
      <c r="H2962" s="296" t="str">
        <f t="shared" si="516"/>
        <v/>
      </c>
      <c r="I2962" s="299" t="str">
        <f t="shared" si="509"/>
        <v/>
      </c>
      <c r="J2962" s="93"/>
      <c r="L2962" s="278">
        <f t="shared" si="510"/>
        <v>0</v>
      </c>
      <c r="M2962" s="278">
        <f t="shared" si="511"/>
        <v>0</v>
      </c>
      <c r="N2962" s="319">
        <f t="shared" si="512"/>
        <v>0</v>
      </c>
      <c r="O2962" s="300"/>
      <c r="P2962" s="300"/>
      <c r="Q2962" s="297"/>
      <c r="R2962" s="297"/>
      <c r="S2962" s="299" t="str">
        <f t="shared" si="518"/>
        <v/>
      </c>
    </row>
    <row r="2963" spans="1:19" ht="30" customHeight="1" x14ac:dyDescent="0.2">
      <c r="A2963" s="277" t="str">
        <f t="shared" si="508"/>
        <v/>
      </c>
      <c r="B2963" s="296" t="str">
        <f t="shared" si="513"/>
        <v/>
      </c>
      <c r="C2963" s="296" t="str">
        <f t="shared" si="514"/>
        <v/>
      </c>
      <c r="D2963" s="297" t="str">
        <f t="shared" si="515"/>
        <v/>
      </c>
      <c r="E2963" s="298" t="str">
        <f t="shared" si="517"/>
        <v/>
      </c>
      <c r="F2963" s="297"/>
      <c r="G2963" s="297">
        <v>2963</v>
      </c>
      <c r="H2963" s="296" t="str">
        <f t="shared" si="516"/>
        <v/>
      </c>
      <c r="I2963" s="299" t="str">
        <f t="shared" si="509"/>
        <v/>
      </c>
      <c r="J2963" s="93"/>
      <c r="L2963" s="278">
        <f t="shared" si="510"/>
        <v>0</v>
      </c>
      <c r="M2963" s="278">
        <f t="shared" si="511"/>
        <v>0</v>
      </c>
      <c r="N2963" s="319">
        <f t="shared" si="512"/>
        <v>0</v>
      </c>
      <c r="O2963" s="300"/>
      <c r="P2963" s="300"/>
      <c r="Q2963" s="297"/>
      <c r="R2963" s="297"/>
      <c r="S2963" s="299" t="str">
        <f t="shared" si="518"/>
        <v/>
      </c>
    </row>
    <row r="2964" spans="1:19" ht="30" customHeight="1" x14ac:dyDescent="0.2">
      <c r="A2964" s="277" t="str">
        <f t="shared" si="508"/>
        <v/>
      </c>
      <c r="B2964" s="296" t="str">
        <f t="shared" si="513"/>
        <v/>
      </c>
      <c r="C2964" s="296" t="str">
        <f t="shared" si="514"/>
        <v/>
      </c>
      <c r="D2964" s="297" t="str">
        <f t="shared" si="515"/>
        <v/>
      </c>
      <c r="E2964" s="298" t="str">
        <f t="shared" si="517"/>
        <v/>
      </c>
      <c r="F2964" s="297"/>
      <c r="G2964" s="297">
        <v>2964</v>
      </c>
      <c r="H2964" s="296" t="str">
        <f t="shared" si="516"/>
        <v/>
      </c>
      <c r="I2964" s="299" t="str">
        <f t="shared" si="509"/>
        <v/>
      </c>
      <c r="J2964" s="93"/>
      <c r="L2964" s="278">
        <f t="shared" si="510"/>
        <v>0</v>
      </c>
      <c r="M2964" s="278">
        <f t="shared" si="511"/>
        <v>0</v>
      </c>
      <c r="N2964" s="319">
        <f t="shared" si="512"/>
        <v>0</v>
      </c>
      <c r="O2964" s="300"/>
      <c r="P2964" s="300"/>
      <c r="Q2964" s="297"/>
      <c r="R2964" s="297"/>
      <c r="S2964" s="299" t="str">
        <f t="shared" si="518"/>
        <v/>
      </c>
    </row>
    <row r="2965" spans="1:19" ht="30" customHeight="1" x14ac:dyDescent="0.2">
      <c r="A2965" s="277" t="str">
        <f t="shared" si="508"/>
        <v/>
      </c>
      <c r="B2965" s="296" t="str">
        <f t="shared" si="513"/>
        <v/>
      </c>
      <c r="C2965" s="296" t="str">
        <f t="shared" si="514"/>
        <v/>
      </c>
      <c r="D2965" s="297" t="str">
        <f t="shared" si="515"/>
        <v/>
      </c>
      <c r="E2965" s="298" t="str">
        <f t="shared" si="517"/>
        <v/>
      </c>
      <c r="F2965" s="297"/>
      <c r="G2965" s="297">
        <v>2965</v>
      </c>
      <c r="H2965" s="296" t="str">
        <f t="shared" si="516"/>
        <v/>
      </c>
      <c r="I2965" s="299" t="str">
        <f t="shared" si="509"/>
        <v/>
      </c>
      <c r="J2965" s="93"/>
      <c r="L2965" s="278">
        <f t="shared" si="510"/>
        <v>0</v>
      </c>
      <c r="M2965" s="278">
        <f t="shared" si="511"/>
        <v>0</v>
      </c>
      <c r="N2965" s="319">
        <f t="shared" si="512"/>
        <v>0</v>
      </c>
      <c r="O2965" s="300"/>
      <c r="P2965" s="300"/>
      <c r="Q2965" s="297"/>
      <c r="R2965" s="297"/>
      <c r="S2965" s="299" t="str">
        <f t="shared" si="518"/>
        <v/>
      </c>
    </row>
    <row r="2966" spans="1:19" ht="30" customHeight="1" x14ac:dyDescent="0.2">
      <c r="A2966" s="277" t="str">
        <f t="shared" si="508"/>
        <v/>
      </c>
      <c r="B2966" s="296" t="str">
        <f t="shared" si="513"/>
        <v/>
      </c>
      <c r="C2966" s="296" t="str">
        <f t="shared" si="514"/>
        <v/>
      </c>
      <c r="D2966" s="297" t="str">
        <f t="shared" si="515"/>
        <v/>
      </c>
      <c r="E2966" s="298" t="str">
        <f t="shared" si="517"/>
        <v/>
      </c>
      <c r="F2966" s="297"/>
      <c r="G2966" s="297">
        <v>2966</v>
      </c>
      <c r="H2966" s="296" t="str">
        <f t="shared" si="516"/>
        <v/>
      </c>
      <c r="I2966" s="299" t="str">
        <f t="shared" si="509"/>
        <v/>
      </c>
      <c r="J2966" s="93"/>
      <c r="L2966" s="278">
        <f t="shared" si="510"/>
        <v>0</v>
      </c>
      <c r="M2966" s="278">
        <f t="shared" si="511"/>
        <v>0</v>
      </c>
      <c r="N2966" s="319">
        <f t="shared" si="512"/>
        <v>0</v>
      </c>
      <c r="O2966" s="300"/>
      <c r="P2966" s="300"/>
      <c r="Q2966" s="297"/>
      <c r="R2966" s="297"/>
      <c r="S2966" s="299" t="str">
        <f t="shared" si="518"/>
        <v/>
      </c>
    </row>
    <row r="2967" spans="1:19" ht="30" customHeight="1" x14ac:dyDescent="0.2">
      <c r="A2967" s="277" t="str">
        <f t="shared" si="508"/>
        <v/>
      </c>
      <c r="B2967" s="296" t="str">
        <f t="shared" si="513"/>
        <v/>
      </c>
      <c r="C2967" s="296" t="str">
        <f t="shared" si="514"/>
        <v/>
      </c>
      <c r="D2967" s="297" t="str">
        <f t="shared" si="515"/>
        <v/>
      </c>
      <c r="E2967" s="298" t="str">
        <f t="shared" si="517"/>
        <v/>
      </c>
      <c r="F2967" s="297"/>
      <c r="G2967" s="297">
        <v>2967</v>
      </c>
      <c r="H2967" s="296" t="str">
        <f t="shared" si="516"/>
        <v/>
      </c>
      <c r="I2967" s="299" t="str">
        <f t="shared" si="509"/>
        <v/>
      </c>
      <c r="J2967" s="93"/>
      <c r="L2967" s="278">
        <f t="shared" si="510"/>
        <v>0</v>
      </c>
      <c r="M2967" s="278">
        <f t="shared" si="511"/>
        <v>0</v>
      </c>
      <c r="N2967" s="319">
        <f t="shared" si="512"/>
        <v>0</v>
      </c>
      <c r="O2967" s="300"/>
      <c r="P2967" s="300"/>
      <c r="Q2967" s="297"/>
      <c r="R2967" s="297"/>
      <c r="S2967" s="299" t="str">
        <f t="shared" si="518"/>
        <v/>
      </c>
    </row>
    <row r="2968" spans="1:19" ht="30" customHeight="1" x14ac:dyDescent="0.2">
      <c r="A2968" s="277" t="str">
        <f t="shared" si="508"/>
        <v/>
      </c>
      <c r="B2968" s="296" t="str">
        <f t="shared" si="513"/>
        <v/>
      </c>
      <c r="C2968" s="296" t="str">
        <f t="shared" si="514"/>
        <v/>
      </c>
      <c r="D2968" s="297" t="str">
        <f t="shared" si="515"/>
        <v/>
      </c>
      <c r="E2968" s="298" t="str">
        <f t="shared" si="517"/>
        <v/>
      </c>
      <c r="F2968" s="297"/>
      <c r="G2968" s="297">
        <v>2968</v>
      </c>
      <c r="H2968" s="296" t="str">
        <f t="shared" si="516"/>
        <v/>
      </c>
      <c r="I2968" s="299" t="str">
        <f t="shared" si="509"/>
        <v/>
      </c>
      <c r="J2968" s="93"/>
      <c r="L2968" s="278">
        <f t="shared" si="510"/>
        <v>0</v>
      </c>
      <c r="M2968" s="278">
        <f t="shared" si="511"/>
        <v>0</v>
      </c>
      <c r="N2968" s="319">
        <f t="shared" si="512"/>
        <v>0</v>
      </c>
      <c r="O2968" s="300"/>
      <c r="P2968" s="300"/>
      <c r="Q2968" s="297"/>
      <c r="R2968" s="297"/>
      <c r="S2968" s="299" t="str">
        <f t="shared" si="518"/>
        <v/>
      </c>
    </row>
    <row r="2969" spans="1:19" ht="30" customHeight="1" x14ac:dyDescent="0.2">
      <c r="A2969" s="277" t="str">
        <f t="shared" si="508"/>
        <v/>
      </c>
      <c r="B2969" s="296" t="str">
        <f t="shared" si="513"/>
        <v/>
      </c>
      <c r="C2969" s="296" t="str">
        <f t="shared" si="514"/>
        <v/>
      </c>
      <c r="D2969" s="297" t="str">
        <f t="shared" si="515"/>
        <v/>
      </c>
      <c r="E2969" s="298" t="str">
        <f t="shared" si="517"/>
        <v/>
      </c>
      <c r="F2969" s="297"/>
      <c r="G2969" s="297">
        <v>2969</v>
      </c>
      <c r="H2969" s="296" t="str">
        <f t="shared" si="516"/>
        <v/>
      </c>
      <c r="I2969" s="299" t="str">
        <f t="shared" si="509"/>
        <v/>
      </c>
      <c r="J2969" s="93"/>
      <c r="L2969" s="278">
        <f t="shared" si="510"/>
        <v>0</v>
      </c>
      <c r="M2969" s="278">
        <f t="shared" si="511"/>
        <v>0</v>
      </c>
      <c r="N2969" s="319">
        <f t="shared" si="512"/>
        <v>0</v>
      </c>
      <c r="O2969" s="300"/>
      <c r="P2969" s="300"/>
      <c r="Q2969" s="297"/>
      <c r="R2969" s="297"/>
      <c r="S2969" s="299" t="str">
        <f t="shared" si="518"/>
        <v/>
      </c>
    </row>
    <row r="2970" spans="1:19" ht="30" customHeight="1" x14ac:dyDescent="0.2">
      <c r="A2970" s="277" t="str">
        <f t="shared" si="508"/>
        <v/>
      </c>
      <c r="B2970" s="296" t="str">
        <f t="shared" si="513"/>
        <v/>
      </c>
      <c r="C2970" s="296" t="str">
        <f t="shared" si="514"/>
        <v/>
      </c>
      <c r="D2970" s="297" t="str">
        <f t="shared" si="515"/>
        <v/>
      </c>
      <c r="E2970" s="298" t="str">
        <f t="shared" si="517"/>
        <v/>
      </c>
      <c r="F2970" s="297"/>
      <c r="G2970" s="297">
        <v>2970</v>
      </c>
      <c r="H2970" s="296" t="str">
        <f t="shared" si="516"/>
        <v/>
      </c>
      <c r="I2970" s="299" t="str">
        <f t="shared" si="509"/>
        <v/>
      </c>
      <c r="J2970" s="93"/>
      <c r="L2970" s="278">
        <f t="shared" si="510"/>
        <v>0</v>
      </c>
      <c r="M2970" s="278">
        <f t="shared" si="511"/>
        <v>0</v>
      </c>
      <c r="N2970" s="319">
        <f t="shared" si="512"/>
        <v>0</v>
      </c>
      <c r="O2970" s="300"/>
      <c r="P2970" s="300"/>
      <c r="Q2970" s="297"/>
      <c r="R2970" s="297"/>
      <c r="S2970" s="299" t="str">
        <f t="shared" si="518"/>
        <v/>
      </c>
    </row>
    <row r="2971" spans="1:19" ht="30" customHeight="1" x14ac:dyDescent="0.2">
      <c r="A2971" s="277" t="str">
        <f t="shared" si="508"/>
        <v/>
      </c>
      <c r="B2971" s="296" t="str">
        <f t="shared" si="513"/>
        <v/>
      </c>
      <c r="C2971" s="296" t="str">
        <f t="shared" si="514"/>
        <v/>
      </c>
      <c r="D2971" s="297" t="str">
        <f t="shared" si="515"/>
        <v/>
      </c>
      <c r="E2971" s="298" t="str">
        <f t="shared" si="517"/>
        <v/>
      </c>
      <c r="F2971" s="297"/>
      <c r="G2971" s="297">
        <v>2971</v>
      </c>
      <c r="H2971" s="296" t="str">
        <f t="shared" si="516"/>
        <v/>
      </c>
      <c r="I2971" s="299" t="str">
        <f t="shared" si="509"/>
        <v/>
      </c>
      <c r="J2971" s="93"/>
      <c r="L2971" s="278">
        <f t="shared" si="510"/>
        <v>0</v>
      </c>
      <c r="M2971" s="278">
        <f t="shared" si="511"/>
        <v>0</v>
      </c>
      <c r="N2971" s="319">
        <f t="shared" si="512"/>
        <v>0</v>
      </c>
      <c r="O2971" s="300"/>
      <c r="P2971" s="300"/>
      <c r="Q2971" s="297"/>
      <c r="R2971" s="297"/>
      <c r="S2971" s="299" t="str">
        <f t="shared" si="518"/>
        <v/>
      </c>
    </row>
    <row r="2972" spans="1:19" ht="30" customHeight="1" x14ac:dyDescent="0.2">
      <c r="A2972" s="277" t="str">
        <f t="shared" si="508"/>
        <v/>
      </c>
      <c r="B2972" s="296" t="str">
        <f t="shared" si="513"/>
        <v/>
      </c>
      <c r="C2972" s="296" t="str">
        <f t="shared" si="514"/>
        <v/>
      </c>
      <c r="D2972" s="297" t="str">
        <f t="shared" si="515"/>
        <v/>
      </c>
      <c r="E2972" s="298" t="str">
        <f t="shared" si="517"/>
        <v/>
      </c>
      <c r="F2972" s="297"/>
      <c r="G2972" s="297">
        <v>2972</v>
      </c>
      <c r="H2972" s="296" t="str">
        <f t="shared" si="516"/>
        <v/>
      </c>
      <c r="I2972" s="299" t="str">
        <f t="shared" si="509"/>
        <v/>
      </c>
      <c r="J2972" s="93"/>
      <c r="L2972" s="278">
        <f t="shared" si="510"/>
        <v>0</v>
      </c>
      <c r="M2972" s="278">
        <f t="shared" si="511"/>
        <v>0</v>
      </c>
      <c r="N2972" s="319">
        <f t="shared" si="512"/>
        <v>0</v>
      </c>
      <c r="O2972" s="300"/>
      <c r="P2972" s="300"/>
      <c r="Q2972" s="297"/>
      <c r="R2972" s="297"/>
      <c r="S2972" s="299" t="str">
        <f t="shared" si="518"/>
        <v/>
      </c>
    </row>
    <row r="2973" spans="1:19" ht="30" customHeight="1" x14ac:dyDescent="0.2">
      <c r="A2973" s="277" t="str">
        <f t="shared" si="508"/>
        <v/>
      </c>
      <c r="B2973" s="296" t="str">
        <f t="shared" si="513"/>
        <v/>
      </c>
      <c r="C2973" s="296" t="str">
        <f t="shared" si="514"/>
        <v/>
      </c>
      <c r="D2973" s="297" t="str">
        <f t="shared" si="515"/>
        <v/>
      </c>
      <c r="E2973" s="298" t="str">
        <f t="shared" si="517"/>
        <v/>
      </c>
      <c r="F2973" s="297"/>
      <c r="G2973" s="297">
        <v>2973</v>
      </c>
      <c r="H2973" s="296" t="str">
        <f t="shared" si="516"/>
        <v/>
      </c>
      <c r="I2973" s="299" t="str">
        <f t="shared" si="509"/>
        <v/>
      </c>
      <c r="J2973" s="93"/>
      <c r="L2973" s="278">
        <f t="shared" si="510"/>
        <v>0</v>
      </c>
      <c r="M2973" s="278">
        <f t="shared" si="511"/>
        <v>0</v>
      </c>
      <c r="N2973" s="319">
        <f t="shared" si="512"/>
        <v>0</v>
      </c>
      <c r="O2973" s="300"/>
      <c r="P2973" s="300"/>
      <c r="Q2973" s="297"/>
      <c r="R2973" s="297"/>
      <c r="S2973" s="299" t="str">
        <f t="shared" si="518"/>
        <v/>
      </c>
    </row>
    <row r="2974" spans="1:19" ht="30" customHeight="1" x14ac:dyDescent="0.2">
      <c r="A2974" s="277" t="str">
        <f t="shared" si="508"/>
        <v/>
      </c>
      <c r="B2974" s="296" t="str">
        <f t="shared" si="513"/>
        <v/>
      </c>
      <c r="C2974" s="296" t="str">
        <f t="shared" si="514"/>
        <v/>
      </c>
      <c r="D2974" s="297" t="str">
        <f t="shared" si="515"/>
        <v/>
      </c>
      <c r="E2974" s="298" t="str">
        <f t="shared" si="517"/>
        <v/>
      </c>
      <c r="F2974" s="297"/>
      <c r="G2974" s="297">
        <v>2974</v>
      </c>
      <c r="H2974" s="296" t="str">
        <f t="shared" si="516"/>
        <v/>
      </c>
      <c r="I2974" s="299" t="str">
        <f t="shared" si="509"/>
        <v/>
      </c>
      <c r="J2974" s="93"/>
      <c r="L2974" s="278">
        <f t="shared" si="510"/>
        <v>0</v>
      </c>
      <c r="M2974" s="278">
        <f t="shared" si="511"/>
        <v>0</v>
      </c>
      <c r="N2974" s="319">
        <f t="shared" si="512"/>
        <v>0</v>
      </c>
      <c r="O2974" s="300"/>
      <c r="P2974" s="300"/>
      <c r="Q2974" s="297"/>
      <c r="R2974" s="297"/>
      <c r="S2974" s="299" t="str">
        <f t="shared" si="518"/>
        <v/>
      </c>
    </row>
    <row r="2975" spans="1:19" ht="30" customHeight="1" x14ac:dyDescent="0.2">
      <c r="A2975" s="277" t="str">
        <f t="shared" si="508"/>
        <v/>
      </c>
      <c r="B2975" s="296" t="str">
        <f t="shared" si="513"/>
        <v/>
      </c>
      <c r="C2975" s="296" t="str">
        <f t="shared" si="514"/>
        <v/>
      </c>
      <c r="D2975" s="297" t="str">
        <f t="shared" si="515"/>
        <v/>
      </c>
      <c r="E2975" s="298" t="str">
        <f t="shared" si="517"/>
        <v/>
      </c>
      <c r="F2975" s="297"/>
      <c r="G2975" s="297">
        <v>2975</v>
      </c>
      <c r="H2975" s="296" t="str">
        <f t="shared" si="516"/>
        <v/>
      </c>
      <c r="I2975" s="299" t="str">
        <f t="shared" si="509"/>
        <v/>
      </c>
      <c r="J2975" s="93"/>
      <c r="L2975" s="278">
        <f t="shared" si="510"/>
        <v>0</v>
      </c>
      <c r="M2975" s="278">
        <f t="shared" si="511"/>
        <v>0</v>
      </c>
      <c r="N2975" s="319">
        <f t="shared" si="512"/>
        <v>0</v>
      </c>
      <c r="O2975" s="300"/>
      <c r="P2975" s="300"/>
      <c r="Q2975" s="297"/>
      <c r="R2975" s="297"/>
      <c r="S2975" s="299" t="str">
        <f t="shared" si="518"/>
        <v/>
      </c>
    </row>
    <row r="2976" spans="1:19" ht="30" customHeight="1" x14ac:dyDescent="0.2">
      <c r="A2976" s="277" t="str">
        <f t="shared" si="508"/>
        <v/>
      </c>
      <c r="B2976" s="296" t="str">
        <f t="shared" si="513"/>
        <v/>
      </c>
      <c r="C2976" s="296" t="str">
        <f t="shared" si="514"/>
        <v/>
      </c>
      <c r="D2976" s="297" t="str">
        <f t="shared" si="515"/>
        <v/>
      </c>
      <c r="E2976" s="298" t="str">
        <f t="shared" si="517"/>
        <v/>
      </c>
      <c r="F2976" s="297"/>
      <c r="G2976" s="297">
        <v>2976</v>
      </c>
      <c r="H2976" s="296" t="str">
        <f t="shared" si="516"/>
        <v/>
      </c>
      <c r="I2976" s="299" t="str">
        <f t="shared" si="509"/>
        <v/>
      </c>
      <c r="J2976" s="93"/>
      <c r="L2976" s="278">
        <f t="shared" si="510"/>
        <v>0</v>
      </c>
      <c r="M2976" s="278">
        <f t="shared" si="511"/>
        <v>0</v>
      </c>
      <c r="N2976" s="319">
        <f t="shared" si="512"/>
        <v>0</v>
      </c>
      <c r="O2976" s="300"/>
      <c r="P2976" s="300"/>
      <c r="Q2976" s="297"/>
      <c r="R2976" s="297"/>
      <c r="S2976" s="299" t="str">
        <f t="shared" si="518"/>
        <v/>
      </c>
    </row>
    <row r="2977" spans="1:19" ht="30" customHeight="1" x14ac:dyDescent="0.2">
      <c r="A2977" s="277" t="str">
        <f t="shared" si="508"/>
        <v/>
      </c>
      <c r="B2977" s="296" t="str">
        <f t="shared" si="513"/>
        <v/>
      </c>
      <c r="C2977" s="296" t="str">
        <f t="shared" si="514"/>
        <v/>
      </c>
      <c r="D2977" s="297" t="str">
        <f t="shared" si="515"/>
        <v/>
      </c>
      <c r="E2977" s="298" t="str">
        <f t="shared" si="517"/>
        <v/>
      </c>
      <c r="F2977" s="297"/>
      <c r="G2977" s="297">
        <v>2977</v>
      </c>
      <c r="H2977" s="296" t="str">
        <f t="shared" si="516"/>
        <v/>
      </c>
      <c r="I2977" s="299" t="str">
        <f t="shared" si="509"/>
        <v/>
      </c>
      <c r="J2977" s="93"/>
      <c r="L2977" s="278">
        <f t="shared" si="510"/>
        <v>0</v>
      </c>
      <c r="M2977" s="278">
        <f t="shared" si="511"/>
        <v>0</v>
      </c>
      <c r="N2977" s="319">
        <f t="shared" si="512"/>
        <v>0</v>
      </c>
      <c r="O2977" s="300"/>
      <c r="P2977" s="300"/>
      <c r="Q2977" s="297"/>
      <c r="R2977" s="297"/>
      <c r="S2977" s="299" t="str">
        <f t="shared" si="518"/>
        <v/>
      </c>
    </row>
    <row r="2978" spans="1:19" ht="30" customHeight="1" x14ac:dyDescent="0.2">
      <c r="A2978" s="277" t="str">
        <f t="shared" si="508"/>
        <v/>
      </c>
      <c r="B2978" s="296" t="str">
        <f t="shared" si="513"/>
        <v/>
      </c>
      <c r="C2978" s="296" t="str">
        <f t="shared" si="514"/>
        <v/>
      </c>
      <c r="D2978" s="297" t="str">
        <f t="shared" si="515"/>
        <v/>
      </c>
      <c r="E2978" s="298" t="str">
        <f t="shared" si="517"/>
        <v/>
      </c>
      <c r="F2978" s="297"/>
      <c r="G2978" s="297">
        <v>2978</v>
      </c>
      <c r="H2978" s="296" t="str">
        <f t="shared" si="516"/>
        <v/>
      </c>
      <c r="I2978" s="299" t="str">
        <f t="shared" si="509"/>
        <v/>
      </c>
      <c r="J2978" s="93"/>
      <c r="L2978" s="278">
        <f t="shared" si="510"/>
        <v>0</v>
      </c>
      <c r="M2978" s="278">
        <f t="shared" si="511"/>
        <v>0</v>
      </c>
      <c r="N2978" s="319">
        <f t="shared" si="512"/>
        <v>0</v>
      </c>
      <c r="O2978" s="300"/>
      <c r="P2978" s="300"/>
      <c r="Q2978" s="297"/>
      <c r="R2978" s="297"/>
      <c r="S2978" s="299" t="str">
        <f t="shared" si="518"/>
        <v/>
      </c>
    </row>
    <row r="2979" spans="1:19" ht="30" customHeight="1" x14ac:dyDescent="0.2">
      <c r="A2979" s="277" t="str">
        <f t="shared" si="508"/>
        <v/>
      </c>
      <c r="B2979" s="296" t="str">
        <f t="shared" si="513"/>
        <v/>
      </c>
      <c r="C2979" s="296" t="str">
        <f t="shared" si="514"/>
        <v/>
      </c>
      <c r="D2979" s="297" t="str">
        <f t="shared" si="515"/>
        <v/>
      </c>
      <c r="E2979" s="298" t="str">
        <f t="shared" si="517"/>
        <v/>
      </c>
      <c r="F2979" s="297"/>
      <c r="G2979" s="297">
        <v>2979</v>
      </c>
      <c r="H2979" s="296" t="str">
        <f t="shared" si="516"/>
        <v/>
      </c>
      <c r="I2979" s="299" t="str">
        <f t="shared" si="509"/>
        <v/>
      </c>
      <c r="J2979" s="93"/>
      <c r="L2979" s="278">
        <f t="shared" si="510"/>
        <v>0</v>
      </c>
      <c r="M2979" s="278">
        <f t="shared" si="511"/>
        <v>0</v>
      </c>
      <c r="N2979" s="319">
        <f t="shared" si="512"/>
        <v>0</v>
      </c>
      <c r="O2979" s="300"/>
      <c r="P2979" s="300"/>
      <c r="Q2979" s="297"/>
      <c r="R2979" s="297"/>
      <c r="S2979" s="299" t="str">
        <f t="shared" si="518"/>
        <v/>
      </c>
    </row>
    <row r="2980" spans="1:19" ht="30" customHeight="1" x14ac:dyDescent="0.2">
      <c r="A2980" s="277" t="str">
        <f t="shared" si="508"/>
        <v/>
      </c>
      <c r="B2980" s="296" t="str">
        <f t="shared" si="513"/>
        <v/>
      </c>
      <c r="C2980" s="296" t="str">
        <f t="shared" si="514"/>
        <v/>
      </c>
      <c r="D2980" s="297" t="str">
        <f t="shared" si="515"/>
        <v/>
      </c>
      <c r="E2980" s="298" t="str">
        <f t="shared" si="517"/>
        <v/>
      </c>
      <c r="F2980" s="297"/>
      <c r="G2980" s="297">
        <v>2980</v>
      </c>
      <c r="H2980" s="296" t="str">
        <f t="shared" si="516"/>
        <v/>
      </c>
      <c r="I2980" s="299" t="str">
        <f t="shared" si="509"/>
        <v/>
      </c>
      <c r="J2980" s="93"/>
      <c r="L2980" s="278">
        <f t="shared" si="510"/>
        <v>0</v>
      </c>
      <c r="M2980" s="278">
        <f t="shared" si="511"/>
        <v>0</v>
      </c>
      <c r="N2980" s="319">
        <f t="shared" si="512"/>
        <v>0</v>
      </c>
      <c r="O2980" s="300"/>
      <c r="P2980" s="300"/>
      <c r="Q2980" s="297"/>
      <c r="R2980" s="297"/>
      <c r="S2980" s="299" t="str">
        <f t="shared" si="518"/>
        <v/>
      </c>
    </row>
    <row r="2981" spans="1:19" ht="30" customHeight="1" x14ac:dyDescent="0.2">
      <c r="A2981" s="277" t="str">
        <f t="shared" si="508"/>
        <v/>
      </c>
      <c r="B2981" s="296" t="str">
        <f t="shared" si="513"/>
        <v/>
      </c>
      <c r="C2981" s="296" t="str">
        <f t="shared" si="514"/>
        <v/>
      </c>
      <c r="D2981" s="297" t="str">
        <f t="shared" si="515"/>
        <v/>
      </c>
      <c r="E2981" s="298" t="str">
        <f t="shared" si="517"/>
        <v/>
      </c>
      <c r="F2981" s="297"/>
      <c r="G2981" s="297">
        <v>2981</v>
      </c>
      <c r="H2981" s="296" t="str">
        <f t="shared" si="516"/>
        <v/>
      </c>
      <c r="I2981" s="299" t="str">
        <f t="shared" si="509"/>
        <v/>
      </c>
      <c r="J2981" s="93"/>
      <c r="L2981" s="278">
        <f t="shared" si="510"/>
        <v>0</v>
      </c>
      <c r="M2981" s="278">
        <f t="shared" si="511"/>
        <v>0</v>
      </c>
      <c r="N2981" s="319">
        <f t="shared" si="512"/>
        <v>0</v>
      </c>
      <c r="O2981" s="300"/>
      <c r="P2981" s="300"/>
      <c r="Q2981" s="297"/>
      <c r="R2981" s="297"/>
      <c r="S2981" s="299" t="str">
        <f t="shared" si="518"/>
        <v/>
      </c>
    </row>
    <row r="2982" spans="1:19" ht="30" customHeight="1" x14ac:dyDescent="0.2">
      <c r="A2982" s="277" t="str">
        <f t="shared" si="508"/>
        <v/>
      </c>
      <c r="B2982" s="296" t="str">
        <f t="shared" si="513"/>
        <v/>
      </c>
      <c r="C2982" s="296" t="str">
        <f t="shared" si="514"/>
        <v/>
      </c>
      <c r="D2982" s="297" t="str">
        <f t="shared" si="515"/>
        <v/>
      </c>
      <c r="E2982" s="298" t="str">
        <f t="shared" si="517"/>
        <v/>
      </c>
      <c r="F2982" s="297"/>
      <c r="G2982" s="297">
        <v>2982</v>
      </c>
      <c r="H2982" s="296" t="str">
        <f t="shared" si="516"/>
        <v/>
      </c>
      <c r="I2982" s="299" t="str">
        <f t="shared" si="509"/>
        <v/>
      </c>
      <c r="J2982" s="93"/>
      <c r="L2982" s="278">
        <f t="shared" si="510"/>
        <v>0</v>
      </c>
      <c r="M2982" s="278">
        <f t="shared" si="511"/>
        <v>0</v>
      </c>
      <c r="N2982" s="319">
        <f t="shared" si="512"/>
        <v>0</v>
      </c>
      <c r="O2982" s="300"/>
      <c r="P2982" s="300"/>
      <c r="Q2982" s="297"/>
      <c r="R2982" s="297"/>
      <c r="S2982" s="299" t="str">
        <f t="shared" si="518"/>
        <v/>
      </c>
    </row>
    <row r="2983" spans="1:19" ht="30" customHeight="1" x14ac:dyDescent="0.2">
      <c r="A2983" s="277" t="str">
        <f t="shared" si="508"/>
        <v/>
      </c>
      <c r="B2983" s="296" t="str">
        <f t="shared" si="513"/>
        <v/>
      </c>
      <c r="C2983" s="296" t="str">
        <f t="shared" si="514"/>
        <v/>
      </c>
      <c r="D2983" s="297" t="str">
        <f t="shared" si="515"/>
        <v/>
      </c>
      <c r="E2983" s="298" t="str">
        <f t="shared" si="517"/>
        <v/>
      </c>
      <c r="F2983" s="297"/>
      <c r="G2983" s="297">
        <v>2983</v>
      </c>
      <c r="H2983" s="296" t="str">
        <f t="shared" si="516"/>
        <v/>
      </c>
      <c r="I2983" s="299" t="str">
        <f t="shared" si="509"/>
        <v/>
      </c>
      <c r="J2983" s="93"/>
      <c r="L2983" s="278">
        <f t="shared" si="510"/>
        <v>0</v>
      </c>
      <c r="M2983" s="278">
        <f t="shared" si="511"/>
        <v>0</v>
      </c>
      <c r="N2983" s="319">
        <f t="shared" si="512"/>
        <v>0</v>
      </c>
      <c r="O2983" s="300"/>
      <c r="P2983" s="300"/>
      <c r="Q2983" s="297"/>
      <c r="R2983" s="297"/>
      <c r="S2983" s="299" t="str">
        <f t="shared" si="518"/>
        <v/>
      </c>
    </row>
    <row r="2984" spans="1:19" ht="30" customHeight="1" x14ac:dyDescent="0.2">
      <c r="A2984" s="277" t="str">
        <f t="shared" si="508"/>
        <v/>
      </c>
      <c r="B2984" s="296" t="str">
        <f t="shared" si="513"/>
        <v/>
      </c>
      <c r="C2984" s="296" t="str">
        <f t="shared" si="514"/>
        <v/>
      </c>
      <c r="D2984" s="297" t="str">
        <f t="shared" si="515"/>
        <v/>
      </c>
      <c r="E2984" s="298" t="str">
        <f t="shared" si="517"/>
        <v/>
      </c>
      <c r="F2984" s="297"/>
      <c r="G2984" s="297">
        <v>2984</v>
      </c>
      <c r="H2984" s="296" t="str">
        <f t="shared" si="516"/>
        <v/>
      </c>
      <c r="I2984" s="299" t="str">
        <f t="shared" si="509"/>
        <v/>
      </c>
      <c r="J2984" s="93"/>
      <c r="L2984" s="278">
        <f t="shared" si="510"/>
        <v>0</v>
      </c>
      <c r="M2984" s="278">
        <f t="shared" si="511"/>
        <v>0</v>
      </c>
      <c r="N2984" s="319">
        <f t="shared" si="512"/>
        <v>0</v>
      </c>
      <c r="O2984" s="300"/>
      <c r="P2984" s="300"/>
      <c r="Q2984" s="297"/>
      <c r="R2984" s="297"/>
      <c r="S2984" s="299" t="str">
        <f t="shared" si="518"/>
        <v/>
      </c>
    </row>
    <row r="2985" spans="1:19" ht="30" customHeight="1" x14ac:dyDescent="0.2">
      <c r="A2985" s="277" t="str">
        <f t="shared" si="508"/>
        <v/>
      </c>
      <c r="B2985" s="296" t="str">
        <f t="shared" si="513"/>
        <v/>
      </c>
      <c r="C2985" s="296" t="str">
        <f t="shared" si="514"/>
        <v/>
      </c>
      <c r="D2985" s="297" t="str">
        <f t="shared" si="515"/>
        <v/>
      </c>
      <c r="E2985" s="298" t="str">
        <f t="shared" si="517"/>
        <v/>
      </c>
      <c r="F2985" s="297"/>
      <c r="G2985" s="297">
        <v>2985</v>
      </c>
      <c r="H2985" s="296" t="str">
        <f t="shared" si="516"/>
        <v/>
      </c>
      <c r="I2985" s="299" t="str">
        <f t="shared" si="509"/>
        <v/>
      </c>
      <c r="J2985" s="93"/>
      <c r="L2985" s="278">
        <f t="shared" si="510"/>
        <v>0</v>
      </c>
      <c r="M2985" s="278">
        <f t="shared" si="511"/>
        <v>0</v>
      </c>
      <c r="N2985" s="319">
        <f t="shared" si="512"/>
        <v>0</v>
      </c>
      <c r="O2985" s="300"/>
      <c r="P2985" s="300"/>
      <c r="Q2985" s="297"/>
      <c r="R2985" s="297"/>
      <c r="S2985" s="299" t="str">
        <f t="shared" si="518"/>
        <v/>
      </c>
    </row>
    <row r="2986" spans="1:19" ht="30" customHeight="1" x14ac:dyDescent="0.2">
      <c r="A2986" s="277" t="str">
        <f t="shared" si="508"/>
        <v/>
      </c>
      <c r="B2986" s="296" t="str">
        <f t="shared" si="513"/>
        <v/>
      </c>
      <c r="C2986" s="296" t="str">
        <f t="shared" si="514"/>
        <v/>
      </c>
      <c r="D2986" s="297" t="str">
        <f t="shared" si="515"/>
        <v/>
      </c>
      <c r="E2986" s="298" t="str">
        <f t="shared" si="517"/>
        <v/>
      </c>
      <c r="F2986" s="297"/>
      <c r="G2986" s="297">
        <v>2986</v>
      </c>
      <c r="H2986" s="296" t="str">
        <f t="shared" si="516"/>
        <v/>
      </c>
      <c r="I2986" s="299" t="str">
        <f t="shared" si="509"/>
        <v/>
      </c>
      <c r="J2986" s="93"/>
      <c r="L2986" s="278">
        <f t="shared" si="510"/>
        <v>0</v>
      </c>
      <c r="M2986" s="278">
        <f t="shared" si="511"/>
        <v>0</v>
      </c>
      <c r="N2986" s="319">
        <f t="shared" si="512"/>
        <v>0</v>
      </c>
      <c r="O2986" s="300"/>
      <c r="P2986" s="300"/>
      <c r="Q2986" s="297"/>
      <c r="R2986" s="297"/>
      <c r="S2986" s="299" t="str">
        <f t="shared" si="518"/>
        <v/>
      </c>
    </row>
    <row r="2987" spans="1:19" ht="30" customHeight="1" x14ac:dyDescent="0.2">
      <c r="A2987" s="277" t="str">
        <f t="shared" si="508"/>
        <v/>
      </c>
      <c r="B2987" s="296" t="str">
        <f t="shared" si="513"/>
        <v/>
      </c>
      <c r="C2987" s="296" t="str">
        <f t="shared" si="514"/>
        <v/>
      </c>
      <c r="D2987" s="297" t="str">
        <f t="shared" si="515"/>
        <v/>
      </c>
      <c r="E2987" s="298" t="str">
        <f t="shared" si="517"/>
        <v/>
      </c>
      <c r="F2987" s="297"/>
      <c r="G2987" s="297">
        <v>2987</v>
      </c>
      <c r="H2987" s="296" t="str">
        <f t="shared" si="516"/>
        <v/>
      </c>
      <c r="I2987" s="299" t="str">
        <f t="shared" si="509"/>
        <v/>
      </c>
      <c r="J2987" s="93"/>
      <c r="L2987" s="278">
        <f t="shared" si="510"/>
        <v>0</v>
      </c>
      <c r="M2987" s="278">
        <f t="shared" si="511"/>
        <v>0</v>
      </c>
      <c r="N2987" s="319">
        <f t="shared" si="512"/>
        <v>0</v>
      </c>
      <c r="O2987" s="300"/>
      <c r="P2987" s="300"/>
      <c r="Q2987" s="297"/>
      <c r="R2987" s="297"/>
      <c r="S2987" s="299" t="str">
        <f t="shared" si="518"/>
        <v/>
      </c>
    </row>
    <row r="2988" spans="1:19" ht="30" customHeight="1" x14ac:dyDescent="0.2">
      <c r="A2988" s="277" t="str">
        <f t="shared" si="508"/>
        <v/>
      </c>
      <c r="B2988" s="296" t="str">
        <f t="shared" si="513"/>
        <v/>
      </c>
      <c r="C2988" s="296" t="str">
        <f t="shared" si="514"/>
        <v/>
      </c>
      <c r="D2988" s="297" t="str">
        <f t="shared" si="515"/>
        <v/>
      </c>
      <c r="E2988" s="298" t="str">
        <f t="shared" si="517"/>
        <v/>
      </c>
      <c r="F2988" s="297"/>
      <c r="G2988" s="297">
        <v>2988</v>
      </c>
      <c r="H2988" s="296" t="str">
        <f t="shared" si="516"/>
        <v/>
      </c>
      <c r="I2988" s="299" t="str">
        <f t="shared" si="509"/>
        <v/>
      </c>
      <c r="J2988" s="93"/>
      <c r="L2988" s="278">
        <f t="shared" si="510"/>
        <v>0</v>
      </c>
      <c r="M2988" s="278">
        <f t="shared" si="511"/>
        <v>0</v>
      </c>
      <c r="N2988" s="319">
        <f t="shared" si="512"/>
        <v>0</v>
      </c>
      <c r="O2988" s="300"/>
      <c r="P2988" s="300"/>
      <c r="Q2988" s="297"/>
      <c r="R2988" s="297"/>
      <c r="S2988" s="299" t="str">
        <f t="shared" si="518"/>
        <v/>
      </c>
    </row>
    <row r="2989" spans="1:19" ht="30" customHeight="1" x14ac:dyDescent="0.2">
      <c r="A2989" s="277" t="str">
        <f t="shared" si="508"/>
        <v/>
      </c>
      <c r="B2989" s="296" t="str">
        <f t="shared" si="513"/>
        <v/>
      </c>
      <c r="C2989" s="296" t="str">
        <f t="shared" si="514"/>
        <v/>
      </c>
      <c r="D2989" s="297" t="str">
        <f t="shared" si="515"/>
        <v/>
      </c>
      <c r="E2989" s="298" t="str">
        <f t="shared" si="517"/>
        <v/>
      </c>
      <c r="F2989" s="297"/>
      <c r="G2989" s="297">
        <v>2989</v>
      </c>
      <c r="H2989" s="296" t="str">
        <f t="shared" si="516"/>
        <v/>
      </c>
      <c r="I2989" s="299" t="str">
        <f t="shared" si="509"/>
        <v/>
      </c>
      <c r="J2989" s="93"/>
      <c r="L2989" s="278">
        <f t="shared" si="510"/>
        <v>0</v>
      </c>
      <c r="M2989" s="278">
        <f t="shared" si="511"/>
        <v>0</v>
      </c>
      <c r="N2989" s="319">
        <f t="shared" si="512"/>
        <v>0</v>
      </c>
      <c r="O2989" s="300"/>
      <c r="P2989" s="300"/>
      <c r="Q2989" s="297"/>
      <c r="R2989" s="297"/>
      <c r="S2989" s="299" t="str">
        <f t="shared" si="518"/>
        <v/>
      </c>
    </row>
    <row r="2990" spans="1:19" ht="30" customHeight="1" x14ac:dyDescent="0.2">
      <c r="A2990" s="277" t="str">
        <f t="shared" si="508"/>
        <v/>
      </c>
      <c r="B2990" s="296" t="str">
        <f t="shared" si="513"/>
        <v/>
      </c>
      <c r="C2990" s="296" t="str">
        <f t="shared" si="514"/>
        <v/>
      </c>
      <c r="D2990" s="297" t="str">
        <f t="shared" si="515"/>
        <v/>
      </c>
      <c r="E2990" s="298" t="str">
        <f t="shared" si="517"/>
        <v/>
      </c>
      <c r="F2990" s="297"/>
      <c r="G2990" s="297">
        <v>2990</v>
      </c>
      <c r="H2990" s="296" t="str">
        <f t="shared" si="516"/>
        <v/>
      </c>
      <c r="I2990" s="299" t="str">
        <f t="shared" si="509"/>
        <v/>
      </c>
      <c r="J2990" s="93"/>
      <c r="L2990" s="278">
        <f t="shared" si="510"/>
        <v>0</v>
      </c>
      <c r="M2990" s="278">
        <f t="shared" si="511"/>
        <v>0</v>
      </c>
      <c r="N2990" s="319">
        <f t="shared" si="512"/>
        <v>0</v>
      </c>
      <c r="O2990" s="300"/>
      <c r="P2990" s="300"/>
      <c r="Q2990" s="297"/>
      <c r="R2990" s="297"/>
      <c r="S2990" s="299" t="str">
        <f t="shared" si="518"/>
        <v/>
      </c>
    </row>
    <row r="2991" spans="1:19" ht="30" customHeight="1" x14ac:dyDescent="0.2">
      <c r="A2991" s="277" t="str">
        <f t="shared" si="508"/>
        <v/>
      </c>
      <c r="B2991" s="296" t="str">
        <f t="shared" si="513"/>
        <v/>
      </c>
      <c r="C2991" s="296" t="str">
        <f t="shared" si="514"/>
        <v/>
      </c>
      <c r="D2991" s="297" t="str">
        <f t="shared" si="515"/>
        <v/>
      </c>
      <c r="E2991" s="298" t="str">
        <f t="shared" si="517"/>
        <v/>
      </c>
      <c r="F2991" s="297"/>
      <c r="G2991" s="297">
        <v>2991</v>
      </c>
      <c r="H2991" s="296" t="str">
        <f t="shared" si="516"/>
        <v/>
      </c>
      <c r="I2991" s="299" t="str">
        <f t="shared" si="509"/>
        <v/>
      </c>
      <c r="J2991" s="93"/>
      <c r="L2991" s="278">
        <f t="shared" si="510"/>
        <v>0</v>
      </c>
      <c r="M2991" s="278">
        <f t="shared" si="511"/>
        <v>0</v>
      </c>
      <c r="N2991" s="319">
        <f t="shared" si="512"/>
        <v>0</v>
      </c>
      <c r="O2991" s="300"/>
      <c r="P2991" s="300"/>
      <c r="Q2991" s="297"/>
      <c r="R2991" s="297"/>
      <c r="S2991" s="299" t="str">
        <f t="shared" si="518"/>
        <v/>
      </c>
    </row>
    <row r="2992" spans="1:19" ht="30" customHeight="1" x14ac:dyDescent="0.2">
      <c r="A2992" s="277" t="str">
        <f t="shared" si="508"/>
        <v/>
      </c>
      <c r="B2992" s="296" t="str">
        <f t="shared" si="513"/>
        <v/>
      </c>
      <c r="C2992" s="296" t="str">
        <f t="shared" si="514"/>
        <v/>
      </c>
      <c r="D2992" s="297" t="str">
        <f t="shared" si="515"/>
        <v/>
      </c>
      <c r="E2992" s="298" t="str">
        <f t="shared" si="517"/>
        <v/>
      </c>
      <c r="F2992" s="297"/>
      <c r="G2992" s="297">
        <v>2992</v>
      </c>
      <c r="H2992" s="296" t="str">
        <f t="shared" si="516"/>
        <v/>
      </c>
      <c r="I2992" s="299" t="str">
        <f t="shared" si="509"/>
        <v/>
      </c>
      <c r="J2992" s="93"/>
      <c r="L2992" s="278">
        <f t="shared" si="510"/>
        <v>0</v>
      </c>
      <c r="M2992" s="278">
        <f t="shared" si="511"/>
        <v>0</v>
      </c>
      <c r="N2992" s="319">
        <f t="shared" si="512"/>
        <v>0</v>
      </c>
      <c r="O2992" s="300"/>
      <c r="P2992" s="300"/>
      <c r="Q2992" s="297"/>
      <c r="R2992" s="297"/>
      <c r="S2992" s="299" t="str">
        <f t="shared" si="518"/>
        <v/>
      </c>
    </row>
    <row r="2993" spans="1:19" ht="30" customHeight="1" x14ac:dyDescent="0.2">
      <c r="A2993" s="277" t="str">
        <f t="shared" si="508"/>
        <v/>
      </c>
      <c r="B2993" s="296" t="str">
        <f t="shared" si="513"/>
        <v/>
      </c>
      <c r="C2993" s="296" t="str">
        <f t="shared" si="514"/>
        <v/>
      </c>
      <c r="D2993" s="297" t="str">
        <f t="shared" si="515"/>
        <v/>
      </c>
      <c r="E2993" s="298" t="str">
        <f t="shared" si="517"/>
        <v/>
      </c>
      <c r="F2993" s="297"/>
      <c r="G2993" s="297">
        <v>2993</v>
      </c>
      <c r="H2993" s="296" t="str">
        <f t="shared" si="516"/>
        <v/>
      </c>
      <c r="I2993" s="299" t="str">
        <f t="shared" si="509"/>
        <v/>
      </c>
      <c r="J2993" s="93"/>
      <c r="L2993" s="278">
        <f t="shared" si="510"/>
        <v>0</v>
      </c>
      <c r="M2993" s="278">
        <f t="shared" si="511"/>
        <v>0</v>
      </c>
      <c r="N2993" s="319">
        <f t="shared" si="512"/>
        <v>0</v>
      </c>
      <c r="O2993" s="300"/>
      <c r="P2993" s="300"/>
      <c r="Q2993" s="297"/>
      <c r="R2993" s="297"/>
      <c r="S2993" s="299" t="str">
        <f t="shared" si="518"/>
        <v/>
      </c>
    </row>
    <row r="2994" spans="1:19" ht="30" customHeight="1" x14ac:dyDescent="0.2">
      <c r="A2994" s="277" t="str">
        <f t="shared" si="508"/>
        <v/>
      </c>
      <c r="B2994" s="296" t="str">
        <f t="shared" si="513"/>
        <v/>
      </c>
      <c r="C2994" s="296" t="str">
        <f t="shared" si="514"/>
        <v/>
      </c>
      <c r="D2994" s="297" t="str">
        <f t="shared" si="515"/>
        <v/>
      </c>
      <c r="E2994" s="298" t="str">
        <f t="shared" si="517"/>
        <v/>
      </c>
      <c r="F2994" s="297"/>
      <c r="G2994" s="297">
        <v>2994</v>
      </c>
      <c r="H2994" s="296" t="str">
        <f t="shared" si="516"/>
        <v/>
      </c>
      <c r="I2994" s="299" t="str">
        <f t="shared" si="509"/>
        <v/>
      </c>
      <c r="J2994" s="93"/>
      <c r="L2994" s="278">
        <f t="shared" si="510"/>
        <v>0</v>
      </c>
      <c r="M2994" s="278">
        <f t="shared" si="511"/>
        <v>0</v>
      </c>
      <c r="N2994" s="319">
        <f t="shared" si="512"/>
        <v>0</v>
      </c>
      <c r="O2994" s="300"/>
      <c r="P2994" s="300"/>
      <c r="Q2994" s="297"/>
      <c r="R2994" s="297"/>
      <c r="S2994" s="299" t="str">
        <f t="shared" si="518"/>
        <v/>
      </c>
    </row>
    <row r="2995" spans="1:19" ht="30" customHeight="1" x14ac:dyDescent="0.2">
      <c r="A2995" s="277" t="str">
        <f t="shared" si="508"/>
        <v/>
      </c>
      <c r="B2995" s="296" t="str">
        <f t="shared" si="513"/>
        <v/>
      </c>
      <c r="C2995" s="296" t="str">
        <f t="shared" si="514"/>
        <v/>
      </c>
      <c r="D2995" s="297" t="str">
        <f t="shared" si="515"/>
        <v/>
      </c>
      <c r="E2995" s="298" t="str">
        <f t="shared" si="517"/>
        <v/>
      </c>
      <c r="F2995" s="297"/>
      <c r="G2995" s="297">
        <v>2995</v>
      </c>
      <c r="H2995" s="296" t="str">
        <f t="shared" si="516"/>
        <v/>
      </c>
      <c r="I2995" s="299" t="str">
        <f t="shared" si="509"/>
        <v/>
      </c>
      <c r="J2995" s="93"/>
      <c r="L2995" s="278">
        <f t="shared" si="510"/>
        <v>0</v>
      </c>
      <c r="M2995" s="278">
        <f t="shared" si="511"/>
        <v>0</v>
      </c>
      <c r="N2995" s="319">
        <f t="shared" si="512"/>
        <v>0</v>
      </c>
      <c r="O2995" s="300"/>
      <c r="P2995" s="300"/>
      <c r="Q2995" s="297"/>
      <c r="R2995" s="297"/>
      <c r="S2995" s="299" t="str">
        <f t="shared" si="518"/>
        <v/>
      </c>
    </row>
    <row r="2996" spans="1:19" ht="30" customHeight="1" x14ac:dyDescent="0.2">
      <c r="A2996" s="277" t="str">
        <f t="shared" si="508"/>
        <v/>
      </c>
      <c r="B2996" s="296" t="str">
        <f t="shared" si="513"/>
        <v/>
      </c>
      <c r="C2996" s="296" t="str">
        <f t="shared" si="514"/>
        <v/>
      </c>
      <c r="D2996" s="297" t="str">
        <f t="shared" si="515"/>
        <v/>
      </c>
      <c r="E2996" s="298" t="str">
        <f t="shared" si="517"/>
        <v/>
      </c>
      <c r="F2996" s="297"/>
      <c r="G2996" s="297">
        <v>2996</v>
      </c>
      <c r="H2996" s="296" t="str">
        <f t="shared" si="516"/>
        <v/>
      </c>
      <c r="I2996" s="299" t="str">
        <f t="shared" si="509"/>
        <v/>
      </c>
      <c r="J2996" s="93"/>
      <c r="L2996" s="278">
        <f t="shared" si="510"/>
        <v>0</v>
      </c>
      <c r="M2996" s="278">
        <f t="shared" si="511"/>
        <v>0</v>
      </c>
      <c r="N2996" s="319">
        <f t="shared" si="512"/>
        <v>0</v>
      </c>
      <c r="O2996" s="300"/>
      <c r="P2996" s="300"/>
      <c r="Q2996" s="297"/>
      <c r="R2996" s="297"/>
      <c r="S2996" s="299" t="str">
        <f t="shared" si="518"/>
        <v/>
      </c>
    </row>
    <row r="2997" spans="1:19" ht="30" customHeight="1" x14ac:dyDescent="0.2">
      <c r="A2997" s="277" t="str">
        <f t="shared" si="508"/>
        <v/>
      </c>
      <c r="B2997" s="296" t="str">
        <f t="shared" si="513"/>
        <v/>
      </c>
      <c r="C2997" s="296" t="str">
        <f t="shared" si="514"/>
        <v/>
      </c>
      <c r="D2997" s="297" t="str">
        <f t="shared" si="515"/>
        <v/>
      </c>
      <c r="E2997" s="298" t="str">
        <f t="shared" si="517"/>
        <v/>
      </c>
      <c r="F2997" s="297"/>
      <c r="G2997" s="297">
        <v>2997</v>
      </c>
      <c r="H2997" s="296" t="str">
        <f t="shared" si="516"/>
        <v/>
      </c>
      <c r="I2997" s="299" t="str">
        <f t="shared" si="509"/>
        <v/>
      </c>
      <c r="J2997" s="93"/>
      <c r="L2997" s="278">
        <f t="shared" si="510"/>
        <v>0</v>
      </c>
      <c r="M2997" s="278">
        <f t="shared" si="511"/>
        <v>0</v>
      </c>
      <c r="N2997" s="319">
        <f t="shared" si="512"/>
        <v>0</v>
      </c>
      <c r="O2997" s="300"/>
      <c r="P2997" s="300"/>
      <c r="Q2997" s="297"/>
      <c r="R2997" s="297"/>
      <c r="S2997" s="299" t="str">
        <f t="shared" si="518"/>
        <v/>
      </c>
    </row>
    <row r="2998" spans="1:19" ht="30" customHeight="1" x14ac:dyDescent="0.2">
      <c r="A2998" s="277" t="str">
        <f t="shared" si="508"/>
        <v/>
      </c>
      <c r="B2998" s="296" t="str">
        <f t="shared" si="513"/>
        <v/>
      </c>
      <c r="C2998" s="296" t="str">
        <f t="shared" si="514"/>
        <v/>
      </c>
      <c r="D2998" s="297" t="str">
        <f t="shared" si="515"/>
        <v/>
      </c>
      <c r="E2998" s="298" t="str">
        <f t="shared" si="517"/>
        <v/>
      </c>
      <c r="F2998" s="297"/>
      <c r="G2998" s="297">
        <v>2998</v>
      </c>
      <c r="H2998" s="296" t="str">
        <f t="shared" si="516"/>
        <v/>
      </c>
      <c r="I2998" s="299" t="str">
        <f t="shared" si="509"/>
        <v/>
      </c>
      <c r="J2998" s="93"/>
      <c r="L2998" s="278">
        <f t="shared" si="510"/>
        <v>0</v>
      </c>
      <c r="M2998" s="278">
        <f t="shared" si="511"/>
        <v>0</v>
      </c>
      <c r="N2998" s="319">
        <f t="shared" si="512"/>
        <v>0</v>
      </c>
      <c r="O2998" s="300"/>
      <c r="P2998" s="300"/>
      <c r="Q2998" s="297"/>
      <c r="R2998" s="297"/>
      <c r="S2998" s="299" t="str">
        <f t="shared" si="518"/>
        <v/>
      </c>
    </row>
    <row r="2999" spans="1:19" ht="30" customHeight="1" x14ac:dyDescent="0.2">
      <c r="A2999" s="277" t="str">
        <f t="shared" si="508"/>
        <v/>
      </c>
      <c r="B2999" s="296" t="str">
        <f t="shared" si="513"/>
        <v/>
      </c>
      <c r="C2999" s="296" t="str">
        <f t="shared" si="514"/>
        <v/>
      </c>
      <c r="D2999" s="297" t="str">
        <f t="shared" si="515"/>
        <v/>
      </c>
      <c r="E2999" s="298" t="str">
        <f t="shared" si="517"/>
        <v/>
      </c>
      <c r="F2999" s="297"/>
      <c r="G2999" s="297">
        <v>2999</v>
      </c>
      <c r="H2999" s="296" t="str">
        <f t="shared" si="516"/>
        <v/>
      </c>
      <c r="I2999" s="299" t="str">
        <f t="shared" si="509"/>
        <v/>
      </c>
      <c r="J2999" s="93"/>
      <c r="L2999" s="278">
        <f t="shared" si="510"/>
        <v>0</v>
      </c>
      <c r="M2999" s="278">
        <f t="shared" si="511"/>
        <v>0</v>
      </c>
      <c r="N2999" s="319">
        <f t="shared" si="512"/>
        <v>0</v>
      </c>
      <c r="O2999" s="300"/>
      <c r="P2999" s="300"/>
      <c r="Q2999" s="297"/>
      <c r="R2999" s="297"/>
      <c r="S2999" s="299" t="str">
        <f t="shared" si="518"/>
        <v/>
      </c>
    </row>
    <row r="3000" spans="1:19" ht="30" customHeight="1" x14ac:dyDescent="0.2">
      <c r="A3000" s="277" t="str">
        <f t="shared" si="508"/>
        <v/>
      </c>
      <c r="B3000" s="296" t="str">
        <f t="shared" si="513"/>
        <v/>
      </c>
      <c r="C3000" s="296" t="str">
        <f t="shared" si="514"/>
        <v/>
      </c>
      <c r="D3000" s="297" t="str">
        <f t="shared" si="515"/>
        <v/>
      </c>
      <c r="E3000" s="298" t="str">
        <f t="shared" si="517"/>
        <v/>
      </c>
      <c r="F3000" s="297"/>
      <c r="G3000" s="297">
        <v>3000</v>
      </c>
      <c r="H3000" s="296" t="str">
        <f t="shared" si="516"/>
        <v/>
      </c>
      <c r="I3000" s="299" t="str">
        <f t="shared" si="509"/>
        <v/>
      </c>
      <c r="J3000" s="93"/>
      <c r="L3000" s="278">
        <f t="shared" si="510"/>
        <v>0</v>
      </c>
      <c r="M3000" s="278">
        <f t="shared" si="511"/>
        <v>0</v>
      </c>
      <c r="N3000" s="319">
        <f t="shared" si="512"/>
        <v>0</v>
      </c>
      <c r="O3000" s="300"/>
      <c r="P3000" s="300"/>
      <c r="Q3000" s="297"/>
      <c r="R3000" s="297"/>
      <c r="S3000" s="299" t="str">
        <f t="shared" si="518"/>
        <v/>
      </c>
    </row>
    <row r="3001" spans="1:19" ht="30" customHeight="1" x14ac:dyDescent="0.2">
      <c r="A3001" s="277" t="str">
        <f t="shared" si="508"/>
        <v/>
      </c>
      <c r="B3001" s="296" t="str">
        <f t="shared" si="513"/>
        <v/>
      </c>
      <c r="C3001" s="296" t="str">
        <f t="shared" si="514"/>
        <v/>
      </c>
      <c r="D3001" s="297" t="str">
        <f t="shared" si="515"/>
        <v/>
      </c>
      <c r="E3001" s="298" t="str">
        <f t="shared" si="517"/>
        <v/>
      </c>
      <c r="F3001" s="297"/>
      <c r="G3001" s="297">
        <v>3001</v>
      </c>
      <c r="H3001" s="296" t="str">
        <f t="shared" si="516"/>
        <v/>
      </c>
      <c r="I3001" s="299" t="str">
        <f t="shared" si="509"/>
        <v/>
      </c>
      <c r="J3001" s="93"/>
      <c r="L3001" s="278">
        <f t="shared" si="510"/>
        <v>0</v>
      </c>
      <c r="M3001" s="278">
        <f t="shared" si="511"/>
        <v>0</v>
      </c>
      <c r="N3001" s="319">
        <f t="shared" si="512"/>
        <v>0</v>
      </c>
      <c r="O3001" s="300"/>
      <c r="P3001" s="300"/>
      <c r="Q3001" s="297"/>
      <c r="R3001" s="297"/>
      <c r="S3001" s="299" t="str">
        <f t="shared" si="518"/>
        <v/>
      </c>
    </row>
    <row r="3002" spans="1:19" ht="30" customHeight="1" x14ac:dyDescent="0.2">
      <c r="A3002" s="277" t="str">
        <f t="shared" si="508"/>
        <v/>
      </c>
      <c r="B3002" s="296" t="str">
        <f t="shared" si="513"/>
        <v/>
      </c>
      <c r="C3002" s="296" t="str">
        <f t="shared" si="514"/>
        <v/>
      </c>
      <c r="D3002" s="297" t="str">
        <f t="shared" si="515"/>
        <v/>
      </c>
      <c r="E3002" s="298" t="str">
        <f t="shared" si="517"/>
        <v/>
      </c>
      <c r="F3002" s="297"/>
      <c r="G3002" s="297">
        <v>3002</v>
      </c>
      <c r="H3002" s="296" t="str">
        <f t="shared" si="516"/>
        <v/>
      </c>
      <c r="I3002" s="299" t="str">
        <f t="shared" si="509"/>
        <v/>
      </c>
      <c r="J3002" s="93"/>
      <c r="L3002" s="278">
        <f t="shared" si="510"/>
        <v>0</v>
      </c>
      <c r="M3002" s="278">
        <f t="shared" si="511"/>
        <v>0</v>
      </c>
      <c r="N3002" s="319">
        <f t="shared" si="512"/>
        <v>0</v>
      </c>
      <c r="O3002" s="300"/>
      <c r="P3002" s="300"/>
      <c r="Q3002" s="297"/>
      <c r="R3002" s="297"/>
      <c r="S3002" s="299" t="str">
        <f t="shared" si="518"/>
        <v/>
      </c>
    </row>
    <row r="3003" spans="1:19" ht="30" customHeight="1" x14ac:dyDescent="0.2">
      <c r="A3003" s="277" t="str">
        <f t="shared" si="508"/>
        <v/>
      </c>
      <c r="B3003" s="296" t="str">
        <f t="shared" si="513"/>
        <v/>
      </c>
      <c r="C3003" s="296" t="str">
        <f t="shared" si="514"/>
        <v/>
      </c>
      <c r="D3003" s="297" t="str">
        <f t="shared" si="515"/>
        <v/>
      </c>
      <c r="E3003" s="298" t="str">
        <f t="shared" si="517"/>
        <v/>
      </c>
      <c r="F3003" s="297"/>
      <c r="G3003" s="297">
        <v>3003</v>
      </c>
      <c r="H3003" s="296" t="str">
        <f t="shared" si="516"/>
        <v/>
      </c>
      <c r="I3003" s="299" t="str">
        <f t="shared" si="509"/>
        <v/>
      </c>
      <c r="J3003" s="93"/>
      <c r="L3003" s="278">
        <f t="shared" si="510"/>
        <v>0</v>
      </c>
      <c r="M3003" s="278">
        <f t="shared" si="511"/>
        <v>0</v>
      </c>
      <c r="N3003" s="319">
        <f t="shared" si="512"/>
        <v>0</v>
      </c>
      <c r="O3003" s="300"/>
      <c r="P3003" s="300"/>
      <c r="Q3003" s="297"/>
      <c r="R3003" s="297"/>
      <c r="S3003" s="299" t="str">
        <f t="shared" si="518"/>
        <v/>
      </c>
    </row>
    <row r="3004" spans="1:19" ht="30" customHeight="1" x14ac:dyDescent="0.2">
      <c r="A3004" s="277" t="str">
        <f t="shared" si="508"/>
        <v/>
      </c>
      <c r="B3004" s="296" t="str">
        <f t="shared" si="513"/>
        <v/>
      </c>
      <c r="C3004" s="296" t="str">
        <f t="shared" si="514"/>
        <v/>
      </c>
      <c r="D3004" s="297" t="str">
        <f t="shared" si="515"/>
        <v/>
      </c>
      <c r="E3004" s="298" t="str">
        <f t="shared" si="517"/>
        <v/>
      </c>
      <c r="F3004" s="297"/>
      <c r="G3004" s="297">
        <v>3004</v>
      </c>
      <c r="H3004" s="296" t="str">
        <f t="shared" si="516"/>
        <v/>
      </c>
      <c r="I3004" s="299" t="str">
        <f t="shared" si="509"/>
        <v/>
      </c>
      <c r="J3004" s="93"/>
      <c r="L3004" s="278">
        <f t="shared" si="510"/>
        <v>0</v>
      </c>
      <c r="M3004" s="278">
        <f t="shared" si="511"/>
        <v>0</v>
      </c>
      <c r="N3004" s="319">
        <f t="shared" si="512"/>
        <v>0</v>
      </c>
      <c r="O3004" s="300"/>
      <c r="P3004" s="300"/>
      <c r="Q3004" s="297"/>
      <c r="R3004" s="297"/>
      <c r="S3004" s="299" t="str">
        <f t="shared" si="518"/>
        <v/>
      </c>
    </row>
    <row r="3005" spans="1:19" ht="30" customHeight="1" x14ac:dyDescent="0.2">
      <c r="A3005" s="277" t="str">
        <f t="shared" si="508"/>
        <v/>
      </c>
      <c r="B3005" s="296" t="str">
        <f t="shared" si="513"/>
        <v/>
      </c>
      <c r="C3005" s="296" t="str">
        <f t="shared" si="514"/>
        <v/>
      </c>
      <c r="D3005" s="297" t="str">
        <f t="shared" si="515"/>
        <v/>
      </c>
      <c r="E3005" s="298" t="str">
        <f t="shared" si="517"/>
        <v/>
      </c>
      <c r="F3005" s="297"/>
      <c r="G3005" s="297">
        <v>3005</v>
      </c>
      <c r="H3005" s="296" t="str">
        <f t="shared" si="516"/>
        <v/>
      </c>
      <c r="I3005" s="299" t="str">
        <f t="shared" si="509"/>
        <v/>
      </c>
      <c r="J3005" s="93"/>
      <c r="L3005" s="278">
        <f t="shared" si="510"/>
        <v>0</v>
      </c>
      <c r="M3005" s="278">
        <f t="shared" si="511"/>
        <v>0</v>
      </c>
      <c r="N3005" s="319">
        <f t="shared" si="512"/>
        <v>0</v>
      </c>
      <c r="O3005" s="300"/>
      <c r="P3005" s="300"/>
      <c r="Q3005" s="297"/>
      <c r="R3005" s="297"/>
      <c r="S3005" s="299" t="str">
        <f t="shared" si="518"/>
        <v/>
      </c>
    </row>
    <row r="3006" spans="1:19" ht="30" customHeight="1" x14ac:dyDescent="0.2">
      <c r="A3006" s="277" t="str">
        <f t="shared" si="508"/>
        <v/>
      </c>
      <c r="B3006" s="296" t="str">
        <f t="shared" si="513"/>
        <v/>
      </c>
      <c r="C3006" s="296" t="str">
        <f t="shared" si="514"/>
        <v/>
      </c>
      <c r="D3006" s="297" t="str">
        <f t="shared" si="515"/>
        <v/>
      </c>
      <c r="E3006" s="298" t="str">
        <f t="shared" si="517"/>
        <v/>
      </c>
      <c r="F3006" s="297"/>
      <c r="G3006" s="297">
        <v>3006</v>
      </c>
      <c r="H3006" s="296" t="str">
        <f t="shared" si="516"/>
        <v/>
      </c>
      <c r="I3006" s="299" t="str">
        <f t="shared" si="509"/>
        <v/>
      </c>
      <c r="J3006" s="93"/>
      <c r="L3006" s="278">
        <f t="shared" si="510"/>
        <v>0</v>
      </c>
      <c r="M3006" s="278">
        <f t="shared" si="511"/>
        <v>0</v>
      </c>
      <c r="N3006" s="319">
        <f t="shared" si="512"/>
        <v>0</v>
      </c>
      <c r="O3006" s="300"/>
      <c r="P3006" s="300"/>
      <c r="Q3006" s="297"/>
      <c r="R3006" s="297"/>
      <c r="S3006" s="299" t="str">
        <f t="shared" si="518"/>
        <v/>
      </c>
    </row>
    <row r="3007" spans="1:19" ht="30" customHeight="1" x14ac:dyDescent="0.2">
      <c r="A3007" s="277" t="str">
        <f t="shared" si="508"/>
        <v/>
      </c>
      <c r="B3007" s="296" t="str">
        <f t="shared" si="513"/>
        <v/>
      </c>
      <c r="C3007" s="296" t="str">
        <f t="shared" si="514"/>
        <v/>
      </c>
      <c r="D3007" s="297" t="str">
        <f t="shared" si="515"/>
        <v/>
      </c>
      <c r="E3007" s="298" t="str">
        <f t="shared" si="517"/>
        <v/>
      </c>
      <c r="F3007" s="297"/>
      <c r="G3007" s="297">
        <v>3007</v>
      </c>
      <c r="H3007" s="296" t="str">
        <f t="shared" si="516"/>
        <v/>
      </c>
      <c r="I3007" s="299" t="str">
        <f t="shared" si="509"/>
        <v/>
      </c>
      <c r="J3007" s="93"/>
      <c r="L3007" s="278">
        <f t="shared" si="510"/>
        <v>0</v>
      </c>
      <c r="M3007" s="278">
        <f t="shared" si="511"/>
        <v>0</v>
      </c>
      <c r="N3007" s="319">
        <f t="shared" si="512"/>
        <v>0</v>
      </c>
      <c r="O3007" s="300"/>
      <c r="P3007" s="300"/>
      <c r="Q3007" s="297"/>
      <c r="R3007" s="297"/>
      <c r="S3007" s="299" t="str">
        <f t="shared" si="518"/>
        <v/>
      </c>
    </row>
    <row r="3008" spans="1:19" ht="30" customHeight="1" x14ac:dyDescent="0.2">
      <c r="A3008" s="277" t="str">
        <f t="shared" si="508"/>
        <v/>
      </c>
      <c r="B3008" s="296" t="str">
        <f t="shared" si="513"/>
        <v/>
      </c>
      <c r="C3008" s="296" t="str">
        <f t="shared" si="514"/>
        <v/>
      </c>
      <c r="D3008" s="297" t="str">
        <f t="shared" si="515"/>
        <v/>
      </c>
      <c r="E3008" s="298" t="str">
        <f t="shared" si="517"/>
        <v/>
      </c>
      <c r="F3008" s="297"/>
      <c r="G3008" s="297">
        <v>3008</v>
      </c>
      <c r="H3008" s="296" t="str">
        <f t="shared" si="516"/>
        <v/>
      </c>
      <c r="I3008" s="299" t="str">
        <f t="shared" si="509"/>
        <v/>
      </c>
      <c r="J3008" s="93"/>
      <c r="L3008" s="278">
        <f t="shared" si="510"/>
        <v>0</v>
      </c>
      <c r="M3008" s="278">
        <f t="shared" si="511"/>
        <v>0</v>
      </c>
      <c r="N3008" s="319">
        <f t="shared" si="512"/>
        <v>0</v>
      </c>
      <c r="O3008" s="300"/>
      <c r="P3008" s="300"/>
      <c r="Q3008" s="297"/>
      <c r="R3008" s="297"/>
      <c r="S3008" s="299" t="str">
        <f t="shared" si="518"/>
        <v/>
      </c>
    </row>
    <row r="3009" spans="1:19" ht="30" customHeight="1" x14ac:dyDescent="0.2">
      <c r="A3009" s="277" t="str">
        <f t="shared" si="508"/>
        <v/>
      </c>
      <c r="B3009" s="296" t="str">
        <f t="shared" si="513"/>
        <v/>
      </c>
      <c r="C3009" s="296" t="str">
        <f t="shared" si="514"/>
        <v/>
      </c>
      <c r="D3009" s="297" t="str">
        <f t="shared" si="515"/>
        <v/>
      </c>
      <c r="E3009" s="298" t="str">
        <f t="shared" si="517"/>
        <v/>
      </c>
      <c r="F3009" s="297"/>
      <c r="G3009" s="297">
        <v>3009</v>
      </c>
      <c r="H3009" s="296" t="str">
        <f t="shared" si="516"/>
        <v/>
      </c>
      <c r="I3009" s="299" t="str">
        <f t="shared" si="509"/>
        <v/>
      </c>
      <c r="J3009" s="93"/>
      <c r="L3009" s="278">
        <f t="shared" si="510"/>
        <v>0</v>
      </c>
      <c r="M3009" s="278">
        <f t="shared" si="511"/>
        <v>0</v>
      </c>
      <c r="N3009" s="319">
        <f t="shared" si="512"/>
        <v>0</v>
      </c>
      <c r="O3009" s="300"/>
      <c r="P3009" s="300"/>
      <c r="Q3009" s="297"/>
      <c r="R3009" s="297"/>
      <c r="S3009" s="299" t="str">
        <f t="shared" si="518"/>
        <v/>
      </c>
    </row>
    <row r="3010" spans="1:19" ht="30" customHeight="1" x14ac:dyDescent="0.2">
      <c r="A3010" s="277" t="str">
        <f t="shared" ref="A3010:A3073" si="519">IF(B3010="","",$W$3)</f>
        <v/>
      </c>
      <c r="B3010" s="296" t="str">
        <f t="shared" si="513"/>
        <v/>
      </c>
      <c r="C3010" s="296" t="str">
        <f t="shared" si="514"/>
        <v/>
      </c>
      <c r="D3010" s="297" t="str">
        <f t="shared" si="515"/>
        <v/>
      </c>
      <c r="E3010" s="298" t="str">
        <f t="shared" si="517"/>
        <v/>
      </c>
      <c r="F3010" s="297"/>
      <c r="G3010" s="297">
        <v>3010</v>
      </c>
      <c r="H3010" s="296" t="str">
        <f t="shared" si="516"/>
        <v/>
      </c>
      <c r="I3010" s="299" t="str">
        <f t="shared" ref="I3010:I3073" si="520">IF(H3010="","",CONCATENATE("C",IF(H3010&gt;$X$1-25,0,INT(($X$1-H3010-20)/5))))</f>
        <v/>
      </c>
      <c r="J3010" s="93"/>
      <c r="L3010" s="278">
        <f t="shared" ref="L3010:L3073" si="521">IF(D3010="M",1,0)</f>
        <v>0</v>
      </c>
      <c r="M3010" s="278">
        <f t="shared" ref="M3010:M3073" si="522">IF(D3010="F",1,0)</f>
        <v>0</v>
      </c>
      <c r="N3010" s="319">
        <f t="shared" ref="N3010:N3073" si="523">IF(COUNTBLANK(O3010:R3010)=0,1,0)</f>
        <v>0</v>
      </c>
      <c r="O3010" s="300"/>
      <c r="P3010" s="300"/>
      <c r="Q3010" s="297"/>
      <c r="R3010" s="297"/>
      <c r="S3010" s="299" t="str">
        <f t="shared" si="518"/>
        <v/>
      </c>
    </row>
    <row r="3011" spans="1:19" ht="30" customHeight="1" x14ac:dyDescent="0.2">
      <c r="A3011" s="277" t="str">
        <f t="shared" si="519"/>
        <v/>
      </c>
      <c r="B3011" s="296" t="str">
        <f t="shared" ref="B3011:B3074" si="524">IF(O3011="","",O3011)</f>
        <v/>
      </c>
      <c r="C3011" s="296" t="str">
        <f t="shared" ref="C3011:C3074" si="525">IF(P3011="","",P3011)</f>
        <v/>
      </c>
      <c r="D3011" s="297" t="str">
        <f t="shared" ref="D3011:D3074" si="526">IF(Q3011="","",Q3011)</f>
        <v/>
      </c>
      <c r="E3011" s="298" t="str">
        <f t="shared" si="517"/>
        <v/>
      </c>
      <c r="F3011" s="297"/>
      <c r="G3011" s="297">
        <v>3011</v>
      </c>
      <c r="H3011" s="296" t="str">
        <f t="shared" ref="H3011:H3074" si="527">IF(R3011="","",R3011)</f>
        <v/>
      </c>
      <c r="I3011" s="299" t="str">
        <f t="shared" si="520"/>
        <v/>
      </c>
      <c r="J3011" s="93"/>
      <c r="L3011" s="278">
        <f t="shared" si="521"/>
        <v>0</v>
      </c>
      <c r="M3011" s="278">
        <f t="shared" si="522"/>
        <v>0</v>
      </c>
      <c r="N3011" s="319">
        <f t="shared" si="523"/>
        <v>0</v>
      </c>
      <c r="O3011" s="300"/>
      <c r="P3011" s="300"/>
      <c r="Q3011" s="297"/>
      <c r="R3011" s="297"/>
      <c r="S3011" s="299" t="str">
        <f t="shared" si="518"/>
        <v/>
      </c>
    </row>
    <row r="3012" spans="1:19" ht="30" customHeight="1" x14ac:dyDescent="0.2">
      <c r="A3012" s="277" t="str">
        <f t="shared" si="519"/>
        <v/>
      </c>
      <c r="B3012" s="296" t="str">
        <f t="shared" si="524"/>
        <v/>
      </c>
      <c r="C3012" s="296" t="str">
        <f t="shared" si="525"/>
        <v/>
      </c>
      <c r="D3012" s="297" t="str">
        <f t="shared" si="526"/>
        <v/>
      </c>
      <c r="E3012" s="298" t="str">
        <f t="shared" ref="E3012:E3075" si="528">IF(H3012="","",VALUE(CONCATENATE("01/01/",H3012)))</f>
        <v/>
      </c>
      <c r="F3012" s="297"/>
      <c r="G3012" s="297">
        <v>3012</v>
      </c>
      <c r="H3012" s="296" t="str">
        <f t="shared" si="527"/>
        <v/>
      </c>
      <c r="I3012" s="299" t="str">
        <f t="shared" si="520"/>
        <v/>
      </c>
      <c r="J3012" s="93"/>
      <c r="L3012" s="278">
        <f t="shared" si="521"/>
        <v>0</v>
      </c>
      <c r="M3012" s="278">
        <f t="shared" si="522"/>
        <v>0</v>
      </c>
      <c r="N3012" s="319">
        <f t="shared" si="523"/>
        <v>0</v>
      </c>
      <c r="O3012" s="300"/>
      <c r="P3012" s="300"/>
      <c r="Q3012" s="297"/>
      <c r="R3012" s="297"/>
      <c r="S3012" s="299" t="str">
        <f t="shared" si="518"/>
        <v/>
      </c>
    </row>
    <row r="3013" spans="1:19" ht="30" customHeight="1" x14ac:dyDescent="0.2">
      <c r="A3013" s="277" t="str">
        <f t="shared" si="519"/>
        <v/>
      </c>
      <c r="B3013" s="296" t="str">
        <f t="shared" si="524"/>
        <v/>
      </c>
      <c r="C3013" s="296" t="str">
        <f t="shared" si="525"/>
        <v/>
      </c>
      <c r="D3013" s="297" t="str">
        <f t="shared" si="526"/>
        <v/>
      </c>
      <c r="E3013" s="298" t="str">
        <f t="shared" si="528"/>
        <v/>
      </c>
      <c r="F3013" s="297"/>
      <c r="G3013" s="297">
        <v>3013</v>
      </c>
      <c r="H3013" s="296" t="str">
        <f t="shared" si="527"/>
        <v/>
      </c>
      <c r="I3013" s="299" t="str">
        <f t="shared" si="520"/>
        <v/>
      </c>
      <c r="J3013" s="93"/>
      <c r="L3013" s="278">
        <f t="shared" si="521"/>
        <v>0</v>
      </c>
      <c r="M3013" s="278">
        <f t="shared" si="522"/>
        <v>0</v>
      </c>
      <c r="N3013" s="319">
        <f t="shared" si="523"/>
        <v>0</v>
      </c>
      <c r="O3013" s="300"/>
      <c r="P3013" s="300"/>
      <c r="Q3013" s="297"/>
      <c r="R3013" s="297"/>
      <c r="S3013" s="299" t="str">
        <f t="shared" si="518"/>
        <v/>
      </c>
    </row>
    <row r="3014" spans="1:19" ht="30" customHeight="1" x14ac:dyDescent="0.2">
      <c r="A3014" s="277" t="str">
        <f t="shared" si="519"/>
        <v/>
      </c>
      <c r="B3014" s="296" t="str">
        <f t="shared" si="524"/>
        <v/>
      </c>
      <c r="C3014" s="296" t="str">
        <f t="shared" si="525"/>
        <v/>
      </c>
      <c r="D3014" s="297" t="str">
        <f t="shared" si="526"/>
        <v/>
      </c>
      <c r="E3014" s="298" t="str">
        <f t="shared" si="528"/>
        <v/>
      </c>
      <c r="F3014" s="297"/>
      <c r="G3014" s="297">
        <v>3014</v>
      </c>
      <c r="H3014" s="296" t="str">
        <f t="shared" si="527"/>
        <v/>
      </c>
      <c r="I3014" s="299" t="str">
        <f t="shared" si="520"/>
        <v/>
      </c>
      <c r="J3014" s="93"/>
      <c r="L3014" s="278">
        <f t="shared" si="521"/>
        <v>0</v>
      </c>
      <c r="M3014" s="278">
        <f t="shared" si="522"/>
        <v>0</v>
      </c>
      <c r="N3014" s="319">
        <f t="shared" si="523"/>
        <v>0</v>
      </c>
      <c r="O3014" s="300"/>
      <c r="P3014" s="300"/>
      <c r="Q3014" s="297"/>
      <c r="R3014" s="297"/>
      <c r="S3014" s="299" t="str">
        <f t="shared" si="518"/>
        <v/>
      </c>
    </row>
    <row r="3015" spans="1:19" ht="30" customHeight="1" x14ac:dyDescent="0.2">
      <c r="A3015" s="277" t="str">
        <f t="shared" si="519"/>
        <v/>
      </c>
      <c r="B3015" s="296" t="str">
        <f t="shared" si="524"/>
        <v/>
      </c>
      <c r="C3015" s="296" t="str">
        <f t="shared" si="525"/>
        <v/>
      </c>
      <c r="D3015" s="297" t="str">
        <f t="shared" si="526"/>
        <v/>
      </c>
      <c r="E3015" s="298" t="str">
        <f t="shared" si="528"/>
        <v/>
      </c>
      <c r="F3015" s="297"/>
      <c r="G3015" s="297">
        <v>3015</v>
      </c>
      <c r="H3015" s="296" t="str">
        <f t="shared" si="527"/>
        <v/>
      </c>
      <c r="I3015" s="299" t="str">
        <f t="shared" si="520"/>
        <v/>
      </c>
      <c r="J3015" s="93"/>
      <c r="L3015" s="278">
        <f t="shared" si="521"/>
        <v>0</v>
      </c>
      <c r="M3015" s="278">
        <f t="shared" si="522"/>
        <v>0</v>
      </c>
      <c r="N3015" s="319">
        <f t="shared" si="523"/>
        <v>0</v>
      </c>
      <c r="O3015" s="300"/>
      <c r="P3015" s="300"/>
      <c r="Q3015" s="297"/>
      <c r="R3015" s="297"/>
      <c r="S3015" s="299" t="str">
        <f t="shared" si="518"/>
        <v/>
      </c>
    </row>
    <row r="3016" spans="1:19" ht="30" customHeight="1" x14ac:dyDescent="0.2">
      <c r="A3016" s="277" t="str">
        <f t="shared" si="519"/>
        <v/>
      </c>
      <c r="B3016" s="296" t="str">
        <f t="shared" si="524"/>
        <v/>
      </c>
      <c r="C3016" s="296" t="str">
        <f t="shared" si="525"/>
        <v/>
      </c>
      <c r="D3016" s="297" t="str">
        <f t="shared" si="526"/>
        <v/>
      </c>
      <c r="E3016" s="298" t="str">
        <f t="shared" si="528"/>
        <v/>
      </c>
      <c r="F3016" s="297"/>
      <c r="G3016" s="297">
        <v>3016</v>
      </c>
      <c r="H3016" s="296" t="str">
        <f t="shared" si="527"/>
        <v/>
      </c>
      <c r="I3016" s="299" t="str">
        <f t="shared" si="520"/>
        <v/>
      </c>
      <c r="J3016" s="93"/>
      <c r="L3016" s="278">
        <f t="shared" si="521"/>
        <v>0</v>
      </c>
      <c r="M3016" s="278">
        <f t="shared" si="522"/>
        <v>0</v>
      </c>
      <c r="N3016" s="319">
        <f t="shared" si="523"/>
        <v>0</v>
      </c>
      <c r="O3016" s="300"/>
      <c r="P3016" s="300"/>
      <c r="Q3016" s="297"/>
      <c r="R3016" s="297"/>
      <c r="S3016" s="299" t="str">
        <f t="shared" si="518"/>
        <v/>
      </c>
    </row>
    <row r="3017" spans="1:19" ht="30" customHeight="1" x14ac:dyDescent="0.2">
      <c r="A3017" s="277" t="str">
        <f t="shared" si="519"/>
        <v/>
      </c>
      <c r="B3017" s="296" t="str">
        <f t="shared" si="524"/>
        <v/>
      </c>
      <c r="C3017" s="296" t="str">
        <f t="shared" si="525"/>
        <v/>
      </c>
      <c r="D3017" s="297" t="str">
        <f t="shared" si="526"/>
        <v/>
      </c>
      <c r="E3017" s="298" t="str">
        <f t="shared" si="528"/>
        <v/>
      </c>
      <c r="F3017" s="297"/>
      <c r="G3017" s="297">
        <v>3017</v>
      </c>
      <c r="H3017" s="296" t="str">
        <f t="shared" si="527"/>
        <v/>
      </c>
      <c r="I3017" s="299" t="str">
        <f t="shared" si="520"/>
        <v/>
      </c>
      <c r="J3017" s="93"/>
      <c r="L3017" s="278">
        <f t="shared" si="521"/>
        <v>0</v>
      </c>
      <c r="M3017" s="278">
        <f t="shared" si="522"/>
        <v>0</v>
      </c>
      <c r="N3017" s="319">
        <f t="shared" si="523"/>
        <v>0</v>
      </c>
      <c r="O3017" s="300"/>
      <c r="P3017" s="300"/>
      <c r="Q3017" s="297"/>
      <c r="R3017" s="297"/>
      <c r="S3017" s="299" t="str">
        <f t="shared" si="518"/>
        <v/>
      </c>
    </row>
    <row r="3018" spans="1:19" ht="30" customHeight="1" x14ac:dyDescent="0.2">
      <c r="A3018" s="277" t="str">
        <f t="shared" si="519"/>
        <v/>
      </c>
      <c r="B3018" s="296" t="str">
        <f t="shared" si="524"/>
        <v/>
      </c>
      <c r="C3018" s="296" t="str">
        <f t="shared" si="525"/>
        <v/>
      </c>
      <c r="D3018" s="297" t="str">
        <f t="shared" si="526"/>
        <v/>
      </c>
      <c r="E3018" s="298" t="str">
        <f t="shared" si="528"/>
        <v/>
      </c>
      <c r="F3018" s="297"/>
      <c r="G3018" s="297">
        <v>3018</v>
      </c>
      <c r="H3018" s="296" t="str">
        <f t="shared" si="527"/>
        <v/>
      </c>
      <c r="I3018" s="299" t="str">
        <f t="shared" si="520"/>
        <v/>
      </c>
      <c r="J3018" s="93"/>
      <c r="L3018" s="278">
        <f t="shared" si="521"/>
        <v>0</v>
      </c>
      <c r="M3018" s="278">
        <f t="shared" si="522"/>
        <v>0</v>
      </c>
      <c r="N3018" s="319">
        <f t="shared" si="523"/>
        <v>0</v>
      </c>
      <c r="O3018" s="300"/>
      <c r="P3018" s="300"/>
      <c r="Q3018" s="297"/>
      <c r="R3018" s="297"/>
      <c r="S3018" s="299" t="str">
        <f t="shared" si="518"/>
        <v/>
      </c>
    </row>
    <row r="3019" spans="1:19" ht="30" customHeight="1" x14ac:dyDescent="0.2">
      <c r="A3019" s="277" t="str">
        <f t="shared" si="519"/>
        <v/>
      </c>
      <c r="B3019" s="296" t="str">
        <f t="shared" si="524"/>
        <v/>
      </c>
      <c r="C3019" s="296" t="str">
        <f t="shared" si="525"/>
        <v/>
      </c>
      <c r="D3019" s="297" t="str">
        <f t="shared" si="526"/>
        <v/>
      </c>
      <c r="E3019" s="298" t="str">
        <f t="shared" si="528"/>
        <v/>
      </c>
      <c r="F3019" s="297"/>
      <c r="G3019" s="297">
        <v>3019</v>
      </c>
      <c r="H3019" s="296" t="str">
        <f t="shared" si="527"/>
        <v/>
      </c>
      <c r="I3019" s="299" t="str">
        <f t="shared" si="520"/>
        <v/>
      </c>
      <c r="J3019" s="93"/>
      <c r="L3019" s="278">
        <f t="shared" si="521"/>
        <v>0</v>
      </c>
      <c r="M3019" s="278">
        <f t="shared" si="522"/>
        <v>0</v>
      </c>
      <c r="N3019" s="319">
        <f t="shared" si="523"/>
        <v>0</v>
      </c>
      <c r="O3019" s="300"/>
      <c r="P3019" s="300"/>
      <c r="Q3019" s="297"/>
      <c r="R3019" s="297"/>
      <c r="S3019" s="299" t="str">
        <f t="shared" si="518"/>
        <v/>
      </c>
    </row>
    <row r="3020" spans="1:19" ht="30" customHeight="1" x14ac:dyDescent="0.2">
      <c r="A3020" s="277" t="str">
        <f t="shared" si="519"/>
        <v/>
      </c>
      <c r="B3020" s="296" t="str">
        <f t="shared" si="524"/>
        <v/>
      </c>
      <c r="C3020" s="296" t="str">
        <f t="shared" si="525"/>
        <v/>
      </c>
      <c r="D3020" s="297" t="str">
        <f t="shared" si="526"/>
        <v/>
      </c>
      <c r="E3020" s="298" t="str">
        <f t="shared" si="528"/>
        <v/>
      </c>
      <c r="F3020" s="297"/>
      <c r="G3020" s="297">
        <v>3020</v>
      </c>
      <c r="H3020" s="296" t="str">
        <f t="shared" si="527"/>
        <v/>
      </c>
      <c r="I3020" s="299" t="str">
        <f t="shared" si="520"/>
        <v/>
      </c>
      <c r="J3020" s="93"/>
      <c r="L3020" s="278">
        <f t="shared" si="521"/>
        <v>0</v>
      </c>
      <c r="M3020" s="278">
        <f t="shared" si="522"/>
        <v>0</v>
      </c>
      <c r="N3020" s="319">
        <f t="shared" si="523"/>
        <v>0</v>
      </c>
      <c r="O3020" s="300"/>
      <c r="P3020" s="300"/>
      <c r="Q3020" s="297"/>
      <c r="R3020" s="297"/>
      <c r="S3020" s="299" t="str">
        <f t="shared" si="518"/>
        <v/>
      </c>
    </row>
    <row r="3021" spans="1:19" ht="30" customHeight="1" x14ac:dyDescent="0.2">
      <c r="A3021" s="277" t="str">
        <f t="shared" si="519"/>
        <v/>
      </c>
      <c r="B3021" s="296" t="str">
        <f t="shared" si="524"/>
        <v/>
      </c>
      <c r="C3021" s="296" t="str">
        <f t="shared" si="525"/>
        <v/>
      </c>
      <c r="D3021" s="297" t="str">
        <f t="shared" si="526"/>
        <v/>
      </c>
      <c r="E3021" s="298" t="str">
        <f t="shared" si="528"/>
        <v/>
      </c>
      <c r="F3021" s="297"/>
      <c r="G3021" s="297">
        <v>3021</v>
      </c>
      <c r="H3021" s="296" t="str">
        <f t="shared" si="527"/>
        <v/>
      </c>
      <c r="I3021" s="299" t="str">
        <f t="shared" si="520"/>
        <v/>
      </c>
      <c r="J3021" s="93"/>
      <c r="L3021" s="278">
        <f t="shared" si="521"/>
        <v>0</v>
      </c>
      <c r="M3021" s="278">
        <f t="shared" si="522"/>
        <v>0</v>
      </c>
      <c r="N3021" s="319">
        <f t="shared" si="523"/>
        <v>0</v>
      </c>
      <c r="O3021" s="300"/>
      <c r="P3021" s="300"/>
      <c r="Q3021" s="297"/>
      <c r="R3021" s="297"/>
      <c r="S3021" s="299" t="str">
        <f t="shared" si="518"/>
        <v/>
      </c>
    </row>
    <row r="3022" spans="1:19" ht="30" customHeight="1" x14ac:dyDescent="0.2">
      <c r="A3022" s="277" t="str">
        <f t="shared" si="519"/>
        <v/>
      </c>
      <c r="B3022" s="296" t="str">
        <f t="shared" si="524"/>
        <v/>
      </c>
      <c r="C3022" s="296" t="str">
        <f t="shared" si="525"/>
        <v/>
      </c>
      <c r="D3022" s="297" t="str">
        <f t="shared" si="526"/>
        <v/>
      </c>
      <c r="E3022" s="298" t="str">
        <f t="shared" si="528"/>
        <v/>
      </c>
      <c r="F3022" s="297"/>
      <c r="G3022" s="297">
        <v>3022</v>
      </c>
      <c r="H3022" s="296" t="str">
        <f t="shared" si="527"/>
        <v/>
      </c>
      <c r="I3022" s="299" t="str">
        <f t="shared" si="520"/>
        <v/>
      </c>
      <c r="J3022" s="93"/>
      <c r="L3022" s="278">
        <f t="shared" si="521"/>
        <v>0</v>
      </c>
      <c r="M3022" s="278">
        <f t="shared" si="522"/>
        <v>0</v>
      </c>
      <c r="N3022" s="319">
        <f t="shared" si="523"/>
        <v>0</v>
      </c>
      <c r="O3022" s="300"/>
      <c r="P3022" s="300"/>
      <c r="Q3022" s="297"/>
      <c r="R3022" s="297"/>
      <c r="S3022" s="299" t="str">
        <f t="shared" si="518"/>
        <v/>
      </c>
    </row>
    <row r="3023" spans="1:19" ht="30" customHeight="1" x14ac:dyDescent="0.2">
      <c r="A3023" s="277" t="str">
        <f t="shared" si="519"/>
        <v/>
      </c>
      <c r="B3023" s="296" t="str">
        <f t="shared" si="524"/>
        <v/>
      </c>
      <c r="C3023" s="296" t="str">
        <f t="shared" si="525"/>
        <v/>
      </c>
      <c r="D3023" s="297" t="str">
        <f t="shared" si="526"/>
        <v/>
      </c>
      <c r="E3023" s="298" t="str">
        <f t="shared" si="528"/>
        <v/>
      </c>
      <c r="F3023" s="297"/>
      <c r="G3023" s="297">
        <v>3023</v>
      </c>
      <c r="H3023" s="296" t="str">
        <f t="shared" si="527"/>
        <v/>
      </c>
      <c r="I3023" s="299" t="str">
        <f t="shared" si="520"/>
        <v/>
      </c>
      <c r="J3023" s="93"/>
      <c r="L3023" s="278">
        <f t="shared" si="521"/>
        <v>0</v>
      </c>
      <c r="M3023" s="278">
        <f t="shared" si="522"/>
        <v>0</v>
      </c>
      <c r="N3023" s="319">
        <f t="shared" si="523"/>
        <v>0</v>
      </c>
      <c r="O3023" s="300"/>
      <c r="P3023" s="300"/>
      <c r="Q3023" s="297"/>
      <c r="R3023" s="297"/>
      <c r="S3023" s="299" t="str">
        <f t="shared" si="518"/>
        <v/>
      </c>
    </row>
    <row r="3024" spans="1:19" ht="30" customHeight="1" x14ac:dyDescent="0.2">
      <c r="A3024" s="277" t="str">
        <f t="shared" si="519"/>
        <v/>
      </c>
      <c r="B3024" s="296" t="str">
        <f t="shared" si="524"/>
        <v/>
      </c>
      <c r="C3024" s="296" t="str">
        <f t="shared" si="525"/>
        <v/>
      </c>
      <c r="D3024" s="297" t="str">
        <f t="shared" si="526"/>
        <v/>
      </c>
      <c r="E3024" s="298" t="str">
        <f t="shared" si="528"/>
        <v/>
      </c>
      <c r="F3024" s="297"/>
      <c r="G3024" s="297">
        <v>3024</v>
      </c>
      <c r="H3024" s="296" t="str">
        <f t="shared" si="527"/>
        <v/>
      </c>
      <c r="I3024" s="299" t="str">
        <f t="shared" si="520"/>
        <v/>
      </c>
      <c r="J3024" s="93"/>
      <c r="L3024" s="278">
        <f t="shared" si="521"/>
        <v>0</v>
      </c>
      <c r="M3024" s="278">
        <f t="shared" si="522"/>
        <v>0</v>
      </c>
      <c r="N3024" s="319">
        <f t="shared" si="523"/>
        <v>0</v>
      </c>
      <c r="O3024" s="300"/>
      <c r="P3024" s="300"/>
      <c r="Q3024" s="297"/>
      <c r="R3024" s="297"/>
      <c r="S3024" s="299" t="str">
        <f t="shared" si="518"/>
        <v/>
      </c>
    </row>
    <row r="3025" spans="1:19" ht="30" customHeight="1" x14ac:dyDescent="0.2">
      <c r="A3025" s="277" t="str">
        <f t="shared" si="519"/>
        <v/>
      </c>
      <c r="B3025" s="296" t="str">
        <f t="shared" si="524"/>
        <v/>
      </c>
      <c r="C3025" s="296" t="str">
        <f t="shared" si="525"/>
        <v/>
      </c>
      <c r="D3025" s="297" t="str">
        <f t="shared" si="526"/>
        <v/>
      </c>
      <c r="E3025" s="298" t="str">
        <f t="shared" si="528"/>
        <v/>
      </c>
      <c r="F3025" s="297"/>
      <c r="G3025" s="297">
        <v>3025</v>
      </c>
      <c r="H3025" s="296" t="str">
        <f t="shared" si="527"/>
        <v/>
      </c>
      <c r="I3025" s="299" t="str">
        <f t="shared" si="520"/>
        <v/>
      </c>
      <c r="J3025" s="93"/>
      <c r="L3025" s="278">
        <f t="shared" si="521"/>
        <v>0</v>
      </c>
      <c r="M3025" s="278">
        <f t="shared" si="522"/>
        <v>0</v>
      </c>
      <c r="N3025" s="319">
        <f t="shared" si="523"/>
        <v>0</v>
      </c>
      <c r="O3025" s="300"/>
      <c r="P3025" s="300"/>
      <c r="Q3025" s="297"/>
      <c r="R3025" s="297"/>
      <c r="S3025" s="299" t="str">
        <f t="shared" ref="S3025:S3088" si="529">IF(R3025="","",CONCATENATE("C",IF(R3025&gt;$X$1-25,0,INT(($X$1-R3025-20)/5))))</f>
        <v/>
      </c>
    </row>
    <row r="3026" spans="1:19" ht="30" customHeight="1" x14ac:dyDescent="0.2">
      <c r="A3026" s="277" t="str">
        <f t="shared" si="519"/>
        <v/>
      </c>
      <c r="B3026" s="296" t="str">
        <f t="shared" si="524"/>
        <v/>
      </c>
      <c r="C3026" s="296" t="str">
        <f t="shared" si="525"/>
        <v/>
      </c>
      <c r="D3026" s="297" t="str">
        <f t="shared" si="526"/>
        <v/>
      </c>
      <c r="E3026" s="298" t="str">
        <f t="shared" si="528"/>
        <v/>
      </c>
      <c r="F3026" s="297"/>
      <c r="G3026" s="297">
        <v>3026</v>
      </c>
      <c r="H3026" s="296" t="str">
        <f t="shared" si="527"/>
        <v/>
      </c>
      <c r="I3026" s="299" t="str">
        <f t="shared" si="520"/>
        <v/>
      </c>
      <c r="J3026" s="93"/>
      <c r="L3026" s="278">
        <f t="shared" si="521"/>
        <v>0</v>
      </c>
      <c r="M3026" s="278">
        <f t="shared" si="522"/>
        <v>0</v>
      </c>
      <c r="N3026" s="319">
        <f t="shared" si="523"/>
        <v>0</v>
      </c>
      <c r="O3026" s="300"/>
      <c r="P3026" s="300"/>
      <c r="Q3026" s="297"/>
      <c r="R3026" s="297"/>
      <c r="S3026" s="299" t="str">
        <f t="shared" si="529"/>
        <v/>
      </c>
    </row>
    <row r="3027" spans="1:19" ht="30" customHeight="1" x14ac:dyDescent="0.2">
      <c r="A3027" s="277" t="str">
        <f t="shared" si="519"/>
        <v/>
      </c>
      <c r="B3027" s="296" t="str">
        <f t="shared" si="524"/>
        <v/>
      </c>
      <c r="C3027" s="296" t="str">
        <f t="shared" si="525"/>
        <v/>
      </c>
      <c r="D3027" s="297" t="str">
        <f t="shared" si="526"/>
        <v/>
      </c>
      <c r="E3027" s="298" t="str">
        <f t="shared" si="528"/>
        <v/>
      </c>
      <c r="F3027" s="297"/>
      <c r="G3027" s="297">
        <v>3027</v>
      </c>
      <c r="H3027" s="296" t="str">
        <f t="shared" si="527"/>
        <v/>
      </c>
      <c r="I3027" s="299" t="str">
        <f t="shared" si="520"/>
        <v/>
      </c>
      <c r="J3027" s="93"/>
      <c r="L3027" s="278">
        <f t="shared" si="521"/>
        <v>0</v>
      </c>
      <c r="M3027" s="278">
        <f t="shared" si="522"/>
        <v>0</v>
      </c>
      <c r="N3027" s="319">
        <f t="shared" si="523"/>
        <v>0</v>
      </c>
      <c r="O3027" s="300"/>
      <c r="P3027" s="300"/>
      <c r="Q3027" s="297"/>
      <c r="R3027" s="297"/>
      <c r="S3027" s="299" t="str">
        <f t="shared" si="529"/>
        <v/>
      </c>
    </row>
    <row r="3028" spans="1:19" ht="30" customHeight="1" x14ac:dyDescent="0.2">
      <c r="A3028" s="277" t="str">
        <f t="shared" si="519"/>
        <v/>
      </c>
      <c r="B3028" s="296" t="str">
        <f t="shared" si="524"/>
        <v/>
      </c>
      <c r="C3028" s="296" t="str">
        <f t="shared" si="525"/>
        <v/>
      </c>
      <c r="D3028" s="297" t="str">
        <f t="shared" si="526"/>
        <v/>
      </c>
      <c r="E3028" s="298" t="str">
        <f t="shared" si="528"/>
        <v/>
      </c>
      <c r="F3028" s="297"/>
      <c r="G3028" s="297">
        <v>3028</v>
      </c>
      <c r="H3028" s="296" t="str">
        <f t="shared" si="527"/>
        <v/>
      </c>
      <c r="I3028" s="299" t="str">
        <f t="shared" si="520"/>
        <v/>
      </c>
      <c r="J3028" s="93"/>
      <c r="L3028" s="278">
        <f t="shared" si="521"/>
        <v>0</v>
      </c>
      <c r="M3028" s="278">
        <f t="shared" si="522"/>
        <v>0</v>
      </c>
      <c r="N3028" s="319">
        <f t="shared" si="523"/>
        <v>0</v>
      </c>
      <c r="O3028" s="300"/>
      <c r="P3028" s="300"/>
      <c r="Q3028" s="297"/>
      <c r="R3028" s="297"/>
      <c r="S3028" s="299" t="str">
        <f t="shared" si="529"/>
        <v/>
      </c>
    </row>
    <row r="3029" spans="1:19" ht="30" customHeight="1" x14ac:dyDescent="0.2">
      <c r="A3029" s="277" t="str">
        <f t="shared" si="519"/>
        <v/>
      </c>
      <c r="B3029" s="296" t="str">
        <f t="shared" si="524"/>
        <v/>
      </c>
      <c r="C3029" s="296" t="str">
        <f t="shared" si="525"/>
        <v/>
      </c>
      <c r="D3029" s="297" t="str">
        <f t="shared" si="526"/>
        <v/>
      </c>
      <c r="E3029" s="298" t="str">
        <f t="shared" si="528"/>
        <v/>
      </c>
      <c r="F3029" s="297"/>
      <c r="G3029" s="297">
        <v>3029</v>
      </c>
      <c r="H3029" s="296" t="str">
        <f t="shared" si="527"/>
        <v/>
      </c>
      <c r="I3029" s="299" t="str">
        <f t="shared" si="520"/>
        <v/>
      </c>
      <c r="J3029" s="93"/>
      <c r="L3029" s="278">
        <f t="shared" si="521"/>
        <v>0</v>
      </c>
      <c r="M3029" s="278">
        <f t="shared" si="522"/>
        <v>0</v>
      </c>
      <c r="N3029" s="319">
        <f t="shared" si="523"/>
        <v>0</v>
      </c>
      <c r="O3029" s="300"/>
      <c r="P3029" s="300"/>
      <c r="Q3029" s="297"/>
      <c r="R3029" s="297"/>
      <c r="S3029" s="299" t="str">
        <f t="shared" si="529"/>
        <v/>
      </c>
    </row>
    <row r="3030" spans="1:19" ht="30" customHeight="1" x14ac:dyDescent="0.2">
      <c r="A3030" s="277" t="str">
        <f t="shared" si="519"/>
        <v/>
      </c>
      <c r="B3030" s="296" t="str">
        <f t="shared" si="524"/>
        <v/>
      </c>
      <c r="C3030" s="296" t="str">
        <f t="shared" si="525"/>
        <v/>
      </c>
      <c r="D3030" s="297" t="str">
        <f t="shared" si="526"/>
        <v/>
      </c>
      <c r="E3030" s="298" t="str">
        <f t="shared" si="528"/>
        <v/>
      </c>
      <c r="F3030" s="297"/>
      <c r="G3030" s="297">
        <v>3030</v>
      </c>
      <c r="H3030" s="296" t="str">
        <f t="shared" si="527"/>
        <v/>
      </c>
      <c r="I3030" s="299" t="str">
        <f t="shared" si="520"/>
        <v/>
      </c>
      <c r="J3030" s="93"/>
      <c r="L3030" s="278">
        <f t="shared" si="521"/>
        <v>0</v>
      </c>
      <c r="M3030" s="278">
        <f t="shared" si="522"/>
        <v>0</v>
      </c>
      <c r="N3030" s="319">
        <f t="shared" si="523"/>
        <v>0</v>
      </c>
      <c r="O3030" s="300"/>
      <c r="P3030" s="300"/>
      <c r="Q3030" s="297"/>
      <c r="R3030" s="297"/>
      <c r="S3030" s="299" t="str">
        <f t="shared" si="529"/>
        <v/>
      </c>
    </row>
    <row r="3031" spans="1:19" ht="30" customHeight="1" x14ac:dyDescent="0.2">
      <c r="A3031" s="277" t="str">
        <f t="shared" si="519"/>
        <v/>
      </c>
      <c r="B3031" s="296" t="str">
        <f t="shared" si="524"/>
        <v/>
      </c>
      <c r="C3031" s="296" t="str">
        <f t="shared" si="525"/>
        <v/>
      </c>
      <c r="D3031" s="297" t="str">
        <f t="shared" si="526"/>
        <v/>
      </c>
      <c r="E3031" s="298" t="str">
        <f t="shared" si="528"/>
        <v/>
      </c>
      <c r="F3031" s="297"/>
      <c r="G3031" s="297">
        <v>3031</v>
      </c>
      <c r="H3031" s="296" t="str">
        <f t="shared" si="527"/>
        <v/>
      </c>
      <c r="I3031" s="299" t="str">
        <f t="shared" si="520"/>
        <v/>
      </c>
      <c r="J3031" s="93"/>
      <c r="L3031" s="278">
        <f t="shared" si="521"/>
        <v>0</v>
      </c>
      <c r="M3031" s="278">
        <f t="shared" si="522"/>
        <v>0</v>
      </c>
      <c r="N3031" s="319">
        <f t="shared" si="523"/>
        <v>0</v>
      </c>
      <c r="O3031" s="300"/>
      <c r="P3031" s="300"/>
      <c r="Q3031" s="297"/>
      <c r="R3031" s="297"/>
      <c r="S3031" s="299" t="str">
        <f t="shared" si="529"/>
        <v/>
      </c>
    </row>
    <row r="3032" spans="1:19" ht="30" customHeight="1" x14ac:dyDescent="0.2">
      <c r="A3032" s="277" t="str">
        <f t="shared" si="519"/>
        <v/>
      </c>
      <c r="B3032" s="296" t="str">
        <f t="shared" si="524"/>
        <v/>
      </c>
      <c r="C3032" s="296" t="str">
        <f t="shared" si="525"/>
        <v/>
      </c>
      <c r="D3032" s="297" t="str">
        <f t="shared" si="526"/>
        <v/>
      </c>
      <c r="E3032" s="298" t="str">
        <f t="shared" si="528"/>
        <v/>
      </c>
      <c r="F3032" s="297"/>
      <c r="G3032" s="297">
        <v>3032</v>
      </c>
      <c r="H3032" s="296" t="str">
        <f t="shared" si="527"/>
        <v/>
      </c>
      <c r="I3032" s="299" t="str">
        <f t="shared" si="520"/>
        <v/>
      </c>
      <c r="J3032" s="93"/>
      <c r="L3032" s="278">
        <f t="shared" si="521"/>
        <v>0</v>
      </c>
      <c r="M3032" s="278">
        <f t="shared" si="522"/>
        <v>0</v>
      </c>
      <c r="N3032" s="319">
        <f t="shared" si="523"/>
        <v>0</v>
      </c>
      <c r="O3032" s="300"/>
      <c r="P3032" s="300"/>
      <c r="Q3032" s="297"/>
      <c r="R3032" s="297"/>
      <c r="S3032" s="299" t="str">
        <f t="shared" si="529"/>
        <v/>
      </c>
    </row>
    <row r="3033" spans="1:19" ht="30" customHeight="1" x14ac:dyDescent="0.2">
      <c r="A3033" s="277" t="str">
        <f t="shared" si="519"/>
        <v/>
      </c>
      <c r="B3033" s="296" t="str">
        <f t="shared" si="524"/>
        <v/>
      </c>
      <c r="C3033" s="296" t="str">
        <f t="shared" si="525"/>
        <v/>
      </c>
      <c r="D3033" s="297" t="str">
        <f t="shared" si="526"/>
        <v/>
      </c>
      <c r="E3033" s="298" t="str">
        <f t="shared" si="528"/>
        <v/>
      </c>
      <c r="F3033" s="297"/>
      <c r="G3033" s="297">
        <v>3033</v>
      </c>
      <c r="H3033" s="296" t="str">
        <f t="shared" si="527"/>
        <v/>
      </c>
      <c r="I3033" s="299" t="str">
        <f t="shared" si="520"/>
        <v/>
      </c>
      <c r="J3033" s="93"/>
      <c r="L3033" s="278">
        <f t="shared" si="521"/>
        <v>0</v>
      </c>
      <c r="M3033" s="278">
        <f t="shared" si="522"/>
        <v>0</v>
      </c>
      <c r="N3033" s="319">
        <f t="shared" si="523"/>
        <v>0</v>
      </c>
      <c r="O3033" s="300"/>
      <c r="P3033" s="300"/>
      <c r="Q3033" s="297"/>
      <c r="R3033" s="297"/>
      <c r="S3033" s="299" t="str">
        <f t="shared" si="529"/>
        <v/>
      </c>
    </row>
    <row r="3034" spans="1:19" ht="30" customHeight="1" x14ac:dyDescent="0.2">
      <c r="A3034" s="277" t="str">
        <f t="shared" si="519"/>
        <v/>
      </c>
      <c r="B3034" s="296" t="str">
        <f t="shared" si="524"/>
        <v/>
      </c>
      <c r="C3034" s="296" t="str">
        <f t="shared" si="525"/>
        <v/>
      </c>
      <c r="D3034" s="297" t="str">
        <f t="shared" si="526"/>
        <v/>
      </c>
      <c r="E3034" s="298" t="str">
        <f t="shared" si="528"/>
        <v/>
      </c>
      <c r="F3034" s="297"/>
      <c r="G3034" s="297">
        <v>3034</v>
      </c>
      <c r="H3034" s="296" t="str">
        <f t="shared" si="527"/>
        <v/>
      </c>
      <c r="I3034" s="299" t="str">
        <f t="shared" si="520"/>
        <v/>
      </c>
      <c r="J3034" s="93"/>
      <c r="L3034" s="278">
        <f t="shared" si="521"/>
        <v>0</v>
      </c>
      <c r="M3034" s="278">
        <f t="shared" si="522"/>
        <v>0</v>
      </c>
      <c r="N3034" s="319">
        <f t="shared" si="523"/>
        <v>0</v>
      </c>
      <c r="O3034" s="300"/>
      <c r="P3034" s="300"/>
      <c r="Q3034" s="297"/>
      <c r="R3034" s="297"/>
      <c r="S3034" s="299" t="str">
        <f t="shared" si="529"/>
        <v/>
      </c>
    </row>
    <row r="3035" spans="1:19" ht="30" customHeight="1" x14ac:dyDescent="0.2">
      <c r="A3035" s="277" t="str">
        <f t="shared" si="519"/>
        <v/>
      </c>
      <c r="B3035" s="296" t="str">
        <f t="shared" si="524"/>
        <v/>
      </c>
      <c r="C3035" s="296" t="str">
        <f t="shared" si="525"/>
        <v/>
      </c>
      <c r="D3035" s="297" t="str">
        <f t="shared" si="526"/>
        <v/>
      </c>
      <c r="E3035" s="298" t="str">
        <f t="shared" si="528"/>
        <v/>
      </c>
      <c r="F3035" s="297"/>
      <c r="G3035" s="297">
        <v>3035</v>
      </c>
      <c r="H3035" s="296" t="str">
        <f t="shared" si="527"/>
        <v/>
      </c>
      <c r="I3035" s="299" t="str">
        <f t="shared" si="520"/>
        <v/>
      </c>
      <c r="J3035" s="93"/>
      <c r="L3035" s="278">
        <f t="shared" si="521"/>
        <v>0</v>
      </c>
      <c r="M3035" s="278">
        <f t="shared" si="522"/>
        <v>0</v>
      </c>
      <c r="N3035" s="319">
        <f t="shared" si="523"/>
        <v>0</v>
      </c>
      <c r="O3035" s="300"/>
      <c r="P3035" s="300"/>
      <c r="Q3035" s="297"/>
      <c r="R3035" s="297"/>
      <c r="S3035" s="299" t="str">
        <f t="shared" si="529"/>
        <v/>
      </c>
    </row>
    <row r="3036" spans="1:19" ht="30" customHeight="1" x14ac:dyDescent="0.2">
      <c r="A3036" s="277" t="str">
        <f t="shared" si="519"/>
        <v/>
      </c>
      <c r="B3036" s="296" t="str">
        <f t="shared" si="524"/>
        <v/>
      </c>
      <c r="C3036" s="296" t="str">
        <f t="shared" si="525"/>
        <v/>
      </c>
      <c r="D3036" s="297" t="str">
        <f t="shared" si="526"/>
        <v/>
      </c>
      <c r="E3036" s="298" t="str">
        <f t="shared" si="528"/>
        <v/>
      </c>
      <c r="F3036" s="297"/>
      <c r="G3036" s="297">
        <v>3036</v>
      </c>
      <c r="H3036" s="296" t="str">
        <f t="shared" si="527"/>
        <v/>
      </c>
      <c r="I3036" s="299" t="str">
        <f t="shared" si="520"/>
        <v/>
      </c>
      <c r="J3036" s="93"/>
      <c r="L3036" s="278">
        <f t="shared" si="521"/>
        <v>0</v>
      </c>
      <c r="M3036" s="278">
        <f t="shared" si="522"/>
        <v>0</v>
      </c>
      <c r="N3036" s="319">
        <f t="shared" si="523"/>
        <v>0</v>
      </c>
      <c r="O3036" s="300"/>
      <c r="P3036" s="300"/>
      <c r="Q3036" s="297"/>
      <c r="R3036" s="297"/>
      <c r="S3036" s="299" t="str">
        <f t="shared" si="529"/>
        <v/>
      </c>
    </row>
    <row r="3037" spans="1:19" ht="30" customHeight="1" x14ac:dyDescent="0.2">
      <c r="A3037" s="277" t="str">
        <f t="shared" si="519"/>
        <v/>
      </c>
      <c r="B3037" s="296" t="str">
        <f t="shared" si="524"/>
        <v/>
      </c>
      <c r="C3037" s="296" t="str">
        <f t="shared" si="525"/>
        <v/>
      </c>
      <c r="D3037" s="297" t="str">
        <f t="shared" si="526"/>
        <v/>
      </c>
      <c r="E3037" s="298" t="str">
        <f t="shared" si="528"/>
        <v/>
      </c>
      <c r="F3037" s="297"/>
      <c r="G3037" s="297">
        <v>3037</v>
      </c>
      <c r="H3037" s="296" t="str">
        <f t="shared" si="527"/>
        <v/>
      </c>
      <c r="I3037" s="299" t="str">
        <f t="shared" si="520"/>
        <v/>
      </c>
      <c r="J3037" s="93"/>
      <c r="L3037" s="278">
        <f t="shared" si="521"/>
        <v>0</v>
      </c>
      <c r="M3037" s="278">
        <f t="shared" si="522"/>
        <v>0</v>
      </c>
      <c r="N3037" s="319">
        <f t="shared" si="523"/>
        <v>0</v>
      </c>
      <c r="O3037" s="300"/>
      <c r="P3037" s="300"/>
      <c r="Q3037" s="297"/>
      <c r="R3037" s="297"/>
      <c r="S3037" s="299" t="str">
        <f t="shared" si="529"/>
        <v/>
      </c>
    </row>
    <row r="3038" spans="1:19" ht="30" customHeight="1" x14ac:dyDescent="0.2">
      <c r="A3038" s="277" t="str">
        <f t="shared" si="519"/>
        <v/>
      </c>
      <c r="B3038" s="296" t="str">
        <f t="shared" si="524"/>
        <v/>
      </c>
      <c r="C3038" s="296" t="str">
        <f t="shared" si="525"/>
        <v/>
      </c>
      <c r="D3038" s="297" t="str">
        <f t="shared" si="526"/>
        <v/>
      </c>
      <c r="E3038" s="298" t="str">
        <f t="shared" si="528"/>
        <v/>
      </c>
      <c r="F3038" s="297"/>
      <c r="G3038" s="297">
        <v>3038</v>
      </c>
      <c r="H3038" s="296" t="str">
        <f t="shared" si="527"/>
        <v/>
      </c>
      <c r="I3038" s="299" t="str">
        <f t="shared" si="520"/>
        <v/>
      </c>
      <c r="J3038" s="93"/>
      <c r="L3038" s="278">
        <f t="shared" si="521"/>
        <v>0</v>
      </c>
      <c r="M3038" s="278">
        <f t="shared" si="522"/>
        <v>0</v>
      </c>
      <c r="N3038" s="319">
        <f t="shared" si="523"/>
        <v>0</v>
      </c>
      <c r="O3038" s="300"/>
      <c r="P3038" s="300"/>
      <c r="Q3038" s="297"/>
      <c r="R3038" s="297"/>
      <c r="S3038" s="299" t="str">
        <f t="shared" si="529"/>
        <v/>
      </c>
    </row>
    <row r="3039" spans="1:19" ht="30" customHeight="1" x14ac:dyDescent="0.2">
      <c r="A3039" s="277" t="str">
        <f t="shared" si="519"/>
        <v/>
      </c>
      <c r="B3039" s="296" t="str">
        <f t="shared" si="524"/>
        <v/>
      </c>
      <c r="C3039" s="296" t="str">
        <f t="shared" si="525"/>
        <v/>
      </c>
      <c r="D3039" s="297" t="str">
        <f t="shared" si="526"/>
        <v/>
      </c>
      <c r="E3039" s="298" t="str">
        <f t="shared" si="528"/>
        <v/>
      </c>
      <c r="F3039" s="297"/>
      <c r="G3039" s="297">
        <v>3039</v>
      </c>
      <c r="H3039" s="296" t="str">
        <f t="shared" si="527"/>
        <v/>
      </c>
      <c r="I3039" s="299" t="str">
        <f t="shared" si="520"/>
        <v/>
      </c>
      <c r="J3039" s="93"/>
      <c r="L3039" s="278">
        <f t="shared" si="521"/>
        <v>0</v>
      </c>
      <c r="M3039" s="278">
        <f t="shared" si="522"/>
        <v>0</v>
      </c>
      <c r="N3039" s="319">
        <f t="shared" si="523"/>
        <v>0</v>
      </c>
      <c r="O3039" s="300"/>
      <c r="P3039" s="300"/>
      <c r="Q3039" s="297"/>
      <c r="R3039" s="297"/>
      <c r="S3039" s="299" t="str">
        <f t="shared" si="529"/>
        <v/>
      </c>
    </row>
    <row r="3040" spans="1:19" ht="30" customHeight="1" x14ac:dyDescent="0.2">
      <c r="A3040" s="277" t="str">
        <f t="shared" si="519"/>
        <v/>
      </c>
      <c r="B3040" s="296" t="str">
        <f t="shared" si="524"/>
        <v/>
      </c>
      <c r="C3040" s="296" t="str">
        <f t="shared" si="525"/>
        <v/>
      </c>
      <c r="D3040" s="297" t="str">
        <f t="shared" si="526"/>
        <v/>
      </c>
      <c r="E3040" s="298" t="str">
        <f t="shared" si="528"/>
        <v/>
      </c>
      <c r="F3040" s="297"/>
      <c r="G3040" s="297">
        <v>3040</v>
      </c>
      <c r="H3040" s="296" t="str">
        <f t="shared" si="527"/>
        <v/>
      </c>
      <c r="I3040" s="299" t="str">
        <f t="shared" si="520"/>
        <v/>
      </c>
      <c r="J3040" s="93"/>
      <c r="L3040" s="278">
        <f t="shared" si="521"/>
        <v>0</v>
      </c>
      <c r="M3040" s="278">
        <f t="shared" si="522"/>
        <v>0</v>
      </c>
      <c r="N3040" s="319">
        <f t="shared" si="523"/>
        <v>0</v>
      </c>
      <c r="O3040" s="300"/>
      <c r="P3040" s="300"/>
      <c r="Q3040" s="297"/>
      <c r="R3040" s="297"/>
      <c r="S3040" s="299" t="str">
        <f t="shared" si="529"/>
        <v/>
      </c>
    </row>
    <row r="3041" spans="1:19" ht="30" customHeight="1" x14ac:dyDescent="0.2">
      <c r="A3041" s="277" t="str">
        <f t="shared" si="519"/>
        <v/>
      </c>
      <c r="B3041" s="296" t="str">
        <f t="shared" si="524"/>
        <v/>
      </c>
      <c r="C3041" s="296" t="str">
        <f t="shared" si="525"/>
        <v/>
      </c>
      <c r="D3041" s="297" t="str">
        <f t="shared" si="526"/>
        <v/>
      </c>
      <c r="E3041" s="298" t="str">
        <f t="shared" si="528"/>
        <v/>
      </c>
      <c r="F3041" s="297"/>
      <c r="G3041" s="297">
        <v>3041</v>
      </c>
      <c r="H3041" s="296" t="str">
        <f t="shared" si="527"/>
        <v/>
      </c>
      <c r="I3041" s="299" t="str">
        <f t="shared" si="520"/>
        <v/>
      </c>
      <c r="J3041" s="93"/>
      <c r="L3041" s="278">
        <f t="shared" si="521"/>
        <v>0</v>
      </c>
      <c r="M3041" s="278">
        <f t="shared" si="522"/>
        <v>0</v>
      </c>
      <c r="N3041" s="319">
        <f t="shared" si="523"/>
        <v>0</v>
      </c>
      <c r="O3041" s="300"/>
      <c r="P3041" s="300"/>
      <c r="Q3041" s="297"/>
      <c r="R3041" s="297"/>
      <c r="S3041" s="299" t="str">
        <f t="shared" si="529"/>
        <v/>
      </c>
    </row>
    <row r="3042" spans="1:19" ht="30" customHeight="1" x14ac:dyDescent="0.2">
      <c r="A3042" s="277" t="str">
        <f t="shared" si="519"/>
        <v/>
      </c>
      <c r="B3042" s="296" t="str">
        <f t="shared" si="524"/>
        <v/>
      </c>
      <c r="C3042" s="296" t="str">
        <f t="shared" si="525"/>
        <v/>
      </c>
      <c r="D3042" s="297" t="str">
        <f t="shared" si="526"/>
        <v/>
      </c>
      <c r="E3042" s="298" t="str">
        <f t="shared" si="528"/>
        <v/>
      </c>
      <c r="F3042" s="297"/>
      <c r="G3042" s="297">
        <v>3042</v>
      </c>
      <c r="H3042" s="296" t="str">
        <f t="shared" si="527"/>
        <v/>
      </c>
      <c r="I3042" s="299" t="str">
        <f t="shared" si="520"/>
        <v/>
      </c>
      <c r="J3042" s="93"/>
      <c r="L3042" s="278">
        <f t="shared" si="521"/>
        <v>0</v>
      </c>
      <c r="M3042" s="278">
        <f t="shared" si="522"/>
        <v>0</v>
      </c>
      <c r="N3042" s="319">
        <f t="shared" si="523"/>
        <v>0</v>
      </c>
      <c r="O3042" s="300"/>
      <c r="P3042" s="300"/>
      <c r="Q3042" s="297"/>
      <c r="R3042" s="297"/>
      <c r="S3042" s="299" t="str">
        <f t="shared" si="529"/>
        <v/>
      </c>
    </row>
    <row r="3043" spans="1:19" ht="30" customHeight="1" x14ac:dyDescent="0.2">
      <c r="A3043" s="277" t="str">
        <f t="shared" si="519"/>
        <v/>
      </c>
      <c r="B3043" s="296" t="str">
        <f t="shared" si="524"/>
        <v/>
      </c>
      <c r="C3043" s="296" t="str">
        <f t="shared" si="525"/>
        <v/>
      </c>
      <c r="D3043" s="297" t="str">
        <f t="shared" si="526"/>
        <v/>
      </c>
      <c r="E3043" s="298" t="str">
        <f t="shared" si="528"/>
        <v/>
      </c>
      <c r="F3043" s="297"/>
      <c r="G3043" s="297">
        <v>3043</v>
      </c>
      <c r="H3043" s="296" t="str">
        <f t="shared" si="527"/>
        <v/>
      </c>
      <c r="I3043" s="299" t="str">
        <f t="shared" si="520"/>
        <v/>
      </c>
      <c r="J3043" s="93"/>
      <c r="L3043" s="278">
        <f t="shared" si="521"/>
        <v>0</v>
      </c>
      <c r="M3043" s="278">
        <f t="shared" si="522"/>
        <v>0</v>
      </c>
      <c r="N3043" s="319">
        <f t="shared" si="523"/>
        <v>0</v>
      </c>
      <c r="O3043" s="300"/>
      <c r="P3043" s="300"/>
      <c r="Q3043" s="297"/>
      <c r="R3043" s="297"/>
      <c r="S3043" s="299" t="str">
        <f t="shared" si="529"/>
        <v/>
      </c>
    </row>
    <row r="3044" spans="1:19" ht="30" customHeight="1" x14ac:dyDescent="0.2">
      <c r="A3044" s="277" t="str">
        <f t="shared" si="519"/>
        <v/>
      </c>
      <c r="B3044" s="296" t="str">
        <f t="shared" si="524"/>
        <v/>
      </c>
      <c r="C3044" s="296" t="str">
        <f t="shared" si="525"/>
        <v/>
      </c>
      <c r="D3044" s="297" t="str">
        <f t="shared" si="526"/>
        <v/>
      </c>
      <c r="E3044" s="298" t="str">
        <f t="shared" si="528"/>
        <v/>
      </c>
      <c r="F3044" s="297"/>
      <c r="G3044" s="297">
        <v>3044</v>
      </c>
      <c r="H3044" s="296" t="str">
        <f t="shared" si="527"/>
        <v/>
      </c>
      <c r="I3044" s="299" t="str">
        <f t="shared" si="520"/>
        <v/>
      </c>
      <c r="J3044" s="93"/>
      <c r="L3044" s="278">
        <f t="shared" si="521"/>
        <v>0</v>
      </c>
      <c r="M3044" s="278">
        <f t="shared" si="522"/>
        <v>0</v>
      </c>
      <c r="N3044" s="319">
        <f t="shared" si="523"/>
        <v>0</v>
      </c>
      <c r="O3044" s="300"/>
      <c r="P3044" s="300"/>
      <c r="Q3044" s="297"/>
      <c r="R3044" s="297"/>
      <c r="S3044" s="299" t="str">
        <f t="shared" si="529"/>
        <v/>
      </c>
    </row>
    <row r="3045" spans="1:19" ht="30" customHeight="1" x14ac:dyDescent="0.2">
      <c r="A3045" s="277" t="str">
        <f t="shared" si="519"/>
        <v/>
      </c>
      <c r="B3045" s="296" t="str">
        <f t="shared" si="524"/>
        <v/>
      </c>
      <c r="C3045" s="296" t="str">
        <f t="shared" si="525"/>
        <v/>
      </c>
      <c r="D3045" s="297" t="str">
        <f t="shared" si="526"/>
        <v/>
      </c>
      <c r="E3045" s="298" t="str">
        <f t="shared" si="528"/>
        <v/>
      </c>
      <c r="F3045" s="297"/>
      <c r="G3045" s="297">
        <v>3045</v>
      </c>
      <c r="H3045" s="296" t="str">
        <f t="shared" si="527"/>
        <v/>
      </c>
      <c r="I3045" s="299" t="str">
        <f t="shared" si="520"/>
        <v/>
      </c>
      <c r="J3045" s="93"/>
      <c r="L3045" s="278">
        <f t="shared" si="521"/>
        <v>0</v>
      </c>
      <c r="M3045" s="278">
        <f t="shared" si="522"/>
        <v>0</v>
      </c>
      <c r="N3045" s="319">
        <f t="shared" si="523"/>
        <v>0</v>
      </c>
      <c r="O3045" s="300"/>
      <c r="P3045" s="300"/>
      <c r="Q3045" s="297"/>
      <c r="R3045" s="297"/>
      <c r="S3045" s="299" t="str">
        <f t="shared" si="529"/>
        <v/>
      </c>
    </row>
    <row r="3046" spans="1:19" ht="30" customHeight="1" x14ac:dyDescent="0.2">
      <c r="A3046" s="277" t="str">
        <f t="shared" si="519"/>
        <v/>
      </c>
      <c r="B3046" s="296" t="str">
        <f t="shared" si="524"/>
        <v/>
      </c>
      <c r="C3046" s="296" t="str">
        <f t="shared" si="525"/>
        <v/>
      </c>
      <c r="D3046" s="297" t="str">
        <f t="shared" si="526"/>
        <v/>
      </c>
      <c r="E3046" s="298" t="str">
        <f t="shared" si="528"/>
        <v/>
      </c>
      <c r="F3046" s="297"/>
      <c r="G3046" s="297">
        <v>3046</v>
      </c>
      <c r="H3046" s="296" t="str">
        <f t="shared" si="527"/>
        <v/>
      </c>
      <c r="I3046" s="299" t="str">
        <f t="shared" si="520"/>
        <v/>
      </c>
      <c r="J3046" s="93"/>
      <c r="L3046" s="278">
        <f t="shared" si="521"/>
        <v>0</v>
      </c>
      <c r="M3046" s="278">
        <f t="shared" si="522"/>
        <v>0</v>
      </c>
      <c r="N3046" s="319">
        <f t="shared" si="523"/>
        <v>0</v>
      </c>
      <c r="O3046" s="300"/>
      <c r="P3046" s="300"/>
      <c r="Q3046" s="297"/>
      <c r="R3046" s="297"/>
      <c r="S3046" s="299" t="str">
        <f t="shared" si="529"/>
        <v/>
      </c>
    </row>
    <row r="3047" spans="1:19" ht="30" customHeight="1" x14ac:dyDescent="0.2">
      <c r="A3047" s="277" t="str">
        <f t="shared" si="519"/>
        <v/>
      </c>
      <c r="B3047" s="296" t="str">
        <f t="shared" si="524"/>
        <v/>
      </c>
      <c r="C3047" s="296" t="str">
        <f t="shared" si="525"/>
        <v/>
      </c>
      <c r="D3047" s="297" t="str">
        <f t="shared" si="526"/>
        <v/>
      </c>
      <c r="E3047" s="298" t="str">
        <f t="shared" si="528"/>
        <v/>
      </c>
      <c r="F3047" s="297"/>
      <c r="G3047" s="297">
        <v>3047</v>
      </c>
      <c r="H3047" s="296" t="str">
        <f t="shared" si="527"/>
        <v/>
      </c>
      <c r="I3047" s="299" t="str">
        <f t="shared" si="520"/>
        <v/>
      </c>
      <c r="J3047" s="93"/>
      <c r="L3047" s="278">
        <f t="shared" si="521"/>
        <v>0</v>
      </c>
      <c r="M3047" s="278">
        <f t="shared" si="522"/>
        <v>0</v>
      </c>
      <c r="N3047" s="319">
        <f t="shared" si="523"/>
        <v>0</v>
      </c>
      <c r="O3047" s="300"/>
      <c r="P3047" s="300"/>
      <c r="Q3047" s="297"/>
      <c r="R3047" s="297"/>
      <c r="S3047" s="299" t="str">
        <f t="shared" si="529"/>
        <v/>
      </c>
    </row>
    <row r="3048" spans="1:19" ht="30" customHeight="1" x14ac:dyDescent="0.2">
      <c r="A3048" s="277" t="str">
        <f t="shared" si="519"/>
        <v/>
      </c>
      <c r="B3048" s="296" t="str">
        <f t="shared" si="524"/>
        <v/>
      </c>
      <c r="C3048" s="296" t="str">
        <f t="shared" si="525"/>
        <v/>
      </c>
      <c r="D3048" s="297" t="str">
        <f t="shared" si="526"/>
        <v/>
      </c>
      <c r="E3048" s="298" t="str">
        <f t="shared" si="528"/>
        <v/>
      </c>
      <c r="F3048" s="297"/>
      <c r="G3048" s="297">
        <v>3048</v>
      </c>
      <c r="H3048" s="296" t="str">
        <f t="shared" si="527"/>
        <v/>
      </c>
      <c r="I3048" s="299" t="str">
        <f t="shared" si="520"/>
        <v/>
      </c>
      <c r="J3048" s="93"/>
      <c r="L3048" s="278">
        <f t="shared" si="521"/>
        <v>0</v>
      </c>
      <c r="M3048" s="278">
        <f t="shared" si="522"/>
        <v>0</v>
      </c>
      <c r="N3048" s="319">
        <f t="shared" si="523"/>
        <v>0</v>
      </c>
      <c r="O3048" s="300"/>
      <c r="P3048" s="300"/>
      <c r="Q3048" s="297"/>
      <c r="R3048" s="297"/>
      <c r="S3048" s="299" t="str">
        <f t="shared" si="529"/>
        <v/>
      </c>
    </row>
    <row r="3049" spans="1:19" ht="30" customHeight="1" x14ac:dyDescent="0.2">
      <c r="A3049" s="277" t="str">
        <f t="shared" si="519"/>
        <v/>
      </c>
      <c r="B3049" s="296" t="str">
        <f t="shared" si="524"/>
        <v/>
      </c>
      <c r="C3049" s="296" t="str">
        <f t="shared" si="525"/>
        <v/>
      </c>
      <c r="D3049" s="297" t="str">
        <f t="shared" si="526"/>
        <v/>
      </c>
      <c r="E3049" s="298" t="str">
        <f t="shared" si="528"/>
        <v/>
      </c>
      <c r="F3049" s="297"/>
      <c r="G3049" s="297">
        <v>3049</v>
      </c>
      <c r="H3049" s="296" t="str">
        <f t="shared" si="527"/>
        <v/>
      </c>
      <c r="I3049" s="299" t="str">
        <f t="shared" si="520"/>
        <v/>
      </c>
      <c r="J3049" s="93"/>
      <c r="L3049" s="278">
        <f t="shared" si="521"/>
        <v>0</v>
      </c>
      <c r="M3049" s="278">
        <f t="shared" si="522"/>
        <v>0</v>
      </c>
      <c r="N3049" s="319">
        <f t="shared" si="523"/>
        <v>0</v>
      </c>
      <c r="O3049" s="300"/>
      <c r="P3049" s="300"/>
      <c r="Q3049" s="297"/>
      <c r="R3049" s="297"/>
      <c r="S3049" s="299" t="str">
        <f t="shared" si="529"/>
        <v/>
      </c>
    </row>
    <row r="3050" spans="1:19" ht="30" customHeight="1" x14ac:dyDescent="0.2">
      <c r="A3050" s="277" t="str">
        <f t="shared" si="519"/>
        <v/>
      </c>
      <c r="B3050" s="296" t="str">
        <f t="shared" si="524"/>
        <v/>
      </c>
      <c r="C3050" s="296" t="str">
        <f t="shared" si="525"/>
        <v/>
      </c>
      <c r="D3050" s="297" t="str">
        <f t="shared" si="526"/>
        <v/>
      </c>
      <c r="E3050" s="298" t="str">
        <f t="shared" si="528"/>
        <v/>
      </c>
      <c r="F3050" s="297"/>
      <c r="G3050" s="297">
        <v>3050</v>
      </c>
      <c r="H3050" s="296" t="str">
        <f t="shared" si="527"/>
        <v/>
      </c>
      <c r="I3050" s="299" t="str">
        <f t="shared" si="520"/>
        <v/>
      </c>
      <c r="J3050" s="93"/>
      <c r="L3050" s="278">
        <f t="shared" si="521"/>
        <v>0</v>
      </c>
      <c r="M3050" s="278">
        <f t="shared" si="522"/>
        <v>0</v>
      </c>
      <c r="N3050" s="319">
        <f t="shared" si="523"/>
        <v>0</v>
      </c>
      <c r="O3050" s="300"/>
      <c r="P3050" s="300"/>
      <c r="Q3050" s="297"/>
      <c r="R3050" s="297"/>
      <c r="S3050" s="299" t="str">
        <f t="shared" si="529"/>
        <v/>
      </c>
    </row>
    <row r="3051" spans="1:19" ht="30" customHeight="1" x14ac:dyDescent="0.2">
      <c r="A3051" s="277" t="str">
        <f t="shared" si="519"/>
        <v/>
      </c>
      <c r="B3051" s="296" t="str">
        <f t="shared" si="524"/>
        <v/>
      </c>
      <c r="C3051" s="296" t="str">
        <f t="shared" si="525"/>
        <v/>
      </c>
      <c r="D3051" s="297" t="str">
        <f t="shared" si="526"/>
        <v/>
      </c>
      <c r="E3051" s="298" t="str">
        <f t="shared" si="528"/>
        <v/>
      </c>
      <c r="F3051" s="297"/>
      <c r="G3051" s="297">
        <v>3051</v>
      </c>
      <c r="H3051" s="296" t="str">
        <f t="shared" si="527"/>
        <v/>
      </c>
      <c r="I3051" s="299" t="str">
        <f t="shared" si="520"/>
        <v/>
      </c>
      <c r="J3051" s="93"/>
      <c r="L3051" s="278">
        <f t="shared" si="521"/>
        <v>0</v>
      </c>
      <c r="M3051" s="278">
        <f t="shared" si="522"/>
        <v>0</v>
      </c>
      <c r="N3051" s="319">
        <f t="shared" si="523"/>
        <v>0</v>
      </c>
      <c r="O3051" s="300"/>
      <c r="P3051" s="300"/>
      <c r="Q3051" s="297"/>
      <c r="R3051" s="297"/>
      <c r="S3051" s="299" t="str">
        <f t="shared" si="529"/>
        <v/>
      </c>
    </row>
    <row r="3052" spans="1:19" ht="30" customHeight="1" x14ac:dyDescent="0.2">
      <c r="A3052" s="277" t="str">
        <f t="shared" si="519"/>
        <v/>
      </c>
      <c r="B3052" s="296" t="str">
        <f t="shared" si="524"/>
        <v/>
      </c>
      <c r="C3052" s="296" t="str">
        <f t="shared" si="525"/>
        <v/>
      </c>
      <c r="D3052" s="297" t="str">
        <f t="shared" si="526"/>
        <v/>
      </c>
      <c r="E3052" s="298" t="str">
        <f t="shared" si="528"/>
        <v/>
      </c>
      <c r="F3052" s="297"/>
      <c r="G3052" s="297">
        <v>3052</v>
      </c>
      <c r="H3052" s="296" t="str">
        <f t="shared" si="527"/>
        <v/>
      </c>
      <c r="I3052" s="299" t="str">
        <f t="shared" si="520"/>
        <v/>
      </c>
      <c r="J3052" s="93"/>
      <c r="L3052" s="278">
        <f t="shared" si="521"/>
        <v>0</v>
      </c>
      <c r="M3052" s="278">
        <f t="shared" si="522"/>
        <v>0</v>
      </c>
      <c r="N3052" s="319">
        <f t="shared" si="523"/>
        <v>0</v>
      </c>
      <c r="O3052" s="300"/>
      <c r="P3052" s="300"/>
      <c r="Q3052" s="297"/>
      <c r="R3052" s="297"/>
      <c r="S3052" s="299" t="str">
        <f t="shared" si="529"/>
        <v/>
      </c>
    </row>
    <row r="3053" spans="1:19" ht="30" customHeight="1" x14ac:dyDescent="0.2">
      <c r="A3053" s="277" t="str">
        <f t="shared" si="519"/>
        <v/>
      </c>
      <c r="B3053" s="296" t="str">
        <f t="shared" si="524"/>
        <v/>
      </c>
      <c r="C3053" s="296" t="str">
        <f t="shared" si="525"/>
        <v/>
      </c>
      <c r="D3053" s="297" t="str">
        <f t="shared" si="526"/>
        <v/>
      </c>
      <c r="E3053" s="298" t="str">
        <f t="shared" si="528"/>
        <v/>
      </c>
      <c r="F3053" s="297"/>
      <c r="G3053" s="297">
        <v>3053</v>
      </c>
      <c r="H3053" s="296" t="str">
        <f t="shared" si="527"/>
        <v/>
      </c>
      <c r="I3053" s="299" t="str">
        <f t="shared" si="520"/>
        <v/>
      </c>
      <c r="J3053" s="93"/>
      <c r="L3053" s="278">
        <f t="shared" si="521"/>
        <v>0</v>
      </c>
      <c r="M3053" s="278">
        <f t="shared" si="522"/>
        <v>0</v>
      </c>
      <c r="N3053" s="319">
        <f t="shared" si="523"/>
        <v>0</v>
      </c>
      <c r="O3053" s="300"/>
      <c r="P3053" s="300"/>
      <c r="Q3053" s="297"/>
      <c r="R3053" s="297"/>
      <c r="S3053" s="299" t="str">
        <f t="shared" si="529"/>
        <v/>
      </c>
    </row>
    <row r="3054" spans="1:19" ht="30" customHeight="1" x14ac:dyDescent="0.2">
      <c r="A3054" s="277" t="str">
        <f t="shared" si="519"/>
        <v/>
      </c>
      <c r="B3054" s="296" t="str">
        <f t="shared" si="524"/>
        <v/>
      </c>
      <c r="C3054" s="296" t="str">
        <f t="shared" si="525"/>
        <v/>
      </c>
      <c r="D3054" s="297" t="str">
        <f t="shared" si="526"/>
        <v/>
      </c>
      <c r="E3054" s="298" t="str">
        <f t="shared" si="528"/>
        <v/>
      </c>
      <c r="F3054" s="297"/>
      <c r="G3054" s="297">
        <v>3054</v>
      </c>
      <c r="H3054" s="296" t="str">
        <f t="shared" si="527"/>
        <v/>
      </c>
      <c r="I3054" s="299" t="str">
        <f t="shared" si="520"/>
        <v/>
      </c>
      <c r="J3054" s="93"/>
      <c r="L3054" s="278">
        <f t="shared" si="521"/>
        <v>0</v>
      </c>
      <c r="M3054" s="278">
        <f t="shared" si="522"/>
        <v>0</v>
      </c>
      <c r="N3054" s="319">
        <f t="shared" si="523"/>
        <v>0</v>
      </c>
      <c r="O3054" s="300"/>
      <c r="P3054" s="300"/>
      <c r="Q3054" s="297"/>
      <c r="R3054" s="297"/>
      <c r="S3054" s="299" t="str">
        <f t="shared" si="529"/>
        <v/>
      </c>
    </row>
    <row r="3055" spans="1:19" ht="30" customHeight="1" x14ac:dyDescent="0.2">
      <c r="A3055" s="277" t="str">
        <f t="shared" si="519"/>
        <v/>
      </c>
      <c r="B3055" s="296" t="str">
        <f t="shared" si="524"/>
        <v/>
      </c>
      <c r="C3055" s="296" t="str">
        <f t="shared" si="525"/>
        <v/>
      </c>
      <c r="D3055" s="297" t="str">
        <f t="shared" si="526"/>
        <v/>
      </c>
      <c r="E3055" s="298" t="str">
        <f t="shared" si="528"/>
        <v/>
      </c>
      <c r="F3055" s="297"/>
      <c r="G3055" s="297">
        <v>3055</v>
      </c>
      <c r="H3055" s="296" t="str">
        <f t="shared" si="527"/>
        <v/>
      </c>
      <c r="I3055" s="299" t="str">
        <f t="shared" si="520"/>
        <v/>
      </c>
      <c r="J3055" s="93"/>
      <c r="L3055" s="278">
        <f t="shared" si="521"/>
        <v>0</v>
      </c>
      <c r="M3055" s="278">
        <f t="shared" si="522"/>
        <v>0</v>
      </c>
      <c r="N3055" s="319">
        <f t="shared" si="523"/>
        <v>0</v>
      </c>
      <c r="O3055" s="300"/>
      <c r="P3055" s="300"/>
      <c r="Q3055" s="297"/>
      <c r="R3055" s="297"/>
      <c r="S3055" s="299" t="str">
        <f t="shared" si="529"/>
        <v/>
      </c>
    </row>
    <row r="3056" spans="1:19" ht="30" customHeight="1" x14ac:dyDescent="0.2">
      <c r="A3056" s="277" t="str">
        <f t="shared" si="519"/>
        <v/>
      </c>
      <c r="B3056" s="296" t="str">
        <f t="shared" si="524"/>
        <v/>
      </c>
      <c r="C3056" s="296" t="str">
        <f t="shared" si="525"/>
        <v/>
      </c>
      <c r="D3056" s="297" t="str">
        <f t="shared" si="526"/>
        <v/>
      </c>
      <c r="E3056" s="298" t="str">
        <f t="shared" si="528"/>
        <v/>
      </c>
      <c r="F3056" s="297"/>
      <c r="G3056" s="297">
        <v>3056</v>
      </c>
      <c r="H3056" s="296" t="str">
        <f t="shared" si="527"/>
        <v/>
      </c>
      <c r="I3056" s="299" t="str">
        <f t="shared" si="520"/>
        <v/>
      </c>
      <c r="J3056" s="93"/>
      <c r="L3056" s="278">
        <f t="shared" si="521"/>
        <v>0</v>
      </c>
      <c r="M3056" s="278">
        <f t="shared" si="522"/>
        <v>0</v>
      </c>
      <c r="N3056" s="319">
        <f t="shared" si="523"/>
        <v>0</v>
      </c>
      <c r="O3056" s="300"/>
      <c r="P3056" s="300"/>
      <c r="Q3056" s="297"/>
      <c r="R3056" s="297"/>
      <c r="S3056" s="299" t="str">
        <f t="shared" si="529"/>
        <v/>
      </c>
    </row>
    <row r="3057" spans="1:19" ht="30" customHeight="1" x14ac:dyDescent="0.2">
      <c r="A3057" s="277" t="str">
        <f t="shared" si="519"/>
        <v/>
      </c>
      <c r="B3057" s="296" t="str">
        <f t="shared" si="524"/>
        <v/>
      </c>
      <c r="C3057" s="296" t="str">
        <f t="shared" si="525"/>
        <v/>
      </c>
      <c r="D3057" s="297" t="str">
        <f t="shared" si="526"/>
        <v/>
      </c>
      <c r="E3057" s="298" t="str">
        <f t="shared" si="528"/>
        <v/>
      </c>
      <c r="F3057" s="297"/>
      <c r="G3057" s="297">
        <v>3057</v>
      </c>
      <c r="H3057" s="296" t="str">
        <f t="shared" si="527"/>
        <v/>
      </c>
      <c r="I3057" s="299" t="str">
        <f t="shared" si="520"/>
        <v/>
      </c>
      <c r="J3057" s="93"/>
      <c r="L3057" s="278">
        <f t="shared" si="521"/>
        <v>0</v>
      </c>
      <c r="M3057" s="278">
        <f t="shared" si="522"/>
        <v>0</v>
      </c>
      <c r="N3057" s="319">
        <f t="shared" si="523"/>
        <v>0</v>
      </c>
      <c r="O3057" s="300"/>
      <c r="P3057" s="300"/>
      <c r="Q3057" s="297"/>
      <c r="R3057" s="297"/>
      <c r="S3057" s="299" t="str">
        <f t="shared" si="529"/>
        <v/>
      </c>
    </row>
    <row r="3058" spans="1:19" ht="30" customHeight="1" x14ac:dyDescent="0.2">
      <c r="A3058" s="277" t="str">
        <f t="shared" si="519"/>
        <v/>
      </c>
      <c r="B3058" s="296" t="str">
        <f t="shared" si="524"/>
        <v/>
      </c>
      <c r="C3058" s="296" t="str">
        <f t="shared" si="525"/>
        <v/>
      </c>
      <c r="D3058" s="297" t="str">
        <f t="shared" si="526"/>
        <v/>
      </c>
      <c r="E3058" s="298" t="str">
        <f t="shared" si="528"/>
        <v/>
      </c>
      <c r="F3058" s="297"/>
      <c r="G3058" s="297">
        <v>3058</v>
      </c>
      <c r="H3058" s="296" t="str">
        <f t="shared" si="527"/>
        <v/>
      </c>
      <c r="I3058" s="299" t="str">
        <f t="shared" si="520"/>
        <v/>
      </c>
      <c r="J3058" s="93"/>
      <c r="L3058" s="278">
        <f t="shared" si="521"/>
        <v>0</v>
      </c>
      <c r="M3058" s="278">
        <f t="shared" si="522"/>
        <v>0</v>
      </c>
      <c r="N3058" s="319">
        <f t="shared" si="523"/>
        <v>0</v>
      </c>
      <c r="O3058" s="300"/>
      <c r="P3058" s="300"/>
      <c r="Q3058" s="297"/>
      <c r="R3058" s="297"/>
      <c r="S3058" s="299" t="str">
        <f t="shared" si="529"/>
        <v/>
      </c>
    </row>
    <row r="3059" spans="1:19" ht="30" customHeight="1" x14ac:dyDescent="0.2">
      <c r="A3059" s="277" t="str">
        <f t="shared" si="519"/>
        <v/>
      </c>
      <c r="B3059" s="296" t="str">
        <f t="shared" si="524"/>
        <v/>
      </c>
      <c r="C3059" s="296" t="str">
        <f t="shared" si="525"/>
        <v/>
      </c>
      <c r="D3059" s="297" t="str">
        <f t="shared" si="526"/>
        <v/>
      </c>
      <c r="E3059" s="298" t="str">
        <f t="shared" si="528"/>
        <v/>
      </c>
      <c r="F3059" s="297"/>
      <c r="G3059" s="297">
        <v>3059</v>
      </c>
      <c r="H3059" s="296" t="str">
        <f t="shared" si="527"/>
        <v/>
      </c>
      <c r="I3059" s="299" t="str">
        <f t="shared" si="520"/>
        <v/>
      </c>
      <c r="J3059" s="93"/>
      <c r="L3059" s="278">
        <f t="shared" si="521"/>
        <v>0</v>
      </c>
      <c r="M3059" s="278">
        <f t="shared" si="522"/>
        <v>0</v>
      </c>
      <c r="N3059" s="319">
        <f t="shared" si="523"/>
        <v>0</v>
      </c>
      <c r="O3059" s="300"/>
      <c r="P3059" s="300"/>
      <c r="Q3059" s="297"/>
      <c r="R3059" s="297"/>
      <c r="S3059" s="299" t="str">
        <f t="shared" si="529"/>
        <v/>
      </c>
    </row>
    <row r="3060" spans="1:19" ht="30" customHeight="1" x14ac:dyDescent="0.2">
      <c r="A3060" s="277" t="str">
        <f t="shared" si="519"/>
        <v/>
      </c>
      <c r="B3060" s="296" t="str">
        <f t="shared" si="524"/>
        <v/>
      </c>
      <c r="C3060" s="296" t="str">
        <f t="shared" si="525"/>
        <v/>
      </c>
      <c r="D3060" s="297" t="str">
        <f t="shared" si="526"/>
        <v/>
      </c>
      <c r="E3060" s="298" t="str">
        <f t="shared" si="528"/>
        <v/>
      </c>
      <c r="F3060" s="297"/>
      <c r="G3060" s="297">
        <v>3060</v>
      </c>
      <c r="H3060" s="296" t="str">
        <f t="shared" si="527"/>
        <v/>
      </c>
      <c r="I3060" s="299" t="str">
        <f t="shared" si="520"/>
        <v/>
      </c>
      <c r="J3060" s="93"/>
      <c r="L3060" s="278">
        <f t="shared" si="521"/>
        <v>0</v>
      </c>
      <c r="M3060" s="278">
        <f t="shared" si="522"/>
        <v>0</v>
      </c>
      <c r="N3060" s="319">
        <f t="shared" si="523"/>
        <v>0</v>
      </c>
      <c r="O3060" s="300"/>
      <c r="P3060" s="300"/>
      <c r="Q3060" s="297"/>
      <c r="R3060" s="297"/>
      <c r="S3060" s="299" t="str">
        <f t="shared" si="529"/>
        <v/>
      </c>
    </row>
    <row r="3061" spans="1:19" ht="30" customHeight="1" x14ac:dyDescent="0.2">
      <c r="A3061" s="277" t="str">
        <f t="shared" si="519"/>
        <v/>
      </c>
      <c r="B3061" s="296" t="str">
        <f t="shared" si="524"/>
        <v/>
      </c>
      <c r="C3061" s="296" t="str">
        <f t="shared" si="525"/>
        <v/>
      </c>
      <c r="D3061" s="297" t="str">
        <f t="shared" si="526"/>
        <v/>
      </c>
      <c r="E3061" s="298" t="str">
        <f t="shared" si="528"/>
        <v/>
      </c>
      <c r="F3061" s="297"/>
      <c r="G3061" s="297">
        <v>3061</v>
      </c>
      <c r="H3061" s="296" t="str">
        <f t="shared" si="527"/>
        <v/>
      </c>
      <c r="I3061" s="299" t="str">
        <f t="shared" si="520"/>
        <v/>
      </c>
      <c r="J3061" s="93"/>
      <c r="L3061" s="278">
        <f t="shared" si="521"/>
        <v>0</v>
      </c>
      <c r="M3061" s="278">
        <f t="shared" si="522"/>
        <v>0</v>
      </c>
      <c r="N3061" s="319">
        <f t="shared" si="523"/>
        <v>0</v>
      </c>
      <c r="O3061" s="300"/>
      <c r="P3061" s="300"/>
      <c r="Q3061" s="297"/>
      <c r="R3061" s="297"/>
      <c r="S3061" s="299" t="str">
        <f t="shared" si="529"/>
        <v/>
      </c>
    </row>
    <row r="3062" spans="1:19" ht="30" customHeight="1" x14ac:dyDescent="0.2">
      <c r="A3062" s="277" t="str">
        <f t="shared" si="519"/>
        <v/>
      </c>
      <c r="B3062" s="296" t="str">
        <f t="shared" si="524"/>
        <v/>
      </c>
      <c r="C3062" s="296" t="str">
        <f t="shared" si="525"/>
        <v/>
      </c>
      <c r="D3062" s="297" t="str">
        <f t="shared" si="526"/>
        <v/>
      </c>
      <c r="E3062" s="298" t="str">
        <f t="shared" si="528"/>
        <v/>
      </c>
      <c r="F3062" s="297"/>
      <c r="G3062" s="297">
        <v>3062</v>
      </c>
      <c r="H3062" s="296" t="str">
        <f t="shared" si="527"/>
        <v/>
      </c>
      <c r="I3062" s="299" t="str">
        <f t="shared" si="520"/>
        <v/>
      </c>
      <c r="J3062" s="93"/>
      <c r="L3062" s="278">
        <f t="shared" si="521"/>
        <v>0</v>
      </c>
      <c r="M3062" s="278">
        <f t="shared" si="522"/>
        <v>0</v>
      </c>
      <c r="N3062" s="319">
        <f t="shared" si="523"/>
        <v>0</v>
      </c>
      <c r="O3062" s="300"/>
      <c r="P3062" s="300"/>
      <c r="Q3062" s="297"/>
      <c r="R3062" s="297"/>
      <c r="S3062" s="299" t="str">
        <f t="shared" si="529"/>
        <v/>
      </c>
    </row>
    <row r="3063" spans="1:19" ht="30" customHeight="1" x14ac:dyDescent="0.2">
      <c r="A3063" s="277" t="str">
        <f t="shared" si="519"/>
        <v/>
      </c>
      <c r="B3063" s="296" t="str">
        <f t="shared" si="524"/>
        <v/>
      </c>
      <c r="C3063" s="296" t="str">
        <f t="shared" si="525"/>
        <v/>
      </c>
      <c r="D3063" s="297" t="str">
        <f t="shared" si="526"/>
        <v/>
      </c>
      <c r="E3063" s="298" t="str">
        <f t="shared" si="528"/>
        <v/>
      </c>
      <c r="F3063" s="297"/>
      <c r="G3063" s="297">
        <v>3063</v>
      </c>
      <c r="H3063" s="296" t="str">
        <f t="shared" si="527"/>
        <v/>
      </c>
      <c r="I3063" s="299" t="str">
        <f t="shared" si="520"/>
        <v/>
      </c>
      <c r="J3063" s="93"/>
      <c r="L3063" s="278">
        <f t="shared" si="521"/>
        <v>0</v>
      </c>
      <c r="M3063" s="278">
        <f t="shared" si="522"/>
        <v>0</v>
      </c>
      <c r="N3063" s="319">
        <f t="shared" si="523"/>
        <v>0</v>
      </c>
      <c r="O3063" s="300"/>
      <c r="P3063" s="300"/>
      <c r="Q3063" s="297"/>
      <c r="R3063" s="297"/>
      <c r="S3063" s="299" t="str">
        <f t="shared" si="529"/>
        <v/>
      </c>
    </row>
    <row r="3064" spans="1:19" ht="30" customHeight="1" x14ac:dyDescent="0.2">
      <c r="A3064" s="277" t="str">
        <f t="shared" si="519"/>
        <v/>
      </c>
      <c r="B3064" s="296" t="str">
        <f t="shared" si="524"/>
        <v/>
      </c>
      <c r="C3064" s="296" t="str">
        <f t="shared" si="525"/>
        <v/>
      </c>
      <c r="D3064" s="297" t="str">
        <f t="shared" si="526"/>
        <v/>
      </c>
      <c r="E3064" s="298" t="str">
        <f t="shared" si="528"/>
        <v/>
      </c>
      <c r="F3064" s="297"/>
      <c r="G3064" s="297">
        <v>3064</v>
      </c>
      <c r="H3064" s="296" t="str">
        <f t="shared" si="527"/>
        <v/>
      </c>
      <c r="I3064" s="299" t="str">
        <f t="shared" si="520"/>
        <v/>
      </c>
      <c r="J3064" s="93"/>
      <c r="L3064" s="278">
        <f t="shared" si="521"/>
        <v>0</v>
      </c>
      <c r="M3064" s="278">
        <f t="shared" si="522"/>
        <v>0</v>
      </c>
      <c r="N3064" s="319">
        <f t="shared" si="523"/>
        <v>0</v>
      </c>
      <c r="O3064" s="300"/>
      <c r="P3064" s="300"/>
      <c r="Q3064" s="297"/>
      <c r="R3064" s="297"/>
      <c r="S3064" s="299" t="str">
        <f t="shared" si="529"/>
        <v/>
      </c>
    </row>
    <row r="3065" spans="1:19" ht="30" customHeight="1" x14ac:dyDescent="0.2">
      <c r="A3065" s="277" t="str">
        <f t="shared" si="519"/>
        <v/>
      </c>
      <c r="B3065" s="296" t="str">
        <f t="shared" si="524"/>
        <v/>
      </c>
      <c r="C3065" s="296" t="str">
        <f t="shared" si="525"/>
        <v/>
      </c>
      <c r="D3065" s="297" t="str">
        <f t="shared" si="526"/>
        <v/>
      </c>
      <c r="E3065" s="298" t="str">
        <f t="shared" si="528"/>
        <v/>
      </c>
      <c r="F3065" s="297"/>
      <c r="G3065" s="297">
        <v>3065</v>
      </c>
      <c r="H3065" s="296" t="str">
        <f t="shared" si="527"/>
        <v/>
      </c>
      <c r="I3065" s="299" t="str">
        <f t="shared" si="520"/>
        <v/>
      </c>
      <c r="J3065" s="93"/>
      <c r="L3065" s="278">
        <f t="shared" si="521"/>
        <v>0</v>
      </c>
      <c r="M3065" s="278">
        <f t="shared" si="522"/>
        <v>0</v>
      </c>
      <c r="N3065" s="319">
        <f t="shared" si="523"/>
        <v>0</v>
      </c>
      <c r="O3065" s="300"/>
      <c r="P3065" s="300"/>
      <c r="Q3065" s="297"/>
      <c r="R3065" s="297"/>
      <c r="S3065" s="299" t="str">
        <f t="shared" si="529"/>
        <v/>
      </c>
    </row>
    <row r="3066" spans="1:19" ht="30" customHeight="1" x14ac:dyDescent="0.2">
      <c r="A3066" s="277" t="str">
        <f t="shared" si="519"/>
        <v/>
      </c>
      <c r="B3066" s="296" t="str">
        <f t="shared" si="524"/>
        <v/>
      </c>
      <c r="C3066" s="296" t="str">
        <f t="shared" si="525"/>
        <v/>
      </c>
      <c r="D3066" s="297" t="str">
        <f t="shared" si="526"/>
        <v/>
      </c>
      <c r="E3066" s="298" t="str">
        <f t="shared" si="528"/>
        <v/>
      </c>
      <c r="F3066" s="297"/>
      <c r="G3066" s="297">
        <v>3066</v>
      </c>
      <c r="H3066" s="296" t="str">
        <f t="shared" si="527"/>
        <v/>
      </c>
      <c r="I3066" s="299" t="str">
        <f t="shared" si="520"/>
        <v/>
      </c>
      <c r="J3066" s="93"/>
      <c r="L3066" s="278">
        <f t="shared" si="521"/>
        <v>0</v>
      </c>
      <c r="M3066" s="278">
        <f t="shared" si="522"/>
        <v>0</v>
      </c>
      <c r="N3066" s="319">
        <f t="shared" si="523"/>
        <v>0</v>
      </c>
      <c r="O3066" s="300"/>
      <c r="P3066" s="300"/>
      <c r="Q3066" s="297"/>
      <c r="R3066" s="297"/>
      <c r="S3066" s="299" t="str">
        <f t="shared" si="529"/>
        <v/>
      </c>
    </row>
    <row r="3067" spans="1:19" ht="30" customHeight="1" x14ac:dyDescent="0.2">
      <c r="A3067" s="277" t="str">
        <f t="shared" si="519"/>
        <v/>
      </c>
      <c r="B3067" s="296" t="str">
        <f t="shared" si="524"/>
        <v/>
      </c>
      <c r="C3067" s="296" t="str">
        <f t="shared" si="525"/>
        <v/>
      </c>
      <c r="D3067" s="297" t="str">
        <f t="shared" si="526"/>
        <v/>
      </c>
      <c r="E3067" s="298" t="str">
        <f t="shared" si="528"/>
        <v/>
      </c>
      <c r="F3067" s="297"/>
      <c r="G3067" s="297">
        <v>3067</v>
      </c>
      <c r="H3067" s="296" t="str">
        <f t="shared" si="527"/>
        <v/>
      </c>
      <c r="I3067" s="299" t="str">
        <f t="shared" si="520"/>
        <v/>
      </c>
      <c r="J3067" s="93"/>
      <c r="L3067" s="278">
        <f t="shared" si="521"/>
        <v>0</v>
      </c>
      <c r="M3067" s="278">
        <f t="shared" si="522"/>
        <v>0</v>
      </c>
      <c r="N3067" s="319">
        <f t="shared" si="523"/>
        <v>0</v>
      </c>
      <c r="O3067" s="300"/>
      <c r="P3067" s="300"/>
      <c r="Q3067" s="297"/>
      <c r="R3067" s="297"/>
      <c r="S3067" s="299" t="str">
        <f t="shared" si="529"/>
        <v/>
      </c>
    </row>
    <row r="3068" spans="1:19" ht="30" customHeight="1" x14ac:dyDescent="0.2">
      <c r="A3068" s="277" t="str">
        <f t="shared" si="519"/>
        <v/>
      </c>
      <c r="B3068" s="296" t="str">
        <f t="shared" si="524"/>
        <v/>
      </c>
      <c r="C3068" s="296" t="str">
        <f t="shared" si="525"/>
        <v/>
      </c>
      <c r="D3068" s="297" t="str">
        <f t="shared" si="526"/>
        <v/>
      </c>
      <c r="E3068" s="298" t="str">
        <f t="shared" si="528"/>
        <v/>
      </c>
      <c r="F3068" s="297"/>
      <c r="G3068" s="297">
        <v>3068</v>
      </c>
      <c r="H3068" s="296" t="str">
        <f t="shared" si="527"/>
        <v/>
      </c>
      <c r="I3068" s="299" t="str">
        <f t="shared" si="520"/>
        <v/>
      </c>
      <c r="J3068" s="93"/>
      <c r="L3068" s="278">
        <f t="shared" si="521"/>
        <v>0</v>
      </c>
      <c r="M3068" s="278">
        <f t="shared" si="522"/>
        <v>0</v>
      </c>
      <c r="N3068" s="319">
        <f t="shared" si="523"/>
        <v>0</v>
      </c>
      <c r="O3068" s="300"/>
      <c r="P3068" s="300"/>
      <c r="Q3068" s="297"/>
      <c r="R3068" s="297"/>
      <c r="S3068" s="299" t="str">
        <f t="shared" si="529"/>
        <v/>
      </c>
    </row>
    <row r="3069" spans="1:19" ht="30" customHeight="1" x14ac:dyDescent="0.2">
      <c r="A3069" s="277" t="str">
        <f t="shared" si="519"/>
        <v/>
      </c>
      <c r="B3069" s="296" t="str">
        <f t="shared" si="524"/>
        <v/>
      </c>
      <c r="C3069" s="296" t="str">
        <f t="shared" si="525"/>
        <v/>
      </c>
      <c r="D3069" s="297" t="str">
        <f t="shared" si="526"/>
        <v/>
      </c>
      <c r="E3069" s="298" t="str">
        <f t="shared" si="528"/>
        <v/>
      </c>
      <c r="F3069" s="297"/>
      <c r="G3069" s="297">
        <v>3069</v>
      </c>
      <c r="H3069" s="296" t="str">
        <f t="shared" si="527"/>
        <v/>
      </c>
      <c r="I3069" s="299" t="str">
        <f t="shared" si="520"/>
        <v/>
      </c>
      <c r="J3069" s="93"/>
      <c r="L3069" s="278">
        <f t="shared" si="521"/>
        <v>0</v>
      </c>
      <c r="M3069" s="278">
        <f t="shared" si="522"/>
        <v>0</v>
      </c>
      <c r="N3069" s="319">
        <f t="shared" si="523"/>
        <v>0</v>
      </c>
      <c r="O3069" s="300"/>
      <c r="P3069" s="300"/>
      <c r="Q3069" s="297"/>
      <c r="R3069" s="297"/>
      <c r="S3069" s="299" t="str">
        <f t="shared" si="529"/>
        <v/>
      </c>
    </row>
    <row r="3070" spans="1:19" ht="30" customHeight="1" x14ac:dyDescent="0.2">
      <c r="A3070" s="277" t="str">
        <f t="shared" si="519"/>
        <v/>
      </c>
      <c r="B3070" s="296" t="str">
        <f t="shared" si="524"/>
        <v/>
      </c>
      <c r="C3070" s="296" t="str">
        <f t="shared" si="525"/>
        <v/>
      </c>
      <c r="D3070" s="297" t="str">
        <f t="shared" si="526"/>
        <v/>
      </c>
      <c r="E3070" s="298" t="str">
        <f t="shared" si="528"/>
        <v/>
      </c>
      <c r="F3070" s="297"/>
      <c r="G3070" s="297">
        <v>3070</v>
      </c>
      <c r="H3070" s="296" t="str">
        <f t="shared" si="527"/>
        <v/>
      </c>
      <c r="I3070" s="299" t="str">
        <f t="shared" si="520"/>
        <v/>
      </c>
      <c r="J3070" s="93"/>
      <c r="L3070" s="278">
        <f t="shared" si="521"/>
        <v>0</v>
      </c>
      <c r="M3070" s="278">
        <f t="shared" si="522"/>
        <v>0</v>
      </c>
      <c r="N3070" s="319">
        <f t="shared" si="523"/>
        <v>0</v>
      </c>
      <c r="O3070" s="300"/>
      <c r="P3070" s="300"/>
      <c r="Q3070" s="297"/>
      <c r="R3070" s="297"/>
      <c r="S3070" s="299" t="str">
        <f t="shared" si="529"/>
        <v/>
      </c>
    </row>
    <row r="3071" spans="1:19" ht="30" customHeight="1" x14ac:dyDescent="0.2">
      <c r="A3071" s="277" t="str">
        <f t="shared" si="519"/>
        <v/>
      </c>
      <c r="B3071" s="296" t="str">
        <f t="shared" si="524"/>
        <v/>
      </c>
      <c r="C3071" s="296" t="str">
        <f t="shared" si="525"/>
        <v/>
      </c>
      <c r="D3071" s="297" t="str">
        <f t="shared" si="526"/>
        <v/>
      </c>
      <c r="E3071" s="298" t="str">
        <f t="shared" si="528"/>
        <v/>
      </c>
      <c r="F3071" s="297"/>
      <c r="G3071" s="297">
        <v>3071</v>
      </c>
      <c r="H3071" s="296" t="str">
        <f t="shared" si="527"/>
        <v/>
      </c>
      <c r="I3071" s="299" t="str">
        <f t="shared" si="520"/>
        <v/>
      </c>
      <c r="J3071" s="93"/>
      <c r="L3071" s="278">
        <f t="shared" si="521"/>
        <v>0</v>
      </c>
      <c r="M3071" s="278">
        <f t="shared" si="522"/>
        <v>0</v>
      </c>
      <c r="N3071" s="319">
        <f t="shared" si="523"/>
        <v>0</v>
      </c>
      <c r="O3071" s="300"/>
      <c r="P3071" s="300"/>
      <c r="Q3071" s="297"/>
      <c r="R3071" s="297"/>
      <c r="S3071" s="299" t="str">
        <f t="shared" si="529"/>
        <v/>
      </c>
    </row>
    <row r="3072" spans="1:19" ht="30" customHeight="1" x14ac:dyDescent="0.2">
      <c r="A3072" s="277" t="str">
        <f t="shared" si="519"/>
        <v/>
      </c>
      <c r="B3072" s="296" t="str">
        <f t="shared" si="524"/>
        <v/>
      </c>
      <c r="C3072" s="296" t="str">
        <f t="shared" si="525"/>
        <v/>
      </c>
      <c r="D3072" s="297" t="str">
        <f t="shared" si="526"/>
        <v/>
      </c>
      <c r="E3072" s="298" t="str">
        <f t="shared" si="528"/>
        <v/>
      </c>
      <c r="F3072" s="297"/>
      <c r="G3072" s="297">
        <v>3072</v>
      </c>
      <c r="H3072" s="296" t="str">
        <f t="shared" si="527"/>
        <v/>
      </c>
      <c r="I3072" s="299" t="str">
        <f t="shared" si="520"/>
        <v/>
      </c>
      <c r="J3072" s="93"/>
      <c r="L3072" s="278">
        <f t="shared" si="521"/>
        <v>0</v>
      </c>
      <c r="M3072" s="278">
        <f t="shared" si="522"/>
        <v>0</v>
      </c>
      <c r="N3072" s="319">
        <f t="shared" si="523"/>
        <v>0</v>
      </c>
      <c r="O3072" s="300"/>
      <c r="P3072" s="300"/>
      <c r="Q3072" s="297"/>
      <c r="R3072" s="297"/>
      <c r="S3072" s="299" t="str">
        <f t="shared" si="529"/>
        <v/>
      </c>
    </row>
    <row r="3073" spans="1:19" ht="30" customHeight="1" x14ac:dyDescent="0.2">
      <c r="A3073" s="277" t="str">
        <f t="shared" si="519"/>
        <v/>
      </c>
      <c r="B3073" s="296" t="str">
        <f t="shared" si="524"/>
        <v/>
      </c>
      <c r="C3073" s="296" t="str">
        <f t="shared" si="525"/>
        <v/>
      </c>
      <c r="D3073" s="297" t="str">
        <f t="shared" si="526"/>
        <v/>
      </c>
      <c r="E3073" s="298" t="str">
        <f t="shared" si="528"/>
        <v/>
      </c>
      <c r="F3073" s="297"/>
      <c r="G3073" s="297">
        <v>3073</v>
      </c>
      <c r="H3073" s="296" t="str">
        <f t="shared" si="527"/>
        <v/>
      </c>
      <c r="I3073" s="299" t="str">
        <f t="shared" si="520"/>
        <v/>
      </c>
      <c r="J3073" s="93"/>
      <c r="L3073" s="278">
        <f t="shared" si="521"/>
        <v>0</v>
      </c>
      <c r="M3073" s="278">
        <f t="shared" si="522"/>
        <v>0</v>
      </c>
      <c r="N3073" s="319">
        <f t="shared" si="523"/>
        <v>0</v>
      </c>
      <c r="O3073" s="300"/>
      <c r="P3073" s="300"/>
      <c r="Q3073" s="297"/>
      <c r="R3073" s="297"/>
      <c r="S3073" s="299" t="str">
        <f t="shared" si="529"/>
        <v/>
      </c>
    </row>
    <row r="3074" spans="1:19" ht="30" customHeight="1" x14ac:dyDescent="0.2">
      <c r="A3074" s="277" t="str">
        <f t="shared" ref="A3074:A3137" si="530">IF(B3074="","",$W$3)</f>
        <v/>
      </c>
      <c r="B3074" s="296" t="str">
        <f t="shared" si="524"/>
        <v/>
      </c>
      <c r="C3074" s="296" t="str">
        <f t="shared" si="525"/>
        <v/>
      </c>
      <c r="D3074" s="297" t="str">
        <f t="shared" si="526"/>
        <v/>
      </c>
      <c r="E3074" s="298" t="str">
        <f t="shared" si="528"/>
        <v/>
      </c>
      <c r="F3074" s="297"/>
      <c r="G3074" s="297">
        <v>3074</v>
      </c>
      <c r="H3074" s="296" t="str">
        <f t="shared" si="527"/>
        <v/>
      </c>
      <c r="I3074" s="299" t="str">
        <f t="shared" ref="I3074:I3137" si="531">IF(H3074="","",CONCATENATE("C",IF(H3074&gt;$X$1-25,0,INT(($X$1-H3074-20)/5))))</f>
        <v/>
      </c>
      <c r="J3074" s="93"/>
      <c r="L3074" s="278">
        <f t="shared" ref="L3074:L3137" si="532">IF(D3074="M",1,0)</f>
        <v>0</v>
      </c>
      <c r="M3074" s="278">
        <f t="shared" ref="M3074:M3137" si="533">IF(D3074="F",1,0)</f>
        <v>0</v>
      </c>
      <c r="N3074" s="319">
        <f t="shared" ref="N3074:N3137" si="534">IF(COUNTBLANK(O3074:R3074)=0,1,0)</f>
        <v>0</v>
      </c>
      <c r="O3074" s="300"/>
      <c r="P3074" s="300"/>
      <c r="Q3074" s="297"/>
      <c r="R3074" s="297"/>
      <c r="S3074" s="299" t="str">
        <f t="shared" si="529"/>
        <v/>
      </c>
    </row>
    <row r="3075" spans="1:19" ht="30" customHeight="1" x14ac:dyDescent="0.2">
      <c r="A3075" s="277" t="str">
        <f t="shared" si="530"/>
        <v/>
      </c>
      <c r="B3075" s="296" t="str">
        <f t="shared" ref="B3075:B3138" si="535">IF(O3075="","",O3075)</f>
        <v/>
      </c>
      <c r="C3075" s="296" t="str">
        <f t="shared" ref="C3075:C3138" si="536">IF(P3075="","",P3075)</f>
        <v/>
      </c>
      <c r="D3075" s="297" t="str">
        <f t="shared" ref="D3075:D3138" si="537">IF(Q3075="","",Q3075)</f>
        <v/>
      </c>
      <c r="E3075" s="298" t="str">
        <f t="shared" si="528"/>
        <v/>
      </c>
      <c r="F3075" s="297"/>
      <c r="G3075" s="297">
        <v>3075</v>
      </c>
      <c r="H3075" s="296" t="str">
        <f t="shared" ref="H3075:H3138" si="538">IF(R3075="","",R3075)</f>
        <v/>
      </c>
      <c r="I3075" s="299" t="str">
        <f t="shared" si="531"/>
        <v/>
      </c>
      <c r="J3075" s="93"/>
      <c r="L3075" s="278">
        <f t="shared" si="532"/>
        <v>0</v>
      </c>
      <c r="M3075" s="278">
        <f t="shared" si="533"/>
        <v>0</v>
      </c>
      <c r="N3075" s="319">
        <f t="shared" si="534"/>
        <v>0</v>
      </c>
      <c r="O3075" s="300"/>
      <c r="P3075" s="300"/>
      <c r="Q3075" s="297"/>
      <c r="R3075" s="297"/>
      <c r="S3075" s="299" t="str">
        <f t="shared" si="529"/>
        <v/>
      </c>
    </row>
    <row r="3076" spans="1:19" ht="30" customHeight="1" x14ac:dyDescent="0.2">
      <c r="A3076" s="277" t="str">
        <f t="shared" si="530"/>
        <v/>
      </c>
      <c r="B3076" s="296" t="str">
        <f t="shared" si="535"/>
        <v/>
      </c>
      <c r="C3076" s="296" t="str">
        <f t="shared" si="536"/>
        <v/>
      </c>
      <c r="D3076" s="297" t="str">
        <f t="shared" si="537"/>
        <v/>
      </c>
      <c r="E3076" s="298" t="str">
        <f t="shared" ref="E3076:E3139" si="539">IF(H3076="","",VALUE(CONCATENATE("01/01/",H3076)))</f>
        <v/>
      </c>
      <c r="F3076" s="297"/>
      <c r="G3076" s="297">
        <v>3076</v>
      </c>
      <c r="H3076" s="296" t="str">
        <f t="shared" si="538"/>
        <v/>
      </c>
      <c r="I3076" s="299" t="str">
        <f t="shared" si="531"/>
        <v/>
      </c>
      <c r="J3076" s="93"/>
      <c r="L3076" s="278">
        <f t="shared" si="532"/>
        <v>0</v>
      </c>
      <c r="M3076" s="278">
        <f t="shared" si="533"/>
        <v>0</v>
      </c>
      <c r="N3076" s="319">
        <f t="shared" si="534"/>
        <v>0</v>
      </c>
      <c r="O3076" s="300"/>
      <c r="P3076" s="300"/>
      <c r="Q3076" s="297"/>
      <c r="R3076" s="297"/>
      <c r="S3076" s="299" t="str">
        <f t="shared" si="529"/>
        <v/>
      </c>
    </row>
    <row r="3077" spans="1:19" ht="30" customHeight="1" x14ac:dyDescent="0.2">
      <c r="A3077" s="277" t="str">
        <f t="shared" si="530"/>
        <v/>
      </c>
      <c r="B3077" s="296" t="str">
        <f t="shared" si="535"/>
        <v/>
      </c>
      <c r="C3077" s="296" t="str">
        <f t="shared" si="536"/>
        <v/>
      </c>
      <c r="D3077" s="297" t="str">
        <f t="shared" si="537"/>
        <v/>
      </c>
      <c r="E3077" s="298" t="str">
        <f t="shared" si="539"/>
        <v/>
      </c>
      <c r="F3077" s="297"/>
      <c r="G3077" s="297">
        <v>3077</v>
      </c>
      <c r="H3077" s="296" t="str">
        <f t="shared" si="538"/>
        <v/>
      </c>
      <c r="I3077" s="299" t="str">
        <f t="shared" si="531"/>
        <v/>
      </c>
      <c r="J3077" s="93"/>
      <c r="L3077" s="278">
        <f t="shared" si="532"/>
        <v>0</v>
      </c>
      <c r="M3077" s="278">
        <f t="shared" si="533"/>
        <v>0</v>
      </c>
      <c r="N3077" s="319">
        <f t="shared" si="534"/>
        <v>0</v>
      </c>
      <c r="O3077" s="300"/>
      <c r="P3077" s="300"/>
      <c r="Q3077" s="297"/>
      <c r="R3077" s="297"/>
      <c r="S3077" s="299" t="str">
        <f t="shared" si="529"/>
        <v/>
      </c>
    </row>
    <row r="3078" spans="1:19" ht="30" customHeight="1" x14ac:dyDescent="0.2">
      <c r="A3078" s="277" t="str">
        <f t="shared" si="530"/>
        <v/>
      </c>
      <c r="B3078" s="296" t="str">
        <f t="shared" si="535"/>
        <v/>
      </c>
      <c r="C3078" s="296" t="str">
        <f t="shared" si="536"/>
        <v/>
      </c>
      <c r="D3078" s="297" t="str">
        <f t="shared" si="537"/>
        <v/>
      </c>
      <c r="E3078" s="298" t="str">
        <f t="shared" si="539"/>
        <v/>
      </c>
      <c r="F3078" s="297"/>
      <c r="G3078" s="297">
        <v>3078</v>
      </c>
      <c r="H3078" s="296" t="str">
        <f t="shared" si="538"/>
        <v/>
      </c>
      <c r="I3078" s="299" t="str">
        <f t="shared" si="531"/>
        <v/>
      </c>
      <c r="J3078" s="93"/>
      <c r="L3078" s="278">
        <f t="shared" si="532"/>
        <v>0</v>
      </c>
      <c r="M3078" s="278">
        <f t="shared" si="533"/>
        <v>0</v>
      </c>
      <c r="N3078" s="319">
        <f t="shared" si="534"/>
        <v>0</v>
      </c>
      <c r="O3078" s="300"/>
      <c r="P3078" s="300"/>
      <c r="Q3078" s="297"/>
      <c r="R3078" s="297"/>
      <c r="S3078" s="299" t="str">
        <f t="shared" si="529"/>
        <v/>
      </c>
    </row>
    <row r="3079" spans="1:19" ht="30" customHeight="1" x14ac:dyDescent="0.2">
      <c r="A3079" s="277" t="str">
        <f t="shared" si="530"/>
        <v/>
      </c>
      <c r="B3079" s="296" t="str">
        <f t="shared" si="535"/>
        <v/>
      </c>
      <c r="C3079" s="296" t="str">
        <f t="shared" si="536"/>
        <v/>
      </c>
      <c r="D3079" s="297" t="str">
        <f t="shared" si="537"/>
        <v/>
      </c>
      <c r="E3079" s="298" t="str">
        <f t="shared" si="539"/>
        <v/>
      </c>
      <c r="F3079" s="297"/>
      <c r="G3079" s="297">
        <v>3079</v>
      </c>
      <c r="H3079" s="296" t="str">
        <f t="shared" si="538"/>
        <v/>
      </c>
      <c r="I3079" s="299" t="str">
        <f t="shared" si="531"/>
        <v/>
      </c>
      <c r="J3079" s="93"/>
      <c r="L3079" s="278">
        <f t="shared" si="532"/>
        <v>0</v>
      </c>
      <c r="M3079" s="278">
        <f t="shared" si="533"/>
        <v>0</v>
      </c>
      <c r="N3079" s="319">
        <f t="shared" si="534"/>
        <v>0</v>
      </c>
      <c r="O3079" s="300"/>
      <c r="P3079" s="300"/>
      <c r="Q3079" s="297"/>
      <c r="R3079" s="297"/>
      <c r="S3079" s="299" t="str">
        <f t="shared" si="529"/>
        <v/>
      </c>
    </row>
    <row r="3080" spans="1:19" ht="30" customHeight="1" x14ac:dyDescent="0.2">
      <c r="A3080" s="277" t="str">
        <f t="shared" si="530"/>
        <v/>
      </c>
      <c r="B3080" s="296" t="str">
        <f t="shared" si="535"/>
        <v/>
      </c>
      <c r="C3080" s="296" t="str">
        <f t="shared" si="536"/>
        <v/>
      </c>
      <c r="D3080" s="297" t="str">
        <f t="shared" si="537"/>
        <v/>
      </c>
      <c r="E3080" s="298" t="str">
        <f t="shared" si="539"/>
        <v/>
      </c>
      <c r="F3080" s="297"/>
      <c r="G3080" s="297">
        <v>3080</v>
      </c>
      <c r="H3080" s="296" t="str">
        <f t="shared" si="538"/>
        <v/>
      </c>
      <c r="I3080" s="299" t="str">
        <f t="shared" si="531"/>
        <v/>
      </c>
      <c r="J3080" s="93"/>
      <c r="L3080" s="278">
        <f t="shared" si="532"/>
        <v>0</v>
      </c>
      <c r="M3080" s="278">
        <f t="shared" si="533"/>
        <v>0</v>
      </c>
      <c r="N3080" s="319">
        <f t="shared" si="534"/>
        <v>0</v>
      </c>
      <c r="O3080" s="300"/>
      <c r="P3080" s="300"/>
      <c r="Q3080" s="297"/>
      <c r="R3080" s="297"/>
      <c r="S3080" s="299" t="str">
        <f t="shared" si="529"/>
        <v/>
      </c>
    </row>
    <row r="3081" spans="1:19" ht="30" customHeight="1" x14ac:dyDescent="0.2">
      <c r="A3081" s="277" t="str">
        <f t="shared" si="530"/>
        <v/>
      </c>
      <c r="B3081" s="296" t="str">
        <f t="shared" si="535"/>
        <v/>
      </c>
      <c r="C3081" s="296" t="str">
        <f t="shared" si="536"/>
        <v/>
      </c>
      <c r="D3081" s="297" t="str">
        <f t="shared" si="537"/>
        <v/>
      </c>
      <c r="E3081" s="298" t="str">
        <f t="shared" si="539"/>
        <v/>
      </c>
      <c r="F3081" s="297"/>
      <c r="G3081" s="297">
        <v>3081</v>
      </c>
      <c r="H3081" s="296" t="str">
        <f t="shared" si="538"/>
        <v/>
      </c>
      <c r="I3081" s="299" t="str">
        <f t="shared" si="531"/>
        <v/>
      </c>
      <c r="J3081" s="93"/>
      <c r="L3081" s="278">
        <f t="shared" si="532"/>
        <v>0</v>
      </c>
      <c r="M3081" s="278">
        <f t="shared" si="533"/>
        <v>0</v>
      </c>
      <c r="N3081" s="319">
        <f t="shared" si="534"/>
        <v>0</v>
      </c>
      <c r="O3081" s="300"/>
      <c r="P3081" s="300"/>
      <c r="Q3081" s="297"/>
      <c r="R3081" s="297"/>
      <c r="S3081" s="299" t="str">
        <f t="shared" si="529"/>
        <v/>
      </c>
    </row>
    <row r="3082" spans="1:19" ht="30" customHeight="1" x14ac:dyDescent="0.2">
      <c r="A3082" s="277" t="str">
        <f t="shared" si="530"/>
        <v/>
      </c>
      <c r="B3082" s="296" t="str">
        <f t="shared" si="535"/>
        <v/>
      </c>
      <c r="C3082" s="296" t="str">
        <f t="shared" si="536"/>
        <v/>
      </c>
      <c r="D3082" s="297" t="str">
        <f t="shared" si="537"/>
        <v/>
      </c>
      <c r="E3082" s="298" t="str">
        <f t="shared" si="539"/>
        <v/>
      </c>
      <c r="F3082" s="297"/>
      <c r="G3082" s="297">
        <v>3082</v>
      </c>
      <c r="H3082" s="296" t="str">
        <f t="shared" si="538"/>
        <v/>
      </c>
      <c r="I3082" s="299" t="str">
        <f t="shared" si="531"/>
        <v/>
      </c>
      <c r="J3082" s="93"/>
      <c r="L3082" s="278">
        <f t="shared" si="532"/>
        <v>0</v>
      </c>
      <c r="M3082" s="278">
        <f t="shared" si="533"/>
        <v>0</v>
      </c>
      <c r="N3082" s="319">
        <f t="shared" si="534"/>
        <v>0</v>
      </c>
      <c r="O3082" s="300"/>
      <c r="P3082" s="300"/>
      <c r="Q3082" s="297"/>
      <c r="R3082" s="297"/>
      <c r="S3082" s="299" t="str">
        <f t="shared" si="529"/>
        <v/>
      </c>
    </row>
    <row r="3083" spans="1:19" ht="30" customHeight="1" x14ac:dyDescent="0.2">
      <c r="A3083" s="277" t="str">
        <f t="shared" si="530"/>
        <v/>
      </c>
      <c r="B3083" s="296" t="str">
        <f t="shared" si="535"/>
        <v/>
      </c>
      <c r="C3083" s="296" t="str">
        <f t="shared" si="536"/>
        <v/>
      </c>
      <c r="D3083" s="297" t="str">
        <f t="shared" si="537"/>
        <v/>
      </c>
      <c r="E3083" s="298" t="str">
        <f t="shared" si="539"/>
        <v/>
      </c>
      <c r="F3083" s="297"/>
      <c r="G3083" s="297">
        <v>3083</v>
      </c>
      <c r="H3083" s="296" t="str">
        <f t="shared" si="538"/>
        <v/>
      </c>
      <c r="I3083" s="299" t="str">
        <f t="shared" si="531"/>
        <v/>
      </c>
      <c r="J3083" s="93"/>
      <c r="L3083" s="278">
        <f t="shared" si="532"/>
        <v>0</v>
      </c>
      <c r="M3083" s="278">
        <f t="shared" si="533"/>
        <v>0</v>
      </c>
      <c r="N3083" s="319">
        <f t="shared" si="534"/>
        <v>0</v>
      </c>
      <c r="O3083" s="300"/>
      <c r="P3083" s="300"/>
      <c r="Q3083" s="297"/>
      <c r="R3083" s="297"/>
      <c r="S3083" s="299" t="str">
        <f t="shared" si="529"/>
        <v/>
      </c>
    </row>
    <row r="3084" spans="1:19" ht="30" customHeight="1" x14ac:dyDescent="0.2">
      <c r="A3084" s="277" t="str">
        <f t="shared" si="530"/>
        <v/>
      </c>
      <c r="B3084" s="296" t="str">
        <f t="shared" si="535"/>
        <v/>
      </c>
      <c r="C3084" s="296" t="str">
        <f t="shared" si="536"/>
        <v/>
      </c>
      <c r="D3084" s="297" t="str">
        <f t="shared" si="537"/>
        <v/>
      </c>
      <c r="E3084" s="298" t="str">
        <f t="shared" si="539"/>
        <v/>
      </c>
      <c r="F3084" s="297"/>
      <c r="G3084" s="297">
        <v>3084</v>
      </c>
      <c r="H3084" s="296" t="str">
        <f t="shared" si="538"/>
        <v/>
      </c>
      <c r="I3084" s="299" t="str">
        <f t="shared" si="531"/>
        <v/>
      </c>
      <c r="J3084" s="93"/>
      <c r="L3084" s="278">
        <f t="shared" si="532"/>
        <v>0</v>
      </c>
      <c r="M3084" s="278">
        <f t="shared" si="533"/>
        <v>0</v>
      </c>
      <c r="N3084" s="319">
        <f t="shared" si="534"/>
        <v>0</v>
      </c>
      <c r="O3084" s="300"/>
      <c r="P3084" s="300"/>
      <c r="Q3084" s="297"/>
      <c r="R3084" s="297"/>
      <c r="S3084" s="299" t="str">
        <f t="shared" si="529"/>
        <v/>
      </c>
    </row>
    <row r="3085" spans="1:19" ht="30" customHeight="1" x14ac:dyDescent="0.2">
      <c r="A3085" s="277" t="str">
        <f t="shared" si="530"/>
        <v/>
      </c>
      <c r="B3085" s="296" t="str">
        <f t="shared" si="535"/>
        <v/>
      </c>
      <c r="C3085" s="296" t="str">
        <f t="shared" si="536"/>
        <v/>
      </c>
      <c r="D3085" s="297" t="str">
        <f t="shared" si="537"/>
        <v/>
      </c>
      <c r="E3085" s="298" t="str">
        <f t="shared" si="539"/>
        <v/>
      </c>
      <c r="F3085" s="297"/>
      <c r="G3085" s="297">
        <v>3085</v>
      </c>
      <c r="H3085" s="296" t="str">
        <f t="shared" si="538"/>
        <v/>
      </c>
      <c r="I3085" s="299" t="str">
        <f t="shared" si="531"/>
        <v/>
      </c>
      <c r="J3085" s="93"/>
      <c r="L3085" s="278">
        <f t="shared" si="532"/>
        <v>0</v>
      </c>
      <c r="M3085" s="278">
        <f t="shared" si="533"/>
        <v>0</v>
      </c>
      <c r="N3085" s="319">
        <f t="shared" si="534"/>
        <v>0</v>
      </c>
      <c r="O3085" s="300"/>
      <c r="P3085" s="300"/>
      <c r="Q3085" s="297"/>
      <c r="R3085" s="297"/>
      <c r="S3085" s="299" t="str">
        <f t="shared" si="529"/>
        <v/>
      </c>
    </row>
    <row r="3086" spans="1:19" ht="30" customHeight="1" x14ac:dyDescent="0.2">
      <c r="A3086" s="277" t="str">
        <f t="shared" si="530"/>
        <v/>
      </c>
      <c r="B3086" s="296" t="str">
        <f t="shared" si="535"/>
        <v/>
      </c>
      <c r="C3086" s="296" t="str">
        <f t="shared" si="536"/>
        <v/>
      </c>
      <c r="D3086" s="297" t="str">
        <f t="shared" si="537"/>
        <v/>
      </c>
      <c r="E3086" s="298" t="str">
        <f t="shared" si="539"/>
        <v/>
      </c>
      <c r="F3086" s="297"/>
      <c r="G3086" s="297">
        <v>3086</v>
      </c>
      <c r="H3086" s="296" t="str">
        <f t="shared" si="538"/>
        <v/>
      </c>
      <c r="I3086" s="299" t="str">
        <f t="shared" si="531"/>
        <v/>
      </c>
      <c r="J3086" s="93"/>
      <c r="L3086" s="278">
        <f t="shared" si="532"/>
        <v>0</v>
      </c>
      <c r="M3086" s="278">
        <f t="shared" si="533"/>
        <v>0</v>
      </c>
      <c r="N3086" s="319">
        <f t="shared" si="534"/>
        <v>0</v>
      </c>
      <c r="O3086" s="300"/>
      <c r="P3086" s="300"/>
      <c r="Q3086" s="297"/>
      <c r="R3086" s="297"/>
      <c r="S3086" s="299" t="str">
        <f t="shared" si="529"/>
        <v/>
      </c>
    </row>
    <row r="3087" spans="1:19" ht="30" customHeight="1" x14ac:dyDescent="0.2">
      <c r="A3087" s="277" t="str">
        <f t="shared" si="530"/>
        <v/>
      </c>
      <c r="B3087" s="296" t="str">
        <f t="shared" si="535"/>
        <v/>
      </c>
      <c r="C3087" s="296" t="str">
        <f t="shared" si="536"/>
        <v/>
      </c>
      <c r="D3087" s="297" t="str">
        <f t="shared" si="537"/>
        <v/>
      </c>
      <c r="E3087" s="298" t="str">
        <f t="shared" si="539"/>
        <v/>
      </c>
      <c r="F3087" s="297"/>
      <c r="G3087" s="297">
        <v>3087</v>
      </c>
      <c r="H3087" s="296" t="str">
        <f t="shared" si="538"/>
        <v/>
      </c>
      <c r="I3087" s="299" t="str">
        <f t="shared" si="531"/>
        <v/>
      </c>
      <c r="J3087" s="93"/>
      <c r="L3087" s="278">
        <f t="shared" si="532"/>
        <v>0</v>
      </c>
      <c r="M3087" s="278">
        <f t="shared" si="533"/>
        <v>0</v>
      </c>
      <c r="N3087" s="319">
        <f t="shared" si="534"/>
        <v>0</v>
      </c>
      <c r="O3087" s="300"/>
      <c r="P3087" s="300"/>
      <c r="Q3087" s="297"/>
      <c r="R3087" s="297"/>
      <c r="S3087" s="299" t="str">
        <f t="shared" si="529"/>
        <v/>
      </c>
    </row>
    <row r="3088" spans="1:19" ht="30" customHeight="1" x14ac:dyDescent="0.2">
      <c r="A3088" s="277" t="str">
        <f t="shared" si="530"/>
        <v/>
      </c>
      <c r="B3088" s="296" t="str">
        <f t="shared" si="535"/>
        <v/>
      </c>
      <c r="C3088" s="296" t="str">
        <f t="shared" si="536"/>
        <v/>
      </c>
      <c r="D3088" s="297" t="str">
        <f t="shared" si="537"/>
        <v/>
      </c>
      <c r="E3088" s="298" t="str">
        <f t="shared" si="539"/>
        <v/>
      </c>
      <c r="F3088" s="297"/>
      <c r="G3088" s="297">
        <v>3088</v>
      </c>
      <c r="H3088" s="296" t="str">
        <f t="shared" si="538"/>
        <v/>
      </c>
      <c r="I3088" s="299" t="str">
        <f t="shared" si="531"/>
        <v/>
      </c>
      <c r="J3088" s="93"/>
      <c r="L3088" s="278">
        <f t="shared" si="532"/>
        <v>0</v>
      </c>
      <c r="M3088" s="278">
        <f t="shared" si="533"/>
        <v>0</v>
      </c>
      <c r="N3088" s="319">
        <f t="shared" si="534"/>
        <v>0</v>
      </c>
      <c r="O3088" s="300"/>
      <c r="P3088" s="300"/>
      <c r="Q3088" s="297"/>
      <c r="R3088" s="297"/>
      <c r="S3088" s="299" t="str">
        <f t="shared" si="529"/>
        <v/>
      </c>
    </row>
    <row r="3089" spans="1:19" ht="30" customHeight="1" x14ac:dyDescent="0.2">
      <c r="A3089" s="277" t="str">
        <f t="shared" si="530"/>
        <v/>
      </c>
      <c r="B3089" s="296" t="str">
        <f t="shared" si="535"/>
        <v/>
      </c>
      <c r="C3089" s="296" t="str">
        <f t="shared" si="536"/>
        <v/>
      </c>
      <c r="D3089" s="297" t="str">
        <f t="shared" si="537"/>
        <v/>
      </c>
      <c r="E3089" s="298" t="str">
        <f t="shared" si="539"/>
        <v/>
      </c>
      <c r="F3089" s="297"/>
      <c r="G3089" s="297">
        <v>3089</v>
      </c>
      <c r="H3089" s="296" t="str">
        <f t="shared" si="538"/>
        <v/>
      </c>
      <c r="I3089" s="299" t="str">
        <f t="shared" si="531"/>
        <v/>
      </c>
      <c r="J3089" s="93"/>
      <c r="L3089" s="278">
        <f t="shared" si="532"/>
        <v>0</v>
      </c>
      <c r="M3089" s="278">
        <f t="shared" si="533"/>
        <v>0</v>
      </c>
      <c r="N3089" s="319">
        <f t="shared" si="534"/>
        <v>0</v>
      </c>
      <c r="O3089" s="300"/>
      <c r="P3089" s="300"/>
      <c r="Q3089" s="297"/>
      <c r="R3089" s="297"/>
      <c r="S3089" s="299" t="str">
        <f t="shared" ref="S3089:S3152" si="540">IF(R3089="","",CONCATENATE("C",IF(R3089&gt;$X$1-25,0,INT(($X$1-R3089-20)/5))))</f>
        <v/>
      </c>
    </row>
    <row r="3090" spans="1:19" ht="30" customHeight="1" x14ac:dyDescent="0.2">
      <c r="A3090" s="277" t="str">
        <f t="shared" si="530"/>
        <v/>
      </c>
      <c r="B3090" s="296" t="str">
        <f t="shared" si="535"/>
        <v/>
      </c>
      <c r="C3090" s="296" t="str">
        <f t="shared" si="536"/>
        <v/>
      </c>
      <c r="D3090" s="297" t="str">
        <f t="shared" si="537"/>
        <v/>
      </c>
      <c r="E3090" s="298" t="str">
        <f t="shared" si="539"/>
        <v/>
      </c>
      <c r="F3090" s="297"/>
      <c r="G3090" s="297">
        <v>3090</v>
      </c>
      <c r="H3090" s="296" t="str">
        <f t="shared" si="538"/>
        <v/>
      </c>
      <c r="I3090" s="299" t="str">
        <f t="shared" si="531"/>
        <v/>
      </c>
      <c r="J3090" s="93"/>
      <c r="L3090" s="278">
        <f t="shared" si="532"/>
        <v>0</v>
      </c>
      <c r="M3090" s="278">
        <f t="shared" si="533"/>
        <v>0</v>
      </c>
      <c r="N3090" s="319">
        <f t="shared" si="534"/>
        <v>0</v>
      </c>
      <c r="O3090" s="300"/>
      <c r="P3090" s="300"/>
      <c r="Q3090" s="297"/>
      <c r="R3090" s="297"/>
      <c r="S3090" s="299" t="str">
        <f t="shared" si="540"/>
        <v/>
      </c>
    </row>
    <row r="3091" spans="1:19" ht="30" customHeight="1" x14ac:dyDescent="0.2">
      <c r="A3091" s="277" t="str">
        <f t="shared" si="530"/>
        <v/>
      </c>
      <c r="B3091" s="296" t="str">
        <f t="shared" si="535"/>
        <v/>
      </c>
      <c r="C3091" s="296" t="str">
        <f t="shared" si="536"/>
        <v/>
      </c>
      <c r="D3091" s="297" t="str">
        <f t="shared" si="537"/>
        <v/>
      </c>
      <c r="E3091" s="298" t="str">
        <f t="shared" si="539"/>
        <v/>
      </c>
      <c r="F3091" s="297"/>
      <c r="G3091" s="297">
        <v>3091</v>
      </c>
      <c r="H3091" s="296" t="str">
        <f t="shared" si="538"/>
        <v/>
      </c>
      <c r="I3091" s="299" t="str">
        <f t="shared" si="531"/>
        <v/>
      </c>
      <c r="J3091" s="93"/>
      <c r="L3091" s="278">
        <f t="shared" si="532"/>
        <v>0</v>
      </c>
      <c r="M3091" s="278">
        <f t="shared" si="533"/>
        <v>0</v>
      </c>
      <c r="N3091" s="319">
        <f t="shared" si="534"/>
        <v>0</v>
      </c>
      <c r="O3091" s="300"/>
      <c r="P3091" s="300"/>
      <c r="Q3091" s="297"/>
      <c r="R3091" s="297"/>
      <c r="S3091" s="299" t="str">
        <f t="shared" si="540"/>
        <v/>
      </c>
    </row>
    <row r="3092" spans="1:19" ht="30" customHeight="1" x14ac:dyDescent="0.2">
      <c r="A3092" s="277" t="str">
        <f t="shared" si="530"/>
        <v/>
      </c>
      <c r="B3092" s="296" t="str">
        <f t="shared" si="535"/>
        <v/>
      </c>
      <c r="C3092" s="296" t="str">
        <f t="shared" si="536"/>
        <v/>
      </c>
      <c r="D3092" s="297" t="str">
        <f t="shared" si="537"/>
        <v/>
      </c>
      <c r="E3092" s="298" t="str">
        <f t="shared" si="539"/>
        <v/>
      </c>
      <c r="F3092" s="297"/>
      <c r="G3092" s="297">
        <v>3092</v>
      </c>
      <c r="H3092" s="296" t="str">
        <f t="shared" si="538"/>
        <v/>
      </c>
      <c r="I3092" s="299" t="str">
        <f t="shared" si="531"/>
        <v/>
      </c>
      <c r="J3092" s="93"/>
      <c r="L3092" s="278">
        <f t="shared" si="532"/>
        <v>0</v>
      </c>
      <c r="M3092" s="278">
        <f t="shared" si="533"/>
        <v>0</v>
      </c>
      <c r="N3092" s="319">
        <f t="shared" si="534"/>
        <v>0</v>
      </c>
      <c r="O3092" s="300"/>
      <c r="P3092" s="300"/>
      <c r="Q3092" s="297"/>
      <c r="R3092" s="297"/>
      <c r="S3092" s="299" t="str">
        <f t="shared" si="540"/>
        <v/>
      </c>
    </row>
    <row r="3093" spans="1:19" ht="30" customHeight="1" x14ac:dyDescent="0.2">
      <c r="A3093" s="277" t="str">
        <f t="shared" si="530"/>
        <v/>
      </c>
      <c r="B3093" s="296" t="str">
        <f t="shared" si="535"/>
        <v/>
      </c>
      <c r="C3093" s="296" t="str">
        <f t="shared" si="536"/>
        <v/>
      </c>
      <c r="D3093" s="297" t="str">
        <f t="shared" si="537"/>
        <v/>
      </c>
      <c r="E3093" s="298" t="str">
        <f t="shared" si="539"/>
        <v/>
      </c>
      <c r="F3093" s="297"/>
      <c r="G3093" s="297">
        <v>3093</v>
      </c>
      <c r="H3093" s="296" t="str">
        <f t="shared" si="538"/>
        <v/>
      </c>
      <c r="I3093" s="299" t="str">
        <f t="shared" si="531"/>
        <v/>
      </c>
      <c r="J3093" s="93"/>
      <c r="L3093" s="278">
        <f t="shared" si="532"/>
        <v>0</v>
      </c>
      <c r="M3093" s="278">
        <f t="shared" si="533"/>
        <v>0</v>
      </c>
      <c r="N3093" s="319">
        <f t="shared" si="534"/>
        <v>0</v>
      </c>
      <c r="O3093" s="300"/>
      <c r="P3093" s="300"/>
      <c r="Q3093" s="297"/>
      <c r="R3093" s="297"/>
      <c r="S3093" s="299" t="str">
        <f t="shared" si="540"/>
        <v/>
      </c>
    </row>
    <row r="3094" spans="1:19" ht="30" customHeight="1" x14ac:dyDescent="0.2">
      <c r="A3094" s="277" t="str">
        <f t="shared" si="530"/>
        <v/>
      </c>
      <c r="B3094" s="296" t="str">
        <f t="shared" si="535"/>
        <v/>
      </c>
      <c r="C3094" s="296" t="str">
        <f t="shared" si="536"/>
        <v/>
      </c>
      <c r="D3094" s="297" t="str">
        <f t="shared" si="537"/>
        <v/>
      </c>
      <c r="E3094" s="298" t="str">
        <f t="shared" si="539"/>
        <v/>
      </c>
      <c r="F3094" s="297"/>
      <c r="G3094" s="297">
        <v>3094</v>
      </c>
      <c r="H3094" s="296" t="str">
        <f t="shared" si="538"/>
        <v/>
      </c>
      <c r="I3094" s="299" t="str">
        <f t="shared" si="531"/>
        <v/>
      </c>
      <c r="J3094" s="93"/>
      <c r="L3094" s="278">
        <f t="shared" si="532"/>
        <v>0</v>
      </c>
      <c r="M3094" s="278">
        <f t="shared" si="533"/>
        <v>0</v>
      </c>
      <c r="N3094" s="319">
        <f t="shared" si="534"/>
        <v>0</v>
      </c>
      <c r="O3094" s="300"/>
      <c r="P3094" s="300"/>
      <c r="Q3094" s="297"/>
      <c r="R3094" s="297"/>
      <c r="S3094" s="299" t="str">
        <f t="shared" si="540"/>
        <v/>
      </c>
    </row>
    <row r="3095" spans="1:19" ht="30" customHeight="1" x14ac:dyDescent="0.2">
      <c r="A3095" s="277" t="str">
        <f t="shared" si="530"/>
        <v/>
      </c>
      <c r="B3095" s="296" t="str">
        <f t="shared" si="535"/>
        <v/>
      </c>
      <c r="C3095" s="296" t="str">
        <f t="shared" si="536"/>
        <v/>
      </c>
      <c r="D3095" s="297" t="str">
        <f t="shared" si="537"/>
        <v/>
      </c>
      <c r="E3095" s="298" t="str">
        <f t="shared" si="539"/>
        <v/>
      </c>
      <c r="F3095" s="297"/>
      <c r="G3095" s="297">
        <v>3095</v>
      </c>
      <c r="H3095" s="296" t="str">
        <f t="shared" si="538"/>
        <v/>
      </c>
      <c r="I3095" s="299" t="str">
        <f t="shared" si="531"/>
        <v/>
      </c>
      <c r="J3095" s="93"/>
      <c r="L3095" s="278">
        <f t="shared" si="532"/>
        <v>0</v>
      </c>
      <c r="M3095" s="278">
        <f t="shared" si="533"/>
        <v>0</v>
      </c>
      <c r="N3095" s="319">
        <f t="shared" si="534"/>
        <v>0</v>
      </c>
      <c r="O3095" s="300"/>
      <c r="P3095" s="300"/>
      <c r="Q3095" s="297"/>
      <c r="R3095" s="297"/>
      <c r="S3095" s="299" t="str">
        <f t="shared" si="540"/>
        <v/>
      </c>
    </row>
    <row r="3096" spans="1:19" ht="30" customHeight="1" x14ac:dyDescent="0.2">
      <c r="A3096" s="277" t="str">
        <f t="shared" si="530"/>
        <v/>
      </c>
      <c r="B3096" s="296" t="str">
        <f t="shared" si="535"/>
        <v/>
      </c>
      <c r="C3096" s="296" t="str">
        <f t="shared" si="536"/>
        <v/>
      </c>
      <c r="D3096" s="297" t="str">
        <f t="shared" si="537"/>
        <v/>
      </c>
      <c r="E3096" s="298" t="str">
        <f t="shared" si="539"/>
        <v/>
      </c>
      <c r="F3096" s="297"/>
      <c r="G3096" s="297">
        <v>3096</v>
      </c>
      <c r="H3096" s="296" t="str">
        <f t="shared" si="538"/>
        <v/>
      </c>
      <c r="I3096" s="299" t="str">
        <f t="shared" si="531"/>
        <v/>
      </c>
      <c r="J3096" s="93"/>
      <c r="L3096" s="278">
        <f t="shared" si="532"/>
        <v>0</v>
      </c>
      <c r="M3096" s="278">
        <f t="shared" si="533"/>
        <v>0</v>
      </c>
      <c r="N3096" s="319">
        <f t="shared" si="534"/>
        <v>0</v>
      </c>
      <c r="O3096" s="300"/>
      <c r="P3096" s="300"/>
      <c r="Q3096" s="297"/>
      <c r="R3096" s="297"/>
      <c r="S3096" s="299" t="str">
        <f t="shared" si="540"/>
        <v/>
      </c>
    </row>
    <row r="3097" spans="1:19" ht="30" customHeight="1" x14ac:dyDescent="0.2">
      <c r="A3097" s="277" t="str">
        <f t="shared" si="530"/>
        <v/>
      </c>
      <c r="B3097" s="296" t="str">
        <f t="shared" si="535"/>
        <v/>
      </c>
      <c r="C3097" s="296" t="str">
        <f t="shared" si="536"/>
        <v/>
      </c>
      <c r="D3097" s="297" t="str">
        <f t="shared" si="537"/>
        <v/>
      </c>
      <c r="E3097" s="298" t="str">
        <f t="shared" si="539"/>
        <v/>
      </c>
      <c r="F3097" s="297"/>
      <c r="G3097" s="297">
        <v>3097</v>
      </c>
      <c r="H3097" s="296" t="str">
        <f t="shared" si="538"/>
        <v/>
      </c>
      <c r="I3097" s="299" t="str">
        <f t="shared" si="531"/>
        <v/>
      </c>
      <c r="J3097" s="93"/>
      <c r="L3097" s="278">
        <f t="shared" si="532"/>
        <v>0</v>
      </c>
      <c r="M3097" s="278">
        <f t="shared" si="533"/>
        <v>0</v>
      </c>
      <c r="N3097" s="319">
        <f t="shared" si="534"/>
        <v>0</v>
      </c>
      <c r="O3097" s="300"/>
      <c r="P3097" s="300"/>
      <c r="Q3097" s="297"/>
      <c r="R3097" s="297"/>
      <c r="S3097" s="299" t="str">
        <f t="shared" si="540"/>
        <v/>
      </c>
    </row>
    <row r="3098" spans="1:19" ht="30" customHeight="1" x14ac:dyDescent="0.2">
      <c r="A3098" s="277" t="str">
        <f t="shared" si="530"/>
        <v/>
      </c>
      <c r="B3098" s="296" t="str">
        <f t="shared" si="535"/>
        <v/>
      </c>
      <c r="C3098" s="296" t="str">
        <f t="shared" si="536"/>
        <v/>
      </c>
      <c r="D3098" s="297" t="str">
        <f t="shared" si="537"/>
        <v/>
      </c>
      <c r="E3098" s="298" t="str">
        <f t="shared" si="539"/>
        <v/>
      </c>
      <c r="F3098" s="297"/>
      <c r="G3098" s="297">
        <v>3098</v>
      </c>
      <c r="H3098" s="296" t="str">
        <f t="shared" si="538"/>
        <v/>
      </c>
      <c r="I3098" s="299" t="str">
        <f t="shared" si="531"/>
        <v/>
      </c>
      <c r="J3098" s="93"/>
      <c r="L3098" s="278">
        <f t="shared" si="532"/>
        <v>0</v>
      </c>
      <c r="M3098" s="278">
        <f t="shared" si="533"/>
        <v>0</v>
      </c>
      <c r="N3098" s="319">
        <f t="shared" si="534"/>
        <v>0</v>
      </c>
      <c r="O3098" s="300"/>
      <c r="P3098" s="300"/>
      <c r="Q3098" s="297"/>
      <c r="R3098" s="297"/>
      <c r="S3098" s="299" t="str">
        <f t="shared" si="540"/>
        <v/>
      </c>
    </row>
    <row r="3099" spans="1:19" ht="30" customHeight="1" x14ac:dyDescent="0.2">
      <c r="A3099" s="277" t="str">
        <f t="shared" si="530"/>
        <v/>
      </c>
      <c r="B3099" s="296" t="str">
        <f t="shared" si="535"/>
        <v/>
      </c>
      <c r="C3099" s="296" t="str">
        <f t="shared" si="536"/>
        <v/>
      </c>
      <c r="D3099" s="297" t="str">
        <f t="shared" si="537"/>
        <v/>
      </c>
      <c r="E3099" s="298" t="str">
        <f t="shared" si="539"/>
        <v/>
      </c>
      <c r="F3099" s="297"/>
      <c r="G3099" s="297">
        <v>3099</v>
      </c>
      <c r="H3099" s="296" t="str">
        <f t="shared" si="538"/>
        <v/>
      </c>
      <c r="I3099" s="299" t="str">
        <f t="shared" si="531"/>
        <v/>
      </c>
      <c r="J3099" s="93"/>
      <c r="L3099" s="278">
        <f t="shared" si="532"/>
        <v>0</v>
      </c>
      <c r="M3099" s="278">
        <f t="shared" si="533"/>
        <v>0</v>
      </c>
      <c r="N3099" s="319">
        <f t="shared" si="534"/>
        <v>0</v>
      </c>
      <c r="O3099" s="300"/>
      <c r="P3099" s="300"/>
      <c r="Q3099" s="297"/>
      <c r="R3099" s="297"/>
      <c r="S3099" s="299" t="str">
        <f t="shared" si="540"/>
        <v/>
      </c>
    </row>
    <row r="3100" spans="1:19" ht="30" customHeight="1" x14ac:dyDescent="0.2">
      <c r="A3100" s="277" t="str">
        <f t="shared" si="530"/>
        <v/>
      </c>
      <c r="B3100" s="296" t="str">
        <f t="shared" si="535"/>
        <v/>
      </c>
      <c r="C3100" s="296" t="str">
        <f t="shared" si="536"/>
        <v/>
      </c>
      <c r="D3100" s="297" t="str">
        <f t="shared" si="537"/>
        <v/>
      </c>
      <c r="E3100" s="298" t="str">
        <f t="shared" si="539"/>
        <v/>
      </c>
      <c r="F3100" s="297"/>
      <c r="G3100" s="297">
        <v>3100</v>
      </c>
      <c r="H3100" s="296" t="str">
        <f t="shared" si="538"/>
        <v/>
      </c>
      <c r="I3100" s="299" t="str">
        <f t="shared" si="531"/>
        <v/>
      </c>
      <c r="J3100" s="93"/>
      <c r="L3100" s="278">
        <f t="shared" si="532"/>
        <v>0</v>
      </c>
      <c r="M3100" s="278">
        <f t="shared" si="533"/>
        <v>0</v>
      </c>
      <c r="N3100" s="319">
        <f t="shared" si="534"/>
        <v>0</v>
      </c>
      <c r="O3100" s="300"/>
      <c r="P3100" s="300"/>
      <c r="Q3100" s="297"/>
      <c r="R3100" s="297"/>
      <c r="S3100" s="299" t="str">
        <f t="shared" si="540"/>
        <v/>
      </c>
    </row>
    <row r="3101" spans="1:19" ht="30" customHeight="1" x14ac:dyDescent="0.2">
      <c r="A3101" s="277" t="str">
        <f t="shared" si="530"/>
        <v/>
      </c>
      <c r="B3101" s="296" t="str">
        <f t="shared" si="535"/>
        <v/>
      </c>
      <c r="C3101" s="296" t="str">
        <f t="shared" si="536"/>
        <v/>
      </c>
      <c r="D3101" s="297" t="str">
        <f t="shared" si="537"/>
        <v/>
      </c>
      <c r="E3101" s="298" t="str">
        <f t="shared" si="539"/>
        <v/>
      </c>
      <c r="F3101" s="297"/>
      <c r="G3101" s="297">
        <v>3101</v>
      </c>
      <c r="H3101" s="296" t="str">
        <f t="shared" si="538"/>
        <v/>
      </c>
      <c r="I3101" s="299" t="str">
        <f t="shared" si="531"/>
        <v/>
      </c>
      <c r="J3101" s="93"/>
      <c r="L3101" s="278">
        <f t="shared" si="532"/>
        <v>0</v>
      </c>
      <c r="M3101" s="278">
        <f t="shared" si="533"/>
        <v>0</v>
      </c>
      <c r="N3101" s="319">
        <f t="shared" si="534"/>
        <v>0</v>
      </c>
      <c r="O3101" s="300"/>
      <c r="P3101" s="300"/>
      <c r="Q3101" s="297"/>
      <c r="R3101" s="297"/>
      <c r="S3101" s="299" t="str">
        <f t="shared" si="540"/>
        <v/>
      </c>
    </row>
    <row r="3102" spans="1:19" ht="30" customHeight="1" x14ac:dyDescent="0.2">
      <c r="A3102" s="277" t="str">
        <f t="shared" si="530"/>
        <v/>
      </c>
      <c r="B3102" s="296" t="str">
        <f t="shared" si="535"/>
        <v/>
      </c>
      <c r="C3102" s="296" t="str">
        <f t="shared" si="536"/>
        <v/>
      </c>
      <c r="D3102" s="297" t="str">
        <f t="shared" si="537"/>
        <v/>
      </c>
      <c r="E3102" s="298" t="str">
        <f t="shared" si="539"/>
        <v/>
      </c>
      <c r="F3102" s="297"/>
      <c r="G3102" s="297">
        <v>3102</v>
      </c>
      <c r="H3102" s="296" t="str">
        <f t="shared" si="538"/>
        <v/>
      </c>
      <c r="I3102" s="299" t="str">
        <f t="shared" si="531"/>
        <v/>
      </c>
      <c r="J3102" s="93"/>
      <c r="L3102" s="278">
        <f t="shared" si="532"/>
        <v>0</v>
      </c>
      <c r="M3102" s="278">
        <f t="shared" si="533"/>
        <v>0</v>
      </c>
      <c r="N3102" s="319">
        <f t="shared" si="534"/>
        <v>0</v>
      </c>
      <c r="O3102" s="300"/>
      <c r="P3102" s="300"/>
      <c r="Q3102" s="297"/>
      <c r="R3102" s="297"/>
      <c r="S3102" s="299" t="str">
        <f t="shared" si="540"/>
        <v/>
      </c>
    </row>
    <row r="3103" spans="1:19" ht="30" customHeight="1" x14ac:dyDescent="0.2">
      <c r="A3103" s="277" t="str">
        <f t="shared" si="530"/>
        <v/>
      </c>
      <c r="B3103" s="296" t="str">
        <f t="shared" si="535"/>
        <v/>
      </c>
      <c r="C3103" s="296" t="str">
        <f t="shared" si="536"/>
        <v/>
      </c>
      <c r="D3103" s="297" t="str">
        <f t="shared" si="537"/>
        <v/>
      </c>
      <c r="E3103" s="298" t="str">
        <f t="shared" si="539"/>
        <v/>
      </c>
      <c r="F3103" s="297"/>
      <c r="G3103" s="297">
        <v>3103</v>
      </c>
      <c r="H3103" s="296" t="str">
        <f t="shared" si="538"/>
        <v/>
      </c>
      <c r="I3103" s="299" t="str">
        <f t="shared" si="531"/>
        <v/>
      </c>
      <c r="J3103" s="93"/>
      <c r="L3103" s="278">
        <f t="shared" si="532"/>
        <v>0</v>
      </c>
      <c r="M3103" s="278">
        <f t="shared" si="533"/>
        <v>0</v>
      </c>
      <c r="N3103" s="319">
        <f t="shared" si="534"/>
        <v>0</v>
      </c>
      <c r="O3103" s="300"/>
      <c r="P3103" s="300"/>
      <c r="Q3103" s="297"/>
      <c r="R3103" s="297"/>
      <c r="S3103" s="299" t="str">
        <f t="shared" si="540"/>
        <v/>
      </c>
    </row>
    <row r="3104" spans="1:19" ht="30" customHeight="1" x14ac:dyDescent="0.2">
      <c r="A3104" s="277" t="str">
        <f t="shared" si="530"/>
        <v/>
      </c>
      <c r="B3104" s="296" t="str">
        <f t="shared" si="535"/>
        <v/>
      </c>
      <c r="C3104" s="296" t="str">
        <f t="shared" si="536"/>
        <v/>
      </c>
      <c r="D3104" s="297" t="str">
        <f t="shared" si="537"/>
        <v/>
      </c>
      <c r="E3104" s="298" t="str">
        <f t="shared" si="539"/>
        <v/>
      </c>
      <c r="F3104" s="297"/>
      <c r="G3104" s="297">
        <v>3104</v>
      </c>
      <c r="H3104" s="296" t="str">
        <f t="shared" si="538"/>
        <v/>
      </c>
      <c r="I3104" s="299" t="str">
        <f t="shared" si="531"/>
        <v/>
      </c>
      <c r="J3104" s="93"/>
      <c r="L3104" s="278">
        <f t="shared" si="532"/>
        <v>0</v>
      </c>
      <c r="M3104" s="278">
        <f t="shared" si="533"/>
        <v>0</v>
      </c>
      <c r="N3104" s="319">
        <f t="shared" si="534"/>
        <v>0</v>
      </c>
      <c r="O3104" s="300"/>
      <c r="P3104" s="300"/>
      <c r="Q3104" s="297"/>
      <c r="R3104" s="297"/>
      <c r="S3104" s="299" t="str">
        <f t="shared" si="540"/>
        <v/>
      </c>
    </row>
    <row r="3105" spans="1:19" ht="30" customHeight="1" x14ac:dyDescent="0.2">
      <c r="A3105" s="277" t="str">
        <f t="shared" si="530"/>
        <v/>
      </c>
      <c r="B3105" s="296" t="str">
        <f t="shared" si="535"/>
        <v/>
      </c>
      <c r="C3105" s="296" t="str">
        <f t="shared" si="536"/>
        <v/>
      </c>
      <c r="D3105" s="297" t="str">
        <f t="shared" si="537"/>
        <v/>
      </c>
      <c r="E3105" s="298" t="str">
        <f t="shared" si="539"/>
        <v/>
      </c>
      <c r="F3105" s="297"/>
      <c r="G3105" s="297">
        <v>3105</v>
      </c>
      <c r="H3105" s="296" t="str">
        <f t="shared" si="538"/>
        <v/>
      </c>
      <c r="I3105" s="299" t="str">
        <f t="shared" si="531"/>
        <v/>
      </c>
      <c r="J3105" s="93"/>
      <c r="L3105" s="278">
        <f t="shared" si="532"/>
        <v>0</v>
      </c>
      <c r="M3105" s="278">
        <f t="shared" si="533"/>
        <v>0</v>
      </c>
      <c r="N3105" s="319">
        <f t="shared" si="534"/>
        <v>0</v>
      </c>
      <c r="O3105" s="300"/>
      <c r="P3105" s="300"/>
      <c r="Q3105" s="297"/>
      <c r="R3105" s="297"/>
      <c r="S3105" s="299" t="str">
        <f t="shared" si="540"/>
        <v/>
      </c>
    </row>
    <row r="3106" spans="1:19" ht="30" customHeight="1" x14ac:dyDescent="0.2">
      <c r="A3106" s="277" t="str">
        <f t="shared" si="530"/>
        <v/>
      </c>
      <c r="B3106" s="296" t="str">
        <f t="shared" si="535"/>
        <v/>
      </c>
      <c r="C3106" s="296" t="str">
        <f t="shared" si="536"/>
        <v/>
      </c>
      <c r="D3106" s="297" t="str">
        <f t="shared" si="537"/>
        <v/>
      </c>
      <c r="E3106" s="298" t="str">
        <f t="shared" si="539"/>
        <v/>
      </c>
      <c r="F3106" s="297"/>
      <c r="G3106" s="297">
        <v>3106</v>
      </c>
      <c r="H3106" s="296" t="str">
        <f t="shared" si="538"/>
        <v/>
      </c>
      <c r="I3106" s="299" t="str">
        <f t="shared" si="531"/>
        <v/>
      </c>
      <c r="J3106" s="93"/>
      <c r="L3106" s="278">
        <f t="shared" si="532"/>
        <v>0</v>
      </c>
      <c r="M3106" s="278">
        <f t="shared" si="533"/>
        <v>0</v>
      </c>
      <c r="N3106" s="319">
        <f t="shared" si="534"/>
        <v>0</v>
      </c>
      <c r="O3106" s="300"/>
      <c r="P3106" s="300"/>
      <c r="Q3106" s="297"/>
      <c r="R3106" s="297"/>
      <c r="S3106" s="299" t="str">
        <f t="shared" si="540"/>
        <v/>
      </c>
    </row>
    <row r="3107" spans="1:19" ht="30" customHeight="1" x14ac:dyDescent="0.2">
      <c r="A3107" s="277" t="str">
        <f t="shared" si="530"/>
        <v/>
      </c>
      <c r="B3107" s="296" t="str">
        <f t="shared" si="535"/>
        <v/>
      </c>
      <c r="C3107" s="296" t="str">
        <f t="shared" si="536"/>
        <v/>
      </c>
      <c r="D3107" s="297" t="str">
        <f t="shared" si="537"/>
        <v/>
      </c>
      <c r="E3107" s="298" t="str">
        <f t="shared" si="539"/>
        <v/>
      </c>
      <c r="F3107" s="297"/>
      <c r="G3107" s="297">
        <v>3107</v>
      </c>
      <c r="H3107" s="296" t="str">
        <f t="shared" si="538"/>
        <v/>
      </c>
      <c r="I3107" s="299" t="str">
        <f t="shared" si="531"/>
        <v/>
      </c>
      <c r="J3107" s="93"/>
      <c r="L3107" s="278">
        <f t="shared" si="532"/>
        <v>0</v>
      </c>
      <c r="M3107" s="278">
        <f t="shared" si="533"/>
        <v>0</v>
      </c>
      <c r="N3107" s="319">
        <f t="shared" si="534"/>
        <v>0</v>
      </c>
      <c r="O3107" s="300"/>
      <c r="P3107" s="300"/>
      <c r="Q3107" s="297"/>
      <c r="R3107" s="297"/>
      <c r="S3107" s="299" t="str">
        <f t="shared" si="540"/>
        <v/>
      </c>
    </row>
    <row r="3108" spans="1:19" ht="30" customHeight="1" x14ac:dyDescent="0.2">
      <c r="A3108" s="277" t="str">
        <f t="shared" si="530"/>
        <v/>
      </c>
      <c r="B3108" s="296" t="str">
        <f t="shared" si="535"/>
        <v/>
      </c>
      <c r="C3108" s="296" t="str">
        <f t="shared" si="536"/>
        <v/>
      </c>
      <c r="D3108" s="297" t="str">
        <f t="shared" si="537"/>
        <v/>
      </c>
      <c r="E3108" s="298" t="str">
        <f t="shared" si="539"/>
        <v/>
      </c>
      <c r="F3108" s="297"/>
      <c r="G3108" s="297">
        <v>3108</v>
      </c>
      <c r="H3108" s="296" t="str">
        <f t="shared" si="538"/>
        <v/>
      </c>
      <c r="I3108" s="299" t="str">
        <f t="shared" si="531"/>
        <v/>
      </c>
      <c r="J3108" s="93"/>
      <c r="L3108" s="278">
        <f t="shared" si="532"/>
        <v>0</v>
      </c>
      <c r="M3108" s="278">
        <f t="shared" si="533"/>
        <v>0</v>
      </c>
      <c r="N3108" s="319">
        <f t="shared" si="534"/>
        <v>0</v>
      </c>
      <c r="O3108" s="300"/>
      <c r="P3108" s="300"/>
      <c r="Q3108" s="297"/>
      <c r="R3108" s="297"/>
      <c r="S3108" s="299" t="str">
        <f t="shared" si="540"/>
        <v/>
      </c>
    </row>
    <row r="3109" spans="1:19" ht="30" customHeight="1" x14ac:dyDescent="0.2">
      <c r="A3109" s="277" t="str">
        <f t="shared" si="530"/>
        <v/>
      </c>
      <c r="B3109" s="296" t="str">
        <f t="shared" si="535"/>
        <v/>
      </c>
      <c r="C3109" s="296" t="str">
        <f t="shared" si="536"/>
        <v/>
      </c>
      <c r="D3109" s="297" t="str">
        <f t="shared" si="537"/>
        <v/>
      </c>
      <c r="E3109" s="298" t="str">
        <f t="shared" si="539"/>
        <v/>
      </c>
      <c r="F3109" s="297"/>
      <c r="G3109" s="297">
        <v>3109</v>
      </c>
      <c r="H3109" s="296" t="str">
        <f t="shared" si="538"/>
        <v/>
      </c>
      <c r="I3109" s="299" t="str">
        <f t="shared" si="531"/>
        <v/>
      </c>
      <c r="J3109" s="93"/>
      <c r="L3109" s="278">
        <f t="shared" si="532"/>
        <v>0</v>
      </c>
      <c r="M3109" s="278">
        <f t="shared" si="533"/>
        <v>0</v>
      </c>
      <c r="N3109" s="319">
        <f t="shared" si="534"/>
        <v>0</v>
      </c>
      <c r="O3109" s="300"/>
      <c r="P3109" s="300"/>
      <c r="Q3109" s="297"/>
      <c r="R3109" s="297"/>
      <c r="S3109" s="299" t="str">
        <f t="shared" si="540"/>
        <v/>
      </c>
    </row>
    <row r="3110" spans="1:19" ht="30" customHeight="1" x14ac:dyDescent="0.2">
      <c r="A3110" s="277" t="str">
        <f t="shared" si="530"/>
        <v/>
      </c>
      <c r="B3110" s="296" t="str">
        <f t="shared" si="535"/>
        <v/>
      </c>
      <c r="C3110" s="296" t="str">
        <f t="shared" si="536"/>
        <v/>
      </c>
      <c r="D3110" s="297" t="str">
        <f t="shared" si="537"/>
        <v/>
      </c>
      <c r="E3110" s="298" t="str">
        <f t="shared" si="539"/>
        <v/>
      </c>
      <c r="F3110" s="297"/>
      <c r="G3110" s="297">
        <v>3110</v>
      </c>
      <c r="H3110" s="296" t="str">
        <f t="shared" si="538"/>
        <v/>
      </c>
      <c r="I3110" s="299" t="str">
        <f t="shared" si="531"/>
        <v/>
      </c>
      <c r="J3110" s="93"/>
      <c r="L3110" s="278">
        <f t="shared" si="532"/>
        <v>0</v>
      </c>
      <c r="M3110" s="278">
        <f t="shared" si="533"/>
        <v>0</v>
      </c>
      <c r="N3110" s="319">
        <f t="shared" si="534"/>
        <v>0</v>
      </c>
      <c r="O3110" s="300"/>
      <c r="P3110" s="300"/>
      <c r="Q3110" s="297"/>
      <c r="R3110" s="297"/>
      <c r="S3110" s="299" t="str">
        <f t="shared" si="540"/>
        <v/>
      </c>
    </row>
    <row r="3111" spans="1:19" ht="30" customHeight="1" x14ac:dyDescent="0.2">
      <c r="A3111" s="277" t="str">
        <f t="shared" si="530"/>
        <v/>
      </c>
      <c r="B3111" s="296" t="str">
        <f t="shared" si="535"/>
        <v/>
      </c>
      <c r="C3111" s="296" t="str">
        <f t="shared" si="536"/>
        <v/>
      </c>
      <c r="D3111" s="297" t="str">
        <f t="shared" si="537"/>
        <v/>
      </c>
      <c r="E3111" s="298" t="str">
        <f t="shared" si="539"/>
        <v/>
      </c>
      <c r="F3111" s="297"/>
      <c r="G3111" s="297">
        <v>3111</v>
      </c>
      <c r="H3111" s="296" t="str">
        <f t="shared" si="538"/>
        <v/>
      </c>
      <c r="I3111" s="299" t="str">
        <f t="shared" si="531"/>
        <v/>
      </c>
      <c r="J3111" s="93"/>
      <c r="L3111" s="278">
        <f t="shared" si="532"/>
        <v>0</v>
      </c>
      <c r="M3111" s="278">
        <f t="shared" si="533"/>
        <v>0</v>
      </c>
      <c r="N3111" s="319">
        <f t="shared" si="534"/>
        <v>0</v>
      </c>
      <c r="O3111" s="300"/>
      <c r="P3111" s="300"/>
      <c r="Q3111" s="297"/>
      <c r="R3111" s="297"/>
      <c r="S3111" s="299" t="str">
        <f t="shared" si="540"/>
        <v/>
      </c>
    </row>
    <row r="3112" spans="1:19" ht="30" customHeight="1" x14ac:dyDescent="0.2">
      <c r="A3112" s="277" t="str">
        <f t="shared" si="530"/>
        <v/>
      </c>
      <c r="B3112" s="296" t="str">
        <f t="shared" si="535"/>
        <v/>
      </c>
      <c r="C3112" s="296" t="str">
        <f t="shared" si="536"/>
        <v/>
      </c>
      <c r="D3112" s="297" t="str">
        <f t="shared" si="537"/>
        <v/>
      </c>
      <c r="E3112" s="298" t="str">
        <f t="shared" si="539"/>
        <v/>
      </c>
      <c r="F3112" s="297"/>
      <c r="G3112" s="297">
        <v>3112</v>
      </c>
      <c r="H3112" s="296" t="str">
        <f t="shared" si="538"/>
        <v/>
      </c>
      <c r="I3112" s="299" t="str">
        <f t="shared" si="531"/>
        <v/>
      </c>
      <c r="J3112" s="93"/>
      <c r="L3112" s="278">
        <f t="shared" si="532"/>
        <v>0</v>
      </c>
      <c r="M3112" s="278">
        <f t="shared" si="533"/>
        <v>0</v>
      </c>
      <c r="N3112" s="319">
        <f t="shared" si="534"/>
        <v>0</v>
      </c>
      <c r="O3112" s="300"/>
      <c r="P3112" s="300"/>
      <c r="Q3112" s="297"/>
      <c r="R3112" s="297"/>
      <c r="S3112" s="299" t="str">
        <f t="shared" si="540"/>
        <v/>
      </c>
    </row>
    <row r="3113" spans="1:19" ht="30" customHeight="1" x14ac:dyDescent="0.2">
      <c r="A3113" s="277" t="str">
        <f t="shared" si="530"/>
        <v/>
      </c>
      <c r="B3113" s="296" t="str">
        <f t="shared" si="535"/>
        <v/>
      </c>
      <c r="C3113" s="296" t="str">
        <f t="shared" si="536"/>
        <v/>
      </c>
      <c r="D3113" s="297" t="str">
        <f t="shared" si="537"/>
        <v/>
      </c>
      <c r="E3113" s="298" t="str">
        <f t="shared" si="539"/>
        <v/>
      </c>
      <c r="F3113" s="297"/>
      <c r="G3113" s="297">
        <v>3113</v>
      </c>
      <c r="H3113" s="296" t="str">
        <f t="shared" si="538"/>
        <v/>
      </c>
      <c r="I3113" s="299" t="str">
        <f t="shared" si="531"/>
        <v/>
      </c>
      <c r="J3113" s="93"/>
      <c r="L3113" s="278">
        <f t="shared" si="532"/>
        <v>0</v>
      </c>
      <c r="M3113" s="278">
        <f t="shared" si="533"/>
        <v>0</v>
      </c>
      <c r="N3113" s="319">
        <f t="shared" si="534"/>
        <v>0</v>
      </c>
      <c r="O3113" s="300"/>
      <c r="P3113" s="300"/>
      <c r="Q3113" s="297"/>
      <c r="R3113" s="297"/>
      <c r="S3113" s="299" t="str">
        <f t="shared" si="540"/>
        <v/>
      </c>
    </row>
    <row r="3114" spans="1:19" ht="30" customHeight="1" x14ac:dyDescent="0.2">
      <c r="A3114" s="277" t="str">
        <f t="shared" si="530"/>
        <v/>
      </c>
      <c r="B3114" s="296" t="str">
        <f t="shared" si="535"/>
        <v/>
      </c>
      <c r="C3114" s="296" t="str">
        <f t="shared" si="536"/>
        <v/>
      </c>
      <c r="D3114" s="297" t="str">
        <f t="shared" si="537"/>
        <v/>
      </c>
      <c r="E3114" s="298" t="str">
        <f t="shared" si="539"/>
        <v/>
      </c>
      <c r="F3114" s="297"/>
      <c r="G3114" s="297">
        <v>3114</v>
      </c>
      <c r="H3114" s="296" t="str">
        <f t="shared" si="538"/>
        <v/>
      </c>
      <c r="I3114" s="299" t="str">
        <f t="shared" si="531"/>
        <v/>
      </c>
      <c r="J3114" s="93"/>
      <c r="L3114" s="278">
        <f t="shared" si="532"/>
        <v>0</v>
      </c>
      <c r="M3114" s="278">
        <f t="shared" si="533"/>
        <v>0</v>
      </c>
      <c r="N3114" s="319">
        <f t="shared" si="534"/>
        <v>0</v>
      </c>
      <c r="O3114" s="300"/>
      <c r="P3114" s="300"/>
      <c r="Q3114" s="297"/>
      <c r="R3114" s="297"/>
      <c r="S3114" s="299" t="str">
        <f t="shared" si="540"/>
        <v/>
      </c>
    </row>
    <row r="3115" spans="1:19" ht="30" customHeight="1" x14ac:dyDescent="0.2">
      <c r="A3115" s="277" t="str">
        <f t="shared" si="530"/>
        <v/>
      </c>
      <c r="B3115" s="296" t="str">
        <f t="shared" si="535"/>
        <v/>
      </c>
      <c r="C3115" s="296" t="str">
        <f t="shared" si="536"/>
        <v/>
      </c>
      <c r="D3115" s="297" t="str">
        <f t="shared" si="537"/>
        <v/>
      </c>
      <c r="E3115" s="298" t="str">
        <f t="shared" si="539"/>
        <v/>
      </c>
      <c r="F3115" s="297"/>
      <c r="G3115" s="297">
        <v>3115</v>
      </c>
      <c r="H3115" s="296" t="str">
        <f t="shared" si="538"/>
        <v/>
      </c>
      <c r="I3115" s="299" t="str">
        <f t="shared" si="531"/>
        <v/>
      </c>
      <c r="J3115" s="93"/>
      <c r="L3115" s="278">
        <f t="shared" si="532"/>
        <v>0</v>
      </c>
      <c r="M3115" s="278">
        <f t="shared" si="533"/>
        <v>0</v>
      </c>
      <c r="N3115" s="319">
        <f t="shared" si="534"/>
        <v>0</v>
      </c>
      <c r="O3115" s="300"/>
      <c r="P3115" s="300"/>
      <c r="Q3115" s="297"/>
      <c r="R3115" s="297"/>
      <c r="S3115" s="299" t="str">
        <f t="shared" si="540"/>
        <v/>
      </c>
    </row>
    <row r="3116" spans="1:19" ht="30" customHeight="1" x14ac:dyDescent="0.2">
      <c r="A3116" s="277" t="str">
        <f t="shared" si="530"/>
        <v/>
      </c>
      <c r="B3116" s="296" t="str">
        <f t="shared" si="535"/>
        <v/>
      </c>
      <c r="C3116" s="296" t="str">
        <f t="shared" si="536"/>
        <v/>
      </c>
      <c r="D3116" s="297" t="str">
        <f t="shared" si="537"/>
        <v/>
      </c>
      <c r="E3116" s="298" t="str">
        <f t="shared" si="539"/>
        <v/>
      </c>
      <c r="F3116" s="297"/>
      <c r="G3116" s="297">
        <v>3116</v>
      </c>
      <c r="H3116" s="296" t="str">
        <f t="shared" si="538"/>
        <v/>
      </c>
      <c r="I3116" s="299" t="str">
        <f t="shared" si="531"/>
        <v/>
      </c>
      <c r="J3116" s="93"/>
      <c r="L3116" s="278">
        <f t="shared" si="532"/>
        <v>0</v>
      </c>
      <c r="M3116" s="278">
        <f t="shared" si="533"/>
        <v>0</v>
      </c>
      <c r="N3116" s="319">
        <f t="shared" si="534"/>
        <v>0</v>
      </c>
      <c r="O3116" s="300"/>
      <c r="P3116" s="300"/>
      <c r="Q3116" s="297"/>
      <c r="R3116" s="297"/>
      <c r="S3116" s="299" t="str">
        <f t="shared" si="540"/>
        <v/>
      </c>
    </row>
    <row r="3117" spans="1:19" ht="30" customHeight="1" x14ac:dyDescent="0.2">
      <c r="A3117" s="277" t="str">
        <f t="shared" si="530"/>
        <v/>
      </c>
      <c r="B3117" s="296" t="str">
        <f t="shared" si="535"/>
        <v/>
      </c>
      <c r="C3117" s="296" t="str">
        <f t="shared" si="536"/>
        <v/>
      </c>
      <c r="D3117" s="297" t="str">
        <f t="shared" si="537"/>
        <v/>
      </c>
      <c r="E3117" s="298" t="str">
        <f t="shared" si="539"/>
        <v/>
      </c>
      <c r="F3117" s="297"/>
      <c r="G3117" s="297">
        <v>3117</v>
      </c>
      <c r="H3117" s="296" t="str">
        <f t="shared" si="538"/>
        <v/>
      </c>
      <c r="I3117" s="299" t="str">
        <f t="shared" si="531"/>
        <v/>
      </c>
      <c r="J3117" s="93"/>
      <c r="L3117" s="278">
        <f t="shared" si="532"/>
        <v>0</v>
      </c>
      <c r="M3117" s="278">
        <f t="shared" si="533"/>
        <v>0</v>
      </c>
      <c r="N3117" s="319">
        <f t="shared" si="534"/>
        <v>0</v>
      </c>
      <c r="O3117" s="300"/>
      <c r="P3117" s="300"/>
      <c r="Q3117" s="297"/>
      <c r="R3117" s="297"/>
      <c r="S3117" s="299" t="str">
        <f t="shared" si="540"/>
        <v/>
      </c>
    </row>
    <row r="3118" spans="1:19" ht="30" customHeight="1" x14ac:dyDescent="0.2">
      <c r="A3118" s="277" t="str">
        <f t="shared" si="530"/>
        <v/>
      </c>
      <c r="B3118" s="296" t="str">
        <f t="shared" si="535"/>
        <v/>
      </c>
      <c r="C3118" s="296" t="str">
        <f t="shared" si="536"/>
        <v/>
      </c>
      <c r="D3118" s="297" t="str">
        <f t="shared" si="537"/>
        <v/>
      </c>
      <c r="E3118" s="298" t="str">
        <f t="shared" si="539"/>
        <v/>
      </c>
      <c r="F3118" s="297"/>
      <c r="G3118" s="297">
        <v>3118</v>
      </c>
      <c r="H3118" s="296" t="str">
        <f t="shared" si="538"/>
        <v/>
      </c>
      <c r="I3118" s="299" t="str">
        <f t="shared" si="531"/>
        <v/>
      </c>
      <c r="J3118" s="93"/>
      <c r="L3118" s="278">
        <f t="shared" si="532"/>
        <v>0</v>
      </c>
      <c r="M3118" s="278">
        <f t="shared" si="533"/>
        <v>0</v>
      </c>
      <c r="N3118" s="319">
        <f t="shared" si="534"/>
        <v>0</v>
      </c>
      <c r="O3118" s="300"/>
      <c r="P3118" s="300"/>
      <c r="Q3118" s="297"/>
      <c r="R3118" s="297"/>
      <c r="S3118" s="299" t="str">
        <f t="shared" si="540"/>
        <v/>
      </c>
    </row>
    <row r="3119" spans="1:19" ht="30" customHeight="1" x14ac:dyDescent="0.2">
      <c r="A3119" s="277" t="str">
        <f t="shared" si="530"/>
        <v/>
      </c>
      <c r="B3119" s="296" t="str">
        <f t="shared" si="535"/>
        <v/>
      </c>
      <c r="C3119" s="296" t="str">
        <f t="shared" si="536"/>
        <v/>
      </c>
      <c r="D3119" s="297" t="str">
        <f t="shared" si="537"/>
        <v/>
      </c>
      <c r="E3119" s="298" t="str">
        <f t="shared" si="539"/>
        <v/>
      </c>
      <c r="F3119" s="297"/>
      <c r="G3119" s="297">
        <v>3119</v>
      </c>
      <c r="H3119" s="296" t="str">
        <f t="shared" si="538"/>
        <v/>
      </c>
      <c r="I3119" s="299" t="str">
        <f t="shared" si="531"/>
        <v/>
      </c>
      <c r="J3119" s="93"/>
      <c r="L3119" s="278">
        <f t="shared" si="532"/>
        <v>0</v>
      </c>
      <c r="M3119" s="278">
        <f t="shared" si="533"/>
        <v>0</v>
      </c>
      <c r="N3119" s="319">
        <f t="shared" si="534"/>
        <v>0</v>
      </c>
      <c r="O3119" s="300"/>
      <c r="P3119" s="300"/>
      <c r="Q3119" s="297"/>
      <c r="R3119" s="297"/>
      <c r="S3119" s="299" t="str">
        <f t="shared" si="540"/>
        <v/>
      </c>
    </row>
    <row r="3120" spans="1:19" ht="30" customHeight="1" x14ac:dyDescent="0.2">
      <c r="A3120" s="277" t="str">
        <f t="shared" si="530"/>
        <v/>
      </c>
      <c r="B3120" s="296" t="str">
        <f t="shared" si="535"/>
        <v/>
      </c>
      <c r="C3120" s="296" t="str">
        <f t="shared" si="536"/>
        <v/>
      </c>
      <c r="D3120" s="297" t="str">
        <f t="shared" si="537"/>
        <v/>
      </c>
      <c r="E3120" s="298" t="str">
        <f t="shared" si="539"/>
        <v/>
      </c>
      <c r="F3120" s="297"/>
      <c r="G3120" s="297">
        <v>3120</v>
      </c>
      <c r="H3120" s="296" t="str">
        <f t="shared" si="538"/>
        <v/>
      </c>
      <c r="I3120" s="299" t="str">
        <f t="shared" si="531"/>
        <v/>
      </c>
      <c r="J3120" s="93"/>
      <c r="L3120" s="278">
        <f t="shared" si="532"/>
        <v>0</v>
      </c>
      <c r="M3120" s="278">
        <f t="shared" si="533"/>
        <v>0</v>
      </c>
      <c r="N3120" s="319">
        <f t="shared" si="534"/>
        <v>0</v>
      </c>
      <c r="O3120" s="300"/>
      <c r="P3120" s="300"/>
      <c r="Q3120" s="297"/>
      <c r="R3120" s="297"/>
      <c r="S3120" s="299" t="str">
        <f t="shared" si="540"/>
        <v/>
      </c>
    </row>
    <row r="3121" spans="1:19" ht="30" customHeight="1" x14ac:dyDescent="0.2">
      <c r="A3121" s="277" t="str">
        <f t="shared" si="530"/>
        <v/>
      </c>
      <c r="B3121" s="296" t="str">
        <f t="shared" si="535"/>
        <v/>
      </c>
      <c r="C3121" s="296" t="str">
        <f t="shared" si="536"/>
        <v/>
      </c>
      <c r="D3121" s="297" t="str">
        <f t="shared" si="537"/>
        <v/>
      </c>
      <c r="E3121" s="298" t="str">
        <f t="shared" si="539"/>
        <v/>
      </c>
      <c r="F3121" s="297"/>
      <c r="G3121" s="297">
        <v>3121</v>
      </c>
      <c r="H3121" s="296" t="str">
        <f t="shared" si="538"/>
        <v/>
      </c>
      <c r="I3121" s="299" t="str">
        <f t="shared" si="531"/>
        <v/>
      </c>
      <c r="J3121" s="93"/>
      <c r="L3121" s="278">
        <f t="shared" si="532"/>
        <v>0</v>
      </c>
      <c r="M3121" s="278">
        <f t="shared" si="533"/>
        <v>0</v>
      </c>
      <c r="N3121" s="319">
        <f t="shared" si="534"/>
        <v>0</v>
      </c>
      <c r="O3121" s="300"/>
      <c r="P3121" s="300"/>
      <c r="Q3121" s="297"/>
      <c r="R3121" s="297"/>
      <c r="S3121" s="299" t="str">
        <f t="shared" si="540"/>
        <v/>
      </c>
    </row>
    <row r="3122" spans="1:19" ht="30" customHeight="1" x14ac:dyDescent="0.2">
      <c r="A3122" s="277" t="str">
        <f t="shared" si="530"/>
        <v/>
      </c>
      <c r="B3122" s="296" t="str">
        <f t="shared" si="535"/>
        <v/>
      </c>
      <c r="C3122" s="296" t="str">
        <f t="shared" si="536"/>
        <v/>
      </c>
      <c r="D3122" s="297" t="str">
        <f t="shared" si="537"/>
        <v/>
      </c>
      <c r="E3122" s="298" t="str">
        <f t="shared" si="539"/>
        <v/>
      </c>
      <c r="F3122" s="297"/>
      <c r="G3122" s="297">
        <v>3122</v>
      </c>
      <c r="H3122" s="296" t="str">
        <f t="shared" si="538"/>
        <v/>
      </c>
      <c r="I3122" s="299" t="str">
        <f t="shared" si="531"/>
        <v/>
      </c>
      <c r="J3122" s="93"/>
      <c r="L3122" s="278">
        <f t="shared" si="532"/>
        <v>0</v>
      </c>
      <c r="M3122" s="278">
        <f t="shared" si="533"/>
        <v>0</v>
      </c>
      <c r="N3122" s="319">
        <f t="shared" si="534"/>
        <v>0</v>
      </c>
      <c r="O3122" s="300"/>
      <c r="P3122" s="300"/>
      <c r="Q3122" s="297"/>
      <c r="R3122" s="297"/>
      <c r="S3122" s="299" t="str">
        <f t="shared" si="540"/>
        <v/>
      </c>
    </row>
    <row r="3123" spans="1:19" ht="30" customHeight="1" x14ac:dyDescent="0.2">
      <c r="A3123" s="277" t="str">
        <f t="shared" si="530"/>
        <v/>
      </c>
      <c r="B3123" s="296" t="str">
        <f t="shared" si="535"/>
        <v/>
      </c>
      <c r="C3123" s="296" t="str">
        <f t="shared" si="536"/>
        <v/>
      </c>
      <c r="D3123" s="297" t="str">
        <f t="shared" si="537"/>
        <v/>
      </c>
      <c r="E3123" s="298" t="str">
        <f t="shared" si="539"/>
        <v/>
      </c>
      <c r="F3123" s="297"/>
      <c r="G3123" s="297">
        <v>3123</v>
      </c>
      <c r="H3123" s="296" t="str">
        <f t="shared" si="538"/>
        <v/>
      </c>
      <c r="I3123" s="299" t="str">
        <f t="shared" si="531"/>
        <v/>
      </c>
      <c r="J3123" s="93"/>
      <c r="L3123" s="278">
        <f t="shared" si="532"/>
        <v>0</v>
      </c>
      <c r="M3123" s="278">
        <f t="shared" si="533"/>
        <v>0</v>
      </c>
      <c r="N3123" s="319">
        <f t="shared" si="534"/>
        <v>0</v>
      </c>
      <c r="O3123" s="300"/>
      <c r="P3123" s="300"/>
      <c r="Q3123" s="297"/>
      <c r="R3123" s="297"/>
      <c r="S3123" s="299" t="str">
        <f t="shared" si="540"/>
        <v/>
      </c>
    </row>
    <row r="3124" spans="1:19" ht="30" customHeight="1" x14ac:dyDescent="0.2">
      <c r="A3124" s="277" t="str">
        <f t="shared" si="530"/>
        <v/>
      </c>
      <c r="B3124" s="296" t="str">
        <f t="shared" si="535"/>
        <v/>
      </c>
      <c r="C3124" s="296" t="str">
        <f t="shared" si="536"/>
        <v/>
      </c>
      <c r="D3124" s="297" t="str">
        <f t="shared" si="537"/>
        <v/>
      </c>
      <c r="E3124" s="298" t="str">
        <f t="shared" si="539"/>
        <v/>
      </c>
      <c r="F3124" s="297"/>
      <c r="G3124" s="297">
        <v>3124</v>
      </c>
      <c r="H3124" s="296" t="str">
        <f t="shared" si="538"/>
        <v/>
      </c>
      <c r="I3124" s="299" t="str">
        <f t="shared" si="531"/>
        <v/>
      </c>
      <c r="J3124" s="93"/>
      <c r="L3124" s="278">
        <f t="shared" si="532"/>
        <v>0</v>
      </c>
      <c r="M3124" s="278">
        <f t="shared" si="533"/>
        <v>0</v>
      </c>
      <c r="N3124" s="319">
        <f t="shared" si="534"/>
        <v>0</v>
      </c>
      <c r="O3124" s="300"/>
      <c r="P3124" s="300"/>
      <c r="Q3124" s="297"/>
      <c r="R3124" s="297"/>
      <c r="S3124" s="299" t="str">
        <f t="shared" si="540"/>
        <v/>
      </c>
    </row>
    <row r="3125" spans="1:19" ht="30" customHeight="1" x14ac:dyDescent="0.2">
      <c r="A3125" s="277" t="str">
        <f t="shared" si="530"/>
        <v/>
      </c>
      <c r="B3125" s="296" t="str">
        <f t="shared" si="535"/>
        <v/>
      </c>
      <c r="C3125" s="296" t="str">
        <f t="shared" si="536"/>
        <v/>
      </c>
      <c r="D3125" s="297" t="str">
        <f t="shared" si="537"/>
        <v/>
      </c>
      <c r="E3125" s="298" t="str">
        <f t="shared" si="539"/>
        <v/>
      </c>
      <c r="F3125" s="297"/>
      <c r="G3125" s="297">
        <v>3125</v>
      </c>
      <c r="H3125" s="296" t="str">
        <f t="shared" si="538"/>
        <v/>
      </c>
      <c r="I3125" s="299" t="str">
        <f t="shared" si="531"/>
        <v/>
      </c>
      <c r="J3125" s="93"/>
      <c r="L3125" s="278">
        <f t="shared" si="532"/>
        <v>0</v>
      </c>
      <c r="M3125" s="278">
        <f t="shared" si="533"/>
        <v>0</v>
      </c>
      <c r="N3125" s="319">
        <f t="shared" si="534"/>
        <v>0</v>
      </c>
      <c r="O3125" s="300"/>
      <c r="P3125" s="300"/>
      <c r="Q3125" s="297"/>
      <c r="R3125" s="297"/>
      <c r="S3125" s="299" t="str">
        <f t="shared" si="540"/>
        <v/>
      </c>
    </row>
    <row r="3126" spans="1:19" ht="30" customHeight="1" x14ac:dyDescent="0.2">
      <c r="A3126" s="277" t="str">
        <f t="shared" si="530"/>
        <v/>
      </c>
      <c r="B3126" s="296" t="str">
        <f t="shared" si="535"/>
        <v/>
      </c>
      <c r="C3126" s="296" t="str">
        <f t="shared" si="536"/>
        <v/>
      </c>
      <c r="D3126" s="297" t="str">
        <f t="shared" si="537"/>
        <v/>
      </c>
      <c r="E3126" s="298" t="str">
        <f t="shared" si="539"/>
        <v/>
      </c>
      <c r="F3126" s="297"/>
      <c r="G3126" s="297">
        <v>3126</v>
      </c>
      <c r="H3126" s="296" t="str">
        <f t="shared" si="538"/>
        <v/>
      </c>
      <c r="I3126" s="299" t="str">
        <f t="shared" si="531"/>
        <v/>
      </c>
      <c r="J3126" s="93"/>
      <c r="L3126" s="278">
        <f t="shared" si="532"/>
        <v>0</v>
      </c>
      <c r="M3126" s="278">
        <f t="shared" si="533"/>
        <v>0</v>
      </c>
      <c r="N3126" s="319">
        <f t="shared" si="534"/>
        <v>0</v>
      </c>
      <c r="O3126" s="300"/>
      <c r="P3126" s="300"/>
      <c r="Q3126" s="297"/>
      <c r="R3126" s="297"/>
      <c r="S3126" s="299" t="str">
        <f t="shared" si="540"/>
        <v/>
      </c>
    </row>
    <row r="3127" spans="1:19" ht="30" customHeight="1" x14ac:dyDescent="0.2">
      <c r="A3127" s="277" t="str">
        <f t="shared" si="530"/>
        <v/>
      </c>
      <c r="B3127" s="296" t="str">
        <f t="shared" si="535"/>
        <v/>
      </c>
      <c r="C3127" s="296" t="str">
        <f t="shared" si="536"/>
        <v/>
      </c>
      <c r="D3127" s="297" t="str">
        <f t="shared" si="537"/>
        <v/>
      </c>
      <c r="E3127" s="298" t="str">
        <f t="shared" si="539"/>
        <v/>
      </c>
      <c r="F3127" s="297"/>
      <c r="G3127" s="297">
        <v>3127</v>
      </c>
      <c r="H3127" s="296" t="str">
        <f t="shared" si="538"/>
        <v/>
      </c>
      <c r="I3127" s="299" t="str">
        <f t="shared" si="531"/>
        <v/>
      </c>
      <c r="J3127" s="93"/>
      <c r="L3127" s="278">
        <f t="shared" si="532"/>
        <v>0</v>
      </c>
      <c r="M3127" s="278">
        <f t="shared" si="533"/>
        <v>0</v>
      </c>
      <c r="N3127" s="319">
        <f t="shared" si="534"/>
        <v>0</v>
      </c>
      <c r="O3127" s="300"/>
      <c r="P3127" s="300"/>
      <c r="Q3127" s="297"/>
      <c r="R3127" s="297"/>
      <c r="S3127" s="299" t="str">
        <f t="shared" si="540"/>
        <v/>
      </c>
    </row>
    <row r="3128" spans="1:19" ht="30" customHeight="1" x14ac:dyDescent="0.2">
      <c r="A3128" s="277" t="str">
        <f t="shared" si="530"/>
        <v/>
      </c>
      <c r="B3128" s="296" t="str">
        <f t="shared" si="535"/>
        <v/>
      </c>
      <c r="C3128" s="296" t="str">
        <f t="shared" si="536"/>
        <v/>
      </c>
      <c r="D3128" s="297" t="str">
        <f t="shared" si="537"/>
        <v/>
      </c>
      <c r="E3128" s="298" t="str">
        <f t="shared" si="539"/>
        <v/>
      </c>
      <c r="F3128" s="297"/>
      <c r="G3128" s="297">
        <v>3128</v>
      </c>
      <c r="H3128" s="296" t="str">
        <f t="shared" si="538"/>
        <v/>
      </c>
      <c r="I3128" s="299" t="str">
        <f t="shared" si="531"/>
        <v/>
      </c>
      <c r="J3128" s="93"/>
      <c r="L3128" s="278">
        <f t="shared" si="532"/>
        <v>0</v>
      </c>
      <c r="M3128" s="278">
        <f t="shared" si="533"/>
        <v>0</v>
      </c>
      <c r="N3128" s="319">
        <f t="shared" si="534"/>
        <v>0</v>
      </c>
      <c r="O3128" s="300"/>
      <c r="P3128" s="300"/>
      <c r="Q3128" s="297"/>
      <c r="R3128" s="297"/>
      <c r="S3128" s="299" t="str">
        <f t="shared" si="540"/>
        <v/>
      </c>
    </row>
    <row r="3129" spans="1:19" ht="30" customHeight="1" x14ac:dyDescent="0.2">
      <c r="A3129" s="277" t="str">
        <f t="shared" si="530"/>
        <v/>
      </c>
      <c r="B3129" s="296" t="str">
        <f t="shared" si="535"/>
        <v/>
      </c>
      <c r="C3129" s="296" t="str">
        <f t="shared" si="536"/>
        <v/>
      </c>
      <c r="D3129" s="297" t="str">
        <f t="shared" si="537"/>
        <v/>
      </c>
      <c r="E3129" s="298" t="str">
        <f t="shared" si="539"/>
        <v/>
      </c>
      <c r="F3129" s="297"/>
      <c r="G3129" s="297">
        <v>3129</v>
      </c>
      <c r="H3129" s="296" t="str">
        <f t="shared" si="538"/>
        <v/>
      </c>
      <c r="I3129" s="299" t="str">
        <f t="shared" si="531"/>
        <v/>
      </c>
      <c r="J3129" s="93"/>
      <c r="L3129" s="278">
        <f t="shared" si="532"/>
        <v>0</v>
      </c>
      <c r="M3129" s="278">
        <f t="shared" si="533"/>
        <v>0</v>
      </c>
      <c r="N3129" s="319">
        <f t="shared" si="534"/>
        <v>0</v>
      </c>
      <c r="O3129" s="300"/>
      <c r="P3129" s="300"/>
      <c r="Q3129" s="297"/>
      <c r="R3129" s="297"/>
      <c r="S3129" s="299" t="str">
        <f t="shared" si="540"/>
        <v/>
      </c>
    </row>
    <row r="3130" spans="1:19" ht="30" customHeight="1" x14ac:dyDescent="0.2">
      <c r="A3130" s="277" t="str">
        <f t="shared" si="530"/>
        <v/>
      </c>
      <c r="B3130" s="296" t="str">
        <f t="shared" si="535"/>
        <v/>
      </c>
      <c r="C3130" s="296" t="str">
        <f t="shared" si="536"/>
        <v/>
      </c>
      <c r="D3130" s="297" t="str">
        <f t="shared" si="537"/>
        <v/>
      </c>
      <c r="E3130" s="298" t="str">
        <f t="shared" si="539"/>
        <v/>
      </c>
      <c r="F3130" s="297"/>
      <c r="G3130" s="297">
        <v>3130</v>
      </c>
      <c r="H3130" s="296" t="str">
        <f t="shared" si="538"/>
        <v/>
      </c>
      <c r="I3130" s="299" t="str">
        <f t="shared" si="531"/>
        <v/>
      </c>
      <c r="J3130" s="93"/>
      <c r="L3130" s="278">
        <f t="shared" si="532"/>
        <v>0</v>
      </c>
      <c r="M3130" s="278">
        <f t="shared" si="533"/>
        <v>0</v>
      </c>
      <c r="N3130" s="319">
        <f t="shared" si="534"/>
        <v>0</v>
      </c>
      <c r="O3130" s="300"/>
      <c r="P3130" s="300"/>
      <c r="Q3130" s="297"/>
      <c r="R3130" s="297"/>
      <c r="S3130" s="299" t="str">
        <f t="shared" si="540"/>
        <v/>
      </c>
    </row>
    <row r="3131" spans="1:19" ht="30" customHeight="1" x14ac:dyDescent="0.2">
      <c r="A3131" s="277" t="str">
        <f t="shared" si="530"/>
        <v/>
      </c>
      <c r="B3131" s="296" t="str">
        <f t="shared" si="535"/>
        <v/>
      </c>
      <c r="C3131" s="296" t="str">
        <f t="shared" si="536"/>
        <v/>
      </c>
      <c r="D3131" s="297" t="str">
        <f t="shared" si="537"/>
        <v/>
      </c>
      <c r="E3131" s="298" t="str">
        <f t="shared" si="539"/>
        <v/>
      </c>
      <c r="F3131" s="297"/>
      <c r="G3131" s="297">
        <v>3131</v>
      </c>
      <c r="H3131" s="296" t="str">
        <f t="shared" si="538"/>
        <v/>
      </c>
      <c r="I3131" s="299" t="str">
        <f t="shared" si="531"/>
        <v/>
      </c>
      <c r="J3131" s="93"/>
      <c r="L3131" s="278">
        <f t="shared" si="532"/>
        <v>0</v>
      </c>
      <c r="M3131" s="278">
        <f t="shared" si="533"/>
        <v>0</v>
      </c>
      <c r="N3131" s="319">
        <f t="shared" si="534"/>
        <v>0</v>
      </c>
      <c r="O3131" s="300"/>
      <c r="P3131" s="300"/>
      <c r="Q3131" s="297"/>
      <c r="R3131" s="297"/>
      <c r="S3131" s="299" t="str">
        <f t="shared" si="540"/>
        <v/>
      </c>
    </row>
    <row r="3132" spans="1:19" ht="30" customHeight="1" x14ac:dyDescent="0.2">
      <c r="A3132" s="277" t="str">
        <f t="shared" si="530"/>
        <v/>
      </c>
      <c r="B3132" s="296" t="str">
        <f t="shared" si="535"/>
        <v/>
      </c>
      <c r="C3132" s="296" t="str">
        <f t="shared" si="536"/>
        <v/>
      </c>
      <c r="D3132" s="297" t="str">
        <f t="shared" si="537"/>
        <v/>
      </c>
      <c r="E3132" s="298" t="str">
        <f t="shared" si="539"/>
        <v/>
      </c>
      <c r="F3132" s="297"/>
      <c r="G3132" s="297">
        <v>3132</v>
      </c>
      <c r="H3132" s="296" t="str">
        <f t="shared" si="538"/>
        <v/>
      </c>
      <c r="I3132" s="299" t="str">
        <f t="shared" si="531"/>
        <v/>
      </c>
      <c r="J3132" s="93"/>
      <c r="L3132" s="278">
        <f t="shared" si="532"/>
        <v>0</v>
      </c>
      <c r="M3132" s="278">
        <f t="shared" si="533"/>
        <v>0</v>
      </c>
      <c r="N3132" s="319">
        <f t="shared" si="534"/>
        <v>0</v>
      </c>
      <c r="O3132" s="300"/>
      <c r="P3132" s="300"/>
      <c r="Q3132" s="297"/>
      <c r="R3132" s="297"/>
      <c r="S3132" s="299" t="str">
        <f t="shared" si="540"/>
        <v/>
      </c>
    </row>
    <row r="3133" spans="1:19" ht="30" customHeight="1" x14ac:dyDescent="0.2">
      <c r="A3133" s="277" t="str">
        <f t="shared" si="530"/>
        <v/>
      </c>
      <c r="B3133" s="296" t="str">
        <f t="shared" si="535"/>
        <v/>
      </c>
      <c r="C3133" s="296" t="str">
        <f t="shared" si="536"/>
        <v/>
      </c>
      <c r="D3133" s="297" t="str">
        <f t="shared" si="537"/>
        <v/>
      </c>
      <c r="E3133" s="298" t="str">
        <f t="shared" si="539"/>
        <v/>
      </c>
      <c r="F3133" s="297"/>
      <c r="G3133" s="297">
        <v>3133</v>
      </c>
      <c r="H3133" s="296" t="str">
        <f t="shared" si="538"/>
        <v/>
      </c>
      <c r="I3133" s="299" t="str">
        <f t="shared" si="531"/>
        <v/>
      </c>
      <c r="J3133" s="93"/>
      <c r="L3133" s="278">
        <f t="shared" si="532"/>
        <v>0</v>
      </c>
      <c r="M3133" s="278">
        <f t="shared" si="533"/>
        <v>0</v>
      </c>
      <c r="N3133" s="319">
        <f t="shared" si="534"/>
        <v>0</v>
      </c>
      <c r="O3133" s="300"/>
      <c r="P3133" s="300"/>
      <c r="Q3133" s="297"/>
      <c r="R3133" s="297"/>
      <c r="S3133" s="299" t="str">
        <f t="shared" si="540"/>
        <v/>
      </c>
    </row>
    <row r="3134" spans="1:19" ht="30" customHeight="1" x14ac:dyDescent="0.2">
      <c r="A3134" s="277" t="str">
        <f t="shared" si="530"/>
        <v/>
      </c>
      <c r="B3134" s="296" t="str">
        <f t="shared" si="535"/>
        <v/>
      </c>
      <c r="C3134" s="296" t="str">
        <f t="shared" si="536"/>
        <v/>
      </c>
      <c r="D3134" s="297" t="str">
        <f t="shared" si="537"/>
        <v/>
      </c>
      <c r="E3134" s="298" t="str">
        <f t="shared" si="539"/>
        <v/>
      </c>
      <c r="F3134" s="297"/>
      <c r="G3134" s="297">
        <v>3134</v>
      </c>
      <c r="H3134" s="296" t="str">
        <f t="shared" si="538"/>
        <v/>
      </c>
      <c r="I3134" s="299" t="str">
        <f t="shared" si="531"/>
        <v/>
      </c>
      <c r="J3134" s="93"/>
      <c r="L3134" s="278">
        <f t="shared" si="532"/>
        <v>0</v>
      </c>
      <c r="M3134" s="278">
        <f t="shared" si="533"/>
        <v>0</v>
      </c>
      <c r="N3134" s="319">
        <f t="shared" si="534"/>
        <v>0</v>
      </c>
      <c r="O3134" s="300"/>
      <c r="P3134" s="300"/>
      <c r="Q3134" s="297"/>
      <c r="R3134" s="297"/>
      <c r="S3134" s="299" t="str">
        <f t="shared" si="540"/>
        <v/>
      </c>
    </row>
    <row r="3135" spans="1:19" ht="30" customHeight="1" x14ac:dyDescent="0.2">
      <c r="A3135" s="277" t="str">
        <f t="shared" si="530"/>
        <v/>
      </c>
      <c r="B3135" s="296" t="str">
        <f t="shared" si="535"/>
        <v/>
      </c>
      <c r="C3135" s="296" t="str">
        <f t="shared" si="536"/>
        <v/>
      </c>
      <c r="D3135" s="297" t="str">
        <f t="shared" si="537"/>
        <v/>
      </c>
      <c r="E3135" s="298" t="str">
        <f t="shared" si="539"/>
        <v/>
      </c>
      <c r="F3135" s="297"/>
      <c r="G3135" s="297">
        <v>3135</v>
      </c>
      <c r="H3135" s="296" t="str">
        <f t="shared" si="538"/>
        <v/>
      </c>
      <c r="I3135" s="299" t="str">
        <f t="shared" si="531"/>
        <v/>
      </c>
      <c r="J3135" s="93"/>
      <c r="L3135" s="278">
        <f t="shared" si="532"/>
        <v>0</v>
      </c>
      <c r="M3135" s="278">
        <f t="shared" si="533"/>
        <v>0</v>
      </c>
      <c r="N3135" s="319">
        <f t="shared" si="534"/>
        <v>0</v>
      </c>
      <c r="O3135" s="300"/>
      <c r="P3135" s="300"/>
      <c r="Q3135" s="297"/>
      <c r="R3135" s="297"/>
      <c r="S3135" s="299" t="str">
        <f t="shared" si="540"/>
        <v/>
      </c>
    </row>
    <row r="3136" spans="1:19" ht="30" customHeight="1" x14ac:dyDescent="0.2">
      <c r="A3136" s="277" t="str">
        <f t="shared" si="530"/>
        <v/>
      </c>
      <c r="B3136" s="296" t="str">
        <f t="shared" si="535"/>
        <v/>
      </c>
      <c r="C3136" s="296" t="str">
        <f t="shared" si="536"/>
        <v/>
      </c>
      <c r="D3136" s="297" t="str">
        <f t="shared" si="537"/>
        <v/>
      </c>
      <c r="E3136" s="298" t="str">
        <f t="shared" si="539"/>
        <v/>
      </c>
      <c r="F3136" s="297"/>
      <c r="G3136" s="297">
        <v>3136</v>
      </c>
      <c r="H3136" s="296" t="str">
        <f t="shared" si="538"/>
        <v/>
      </c>
      <c r="I3136" s="299" t="str">
        <f t="shared" si="531"/>
        <v/>
      </c>
      <c r="J3136" s="93"/>
      <c r="L3136" s="278">
        <f t="shared" si="532"/>
        <v>0</v>
      </c>
      <c r="M3136" s="278">
        <f t="shared" si="533"/>
        <v>0</v>
      </c>
      <c r="N3136" s="319">
        <f t="shared" si="534"/>
        <v>0</v>
      </c>
      <c r="O3136" s="300"/>
      <c r="P3136" s="300"/>
      <c r="Q3136" s="297"/>
      <c r="R3136" s="297"/>
      <c r="S3136" s="299" t="str">
        <f t="shared" si="540"/>
        <v/>
      </c>
    </row>
    <row r="3137" spans="1:19" ht="30" customHeight="1" x14ac:dyDescent="0.2">
      <c r="A3137" s="277" t="str">
        <f t="shared" si="530"/>
        <v/>
      </c>
      <c r="B3137" s="296" t="str">
        <f t="shared" si="535"/>
        <v/>
      </c>
      <c r="C3137" s="296" t="str">
        <f t="shared" si="536"/>
        <v/>
      </c>
      <c r="D3137" s="297" t="str">
        <f t="shared" si="537"/>
        <v/>
      </c>
      <c r="E3137" s="298" t="str">
        <f t="shared" si="539"/>
        <v/>
      </c>
      <c r="F3137" s="297"/>
      <c r="G3137" s="297">
        <v>3137</v>
      </c>
      <c r="H3137" s="296" t="str">
        <f t="shared" si="538"/>
        <v/>
      </c>
      <c r="I3137" s="299" t="str">
        <f t="shared" si="531"/>
        <v/>
      </c>
      <c r="J3137" s="93"/>
      <c r="L3137" s="278">
        <f t="shared" si="532"/>
        <v>0</v>
      </c>
      <c r="M3137" s="278">
        <f t="shared" si="533"/>
        <v>0</v>
      </c>
      <c r="N3137" s="319">
        <f t="shared" si="534"/>
        <v>0</v>
      </c>
      <c r="O3137" s="300"/>
      <c r="P3137" s="300"/>
      <c r="Q3137" s="297"/>
      <c r="R3137" s="297"/>
      <c r="S3137" s="299" t="str">
        <f t="shared" si="540"/>
        <v/>
      </c>
    </row>
    <row r="3138" spans="1:19" ht="30" customHeight="1" x14ac:dyDescent="0.2">
      <c r="A3138" s="277" t="str">
        <f t="shared" ref="A3138:A3201" si="541">IF(B3138="","",$W$3)</f>
        <v/>
      </c>
      <c r="B3138" s="296" t="str">
        <f t="shared" si="535"/>
        <v/>
      </c>
      <c r="C3138" s="296" t="str">
        <f t="shared" si="536"/>
        <v/>
      </c>
      <c r="D3138" s="297" t="str">
        <f t="shared" si="537"/>
        <v/>
      </c>
      <c r="E3138" s="298" t="str">
        <f t="shared" si="539"/>
        <v/>
      </c>
      <c r="F3138" s="297"/>
      <c r="G3138" s="297">
        <v>3138</v>
      </c>
      <c r="H3138" s="296" t="str">
        <f t="shared" si="538"/>
        <v/>
      </c>
      <c r="I3138" s="299" t="str">
        <f t="shared" ref="I3138:I3201" si="542">IF(H3138="","",CONCATENATE("C",IF(H3138&gt;$X$1-25,0,INT(($X$1-H3138-20)/5))))</f>
        <v/>
      </c>
      <c r="J3138" s="93"/>
      <c r="L3138" s="278">
        <f t="shared" ref="L3138:L3201" si="543">IF(D3138="M",1,0)</f>
        <v>0</v>
      </c>
      <c r="M3138" s="278">
        <f t="shared" ref="M3138:M3201" si="544">IF(D3138="F",1,0)</f>
        <v>0</v>
      </c>
      <c r="N3138" s="319">
        <f t="shared" ref="N3138:N3201" si="545">IF(COUNTBLANK(O3138:R3138)=0,1,0)</f>
        <v>0</v>
      </c>
      <c r="O3138" s="300"/>
      <c r="P3138" s="300"/>
      <c r="Q3138" s="297"/>
      <c r="R3138" s="297"/>
      <c r="S3138" s="299" t="str">
        <f t="shared" si="540"/>
        <v/>
      </c>
    </row>
    <row r="3139" spans="1:19" ht="30" customHeight="1" x14ac:dyDescent="0.2">
      <c r="A3139" s="277" t="str">
        <f t="shared" si="541"/>
        <v/>
      </c>
      <c r="B3139" s="296" t="str">
        <f t="shared" ref="B3139:B3202" si="546">IF(O3139="","",O3139)</f>
        <v/>
      </c>
      <c r="C3139" s="296" t="str">
        <f t="shared" ref="C3139:C3202" si="547">IF(P3139="","",P3139)</f>
        <v/>
      </c>
      <c r="D3139" s="297" t="str">
        <f t="shared" ref="D3139:D3202" si="548">IF(Q3139="","",Q3139)</f>
        <v/>
      </c>
      <c r="E3139" s="298" t="str">
        <f t="shared" si="539"/>
        <v/>
      </c>
      <c r="F3139" s="297"/>
      <c r="G3139" s="297">
        <v>3139</v>
      </c>
      <c r="H3139" s="296" t="str">
        <f t="shared" ref="H3139:H3202" si="549">IF(R3139="","",R3139)</f>
        <v/>
      </c>
      <c r="I3139" s="299" t="str">
        <f t="shared" si="542"/>
        <v/>
      </c>
      <c r="J3139" s="93"/>
      <c r="L3139" s="278">
        <f t="shared" si="543"/>
        <v>0</v>
      </c>
      <c r="M3139" s="278">
        <f t="shared" si="544"/>
        <v>0</v>
      </c>
      <c r="N3139" s="319">
        <f t="shared" si="545"/>
        <v>0</v>
      </c>
      <c r="O3139" s="300"/>
      <c r="P3139" s="300"/>
      <c r="Q3139" s="297"/>
      <c r="R3139" s="297"/>
      <c r="S3139" s="299" t="str">
        <f t="shared" si="540"/>
        <v/>
      </c>
    </row>
    <row r="3140" spans="1:19" ht="30" customHeight="1" x14ac:dyDescent="0.2">
      <c r="A3140" s="277" t="str">
        <f t="shared" si="541"/>
        <v/>
      </c>
      <c r="B3140" s="296" t="str">
        <f t="shared" si="546"/>
        <v/>
      </c>
      <c r="C3140" s="296" t="str">
        <f t="shared" si="547"/>
        <v/>
      </c>
      <c r="D3140" s="297" t="str">
        <f t="shared" si="548"/>
        <v/>
      </c>
      <c r="E3140" s="298" t="str">
        <f t="shared" ref="E3140:E3203" si="550">IF(H3140="","",VALUE(CONCATENATE("01/01/",H3140)))</f>
        <v/>
      </c>
      <c r="F3140" s="297"/>
      <c r="G3140" s="297">
        <v>3140</v>
      </c>
      <c r="H3140" s="296" t="str">
        <f t="shared" si="549"/>
        <v/>
      </c>
      <c r="I3140" s="299" t="str">
        <f t="shared" si="542"/>
        <v/>
      </c>
      <c r="J3140" s="93"/>
      <c r="L3140" s="278">
        <f t="shared" si="543"/>
        <v>0</v>
      </c>
      <c r="M3140" s="278">
        <f t="shared" si="544"/>
        <v>0</v>
      </c>
      <c r="N3140" s="319">
        <f t="shared" si="545"/>
        <v>0</v>
      </c>
      <c r="O3140" s="300"/>
      <c r="P3140" s="300"/>
      <c r="Q3140" s="297"/>
      <c r="R3140" s="297"/>
      <c r="S3140" s="299" t="str">
        <f t="shared" si="540"/>
        <v/>
      </c>
    </row>
    <row r="3141" spans="1:19" ht="30" customHeight="1" x14ac:dyDescent="0.2">
      <c r="A3141" s="277" t="str">
        <f t="shared" si="541"/>
        <v/>
      </c>
      <c r="B3141" s="296" t="str">
        <f t="shared" si="546"/>
        <v/>
      </c>
      <c r="C3141" s="296" t="str">
        <f t="shared" si="547"/>
        <v/>
      </c>
      <c r="D3141" s="297" t="str">
        <f t="shared" si="548"/>
        <v/>
      </c>
      <c r="E3141" s="298" t="str">
        <f t="shared" si="550"/>
        <v/>
      </c>
      <c r="F3141" s="297"/>
      <c r="G3141" s="297">
        <v>3141</v>
      </c>
      <c r="H3141" s="296" t="str">
        <f t="shared" si="549"/>
        <v/>
      </c>
      <c r="I3141" s="299" t="str">
        <f t="shared" si="542"/>
        <v/>
      </c>
      <c r="J3141" s="93"/>
      <c r="L3141" s="278">
        <f t="shared" si="543"/>
        <v>0</v>
      </c>
      <c r="M3141" s="278">
        <f t="shared" si="544"/>
        <v>0</v>
      </c>
      <c r="N3141" s="319">
        <f t="shared" si="545"/>
        <v>0</v>
      </c>
      <c r="O3141" s="300"/>
      <c r="P3141" s="300"/>
      <c r="Q3141" s="297"/>
      <c r="R3141" s="297"/>
      <c r="S3141" s="299" t="str">
        <f t="shared" si="540"/>
        <v/>
      </c>
    </row>
    <row r="3142" spans="1:19" ht="30" customHeight="1" x14ac:dyDescent="0.2">
      <c r="A3142" s="277" t="str">
        <f t="shared" si="541"/>
        <v/>
      </c>
      <c r="B3142" s="296" t="str">
        <f t="shared" si="546"/>
        <v/>
      </c>
      <c r="C3142" s="296" t="str">
        <f t="shared" si="547"/>
        <v/>
      </c>
      <c r="D3142" s="297" t="str">
        <f t="shared" si="548"/>
        <v/>
      </c>
      <c r="E3142" s="298" t="str">
        <f t="shared" si="550"/>
        <v/>
      </c>
      <c r="F3142" s="297"/>
      <c r="G3142" s="297">
        <v>3142</v>
      </c>
      <c r="H3142" s="296" t="str">
        <f t="shared" si="549"/>
        <v/>
      </c>
      <c r="I3142" s="299" t="str">
        <f t="shared" si="542"/>
        <v/>
      </c>
      <c r="J3142" s="93"/>
      <c r="L3142" s="278">
        <f t="shared" si="543"/>
        <v>0</v>
      </c>
      <c r="M3142" s="278">
        <f t="shared" si="544"/>
        <v>0</v>
      </c>
      <c r="N3142" s="319">
        <f t="shared" si="545"/>
        <v>0</v>
      </c>
      <c r="O3142" s="300"/>
      <c r="P3142" s="300"/>
      <c r="Q3142" s="297"/>
      <c r="R3142" s="297"/>
      <c r="S3142" s="299" t="str">
        <f t="shared" si="540"/>
        <v/>
      </c>
    </row>
    <row r="3143" spans="1:19" ht="30" customHeight="1" x14ac:dyDescent="0.2">
      <c r="A3143" s="277" t="str">
        <f t="shared" si="541"/>
        <v/>
      </c>
      <c r="B3143" s="296" t="str">
        <f t="shared" si="546"/>
        <v/>
      </c>
      <c r="C3143" s="296" t="str">
        <f t="shared" si="547"/>
        <v/>
      </c>
      <c r="D3143" s="297" t="str">
        <f t="shared" si="548"/>
        <v/>
      </c>
      <c r="E3143" s="298" t="str">
        <f t="shared" si="550"/>
        <v/>
      </c>
      <c r="F3143" s="297"/>
      <c r="G3143" s="297">
        <v>3143</v>
      </c>
      <c r="H3143" s="296" t="str">
        <f t="shared" si="549"/>
        <v/>
      </c>
      <c r="I3143" s="299" t="str">
        <f t="shared" si="542"/>
        <v/>
      </c>
      <c r="J3143" s="93"/>
      <c r="L3143" s="278">
        <f t="shared" si="543"/>
        <v>0</v>
      </c>
      <c r="M3143" s="278">
        <f t="shared" si="544"/>
        <v>0</v>
      </c>
      <c r="N3143" s="319">
        <f t="shared" si="545"/>
        <v>0</v>
      </c>
      <c r="O3143" s="300"/>
      <c r="P3143" s="300"/>
      <c r="Q3143" s="297"/>
      <c r="R3143" s="297"/>
      <c r="S3143" s="299" t="str">
        <f t="shared" si="540"/>
        <v/>
      </c>
    </row>
    <row r="3144" spans="1:19" ht="30" customHeight="1" x14ac:dyDescent="0.2">
      <c r="A3144" s="277" t="str">
        <f t="shared" si="541"/>
        <v/>
      </c>
      <c r="B3144" s="296" t="str">
        <f t="shared" si="546"/>
        <v/>
      </c>
      <c r="C3144" s="296" t="str">
        <f t="shared" si="547"/>
        <v/>
      </c>
      <c r="D3144" s="297" t="str">
        <f t="shared" si="548"/>
        <v/>
      </c>
      <c r="E3144" s="298" t="str">
        <f t="shared" si="550"/>
        <v/>
      </c>
      <c r="F3144" s="297"/>
      <c r="G3144" s="297">
        <v>3144</v>
      </c>
      <c r="H3144" s="296" t="str">
        <f t="shared" si="549"/>
        <v/>
      </c>
      <c r="I3144" s="299" t="str">
        <f t="shared" si="542"/>
        <v/>
      </c>
      <c r="J3144" s="93"/>
      <c r="L3144" s="278">
        <f t="shared" si="543"/>
        <v>0</v>
      </c>
      <c r="M3144" s="278">
        <f t="shared" si="544"/>
        <v>0</v>
      </c>
      <c r="N3144" s="319">
        <f t="shared" si="545"/>
        <v>0</v>
      </c>
      <c r="O3144" s="300"/>
      <c r="P3144" s="300"/>
      <c r="Q3144" s="297"/>
      <c r="R3144" s="297"/>
      <c r="S3144" s="299" t="str">
        <f t="shared" si="540"/>
        <v/>
      </c>
    </row>
    <row r="3145" spans="1:19" ht="30" customHeight="1" x14ac:dyDescent="0.2">
      <c r="A3145" s="277" t="str">
        <f t="shared" si="541"/>
        <v/>
      </c>
      <c r="B3145" s="296" t="str">
        <f t="shared" si="546"/>
        <v/>
      </c>
      <c r="C3145" s="296" t="str">
        <f t="shared" si="547"/>
        <v/>
      </c>
      <c r="D3145" s="297" t="str">
        <f t="shared" si="548"/>
        <v/>
      </c>
      <c r="E3145" s="298" t="str">
        <f t="shared" si="550"/>
        <v/>
      </c>
      <c r="F3145" s="297"/>
      <c r="G3145" s="297">
        <v>3145</v>
      </c>
      <c r="H3145" s="296" t="str">
        <f t="shared" si="549"/>
        <v/>
      </c>
      <c r="I3145" s="299" t="str">
        <f t="shared" si="542"/>
        <v/>
      </c>
      <c r="J3145" s="93"/>
      <c r="L3145" s="278">
        <f t="shared" si="543"/>
        <v>0</v>
      </c>
      <c r="M3145" s="278">
        <f t="shared" si="544"/>
        <v>0</v>
      </c>
      <c r="N3145" s="319">
        <f t="shared" si="545"/>
        <v>0</v>
      </c>
      <c r="O3145" s="300"/>
      <c r="P3145" s="300"/>
      <c r="Q3145" s="297"/>
      <c r="R3145" s="297"/>
      <c r="S3145" s="299" t="str">
        <f t="shared" si="540"/>
        <v/>
      </c>
    </row>
    <row r="3146" spans="1:19" ht="30" customHeight="1" x14ac:dyDescent="0.2">
      <c r="A3146" s="277" t="str">
        <f t="shared" si="541"/>
        <v/>
      </c>
      <c r="B3146" s="296" t="str">
        <f t="shared" si="546"/>
        <v/>
      </c>
      <c r="C3146" s="296" t="str">
        <f t="shared" si="547"/>
        <v/>
      </c>
      <c r="D3146" s="297" t="str">
        <f t="shared" si="548"/>
        <v/>
      </c>
      <c r="E3146" s="298" t="str">
        <f t="shared" si="550"/>
        <v/>
      </c>
      <c r="F3146" s="297"/>
      <c r="G3146" s="297">
        <v>3146</v>
      </c>
      <c r="H3146" s="296" t="str">
        <f t="shared" si="549"/>
        <v/>
      </c>
      <c r="I3146" s="299" t="str">
        <f t="shared" si="542"/>
        <v/>
      </c>
      <c r="J3146" s="93"/>
      <c r="L3146" s="278">
        <f t="shared" si="543"/>
        <v>0</v>
      </c>
      <c r="M3146" s="278">
        <f t="shared" si="544"/>
        <v>0</v>
      </c>
      <c r="N3146" s="319">
        <f t="shared" si="545"/>
        <v>0</v>
      </c>
      <c r="O3146" s="300"/>
      <c r="P3146" s="300"/>
      <c r="Q3146" s="297"/>
      <c r="R3146" s="297"/>
      <c r="S3146" s="299" t="str">
        <f t="shared" si="540"/>
        <v/>
      </c>
    </row>
    <row r="3147" spans="1:19" ht="30" customHeight="1" x14ac:dyDescent="0.2">
      <c r="A3147" s="277" t="str">
        <f t="shared" si="541"/>
        <v/>
      </c>
      <c r="B3147" s="296" t="str">
        <f t="shared" si="546"/>
        <v/>
      </c>
      <c r="C3147" s="296" t="str">
        <f t="shared" si="547"/>
        <v/>
      </c>
      <c r="D3147" s="297" t="str">
        <f t="shared" si="548"/>
        <v/>
      </c>
      <c r="E3147" s="298" t="str">
        <f t="shared" si="550"/>
        <v/>
      </c>
      <c r="F3147" s="297"/>
      <c r="G3147" s="297">
        <v>3147</v>
      </c>
      <c r="H3147" s="296" t="str">
        <f t="shared" si="549"/>
        <v/>
      </c>
      <c r="I3147" s="299" t="str">
        <f t="shared" si="542"/>
        <v/>
      </c>
      <c r="J3147" s="93"/>
      <c r="L3147" s="278">
        <f t="shared" si="543"/>
        <v>0</v>
      </c>
      <c r="M3147" s="278">
        <f t="shared" si="544"/>
        <v>0</v>
      </c>
      <c r="N3147" s="319">
        <f t="shared" si="545"/>
        <v>0</v>
      </c>
      <c r="O3147" s="300"/>
      <c r="P3147" s="300"/>
      <c r="Q3147" s="297"/>
      <c r="R3147" s="297"/>
      <c r="S3147" s="299" t="str">
        <f t="shared" si="540"/>
        <v/>
      </c>
    </row>
    <row r="3148" spans="1:19" ht="30" customHeight="1" x14ac:dyDescent="0.2">
      <c r="A3148" s="277" t="str">
        <f t="shared" si="541"/>
        <v/>
      </c>
      <c r="B3148" s="296" t="str">
        <f t="shared" si="546"/>
        <v/>
      </c>
      <c r="C3148" s="296" t="str">
        <f t="shared" si="547"/>
        <v/>
      </c>
      <c r="D3148" s="297" t="str">
        <f t="shared" si="548"/>
        <v/>
      </c>
      <c r="E3148" s="298" t="str">
        <f t="shared" si="550"/>
        <v/>
      </c>
      <c r="F3148" s="297"/>
      <c r="G3148" s="297">
        <v>3148</v>
      </c>
      <c r="H3148" s="296" t="str">
        <f t="shared" si="549"/>
        <v/>
      </c>
      <c r="I3148" s="299" t="str">
        <f t="shared" si="542"/>
        <v/>
      </c>
      <c r="J3148" s="93"/>
      <c r="L3148" s="278">
        <f t="shared" si="543"/>
        <v>0</v>
      </c>
      <c r="M3148" s="278">
        <f t="shared" si="544"/>
        <v>0</v>
      </c>
      <c r="N3148" s="319">
        <f t="shared" si="545"/>
        <v>0</v>
      </c>
      <c r="O3148" s="300"/>
      <c r="P3148" s="300"/>
      <c r="Q3148" s="297"/>
      <c r="R3148" s="297"/>
      <c r="S3148" s="299" t="str">
        <f t="shared" si="540"/>
        <v/>
      </c>
    </row>
    <row r="3149" spans="1:19" ht="30" customHeight="1" x14ac:dyDescent="0.2">
      <c r="A3149" s="277" t="str">
        <f t="shared" si="541"/>
        <v/>
      </c>
      <c r="B3149" s="296" t="str">
        <f t="shared" si="546"/>
        <v/>
      </c>
      <c r="C3149" s="296" t="str">
        <f t="shared" si="547"/>
        <v/>
      </c>
      <c r="D3149" s="297" t="str">
        <f t="shared" si="548"/>
        <v/>
      </c>
      <c r="E3149" s="298" t="str">
        <f t="shared" si="550"/>
        <v/>
      </c>
      <c r="F3149" s="297"/>
      <c r="G3149" s="297">
        <v>3149</v>
      </c>
      <c r="H3149" s="296" t="str">
        <f t="shared" si="549"/>
        <v/>
      </c>
      <c r="I3149" s="299" t="str">
        <f t="shared" si="542"/>
        <v/>
      </c>
      <c r="J3149" s="93"/>
      <c r="L3149" s="278">
        <f t="shared" si="543"/>
        <v>0</v>
      </c>
      <c r="M3149" s="278">
        <f t="shared" si="544"/>
        <v>0</v>
      </c>
      <c r="N3149" s="319">
        <f t="shared" si="545"/>
        <v>0</v>
      </c>
      <c r="O3149" s="300"/>
      <c r="P3149" s="300"/>
      <c r="Q3149" s="297"/>
      <c r="R3149" s="297"/>
      <c r="S3149" s="299" t="str">
        <f t="shared" si="540"/>
        <v/>
      </c>
    </row>
    <row r="3150" spans="1:19" ht="30" customHeight="1" x14ac:dyDescent="0.2">
      <c r="A3150" s="277" t="str">
        <f t="shared" si="541"/>
        <v/>
      </c>
      <c r="B3150" s="296" t="str">
        <f t="shared" si="546"/>
        <v/>
      </c>
      <c r="C3150" s="296" t="str">
        <f t="shared" si="547"/>
        <v/>
      </c>
      <c r="D3150" s="297" t="str">
        <f t="shared" si="548"/>
        <v/>
      </c>
      <c r="E3150" s="298" t="str">
        <f t="shared" si="550"/>
        <v/>
      </c>
      <c r="F3150" s="297"/>
      <c r="G3150" s="297">
        <v>3150</v>
      </c>
      <c r="H3150" s="296" t="str">
        <f t="shared" si="549"/>
        <v/>
      </c>
      <c r="I3150" s="299" t="str">
        <f t="shared" si="542"/>
        <v/>
      </c>
      <c r="J3150" s="93"/>
      <c r="L3150" s="278">
        <f t="shared" si="543"/>
        <v>0</v>
      </c>
      <c r="M3150" s="278">
        <f t="shared" si="544"/>
        <v>0</v>
      </c>
      <c r="N3150" s="319">
        <f t="shared" si="545"/>
        <v>0</v>
      </c>
      <c r="O3150" s="300"/>
      <c r="P3150" s="300"/>
      <c r="Q3150" s="297"/>
      <c r="R3150" s="297"/>
      <c r="S3150" s="299" t="str">
        <f t="shared" si="540"/>
        <v/>
      </c>
    </row>
    <row r="3151" spans="1:19" ht="30" customHeight="1" x14ac:dyDescent="0.2">
      <c r="A3151" s="277" t="str">
        <f t="shared" si="541"/>
        <v/>
      </c>
      <c r="B3151" s="296" t="str">
        <f t="shared" si="546"/>
        <v/>
      </c>
      <c r="C3151" s="296" t="str">
        <f t="shared" si="547"/>
        <v/>
      </c>
      <c r="D3151" s="297" t="str">
        <f t="shared" si="548"/>
        <v/>
      </c>
      <c r="E3151" s="298" t="str">
        <f t="shared" si="550"/>
        <v/>
      </c>
      <c r="F3151" s="297"/>
      <c r="G3151" s="297">
        <v>3151</v>
      </c>
      <c r="H3151" s="296" t="str">
        <f t="shared" si="549"/>
        <v/>
      </c>
      <c r="I3151" s="299" t="str">
        <f t="shared" si="542"/>
        <v/>
      </c>
      <c r="J3151" s="93"/>
      <c r="L3151" s="278">
        <f t="shared" si="543"/>
        <v>0</v>
      </c>
      <c r="M3151" s="278">
        <f t="shared" si="544"/>
        <v>0</v>
      </c>
      <c r="N3151" s="319">
        <f t="shared" si="545"/>
        <v>0</v>
      </c>
      <c r="O3151" s="300"/>
      <c r="P3151" s="300"/>
      <c r="Q3151" s="297"/>
      <c r="R3151" s="297"/>
      <c r="S3151" s="299" t="str">
        <f t="shared" si="540"/>
        <v/>
      </c>
    </row>
    <row r="3152" spans="1:19" ht="30" customHeight="1" x14ac:dyDescent="0.2">
      <c r="A3152" s="277" t="str">
        <f t="shared" si="541"/>
        <v/>
      </c>
      <c r="B3152" s="296" t="str">
        <f t="shared" si="546"/>
        <v/>
      </c>
      <c r="C3152" s="296" t="str">
        <f t="shared" si="547"/>
        <v/>
      </c>
      <c r="D3152" s="297" t="str">
        <f t="shared" si="548"/>
        <v/>
      </c>
      <c r="E3152" s="298" t="str">
        <f t="shared" si="550"/>
        <v/>
      </c>
      <c r="F3152" s="297"/>
      <c r="G3152" s="297">
        <v>3152</v>
      </c>
      <c r="H3152" s="296" t="str">
        <f t="shared" si="549"/>
        <v/>
      </c>
      <c r="I3152" s="299" t="str">
        <f t="shared" si="542"/>
        <v/>
      </c>
      <c r="J3152" s="93"/>
      <c r="L3152" s="278">
        <f t="shared" si="543"/>
        <v>0</v>
      </c>
      <c r="M3152" s="278">
        <f t="shared" si="544"/>
        <v>0</v>
      </c>
      <c r="N3152" s="319">
        <f t="shared" si="545"/>
        <v>0</v>
      </c>
      <c r="O3152" s="300"/>
      <c r="P3152" s="300"/>
      <c r="Q3152" s="297"/>
      <c r="R3152" s="297"/>
      <c r="S3152" s="299" t="str">
        <f t="shared" si="540"/>
        <v/>
      </c>
    </row>
    <row r="3153" spans="1:19" ht="30" customHeight="1" x14ac:dyDescent="0.2">
      <c r="A3153" s="277" t="str">
        <f t="shared" si="541"/>
        <v/>
      </c>
      <c r="B3153" s="296" t="str">
        <f t="shared" si="546"/>
        <v/>
      </c>
      <c r="C3153" s="296" t="str">
        <f t="shared" si="547"/>
        <v/>
      </c>
      <c r="D3153" s="297" t="str">
        <f t="shared" si="548"/>
        <v/>
      </c>
      <c r="E3153" s="298" t="str">
        <f t="shared" si="550"/>
        <v/>
      </c>
      <c r="F3153" s="297"/>
      <c r="G3153" s="297">
        <v>3153</v>
      </c>
      <c r="H3153" s="296" t="str">
        <f t="shared" si="549"/>
        <v/>
      </c>
      <c r="I3153" s="299" t="str">
        <f t="shared" si="542"/>
        <v/>
      </c>
      <c r="J3153" s="93"/>
      <c r="L3153" s="278">
        <f t="shared" si="543"/>
        <v>0</v>
      </c>
      <c r="M3153" s="278">
        <f t="shared" si="544"/>
        <v>0</v>
      </c>
      <c r="N3153" s="319">
        <f t="shared" si="545"/>
        <v>0</v>
      </c>
      <c r="O3153" s="300"/>
      <c r="P3153" s="300"/>
      <c r="Q3153" s="297"/>
      <c r="R3153" s="297"/>
      <c r="S3153" s="299" t="str">
        <f t="shared" ref="S3153:S3216" si="551">IF(R3153="","",CONCATENATE("C",IF(R3153&gt;$X$1-25,0,INT(($X$1-R3153-20)/5))))</f>
        <v/>
      </c>
    </row>
    <row r="3154" spans="1:19" ht="30" customHeight="1" x14ac:dyDescent="0.2">
      <c r="A3154" s="277" t="str">
        <f t="shared" si="541"/>
        <v/>
      </c>
      <c r="B3154" s="296" t="str">
        <f t="shared" si="546"/>
        <v/>
      </c>
      <c r="C3154" s="296" t="str">
        <f t="shared" si="547"/>
        <v/>
      </c>
      <c r="D3154" s="297" t="str">
        <f t="shared" si="548"/>
        <v/>
      </c>
      <c r="E3154" s="298" t="str">
        <f t="shared" si="550"/>
        <v/>
      </c>
      <c r="F3154" s="297"/>
      <c r="G3154" s="297">
        <v>3154</v>
      </c>
      <c r="H3154" s="296" t="str">
        <f t="shared" si="549"/>
        <v/>
      </c>
      <c r="I3154" s="299" t="str">
        <f t="shared" si="542"/>
        <v/>
      </c>
      <c r="J3154" s="93"/>
      <c r="L3154" s="278">
        <f t="shared" si="543"/>
        <v>0</v>
      </c>
      <c r="M3154" s="278">
        <f t="shared" si="544"/>
        <v>0</v>
      </c>
      <c r="N3154" s="319">
        <f t="shared" si="545"/>
        <v>0</v>
      </c>
      <c r="O3154" s="300"/>
      <c r="P3154" s="300"/>
      <c r="Q3154" s="297"/>
      <c r="R3154" s="297"/>
      <c r="S3154" s="299" t="str">
        <f t="shared" si="551"/>
        <v/>
      </c>
    </row>
    <row r="3155" spans="1:19" ht="30" customHeight="1" x14ac:dyDescent="0.2">
      <c r="A3155" s="277" t="str">
        <f t="shared" si="541"/>
        <v/>
      </c>
      <c r="B3155" s="296" t="str">
        <f t="shared" si="546"/>
        <v/>
      </c>
      <c r="C3155" s="296" t="str">
        <f t="shared" si="547"/>
        <v/>
      </c>
      <c r="D3155" s="297" t="str">
        <f t="shared" si="548"/>
        <v/>
      </c>
      <c r="E3155" s="298" t="str">
        <f t="shared" si="550"/>
        <v/>
      </c>
      <c r="F3155" s="297"/>
      <c r="G3155" s="297">
        <v>3155</v>
      </c>
      <c r="H3155" s="296" t="str">
        <f t="shared" si="549"/>
        <v/>
      </c>
      <c r="I3155" s="299" t="str">
        <f t="shared" si="542"/>
        <v/>
      </c>
      <c r="J3155" s="93"/>
      <c r="L3155" s="278">
        <f t="shared" si="543"/>
        <v>0</v>
      </c>
      <c r="M3155" s="278">
        <f t="shared" si="544"/>
        <v>0</v>
      </c>
      <c r="N3155" s="319">
        <f t="shared" si="545"/>
        <v>0</v>
      </c>
      <c r="O3155" s="300"/>
      <c r="P3155" s="300"/>
      <c r="Q3155" s="297"/>
      <c r="R3155" s="297"/>
      <c r="S3155" s="299" t="str">
        <f t="shared" si="551"/>
        <v/>
      </c>
    </row>
    <row r="3156" spans="1:19" ht="30" customHeight="1" x14ac:dyDescent="0.2">
      <c r="A3156" s="277" t="str">
        <f t="shared" si="541"/>
        <v/>
      </c>
      <c r="B3156" s="296" t="str">
        <f t="shared" si="546"/>
        <v/>
      </c>
      <c r="C3156" s="296" t="str">
        <f t="shared" si="547"/>
        <v/>
      </c>
      <c r="D3156" s="297" t="str">
        <f t="shared" si="548"/>
        <v/>
      </c>
      <c r="E3156" s="298" t="str">
        <f t="shared" si="550"/>
        <v/>
      </c>
      <c r="F3156" s="297"/>
      <c r="G3156" s="297">
        <v>3156</v>
      </c>
      <c r="H3156" s="296" t="str">
        <f t="shared" si="549"/>
        <v/>
      </c>
      <c r="I3156" s="299" t="str">
        <f t="shared" si="542"/>
        <v/>
      </c>
      <c r="J3156" s="93"/>
      <c r="L3156" s="278">
        <f t="shared" si="543"/>
        <v>0</v>
      </c>
      <c r="M3156" s="278">
        <f t="shared" si="544"/>
        <v>0</v>
      </c>
      <c r="N3156" s="319">
        <f t="shared" si="545"/>
        <v>0</v>
      </c>
      <c r="O3156" s="300"/>
      <c r="P3156" s="300"/>
      <c r="Q3156" s="297"/>
      <c r="R3156" s="297"/>
      <c r="S3156" s="299" t="str">
        <f t="shared" si="551"/>
        <v/>
      </c>
    </row>
    <row r="3157" spans="1:19" ht="30" customHeight="1" x14ac:dyDescent="0.2">
      <c r="A3157" s="277" t="str">
        <f t="shared" si="541"/>
        <v/>
      </c>
      <c r="B3157" s="296" t="str">
        <f t="shared" si="546"/>
        <v/>
      </c>
      <c r="C3157" s="296" t="str">
        <f t="shared" si="547"/>
        <v/>
      </c>
      <c r="D3157" s="297" t="str">
        <f t="shared" si="548"/>
        <v/>
      </c>
      <c r="E3157" s="298" t="str">
        <f t="shared" si="550"/>
        <v/>
      </c>
      <c r="F3157" s="297"/>
      <c r="G3157" s="297">
        <v>3157</v>
      </c>
      <c r="H3157" s="296" t="str">
        <f t="shared" si="549"/>
        <v/>
      </c>
      <c r="I3157" s="299" t="str">
        <f t="shared" si="542"/>
        <v/>
      </c>
      <c r="J3157" s="93"/>
      <c r="L3157" s="278">
        <f t="shared" si="543"/>
        <v>0</v>
      </c>
      <c r="M3157" s="278">
        <f t="shared" si="544"/>
        <v>0</v>
      </c>
      <c r="N3157" s="319">
        <f t="shared" si="545"/>
        <v>0</v>
      </c>
      <c r="O3157" s="300"/>
      <c r="P3157" s="300"/>
      <c r="Q3157" s="297"/>
      <c r="R3157" s="297"/>
      <c r="S3157" s="299" t="str">
        <f t="shared" si="551"/>
        <v/>
      </c>
    </row>
    <row r="3158" spans="1:19" ht="30" customHeight="1" x14ac:dyDescent="0.2">
      <c r="A3158" s="277" t="str">
        <f t="shared" si="541"/>
        <v/>
      </c>
      <c r="B3158" s="296" t="str">
        <f t="shared" si="546"/>
        <v/>
      </c>
      <c r="C3158" s="296" t="str">
        <f t="shared" si="547"/>
        <v/>
      </c>
      <c r="D3158" s="297" t="str">
        <f t="shared" si="548"/>
        <v/>
      </c>
      <c r="E3158" s="298" t="str">
        <f t="shared" si="550"/>
        <v/>
      </c>
      <c r="F3158" s="297"/>
      <c r="G3158" s="297">
        <v>3158</v>
      </c>
      <c r="H3158" s="296" t="str">
        <f t="shared" si="549"/>
        <v/>
      </c>
      <c r="I3158" s="299" t="str">
        <f t="shared" si="542"/>
        <v/>
      </c>
      <c r="J3158" s="93"/>
      <c r="L3158" s="278">
        <f t="shared" si="543"/>
        <v>0</v>
      </c>
      <c r="M3158" s="278">
        <f t="shared" si="544"/>
        <v>0</v>
      </c>
      <c r="N3158" s="319">
        <f t="shared" si="545"/>
        <v>0</v>
      </c>
      <c r="O3158" s="300"/>
      <c r="P3158" s="300"/>
      <c r="Q3158" s="297"/>
      <c r="R3158" s="297"/>
      <c r="S3158" s="299" t="str">
        <f t="shared" si="551"/>
        <v/>
      </c>
    </row>
    <row r="3159" spans="1:19" ht="30" customHeight="1" x14ac:dyDescent="0.2">
      <c r="A3159" s="277" t="str">
        <f t="shared" si="541"/>
        <v/>
      </c>
      <c r="B3159" s="296" t="str">
        <f t="shared" si="546"/>
        <v/>
      </c>
      <c r="C3159" s="296" t="str">
        <f t="shared" si="547"/>
        <v/>
      </c>
      <c r="D3159" s="297" t="str">
        <f t="shared" si="548"/>
        <v/>
      </c>
      <c r="E3159" s="298" t="str">
        <f t="shared" si="550"/>
        <v/>
      </c>
      <c r="F3159" s="297"/>
      <c r="G3159" s="297">
        <v>3159</v>
      </c>
      <c r="H3159" s="296" t="str">
        <f t="shared" si="549"/>
        <v/>
      </c>
      <c r="I3159" s="299" t="str">
        <f t="shared" si="542"/>
        <v/>
      </c>
      <c r="J3159" s="93"/>
      <c r="L3159" s="278">
        <f t="shared" si="543"/>
        <v>0</v>
      </c>
      <c r="M3159" s="278">
        <f t="shared" si="544"/>
        <v>0</v>
      </c>
      <c r="N3159" s="319">
        <f t="shared" si="545"/>
        <v>0</v>
      </c>
      <c r="O3159" s="300"/>
      <c r="P3159" s="300"/>
      <c r="Q3159" s="297"/>
      <c r="R3159" s="297"/>
      <c r="S3159" s="299" t="str">
        <f t="shared" si="551"/>
        <v/>
      </c>
    </row>
    <row r="3160" spans="1:19" ht="30" customHeight="1" x14ac:dyDescent="0.2">
      <c r="A3160" s="277" t="str">
        <f t="shared" si="541"/>
        <v/>
      </c>
      <c r="B3160" s="296" t="str">
        <f t="shared" si="546"/>
        <v/>
      </c>
      <c r="C3160" s="296" t="str">
        <f t="shared" si="547"/>
        <v/>
      </c>
      <c r="D3160" s="297" t="str">
        <f t="shared" si="548"/>
        <v/>
      </c>
      <c r="E3160" s="298" t="str">
        <f t="shared" si="550"/>
        <v/>
      </c>
      <c r="F3160" s="297"/>
      <c r="G3160" s="297">
        <v>3160</v>
      </c>
      <c r="H3160" s="296" t="str">
        <f t="shared" si="549"/>
        <v/>
      </c>
      <c r="I3160" s="299" t="str">
        <f t="shared" si="542"/>
        <v/>
      </c>
      <c r="J3160" s="93"/>
      <c r="L3160" s="278">
        <f t="shared" si="543"/>
        <v>0</v>
      </c>
      <c r="M3160" s="278">
        <f t="shared" si="544"/>
        <v>0</v>
      </c>
      <c r="N3160" s="319">
        <f t="shared" si="545"/>
        <v>0</v>
      </c>
      <c r="O3160" s="300"/>
      <c r="P3160" s="300"/>
      <c r="Q3160" s="297"/>
      <c r="R3160" s="297"/>
      <c r="S3160" s="299" t="str">
        <f t="shared" si="551"/>
        <v/>
      </c>
    </row>
    <row r="3161" spans="1:19" ht="30" customHeight="1" x14ac:dyDescent="0.2">
      <c r="A3161" s="277" t="str">
        <f t="shared" si="541"/>
        <v/>
      </c>
      <c r="B3161" s="296" t="str">
        <f t="shared" si="546"/>
        <v/>
      </c>
      <c r="C3161" s="296" t="str">
        <f t="shared" si="547"/>
        <v/>
      </c>
      <c r="D3161" s="297" t="str">
        <f t="shared" si="548"/>
        <v/>
      </c>
      <c r="E3161" s="298" t="str">
        <f t="shared" si="550"/>
        <v/>
      </c>
      <c r="F3161" s="297"/>
      <c r="G3161" s="297">
        <v>3161</v>
      </c>
      <c r="H3161" s="296" t="str">
        <f t="shared" si="549"/>
        <v/>
      </c>
      <c r="I3161" s="299" t="str">
        <f t="shared" si="542"/>
        <v/>
      </c>
      <c r="J3161" s="93"/>
      <c r="L3161" s="278">
        <f t="shared" si="543"/>
        <v>0</v>
      </c>
      <c r="M3161" s="278">
        <f t="shared" si="544"/>
        <v>0</v>
      </c>
      <c r="N3161" s="319">
        <f t="shared" si="545"/>
        <v>0</v>
      </c>
      <c r="O3161" s="300"/>
      <c r="P3161" s="300"/>
      <c r="Q3161" s="297"/>
      <c r="R3161" s="297"/>
      <c r="S3161" s="299" t="str">
        <f t="shared" si="551"/>
        <v/>
      </c>
    </row>
    <row r="3162" spans="1:19" ht="30" customHeight="1" x14ac:dyDescent="0.2">
      <c r="A3162" s="277" t="str">
        <f t="shared" si="541"/>
        <v/>
      </c>
      <c r="B3162" s="296" t="str">
        <f t="shared" si="546"/>
        <v/>
      </c>
      <c r="C3162" s="296" t="str">
        <f t="shared" si="547"/>
        <v/>
      </c>
      <c r="D3162" s="297" t="str">
        <f t="shared" si="548"/>
        <v/>
      </c>
      <c r="E3162" s="298" t="str">
        <f t="shared" si="550"/>
        <v/>
      </c>
      <c r="F3162" s="297"/>
      <c r="G3162" s="297">
        <v>3162</v>
      </c>
      <c r="H3162" s="296" t="str">
        <f t="shared" si="549"/>
        <v/>
      </c>
      <c r="I3162" s="299" t="str">
        <f t="shared" si="542"/>
        <v/>
      </c>
      <c r="J3162" s="93"/>
      <c r="L3162" s="278">
        <f t="shared" si="543"/>
        <v>0</v>
      </c>
      <c r="M3162" s="278">
        <f t="shared" si="544"/>
        <v>0</v>
      </c>
      <c r="N3162" s="319">
        <f t="shared" si="545"/>
        <v>0</v>
      </c>
      <c r="O3162" s="300"/>
      <c r="P3162" s="300"/>
      <c r="Q3162" s="297"/>
      <c r="R3162" s="297"/>
      <c r="S3162" s="299" t="str">
        <f t="shared" si="551"/>
        <v/>
      </c>
    </row>
    <row r="3163" spans="1:19" ht="30" customHeight="1" x14ac:dyDescent="0.2">
      <c r="A3163" s="277" t="str">
        <f t="shared" si="541"/>
        <v/>
      </c>
      <c r="B3163" s="296" t="str">
        <f t="shared" si="546"/>
        <v/>
      </c>
      <c r="C3163" s="296" t="str">
        <f t="shared" si="547"/>
        <v/>
      </c>
      <c r="D3163" s="297" t="str">
        <f t="shared" si="548"/>
        <v/>
      </c>
      <c r="E3163" s="298" t="str">
        <f t="shared" si="550"/>
        <v/>
      </c>
      <c r="F3163" s="297"/>
      <c r="G3163" s="297">
        <v>3163</v>
      </c>
      <c r="H3163" s="296" t="str">
        <f t="shared" si="549"/>
        <v/>
      </c>
      <c r="I3163" s="299" t="str">
        <f t="shared" si="542"/>
        <v/>
      </c>
      <c r="J3163" s="93"/>
      <c r="L3163" s="278">
        <f t="shared" si="543"/>
        <v>0</v>
      </c>
      <c r="M3163" s="278">
        <f t="shared" si="544"/>
        <v>0</v>
      </c>
      <c r="N3163" s="319">
        <f t="shared" si="545"/>
        <v>0</v>
      </c>
      <c r="O3163" s="300"/>
      <c r="P3163" s="300"/>
      <c r="Q3163" s="297"/>
      <c r="R3163" s="297"/>
      <c r="S3163" s="299" t="str">
        <f t="shared" si="551"/>
        <v/>
      </c>
    </row>
    <row r="3164" spans="1:19" ht="30" customHeight="1" x14ac:dyDescent="0.2">
      <c r="A3164" s="277" t="str">
        <f t="shared" si="541"/>
        <v/>
      </c>
      <c r="B3164" s="296" t="str">
        <f t="shared" si="546"/>
        <v/>
      </c>
      <c r="C3164" s="296" t="str">
        <f t="shared" si="547"/>
        <v/>
      </c>
      <c r="D3164" s="297" t="str">
        <f t="shared" si="548"/>
        <v/>
      </c>
      <c r="E3164" s="298" t="str">
        <f t="shared" si="550"/>
        <v/>
      </c>
      <c r="F3164" s="297"/>
      <c r="G3164" s="297">
        <v>3164</v>
      </c>
      <c r="H3164" s="296" t="str">
        <f t="shared" si="549"/>
        <v/>
      </c>
      <c r="I3164" s="299" t="str">
        <f t="shared" si="542"/>
        <v/>
      </c>
      <c r="J3164" s="93"/>
      <c r="L3164" s="278">
        <f t="shared" si="543"/>
        <v>0</v>
      </c>
      <c r="M3164" s="278">
        <f t="shared" si="544"/>
        <v>0</v>
      </c>
      <c r="N3164" s="319">
        <f t="shared" si="545"/>
        <v>0</v>
      </c>
      <c r="O3164" s="300"/>
      <c r="P3164" s="300"/>
      <c r="Q3164" s="297"/>
      <c r="R3164" s="297"/>
      <c r="S3164" s="299" t="str">
        <f t="shared" si="551"/>
        <v/>
      </c>
    </row>
    <row r="3165" spans="1:19" ht="30" customHeight="1" x14ac:dyDescent="0.2">
      <c r="A3165" s="277" t="str">
        <f t="shared" si="541"/>
        <v/>
      </c>
      <c r="B3165" s="296" t="str">
        <f t="shared" si="546"/>
        <v/>
      </c>
      <c r="C3165" s="296" t="str">
        <f t="shared" si="547"/>
        <v/>
      </c>
      <c r="D3165" s="297" t="str">
        <f t="shared" si="548"/>
        <v/>
      </c>
      <c r="E3165" s="298" t="str">
        <f t="shared" si="550"/>
        <v/>
      </c>
      <c r="F3165" s="297"/>
      <c r="G3165" s="297">
        <v>3165</v>
      </c>
      <c r="H3165" s="296" t="str">
        <f t="shared" si="549"/>
        <v/>
      </c>
      <c r="I3165" s="299" t="str">
        <f t="shared" si="542"/>
        <v/>
      </c>
      <c r="J3165" s="93"/>
      <c r="L3165" s="278">
        <f t="shared" si="543"/>
        <v>0</v>
      </c>
      <c r="M3165" s="278">
        <f t="shared" si="544"/>
        <v>0</v>
      </c>
      <c r="N3165" s="319">
        <f t="shared" si="545"/>
        <v>0</v>
      </c>
      <c r="O3165" s="300"/>
      <c r="P3165" s="300"/>
      <c r="Q3165" s="297"/>
      <c r="R3165" s="297"/>
      <c r="S3165" s="299" t="str">
        <f t="shared" si="551"/>
        <v/>
      </c>
    </row>
    <row r="3166" spans="1:19" ht="30" customHeight="1" x14ac:dyDescent="0.2">
      <c r="A3166" s="277" t="str">
        <f t="shared" si="541"/>
        <v/>
      </c>
      <c r="B3166" s="296" t="str">
        <f t="shared" si="546"/>
        <v/>
      </c>
      <c r="C3166" s="296" t="str">
        <f t="shared" si="547"/>
        <v/>
      </c>
      <c r="D3166" s="297" t="str">
        <f t="shared" si="548"/>
        <v/>
      </c>
      <c r="E3166" s="298" t="str">
        <f t="shared" si="550"/>
        <v/>
      </c>
      <c r="F3166" s="297"/>
      <c r="G3166" s="297">
        <v>3166</v>
      </c>
      <c r="H3166" s="296" t="str">
        <f t="shared" si="549"/>
        <v/>
      </c>
      <c r="I3166" s="299" t="str">
        <f t="shared" si="542"/>
        <v/>
      </c>
      <c r="J3166" s="93"/>
      <c r="L3166" s="278">
        <f t="shared" si="543"/>
        <v>0</v>
      </c>
      <c r="M3166" s="278">
        <f t="shared" si="544"/>
        <v>0</v>
      </c>
      <c r="N3166" s="319">
        <f t="shared" si="545"/>
        <v>0</v>
      </c>
      <c r="O3166" s="300"/>
      <c r="P3166" s="300"/>
      <c r="Q3166" s="297"/>
      <c r="R3166" s="297"/>
      <c r="S3166" s="299" t="str">
        <f t="shared" si="551"/>
        <v/>
      </c>
    </row>
    <row r="3167" spans="1:19" ht="30" customHeight="1" x14ac:dyDescent="0.2">
      <c r="A3167" s="277" t="str">
        <f t="shared" si="541"/>
        <v/>
      </c>
      <c r="B3167" s="296" t="str">
        <f t="shared" si="546"/>
        <v/>
      </c>
      <c r="C3167" s="296" t="str">
        <f t="shared" si="547"/>
        <v/>
      </c>
      <c r="D3167" s="297" t="str">
        <f t="shared" si="548"/>
        <v/>
      </c>
      <c r="E3167" s="298" t="str">
        <f t="shared" si="550"/>
        <v/>
      </c>
      <c r="F3167" s="297"/>
      <c r="G3167" s="297">
        <v>3167</v>
      </c>
      <c r="H3167" s="296" t="str">
        <f t="shared" si="549"/>
        <v/>
      </c>
      <c r="I3167" s="299" t="str">
        <f t="shared" si="542"/>
        <v/>
      </c>
      <c r="J3167" s="93"/>
      <c r="L3167" s="278">
        <f t="shared" si="543"/>
        <v>0</v>
      </c>
      <c r="M3167" s="278">
        <f t="shared" si="544"/>
        <v>0</v>
      </c>
      <c r="N3167" s="319">
        <f t="shared" si="545"/>
        <v>0</v>
      </c>
      <c r="O3167" s="300"/>
      <c r="P3167" s="300"/>
      <c r="Q3167" s="297"/>
      <c r="R3167" s="297"/>
      <c r="S3167" s="299" t="str">
        <f t="shared" si="551"/>
        <v/>
      </c>
    </row>
    <row r="3168" spans="1:19" ht="30" customHeight="1" x14ac:dyDescent="0.2">
      <c r="A3168" s="277" t="str">
        <f t="shared" si="541"/>
        <v/>
      </c>
      <c r="B3168" s="296" t="str">
        <f t="shared" si="546"/>
        <v/>
      </c>
      <c r="C3168" s="296" t="str">
        <f t="shared" si="547"/>
        <v/>
      </c>
      <c r="D3168" s="297" t="str">
        <f t="shared" si="548"/>
        <v/>
      </c>
      <c r="E3168" s="298" t="str">
        <f t="shared" si="550"/>
        <v/>
      </c>
      <c r="F3168" s="297"/>
      <c r="G3168" s="297">
        <v>3168</v>
      </c>
      <c r="H3168" s="296" t="str">
        <f t="shared" si="549"/>
        <v/>
      </c>
      <c r="I3168" s="299" t="str">
        <f t="shared" si="542"/>
        <v/>
      </c>
      <c r="J3168" s="93"/>
      <c r="L3168" s="278">
        <f t="shared" si="543"/>
        <v>0</v>
      </c>
      <c r="M3168" s="278">
        <f t="shared" si="544"/>
        <v>0</v>
      </c>
      <c r="N3168" s="319">
        <f t="shared" si="545"/>
        <v>0</v>
      </c>
      <c r="O3168" s="300"/>
      <c r="P3168" s="300"/>
      <c r="Q3168" s="297"/>
      <c r="R3168" s="297"/>
      <c r="S3168" s="299" t="str">
        <f t="shared" si="551"/>
        <v/>
      </c>
    </row>
    <row r="3169" spans="1:19" ht="30" customHeight="1" x14ac:dyDescent="0.2">
      <c r="A3169" s="277" t="str">
        <f t="shared" si="541"/>
        <v/>
      </c>
      <c r="B3169" s="296" t="str">
        <f t="shared" si="546"/>
        <v/>
      </c>
      <c r="C3169" s="296" t="str">
        <f t="shared" si="547"/>
        <v/>
      </c>
      <c r="D3169" s="297" t="str">
        <f t="shared" si="548"/>
        <v/>
      </c>
      <c r="E3169" s="298" t="str">
        <f t="shared" si="550"/>
        <v/>
      </c>
      <c r="F3169" s="297"/>
      <c r="G3169" s="297">
        <v>3169</v>
      </c>
      <c r="H3169" s="296" t="str">
        <f t="shared" si="549"/>
        <v/>
      </c>
      <c r="I3169" s="299" t="str">
        <f t="shared" si="542"/>
        <v/>
      </c>
      <c r="J3169" s="93"/>
      <c r="L3169" s="278">
        <f t="shared" si="543"/>
        <v>0</v>
      </c>
      <c r="M3169" s="278">
        <f t="shared" si="544"/>
        <v>0</v>
      </c>
      <c r="N3169" s="319">
        <f t="shared" si="545"/>
        <v>0</v>
      </c>
      <c r="O3169" s="300"/>
      <c r="P3169" s="300"/>
      <c r="Q3169" s="297"/>
      <c r="R3169" s="297"/>
      <c r="S3169" s="299" t="str">
        <f t="shared" si="551"/>
        <v/>
      </c>
    </row>
    <row r="3170" spans="1:19" ht="30" customHeight="1" x14ac:dyDescent="0.2">
      <c r="A3170" s="277" t="str">
        <f t="shared" si="541"/>
        <v/>
      </c>
      <c r="B3170" s="296" t="str">
        <f t="shared" si="546"/>
        <v/>
      </c>
      <c r="C3170" s="296" t="str">
        <f t="shared" si="547"/>
        <v/>
      </c>
      <c r="D3170" s="297" t="str">
        <f t="shared" si="548"/>
        <v/>
      </c>
      <c r="E3170" s="298" t="str">
        <f t="shared" si="550"/>
        <v/>
      </c>
      <c r="F3170" s="297"/>
      <c r="G3170" s="297">
        <v>3170</v>
      </c>
      <c r="H3170" s="296" t="str">
        <f t="shared" si="549"/>
        <v/>
      </c>
      <c r="I3170" s="299" t="str">
        <f t="shared" si="542"/>
        <v/>
      </c>
      <c r="J3170" s="93"/>
      <c r="L3170" s="278">
        <f t="shared" si="543"/>
        <v>0</v>
      </c>
      <c r="M3170" s="278">
        <f t="shared" si="544"/>
        <v>0</v>
      </c>
      <c r="N3170" s="319">
        <f t="shared" si="545"/>
        <v>0</v>
      </c>
      <c r="O3170" s="300"/>
      <c r="P3170" s="300"/>
      <c r="Q3170" s="297"/>
      <c r="R3170" s="297"/>
      <c r="S3170" s="299" t="str">
        <f t="shared" si="551"/>
        <v/>
      </c>
    </row>
    <row r="3171" spans="1:19" ht="30" customHeight="1" x14ac:dyDescent="0.2">
      <c r="A3171" s="277" t="str">
        <f t="shared" si="541"/>
        <v/>
      </c>
      <c r="B3171" s="296" t="str">
        <f t="shared" si="546"/>
        <v/>
      </c>
      <c r="C3171" s="296" t="str">
        <f t="shared" si="547"/>
        <v/>
      </c>
      <c r="D3171" s="297" t="str">
        <f t="shared" si="548"/>
        <v/>
      </c>
      <c r="E3171" s="298" t="str">
        <f t="shared" si="550"/>
        <v/>
      </c>
      <c r="F3171" s="297"/>
      <c r="G3171" s="297">
        <v>3171</v>
      </c>
      <c r="H3171" s="296" t="str">
        <f t="shared" si="549"/>
        <v/>
      </c>
      <c r="I3171" s="299" t="str">
        <f t="shared" si="542"/>
        <v/>
      </c>
      <c r="J3171" s="93"/>
      <c r="L3171" s="278">
        <f t="shared" si="543"/>
        <v>0</v>
      </c>
      <c r="M3171" s="278">
        <f t="shared" si="544"/>
        <v>0</v>
      </c>
      <c r="N3171" s="319">
        <f t="shared" si="545"/>
        <v>0</v>
      </c>
      <c r="O3171" s="300"/>
      <c r="P3171" s="300"/>
      <c r="Q3171" s="297"/>
      <c r="R3171" s="297"/>
      <c r="S3171" s="299" t="str">
        <f t="shared" si="551"/>
        <v/>
      </c>
    </row>
    <row r="3172" spans="1:19" ht="30" customHeight="1" x14ac:dyDescent="0.2">
      <c r="A3172" s="277" t="str">
        <f t="shared" si="541"/>
        <v/>
      </c>
      <c r="B3172" s="296" t="str">
        <f t="shared" si="546"/>
        <v/>
      </c>
      <c r="C3172" s="296" t="str">
        <f t="shared" si="547"/>
        <v/>
      </c>
      <c r="D3172" s="297" t="str">
        <f t="shared" si="548"/>
        <v/>
      </c>
      <c r="E3172" s="298" t="str">
        <f t="shared" si="550"/>
        <v/>
      </c>
      <c r="F3172" s="297"/>
      <c r="G3172" s="297">
        <v>3172</v>
      </c>
      <c r="H3172" s="296" t="str">
        <f t="shared" si="549"/>
        <v/>
      </c>
      <c r="I3172" s="299" t="str">
        <f t="shared" si="542"/>
        <v/>
      </c>
      <c r="J3172" s="93"/>
      <c r="L3172" s="278">
        <f t="shared" si="543"/>
        <v>0</v>
      </c>
      <c r="M3172" s="278">
        <f t="shared" si="544"/>
        <v>0</v>
      </c>
      <c r="N3172" s="319">
        <f t="shared" si="545"/>
        <v>0</v>
      </c>
      <c r="O3172" s="300"/>
      <c r="P3172" s="300"/>
      <c r="Q3172" s="297"/>
      <c r="R3172" s="297"/>
      <c r="S3172" s="299" t="str">
        <f t="shared" si="551"/>
        <v/>
      </c>
    </row>
    <row r="3173" spans="1:19" ht="30" customHeight="1" x14ac:dyDescent="0.2">
      <c r="A3173" s="277" t="str">
        <f t="shared" si="541"/>
        <v/>
      </c>
      <c r="B3173" s="296" t="str">
        <f t="shared" si="546"/>
        <v/>
      </c>
      <c r="C3173" s="296" t="str">
        <f t="shared" si="547"/>
        <v/>
      </c>
      <c r="D3173" s="297" t="str">
        <f t="shared" si="548"/>
        <v/>
      </c>
      <c r="E3173" s="298" t="str">
        <f t="shared" si="550"/>
        <v/>
      </c>
      <c r="F3173" s="297"/>
      <c r="G3173" s="297">
        <v>3173</v>
      </c>
      <c r="H3173" s="296" t="str">
        <f t="shared" si="549"/>
        <v/>
      </c>
      <c r="I3173" s="299" t="str">
        <f t="shared" si="542"/>
        <v/>
      </c>
      <c r="J3173" s="93"/>
      <c r="L3173" s="278">
        <f t="shared" si="543"/>
        <v>0</v>
      </c>
      <c r="M3173" s="278">
        <f t="shared" si="544"/>
        <v>0</v>
      </c>
      <c r="N3173" s="319">
        <f t="shared" si="545"/>
        <v>0</v>
      </c>
      <c r="O3173" s="300"/>
      <c r="P3173" s="300"/>
      <c r="Q3173" s="297"/>
      <c r="R3173" s="297"/>
      <c r="S3173" s="299" t="str">
        <f t="shared" si="551"/>
        <v/>
      </c>
    </row>
    <row r="3174" spans="1:19" ht="30" customHeight="1" x14ac:dyDescent="0.2">
      <c r="A3174" s="277" t="str">
        <f t="shared" si="541"/>
        <v/>
      </c>
      <c r="B3174" s="296" t="str">
        <f t="shared" si="546"/>
        <v/>
      </c>
      <c r="C3174" s="296" t="str">
        <f t="shared" si="547"/>
        <v/>
      </c>
      <c r="D3174" s="297" t="str">
        <f t="shared" si="548"/>
        <v/>
      </c>
      <c r="E3174" s="298" t="str">
        <f t="shared" si="550"/>
        <v/>
      </c>
      <c r="F3174" s="297"/>
      <c r="G3174" s="297">
        <v>3174</v>
      </c>
      <c r="H3174" s="296" t="str">
        <f t="shared" si="549"/>
        <v/>
      </c>
      <c r="I3174" s="299" t="str">
        <f t="shared" si="542"/>
        <v/>
      </c>
      <c r="J3174" s="93"/>
      <c r="L3174" s="278">
        <f t="shared" si="543"/>
        <v>0</v>
      </c>
      <c r="M3174" s="278">
        <f t="shared" si="544"/>
        <v>0</v>
      </c>
      <c r="N3174" s="319">
        <f t="shared" si="545"/>
        <v>0</v>
      </c>
      <c r="O3174" s="300"/>
      <c r="P3174" s="300"/>
      <c r="Q3174" s="297"/>
      <c r="R3174" s="297"/>
      <c r="S3174" s="299" t="str">
        <f t="shared" si="551"/>
        <v/>
      </c>
    </row>
    <row r="3175" spans="1:19" ht="30" customHeight="1" x14ac:dyDescent="0.2">
      <c r="A3175" s="277" t="str">
        <f t="shared" si="541"/>
        <v/>
      </c>
      <c r="B3175" s="296" t="str">
        <f t="shared" si="546"/>
        <v/>
      </c>
      <c r="C3175" s="296" t="str">
        <f t="shared" si="547"/>
        <v/>
      </c>
      <c r="D3175" s="297" t="str">
        <f t="shared" si="548"/>
        <v/>
      </c>
      <c r="E3175" s="298" t="str">
        <f t="shared" si="550"/>
        <v/>
      </c>
      <c r="F3175" s="297"/>
      <c r="G3175" s="297">
        <v>3175</v>
      </c>
      <c r="H3175" s="296" t="str">
        <f t="shared" si="549"/>
        <v/>
      </c>
      <c r="I3175" s="299" t="str">
        <f t="shared" si="542"/>
        <v/>
      </c>
      <c r="J3175" s="93"/>
      <c r="L3175" s="278">
        <f t="shared" si="543"/>
        <v>0</v>
      </c>
      <c r="M3175" s="278">
        <f t="shared" si="544"/>
        <v>0</v>
      </c>
      <c r="N3175" s="319">
        <f t="shared" si="545"/>
        <v>0</v>
      </c>
      <c r="O3175" s="300"/>
      <c r="P3175" s="300"/>
      <c r="Q3175" s="297"/>
      <c r="R3175" s="297"/>
      <c r="S3175" s="299" t="str">
        <f t="shared" si="551"/>
        <v/>
      </c>
    </row>
    <row r="3176" spans="1:19" ht="30" customHeight="1" x14ac:dyDescent="0.2">
      <c r="A3176" s="277" t="str">
        <f t="shared" si="541"/>
        <v/>
      </c>
      <c r="B3176" s="296" t="str">
        <f t="shared" si="546"/>
        <v/>
      </c>
      <c r="C3176" s="296" t="str">
        <f t="shared" si="547"/>
        <v/>
      </c>
      <c r="D3176" s="297" t="str">
        <f t="shared" si="548"/>
        <v/>
      </c>
      <c r="E3176" s="298" t="str">
        <f t="shared" si="550"/>
        <v/>
      </c>
      <c r="F3176" s="297"/>
      <c r="G3176" s="297">
        <v>3176</v>
      </c>
      <c r="H3176" s="296" t="str">
        <f t="shared" si="549"/>
        <v/>
      </c>
      <c r="I3176" s="299" t="str">
        <f t="shared" si="542"/>
        <v/>
      </c>
      <c r="J3176" s="93"/>
      <c r="L3176" s="278">
        <f t="shared" si="543"/>
        <v>0</v>
      </c>
      <c r="M3176" s="278">
        <f t="shared" si="544"/>
        <v>0</v>
      </c>
      <c r="N3176" s="319">
        <f t="shared" si="545"/>
        <v>0</v>
      </c>
      <c r="O3176" s="300"/>
      <c r="P3176" s="300"/>
      <c r="Q3176" s="297"/>
      <c r="R3176" s="297"/>
      <c r="S3176" s="299" t="str">
        <f t="shared" si="551"/>
        <v/>
      </c>
    </row>
    <row r="3177" spans="1:19" ht="30" customHeight="1" x14ac:dyDescent="0.2">
      <c r="A3177" s="277" t="str">
        <f t="shared" si="541"/>
        <v/>
      </c>
      <c r="B3177" s="296" t="str">
        <f t="shared" si="546"/>
        <v/>
      </c>
      <c r="C3177" s="296" t="str">
        <f t="shared" si="547"/>
        <v/>
      </c>
      <c r="D3177" s="297" t="str">
        <f t="shared" si="548"/>
        <v/>
      </c>
      <c r="E3177" s="298" t="str">
        <f t="shared" si="550"/>
        <v/>
      </c>
      <c r="F3177" s="297"/>
      <c r="G3177" s="297">
        <v>3177</v>
      </c>
      <c r="H3177" s="296" t="str">
        <f t="shared" si="549"/>
        <v/>
      </c>
      <c r="I3177" s="299" t="str">
        <f t="shared" si="542"/>
        <v/>
      </c>
      <c r="J3177" s="93"/>
      <c r="L3177" s="278">
        <f t="shared" si="543"/>
        <v>0</v>
      </c>
      <c r="M3177" s="278">
        <f t="shared" si="544"/>
        <v>0</v>
      </c>
      <c r="N3177" s="319">
        <f t="shared" si="545"/>
        <v>0</v>
      </c>
      <c r="O3177" s="300"/>
      <c r="P3177" s="300"/>
      <c r="Q3177" s="297"/>
      <c r="R3177" s="297"/>
      <c r="S3177" s="299" t="str">
        <f t="shared" si="551"/>
        <v/>
      </c>
    </row>
    <row r="3178" spans="1:19" ht="30" customHeight="1" x14ac:dyDescent="0.2">
      <c r="A3178" s="277" t="str">
        <f t="shared" si="541"/>
        <v/>
      </c>
      <c r="B3178" s="296" t="str">
        <f t="shared" si="546"/>
        <v/>
      </c>
      <c r="C3178" s="296" t="str">
        <f t="shared" si="547"/>
        <v/>
      </c>
      <c r="D3178" s="297" t="str">
        <f t="shared" si="548"/>
        <v/>
      </c>
      <c r="E3178" s="298" t="str">
        <f t="shared" si="550"/>
        <v/>
      </c>
      <c r="F3178" s="297"/>
      <c r="G3178" s="297">
        <v>3178</v>
      </c>
      <c r="H3178" s="296" t="str">
        <f t="shared" si="549"/>
        <v/>
      </c>
      <c r="I3178" s="299" t="str">
        <f t="shared" si="542"/>
        <v/>
      </c>
      <c r="J3178" s="93"/>
      <c r="L3178" s="278">
        <f t="shared" si="543"/>
        <v>0</v>
      </c>
      <c r="M3178" s="278">
        <f t="shared" si="544"/>
        <v>0</v>
      </c>
      <c r="N3178" s="319">
        <f t="shared" si="545"/>
        <v>0</v>
      </c>
      <c r="O3178" s="300"/>
      <c r="P3178" s="300"/>
      <c r="Q3178" s="297"/>
      <c r="R3178" s="297"/>
      <c r="S3178" s="299" t="str">
        <f t="shared" si="551"/>
        <v/>
      </c>
    </row>
    <row r="3179" spans="1:19" ht="30" customHeight="1" x14ac:dyDescent="0.2">
      <c r="A3179" s="277" t="str">
        <f t="shared" si="541"/>
        <v/>
      </c>
      <c r="B3179" s="296" t="str">
        <f t="shared" si="546"/>
        <v/>
      </c>
      <c r="C3179" s="296" t="str">
        <f t="shared" si="547"/>
        <v/>
      </c>
      <c r="D3179" s="297" t="str">
        <f t="shared" si="548"/>
        <v/>
      </c>
      <c r="E3179" s="298" t="str">
        <f t="shared" si="550"/>
        <v/>
      </c>
      <c r="F3179" s="297"/>
      <c r="G3179" s="297">
        <v>3179</v>
      </c>
      <c r="H3179" s="296" t="str">
        <f t="shared" si="549"/>
        <v/>
      </c>
      <c r="I3179" s="299" t="str">
        <f t="shared" si="542"/>
        <v/>
      </c>
      <c r="J3179" s="93"/>
      <c r="L3179" s="278">
        <f t="shared" si="543"/>
        <v>0</v>
      </c>
      <c r="M3179" s="278">
        <f t="shared" si="544"/>
        <v>0</v>
      </c>
      <c r="N3179" s="319">
        <f t="shared" si="545"/>
        <v>0</v>
      </c>
      <c r="O3179" s="300"/>
      <c r="P3179" s="300"/>
      <c r="Q3179" s="297"/>
      <c r="R3179" s="297"/>
      <c r="S3179" s="299" t="str">
        <f t="shared" si="551"/>
        <v/>
      </c>
    </row>
    <row r="3180" spans="1:19" ht="30" customHeight="1" x14ac:dyDescent="0.2">
      <c r="A3180" s="277" t="str">
        <f t="shared" si="541"/>
        <v/>
      </c>
      <c r="B3180" s="296" t="str">
        <f t="shared" si="546"/>
        <v/>
      </c>
      <c r="C3180" s="296" t="str">
        <f t="shared" si="547"/>
        <v/>
      </c>
      <c r="D3180" s="297" t="str">
        <f t="shared" si="548"/>
        <v/>
      </c>
      <c r="E3180" s="298" t="str">
        <f t="shared" si="550"/>
        <v/>
      </c>
      <c r="F3180" s="297"/>
      <c r="G3180" s="297">
        <v>3180</v>
      </c>
      <c r="H3180" s="296" t="str">
        <f t="shared" si="549"/>
        <v/>
      </c>
      <c r="I3180" s="299" t="str">
        <f t="shared" si="542"/>
        <v/>
      </c>
      <c r="J3180" s="93"/>
      <c r="L3180" s="278">
        <f t="shared" si="543"/>
        <v>0</v>
      </c>
      <c r="M3180" s="278">
        <f t="shared" si="544"/>
        <v>0</v>
      </c>
      <c r="N3180" s="319">
        <f t="shared" si="545"/>
        <v>0</v>
      </c>
      <c r="O3180" s="300"/>
      <c r="P3180" s="300"/>
      <c r="Q3180" s="297"/>
      <c r="R3180" s="297"/>
      <c r="S3180" s="299" t="str">
        <f t="shared" si="551"/>
        <v/>
      </c>
    </row>
    <row r="3181" spans="1:19" ht="30" customHeight="1" x14ac:dyDescent="0.2">
      <c r="A3181" s="277" t="str">
        <f t="shared" si="541"/>
        <v/>
      </c>
      <c r="B3181" s="296" t="str">
        <f t="shared" si="546"/>
        <v/>
      </c>
      <c r="C3181" s="296" t="str">
        <f t="shared" si="547"/>
        <v/>
      </c>
      <c r="D3181" s="297" t="str">
        <f t="shared" si="548"/>
        <v/>
      </c>
      <c r="E3181" s="298" t="str">
        <f t="shared" si="550"/>
        <v/>
      </c>
      <c r="F3181" s="297"/>
      <c r="G3181" s="297">
        <v>3181</v>
      </c>
      <c r="H3181" s="296" t="str">
        <f t="shared" si="549"/>
        <v/>
      </c>
      <c r="I3181" s="299" t="str">
        <f t="shared" si="542"/>
        <v/>
      </c>
      <c r="J3181" s="93"/>
      <c r="L3181" s="278">
        <f t="shared" si="543"/>
        <v>0</v>
      </c>
      <c r="M3181" s="278">
        <f t="shared" si="544"/>
        <v>0</v>
      </c>
      <c r="N3181" s="319">
        <f t="shared" si="545"/>
        <v>0</v>
      </c>
      <c r="O3181" s="300"/>
      <c r="P3181" s="300"/>
      <c r="Q3181" s="297"/>
      <c r="R3181" s="297"/>
      <c r="S3181" s="299" t="str">
        <f t="shared" si="551"/>
        <v/>
      </c>
    </row>
    <row r="3182" spans="1:19" ht="30" customHeight="1" x14ac:dyDescent="0.2">
      <c r="A3182" s="277" t="str">
        <f t="shared" si="541"/>
        <v/>
      </c>
      <c r="B3182" s="296" t="str">
        <f t="shared" si="546"/>
        <v/>
      </c>
      <c r="C3182" s="296" t="str">
        <f t="shared" si="547"/>
        <v/>
      </c>
      <c r="D3182" s="297" t="str">
        <f t="shared" si="548"/>
        <v/>
      </c>
      <c r="E3182" s="298" t="str">
        <f t="shared" si="550"/>
        <v/>
      </c>
      <c r="F3182" s="297"/>
      <c r="G3182" s="297">
        <v>3182</v>
      </c>
      <c r="H3182" s="296" t="str">
        <f t="shared" si="549"/>
        <v/>
      </c>
      <c r="I3182" s="299" t="str">
        <f t="shared" si="542"/>
        <v/>
      </c>
      <c r="J3182" s="93"/>
      <c r="L3182" s="278">
        <f t="shared" si="543"/>
        <v>0</v>
      </c>
      <c r="M3182" s="278">
        <f t="shared" si="544"/>
        <v>0</v>
      </c>
      <c r="N3182" s="319">
        <f t="shared" si="545"/>
        <v>0</v>
      </c>
      <c r="O3182" s="300"/>
      <c r="P3182" s="300"/>
      <c r="Q3182" s="297"/>
      <c r="R3182" s="297"/>
      <c r="S3182" s="299" t="str">
        <f t="shared" si="551"/>
        <v/>
      </c>
    </row>
    <row r="3183" spans="1:19" ht="30" customHeight="1" x14ac:dyDescent="0.2">
      <c r="A3183" s="277" t="str">
        <f t="shared" si="541"/>
        <v/>
      </c>
      <c r="B3183" s="296" t="str">
        <f t="shared" si="546"/>
        <v/>
      </c>
      <c r="C3183" s="296" t="str">
        <f t="shared" si="547"/>
        <v/>
      </c>
      <c r="D3183" s="297" t="str">
        <f t="shared" si="548"/>
        <v/>
      </c>
      <c r="E3183" s="298" t="str">
        <f t="shared" si="550"/>
        <v/>
      </c>
      <c r="F3183" s="297"/>
      <c r="G3183" s="297">
        <v>3183</v>
      </c>
      <c r="H3183" s="296" t="str">
        <f t="shared" si="549"/>
        <v/>
      </c>
      <c r="I3183" s="299" t="str">
        <f t="shared" si="542"/>
        <v/>
      </c>
      <c r="J3183" s="93"/>
      <c r="L3183" s="278">
        <f t="shared" si="543"/>
        <v>0</v>
      </c>
      <c r="M3183" s="278">
        <f t="shared" si="544"/>
        <v>0</v>
      </c>
      <c r="N3183" s="319">
        <f t="shared" si="545"/>
        <v>0</v>
      </c>
      <c r="O3183" s="300"/>
      <c r="P3183" s="300"/>
      <c r="Q3183" s="297"/>
      <c r="R3183" s="297"/>
      <c r="S3183" s="299" t="str">
        <f t="shared" si="551"/>
        <v/>
      </c>
    </row>
    <row r="3184" spans="1:19" ht="30" customHeight="1" x14ac:dyDescent="0.2">
      <c r="A3184" s="277" t="str">
        <f t="shared" si="541"/>
        <v/>
      </c>
      <c r="B3184" s="296" t="str">
        <f t="shared" si="546"/>
        <v/>
      </c>
      <c r="C3184" s="296" t="str">
        <f t="shared" si="547"/>
        <v/>
      </c>
      <c r="D3184" s="297" t="str">
        <f t="shared" si="548"/>
        <v/>
      </c>
      <c r="E3184" s="298" t="str">
        <f t="shared" si="550"/>
        <v/>
      </c>
      <c r="F3184" s="297"/>
      <c r="G3184" s="297">
        <v>3184</v>
      </c>
      <c r="H3184" s="296" t="str">
        <f t="shared" si="549"/>
        <v/>
      </c>
      <c r="I3184" s="299" t="str">
        <f t="shared" si="542"/>
        <v/>
      </c>
      <c r="J3184" s="93"/>
      <c r="L3184" s="278">
        <f t="shared" si="543"/>
        <v>0</v>
      </c>
      <c r="M3184" s="278">
        <f t="shared" si="544"/>
        <v>0</v>
      </c>
      <c r="N3184" s="319">
        <f t="shared" si="545"/>
        <v>0</v>
      </c>
      <c r="O3184" s="300"/>
      <c r="P3184" s="300"/>
      <c r="Q3184" s="297"/>
      <c r="R3184" s="297"/>
      <c r="S3184" s="299" t="str">
        <f t="shared" si="551"/>
        <v/>
      </c>
    </row>
    <row r="3185" spans="1:19" ht="30" customHeight="1" x14ac:dyDescent="0.2">
      <c r="A3185" s="277" t="str">
        <f t="shared" si="541"/>
        <v/>
      </c>
      <c r="B3185" s="296" t="str">
        <f t="shared" si="546"/>
        <v/>
      </c>
      <c r="C3185" s="296" t="str">
        <f t="shared" si="547"/>
        <v/>
      </c>
      <c r="D3185" s="297" t="str">
        <f t="shared" si="548"/>
        <v/>
      </c>
      <c r="E3185" s="298" t="str">
        <f t="shared" si="550"/>
        <v/>
      </c>
      <c r="F3185" s="297"/>
      <c r="G3185" s="297">
        <v>3185</v>
      </c>
      <c r="H3185" s="296" t="str">
        <f t="shared" si="549"/>
        <v/>
      </c>
      <c r="I3185" s="299" t="str">
        <f t="shared" si="542"/>
        <v/>
      </c>
      <c r="J3185" s="93"/>
      <c r="L3185" s="278">
        <f t="shared" si="543"/>
        <v>0</v>
      </c>
      <c r="M3185" s="278">
        <f t="shared" si="544"/>
        <v>0</v>
      </c>
      <c r="N3185" s="319">
        <f t="shared" si="545"/>
        <v>0</v>
      </c>
      <c r="O3185" s="300"/>
      <c r="P3185" s="300"/>
      <c r="Q3185" s="297"/>
      <c r="R3185" s="297"/>
      <c r="S3185" s="299" t="str">
        <f t="shared" si="551"/>
        <v/>
      </c>
    </row>
    <row r="3186" spans="1:19" ht="30" customHeight="1" x14ac:dyDescent="0.2">
      <c r="A3186" s="277" t="str">
        <f t="shared" si="541"/>
        <v/>
      </c>
      <c r="B3186" s="296" t="str">
        <f t="shared" si="546"/>
        <v/>
      </c>
      <c r="C3186" s="296" t="str">
        <f t="shared" si="547"/>
        <v/>
      </c>
      <c r="D3186" s="297" t="str">
        <f t="shared" si="548"/>
        <v/>
      </c>
      <c r="E3186" s="298" t="str">
        <f t="shared" si="550"/>
        <v/>
      </c>
      <c r="F3186" s="297"/>
      <c r="G3186" s="297">
        <v>3186</v>
      </c>
      <c r="H3186" s="296" t="str">
        <f t="shared" si="549"/>
        <v/>
      </c>
      <c r="I3186" s="299" t="str">
        <f t="shared" si="542"/>
        <v/>
      </c>
      <c r="J3186" s="93"/>
      <c r="L3186" s="278">
        <f t="shared" si="543"/>
        <v>0</v>
      </c>
      <c r="M3186" s="278">
        <f t="shared" si="544"/>
        <v>0</v>
      </c>
      <c r="N3186" s="319">
        <f t="shared" si="545"/>
        <v>0</v>
      </c>
      <c r="O3186" s="300"/>
      <c r="P3186" s="300"/>
      <c r="Q3186" s="297"/>
      <c r="R3186" s="297"/>
      <c r="S3186" s="299" t="str">
        <f t="shared" si="551"/>
        <v/>
      </c>
    </row>
    <row r="3187" spans="1:19" ht="30" customHeight="1" x14ac:dyDescent="0.2">
      <c r="A3187" s="277" t="str">
        <f t="shared" si="541"/>
        <v/>
      </c>
      <c r="B3187" s="296" t="str">
        <f t="shared" si="546"/>
        <v/>
      </c>
      <c r="C3187" s="296" t="str">
        <f t="shared" si="547"/>
        <v/>
      </c>
      <c r="D3187" s="297" t="str">
        <f t="shared" si="548"/>
        <v/>
      </c>
      <c r="E3187" s="298" t="str">
        <f t="shared" si="550"/>
        <v/>
      </c>
      <c r="F3187" s="297"/>
      <c r="G3187" s="297">
        <v>3187</v>
      </c>
      <c r="H3187" s="296" t="str">
        <f t="shared" si="549"/>
        <v/>
      </c>
      <c r="I3187" s="299" t="str">
        <f t="shared" si="542"/>
        <v/>
      </c>
      <c r="J3187" s="93"/>
      <c r="L3187" s="278">
        <f t="shared" si="543"/>
        <v>0</v>
      </c>
      <c r="M3187" s="278">
        <f t="shared" si="544"/>
        <v>0</v>
      </c>
      <c r="N3187" s="319">
        <f t="shared" si="545"/>
        <v>0</v>
      </c>
      <c r="O3187" s="300"/>
      <c r="P3187" s="300"/>
      <c r="Q3187" s="297"/>
      <c r="R3187" s="297"/>
      <c r="S3187" s="299" t="str">
        <f t="shared" si="551"/>
        <v/>
      </c>
    </row>
    <row r="3188" spans="1:19" ht="30" customHeight="1" x14ac:dyDescent="0.2">
      <c r="A3188" s="277" t="str">
        <f t="shared" si="541"/>
        <v/>
      </c>
      <c r="B3188" s="296" t="str">
        <f t="shared" si="546"/>
        <v/>
      </c>
      <c r="C3188" s="296" t="str">
        <f t="shared" si="547"/>
        <v/>
      </c>
      <c r="D3188" s="297" t="str">
        <f t="shared" si="548"/>
        <v/>
      </c>
      <c r="E3188" s="298" t="str">
        <f t="shared" si="550"/>
        <v/>
      </c>
      <c r="F3188" s="297"/>
      <c r="G3188" s="297">
        <v>3188</v>
      </c>
      <c r="H3188" s="296" t="str">
        <f t="shared" si="549"/>
        <v/>
      </c>
      <c r="I3188" s="299" t="str">
        <f t="shared" si="542"/>
        <v/>
      </c>
      <c r="J3188" s="93"/>
      <c r="L3188" s="278">
        <f t="shared" si="543"/>
        <v>0</v>
      </c>
      <c r="M3188" s="278">
        <f t="shared" si="544"/>
        <v>0</v>
      </c>
      <c r="N3188" s="319">
        <f t="shared" si="545"/>
        <v>0</v>
      </c>
      <c r="O3188" s="300"/>
      <c r="P3188" s="300"/>
      <c r="Q3188" s="297"/>
      <c r="R3188" s="297"/>
      <c r="S3188" s="299" t="str">
        <f t="shared" si="551"/>
        <v/>
      </c>
    </row>
    <row r="3189" spans="1:19" ht="30" customHeight="1" x14ac:dyDescent="0.2">
      <c r="A3189" s="277" t="str">
        <f t="shared" si="541"/>
        <v/>
      </c>
      <c r="B3189" s="296" t="str">
        <f t="shared" si="546"/>
        <v/>
      </c>
      <c r="C3189" s="296" t="str">
        <f t="shared" si="547"/>
        <v/>
      </c>
      <c r="D3189" s="297" t="str">
        <f t="shared" si="548"/>
        <v/>
      </c>
      <c r="E3189" s="298" t="str">
        <f t="shared" si="550"/>
        <v/>
      </c>
      <c r="F3189" s="297"/>
      <c r="G3189" s="297">
        <v>3189</v>
      </c>
      <c r="H3189" s="296" t="str">
        <f t="shared" si="549"/>
        <v/>
      </c>
      <c r="I3189" s="299" t="str">
        <f t="shared" si="542"/>
        <v/>
      </c>
      <c r="J3189" s="93"/>
      <c r="L3189" s="278">
        <f t="shared" si="543"/>
        <v>0</v>
      </c>
      <c r="M3189" s="278">
        <f t="shared" si="544"/>
        <v>0</v>
      </c>
      <c r="N3189" s="319">
        <f t="shared" si="545"/>
        <v>0</v>
      </c>
      <c r="O3189" s="300"/>
      <c r="P3189" s="300"/>
      <c r="Q3189" s="297"/>
      <c r="R3189" s="297"/>
      <c r="S3189" s="299" t="str">
        <f t="shared" si="551"/>
        <v/>
      </c>
    </row>
    <row r="3190" spans="1:19" ht="30" customHeight="1" x14ac:dyDescent="0.2">
      <c r="A3190" s="277" t="str">
        <f t="shared" si="541"/>
        <v/>
      </c>
      <c r="B3190" s="296" t="str">
        <f t="shared" si="546"/>
        <v/>
      </c>
      <c r="C3190" s="296" t="str">
        <f t="shared" si="547"/>
        <v/>
      </c>
      <c r="D3190" s="297" t="str">
        <f t="shared" si="548"/>
        <v/>
      </c>
      <c r="E3190" s="298" t="str">
        <f t="shared" si="550"/>
        <v/>
      </c>
      <c r="F3190" s="297"/>
      <c r="G3190" s="297">
        <v>3190</v>
      </c>
      <c r="H3190" s="296" t="str">
        <f t="shared" si="549"/>
        <v/>
      </c>
      <c r="I3190" s="299" t="str">
        <f t="shared" si="542"/>
        <v/>
      </c>
      <c r="J3190" s="93"/>
      <c r="L3190" s="278">
        <f t="shared" si="543"/>
        <v>0</v>
      </c>
      <c r="M3190" s="278">
        <f t="shared" si="544"/>
        <v>0</v>
      </c>
      <c r="N3190" s="319">
        <f t="shared" si="545"/>
        <v>0</v>
      </c>
      <c r="O3190" s="300"/>
      <c r="P3190" s="300"/>
      <c r="Q3190" s="297"/>
      <c r="R3190" s="297"/>
      <c r="S3190" s="299" t="str">
        <f t="shared" si="551"/>
        <v/>
      </c>
    </row>
    <row r="3191" spans="1:19" ht="30" customHeight="1" x14ac:dyDescent="0.2">
      <c r="A3191" s="277" t="str">
        <f t="shared" si="541"/>
        <v/>
      </c>
      <c r="B3191" s="296" t="str">
        <f t="shared" si="546"/>
        <v/>
      </c>
      <c r="C3191" s="296" t="str">
        <f t="shared" si="547"/>
        <v/>
      </c>
      <c r="D3191" s="297" t="str">
        <f t="shared" si="548"/>
        <v/>
      </c>
      <c r="E3191" s="298" t="str">
        <f t="shared" si="550"/>
        <v/>
      </c>
      <c r="F3191" s="297"/>
      <c r="G3191" s="297">
        <v>3191</v>
      </c>
      <c r="H3191" s="296" t="str">
        <f t="shared" si="549"/>
        <v/>
      </c>
      <c r="I3191" s="299" t="str">
        <f t="shared" si="542"/>
        <v/>
      </c>
      <c r="J3191" s="93"/>
      <c r="L3191" s="278">
        <f t="shared" si="543"/>
        <v>0</v>
      </c>
      <c r="M3191" s="278">
        <f t="shared" si="544"/>
        <v>0</v>
      </c>
      <c r="N3191" s="319">
        <f t="shared" si="545"/>
        <v>0</v>
      </c>
      <c r="O3191" s="300"/>
      <c r="P3191" s="300"/>
      <c r="Q3191" s="297"/>
      <c r="R3191" s="297"/>
      <c r="S3191" s="299" t="str">
        <f t="shared" si="551"/>
        <v/>
      </c>
    </row>
    <row r="3192" spans="1:19" ht="30" customHeight="1" x14ac:dyDescent="0.2">
      <c r="A3192" s="277" t="str">
        <f t="shared" si="541"/>
        <v/>
      </c>
      <c r="B3192" s="296" t="str">
        <f t="shared" si="546"/>
        <v/>
      </c>
      <c r="C3192" s="296" t="str">
        <f t="shared" si="547"/>
        <v/>
      </c>
      <c r="D3192" s="297" t="str">
        <f t="shared" si="548"/>
        <v/>
      </c>
      <c r="E3192" s="298" t="str">
        <f t="shared" si="550"/>
        <v/>
      </c>
      <c r="F3192" s="297"/>
      <c r="G3192" s="297">
        <v>3192</v>
      </c>
      <c r="H3192" s="296" t="str">
        <f t="shared" si="549"/>
        <v/>
      </c>
      <c r="I3192" s="299" t="str">
        <f t="shared" si="542"/>
        <v/>
      </c>
      <c r="J3192" s="93"/>
      <c r="L3192" s="278">
        <f t="shared" si="543"/>
        <v>0</v>
      </c>
      <c r="M3192" s="278">
        <f t="shared" si="544"/>
        <v>0</v>
      </c>
      <c r="N3192" s="319">
        <f t="shared" si="545"/>
        <v>0</v>
      </c>
      <c r="O3192" s="300"/>
      <c r="P3192" s="300"/>
      <c r="Q3192" s="297"/>
      <c r="R3192" s="297"/>
      <c r="S3192" s="299" t="str">
        <f t="shared" si="551"/>
        <v/>
      </c>
    </row>
    <row r="3193" spans="1:19" ht="30" customHeight="1" x14ac:dyDescent="0.2">
      <c r="A3193" s="277" t="str">
        <f t="shared" si="541"/>
        <v/>
      </c>
      <c r="B3193" s="296" t="str">
        <f t="shared" si="546"/>
        <v/>
      </c>
      <c r="C3193" s="296" t="str">
        <f t="shared" si="547"/>
        <v/>
      </c>
      <c r="D3193" s="297" t="str">
        <f t="shared" si="548"/>
        <v/>
      </c>
      <c r="E3193" s="298" t="str">
        <f t="shared" si="550"/>
        <v/>
      </c>
      <c r="F3193" s="297"/>
      <c r="G3193" s="297">
        <v>3193</v>
      </c>
      <c r="H3193" s="296" t="str">
        <f t="shared" si="549"/>
        <v/>
      </c>
      <c r="I3193" s="299" t="str">
        <f t="shared" si="542"/>
        <v/>
      </c>
      <c r="J3193" s="93"/>
      <c r="L3193" s="278">
        <f t="shared" si="543"/>
        <v>0</v>
      </c>
      <c r="M3193" s="278">
        <f t="shared" si="544"/>
        <v>0</v>
      </c>
      <c r="N3193" s="319">
        <f t="shared" si="545"/>
        <v>0</v>
      </c>
      <c r="O3193" s="300"/>
      <c r="P3193" s="300"/>
      <c r="Q3193" s="297"/>
      <c r="R3193" s="297"/>
      <c r="S3193" s="299" t="str">
        <f t="shared" si="551"/>
        <v/>
      </c>
    </row>
    <row r="3194" spans="1:19" ht="30" customHeight="1" x14ac:dyDescent="0.2">
      <c r="A3194" s="277" t="str">
        <f t="shared" si="541"/>
        <v/>
      </c>
      <c r="B3194" s="296" t="str">
        <f t="shared" si="546"/>
        <v/>
      </c>
      <c r="C3194" s="296" t="str">
        <f t="shared" si="547"/>
        <v/>
      </c>
      <c r="D3194" s="297" t="str">
        <f t="shared" si="548"/>
        <v/>
      </c>
      <c r="E3194" s="298" t="str">
        <f t="shared" si="550"/>
        <v/>
      </c>
      <c r="F3194" s="297"/>
      <c r="G3194" s="297">
        <v>3194</v>
      </c>
      <c r="H3194" s="296" t="str">
        <f t="shared" si="549"/>
        <v/>
      </c>
      <c r="I3194" s="299" t="str">
        <f t="shared" si="542"/>
        <v/>
      </c>
      <c r="J3194" s="93"/>
      <c r="L3194" s="278">
        <f t="shared" si="543"/>
        <v>0</v>
      </c>
      <c r="M3194" s="278">
        <f t="shared" si="544"/>
        <v>0</v>
      </c>
      <c r="N3194" s="319">
        <f t="shared" si="545"/>
        <v>0</v>
      </c>
      <c r="O3194" s="300"/>
      <c r="P3194" s="300"/>
      <c r="Q3194" s="297"/>
      <c r="R3194" s="297"/>
      <c r="S3194" s="299" t="str">
        <f t="shared" si="551"/>
        <v/>
      </c>
    </row>
    <row r="3195" spans="1:19" ht="30" customHeight="1" x14ac:dyDescent="0.2">
      <c r="A3195" s="277" t="str">
        <f t="shared" si="541"/>
        <v/>
      </c>
      <c r="B3195" s="296" t="str">
        <f t="shared" si="546"/>
        <v/>
      </c>
      <c r="C3195" s="296" t="str">
        <f t="shared" si="547"/>
        <v/>
      </c>
      <c r="D3195" s="297" t="str">
        <f t="shared" si="548"/>
        <v/>
      </c>
      <c r="E3195" s="298" t="str">
        <f t="shared" si="550"/>
        <v/>
      </c>
      <c r="F3195" s="297"/>
      <c r="G3195" s="297">
        <v>3195</v>
      </c>
      <c r="H3195" s="296" t="str">
        <f t="shared" si="549"/>
        <v/>
      </c>
      <c r="I3195" s="299" t="str">
        <f t="shared" si="542"/>
        <v/>
      </c>
      <c r="J3195" s="93"/>
      <c r="L3195" s="278">
        <f t="shared" si="543"/>
        <v>0</v>
      </c>
      <c r="M3195" s="278">
        <f t="shared" si="544"/>
        <v>0</v>
      </c>
      <c r="N3195" s="319">
        <f t="shared" si="545"/>
        <v>0</v>
      </c>
      <c r="O3195" s="300"/>
      <c r="P3195" s="300"/>
      <c r="Q3195" s="297"/>
      <c r="R3195" s="297"/>
      <c r="S3195" s="299" t="str">
        <f t="shared" si="551"/>
        <v/>
      </c>
    </row>
    <row r="3196" spans="1:19" ht="30" customHeight="1" x14ac:dyDescent="0.2">
      <c r="A3196" s="277" t="str">
        <f t="shared" si="541"/>
        <v/>
      </c>
      <c r="B3196" s="296" t="str">
        <f t="shared" si="546"/>
        <v/>
      </c>
      <c r="C3196" s="296" t="str">
        <f t="shared" si="547"/>
        <v/>
      </c>
      <c r="D3196" s="297" t="str">
        <f t="shared" si="548"/>
        <v/>
      </c>
      <c r="E3196" s="298" t="str">
        <f t="shared" si="550"/>
        <v/>
      </c>
      <c r="F3196" s="297"/>
      <c r="G3196" s="297">
        <v>3196</v>
      </c>
      <c r="H3196" s="296" t="str">
        <f t="shared" si="549"/>
        <v/>
      </c>
      <c r="I3196" s="299" t="str">
        <f t="shared" si="542"/>
        <v/>
      </c>
      <c r="J3196" s="93"/>
      <c r="L3196" s="278">
        <f t="shared" si="543"/>
        <v>0</v>
      </c>
      <c r="M3196" s="278">
        <f t="shared" si="544"/>
        <v>0</v>
      </c>
      <c r="N3196" s="319">
        <f t="shared" si="545"/>
        <v>0</v>
      </c>
      <c r="O3196" s="300"/>
      <c r="P3196" s="300"/>
      <c r="Q3196" s="297"/>
      <c r="R3196" s="297"/>
      <c r="S3196" s="299" t="str">
        <f t="shared" si="551"/>
        <v/>
      </c>
    </row>
    <row r="3197" spans="1:19" ht="30" customHeight="1" x14ac:dyDescent="0.2">
      <c r="A3197" s="277" t="str">
        <f t="shared" si="541"/>
        <v/>
      </c>
      <c r="B3197" s="296" t="str">
        <f t="shared" si="546"/>
        <v/>
      </c>
      <c r="C3197" s="296" t="str">
        <f t="shared" si="547"/>
        <v/>
      </c>
      <c r="D3197" s="297" t="str">
        <f t="shared" si="548"/>
        <v/>
      </c>
      <c r="E3197" s="298" t="str">
        <f t="shared" si="550"/>
        <v/>
      </c>
      <c r="F3197" s="297"/>
      <c r="G3197" s="297">
        <v>3197</v>
      </c>
      <c r="H3197" s="296" t="str">
        <f t="shared" si="549"/>
        <v/>
      </c>
      <c r="I3197" s="299" t="str">
        <f t="shared" si="542"/>
        <v/>
      </c>
      <c r="J3197" s="93"/>
      <c r="L3197" s="278">
        <f t="shared" si="543"/>
        <v>0</v>
      </c>
      <c r="M3197" s="278">
        <f t="shared" si="544"/>
        <v>0</v>
      </c>
      <c r="N3197" s="319">
        <f t="shared" si="545"/>
        <v>0</v>
      </c>
      <c r="O3197" s="300"/>
      <c r="P3197" s="300"/>
      <c r="Q3197" s="297"/>
      <c r="R3197" s="297"/>
      <c r="S3197" s="299" t="str">
        <f t="shared" si="551"/>
        <v/>
      </c>
    </row>
    <row r="3198" spans="1:19" ht="30" customHeight="1" x14ac:dyDescent="0.2">
      <c r="A3198" s="277" t="str">
        <f t="shared" si="541"/>
        <v/>
      </c>
      <c r="B3198" s="296" t="str">
        <f t="shared" si="546"/>
        <v/>
      </c>
      <c r="C3198" s="296" t="str">
        <f t="shared" si="547"/>
        <v/>
      </c>
      <c r="D3198" s="297" t="str">
        <f t="shared" si="548"/>
        <v/>
      </c>
      <c r="E3198" s="298" t="str">
        <f t="shared" si="550"/>
        <v/>
      </c>
      <c r="F3198" s="297"/>
      <c r="G3198" s="297">
        <v>3198</v>
      </c>
      <c r="H3198" s="296" t="str">
        <f t="shared" si="549"/>
        <v/>
      </c>
      <c r="I3198" s="299" t="str">
        <f t="shared" si="542"/>
        <v/>
      </c>
      <c r="J3198" s="93"/>
      <c r="L3198" s="278">
        <f t="shared" si="543"/>
        <v>0</v>
      </c>
      <c r="M3198" s="278">
        <f t="shared" si="544"/>
        <v>0</v>
      </c>
      <c r="N3198" s="319">
        <f t="shared" si="545"/>
        <v>0</v>
      </c>
      <c r="O3198" s="300"/>
      <c r="P3198" s="300"/>
      <c r="Q3198" s="297"/>
      <c r="R3198" s="297"/>
      <c r="S3198" s="299" t="str">
        <f t="shared" si="551"/>
        <v/>
      </c>
    </row>
    <row r="3199" spans="1:19" ht="30" customHeight="1" x14ac:dyDescent="0.2">
      <c r="A3199" s="277" t="str">
        <f t="shared" si="541"/>
        <v/>
      </c>
      <c r="B3199" s="296" t="str">
        <f t="shared" si="546"/>
        <v/>
      </c>
      <c r="C3199" s="296" t="str">
        <f t="shared" si="547"/>
        <v/>
      </c>
      <c r="D3199" s="297" t="str">
        <f t="shared" si="548"/>
        <v/>
      </c>
      <c r="E3199" s="298" t="str">
        <f t="shared" si="550"/>
        <v/>
      </c>
      <c r="F3199" s="297"/>
      <c r="G3199" s="297">
        <v>3199</v>
      </c>
      <c r="H3199" s="296" t="str">
        <f t="shared" si="549"/>
        <v/>
      </c>
      <c r="I3199" s="299" t="str">
        <f t="shared" si="542"/>
        <v/>
      </c>
      <c r="J3199" s="93"/>
      <c r="L3199" s="278">
        <f t="shared" si="543"/>
        <v>0</v>
      </c>
      <c r="M3199" s="278">
        <f t="shared" si="544"/>
        <v>0</v>
      </c>
      <c r="N3199" s="319">
        <f t="shared" si="545"/>
        <v>0</v>
      </c>
      <c r="O3199" s="300"/>
      <c r="P3199" s="300"/>
      <c r="Q3199" s="297"/>
      <c r="R3199" s="297"/>
      <c r="S3199" s="299" t="str">
        <f t="shared" si="551"/>
        <v/>
      </c>
    </row>
    <row r="3200" spans="1:19" ht="30" customHeight="1" x14ac:dyDescent="0.2">
      <c r="A3200" s="277" t="str">
        <f t="shared" si="541"/>
        <v/>
      </c>
      <c r="B3200" s="296" t="str">
        <f t="shared" si="546"/>
        <v/>
      </c>
      <c r="C3200" s="296" t="str">
        <f t="shared" si="547"/>
        <v/>
      </c>
      <c r="D3200" s="297" t="str">
        <f t="shared" si="548"/>
        <v/>
      </c>
      <c r="E3200" s="298" t="str">
        <f t="shared" si="550"/>
        <v/>
      </c>
      <c r="F3200" s="297"/>
      <c r="G3200" s="297">
        <v>3200</v>
      </c>
      <c r="H3200" s="296" t="str">
        <f t="shared" si="549"/>
        <v/>
      </c>
      <c r="I3200" s="299" t="str">
        <f t="shared" si="542"/>
        <v/>
      </c>
      <c r="J3200" s="93"/>
      <c r="L3200" s="278">
        <f t="shared" si="543"/>
        <v>0</v>
      </c>
      <c r="M3200" s="278">
        <f t="shared" si="544"/>
        <v>0</v>
      </c>
      <c r="N3200" s="319">
        <f t="shared" si="545"/>
        <v>0</v>
      </c>
      <c r="O3200" s="300"/>
      <c r="P3200" s="300"/>
      <c r="Q3200" s="297"/>
      <c r="R3200" s="297"/>
      <c r="S3200" s="299" t="str">
        <f t="shared" si="551"/>
        <v/>
      </c>
    </row>
    <row r="3201" spans="1:19" ht="30" customHeight="1" x14ac:dyDescent="0.2">
      <c r="A3201" s="277" t="str">
        <f t="shared" si="541"/>
        <v/>
      </c>
      <c r="B3201" s="296" t="str">
        <f t="shared" si="546"/>
        <v/>
      </c>
      <c r="C3201" s="296" t="str">
        <f t="shared" si="547"/>
        <v/>
      </c>
      <c r="D3201" s="297" t="str">
        <f t="shared" si="548"/>
        <v/>
      </c>
      <c r="E3201" s="298" t="str">
        <f t="shared" si="550"/>
        <v/>
      </c>
      <c r="F3201" s="297"/>
      <c r="G3201" s="297">
        <v>3201</v>
      </c>
      <c r="H3201" s="296" t="str">
        <f t="shared" si="549"/>
        <v/>
      </c>
      <c r="I3201" s="299" t="str">
        <f t="shared" si="542"/>
        <v/>
      </c>
      <c r="J3201" s="93"/>
      <c r="L3201" s="278">
        <f t="shared" si="543"/>
        <v>0</v>
      </c>
      <c r="M3201" s="278">
        <f t="shared" si="544"/>
        <v>0</v>
      </c>
      <c r="N3201" s="319">
        <f t="shared" si="545"/>
        <v>0</v>
      </c>
      <c r="O3201" s="300"/>
      <c r="P3201" s="300"/>
      <c r="Q3201" s="297"/>
      <c r="R3201" s="297"/>
      <c r="S3201" s="299" t="str">
        <f t="shared" si="551"/>
        <v/>
      </c>
    </row>
    <row r="3202" spans="1:19" ht="30" customHeight="1" x14ac:dyDescent="0.2">
      <c r="A3202" s="277" t="str">
        <f t="shared" ref="A3202:A3265" si="552">IF(B3202="","",$W$3)</f>
        <v/>
      </c>
      <c r="B3202" s="296" t="str">
        <f t="shared" si="546"/>
        <v/>
      </c>
      <c r="C3202" s="296" t="str">
        <f t="shared" si="547"/>
        <v/>
      </c>
      <c r="D3202" s="297" t="str">
        <f t="shared" si="548"/>
        <v/>
      </c>
      <c r="E3202" s="298" t="str">
        <f t="shared" si="550"/>
        <v/>
      </c>
      <c r="F3202" s="297"/>
      <c r="G3202" s="297">
        <v>3202</v>
      </c>
      <c r="H3202" s="296" t="str">
        <f t="shared" si="549"/>
        <v/>
      </c>
      <c r="I3202" s="299" t="str">
        <f t="shared" ref="I3202:I3265" si="553">IF(H3202="","",CONCATENATE("C",IF(H3202&gt;$X$1-25,0,INT(($X$1-H3202-20)/5))))</f>
        <v/>
      </c>
      <c r="J3202" s="93"/>
      <c r="L3202" s="278">
        <f t="shared" ref="L3202:L3265" si="554">IF(D3202="M",1,0)</f>
        <v>0</v>
      </c>
      <c r="M3202" s="278">
        <f t="shared" ref="M3202:M3265" si="555">IF(D3202="F",1,0)</f>
        <v>0</v>
      </c>
      <c r="N3202" s="319">
        <f t="shared" ref="N3202:N3265" si="556">IF(COUNTBLANK(O3202:R3202)=0,1,0)</f>
        <v>0</v>
      </c>
      <c r="O3202" s="300"/>
      <c r="P3202" s="300"/>
      <c r="Q3202" s="297"/>
      <c r="R3202" s="297"/>
      <c r="S3202" s="299" t="str">
        <f t="shared" si="551"/>
        <v/>
      </c>
    </row>
    <row r="3203" spans="1:19" ht="30" customHeight="1" x14ac:dyDescent="0.2">
      <c r="A3203" s="277" t="str">
        <f t="shared" si="552"/>
        <v/>
      </c>
      <c r="B3203" s="296" t="str">
        <f t="shared" ref="B3203:B3266" si="557">IF(O3203="","",O3203)</f>
        <v/>
      </c>
      <c r="C3203" s="296" t="str">
        <f t="shared" ref="C3203:C3266" si="558">IF(P3203="","",P3203)</f>
        <v/>
      </c>
      <c r="D3203" s="297" t="str">
        <f t="shared" ref="D3203:D3266" si="559">IF(Q3203="","",Q3203)</f>
        <v/>
      </c>
      <c r="E3203" s="298" t="str">
        <f t="shared" si="550"/>
        <v/>
      </c>
      <c r="F3203" s="297"/>
      <c r="G3203" s="297">
        <v>3203</v>
      </c>
      <c r="H3203" s="296" t="str">
        <f t="shared" ref="H3203:H3266" si="560">IF(R3203="","",R3203)</f>
        <v/>
      </c>
      <c r="I3203" s="299" t="str">
        <f t="shared" si="553"/>
        <v/>
      </c>
      <c r="J3203" s="93"/>
      <c r="L3203" s="278">
        <f t="shared" si="554"/>
        <v>0</v>
      </c>
      <c r="M3203" s="278">
        <f t="shared" si="555"/>
        <v>0</v>
      </c>
      <c r="N3203" s="319">
        <f t="shared" si="556"/>
        <v>0</v>
      </c>
      <c r="O3203" s="300"/>
      <c r="P3203" s="300"/>
      <c r="Q3203" s="297"/>
      <c r="R3203" s="297"/>
      <c r="S3203" s="299" t="str">
        <f t="shared" si="551"/>
        <v/>
      </c>
    </row>
    <row r="3204" spans="1:19" ht="30" customHeight="1" x14ac:dyDescent="0.2">
      <c r="A3204" s="277" t="str">
        <f t="shared" si="552"/>
        <v/>
      </c>
      <c r="B3204" s="296" t="str">
        <f t="shared" si="557"/>
        <v/>
      </c>
      <c r="C3204" s="296" t="str">
        <f t="shared" si="558"/>
        <v/>
      </c>
      <c r="D3204" s="297" t="str">
        <f t="shared" si="559"/>
        <v/>
      </c>
      <c r="E3204" s="298" t="str">
        <f t="shared" ref="E3204:E3267" si="561">IF(H3204="","",VALUE(CONCATENATE("01/01/",H3204)))</f>
        <v/>
      </c>
      <c r="F3204" s="297"/>
      <c r="G3204" s="297">
        <v>3204</v>
      </c>
      <c r="H3204" s="296" t="str">
        <f t="shared" si="560"/>
        <v/>
      </c>
      <c r="I3204" s="299" t="str">
        <f t="shared" si="553"/>
        <v/>
      </c>
      <c r="J3204" s="93"/>
      <c r="L3204" s="278">
        <f t="shared" si="554"/>
        <v>0</v>
      </c>
      <c r="M3204" s="278">
        <f t="shared" si="555"/>
        <v>0</v>
      </c>
      <c r="N3204" s="319">
        <f t="shared" si="556"/>
        <v>0</v>
      </c>
      <c r="O3204" s="300"/>
      <c r="P3204" s="300"/>
      <c r="Q3204" s="297"/>
      <c r="R3204" s="297"/>
      <c r="S3204" s="299" t="str">
        <f t="shared" si="551"/>
        <v/>
      </c>
    </row>
    <row r="3205" spans="1:19" ht="30" customHeight="1" x14ac:dyDescent="0.2">
      <c r="A3205" s="277" t="str">
        <f t="shared" si="552"/>
        <v/>
      </c>
      <c r="B3205" s="296" t="str">
        <f t="shared" si="557"/>
        <v/>
      </c>
      <c r="C3205" s="296" t="str">
        <f t="shared" si="558"/>
        <v/>
      </c>
      <c r="D3205" s="297" t="str">
        <f t="shared" si="559"/>
        <v/>
      </c>
      <c r="E3205" s="298" t="str">
        <f t="shared" si="561"/>
        <v/>
      </c>
      <c r="F3205" s="297"/>
      <c r="G3205" s="297">
        <v>3205</v>
      </c>
      <c r="H3205" s="296" t="str">
        <f t="shared" si="560"/>
        <v/>
      </c>
      <c r="I3205" s="299" t="str">
        <f t="shared" si="553"/>
        <v/>
      </c>
      <c r="J3205" s="93"/>
      <c r="L3205" s="278">
        <f t="shared" si="554"/>
        <v>0</v>
      </c>
      <c r="M3205" s="278">
        <f t="shared" si="555"/>
        <v>0</v>
      </c>
      <c r="N3205" s="319">
        <f t="shared" si="556"/>
        <v>0</v>
      </c>
      <c r="O3205" s="300"/>
      <c r="P3205" s="300"/>
      <c r="Q3205" s="297"/>
      <c r="R3205" s="297"/>
      <c r="S3205" s="299" t="str">
        <f t="shared" si="551"/>
        <v/>
      </c>
    </row>
    <row r="3206" spans="1:19" ht="30" customHeight="1" x14ac:dyDescent="0.2">
      <c r="A3206" s="277" t="str">
        <f t="shared" si="552"/>
        <v/>
      </c>
      <c r="B3206" s="296" t="str">
        <f t="shared" si="557"/>
        <v/>
      </c>
      <c r="C3206" s="296" t="str">
        <f t="shared" si="558"/>
        <v/>
      </c>
      <c r="D3206" s="297" t="str">
        <f t="shared" si="559"/>
        <v/>
      </c>
      <c r="E3206" s="298" t="str">
        <f t="shared" si="561"/>
        <v/>
      </c>
      <c r="F3206" s="297"/>
      <c r="G3206" s="297">
        <v>3206</v>
      </c>
      <c r="H3206" s="296" t="str">
        <f t="shared" si="560"/>
        <v/>
      </c>
      <c r="I3206" s="299" t="str">
        <f t="shared" si="553"/>
        <v/>
      </c>
      <c r="J3206" s="93"/>
      <c r="L3206" s="278">
        <f t="shared" si="554"/>
        <v>0</v>
      </c>
      <c r="M3206" s="278">
        <f t="shared" si="555"/>
        <v>0</v>
      </c>
      <c r="N3206" s="319">
        <f t="shared" si="556"/>
        <v>0</v>
      </c>
      <c r="O3206" s="300"/>
      <c r="P3206" s="300"/>
      <c r="Q3206" s="297"/>
      <c r="R3206" s="297"/>
      <c r="S3206" s="299" t="str">
        <f t="shared" si="551"/>
        <v/>
      </c>
    </row>
    <row r="3207" spans="1:19" ht="30" customHeight="1" x14ac:dyDescent="0.2">
      <c r="A3207" s="277" t="str">
        <f t="shared" si="552"/>
        <v/>
      </c>
      <c r="B3207" s="296" t="str">
        <f t="shared" si="557"/>
        <v/>
      </c>
      <c r="C3207" s="296" t="str">
        <f t="shared" si="558"/>
        <v/>
      </c>
      <c r="D3207" s="297" t="str">
        <f t="shared" si="559"/>
        <v/>
      </c>
      <c r="E3207" s="298" t="str">
        <f t="shared" si="561"/>
        <v/>
      </c>
      <c r="F3207" s="297"/>
      <c r="G3207" s="297">
        <v>3207</v>
      </c>
      <c r="H3207" s="296" t="str">
        <f t="shared" si="560"/>
        <v/>
      </c>
      <c r="I3207" s="299" t="str">
        <f t="shared" si="553"/>
        <v/>
      </c>
      <c r="J3207" s="93"/>
      <c r="L3207" s="278">
        <f t="shared" si="554"/>
        <v>0</v>
      </c>
      <c r="M3207" s="278">
        <f t="shared" si="555"/>
        <v>0</v>
      </c>
      <c r="N3207" s="319">
        <f t="shared" si="556"/>
        <v>0</v>
      </c>
      <c r="O3207" s="300"/>
      <c r="P3207" s="300"/>
      <c r="Q3207" s="297"/>
      <c r="R3207" s="297"/>
      <c r="S3207" s="299" t="str">
        <f t="shared" si="551"/>
        <v/>
      </c>
    </row>
    <row r="3208" spans="1:19" ht="30" customHeight="1" x14ac:dyDescent="0.2">
      <c r="A3208" s="277" t="str">
        <f t="shared" si="552"/>
        <v/>
      </c>
      <c r="B3208" s="296" t="str">
        <f t="shared" si="557"/>
        <v/>
      </c>
      <c r="C3208" s="296" t="str">
        <f t="shared" si="558"/>
        <v/>
      </c>
      <c r="D3208" s="297" t="str">
        <f t="shared" si="559"/>
        <v/>
      </c>
      <c r="E3208" s="298" t="str">
        <f t="shared" si="561"/>
        <v/>
      </c>
      <c r="F3208" s="297"/>
      <c r="G3208" s="297">
        <v>3208</v>
      </c>
      <c r="H3208" s="296" t="str">
        <f t="shared" si="560"/>
        <v/>
      </c>
      <c r="I3208" s="299" t="str">
        <f t="shared" si="553"/>
        <v/>
      </c>
      <c r="J3208" s="93"/>
      <c r="L3208" s="278">
        <f t="shared" si="554"/>
        <v>0</v>
      </c>
      <c r="M3208" s="278">
        <f t="shared" si="555"/>
        <v>0</v>
      </c>
      <c r="N3208" s="319">
        <f t="shared" si="556"/>
        <v>0</v>
      </c>
      <c r="O3208" s="300"/>
      <c r="P3208" s="300"/>
      <c r="Q3208" s="297"/>
      <c r="R3208" s="297"/>
      <c r="S3208" s="299" t="str">
        <f t="shared" si="551"/>
        <v/>
      </c>
    </row>
    <row r="3209" spans="1:19" ht="30" customHeight="1" x14ac:dyDescent="0.2">
      <c r="A3209" s="277" t="str">
        <f t="shared" si="552"/>
        <v/>
      </c>
      <c r="B3209" s="296" t="str">
        <f t="shared" si="557"/>
        <v/>
      </c>
      <c r="C3209" s="296" t="str">
        <f t="shared" si="558"/>
        <v/>
      </c>
      <c r="D3209" s="297" t="str">
        <f t="shared" si="559"/>
        <v/>
      </c>
      <c r="E3209" s="298" t="str">
        <f t="shared" si="561"/>
        <v/>
      </c>
      <c r="F3209" s="297"/>
      <c r="G3209" s="297">
        <v>3209</v>
      </c>
      <c r="H3209" s="296" t="str">
        <f t="shared" si="560"/>
        <v/>
      </c>
      <c r="I3209" s="299" t="str">
        <f t="shared" si="553"/>
        <v/>
      </c>
      <c r="J3209" s="93"/>
      <c r="L3209" s="278">
        <f t="shared" si="554"/>
        <v>0</v>
      </c>
      <c r="M3209" s="278">
        <f t="shared" si="555"/>
        <v>0</v>
      </c>
      <c r="N3209" s="319">
        <f t="shared" si="556"/>
        <v>0</v>
      </c>
      <c r="O3209" s="300"/>
      <c r="P3209" s="300"/>
      <c r="Q3209" s="297"/>
      <c r="R3209" s="297"/>
      <c r="S3209" s="299" t="str">
        <f t="shared" si="551"/>
        <v/>
      </c>
    </row>
    <row r="3210" spans="1:19" ht="30" customHeight="1" x14ac:dyDescent="0.2">
      <c r="A3210" s="277" t="str">
        <f t="shared" si="552"/>
        <v/>
      </c>
      <c r="B3210" s="296" t="str">
        <f t="shared" si="557"/>
        <v/>
      </c>
      <c r="C3210" s="296" t="str">
        <f t="shared" si="558"/>
        <v/>
      </c>
      <c r="D3210" s="297" t="str">
        <f t="shared" si="559"/>
        <v/>
      </c>
      <c r="E3210" s="298" t="str">
        <f t="shared" si="561"/>
        <v/>
      </c>
      <c r="F3210" s="297"/>
      <c r="G3210" s="297">
        <v>3210</v>
      </c>
      <c r="H3210" s="296" t="str">
        <f t="shared" si="560"/>
        <v/>
      </c>
      <c r="I3210" s="299" t="str">
        <f t="shared" si="553"/>
        <v/>
      </c>
      <c r="J3210" s="93"/>
      <c r="L3210" s="278">
        <f t="shared" si="554"/>
        <v>0</v>
      </c>
      <c r="M3210" s="278">
        <f t="shared" si="555"/>
        <v>0</v>
      </c>
      <c r="N3210" s="319">
        <f t="shared" si="556"/>
        <v>0</v>
      </c>
      <c r="O3210" s="300"/>
      <c r="P3210" s="300"/>
      <c r="Q3210" s="297"/>
      <c r="R3210" s="297"/>
      <c r="S3210" s="299" t="str">
        <f t="shared" si="551"/>
        <v/>
      </c>
    </row>
    <row r="3211" spans="1:19" ht="30" customHeight="1" x14ac:dyDescent="0.2">
      <c r="A3211" s="277" t="str">
        <f t="shared" si="552"/>
        <v/>
      </c>
      <c r="B3211" s="296" t="str">
        <f t="shared" si="557"/>
        <v/>
      </c>
      <c r="C3211" s="296" t="str">
        <f t="shared" si="558"/>
        <v/>
      </c>
      <c r="D3211" s="297" t="str">
        <f t="shared" si="559"/>
        <v/>
      </c>
      <c r="E3211" s="298" t="str">
        <f t="shared" si="561"/>
        <v/>
      </c>
      <c r="F3211" s="297"/>
      <c r="G3211" s="297">
        <v>3211</v>
      </c>
      <c r="H3211" s="296" t="str">
        <f t="shared" si="560"/>
        <v/>
      </c>
      <c r="I3211" s="299" t="str">
        <f t="shared" si="553"/>
        <v/>
      </c>
      <c r="J3211" s="93"/>
      <c r="L3211" s="278">
        <f t="shared" si="554"/>
        <v>0</v>
      </c>
      <c r="M3211" s="278">
        <f t="shared" si="555"/>
        <v>0</v>
      </c>
      <c r="N3211" s="319">
        <f t="shared" si="556"/>
        <v>0</v>
      </c>
      <c r="O3211" s="300"/>
      <c r="P3211" s="300"/>
      <c r="Q3211" s="297"/>
      <c r="R3211" s="297"/>
      <c r="S3211" s="299" t="str">
        <f t="shared" si="551"/>
        <v/>
      </c>
    </row>
    <row r="3212" spans="1:19" ht="30" customHeight="1" x14ac:dyDescent="0.2">
      <c r="A3212" s="277" t="str">
        <f t="shared" si="552"/>
        <v/>
      </c>
      <c r="B3212" s="296" t="str">
        <f t="shared" si="557"/>
        <v/>
      </c>
      <c r="C3212" s="296" t="str">
        <f t="shared" si="558"/>
        <v/>
      </c>
      <c r="D3212" s="297" t="str">
        <f t="shared" si="559"/>
        <v/>
      </c>
      <c r="E3212" s="298" t="str">
        <f t="shared" si="561"/>
        <v/>
      </c>
      <c r="F3212" s="297"/>
      <c r="G3212" s="297">
        <v>3212</v>
      </c>
      <c r="H3212" s="296" t="str">
        <f t="shared" si="560"/>
        <v/>
      </c>
      <c r="I3212" s="299" t="str">
        <f t="shared" si="553"/>
        <v/>
      </c>
      <c r="J3212" s="93"/>
      <c r="L3212" s="278">
        <f t="shared" si="554"/>
        <v>0</v>
      </c>
      <c r="M3212" s="278">
        <f t="shared" si="555"/>
        <v>0</v>
      </c>
      <c r="N3212" s="319">
        <f t="shared" si="556"/>
        <v>0</v>
      </c>
      <c r="O3212" s="300"/>
      <c r="P3212" s="300"/>
      <c r="Q3212" s="297"/>
      <c r="R3212" s="297"/>
      <c r="S3212" s="299" t="str">
        <f t="shared" si="551"/>
        <v/>
      </c>
    </row>
    <row r="3213" spans="1:19" ht="30" customHeight="1" x14ac:dyDescent="0.2">
      <c r="A3213" s="277" t="str">
        <f t="shared" si="552"/>
        <v/>
      </c>
      <c r="B3213" s="296" t="str">
        <f t="shared" si="557"/>
        <v/>
      </c>
      <c r="C3213" s="296" t="str">
        <f t="shared" si="558"/>
        <v/>
      </c>
      <c r="D3213" s="297" t="str">
        <f t="shared" si="559"/>
        <v/>
      </c>
      <c r="E3213" s="298" t="str">
        <f t="shared" si="561"/>
        <v/>
      </c>
      <c r="F3213" s="297"/>
      <c r="G3213" s="297">
        <v>3213</v>
      </c>
      <c r="H3213" s="296" t="str">
        <f t="shared" si="560"/>
        <v/>
      </c>
      <c r="I3213" s="299" t="str">
        <f t="shared" si="553"/>
        <v/>
      </c>
      <c r="J3213" s="93"/>
      <c r="L3213" s="278">
        <f t="shared" si="554"/>
        <v>0</v>
      </c>
      <c r="M3213" s="278">
        <f t="shared" si="555"/>
        <v>0</v>
      </c>
      <c r="N3213" s="319">
        <f t="shared" si="556"/>
        <v>0</v>
      </c>
      <c r="O3213" s="300"/>
      <c r="P3213" s="300"/>
      <c r="Q3213" s="297"/>
      <c r="R3213" s="297"/>
      <c r="S3213" s="299" t="str">
        <f t="shared" si="551"/>
        <v/>
      </c>
    </row>
    <row r="3214" spans="1:19" ht="30" customHeight="1" x14ac:dyDescent="0.2">
      <c r="A3214" s="277" t="str">
        <f t="shared" si="552"/>
        <v/>
      </c>
      <c r="B3214" s="296" t="str">
        <f t="shared" si="557"/>
        <v/>
      </c>
      <c r="C3214" s="296" t="str">
        <f t="shared" si="558"/>
        <v/>
      </c>
      <c r="D3214" s="297" t="str">
        <f t="shared" si="559"/>
        <v/>
      </c>
      <c r="E3214" s="298" t="str">
        <f t="shared" si="561"/>
        <v/>
      </c>
      <c r="F3214" s="297"/>
      <c r="G3214" s="297">
        <v>3214</v>
      </c>
      <c r="H3214" s="296" t="str">
        <f t="shared" si="560"/>
        <v/>
      </c>
      <c r="I3214" s="299" t="str">
        <f t="shared" si="553"/>
        <v/>
      </c>
      <c r="J3214" s="93"/>
      <c r="L3214" s="278">
        <f t="shared" si="554"/>
        <v>0</v>
      </c>
      <c r="M3214" s="278">
        <f t="shared" si="555"/>
        <v>0</v>
      </c>
      <c r="N3214" s="319">
        <f t="shared" si="556"/>
        <v>0</v>
      </c>
      <c r="O3214" s="300"/>
      <c r="P3214" s="300"/>
      <c r="Q3214" s="297"/>
      <c r="R3214" s="297"/>
      <c r="S3214" s="299" t="str">
        <f t="shared" si="551"/>
        <v/>
      </c>
    </row>
    <row r="3215" spans="1:19" ht="30" customHeight="1" x14ac:dyDescent="0.2">
      <c r="A3215" s="277" t="str">
        <f t="shared" si="552"/>
        <v/>
      </c>
      <c r="B3215" s="296" t="str">
        <f t="shared" si="557"/>
        <v/>
      </c>
      <c r="C3215" s="296" t="str">
        <f t="shared" si="558"/>
        <v/>
      </c>
      <c r="D3215" s="297" t="str">
        <f t="shared" si="559"/>
        <v/>
      </c>
      <c r="E3215" s="298" t="str">
        <f t="shared" si="561"/>
        <v/>
      </c>
      <c r="F3215" s="297"/>
      <c r="G3215" s="297">
        <v>3215</v>
      </c>
      <c r="H3215" s="296" t="str">
        <f t="shared" si="560"/>
        <v/>
      </c>
      <c r="I3215" s="299" t="str">
        <f t="shared" si="553"/>
        <v/>
      </c>
      <c r="J3215" s="93"/>
      <c r="L3215" s="278">
        <f t="shared" si="554"/>
        <v>0</v>
      </c>
      <c r="M3215" s="278">
        <f t="shared" si="555"/>
        <v>0</v>
      </c>
      <c r="N3215" s="319">
        <f t="shared" si="556"/>
        <v>0</v>
      </c>
      <c r="O3215" s="300"/>
      <c r="P3215" s="300"/>
      <c r="Q3215" s="297"/>
      <c r="R3215" s="297"/>
      <c r="S3215" s="299" t="str">
        <f t="shared" si="551"/>
        <v/>
      </c>
    </row>
    <row r="3216" spans="1:19" ht="30" customHeight="1" x14ac:dyDescent="0.2">
      <c r="A3216" s="277" t="str">
        <f t="shared" si="552"/>
        <v/>
      </c>
      <c r="B3216" s="296" t="str">
        <f t="shared" si="557"/>
        <v/>
      </c>
      <c r="C3216" s="296" t="str">
        <f t="shared" si="558"/>
        <v/>
      </c>
      <c r="D3216" s="297" t="str">
        <f t="shared" si="559"/>
        <v/>
      </c>
      <c r="E3216" s="298" t="str">
        <f t="shared" si="561"/>
        <v/>
      </c>
      <c r="F3216" s="297"/>
      <c r="G3216" s="297">
        <v>3216</v>
      </c>
      <c r="H3216" s="296" t="str">
        <f t="shared" si="560"/>
        <v/>
      </c>
      <c r="I3216" s="299" t="str">
        <f t="shared" si="553"/>
        <v/>
      </c>
      <c r="J3216" s="93"/>
      <c r="L3216" s="278">
        <f t="shared" si="554"/>
        <v>0</v>
      </c>
      <c r="M3216" s="278">
        <f t="shared" si="555"/>
        <v>0</v>
      </c>
      <c r="N3216" s="319">
        <f t="shared" si="556"/>
        <v>0</v>
      </c>
      <c r="O3216" s="300"/>
      <c r="P3216" s="300"/>
      <c r="Q3216" s="297"/>
      <c r="R3216" s="297"/>
      <c r="S3216" s="299" t="str">
        <f t="shared" si="551"/>
        <v/>
      </c>
    </row>
    <row r="3217" spans="1:19" ht="30" customHeight="1" x14ac:dyDescent="0.2">
      <c r="A3217" s="277" t="str">
        <f t="shared" si="552"/>
        <v/>
      </c>
      <c r="B3217" s="296" t="str">
        <f t="shared" si="557"/>
        <v/>
      </c>
      <c r="C3217" s="296" t="str">
        <f t="shared" si="558"/>
        <v/>
      </c>
      <c r="D3217" s="297" t="str">
        <f t="shared" si="559"/>
        <v/>
      </c>
      <c r="E3217" s="298" t="str">
        <f t="shared" si="561"/>
        <v/>
      </c>
      <c r="F3217" s="297"/>
      <c r="G3217" s="297">
        <v>3217</v>
      </c>
      <c r="H3217" s="296" t="str">
        <f t="shared" si="560"/>
        <v/>
      </c>
      <c r="I3217" s="299" t="str">
        <f t="shared" si="553"/>
        <v/>
      </c>
      <c r="J3217" s="93"/>
      <c r="L3217" s="278">
        <f t="shared" si="554"/>
        <v>0</v>
      </c>
      <c r="M3217" s="278">
        <f t="shared" si="555"/>
        <v>0</v>
      </c>
      <c r="N3217" s="319">
        <f t="shared" si="556"/>
        <v>0</v>
      </c>
      <c r="O3217" s="300"/>
      <c r="P3217" s="300"/>
      <c r="Q3217" s="297"/>
      <c r="R3217" s="297"/>
      <c r="S3217" s="299" t="str">
        <f t="shared" ref="S3217:S3280" si="562">IF(R3217="","",CONCATENATE("C",IF(R3217&gt;$X$1-25,0,INT(($X$1-R3217-20)/5))))</f>
        <v/>
      </c>
    </row>
    <row r="3218" spans="1:19" ht="30" customHeight="1" x14ac:dyDescent="0.2">
      <c r="A3218" s="277" t="str">
        <f t="shared" si="552"/>
        <v/>
      </c>
      <c r="B3218" s="296" t="str">
        <f t="shared" si="557"/>
        <v/>
      </c>
      <c r="C3218" s="296" t="str">
        <f t="shared" si="558"/>
        <v/>
      </c>
      <c r="D3218" s="297" t="str">
        <f t="shared" si="559"/>
        <v/>
      </c>
      <c r="E3218" s="298" t="str">
        <f t="shared" si="561"/>
        <v/>
      </c>
      <c r="F3218" s="297"/>
      <c r="G3218" s="297">
        <v>3218</v>
      </c>
      <c r="H3218" s="296" t="str">
        <f t="shared" si="560"/>
        <v/>
      </c>
      <c r="I3218" s="299" t="str">
        <f t="shared" si="553"/>
        <v/>
      </c>
      <c r="J3218" s="93"/>
      <c r="L3218" s="278">
        <f t="shared" si="554"/>
        <v>0</v>
      </c>
      <c r="M3218" s="278">
        <f t="shared" si="555"/>
        <v>0</v>
      </c>
      <c r="N3218" s="319">
        <f t="shared" si="556"/>
        <v>0</v>
      </c>
      <c r="O3218" s="300"/>
      <c r="P3218" s="300"/>
      <c r="Q3218" s="297"/>
      <c r="R3218" s="297"/>
      <c r="S3218" s="299" t="str">
        <f t="shared" si="562"/>
        <v/>
      </c>
    </row>
    <row r="3219" spans="1:19" ht="30" customHeight="1" x14ac:dyDescent="0.2">
      <c r="A3219" s="277" t="str">
        <f t="shared" si="552"/>
        <v/>
      </c>
      <c r="B3219" s="296" t="str">
        <f t="shared" si="557"/>
        <v/>
      </c>
      <c r="C3219" s="296" t="str">
        <f t="shared" si="558"/>
        <v/>
      </c>
      <c r="D3219" s="297" t="str">
        <f t="shared" si="559"/>
        <v/>
      </c>
      <c r="E3219" s="298" t="str">
        <f t="shared" si="561"/>
        <v/>
      </c>
      <c r="F3219" s="297"/>
      <c r="G3219" s="297">
        <v>3219</v>
      </c>
      <c r="H3219" s="296" t="str">
        <f t="shared" si="560"/>
        <v/>
      </c>
      <c r="I3219" s="299" t="str">
        <f t="shared" si="553"/>
        <v/>
      </c>
      <c r="J3219" s="93"/>
      <c r="L3219" s="278">
        <f t="shared" si="554"/>
        <v>0</v>
      </c>
      <c r="M3219" s="278">
        <f t="shared" si="555"/>
        <v>0</v>
      </c>
      <c r="N3219" s="319">
        <f t="shared" si="556"/>
        <v>0</v>
      </c>
      <c r="O3219" s="300"/>
      <c r="P3219" s="300"/>
      <c r="Q3219" s="297"/>
      <c r="R3219" s="297"/>
      <c r="S3219" s="299" t="str">
        <f t="shared" si="562"/>
        <v/>
      </c>
    </row>
    <row r="3220" spans="1:19" ht="30" customHeight="1" x14ac:dyDescent="0.2">
      <c r="A3220" s="277" t="str">
        <f t="shared" si="552"/>
        <v/>
      </c>
      <c r="B3220" s="296" t="str">
        <f t="shared" si="557"/>
        <v/>
      </c>
      <c r="C3220" s="296" t="str">
        <f t="shared" si="558"/>
        <v/>
      </c>
      <c r="D3220" s="297" t="str">
        <f t="shared" si="559"/>
        <v/>
      </c>
      <c r="E3220" s="298" t="str">
        <f t="shared" si="561"/>
        <v/>
      </c>
      <c r="F3220" s="297"/>
      <c r="G3220" s="297">
        <v>3220</v>
      </c>
      <c r="H3220" s="296" t="str">
        <f t="shared" si="560"/>
        <v/>
      </c>
      <c r="I3220" s="299" t="str">
        <f t="shared" si="553"/>
        <v/>
      </c>
      <c r="J3220" s="93"/>
      <c r="L3220" s="278">
        <f t="shared" si="554"/>
        <v>0</v>
      </c>
      <c r="M3220" s="278">
        <f t="shared" si="555"/>
        <v>0</v>
      </c>
      <c r="N3220" s="319">
        <f t="shared" si="556"/>
        <v>0</v>
      </c>
      <c r="O3220" s="300"/>
      <c r="P3220" s="300"/>
      <c r="Q3220" s="297"/>
      <c r="R3220" s="297"/>
      <c r="S3220" s="299" t="str">
        <f t="shared" si="562"/>
        <v/>
      </c>
    </row>
    <row r="3221" spans="1:19" ht="30" customHeight="1" x14ac:dyDescent="0.2">
      <c r="A3221" s="277" t="str">
        <f t="shared" si="552"/>
        <v/>
      </c>
      <c r="B3221" s="296" t="str">
        <f t="shared" si="557"/>
        <v/>
      </c>
      <c r="C3221" s="296" t="str">
        <f t="shared" si="558"/>
        <v/>
      </c>
      <c r="D3221" s="297" t="str">
        <f t="shared" si="559"/>
        <v/>
      </c>
      <c r="E3221" s="298" t="str">
        <f t="shared" si="561"/>
        <v/>
      </c>
      <c r="F3221" s="297"/>
      <c r="G3221" s="297">
        <v>3221</v>
      </c>
      <c r="H3221" s="296" t="str">
        <f t="shared" si="560"/>
        <v/>
      </c>
      <c r="I3221" s="299" t="str">
        <f t="shared" si="553"/>
        <v/>
      </c>
      <c r="J3221" s="93"/>
      <c r="L3221" s="278">
        <f t="shared" si="554"/>
        <v>0</v>
      </c>
      <c r="M3221" s="278">
        <f t="shared" si="555"/>
        <v>0</v>
      </c>
      <c r="N3221" s="319">
        <f t="shared" si="556"/>
        <v>0</v>
      </c>
      <c r="O3221" s="300"/>
      <c r="P3221" s="300"/>
      <c r="Q3221" s="297"/>
      <c r="R3221" s="297"/>
      <c r="S3221" s="299" t="str">
        <f t="shared" si="562"/>
        <v/>
      </c>
    </row>
    <row r="3222" spans="1:19" ht="30" customHeight="1" x14ac:dyDescent="0.2">
      <c r="A3222" s="277" t="str">
        <f t="shared" si="552"/>
        <v/>
      </c>
      <c r="B3222" s="296" t="str">
        <f t="shared" si="557"/>
        <v/>
      </c>
      <c r="C3222" s="296" t="str">
        <f t="shared" si="558"/>
        <v/>
      </c>
      <c r="D3222" s="297" t="str">
        <f t="shared" si="559"/>
        <v/>
      </c>
      <c r="E3222" s="298" t="str">
        <f t="shared" si="561"/>
        <v/>
      </c>
      <c r="F3222" s="297"/>
      <c r="G3222" s="297">
        <v>3222</v>
      </c>
      <c r="H3222" s="296" t="str">
        <f t="shared" si="560"/>
        <v/>
      </c>
      <c r="I3222" s="299" t="str">
        <f t="shared" si="553"/>
        <v/>
      </c>
      <c r="J3222" s="93"/>
      <c r="L3222" s="278">
        <f t="shared" si="554"/>
        <v>0</v>
      </c>
      <c r="M3222" s="278">
        <f t="shared" si="555"/>
        <v>0</v>
      </c>
      <c r="N3222" s="319">
        <f t="shared" si="556"/>
        <v>0</v>
      </c>
      <c r="O3222" s="300"/>
      <c r="P3222" s="300"/>
      <c r="Q3222" s="297"/>
      <c r="R3222" s="297"/>
      <c r="S3222" s="299" t="str">
        <f t="shared" si="562"/>
        <v/>
      </c>
    </row>
    <row r="3223" spans="1:19" ht="30" customHeight="1" x14ac:dyDescent="0.2">
      <c r="A3223" s="277" t="str">
        <f t="shared" si="552"/>
        <v/>
      </c>
      <c r="B3223" s="296" t="str">
        <f t="shared" si="557"/>
        <v/>
      </c>
      <c r="C3223" s="296" t="str">
        <f t="shared" si="558"/>
        <v/>
      </c>
      <c r="D3223" s="297" t="str">
        <f t="shared" si="559"/>
        <v/>
      </c>
      <c r="E3223" s="298" t="str">
        <f t="shared" si="561"/>
        <v/>
      </c>
      <c r="F3223" s="297"/>
      <c r="G3223" s="297">
        <v>3223</v>
      </c>
      <c r="H3223" s="296" t="str">
        <f t="shared" si="560"/>
        <v/>
      </c>
      <c r="I3223" s="299" t="str">
        <f t="shared" si="553"/>
        <v/>
      </c>
      <c r="J3223" s="93"/>
      <c r="L3223" s="278">
        <f t="shared" si="554"/>
        <v>0</v>
      </c>
      <c r="M3223" s="278">
        <f t="shared" si="555"/>
        <v>0</v>
      </c>
      <c r="N3223" s="319">
        <f t="shared" si="556"/>
        <v>0</v>
      </c>
      <c r="O3223" s="300"/>
      <c r="P3223" s="300"/>
      <c r="Q3223" s="297"/>
      <c r="R3223" s="297"/>
      <c r="S3223" s="299" t="str">
        <f t="shared" si="562"/>
        <v/>
      </c>
    </row>
    <row r="3224" spans="1:19" ht="30" customHeight="1" x14ac:dyDescent="0.2">
      <c r="A3224" s="277" t="str">
        <f t="shared" si="552"/>
        <v/>
      </c>
      <c r="B3224" s="296" t="str">
        <f t="shared" si="557"/>
        <v/>
      </c>
      <c r="C3224" s="296" t="str">
        <f t="shared" si="558"/>
        <v/>
      </c>
      <c r="D3224" s="297" t="str">
        <f t="shared" si="559"/>
        <v/>
      </c>
      <c r="E3224" s="298" t="str">
        <f t="shared" si="561"/>
        <v/>
      </c>
      <c r="F3224" s="297"/>
      <c r="G3224" s="297">
        <v>3224</v>
      </c>
      <c r="H3224" s="296" t="str">
        <f t="shared" si="560"/>
        <v/>
      </c>
      <c r="I3224" s="299" t="str">
        <f t="shared" si="553"/>
        <v/>
      </c>
      <c r="J3224" s="93"/>
      <c r="L3224" s="278">
        <f t="shared" si="554"/>
        <v>0</v>
      </c>
      <c r="M3224" s="278">
        <f t="shared" si="555"/>
        <v>0</v>
      </c>
      <c r="N3224" s="319">
        <f t="shared" si="556"/>
        <v>0</v>
      </c>
      <c r="O3224" s="300"/>
      <c r="P3224" s="300"/>
      <c r="Q3224" s="297"/>
      <c r="R3224" s="297"/>
      <c r="S3224" s="299" t="str">
        <f t="shared" si="562"/>
        <v/>
      </c>
    </row>
    <row r="3225" spans="1:19" ht="30" customHeight="1" x14ac:dyDescent="0.2">
      <c r="A3225" s="277" t="str">
        <f t="shared" si="552"/>
        <v/>
      </c>
      <c r="B3225" s="296" t="str">
        <f t="shared" si="557"/>
        <v/>
      </c>
      <c r="C3225" s="296" t="str">
        <f t="shared" si="558"/>
        <v/>
      </c>
      <c r="D3225" s="297" t="str">
        <f t="shared" si="559"/>
        <v/>
      </c>
      <c r="E3225" s="298" t="str">
        <f t="shared" si="561"/>
        <v/>
      </c>
      <c r="F3225" s="297"/>
      <c r="G3225" s="297">
        <v>3225</v>
      </c>
      <c r="H3225" s="296" t="str">
        <f t="shared" si="560"/>
        <v/>
      </c>
      <c r="I3225" s="299" t="str">
        <f t="shared" si="553"/>
        <v/>
      </c>
      <c r="J3225" s="93"/>
      <c r="L3225" s="278">
        <f t="shared" si="554"/>
        <v>0</v>
      </c>
      <c r="M3225" s="278">
        <f t="shared" si="555"/>
        <v>0</v>
      </c>
      <c r="N3225" s="319">
        <f t="shared" si="556"/>
        <v>0</v>
      </c>
      <c r="O3225" s="300"/>
      <c r="P3225" s="300"/>
      <c r="Q3225" s="297"/>
      <c r="R3225" s="297"/>
      <c r="S3225" s="299" t="str">
        <f t="shared" si="562"/>
        <v/>
      </c>
    </row>
    <row r="3226" spans="1:19" ht="30" customHeight="1" x14ac:dyDescent="0.2">
      <c r="A3226" s="277" t="str">
        <f t="shared" si="552"/>
        <v/>
      </c>
      <c r="B3226" s="296" t="str">
        <f t="shared" si="557"/>
        <v/>
      </c>
      <c r="C3226" s="296" t="str">
        <f t="shared" si="558"/>
        <v/>
      </c>
      <c r="D3226" s="297" t="str">
        <f t="shared" si="559"/>
        <v/>
      </c>
      <c r="E3226" s="298" t="str">
        <f t="shared" si="561"/>
        <v/>
      </c>
      <c r="F3226" s="297"/>
      <c r="G3226" s="297">
        <v>3226</v>
      </c>
      <c r="H3226" s="296" t="str">
        <f t="shared" si="560"/>
        <v/>
      </c>
      <c r="I3226" s="299" t="str">
        <f t="shared" si="553"/>
        <v/>
      </c>
      <c r="J3226" s="93"/>
      <c r="L3226" s="278">
        <f t="shared" si="554"/>
        <v>0</v>
      </c>
      <c r="M3226" s="278">
        <f t="shared" si="555"/>
        <v>0</v>
      </c>
      <c r="N3226" s="319">
        <f t="shared" si="556"/>
        <v>0</v>
      </c>
      <c r="O3226" s="300"/>
      <c r="P3226" s="300"/>
      <c r="Q3226" s="297"/>
      <c r="R3226" s="297"/>
      <c r="S3226" s="299" t="str">
        <f t="shared" si="562"/>
        <v/>
      </c>
    </row>
    <row r="3227" spans="1:19" ht="30" customHeight="1" x14ac:dyDescent="0.2">
      <c r="A3227" s="277" t="str">
        <f t="shared" si="552"/>
        <v/>
      </c>
      <c r="B3227" s="296" t="str">
        <f t="shared" si="557"/>
        <v/>
      </c>
      <c r="C3227" s="296" t="str">
        <f t="shared" si="558"/>
        <v/>
      </c>
      <c r="D3227" s="297" t="str">
        <f t="shared" si="559"/>
        <v/>
      </c>
      <c r="E3227" s="298" t="str">
        <f t="shared" si="561"/>
        <v/>
      </c>
      <c r="F3227" s="297"/>
      <c r="G3227" s="297">
        <v>3227</v>
      </c>
      <c r="H3227" s="296" t="str">
        <f t="shared" si="560"/>
        <v/>
      </c>
      <c r="I3227" s="299" t="str">
        <f t="shared" si="553"/>
        <v/>
      </c>
      <c r="J3227" s="93"/>
      <c r="L3227" s="278">
        <f t="shared" si="554"/>
        <v>0</v>
      </c>
      <c r="M3227" s="278">
        <f t="shared" si="555"/>
        <v>0</v>
      </c>
      <c r="N3227" s="319">
        <f t="shared" si="556"/>
        <v>0</v>
      </c>
      <c r="O3227" s="300"/>
      <c r="P3227" s="300"/>
      <c r="Q3227" s="297"/>
      <c r="R3227" s="297"/>
      <c r="S3227" s="299" t="str">
        <f t="shared" si="562"/>
        <v/>
      </c>
    </row>
    <row r="3228" spans="1:19" ht="30" customHeight="1" x14ac:dyDescent="0.2">
      <c r="A3228" s="277" t="str">
        <f t="shared" si="552"/>
        <v/>
      </c>
      <c r="B3228" s="296" t="str">
        <f t="shared" si="557"/>
        <v/>
      </c>
      <c r="C3228" s="296" t="str">
        <f t="shared" si="558"/>
        <v/>
      </c>
      <c r="D3228" s="297" t="str">
        <f t="shared" si="559"/>
        <v/>
      </c>
      <c r="E3228" s="298" t="str">
        <f t="shared" si="561"/>
        <v/>
      </c>
      <c r="F3228" s="297"/>
      <c r="G3228" s="297">
        <v>3228</v>
      </c>
      <c r="H3228" s="296" t="str">
        <f t="shared" si="560"/>
        <v/>
      </c>
      <c r="I3228" s="299" t="str">
        <f t="shared" si="553"/>
        <v/>
      </c>
      <c r="J3228" s="93"/>
      <c r="L3228" s="278">
        <f t="shared" si="554"/>
        <v>0</v>
      </c>
      <c r="M3228" s="278">
        <f t="shared" si="555"/>
        <v>0</v>
      </c>
      <c r="N3228" s="319">
        <f t="shared" si="556"/>
        <v>0</v>
      </c>
      <c r="O3228" s="300"/>
      <c r="P3228" s="300"/>
      <c r="Q3228" s="297"/>
      <c r="R3228" s="297"/>
      <c r="S3228" s="299" t="str">
        <f t="shared" si="562"/>
        <v/>
      </c>
    </row>
    <row r="3229" spans="1:19" ht="30" customHeight="1" x14ac:dyDescent="0.2">
      <c r="A3229" s="277" t="str">
        <f t="shared" si="552"/>
        <v/>
      </c>
      <c r="B3229" s="296" t="str">
        <f t="shared" si="557"/>
        <v/>
      </c>
      <c r="C3229" s="296" t="str">
        <f t="shared" si="558"/>
        <v/>
      </c>
      <c r="D3229" s="297" t="str">
        <f t="shared" si="559"/>
        <v/>
      </c>
      <c r="E3229" s="298" t="str">
        <f t="shared" si="561"/>
        <v/>
      </c>
      <c r="F3229" s="297"/>
      <c r="G3229" s="297">
        <v>3229</v>
      </c>
      <c r="H3229" s="296" t="str">
        <f t="shared" si="560"/>
        <v/>
      </c>
      <c r="I3229" s="299" t="str">
        <f t="shared" si="553"/>
        <v/>
      </c>
      <c r="J3229" s="93"/>
      <c r="L3229" s="278">
        <f t="shared" si="554"/>
        <v>0</v>
      </c>
      <c r="M3229" s="278">
        <f t="shared" si="555"/>
        <v>0</v>
      </c>
      <c r="N3229" s="319">
        <f t="shared" si="556"/>
        <v>0</v>
      </c>
      <c r="O3229" s="300"/>
      <c r="P3229" s="300"/>
      <c r="Q3229" s="297"/>
      <c r="R3229" s="297"/>
      <c r="S3229" s="299" t="str">
        <f t="shared" si="562"/>
        <v/>
      </c>
    </row>
    <row r="3230" spans="1:19" ht="30" customHeight="1" x14ac:dyDescent="0.2">
      <c r="A3230" s="277" t="str">
        <f t="shared" si="552"/>
        <v/>
      </c>
      <c r="B3230" s="296" t="str">
        <f t="shared" si="557"/>
        <v/>
      </c>
      <c r="C3230" s="296" t="str">
        <f t="shared" si="558"/>
        <v/>
      </c>
      <c r="D3230" s="297" t="str">
        <f t="shared" si="559"/>
        <v/>
      </c>
      <c r="E3230" s="298" t="str">
        <f t="shared" si="561"/>
        <v/>
      </c>
      <c r="F3230" s="297"/>
      <c r="G3230" s="297">
        <v>3230</v>
      </c>
      <c r="H3230" s="296" t="str">
        <f t="shared" si="560"/>
        <v/>
      </c>
      <c r="I3230" s="299" t="str">
        <f t="shared" si="553"/>
        <v/>
      </c>
      <c r="J3230" s="93"/>
      <c r="L3230" s="278">
        <f t="shared" si="554"/>
        <v>0</v>
      </c>
      <c r="M3230" s="278">
        <f t="shared" si="555"/>
        <v>0</v>
      </c>
      <c r="N3230" s="319">
        <f t="shared" si="556"/>
        <v>0</v>
      </c>
      <c r="O3230" s="300"/>
      <c r="P3230" s="300"/>
      <c r="Q3230" s="297"/>
      <c r="R3230" s="297"/>
      <c r="S3230" s="299" t="str">
        <f t="shared" si="562"/>
        <v/>
      </c>
    </row>
    <row r="3231" spans="1:19" ht="30" customHeight="1" x14ac:dyDescent="0.2">
      <c r="A3231" s="277" t="str">
        <f t="shared" si="552"/>
        <v/>
      </c>
      <c r="B3231" s="296" t="str">
        <f t="shared" si="557"/>
        <v/>
      </c>
      <c r="C3231" s="296" t="str">
        <f t="shared" si="558"/>
        <v/>
      </c>
      <c r="D3231" s="297" t="str">
        <f t="shared" si="559"/>
        <v/>
      </c>
      <c r="E3231" s="298" t="str">
        <f t="shared" si="561"/>
        <v/>
      </c>
      <c r="F3231" s="297"/>
      <c r="G3231" s="297">
        <v>3231</v>
      </c>
      <c r="H3231" s="296" t="str">
        <f t="shared" si="560"/>
        <v/>
      </c>
      <c r="I3231" s="299" t="str">
        <f t="shared" si="553"/>
        <v/>
      </c>
      <c r="J3231" s="93"/>
      <c r="L3231" s="278">
        <f t="shared" si="554"/>
        <v>0</v>
      </c>
      <c r="M3231" s="278">
        <f t="shared" si="555"/>
        <v>0</v>
      </c>
      <c r="N3231" s="319">
        <f t="shared" si="556"/>
        <v>0</v>
      </c>
      <c r="O3231" s="300"/>
      <c r="P3231" s="300"/>
      <c r="Q3231" s="297"/>
      <c r="R3231" s="297"/>
      <c r="S3231" s="299" t="str">
        <f t="shared" si="562"/>
        <v/>
      </c>
    </row>
    <row r="3232" spans="1:19" ht="30" customHeight="1" x14ac:dyDescent="0.2">
      <c r="A3232" s="277" t="str">
        <f t="shared" si="552"/>
        <v/>
      </c>
      <c r="B3232" s="296" t="str">
        <f t="shared" si="557"/>
        <v/>
      </c>
      <c r="C3232" s="296" t="str">
        <f t="shared" si="558"/>
        <v/>
      </c>
      <c r="D3232" s="297" t="str">
        <f t="shared" si="559"/>
        <v/>
      </c>
      <c r="E3232" s="298" t="str">
        <f t="shared" si="561"/>
        <v/>
      </c>
      <c r="F3232" s="297"/>
      <c r="G3232" s="297">
        <v>3232</v>
      </c>
      <c r="H3232" s="296" t="str">
        <f t="shared" si="560"/>
        <v/>
      </c>
      <c r="I3232" s="299" t="str">
        <f t="shared" si="553"/>
        <v/>
      </c>
      <c r="J3232" s="93"/>
      <c r="L3232" s="278">
        <f t="shared" si="554"/>
        <v>0</v>
      </c>
      <c r="M3232" s="278">
        <f t="shared" si="555"/>
        <v>0</v>
      </c>
      <c r="N3232" s="319">
        <f t="shared" si="556"/>
        <v>0</v>
      </c>
      <c r="O3232" s="300"/>
      <c r="P3232" s="300"/>
      <c r="Q3232" s="297"/>
      <c r="R3232" s="297"/>
      <c r="S3232" s="299" t="str">
        <f t="shared" si="562"/>
        <v/>
      </c>
    </row>
    <row r="3233" spans="1:19" ht="30" customHeight="1" x14ac:dyDescent="0.2">
      <c r="A3233" s="277" t="str">
        <f t="shared" si="552"/>
        <v/>
      </c>
      <c r="B3233" s="296" t="str">
        <f t="shared" si="557"/>
        <v/>
      </c>
      <c r="C3233" s="296" t="str">
        <f t="shared" si="558"/>
        <v/>
      </c>
      <c r="D3233" s="297" t="str">
        <f t="shared" si="559"/>
        <v/>
      </c>
      <c r="E3233" s="298" t="str">
        <f t="shared" si="561"/>
        <v/>
      </c>
      <c r="F3233" s="297"/>
      <c r="G3233" s="297">
        <v>3233</v>
      </c>
      <c r="H3233" s="296" t="str">
        <f t="shared" si="560"/>
        <v/>
      </c>
      <c r="I3233" s="299" t="str">
        <f t="shared" si="553"/>
        <v/>
      </c>
      <c r="J3233" s="93"/>
      <c r="L3233" s="278">
        <f t="shared" si="554"/>
        <v>0</v>
      </c>
      <c r="M3233" s="278">
        <f t="shared" si="555"/>
        <v>0</v>
      </c>
      <c r="N3233" s="319">
        <f t="shared" si="556"/>
        <v>0</v>
      </c>
      <c r="O3233" s="300"/>
      <c r="P3233" s="300"/>
      <c r="Q3233" s="297"/>
      <c r="R3233" s="297"/>
      <c r="S3233" s="299" t="str">
        <f t="shared" si="562"/>
        <v/>
      </c>
    </row>
    <row r="3234" spans="1:19" ht="30" customHeight="1" x14ac:dyDescent="0.2">
      <c r="A3234" s="277" t="str">
        <f t="shared" si="552"/>
        <v/>
      </c>
      <c r="B3234" s="296" t="str">
        <f t="shared" si="557"/>
        <v/>
      </c>
      <c r="C3234" s="296" t="str">
        <f t="shared" si="558"/>
        <v/>
      </c>
      <c r="D3234" s="297" t="str">
        <f t="shared" si="559"/>
        <v/>
      </c>
      <c r="E3234" s="298" t="str">
        <f t="shared" si="561"/>
        <v/>
      </c>
      <c r="F3234" s="297"/>
      <c r="G3234" s="297">
        <v>3234</v>
      </c>
      <c r="H3234" s="296" t="str">
        <f t="shared" si="560"/>
        <v/>
      </c>
      <c r="I3234" s="299" t="str">
        <f t="shared" si="553"/>
        <v/>
      </c>
      <c r="J3234" s="93"/>
      <c r="L3234" s="278">
        <f t="shared" si="554"/>
        <v>0</v>
      </c>
      <c r="M3234" s="278">
        <f t="shared" si="555"/>
        <v>0</v>
      </c>
      <c r="N3234" s="319">
        <f t="shared" si="556"/>
        <v>0</v>
      </c>
      <c r="O3234" s="300"/>
      <c r="P3234" s="300"/>
      <c r="Q3234" s="297"/>
      <c r="R3234" s="297"/>
      <c r="S3234" s="299" t="str">
        <f t="shared" si="562"/>
        <v/>
      </c>
    </row>
    <row r="3235" spans="1:19" ht="30" customHeight="1" x14ac:dyDescent="0.2">
      <c r="A3235" s="277" t="str">
        <f t="shared" si="552"/>
        <v/>
      </c>
      <c r="B3235" s="296" t="str">
        <f t="shared" si="557"/>
        <v/>
      </c>
      <c r="C3235" s="296" t="str">
        <f t="shared" si="558"/>
        <v/>
      </c>
      <c r="D3235" s="297" t="str">
        <f t="shared" si="559"/>
        <v/>
      </c>
      <c r="E3235" s="298" t="str">
        <f t="shared" si="561"/>
        <v/>
      </c>
      <c r="F3235" s="297"/>
      <c r="G3235" s="297">
        <v>3235</v>
      </c>
      <c r="H3235" s="296" t="str">
        <f t="shared" si="560"/>
        <v/>
      </c>
      <c r="I3235" s="299" t="str">
        <f t="shared" si="553"/>
        <v/>
      </c>
      <c r="J3235" s="93"/>
      <c r="L3235" s="278">
        <f t="shared" si="554"/>
        <v>0</v>
      </c>
      <c r="M3235" s="278">
        <f t="shared" si="555"/>
        <v>0</v>
      </c>
      <c r="N3235" s="319">
        <f t="shared" si="556"/>
        <v>0</v>
      </c>
      <c r="O3235" s="300"/>
      <c r="P3235" s="300"/>
      <c r="Q3235" s="297"/>
      <c r="R3235" s="297"/>
      <c r="S3235" s="299" t="str">
        <f t="shared" si="562"/>
        <v/>
      </c>
    </row>
    <row r="3236" spans="1:19" ht="30" customHeight="1" x14ac:dyDescent="0.2">
      <c r="A3236" s="277" t="str">
        <f t="shared" si="552"/>
        <v/>
      </c>
      <c r="B3236" s="296" t="str">
        <f t="shared" si="557"/>
        <v/>
      </c>
      <c r="C3236" s="296" t="str">
        <f t="shared" si="558"/>
        <v/>
      </c>
      <c r="D3236" s="297" t="str">
        <f t="shared" si="559"/>
        <v/>
      </c>
      <c r="E3236" s="298" t="str">
        <f t="shared" si="561"/>
        <v/>
      </c>
      <c r="F3236" s="297"/>
      <c r="G3236" s="297">
        <v>3236</v>
      </c>
      <c r="H3236" s="296" t="str">
        <f t="shared" si="560"/>
        <v/>
      </c>
      <c r="I3236" s="299" t="str">
        <f t="shared" si="553"/>
        <v/>
      </c>
      <c r="J3236" s="93"/>
      <c r="L3236" s="278">
        <f t="shared" si="554"/>
        <v>0</v>
      </c>
      <c r="M3236" s="278">
        <f t="shared" si="555"/>
        <v>0</v>
      </c>
      <c r="N3236" s="319">
        <f t="shared" si="556"/>
        <v>0</v>
      </c>
      <c r="O3236" s="300"/>
      <c r="P3236" s="300"/>
      <c r="Q3236" s="297"/>
      <c r="R3236" s="297"/>
      <c r="S3236" s="299" t="str">
        <f t="shared" si="562"/>
        <v/>
      </c>
    </row>
    <row r="3237" spans="1:19" ht="30" customHeight="1" x14ac:dyDescent="0.2">
      <c r="A3237" s="277" t="str">
        <f t="shared" si="552"/>
        <v/>
      </c>
      <c r="B3237" s="296" t="str">
        <f t="shared" si="557"/>
        <v/>
      </c>
      <c r="C3237" s="296" t="str">
        <f t="shared" si="558"/>
        <v/>
      </c>
      <c r="D3237" s="297" t="str">
        <f t="shared" si="559"/>
        <v/>
      </c>
      <c r="E3237" s="298" t="str">
        <f t="shared" si="561"/>
        <v/>
      </c>
      <c r="F3237" s="297"/>
      <c r="G3237" s="297">
        <v>3237</v>
      </c>
      <c r="H3237" s="296" t="str">
        <f t="shared" si="560"/>
        <v/>
      </c>
      <c r="I3237" s="299" t="str">
        <f t="shared" si="553"/>
        <v/>
      </c>
      <c r="J3237" s="93"/>
      <c r="L3237" s="278">
        <f t="shared" si="554"/>
        <v>0</v>
      </c>
      <c r="M3237" s="278">
        <f t="shared" si="555"/>
        <v>0</v>
      </c>
      <c r="N3237" s="319">
        <f t="shared" si="556"/>
        <v>0</v>
      </c>
      <c r="O3237" s="300"/>
      <c r="P3237" s="300"/>
      <c r="Q3237" s="297"/>
      <c r="R3237" s="297"/>
      <c r="S3237" s="299" t="str">
        <f t="shared" si="562"/>
        <v/>
      </c>
    </row>
    <row r="3238" spans="1:19" ht="30" customHeight="1" x14ac:dyDescent="0.2">
      <c r="A3238" s="277" t="str">
        <f t="shared" si="552"/>
        <v/>
      </c>
      <c r="B3238" s="296" t="str">
        <f t="shared" si="557"/>
        <v/>
      </c>
      <c r="C3238" s="296" t="str">
        <f t="shared" si="558"/>
        <v/>
      </c>
      <c r="D3238" s="297" t="str">
        <f t="shared" si="559"/>
        <v/>
      </c>
      <c r="E3238" s="298" t="str">
        <f t="shared" si="561"/>
        <v/>
      </c>
      <c r="F3238" s="297"/>
      <c r="G3238" s="297">
        <v>3238</v>
      </c>
      <c r="H3238" s="296" t="str">
        <f t="shared" si="560"/>
        <v/>
      </c>
      <c r="I3238" s="299" t="str">
        <f t="shared" si="553"/>
        <v/>
      </c>
      <c r="J3238" s="93"/>
      <c r="L3238" s="278">
        <f t="shared" si="554"/>
        <v>0</v>
      </c>
      <c r="M3238" s="278">
        <f t="shared" si="555"/>
        <v>0</v>
      </c>
      <c r="N3238" s="319">
        <f t="shared" si="556"/>
        <v>0</v>
      </c>
      <c r="O3238" s="300"/>
      <c r="P3238" s="300"/>
      <c r="Q3238" s="297"/>
      <c r="R3238" s="297"/>
      <c r="S3238" s="299" t="str">
        <f t="shared" si="562"/>
        <v/>
      </c>
    </row>
    <row r="3239" spans="1:19" ht="30" customHeight="1" x14ac:dyDescent="0.2">
      <c r="A3239" s="277" t="str">
        <f t="shared" si="552"/>
        <v/>
      </c>
      <c r="B3239" s="296" t="str">
        <f t="shared" si="557"/>
        <v/>
      </c>
      <c r="C3239" s="296" t="str">
        <f t="shared" si="558"/>
        <v/>
      </c>
      <c r="D3239" s="297" t="str">
        <f t="shared" si="559"/>
        <v/>
      </c>
      <c r="E3239" s="298" t="str">
        <f t="shared" si="561"/>
        <v/>
      </c>
      <c r="F3239" s="297"/>
      <c r="G3239" s="297">
        <v>3239</v>
      </c>
      <c r="H3239" s="296" t="str">
        <f t="shared" si="560"/>
        <v/>
      </c>
      <c r="I3239" s="299" t="str">
        <f t="shared" si="553"/>
        <v/>
      </c>
      <c r="J3239" s="93"/>
      <c r="L3239" s="278">
        <f t="shared" si="554"/>
        <v>0</v>
      </c>
      <c r="M3239" s="278">
        <f t="shared" si="555"/>
        <v>0</v>
      </c>
      <c r="N3239" s="319">
        <f t="shared" si="556"/>
        <v>0</v>
      </c>
      <c r="O3239" s="300"/>
      <c r="P3239" s="300"/>
      <c r="Q3239" s="297"/>
      <c r="R3239" s="297"/>
      <c r="S3239" s="299" t="str">
        <f t="shared" si="562"/>
        <v/>
      </c>
    </row>
    <row r="3240" spans="1:19" ht="30" customHeight="1" x14ac:dyDescent="0.2">
      <c r="A3240" s="277" t="str">
        <f t="shared" si="552"/>
        <v/>
      </c>
      <c r="B3240" s="296" t="str">
        <f t="shared" si="557"/>
        <v/>
      </c>
      <c r="C3240" s="296" t="str">
        <f t="shared" si="558"/>
        <v/>
      </c>
      <c r="D3240" s="297" t="str">
        <f t="shared" si="559"/>
        <v/>
      </c>
      <c r="E3240" s="298" t="str">
        <f t="shared" si="561"/>
        <v/>
      </c>
      <c r="F3240" s="297"/>
      <c r="G3240" s="297">
        <v>3240</v>
      </c>
      <c r="H3240" s="296" t="str">
        <f t="shared" si="560"/>
        <v/>
      </c>
      <c r="I3240" s="299" t="str">
        <f t="shared" si="553"/>
        <v/>
      </c>
      <c r="J3240" s="93"/>
      <c r="L3240" s="278">
        <f t="shared" si="554"/>
        <v>0</v>
      </c>
      <c r="M3240" s="278">
        <f t="shared" si="555"/>
        <v>0</v>
      </c>
      <c r="N3240" s="319">
        <f t="shared" si="556"/>
        <v>0</v>
      </c>
      <c r="O3240" s="300"/>
      <c r="P3240" s="300"/>
      <c r="Q3240" s="297"/>
      <c r="R3240" s="297"/>
      <c r="S3240" s="299" t="str">
        <f t="shared" si="562"/>
        <v/>
      </c>
    </row>
    <row r="3241" spans="1:19" ht="30" customHeight="1" x14ac:dyDescent="0.2">
      <c r="A3241" s="277" t="str">
        <f t="shared" si="552"/>
        <v/>
      </c>
      <c r="B3241" s="296" t="str">
        <f t="shared" si="557"/>
        <v/>
      </c>
      <c r="C3241" s="296" t="str">
        <f t="shared" si="558"/>
        <v/>
      </c>
      <c r="D3241" s="297" t="str">
        <f t="shared" si="559"/>
        <v/>
      </c>
      <c r="E3241" s="298" t="str">
        <f t="shared" si="561"/>
        <v/>
      </c>
      <c r="F3241" s="297"/>
      <c r="G3241" s="297">
        <v>3241</v>
      </c>
      <c r="H3241" s="296" t="str">
        <f t="shared" si="560"/>
        <v/>
      </c>
      <c r="I3241" s="299" t="str">
        <f t="shared" si="553"/>
        <v/>
      </c>
      <c r="J3241" s="93"/>
      <c r="L3241" s="278">
        <f t="shared" si="554"/>
        <v>0</v>
      </c>
      <c r="M3241" s="278">
        <f t="shared" si="555"/>
        <v>0</v>
      </c>
      <c r="N3241" s="319">
        <f t="shared" si="556"/>
        <v>0</v>
      </c>
      <c r="O3241" s="300"/>
      <c r="P3241" s="300"/>
      <c r="Q3241" s="297"/>
      <c r="R3241" s="297"/>
      <c r="S3241" s="299" t="str">
        <f t="shared" si="562"/>
        <v/>
      </c>
    </row>
    <row r="3242" spans="1:19" ht="30" customHeight="1" x14ac:dyDescent="0.2">
      <c r="A3242" s="277" t="str">
        <f t="shared" si="552"/>
        <v/>
      </c>
      <c r="B3242" s="296" t="str">
        <f t="shared" si="557"/>
        <v/>
      </c>
      <c r="C3242" s="296" t="str">
        <f t="shared" si="558"/>
        <v/>
      </c>
      <c r="D3242" s="297" t="str">
        <f t="shared" si="559"/>
        <v/>
      </c>
      <c r="E3242" s="298" t="str">
        <f t="shared" si="561"/>
        <v/>
      </c>
      <c r="F3242" s="297"/>
      <c r="G3242" s="297">
        <v>3242</v>
      </c>
      <c r="H3242" s="296" t="str">
        <f t="shared" si="560"/>
        <v/>
      </c>
      <c r="I3242" s="299" t="str">
        <f t="shared" si="553"/>
        <v/>
      </c>
      <c r="J3242" s="93"/>
      <c r="L3242" s="278">
        <f t="shared" si="554"/>
        <v>0</v>
      </c>
      <c r="M3242" s="278">
        <f t="shared" si="555"/>
        <v>0</v>
      </c>
      <c r="N3242" s="319">
        <f t="shared" si="556"/>
        <v>0</v>
      </c>
      <c r="O3242" s="300"/>
      <c r="P3242" s="300"/>
      <c r="Q3242" s="297"/>
      <c r="R3242" s="297"/>
      <c r="S3242" s="299" t="str">
        <f t="shared" si="562"/>
        <v/>
      </c>
    </row>
    <row r="3243" spans="1:19" ht="30" customHeight="1" x14ac:dyDescent="0.2">
      <c r="A3243" s="277" t="str">
        <f t="shared" si="552"/>
        <v/>
      </c>
      <c r="B3243" s="296" t="str">
        <f t="shared" si="557"/>
        <v/>
      </c>
      <c r="C3243" s="296" t="str">
        <f t="shared" si="558"/>
        <v/>
      </c>
      <c r="D3243" s="297" t="str">
        <f t="shared" si="559"/>
        <v/>
      </c>
      <c r="E3243" s="298" t="str">
        <f t="shared" si="561"/>
        <v/>
      </c>
      <c r="F3243" s="297"/>
      <c r="G3243" s="297">
        <v>3243</v>
      </c>
      <c r="H3243" s="296" t="str">
        <f t="shared" si="560"/>
        <v/>
      </c>
      <c r="I3243" s="299" t="str">
        <f t="shared" si="553"/>
        <v/>
      </c>
      <c r="J3243" s="93"/>
      <c r="L3243" s="278">
        <f t="shared" si="554"/>
        <v>0</v>
      </c>
      <c r="M3243" s="278">
        <f t="shared" si="555"/>
        <v>0</v>
      </c>
      <c r="N3243" s="319">
        <f t="shared" si="556"/>
        <v>0</v>
      </c>
      <c r="O3243" s="300"/>
      <c r="P3243" s="300"/>
      <c r="Q3243" s="297"/>
      <c r="R3243" s="297"/>
      <c r="S3243" s="299" t="str">
        <f t="shared" si="562"/>
        <v/>
      </c>
    </row>
    <row r="3244" spans="1:19" ht="30" customHeight="1" x14ac:dyDescent="0.2">
      <c r="A3244" s="277" t="str">
        <f t="shared" si="552"/>
        <v/>
      </c>
      <c r="B3244" s="296" t="str">
        <f t="shared" si="557"/>
        <v/>
      </c>
      <c r="C3244" s="296" t="str">
        <f t="shared" si="558"/>
        <v/>
      </c>
      <c r="D3244" s="297" t="str">
        <f t="shared" si="559"/>
        <v/>
      </c>
      <c r="E3244" s="298" t="str">
        <f t="shared" si="561"/>
        <v/>
      </c>
      <c r="F3244" s="297"/>
      <c r="G3244" s="297">
        <v>3244</v>
      </c>
      <c r="H3244" s="296" t="str">
        <f t="shared" si="560"/>
        <v/>
      </c>
      <c r="I3244" s="299" t="str">
        <f t="shared" si="553"/>
        <v/>
      </c>
      <c r="J3244" s="93"/>
      <c r="L3244" s="278">
        <f t="shared" si="554"/>
        <v>0</v>
      </c>
      <c r="M3244" s="278">
        <f t="shared" si="555"/>
        <v>0</v>
      </c>
      <c r="N3244" s="319">
        <f t="shared" si="556"/>
        <v>0</v>
      </c>
      <c r="O3244" s="300"/>
      <c r="P3244" s="300"/>
      <c r="Q3244" s="297"/>
      <c r="R3244" s="297"/>
      <c r="S3244" s="299" t="str">
        <f t="shared" si="562"/>
        <v/>
      </c>
    </row>
    <row r="3245" spans="1:19" ht="30" customHeight="1" x14ac:dyDescent="0.2">
      <c r="A3245" s="277" t="str">
        <f t="shared" si="552"/>
        <v/>
      </c>
      <c r="B3245" s="296" t="str">
        <f t="shared" si="557"/>
        <v/>
      </c>
      <c r="C3245" s="296" t="str">
        <f t="shared" si="558"/>
        <v/>
      </c>
      <c r="D3245" s="297" t="str">
        <f t="shared" si="559"/>
        <v/>
      </c>
      <c r="E3245" s="298" t="str">
        <f t="shared" si="561"/>
        <v/>
      </c>
      <c r="F3245" s="297"/>
      <c r="G3245" s="297">
        <v>3245</v>
      </c>
      <c r="H3245" s="296" t="str">
        <f t="shared" si="560"/>
        <v/>
      </c>
      <c r="I3245" s="299" t="str">
        <f t="shared" si="553"/>
        <v/>
      </c>
      <c r="J3245" s="93"/>
      <c r="L3245" s="278">
        <f t="shared" si="554"/>
        <v>0</v>
      </c>
      <c r="M3245" s="278">
        <f t="shared" si="555"/>
        <v>0</v>
      </c>
      <c r="N3245" s="319">
        <f t="shared" si="556"/>
        <v>0</v>
      </c>
      <c r="O3245" s="300"/>
      <c r="P3245" s="300"/>
      <c r="Q3245" s="297"/>
      <c r="R3245" s="297"/>
      <c r="S3245" s="299" t="str">
        <f t="shared" si="562"/>
        <v/>
      </c>
    </row>
    <row r="3246" spans="1:19" ht="30" customHeight="1" x14ac:dyDescent="0.2">
      <c r="A3246" s="277" t="str">
        <f t="shared" si="552"/>
        <v/>
      </c>
      <c r="B3246" s="296" t="str">
        <f t="shared" si="557"/>
        <v/>
      </c>
      <c r="C3246" s="296" t="str">
        <f t="shared" si="558"/>
        <v/>
      </c>
      <c r="D3246" s="297" t="str">
        <f t="shared" si="559"/>
        <v/>
      </c>
      <c r="E3246" s="298" t="str">
        <f t="shared" si="561"/>
        <v/>
      </c>
      <c r="F3246" s="297"/>
      <c r="G3246" s="297">
        <v>3246</v>
      </c>
      <c r="H3246" s="296" t="str">
        <f t="shared" si="560"/>
        <v/>
      </c>
      <c r="I3246" s="299" t="str">
        <f t="shared" si="553"/>
        <v/>
      </c>
      <c r="J3246" s="93"/>
      <c r="L3246" s="278">
        <f t="shared" si="554"/>
        <v>0</v>
      </c>
      <c r="M3246" s="278">
        <f t="shared" si="555"/>
        <v>0</v>
      </c>
      <c r="N3246" s="319">
        <f t="shared" si="556"/>
        <v>0</v>
      </c>
      <c r="O3246" s="300"/>
      <c r="P3246" s="300"/>
      <c r="Q3246" s="297"/>
      <c r="R3246" s="297"/>
      <c r="S3246" s="299" t="str">
        <f t="shared" si="562"/>
        <v/>
      </c>
    </row>
    <row r="3247" spans="1:19" ht="30" customHeight="1" x14ac:dyDescent="0.2">
      <c r="A3247" s="277" t="str">
        <f t="shared" si="552"/>
        <v/>
      </c>
      <c r="B3247" s="296" t="str">
        <f t="shared" si="557"/>
        <v/>
      </c>
      <c r="C3247" s="296" t="str">
        <f t="shared" si="558"/>
        <v/>
      </c>
      <c r="D3247" s="297" t="str">
        <f t="shared" si="559"/>
        <v/>
      </c>
      <c r="E3247" s="298" t="str">
        <f t="shared" si="561"/>
        <v/>
      </c>
      <c r="F3247" s="297"/>
      <c r="G3247" s="297">
        <v>3247</v>
      </c>
      <c r="H3247" s="296" t="str">
        <f t="shared" si="560"/>
        <v/>
      </c>
      <c r="I3247" s="299" t="str">
        <f t="shared" si="553"/>
        <v/>
      </c>
      <c r="J3247" s="93"/>
      <c r="L3247" s="278">
        <f t="shared" si="554"/>
        <v>0</v>
      </c>
      <c r="M3247" s="278">
        <f t="shared" si="555"/>
        <v>0</v>
      </c>
      <c r="N3247" s="319">
        <f t="shared" si="556"/>
        <v>0</v>
      </c>
      <c r="O3247" s="300"/>
      <c r="P3247" s="300"/>
      <c r="Q3247" s="297"/>
      <c r="R3247" s="297"/>
      <c r="S3247" s="299" t="str">
        <f t="shared" si="562"/>
        <v/>
      </c>
    </row>
    <row r="3248" spans="1:19" ht="30" customHeight="1" x14ac:dyDescent="0.2">
      <c r="A3248" s="277" t="str">
        <f t="shared" si="552"/>
        <v/>
      </c>
      <c r="B3248" s="296" t="str">
        <f t="shared" si="557"/>
        <v/>
      </c>
      <c r="C3248" s="296" t="str">
        <f t="shared" si="558"/>
        <v/>
      </c>
      <c r="D3248" s="297" t="str">
        <f t="shared" si="559"/>
        <v/>
      </c>
      <c r="E3248" s="298" t="str">
        <f t="shared" si="561"/>
        <v/>
      </c>
      <c r="F3248" s="297"/>
      <c r="G3248" s="297">
        <v>3248</v>
      </c>
      <c r="H3248" s="296" t="str">
        <f t="shared" si="560"/>
        <v/>
      </c>
      <c r="I3248" s="299" t="str">
        <f t="shared" si="553"/>
        <v/>
      </c>
      <c r="J3248" s="93"/>
      <c r="L3248" s="278">
        <f t="shared" si="554"/>
        <v>0</v>
      </c>
      <c r="M3248" s="278">
        <f t="shared" si="555"/>
        <v>0</v>
      </c>
      <c r="N3248" s="319">
        <f t="shared" si="556"/>
        <v>0</v>
      </c>
      <c r="O3248" s="300"/>
      <c r="P3248" s="300"/>
      <c r="Q3248" s="297"/>
      <c r="R3248" s="297"/>
      <c r="S3248" s="299" t="str">
        <f t="shared" si="562"/>
        <v/>
      </c>
    </row>
    <row r="3249" spans="1:19" ht="30" customHeight="1" x14ac:dyDescent="0.2">
      <c r="A3249" s="277" t="str">
        <f t="shared" si="552"/>
        <v/>
      </c>
      <c r="B3249" s="296" t="str">
        <f t="shared" si="557"/>
        <v/>
      </c>
      <c r="C3249" s="296" t="str">
        <f t="shared" si="558"/>
        <v/>
      </c>
      <c r="D3249" s="297" t="str">
        <f t="shared" si="559"/>
        <v/>
      </c>
      <c r="E3249" s="298" t="str">
        <f t="shared" si="561"/>
        <v/>
      </c>
      <c r="F3249" s="297"/>
      <c r="G3249" s="297">
        <v>3249</v>
      </c>
      <c r="H3249" s="296" t="str">
        <f t="shared" si="560"/>
        <v/>
      </c>
      <c r="I3249" s="299" t="str">
        <f t="shared" si="553"/>
        <v/>
      </c>
      <c r="J3249" s="93"/>
      <c r="L3249" s="278">
        <f t="shared" si="554"/>
        <v>0</v>
      </c>
      <c r="M3249" s="278">
        <f t="shared" si="555"/>
        <v>0</v>
      </c>
      <c r="N3249" s="319">
        <f t="shared" si="556"/>
        <v>0</v>
      </c>
      <c r="O3249" s="300"/>
      <c r="P3249" s="300"/>
      <c r="Q3249" s="297"/>
      <c r="R3249" s="297"/>
      <c r="S3249" s="299" t="str">
        <f t="shared" si="562"/>
        <v/>
      </c>
    </row>
    <row r="3250" spans="1:19" ht="30" customHeight="1" x14ac:dyDescent="0.2">
      <c r="A3250" s="277" t="str">
        <f t="shared" si="552"/>
        <v/>
      </c>
      <c r="B3250" s="296" t="str">
        <f t="shared" si="557"/>
        <v/>
      </c>
      <c r="C3250" s="296" t="str">
        <f t="shared" si="558"/>
        <v/>
      </c>
      <c r="D3250" s="297" t="str">
        <f t="shared" si="559"/>
        <v/>
      </c>
      <c r="E3250" s="298" t="str">
        <f t="shared" si="561"/>
        <v/>
      </c>
      <c r="F3250" s="297"/>
      <c r="G3250" s="297">
        <v>3250</v>
      </c>
      <c r="H3250" s="296" t="str">
        <f t="shared" si="560"/>
        <v/>
      </c>
      <c r="I3250" s="299" t="str">
        <f t="shared" si="553"/>
        <v/>
      </c>
      <c r="J3250" s="93"/>
      <c r="L3250" s="278">
        <f t="shared" si="554"/>
        <v>0</v>
      </c>
      <c r="M3250" s="278">
        <f t="shared" si="555"/>
        <v>0</v>
      </c>
      <c r="N3250" s="319">
        <f t="shared" si="556"/>
        <v>0</v>
      </c>
      <c r="O3250" s="300"/>
      <c r="P3250" s="300"/>
      <c r="Q3250" s="297"/>
      <c r="R3250" s="297"/>
      <c r="S3250" s="299" t="str">
        <f t="shared" si="562"/>
        <v/>
      </c>
    </row>
    <row r="3251" spans="1:19" ht="30" customHeight="1" x14ac:dyDescent="0.2">
      <c r="A3251" s="277" t="str">
        <f t="shared" si="552"/>
        <v/>
      </c>
      <c r="B3251" s="296" t="str">
        <f t="shared" si="557"/>
        <v/>
      </c>
      <c r="C3251" s="296" t="str">
        <f t="shared" si="558"/>
        <v/>
      </c>
      <c r="D3251" s="297" t="str">
        <f t="shared" si="559"/>
        <v/>
      </c>
      <c r="E3251" s="298" t="str">
        <f t="shared" si="561"/>
        <v/>
      </c>
      <c r="F3251" s="297"/>
      <c r="G3251" s="297">
        <v>3251</v>
      </c>
      <c r="H3251" s="296" t="str">
        <f t="shared" si="560"/>
        <v/>
      </c>
      <c r="I3251" s="299" t="str">
        <f t="shared" si="553"/>
        <v/>
      </c>
      <c r="J3251" s="93"/>
      <c r="L3251" s="278">
        <f t="shared" si="554"/>
        <v>0</v>
      </c>
      <c r="M3251" s="278">
        <f t="shared" si="555"/>
        <v>0</v>
      </c>
      <c r="N3251" s="319">
        <f t="shared" si="556"/>
        <v>0</v>
      </c>
      <c r="O3251" s="300"/>
      <c r="P3251" s="300"/>
      <c r="Q3251" s="297"/>
      <c r="R3251" s="297"/>
      <c r="S3251" s="299" t="str">
        <f t="shared" si="562"/>
        <v/>
      </c>
    </row>
    <row r="3252" spans="1:19" ht="30" customHeight="1" x14ac:dyDescent="0.2">
      <c r="A3252" s="277" t="str">
        <f t="shared" si="552"/>
        <v/>
      </c>
      <c r="B3252" s="296" t="str">
        <f t="shared" si="557"/>
        <v/>
      </c>
      <c r="C3252" s="296" t="str">
        <f t="shared" si="558"/>
        <v/>
      </c>
      <c r="D3252" s="297" t="str">
        <f t="shared" si="559"/>
        <v/>
      </c>
      <c r="E3252" s="298" t="str">
        <f t="shared" si="561"/>
        <v/>
      </c>
      <c r="F3252" s="297"/>
      <c r="G3252" s="297">
        <v>3252</v>
      </c>
      <c r="H3252" s="296" t="str">
        <f t="shared" si="560"/>
        <v/>
      </c>
      <c r="I3252" s="299" t="str">
        <f t="shared" si="553"/>
        <v/>
      </c>
      <c r="J3252" s="93"/>
      <c r="L3252" s="278">
        <f t="shared" si="554"/>
        <v>0</v>
      </c>
      <c r="M3252" s="278">
        <f t="shared" si="555"/>
        <v>0</v>
      </c>
      <c r="N3252" s="319">
        <f t="shared" si="556"/>
        <v>0</v>
      </c>
      <c r="O3252" s="300"/>
      <c r="P3252" s="300"/>
      <c r="Q3252" s="297"/>
      <c r="R3252" s="297"/>
      <c r="S3252" s="299" t="str">
        <f t="shared" si="562"/>
        <v/>
      </c>
    </row>
    <row r="3253" spans="1:19" ht="30" customHeight="1" x14ac:dyDescent="0.2">
      <c r="A3253" s="277" t="str">
        <f t="shared" si="552"/>
        <v/>
      </c>
      <c r="B3253" s="296" t="str">
        <f t="shared" si="557"/>
        <v/>
      </c>
      <c r="C3253" s="296" t="str">
        <f t="shared" si="558"/>
        <v/>
      </c>
      <c r="D3253" s="297" t="str">
        <f t="shared" si="559"/>
        <v/>
      </c>
      <c r="E3253" s="298" t="str">
        <f t="shared" si="561"/>
        <v/>
      </c>
      <c r="F3253" s="297"/>
      <c r="G3253" s="297">
        <v>3253</v>
      </c>
      <c r="H3253" s="296" t="str">
        <f t="shared" si="560"/>
        <v/>
      </c>
      <c r="I3253" s="299" t="str">
        <f t="shared" si="553"/>
        <v/>
      </c>
      <c r="J3253" s="93"/>
      <c r="L3253" s="278">
        <f t="shared" si="554"/>
        <v>0</v>
      </c>
      <c r="M3253" s="278">
        <f t="shared" si="555"/>
        <v>0</v>
      </c>
      <c r="N3253" s="319">
        <f t="shared" si="556"/>
        <v>0</v>
      </c>
      <c r="O3253" s="300"/>
      <c r="P3253" s="300"/>
      <c r="Q3253" s="297"/>
      <c r="R3253" s="297"/>
      <c r="S3253" s="299" t="str">
        <f t="shared" si="562"/>
        <v/>
      </c>
    </row>
    <row r="3254" spans="1:19" ht="30" customHeight="1" x14ac:dyDescent="0.2">
      <c r="A3254" s="277" t="str">
        <f t="shared" si="552"/>
        <v/>
      </c>
      <c r="B3254" s="296" t="str">
        <f t="shared" si="557"/>
        <v/>
      </c>
      <c r="C3254" s="296" t="str">
        <f t="shared" si="558"/>
        <v/>
      </c>
      <c r="D3254" s="297" t="str">
        <f t="shared" si="559"/>
        <v/>
      </c>
      <c r="E3254" s="298" t="str">
        <f t="shared" si="561"/>
        <v/>
      </c>
      <c r="F3254" s="297"/>
      <c r="G3254" s="297">
        <v>3254</v>
      </c>
      <c r="H3254" s="296" t="str">
        <f t="shared" si="560"/>
        <v/>
      </c>
      <c r="I3254" s="299" t="str">
        <f t="shared" si="553"/>
        <v/>
      </c>
      <c r="J3254" s="93"/>
      <c r="L3254" s="278">
        <f t="shared" si="554"/>
        <v>0</v>
      </c>
      <c r="M3254" s="278">
        <f t="shared" si="555"/>
        <v>0</v>
      </c>
      <c r="N3254" s="319">
        <f t="shared" si="556"/>
        <v>0</v>
      </c>
      <c r="O3254" s="300"/>
      <c r="P3254" s="300"/>
      <c r="Q3254" s="297"/>
      <c r="R3254" s="297"/>
      <c r="S3254" s="299" t="str">
        <f t="shared" si="562"/>
        <v/>
      </c>
    </row>
    <row r="3255" spans="1:19" ht="30" customHeight="1" x14ac:dyDescent="0.2">
      <c r="A3255" s="277" t="str">
        <f t="shared" si="552"/>
        <v/>
      </c>
      <c r="B3255" s="296" t="str">
        <f t="shared" si="557"/>
        <v/>
      </c>
      <c r="C3255" s="296" t="str">
        <f t="shared" si="558"/>
        <v/>
      </c>
      <c r="D3255" s="297" t="str">
        <f t="shared" si="559"/>
        <v/>
      </c>
      <c r="E3255" s="298" t="str">
        <f t="shared" si="561"/>
        <v/>
      </c>
      <c r="F3255" s="297"/>
      <c r="G3255" s="297">
        <v>3255</v>
      </c>
      <c r="H3255" s="296" t="str">
        <f t="shared" si="560"/>
        <v/>
      </c>
      <c r="I3255" s="299" t="str">
        <f t="shared" si="553"/>
        <v/>
      </c>
      <c r="J3255" s="93"/>
      <c r="L3255" s="278">
        <f t="shared" si="554"/>
        <v>0</v>
      </c>
      <c r="M3255" s="278">
        <f t="shared" si="555"/>
        <v>0</v>
      </c>
      <c r="N3255" s="319">
        <f t="shared" si="556"/>
        <v>0</v>
      </c>
      <c r="O3255" s="300"/>
      <c r="P3255" s="300"/>
      <c r="Q3255" s="297"/>
      <c r="R3255" s="297"/>
      <c r="S3255" s="299" t="str">
        <f t="shared" si="562"/>
        <v/>
      </c>
    </row>
    <row r="3256" spans="1:19" ht="30" customHeight="1" x14ac:dyDescent="0.2">
      <c r="A3256" s="277" t="str">
        <f t="shared" si="552"/>
        <v/>
      </c>
      <c r="B3256" s="296" t="str">
        <f t="shared" si="557"/>
        <v/>
      </c>
      <c r="C3256" s="296" t="str">
        <f t="shared" si="558"/>
        <v/>
      </c>
      <c r="D3256" s="297" t="str">
        <f t="shared" si="559"/>
        <v/>
      </c>
      <c r="E3256" s="298" t="str">
        <f t="shared" si="561"/>
        <v/>
      </c>
      <c r="F3256" s="297"/>
      <c r="G3256" s="297">
        <v>3256</v>
      </c>
      <c r="H3256" s="296" t="str">
        <f t="shared" si="560"/>
        <v/>
      </c>
      <c r="I3256" s="299" t="str">
        <f t="shared" si="553"/>
        <v/>
      </c>
      <c r="J3256" s="93"/>
      <c r="L3256" s="278">
        <f t="shared" si="554"/>
        <v>0</v>
      </c>
      <c r="M3256" s="278">
        <f t="shared" si="555"/>
        <v>0</v>
      </c>
      <c r="N3256" s="319">
        <f t="shared" si="556"/>
        <v>0</v>
      </c>
      <c r="O3256" s="300"/>
      <c r="P3256" s="300"/>
      <c r="Q3256" s="297"/>
      <c r="R3256" s="297"/>
      <c r="S3256" s="299" t="str">
        <f t="shared" si="562"/>
        <v/>
      </c>
    </row>
    <row r="3257" spans="1:19" ht="30" customHeight="1" x14ac:dyDescent="0.2">
      <c r="A3257" s="277" t="str">
        <f t="shared" si="552"/>
        <v/>
      </c>
      <c r="B3257" s="296" t="str">
        <f t="shared" si="557"/>
        <v/>
      </c>
      <c r="C3257" s="296" t="str">
        <f t="shared" si="558"/>
        <v/>
      </c>
      <c r="D3257" s="297" t="str">
        <f t="shared" si="559"/>
        <v/>
      </c>
      <c r="E3257" s="298" t="str">
        <f t="shared" si="561"/>
        <v/>
      </c>
      <c r="F3257" s="297"/>
      <c r="G3257" s="297">
        <v>3257</v>
      </c>
      <c r="H3257" s="296" t="str">
        <f t="shared" si="560"/>
        <v/>
      </c>
      <c r="I3257" s="299" t="str">
        <f t="shared" si="553"/>
        <v/>
      </c>
      <c r="J3257" s="93"/>
      <c r="L3257" s="278">
        <f t="shared" si="554"/>
        <v>0</v>
      </c>
      <c r="M3257" s="278">
        <f t="shared" si="555"/>
        <v>0</v>
      </c>
      <c r="N3257" s="319">
        <f t="shared" si="556"/>
        <v>0</v>
      </c>
      <c r="O3257" s="300"/>
      <c r="P3257" s="300"/>
      <c r="Q3257" s="297"/>
      <c r="R3257" s="297"/>
      <c r="S3257" s="299" t="str">
        <f t="shared" si="562"/>
        <v/>
      </c>
    </row>
    <row r="3258" spans="1:19" ht="30" customHeight="1" x14ac:dyDescent="0.2">
      <c r="A3258" s="277" t="str">
        <f t="shared" si="552"/>
        <v/>
      </c>
      <c r="B3258" s="296" t="str">
        <f t="shared" si="557"/>
        <v/>
      </c>
      <c r="C3258" s="296" t="str">
        <f t="shared" si="558"/>
        <v/>
      </c>
      <c r="D3258" s="297" t="str">
        <f t="shared" si="559"/>
        <v/>
      </c>
      <c r="E3258" s="298" t="str">
        <f t="shared" si="561"/>
        <v/>
      </c>
      <c r="F3258" s="297"/>
      <c r="G3258" s="297">
        <v>3258</v>
      </c>
      <c r="H3258" s="296" t="str">
        <f t="shared" si="560"/>
        <v/>
      </c>
      <c r="I3258" s="299" t="str">
        <f t="shared" si="553"/>
        <v/>
      </c>
      <c r="J3258" s="93"/>
      <c r="L3258" s="278">
        <f t="shared" si="554"/>
        <v>0</v>
      </c>
      <c r="M3258" s="278">
        <f t="shared" si="555"/>
        <v>0</v>
      </c>
      <c r="N3258" s="319">
        <f t="shared" si="556"/>
        <v>0</v>
      </c>
      <c r="O3258" s="300"/>
      <c r="P3258" s="300"/>
      <c r="Q3258" s="297"/>
      <c r="R3258" s="297"/>
      <c r="S3258" s="299" t="str">
        <f t="shared" si="562"/>
        <v/>
      </c>
    </row>
    <row r="3259" spans="1:19" ht="30" customHeight="1" x14ac:dyDescent="0.2">
      <c r="A3259" s="277" t="str">
        <f t="shared" si="552"/>
        <v/>
      </c>
      <c r="B3259" s="296" t="str">
        <f t="shared" si="557"/>
        <v/>
      </c>
      <c r="C3259" s="296" t="str">
        <f t="shared" si="558"/>
        <v/>
      </c>
      <c r="D3259" s="297" t="str">
        <f t="shared" si="559"/>
        <v/>
      </c>
      <c r="E3259" s="298" t="str">
        <f t="shared" si="561"/>
        <v/>
      </c>
      <c r="F3259" s="297"/>
      <c r="G3259" s="297">
        <v>3259</v>
      </c>
      <c r="H3259" s="296" t="str">
        <f t="shared" si="560"/>
        <v/>
      </c>
      <c r="I3259" s="299" t="str">
        <f t="shared" si="553"/>
        <v/>
      </c>
      <c r="J3259" s="93"/>
      <c r="L3259" s="278">
        <f t="shared" si="554"/>
        <v>0</v>
      </c>
      <c r="M3259" s="278">
        <f t="shared" si="555"/>
        <v>0</v>
      </c>
      <c r="N3259" s="319">
        <f t="shared" si="556"/>
        <v>0</v>
      </c>
      <c r="O3259" s="300"/>
      <c r="P3259" s="300"/>
      <c r="Q3259" s="297"/>
      <c r="R3259" s="297"/>
      <c r="S3259" s="299" t="str">
        <f t="shared" si="562"/>
        <v/>
      </c>
    </row>
    <row r="3260" spans="1:19" ht="30" customHeight="1" x14ac:dyDescent="0.2">
      <c r="A3260" s="277" t="str">
        <f t="shared" si="552"/>
        <v/>
      </c>
      <c r="B3260" s="296" t="str">
        <f t="shared" si="557"/>
        <v/>
      </c>
      <c r="C3260" s="296" t="str">
        <f t="shared" si="558"/>
        <v/>
      </c>
      <c r="D3260" s="297" t="str">
        <f t="shared" si="559"/>
        <v/>
      </c>
      <c r="E3260" s="298" t="str">
        <f t="shared" si="561"/>
        <v/>
      </c>
      <c r="F3260" s="297"/>
      <c r="G3260" s="297">
        <v>3260</v>
      </c>
      <c r="H3260" s="296" t="str">
        <f t="shared" si="560"/>
        <v/>
      </c>
      <c r="I3260" s="299" t="str">
        <f t="shared" si="553"/>
        <v/>
      </c>
      <c r="J3260" s="93"/>
      <c r="L3260" s="278">
        <f t="shared" si="554"/>
        <v>0</v>
      </c>
      <c r="M3260" s="278">
        <f t="shared" si="555"/>
        <v>0</v>
      </c>
      <c r="N3260" s="319">
        <f t="shared" si="556"/>
        <v>0</v>
      </c>
      <c r="O3260" s="300"/>
      <c r="P3260" s="300"/>
      <c r="Q3260" s="297"/>
      <c r="R3260" s="297"/>
      <c r="S3260" s="299" t="str">
        <f t="shared" si="562"/>
        <v/>
      </c>
    </row>
    <row r="3261" spans="1:19" ht="30" customHeight="1" x14ac:dyDescent="0.2">
      <c r="A3261" s="277" t="str">
        <f t="shared" si="552"/>
        <v/>
      </c>
      <c r="B3261" s="296" t="str">
        <f t="shared" si="557"/>
        <v/>
      </c>
      <c r="C3261" s="296" t="str">
        <f t="shared" si="558"/>
        <v/>
      </c>
      <c r="D3261" s="297" t="str">
        <f t="shared" si="559"/>
        <v/>
      </c>
      <c r="E3261" s="298" t="str">
        <f t="shared" si="561"/>
        <v/>
      </c>
      <c r="F3261" s="297"/>
      <c r="G3261" s="297">
        <v>3261</v>
      </c>
      <c r="H3261" s="296" t="str">
        <f t="shared" si="560"/>
        <v/>
      </c>
      <c r="I3261" s="299" t="str">
        <f t="shared" si="553"/>
        <v/>
      </c>
      <c r="J3261" s="93"/>
      <c r="L3261" s="278">
        <f t="shared" si="554"/>
        <v>0</v>
      </c>
      <c r="M3261" s="278">
        <f t="shared" si="555"/>
        <v>0</v>
      </c>
      <c r="N3261" s="319">
        <f t="shared" si="556"/>
        <v>0</v>
      </c>
      <c r="O3261" s="300"/>
      <c r="P3261" s="300"/>
      <c r="Q3261" s="297"/>
      <c r="R3261" s="297"/>
      <c r="S3261" s="299" t="str">
        <f t="shared" si="562"/>
        <v/>
      </c>
    </row>
    <row r="3262" spans="1:19" ht="30" customHeight="1" x14ac:dyDescent="0.2">
      <c r="A3262" s="277" t="str">
        <f t="shared" si="552"/>
        <v/>
      </c>
      <c r="B3262" s="296" t="str">
        <f t="shared" si="557"/>
        <v/>
      </c>
      <c r="C3262" s="296" t="str">
        <f t="shared" si="558"/>
        <v/>
      </c>
      <c r="D3262" s="297" t="str">
        <f t="shared" si="559"/>
        <v/>
      </c>
      <c r="E3262" s="298" t="str">
        <f t="shared" si="561"/>
        <v/>
      </c>
      <c r="F3262" s="297"/>
      <c r="G3262" s="297">
        <v>3262</v>
      </c>
      <c r="H3262" s="296" t="str">
        <f t="shared" si="560"/>
        <v/>
      </c>
      <c r="I3262" s="299" t="str">
        <f t="shared" si="553"/>
        <v/>
      </c>
      <c r="J3262" s="93"/>
      <c r="L3262" s="278">
        <f t="shared" si="554"/>
        <v>0</v>
      </c>
      <c r="M3262" s="278">
        <f t="shared" si="555"/>
        <v>0</v>
      </c>
      <c r="N3262" s="319">
        <f t="shared" si="556"/>
        <v>0</v>
      </c>
      <c r="O3262" s="300"/>
      <c r="P3262" s="300"/>
      <c r="Q3262" s="297"/>
      <c r="R3262" s="297"/>
      <c r="S3262" s="299" t="str">
        <f t="shared" si="562"/>
        <v/>
      </c>
    </row>
    <row r="3263" spans="1:19" ht="30" customHeight="1" x14ac:dyDescent="0.2">
      <c r="A3263" s="277" t="str">
        <f t="shared" si="552"/>
        <v/>
      </c>
      <c r="B3263" s="296" t="str">
        <f t="shared" si="557"/>
        <v/>
      </c>
      <c r="C3263" s="296" t="str">
        <f t="shared" si="558"/>
        <v/>
      </c>
      <c r="D3263" s="297" t="str">
        <f t="shared" si="559"/>
        <v/>
      </c>
      <c r="E3263" s="298" t="str">
        <f t="shared" si="561"/>
        <v/>
      </c>
      <c r="F3263" s="297"/>
      <c r="G3263" s="297">
        <v>3263</v>
      </c>
      <c r="H3263" s="296" t="str">
        <f t="shared" si="560"/>
        <v/>
      </c>
      <c r="I3263" s="299" t="str">
        <f t="shared" si="553"/>
        <v/>
      </c>
      <c r="J3263" s="93"/>
      <c r="L3263" s="278">
        <f t="shared" si="554"/>
        <v>0</v>
      </c>
      <c r="M3263" s="278">
        <f t="shared" si="555"/>
        <v>0</v>
      </c>
      <c r="N3263" s="319">
        <f t="shared" si="556"/>
        <v>0</v>
      </c>
      <c r="O3263" s="300"/>
      <c r="P3263" s="300"/>
      <c r="Q3263" s="297"/>
      <c r="R3263" s="297"/>
      <c r="S3263" s="299" t="str">
        <f t="shared" si="562"/>
        <v/>
      </c>
    </row>
    <row r="3264" spans="1:19" ht="30" customHeight="1" x14ac:dyDescent="0.2">
      <c r="A3264" s="277" t="str">
        <f t="shared" si="552"/>
        <v/>
      </c>
      <c r="B3264" s="296" t="str">
        <f t="shared" si="557"/>
        <v/>
      </c>
      <c r="C3264" s="296" t="str">
        <f t="shared" si="558"/>
        <v/>
      </c>
      <c r="D3264" s="297" t="str">
        <f t="shared" si="559"/>
        <v/>
      </c>
      <c r="E3264" s="298" t="str">
        <f t="shared" si="561"/>
        <v/>
      </c>
      <c r="F3264" s="297"/>
      <c r="G3264" s="297">
        <v>3264</v>
      </c>
      <c r="H3264" s="296" t="str">
        <f t="shared" si="560"/>
        <v/>
      </c>
      <c r="I3264" s="299" t="str">
        <f t="shared" si="553"/>
        <v/>
      </c>
      <c r="J3264" s="93"/>
      <c r="L3264" s="278">
        <f t="shared" si="554"/>
        <v>0</v>
      </c>
      <c r="M3264" s="278">
        <f t="shared" si="555"/>
        <v>0</v>
      </c>
      <c r="N3264" s="319">
        <f t="shared" si="556"/>
        <v>0</v>
      </c>
      <c r="O3264" s="300"/>
      <c r="P3264" s="300"/>
      <c r="Q3264" s="297"/>
      <c r="R3264" s="297"/>
      <c r="S3264" s="299" t="str">
        <f t="shared" si="562"/>
        <v/>
      </c>
    </row>
    <row r="3265" spans="1:19" ht="30" customHeight="1" x14ac:dyDescent="0.2">
      <c r="A3265" s="277" t="str">
        <f t="shared" si="552"/>
        <v/>
      </c>
      <c r="B3265" s="296" t="str">
        <f t="shared" si="557"/>
        <v/>
      </c>
      <c r="C3265" s="296" t="str">
        <f t="shared" si="558"/>
        <v/>
      </c>
      <c r="D3265" s="297" t="str">
        <f t="shared" si="559"/>
        <v/>
      </c>
      <c r="E3265" s="298" t="str">
        <f t="shared" si="561"/>
        <v/>
      </c>
      <c r="F3265" s="297"/>
      <c r="G3265" s="297">
        <v>3265</v>
      </c>
      <c r="H3265" s="296" t="str">
        <f t="shared" si="560"/>
        <v/>
      </c>
      <c r="I3265" s="299" t="str">
        <f t="shared" si="553"/>
        <v/>
      </c>
      <c r="J3265" s="93"/>
      <c r="L3265" s="278">
        <f t="shared" si="554"/>
        <v>0</v>
      </c>
      <c r="M3265" s="278">
        <f t="shared" si="555"/>
        <v>0</v>
      </c>
      <c r="N3265" s="319">
        <f t="shared" si="556"/>
        <v>0</v>
      </c>
      <c r="O3265" s="300"/>
      <c r="P3265" s="300"/>
      <c r="Q3265" s="297"/>
      <c r="R3265" s="297"/>
      <c r="S3265" s="299" t="str">
        <f t="shared" si="562"/>
        <v/>
      </c>
    </row>
    <row r="3266" spans="1:19" ht="30" customHeight="1" x14ac:dyDescent="0.2">
      <c r="A3266" s="277" t="str">
        <f t="shared" ref="A3266:A3329" si="563">IF(B3266="","",$W$3)</f>
        <v/>
      </c>
      <c r="B3266" s="296" t="str">
        <f t="shared" si="557"/>
        <v/>
      </c>
      <c r="C3266" s="296" t="str">
        <f t="shared" si="558"/>
        <v/>
      </c>
      <c r="D3266" s="297" t="str">
        <f t="shared" si="559"/>
        <v/>
      </c>
      <c r="E3266" s="298" t="str">
        <f t="shared" si="561"/>
        <v/>
      </c>
      <c r="F3266" s="297"/>
      <c r="G3266" s="297">
        <v>3266</v>
      </c>
      <c r="H3266" s="296" t="str">
        <f t="shared" si="560"/>
        <v/>
      </c>
      <c r="I3266" s="299" t="str">
        <f t="shared" ref="I3266:I3329" si="564">IF(H3266="","",CONCATENATE("C",IF(H3266&gt;$X$1-25,0,INT(($X$1-H3266-20)/5))))</f>
        <v/>
      </c>
      <c r="J3266" s="93"/>
      <c r="L3266" s="278">
        <f t="shared" ref="L3266:L3329" si="565">IF(D3266="M",1,0)</f>
        <v>0</v>
      </c>
      <c r="M3266" s="278">
        <f t="shared" ref="M3266:M3329" si="566">IF(D3266="F",1,0)</f>
        <v>0</v>
      </c>
      <c r="N3266" s="319">
        <f t="shared" ref="N3266:N3329" si="567">IF(COUNTBLANK(O3266:R3266)=0,1,0)</f>
        <v>0</v>
      </c>
      <c r="O3266" s="300"/>
      <c r="P3266" s="300"/>
      <c r="Q3266" s="297"/>
      <c r="R3266" s="297"/>
      <c r="S3266" s="299" t="str">
        <f t="shared" si="562"/>
        <v/>
      </c>
    </row>
    <row r="3267" spans="1:19" ht="30" customHeight="1" x14ac:dyDescent="0.2">
      <c r="A3267" s="277" t="str">
        <f t="shared" si="563"/>
        <v/>
      </c>
      <c r="B3267" s="296" t="str">
        <f t="shared" ref="B3267:B3330" si="568">IF(O3267="","",O3267)</f>
        <v/>
      </c>
      <c r="C3267" s="296" t="str">
        <f t="shared" ref="C3267:C3330" si="569">IF(P3267="","",P3267)</f>
        <v/>
      </c>
      <c r="D3267" s="297" t="str">
        <f t="shared" ref="D3267:D3330" si="570">IF(Q3267="","",Q3267)</f>
        <v/>
      </c>
      <c r="E3267" s="298" t="str">
        <f t="shared" si="561"/>
        <v/>
      </c>
      <c r="F3267" s="297"/>
      <c r="G3267" s="297">
        <v>3267</v>
      </c>
      <c r="H3267" s="296" t="str">
        <f t="shared" ref="H3267:H3330" si="571">IF(R3267="","",R3267)</f>
        <v/>
      </c>
      <c r="I3267" s="299" t="str">
        <f t="shared" si="564"/>
        <v/>
      </c>
      <c r="J3267" s="93"/>
      <c r="L3267" s="278">
        <f t="shared" si="565"/>
        <v>0</v>
      </c>
      <c r="M3267" s="278">
        <f t="shared" si="566"/>
        <v>0</v>
      </c>
      <c r="N3267" s="319">
        <f t="shared" si="567"/>
        <v>0</v>
      </c>
      <c r="O3267" s="300"/>
      <c r="P3267" s="300"/>
      <c r="Q3267" s="297"/>
      <c r="R3267" s="297"/>
      <c r="S3267" s="299" t="str">
        <f t="shared" si="562"/>
        <v/>
      </c>
    </row>
    <row r="3268" spans="1:19" ht="30" customHeight="1" x14ac:dyDescent="0.2">
      <c r="A3268" s="277" t="str">
        <f t="shared" si="563"/>
        <v/>
      </c>
      <c r="B3268" s="296" t="str">
        <f t="shared" si="568"/>
        <v/>
      </c>
      <c r="C3268" s="296" t="str">
        <f t="shared" si="569"/>
        <v/>
      </c>
      <c r="D3268" s="297" t="str">
        <f t="shared" si="570"/>
        <v/>
      </c>
      <c r="E3268" s="298" t="str">
        <f t="shared" ref="E3268:E3331" si="572">IF(H3268="","",VALUE(CONCATENATE("01/01/",H3268)))</f>
        <v/>
      </c>
      <c r="F3268" s="297"/>
      <c r="G3268" s="297">
        <v>3268</v>
      </c>
      <c r="H3268" s="296" t="str">
        <f t="shared" si="571"/>
        <v/>
      </c>
      <c r="I3268" s="299" t="str">
        <f t="shared" si="564"/>
        <v/>
      </c>
      <c r="J3268" s="93"/>
      <c r="L3268" s="278">
        <f t="shared" si="565"/>
        <v>0</v>
      </c>
      <c r="M3268" s="278">
        <f t="shared" si="566"/>
        <v>0</v>
      </c>
      <c r="N3268" s="319">
        <f t="shared" si="567"/>
        <v>0</v>
      </c>
      <c r="O3268" s="300"/>
      <c r="P3268" s="300"/>
      <c r="Q3268" s="297"/>
      <c r="R3268" s="297"/>
      <c r="S3268" s="299" t="str">
        <f t="shared" si="562"/>
        <v/>
      </c>
    </row>
    <row r="3269" spans="1:19" ht="30" customHeight="1" x14ac:dyDescent="0.2">
      <c r="A3269" s="277" t="str">
        <f t="shared" si="563"/>
        <v/>
      </c>
      <c r="B3269" s="296" t="str">
        <f t="shared" si="568"/>
        <v/>
      </c>
      <c r="C3269" s="296" t="str">
        <f t="shared" si="569"/>
        <v/>
      </c>
      <c r="D3269" s="297" t="str">
        <f t="shared" si="570"/>
        <v/>
      </c>
      <c r="E3269" s="298" t="str">
        <f t="shared" si="572"/>
        <v/>
      </c>
      <c r="F3269" s="297"/>
      <c r="G3269" s="297">
        <v>3269</v>
      </c>
      <c r="H3269" s="296" t="str">
        <f t="shared" si="571"/>
        <v/>
      </c>
      <c r="I3269" s="299" t="str">
        <f t="shared" si="564"/>
        <v/>
      </c>
      <c r="J3269" s="93"/>
      <c r="L3269" s="278">
        <f t="shared" si="565"/>
        <v>0</v>
      </c>
      <c r="M3269" s="278">
        <f t="shared" si="566"/>
        <v>0</v>
      </c>
      <c r="N3269" s="319">
        <f t="shared" si="567"/>
        <v>0</v>
      </c>
      <c r="O3269" s="300"/>
      <c r="P3269" s="300"/>
      <c r="Q3269" s="297"/>
      <c r="R3269" s="297"/>
      <c r="S3269" s="299" t="str">
        <f t="shared" si="562"/>
        <v/>
      </c>
    </row>
    <row r="3270" spans="1:19" ht="30" customHeight="1" x14ac:dyDescent="0.2">
      <c r="A3270" s="277" t="str">
        <f t="shared" si="563"/>
        <v/>
      </c>
      <c r="B3270" s="296" t="str">
        <f t="shared" si="568"/>
        <v/>
      </c>
      <c r="C3270" s="296" t="str">
        <f t="shared" si="569"/>
        <v/>
      </c>
      <c r="D3270" s="297" t="str">
        <f t="shared" si="570"/>
        <v/>
      </c>
      <c r="E3270" s="298" t="str">
        <f t="shared" si="572"/>
        <v/>
      </c>
      <c r="F3270" s="297"/>
      <c r="G3270" s="297">
        <v>3270</v>
      </c>
      <c r="H3270" s="296" t="str">
        <f t="shared" si="571"/>
        <v/>
      </c>
      <c r="I3270" s="299" t="str">
        <f t="shared" si="564"/>
        <v/>
      </c>
      <c r="J3270" s="93"/>
      <c r="L3270" s="278">
        <f t="shared" si="565"/>
        <v>0</v>
      </c>
      <c r="M3270" s="278">
        <f t="shared" si="566"/>
        <v>0</v>
      </c>
      <c r="N3270" s="319">
        <f t="shared" si="567"/>
        <v>0</v>
      </c>
      <c r="O3270" s="300"/>
      <c r="P3270" s="300"/>
      <c r="Q3270" s="297"/>
      <c r="R3270" s="297"/>
      <c r="S3270" s="299" t="str">
        <f t="shared" si="562"/>
        <v/>
      </c>
    </row>
    <row r="3271" spans="1:19" ht="30" customHeight="1" x14ac:dyDescent="0.2">
      <c r="A3271" s="277" t="str">
        <f t="shared" si="563"/>
        <v/>
      </c>
      <c r="B3271" s="296" t="str">
        <f t="shared" si="568"/>
        <v/>
      </c>
      <c r="C3271" s="296" t="str">
        <f t="shared" si="569"/>
        <v/>
      </c>
      <c r="D3271" s="297" t="str">
        <f t="shared" si="570"/>
        <v/>
      </c>
      <c r="E3271" s="298" t="str">
        <f t="shared" si="572"/>
        <v/>
      </c>
      <c r="F3271" s="297"/>
      <c r="G3271" s="297">
        <v>3271</v>
      </c>
      <c r="H3271" s="296" t="str">
        <f t="shared" si="571"/>
        <v/>
      </c>
      <c r="I3271" s="299" t="str">
        <f t="shared" si="564"/>
        <v/>
      </c>
      <c r="J3271" s="93"/>
      <c r="L3271" s="278">
        <f t="shared" si="565"/>
        <v>0</v>
      </c>
      <c r="M3271" s="278">
        <f t="shared" si="566"/>
        <v>0</v>
      </c>
      <c r="N3271" s="319">
        <f t="shared" si="567"/>
        <v>0</v>
      </c>
      <c r="O3271" s="300"/>
      <c r="P3271" s="300"/>
      <c r="Q3271" s="297"/>
      <c r="R3271" s="297"/>
      <c r="S3271" s="299" t="str">
        <f t="shared" si="562"/>
        <v/>
      </c>
    </row>
    <row r="3272" spans="1:19" ht="30" customHeight="1" x14ac:dyDescent="0.2">
      <c r="A3272" s="277" t="str">
        <f t="shared" si="563"/>
        <v/>
      </c>
      <c r="B3272" s="296" t="str">
        <f t="shared" si="568"/>
        <v/>
      </c>
      <c r="C3272" s="296" t="str">
        <f t="shared" si="569"/>
        <v/>
      </c>
      <c r="D3272" s="297" t="str">
        <f t="shared" si="570"/>
        <v/>
      </c>
      <c r="E3272" s="298" t="str">
        <f t="shared" si="572"/>
        <v/>
      </c>
      <c r="F3272" s="297"/>
      <c r="G3272" s="297">
        <v>3272</v>
      </c>
      <c r="H3272" s="296" t="str">
        <f t="shared" si="571"/>
        <v/>
      </c>
      <c r="I3272" s="299" t="str">
        <f t="shared" si="564"/>
        <v/>
      </c>
      <c r="J3272" s="93"/>
      <c r="L3272" s="278">
        <f t="shared" si="565"/>
        <v>0</v>
      </c>
      <c r="M3272" s="278">
        <f t="shared" si="566"/>
        <v>0</v>
      </c>
      <c r="N3272" s="319">
        <f t="shared" si="567"/>
        <v>0</v>
      </c>
      <c r="O3272" s="300"/>
      <c r="P3272" s="300"/>
      <c r="Q3272" s="297"/>
      <c r="R3272" s="297"/>
      <c r="S3272" s="299" t="str">
        <f t="shared" si="562"/>
        <v/>
      </c>
    </row>
    <row r="3273" spans="1:19" ht="30" customHeight="1" x14ac:dyDescent="0.2">
      <c r="A3273" s="277" t="str">
        <f t="shared" si="563"/>
        <v/>
      </c>
      <c r="B3273" s="296" t="str">
        <f t="shared" si="568"/>
        <v/>
      </c>
      <c r="C3273" s="296" t="str">
        <f t="shared" si="569"/>
        <v/>
      </c>
      <c r="D3273" s="297" t="str">
        <f t="shared" si="570"/>
        <v/>
      </c>
      <c r="E3273" s="298" t="str">
        <f t="shared" si="572"/>
        <v/>
      </c>
      <c r="F3273" s="297"/>
      <c r="G3273" s="297">
        <v>3273</v>
      </c>
      <c r="H3273" s="296" t="str">
        <f t="shared" si="571"/>
        <v/>
      </c>
      <c r="I3273" s="299" t="str">
        <f t="shared" si="564"/>
        <v/>
      </c>
      <c r="J3273" s="93"/>
      <c r="L3273" s="278">
        <f t="shared" si="565"/>
        <v>0</v>
      </c>
      <c r="M3273" s="278">
        <f t="shared" si="566"/>
        <v>0</v>
      </c>
      <c r="N3273" s="319">
        <f t="shared" si="567"/>
        <v>0</v>
      </c>
      <c r="O3273" s="300"/>
      <c r="P3273" s="300"/>
      <c r="Q3273" s="297"/>
      <c r="R3273" s="297"/>
      <c r="S3273" s="299" t="str">
        <f t="shared" si="562"/>
        <v/>
      </c>
    </row>
    <row r="3274" spans="1:19" ht="30" customHeight="1" x14ac:dyDescent="0.2">
      <c r="A3274" s="277" t="str">
        <f t="shared" si="563"/>
        <v/>
      </c>
      <c r="B3274" s="296" t="str">
        <f t="shared" si="568"/>
        <v/>
      </c>
      <c r="C3274" s="296" t="str">
        <f t="shared" si="569"/>
        <v/>
      </c>
      <c r="D3274" s="297" t="str">
        <f t="shared" si="570"/>
        <v/>
      </c>
      <c r="E3274" s="298" t="str">
        <f t="shared" si="572"/>
        <v/>
      </c>
      <c r="F3274" s="297"/>
      <c r="G3274" s="297">
        <v>3274</v>
      </c>
      <c r="H3274" s="296" t="str">
        <f t="shared" si="571"/>
        <v/>
      </c>
      <c r="I3274" s="299" t="str">
        <f t="shared" si="564"/>
        <v/>
      </c>
      <c r="J3274" s="93"/>
      <c r="L3274" s="278">
        <f t="shared" si="565"/>
        <v>0</v>
      </c>
      <c r="M3274" s="278">
        <f t="shared" si="566"/>
        <v>0</v>
      </c>
      <c r="N3274" s="319">
        <f t="shared" si="567"/>
        <v>0</v>
      </c>
      <c r="O3274" s="300"/>
      <c r="P3274" s="300"/>
      <c r="Q3274" s="297"/>
      <c r="R3274" s="297"/>
      <c r="S3274" s="299" t="str">
        <f t="shared" si="562"/>
        <v/>
      </c>
    </row>
    <row r="3275" spans="1:19" ht="30" customHeight="1" x14ac:dyDescent="0.2">
      <c r="A3275" s="277" t="str">
        <f t="shared" si="563"/>
        <v/>
      </c>
      <c r="B3275" s="296" t="str">
        <f t="shared" si="568"/>
        <v/>
      </c>
      <c r="C3275" s="296" t="str">
        <f t="shared" si="569"/>
        <v/>
      </c>
      <c r="D3275" s="297" t="str">
        <f t="shared" si="570"/>
        <v/>
      </c>
      <c r="E3275" s="298" t="str">
        <f t="shared" si="572"/>
        <v/>
      </c>
      <c r="F3275" s="297"/>
      <c r="G3275" s="297">
        <v>3275</v>
      </c>
      <c r="H3275" s="296" t="str">
        <f t="shared" si="571"/>
        <v/>
      </c>
      <c r="I3275" s="299" t="str">
        <f t="shared" si="564"/>
        <v/>
      </c>
      <c r="J3275" s="93"/>
      <c r="L3275" s="278">
        <f t="shared" si="565"/>
        <v>0</v>
      </c>
      <c r="M3275" s="278">
        <f t="shared" si="566"/>
        <v>0</v>
      </c>
      <c r="N3275" s="319">
        <f t="shared" si="567"/>
        <v>0</v>
      </c>
      <c r="O3275" s="300"/>
      <c r="P3275" s="300"/>
      <c r="Q3275" s="297"/>
      <c r="R3275" s="297"/>
      <c r="S3275" s="299" t="str">
        <f t="shared" si="562"/>
        <v/>
      </c>
    </row>
    <row r="3276" spans="1:19" ht="30" customHeight="1" x14ac:dyDescent="0.2">
      <c r="A3276" s="277" t="str">
        <f t="shared" si="563"/>
        <v/>
      </c>
      <c r="B3276" s="296" t="str">
        <f t="shared" si="568"/>
        <v/>
      </c>
      <c r="C3276" s="296" t="str">
        <f t="shared" si="569"/>
        <v/>
      </c>
      <c r="D3276" s="297" t="str">
        <f t="shared" si="570"/>
        <v/>
      </c>
      <c r="E3276" s="298" t="str">
        <f t="shared" si="572"/>
        <v/>
      </c>
      <c r="F3276" s="297"/>
      <c r="G3276" s="297">
        <v>3276</v>
      </c>
      <c r="H3276" s="296" t="str">
        <f t="shared" si="571"/>
        <v/>
      </c>
      <c r="I3276" s="299" t="str">
        <f t="shared" si="564"/>
        <v/>
      </c>
      <c r="J3276" s="93"/>
      <c r="L3276" s="278">
        <f t="shared" si="565"/>
        <v>0</v>
      </c>
      <c r="M3276" s="278">
        <f t="shared" si="566"/>
        <v>0</v>
      </c>
      <c r="N3276" s="319">
        <f t="shared" si="567"/>
        <v>0</v>
      </c>
      <c r="O3276" s="300"/>
      <c r="P3276" s="300"/>
      <c r="Q3276" s="297"/>
      <c r="R3276" s="297"/>
      <c r="S3276" s="299" t="str">
        <f t="shared" si="562"/>
        <v/>
      </c>
    </row>
    <row r="3277" spans="1:19" ht="30" customHeight="1" x14ac:dyDescent="0.2">
      <c r="A3277" s="277" t="str">
        <f t="shared" si="563"/>
        <v/>
      </c>
      <c r="B3277" s="296" t="str">
        <f t="shared" si="568"/>
        <v/>
      </c>
      <c r="C3277" s="296" t="str">
        <f t="shared" si="569"/>
        <v/>
      </c>
      <c r="D3277" s="297" t="str">
        <f t="shared" si="570"/>
        <v/>
      </c>
      <c r="E3277" s="298" t="str">
        <f t="shared" si="572"/>
        <v/>
      </c>
      <c r="F3277" s="297"/>
      <c r="G3277" s="297">
        <v>3277</v>
      </c>
      <c r="H3277" s="296" t="str">
        <f t="shared" si="571"/>
        <v/>
      </c>
      <c r="I3277" s="299" t="str">
        <f t="shared" si="564"/>
        <v/>
      </c>
      <c r="J3277" s="93"/>
      <c r="L3277" s="278">
        <f t="shared" si="565"/>
        <v>0</v>
      </c>
      <c r="M3277" s="278">
        <f t="shared" si="566"/>
        <v>0</v>
      </c>
      <c r="N3277" s="319">
        <f t="shared" si="567"/>
        <v>0</v>
      </c>
      <c r="O3277" s="300"/>
      <c r="P3277" s="300"/>
      <c r="Q3277" s="297"/>
      <c r="R3277" s="297"/>
      <c r="S3277" s="299" t="str">
        <f t="shared" si="562"/>
        <v/>
      </c>
    </row>
    <row r="3278" spans="1:19" ht="30" customHeight="1" x14ac:dyDescent="0.2">
      <c r="A3278" s="277" t="str">
        <f t="shared" si="563"/>
        <v/>
      </c>
      <c r="B3278" s="296" t="str">
        <f t="shared" si="568"/>
        <v/>
      </c>
      <c r="C3278" s="296" t="str">
        <f t="shared" si="569"/>
        <v/>
      </c>
      <c r="D3278" s="297" t="str">
        <f t="shared" si="570"/>
        <v/>
      </c>
      <c r="E3278" s="298" t="str">
        <f t="shared" si="572"/>
        <v/>
      </c>
      <c r="F3278" s="297"/>
      <c r="G3278" s="297">
        <v>3278</v>
      </c>
      <c r="H3278" s="296" t="str">
        <f t="shared" si="571"/>
        <v/>
      </c>
      <c r="I3278" s="299" t="str">
        <f t="shared" si="564"/>
        <v/>
      </c>
      <c r="J3278" s="93"/>
      <c r="L3278" s="278">
        <f t="shared" si="565"/>
        <v>0</v>
      </c>
      <c r="M3278" s="278">
        <f t="shared" si="566"/>
        <v>0</v>
      </c>
      <c r="N3278" s="319">
        <f t="shared" si="567"/>
        <v>0</v>
      </c>
      <c r="O3278" s="300"/>
      <c r="P3278" s="300"/>
      <c r="Q3278" s="297"/>
      <c r="R3278" s="297"/>
      <c r="S3278" s="299" t="str">
        <f t="shared" si="562"/>
        <v/>
      </c>
    </row>
    <row r="3279" spans="1:19" ht="30" customHeight="1" x14ac:dyDescent="0.2">
      <c r="A3279" s="277" t="str">
        <f t="shared" si="563"/>
        <v/>
      </c>
      <c r="B3279" s="296" t="str">
        <f t="shared" si="568"/>
        <v/>
      </c>
      <c r="C3279" s="296" t="str">
        <f t="shared" si="569"/>
        <v/>
      </c>
      <c r="D3279" s="297" t="str">
        <f t="shared" si="570"/>
        <v/>
      </c>
      <c r="E3279" s="298" t="str">
        <f t="shared" si="572"/>
        <v/>
      </c>
      <c r="F3279" s="297"/>
      <c r="G3279" s="297">
        <v>3279</v>
      </c>
      <c r="H3279" s="296" t="str">
        <f t="shared" si="571"/>
        <v/>
      </c>
      <c r="I3279" s="299" t="str">
        <f t="shared" si="564"/>
        <v/>
      </c>
      <c r="J3279" s="93"/>
      <c r="L3279" s="278">
        <f t="shared" si="565"/>
        <v>0</v>
      </c>
      <c r="M3279" s="278">
        <f t="shared" si="566"/>
        <v>0</v>
      </c>
      <c r="N3279" s="319">
        <f t="shared" si="567"/>
        <v>0</v>
      </c>
      <c r="O3279" s="300"/>
      <c r="P3279" s="300"/>
      <c r="Q3279" s="297"/>
      <c r="R3279" s="297"/>
      <c r="S3279" s="299" t="str">
        <f t="shared" si="562"/>
        <v/>
      </c>
    </row>
    <row r="3280" spans="1:19" ht="30" customHeight="1" x14ac:dyDescent="0.2">
      <c r="A3280" s="277" t="str">
        <f t="shared" si="563"/>
        <v/>
      </c>
      <c r="B3280" s="296" t="str">
        <f t="shared" si="568"/>
        <v/>
      </c>
      <c r="C3280" s="296" t="str">
        <f t="shared" si="569"/>
        <v/>
      </c>
      <c r="D3280" s="297" t="str">
        <f t="shared" si="570"/>
        <v/>
      </c>
      <c r="E3280" s="298" t="str">
        <f t="shared" si="572"/>
        <v/>
      </c>
      <c r="F3280" s="297"/>
      <c r="G3280" s="297">
        <v>3280</v>
      </c>
      <c r="H3280" s="296" t="str">
        <f t="shared" si="571"/>
        <v/>
      </c>
      <c r="I3280" s="299" t="str">
        <f t="shared" si="564"/>
        <v/>
      </c>
      <c r="J3280" s="93"/>
      <c r="L3280" s="278">
        <f t="shared" si="565"/>
        <v>0</v>
      </c>
      <c r="M3280" s="278">
        <f t="shared" si="566"/>
        <v>0</v>
      </c>
      <c r="N3280" s="319">
        <f t="shared" si="567"/>
        <v>0</v>
      </c>
      <c r="O3280" s="300"/>
      <c r="P3280" s="300"/>
      <c r="Q3280" s="297"/>
      <c r="R3280" s="297"/>
      <c r="S3280" s="299" t="str">
        <f t="shared" si="562"/>
        <v/>
      </c>
    </row>
    <row r="3281" spans="1:19" ht="30" customHeight="1" x14ac:dyDescent="0.2">
      <c r="A3281" s="277" t="str">
        <f t="shared" si="563"/>
        <v/>
      </c>
      <c r="B3281" s="296" t="str">
        <f t="shared" si="568"/>
        <v/>
      </c>
      <c r="C3281" s="296" t="str">
        <f t="shared" si="569"/>
        <v/>
      </c>
      <c r="D3281" s="297" t="str">
        <f t="shared" si="570"/>
        <v/>
      </c>
      <c r="E3281" s="298" t="str">
        <f t="shared" si="572"/>
        <v/>
      </c>
      <c r="F3281" s="297"/>
      <c r="G3281" s="297">
        <v>3281</v>
      </c>
      <c r="H3281" s="296" t="str">
        <f t="shared" si="571"/>
        <v/>
      </c>
      <c r="I3281" s="299" t="str">
        <f t="shared" si="564"/>
        <v/>
      </c>
      <c r="J3281" s="93"/>
      <c r="L3281" s="278">
        <f t="shared" si="565"/>
        <v>0</v>
      </c>
      <c r="M3281" s="278">
        <f t="shared" si="566"/>
        <v>0</v>
      </c>
      <c r="N3281" s="319">
        <f t="shared" si="567"/>
        <v>0</v>
      </c>
      <c r="O3281" s="300"/>
      <c r="P3281" s="300"/>
      <c r="Q3281" s="297"/>
      <c r="R3281" s="297"/>
      <c r="S3281" s="299" t="str">
        <f t="shared" ref="S3281:S3344" si="573">IF(R3281="","",CONCATENATE("C",IF(R3281&gt;$X$1-25,0,INT(($X$1-R3281-20)/5))))</f>
        <v/>
      </c>
    </row>
    <row r="3282" spans="1:19" ht="30" customHeight="1" x14ac:dyDescent="0.2">
      <c r="A3282" s="277" t="str">
        <f t="shared" si="563"/>
        <v/>
      </c>
      <c r="B3282" s="296" t="str">
        <f t="shared" si="568"/>
        <v/>
      </c>
      <c r="C3282" s="296" t="str">
        <f t="shared" si="569"/>
        <v/>
      </c>
      <c r="D3282" s="297" t="str">
        <f t="shared" si="570"/>
        <v/>
      </c>
      <c r="E3282" s="298" t="str">
        <f t="shared" si="572"/>
        <v/>
      </c>
      <c r="F3282" s="297"/>
      <c r="G3282" s="297">
        <v>3282</v>
      </c>
      <c r="H3282" s="296" t="str">
        <f t="shared" si="571"/>
        <v/>
      </c>
      <c r="I3282" s="299" t="str">
        <f t="shared" si="564"/>
        <v/>
      </c>
      <c r="J3282" s="93"/>
      <c r="L3282" s="278">
        <f t="shared" si="565"/>
        <v>0</v>
      </c>
      <c r="M3282" s="278">
        <f t="shared" si="566"/>
        <v>0</v>
      </c>
      <c r="N3282" s="319">
        <f t="shared" si="567"/>
        <v>0</v>
      </c>
      <c r="O3282" s="300"/>
      <c r="P3282" s="300"/>
      <c r="Q3282" s="297"/>
      <c r="R3282" s="297"/>
      <c r="S3282" s="299" t="str">
        <f t="shared" si="573"/>
        <v/>
      </c>
    </row>
    <row r="3283" spans="1:19" ht="30" customHeight="1" x14ac:dyDescent="0.2">
      <c r="A3283" s="277" t="str">
        <f t="shared" si="563"/>
        <v/>
      </c>
      <c r="B3283" s="296" t="str">
        <f t="shared" si="568"/>
        <v/>
      </c>
      <c r="C3283" s="296" t="str">
        <f t="shared" si="569"/>
        <v/>
      </c>
      <c r="D3283" s="297" t="str">
        <f t="shared" si="570"/>
        <v/>
      </c>
      <c r="E3283" s="298" t="str">
        <f t="shared" si="572"/>
        <v/>
      </c>
      <c r="F3283" s="297"/>
      <c r="G3283" s="297">
        <v>3283</v>
      </c>
      <c r="H3283" s="296" t="str">
        <f t="shared" si="571"/>
        <v/>
      </c>
      <c r="I3283" s="299" t="str">
        <f t="shared" si="564"/>
        <v/>
      </c>
      <c r="J3283" s="93"/>
      <c r="L3283" s="278">
        <f t="shared" si="565"/>
        <v>0</v>
      </c>
      <c r="M3283" s="278">
        <f t="shared" si="566"/>
        <v>0</v>
      </c>
      <c r="N3283" s="319">
        <f t="shared" si="567"/>
        <v>0</v>
      </c>
      <c r="O3283" s="300"/>
      <c r="P3283" s="300"/>
      <c r="Q3283" s="297"/>
      <c r="R3283" s="297"/>
      <c r="S3283" s="299" t="str">
        <f t="shared" si="573"/>
        <v/>
      </c>
    </row>
    <row r="3284" spans="1:19" ht="30" customHeight="1" x14ac:dyDescent="0.2">
      <c r="A3284" s="277" t="str">
        <f t="shared" si="563"/>
        <v/>
      </c>
      <c r="B3284" s="296" t="str">
        <f t="shared" si="568"/>
        <v/>
      </c>
      <c r="C3284" s="296" t="str">
        <f t="shared" si="569"/>
        <v/>
      </c>
      <c r="D3284" s="297" t="str">
        <f t="shared" si="570"/>
        <v/>
      </c>
      <c r="E3284" s="298" t="str">
        <f t="shared" si="572"/>
        <v/>
      </c>
      <c r="F3284" s="297"/>
      <c r="G3284" s="297">
        <v>3284</v>
      </c>
      <c r="H3284" s="296" t="str">
        <f t="shared" si="571"/>
        <v/>
      </c>
      <c r="I3284" s="299" t="str">
        <f t="shared" si="564"/>
        <v/>
      </c>
      <c r="J3284" s="93"/>
      <c r="L3284" s="278">
        <f t="shared" si="565"/>
        <v>0</v>
      </c>
      <c r="M3284" s="278">
        <f t="shared" si="566"/>
        <v>0</v>
      </c>
      <c r="N3284" s="319">
        <f t="shared" si="567"/>
        <v>0</v>
      </c>
      <c r="O3284" s="300"/>
      <c r="P3284" s="300"/>
      <c r="Q3284" s="297"/>
      <c r="R3284" s="297"/>
      <c r="S3284" s="299" t="str">
        <f t="shared" si="573"/>
        <v/>
      </c>
    </row>
    <row r="3285" spans="1:19" ht="30" customHeight="1" x14ac:dyDescent="0.2">
      <c r="A3285" s="277" t="str">
        <f t="shared" si="563"/>
        <v/>
      </c>
      <c r="B3285" s="296" t="str">
        <f t="shared" si="568"/>
        <v/>
      </c>
      <c r="C3285" s="296" t="str">
        <f t="shared" si="569"/>
        <v/>
      </c>
      <c r="D3285" s="297" t="str">
        <f t="shared" si="570"/>
        <v/>
      </c>
      <c r="E3285" s="298" t="str">
        <f t="shared" si="572"/>
        <v/>
      </c>
      <c r="F3285" s="297"/>
      <c r="G3285" s="297">
        <v>3285</v>
      </c>
      <c r="H3285" s="296" t="str">
        <f t="shared" si="571"/>
        <v/>
      </c>
      <c r="I3285" s="299" t="str">
        <f t="shared" si="564"/>
        <v/>
      </c>
      <c r="J3285" s="93"/>
      <c r="L3285" s="278">
        <f t="shared" si="565"/>
        <v>0</v>
      </c>
      <c r="M3285" s="278">
        <f t="shared" si="566"/>
        <v>0</v>
      </c>
      <c r="N3285" s="319">
        <f t="shared" si="567"/>
        <v>0</v>
      </c>
      <c r="O3285" s="300"/>
      <c r="P3285" s="300"/>
      <c r="Q3285" s="297"/>
      <c r="R3285" s="297"/>
      <c r="S3285" s="299" t="str">
        <f t="shared" si="573"/>
        <v/>
      </c>
    </row>
    <row r="3286" spans="1:19" ht="30" customHeight="1" x14ac:dyDescent="0.2">
      <c r="A3286" s="277" t="str">
        <f t="shared" si="563"/>
        <v/>
      </c>
      <c r="B3286" s="296" t="str">
        <f t="shared" si="568"/>
        <v/>
      </c>
      <c r="C3286" s="296" t="str">
        <f t="shared" si="569"/>
        <v/>
      </c>
      <c r="D3286" s="297" t="str">
        <f t="shared" si="570"/>
        <v/>
      </c>
      <c r="E3286" s="298" t="str">
        <f t="shared" si="572"/>
        <v/>
      </c>
      <c r="F3286" s="297"/>
      <c r="G3286" s="297">
        <v>3286</v>
      </c>
      <c r="H3286" s="296" t="str">
        <f t="shared" si="571"/>
        <v/>
      </c>
      <c r="I3286" s="299" t="str">
        <f t="shared" si="564"/>
        <v/>
      </c>
      <c r="J3286" s="93"/>
      <c r="L3286" s="278">
        <f t="shared" si="565"/>
        <v>0</v>
      </c>
      <c r="M3286" s="278">
        <f t="shared" si="566"/>
        <v>0</v>
      </c>
      <c r="N3286" s="319">
        <f t="shared" si="567"/>
        <v>0</v>
      </c>
      <c r="O3286" s="300"/>
      <c r="P3286" s="300"/>
      <c r="Q3286" s="297"/>
      <c r="R3286" s="297"/>
      <c r="S3286" s="299" t="str">
        <f t="shared" si="573"/>
        <v/>
      </c>
    </row>
    <row r="3287" spans="1:19" ht="30" customHeight="1" x14ac:dyDescent="0.2">
      <c r="A3287" s="277" t="str">
        <f t="shared" si="563"/>
        <v/>
      </c>
      <c r="B3287" s="296" t="str">
        <f t="shared" si="568"/>
        <v/>
      </c>
      <c r="C3287" s="296" t="str">
        <f t="shared" si="569"/>
        <v/>
      </c>
      <c r="D3287" s="297" t="str">
        <f t="shared" si="570"/>
        <v/>
      </c>
      <c r="E3287" s="298" t="str">
        <f t="shared" si="572"/>
        <v/>
      </c>
      <c r="F3287" s="297"/>
      <c r="G3287" s="297">
        <v>3287</v>
      </c>
      <c r="H3287" s="296" t="str">
        <f t="shared" si="571"/>
        <v/>
      </c>
      <c r="I3287" s="299" t="str">
        <f t="shared" si="564"/>
        <v/>
      </c>
      <c r="J3287" s="93"/>
      <c r="L3287" s="278">
        <f t="shared" si="565"/>
        <v>0</v>
      </c>
      <c r="M3287" s="278">
        <f t="shared" si="566"/>
        <v>0</v>
      </c>
      <c r="N3287" s="319">
        <f t="shared" si="567"/>
        <v>0</v>
      </c>
      <c r="O3287" s="300"/>
      <c r="P3287" s="300"/>
      <c r="Q3287" s="297"/>
      <c r="R3287" s="297"/>
      <c r="S3287" s="299" t="str">
        <f t="shared" si="573"/>
        <v/>
      </c>
    </row>
    <row r="3288" spans="1:19" ht="30" customHeight="1" x14ac:dyDescent="0.2">
      <c r="A3288" s="277" t="str">
        <f t="shared" si="563"/>
        <v/>
      </c>
      <c r="B3288" s="296" t="str">
        <f t="shared" si="568"/>
        <v/>
      </c>
      <c r="C3288" s="296" t="str">
        <f t="shared" si="569"/>
        <v/>
      </c>
      <c r="D3288" s="297" t="str">
        <f t="shared" si="570"/>
        <v/>
      </c>
      <c r="E3288" s="298" t="str">
        <f t="shared" si="572"/>
        <v/>
      </c>
      <c r="F3288" s="297"/>
      <c r="G3288" s="297">
        <v>3288</v>
      </c>
      <c r="H3288" s="296" t="str">
        <f t="shared" si="571"/>
        <v/>
      </c>
      <c r="I3288" s="299" t="str">
        <f t="shared" si="564"/>
        <v/>
      </c>
      <c r="J3288" s="93"/>
      <c r="L3288" s="278">
        <f t="shared" si="565"/>
        <v>0</v>
      </c>
      <c r="M3288" s="278">
        <f t="shared" si="566"/>
        <v>0</v>
      </c>
      <c r="N3288" s="319">
        <f t="shared" si="567"/>
        <v>0</v>
      </c>
      <c r="O3288" s="300"/>
      <c r="P3288" s="300"/>
      <c r="Q3288" s="297"/>
      <c r="R3288" s="297"/>
      <c r="S3288" s="299" t="str">
        <f t="shared" si="573"/>
        <v/>
      </c>
    </row>
    <row r="3289" spans="1:19" ht="30" customHeight="1" x14ac:dyDescent="0.2">
      <c r="A3289" s="277" t="str">
        <f t="shared" si="563"/>
        <v/>
      </c>
      <c r="B3289" s="296" t="str">
        <f t="shared" si="568"/>
        <v/>
      </c>
      <c r="C3289" s="296" t="str">
        <f t="shared" si="569"/>
        <v/>
      </c>
      <c r="D3289" s="297" t="str">
        <f t="shared" si="570"/>
        <v/>
      </c>
      <c r="E3289" s="298" t="str">
        <f t="shared" si="572"/>
        <v/>
      </c>
      <c r="F3289" s="297"/>
      <c r="G3289" s="297">
        <v>3289</v>
      </c>
      <c r="H3289" s="296" t="str">
        <f t="shared" si="571"/>
        <v/>
      </c>
      <c r="I3289" s="299" t="str">
        <f t="shared" si="564"/>
        <v/>
      </c>
      <c r="J3289" s="93"/>
      <c r="L3289" s="278">
        <f t="shared" si="565"/>
        <v>0</v>
      </c>
      <c r="M3289" s="278">
        <f t="shared" si="566"/>
        <v>0</v>
      </c>
      <c r="N3289" s="319">
        <f t="shared" si="567"/>
        <v>0</v>
      </c>
      <c r="O3289" s="300"/>
      <c r="P3289" s="300"/>
      <c r="Q3289" s="297"/>
      <c r="R3289" s="297"/>
      <c r="S3289" s="299" t="str">
        <f t="shared" si="573"/>
        <v/>
      </c>
    </row>
    <row r="3290" spans="1:19" ht="30" customHeight="1" x14ac:dyDescent="0.2">
      <c r="A3290" s="277" t="str">
        <f t="shared" si="563"/>
        <v/>
      </c>
      <c r="B3290" s="296" t="str">
        <f t="shared" si="568"/>
        <v/>
      </c>
      <c r="C3290" s="296" t="str">
        <f t="shared" si="569"/>
        <v/>
      </c>
      <c r="D3290" s="297" t="str">
        <f t="shared" si="570"/>
        <v/>
      </c>
      <c r="E3290" s="298" t="str">
        <f t="shared" si="572"/>
        <v/>
      </c>
      <c r="F3290" s="297"/>
      <c r="G3290" s="297">
        <v>3290</v>
      </c>
      <c r="H3290" s="296" t="str">
        <f t="shared" si="571"/>
        <v/>
      </c>
      <c r="I3290" s="299" t="str">
        <f t="shared" si="564"/>
        <v/>
      </c>
      <c r="J3290" s="93"/>
      <c r="L3290" s="278">
        <f t="shared" si="565"/>
        <v>0</v>
      </c>
      <c r="M3290" s="278">
        <f t="shared" si="566"/>
        <v>0</v>
      </c>
      <c r="N3290" s="319">
        <f t="shared" si="567"/>
        <v>0</v>
      </c>
      <c r="O3290" s="300"/>
      <c r="P3290" s="300"/>
      <c r="Q3290" s="297"/>
      <c r="R3290" s="297"/>
      <c r="S3290" s="299" t="str">
        <f t="shared" si="573"/>
        <v/>
      </c>
    </row>
    <row r="3291" spans="1:19" ht="30" customHeight="1" x14ac:dyDescent="0.2">
      <c r="A3291" s="277" t="str">
        <f t="shared" si="563"/>
        <v/>
      </c>
      <c r="B3291" s="296" t="str">
        <f t="shared" si="568"/>
        <v/>
      </c>
      <c r="C3291" s="296" t="str">
        <f t="shared" si="569"/>
        <v/>
      </c>
      <c r="D3291" s="297" t="str">
        <f t="shared" si="570"/>
        <v/>
      </c>
      <c r="E3291" s="298" t="str">
        <f t="shared" si="572"/>
        <v/>
      </c>
      <c r="F3291" s="297"/>
      <c r="G3291" s="297">
        <v>3291</v>
      </c>
      <c r="H3291" s="296" t="str">
        <f t="shared" si="571"/>
        <v/>
      </c>
      <c r="I3291" s="299" t="str">
        <f t="shared" si="564"/>
        <v/>
      </c>
      <c r="J3291" s="93"/>
      <c r="L3291" s="278">
        <f t="shared" si="565"/>
        <v>0</v>
      </c>
      <c r="M3291" s="278">
        <f t="shared" si="566"/>
        <v>0</v>
      </c>
      <c r="N3291" s="319">
        <f t="shared" si="567"/>
        <v>0</v>
      </c>
      <c r="O3291" s="300"/>
      <c r="P3291" s="300"/>
      <c r="Q3291" s="297"/>
      <c r="R3291" s="297"/>
      <c r="S3291" s="299" t="str">
        <f t="shared" si="573"/>
        <v/>
      </c>
    </row>
    <row r="3292" spans="1:19" ht="30" customHeight="1" x14ac:dyDescent="0.2">
      <c r="A3292" s="277" t="str">
        <f t="shared" si="563"/>
        <v/>
      </c>
      <c r="B3292" s="296" t="str">
        <f t="shared" si="568"/>
        <v/>
      </c>
      <c r="C3292" s="296" t="str">
        <f t="shared" si="569"/>
        <v/>
      </c>
      <c r="D3292" s="297" t="str">
        <f t="shared" si="570"/>
        <v/>
      </c>
      <c r="E3292" s="298" t="str">
        <f t="shared" si="572"/>
        <v/>
      </c>
      <c r="F3292" s="297"/>
      <c r="G3292" s="297">
        <v>3292</v>
      </c>
      <c r="H3292" s="296" t="str">
        <f t="shared" si="571"/>
        <v/>
      </c>
      <c r="I3292" s="299" t="str">
        <f t="shared" si="564"/>
        <v/>
      </c>
      <c r="J3292" s="93"/>
      <c r="L3292" s="278">
        <f t="shared" si="565"/>
        <v>0</v>
      </c>
      <c r="M3292" s="278">
        <f t="shared" si="566"/>
        <v>0</v>
      </c>
      <c r="N3292" s="319">
        <f t="shared" si="567"/>
        <v>0</v>
      </c>
      <c r="O3292" s="300"/>
      <c r="P3292" s="300"/>
      <c r="Q3292" s="297"/>
      <c r="R3292" s="297"/>
      <c r="S3292" s="299" t="str">
        <f t="shared" si="573"/>
        <v/>
      </c>
    </row>
    <row r="3293" spans="1:19" ht="30" customHeight="1" x14ac:dyDescent="0.2">
      <c r="A3293" s="277" t="str">
        <f t="shared" si="563"/>
        <v/>
      </c>
      <c r="B3293" s="296" t="str">
        <f t="shared" si="568"/>
        <v/>
      </c>
      <c r="C3293" s="296" t="str">
        <f t="shared" si="569"/>
        <v/>
      </c>
      <c r="D3293" s="297" t="str">
        <f t="shared" si="570"/>
        <v/>
      </c>
      <c r="E3293" s="298" t="str">
        <f t="shared" si="572"/>
        <v/>
      </c>
      <c r="F3293" s="297"/>
      <c r="G3293" s="297">
        <v>3293</v>
      </c>
      <c r="H3293" s="296" t="str">
        <f t="shared" si="571"/>
        <v/>
      </c>
      <c r="I3293" s="299" t="str">
        <f t="shared" si="564"/>
        <v/>
      </c>
      <c r="J3293" s="93"/>
      <c r="L3293" s="278">
        <f t="shared" si="565"/>
        <v>0</v>
      </c>
      <c r="M3293" s="278">
        <f t="shared" si="566"/>
        <v>0</v>
      </c>
      <c r="N3293" s="319">
        <f t="shared" si="567"/>
        <v>0</v>
      </c>
      <c r="O3293" s="300"/>
      <c r="P3293" s="300"/>
      <c r="Q3293" s="297"/>
      <c r="R3293" s="297"/>
      <c r="S3293" s="299" t="str">
        <f t="shared" si="573"/>
        <v/>
      </c>
    </row>
    <row r="3294" spans="1:19" ht="30" customHeight="1" x14ac:dyDescent="0.2">
      <c r="A3294" s="277" t="str">
        <f t="shared" si="563"/>
        <v/>
      </c>
      <c r="B3294" s="296" t="str">
        <f t="shared" si="568"/>
        <v/>
      </c>
      <c r="C3294" s="296" t="str">
        <f t="shared" si="569"/>
        <v/>
      </c>
      <c r="D3294" s="297" t="str">
        <f t="shared" si="570"/>
        <v/>
      </c>
      <c r="E3294" s="298" t="str">
        <f t="shared" si="572"/>
        <v/>
      </c>
      <c r="F3294" s="297"/>
      <c r="G3294" s="297">
        <v>3294</v>
      </c>
      <c r="H3294" s="296" t="str">
        <f t="shared" si="571"/>
        <v/>
      </c>
      <c r="I3294" s="299" t="str">
        <f t="shared" si="564"/>
        <v/>
      </c>
      <c r="J3294" s="93"/>
      <c r="L3294" s="278">
        <f t="shared" si="565"/>
        <v>0</v>
      </c>
      <c r="M3294" s="278">
        <f t="shared" si="566"/>
        <v>0</v>
      </c>
      <c r="N3294" s="319">
        <f t="shared" si="567"/>
        <v>0</v>
      </c>
      <c r="O3294" s="300"/>
      <c r="P3294" s="300"/>
      <c r="Q3294" s="297"/>
      <c r="R3294" s="297"/>
      <c r="S3294" s="299" t="str">
        <f t="shared" si="573"/>
        <v/>
      </c>
    </row>
    <row r="3295" spans="1:19" ht="30" customHeight="1" x14ac:dyDescent="0.2">
      <c r="A3295" s="277" t="str">
        <f t="shared" si="563"/>
        <v/>
      </c>
      <c r="B3295" s="296" t="str">
        <f t="shared" si="568"/>
        <v/>
      </c>
      <c r="C3295" s="296" t="str">
        <f t="shared" si="569"/>
        <v/>
      </c>
      <c r="D3295" s="297" t="str">
        <f t="shared" si="570"/>
        <v/>
      </c>
      <c r="E3295" s="298" t="str">
        <f t="shared" si="572"/>
        <v/>
      </c>
      <c r="F3295" s="297"/>
      <c r="G3295" s="297">
        <v>3295</v>
      </c>
      <c r="H3295" s="296" t="str">
        <f t="shared" si="571"/>
        <v/>
      </c>
      <c r="I3295" s="299" t="str">
        <f t="shared" si="564"/>
        <v/>
      </c>
      <c r="J3295" s="93"/>
      <c r="L3295" s="278">
        <f t="shared" si="565"/>
        <v>0</v>
      </c>
      <c r="M3295" s="278">
        <f t="shared" si="566"/>
        <v>0</v>
      </c>
      <c r="N3295" s="319">
        <f t="shared" si="567"/>
        <v>0</v>
      </c>
      <c r="O3295" s="300"/>
      <c r="P3295" s="300"/>
      <c r="Q3295" s="297"/>
      <c r="R3295" s="297"/>
      <c r="S3295" s="299" t="str">
        <f t="shared" si="573"/>
        <v/>
      </c>
    </row>
    <row r="3296" spans="1:19" ht="30" customHeight="1" x14ac:dyDescent="0.2">
      <c r="A3296" s="277" t="str">
        <f t="shared" si="563"/>
        <v/>
      </c>
      <c r="B3296" s="296" t="str">
        <f t="shared" si="568"/>
        <v/>
      </c>
      <c r="C3296" s="296" t="str">
        <f t="shared" si="569"/>
        <v/>
      </c>
      <c r="D3296" s="297" t="str">
        <f t="shared" si="570"/>
        <v/>
      </c>
      <c r="E3296" s="298" t="str">
        <f t="shared" si="572"/>
        <v/>
      </c>
      <c r="F3296" s="297"/>
      <c r="G3296" s="297">
        <v>3296</v>
      </c>
      <c r="H3296" s="296" t="str">
        <f t="shared" si="571"/>
        <v/>
      </c>
      <c r="I3296" s="299" t="str">
        <f t="shared" si="564"/>
        <v/>
      </c>
      <c r="J3296" s="93"/>
      <c r="L3296" s="278">
        <f t="shared" si="565"/>
        <v>0</v>
      </c>
      <c r="M3296" s="278">
        <f t="shared" si="566"/>
        <v>0</v>
      </c>
      <c r="N3296" s="319">
        <f t="shared" si="567"/>
        <v>0</v>
      </c>
      <c r="O3296" s="300"/>
      <c r="P3296" s="300"/>
      <c r="Q3296" s="297"/>
      <c r="R3296" s="297"/>
      <c r="S3296" s="299" t="str">
        <f t="shared" si="573"/>
        <v/>
      </c>
    </row>
    <row r="3297" spans="1:19" ht="30" customHeight="1" x14ac:dyDescent="0.2">
      <c r="A3297" s="277" t="str">
        <f t="shared" si="563"/>
        <v/>
      </c>
      <c r="B3297" s="296" t="str">
        <f t="shared" si="568"/>
        <v/>
      </c>
      <c r="C3297" s="296" t="str">
        <f t="shared" si="569"/>
        <v/>
      </c>
      <c r="D3297" s="297" t="str">
        <f t="shared" si="570"/>
        <v/>
      </c>
      <c r="E3297" s="298" t="str">
        <f t="shared" si="572"/>
        <v/>
      </c>
      <c r="F3297" s="297"/>
      <c r="G3297" s="297">
        <v>3297</v>
      </c>
      <c r="H3297" s="296" t="str">
        <f t="shared" si="571"/>
        <v/>
      </c>
      <c r="I3297" s="299" t="str">
        <f t="shared" si="564"/>
        <v/>
      </c>
      <c r="J3297" s="93"/>
      <c r="L3297" s="278">
        <f t="shared" si="565"/>
        <v>0</v>
      </c>
      <c r="M3297" s="278">
        <f t="shared" si="566"/>
        <v>0</v>
      </c>
      <c r="N3297" s="319">
        <f t="shared" si="567"/>
        <v>0</v>
      </c>
      <c r="O3297" s="300"/>
      <c r="P3297" s="300"/>
      <c r="Q3297" s="297"/>
      <c r="R3297" s="297"/>
      <c r="S3297" s="299" t="str">
        <f t="shared" si="573"/>
        <v/>
      </c>
    </row>
    <row r="3298" spans="1:19" ht="30" customHeight="1" x14ac:dyDescent="0.2">
      <c r="A3298" s="277" t="str">
        <f t="shared" si="563"/>
        <v/>
      </c>
      <c r="B3298" s="296" t="str">
        <f t="shared" si="568"/>
        <v/>
      </c>
      <c r="C3298" s="296" t="str">
        <f t="shared" si="569"/>
        <v/>
      </c>
      <c r="D3298" s="297" t="str">
        <f t="shared" si="570"/>
        <v/>
      </c>
      <c r="E3298" s="298" t="str">
        <f t="shared" si="572"/>
        <v/>
      </c>
      <c r="F3298" s="297"/>
      <c r="G3298" s="297">
        <v>3298</v>
      </c>
      <c r="H3298" s="296" t="str">
        <f t="shared" si="571"/>
        <v/>
      </c>
      <c r="I3298" s="299" t="str">
        <f t="shared" si="564"/>
        <v/>
      </c>
      <c r="J3298" s="93"/>
      <c r="L3298" s="278">
        <f t="shared" si="565"/>
        <v>0</v>
      </c>
      <c r="M3298" s="278">
        <f t="shared" si="566"/>
        <v>0</v>
      </c>
      <c r="N3298" s="319">
        <f t="shared" si="567"/>
        <v>0</v>
      </c>
      <c r="O3298" s="300"/>
      <c r="P3298" s="300"/>
      <c r="Q3298" s="297"/>
      <c r="R3298" s="297"/>
      <c r="S3298" s="299" t="str">
        <f t="shared" si="573"/>
        <v/>
      </c>
    </row>
    <row r="3299" spans="1:19" ht="30" customHeight="1" x14ac:dyDescent="0.2">
      <c r="A3299" s="277" t="str">
        <f t="shared" si="563"/>
        <v/>
      </c>
      <c r="B3299" s="296" t="str">
        <f t="shared" si="568"/>
        <v/>
      </c>
      <c r="C3299" s="296" t="str">
        <f t="shared" si="569"/>
        <v/>
      </c>
      <c r="D3299" s="297" t="str">
        <f t="shared" si="570"/>
        <v/>
      </c>
      <c r="E3299" s="298" t="str">
        <f t="shared" si="572"/>
        <v/>
      </c>
      <c r="F3299" s="297"/>
      <c r="G3299" s="297">
        <v>3299</v>
      </c>
      <c r="H3299" s="296" t="str">
        <f t="shared" si="571"/>
        <v/>
      </c>
      <c r="I3299" s="299" t="str">
        <f t="shared" si="564"/>
        <v/>
      </c>
      <c r="J3299" s="93"/>
      <c r="L3299" s="278">
        <f t="shared" si="565"/>
        <v>0</v>
      </c>
      <c r="M3299" s="278">
        <f t="shared" si="566"/>
        <v>0</v>
      </c>
      <c r="N3299" s="319">
        <f t="shared" si="567"/>
        <v>0</v>
      </c>
      <c r="O3299" s="300"/>
      <c r="P3299" s="300"/>
      <c r="Q3299" s="297"/>
      <c r="R3299" s="297"/>
      <c r="S3299" s="299" t="str">
        <f t="shared" si="573"/>
        <v/>
      </c>
    </row>
    <row r="3300" spans="1:19" ht="30" customHeight="1" x14ac:dyDescent="0.2">
      <c r="A3300" s="277" t="str">
        <f t="shared" si="563"/>
        <v/>
      </c>
      <c r="B3300" s="296" t="str">
        <f t="shared" si="568"/>
        <v/>
      </c>
      <c r="C3300" s="296" t="str">
        <f t="shared" si="569"/>
        <v/>
      </c>
      <c r="D3300" s="297" t="str">
        <f t="shared" si="570"/>
        <v/>
      </c>
      <c r="E3300" s="298" t="str">
        <f t="shared" si="572"/>
        <v/>
      </c>
      <c r="F3300" s="297"/>
      <c r="G3300" s="297">
        <v>3300</v>
      </c>
      <c r="H3300" s="296" t="str">
        <f t="shared" si="571"/>
        <v/>
      </c>
      <c r="I3300" s="299" t="str">
        <f t="shared" si="564"/>
        <v/>
      </c>
      <c r="J3300" s="93"/>
      <c r="L3300" s="278">
        <f t="shared" si="565"/>
        <v>0</v>
      </c>
      <c r="M3300" s="278">
        <f t="shared" si="566"/>
        <v>0</v>
      </c>
      <c r="N3300" s="319">
        <f t="shared" si="567"/>
        <v>0</v>
      </c>
      <c r="O3300" s="300"/>
      <c r="P3300" s="300"/>
      <c r="Q3300" s="297"/>
      <c r="R3300" s="297"/>
      <c r="S3300" s="299" t="str">
        <f t="shared" si="573"/>
        <v/>
      </c>
    </row>
    <row r="3301" spans="1:19" ht="30" customHeight="1" x14ac:dyDescent="0.2">
      <c r="A3301" s="277" t="str">
        <f t="shared" si="563"/>
        <v/>
      </c>
      <c r="B3301" s="296" t="str">
        <f t="shared" si="568"/>
        <v/>
      </c>
      <c r="C3301" s="296" t="str">
        <f t="shared" si="569"/>
        <v/>
      </c>
      <c r="D3301" s="297" t="str">
        <f t="shared" si="570"/>
        <v/>
      </c>
      <c r="E3301" s="298" t="str">
        <f t="shared" si="572"/>
        <v/>
      </c>
      <c r="F3301" s="297"/>
      <c r="G3301" s="297">
        <v>3301</v>
      </c>
      <c r="H3301" s="296" t="str">
        <f t="shared" si="571"/>
        <v/>
      </c>
      <c r="I3301" s="299" t="str">
        <f t="shared" si="564"/>
        <v/>
      </c>
      <c r="J3301" s="93"/>
      <c r="L3301" s="278">
        <f t="shared" si="565"/>
        <v>0</v>
      </c>
      <c r="M3301" s="278">
        <f t="shared" si="566"/>
        <v>0</v>
      </c>
      <c r="N3301" s="319">
        <f t="shared" si="567"/>
        <v>0</v>
      </c>
      <c r="O3301" s="300"/>
      <c r="P3301" s="300"/>
      <c r="Q3301" s="297"/>
      <c r="R3301" s="297"/>
      <c r="S3301" s="299" t="str">
        <f t="shared" si="573"/>
        <v/>
      </c>
    </row>
    <row r="3302" spans="1:19" ht="30" customHeight="1" x14ac:dyDescent="0.2">
      <c r="A3302" s="277" t="str">
        <f t="shared" si="563"/>
        <v/>
      </c>
      <c r="B3302" s="296" t="str">
        <f t="shared" si="568"/>
        <v/>
      </c>
      <c r="C3302" s="296" t="str">
        <f t="shared" si="569"/>
        <v/>
      </c>
      <c r="D3302" s="297" t="str">
        <f t="shared" si="570"/>
        <v/>
      </c>
      <c r="E3302" s="298" t="str">
        <f t="shared" si="572"/>
        <v/>
      </c>
      <c r="F3302" s="297"/>
      <c r="G3302" s="297">
        <v>3302</v>
      </c>
      <c r="H3302" s="296" t="str">
        <f t="shared" si="571"/>
        <v/>
      </c>
      <c r="I3302" s="299" t="str">
        <f t="shared" si="564"/>
        <v/>
      </c>
      <c r="J3302" s="93"/>
      <c r="L3302" s="278">
        <f t="shared" si="565"/>
        <v>0</v>
      </c>
      <c r="M3302" s="278">
        <f t="shared" si="566"/>
        <v>0</v>
      </c>
      <c r="N3302" s="319">
        <f t="shared" si="567"/>
        <v>0</v>
      </c>
      <c r="O3302" s="300"/>
      <c r="P3302" s="300"/>
      <c r="Q3302" s="297"/>
      <c r="R3302" s="297"/>
      <c r="S3302" s="299" t="str">
        <f t="shared" si="573"/>
        <v/>
      </c>
    </row>
    <row r="3303" spans="1:19" ht="30" customHeight="1" x14ac:dyDescent="0.2">
      <c r="A3303" s="277" t="str">
        <f t="shared" si="563"/>
        <v/>
      </c>
      <c r="B3303" s="296" t="str">
        <f t="shared" si="568"/>
        <v/>
      </c>
      <c r="C3303" s="296" t="str">
        <f t="shared" si="569"/>
        <v/>
      </c>
      <c r="D3303" s="297" t="str">
        <f t="shared" si="570"/>
        <v/>
      </c>
      <c r="E3303" s="298" t="str">
        <f t="shared" si="572"/>
        <v/>
      </c>
      <c r="F3303" s="297"/>
      <c r="G3303" s="297">
        <v>3303</v>
      </c>
      <c r="H3303" s="296" t="str">
        <f t="shared" si="571"/>
        <v/>
      </c>
      <c r="I3303" s="299" t="str">
        <f t="shared" si="564"/>
        <v/>
      </c>
      <c r="J3303" s="93"/>
      <c r="L3303" s="278">
        <f t="shared" si="565"/>
        <v>0</v>
      </c>
      <c r="M3303" s="278">
        <f t="shared" si="566"/>
        <v>0</v>
      </c>
      <c r="N3303" s="319">
        <f t="shared" si="567"/>
        <v>0</v>
      </c>
      <c r="O3303" s="300"/>
      <c r="P3303" s="300"/>
      <c r="Q3303" s="297"/>
      <c r="R3303" s="297"/>
      <c r="S3303" s="299" t="str">
        <f t="shared" si="573"/>
        <v/>
      </c>
    </row>
    <row r="3304" spans="1:19" ht="30" customHeight="1" x14ac:dyDescent="0.2">
      <c r="A3304" s="277" t="str">
        <f t="shared" si="563"/>
        <v/>
      </c>
      <c r="B3304" s="296" t="str">
        <f t="shared" si="568"/>
        <v/>
      </c>
      <c r="C3304" s="296" t="str">
        <f t="shared" si="569"/>
        <v/>
      </c>
      <c r="D3304" s="297" t="str">
        <f t="shared" si="570"/>
        <v/>
      </c>
      <c r="E3304" s="298" t="str">
        <f t="shared" si="572"/>
        <v/>
      </c>
      <c r="F3304" s="297"/>
      <c r="G3304" s="297">
        <v>3304</v>
      </c>
      <c r="H3304" s="296" t="str">
        <f t="shared" si="571"/>
        <v/>
      </c>
      <c r="I3304" s="299" t="str">
        <f t="shared" si="564"/>
        <v/>
      </c>
      <c r="J3304" s="93"/>
      <c r="L3304" s="278">
        <f t="shared" si="565"/>
        <v>0</v>
      </c>
      <c r="M3304" s="278">
        <f t="shared" si="566"/>
        <v>0</v>
      </c>
      <c r="N3304" s="319">
        <f t="shared" si="567"/>
        <v>0</v>
      </c>
      <c r="O3304" s="300"/>
      <c r="P3304" s="300"/>
      <c r="Q3304" s="297"/>
      <c r="R3304" s="297"/>
      <c r="S3304" s="299" t="str">
        <f t="shared" si="573"/>
        <v/>
      </c>
    </row>
    <row r="3305" spans="1:19" ht="30" customHeight="1" x14ac:dyDescent="0.2">
      <c r="A3305" s="277" t="str">
        <f t="shared" si="563"/>
        <v/>
      </c>
      <c r="B3305" s="296" t="str">
        <f t="shared" si="568"/>
        <v/>
      </c>
      <c r="C3305" s="296" t="str">
        <f t="shared" si="569"/>
        <v/>
      </c>
      <c r="D3305" s="297" t="str">
        <f t="shared" si="570"/>
        <v/>
      </c>
      <c r="E3305" s="298" t="str">
        <f t="shared" si="572"/>
        <v/>
      </c>
      <c r="F3305" s="297"/>
      <c r="G3305" s="297">
        <v>3305</v>
      </c>
      <c r="H3305" s="296" t="str">
        <f t="shared" si="571"/>
        <v/>
      </c>
      <c r="I3305" s="299" t="str">
        <f t="shared" si="564"/>
        <v/>
      </c>
      <c r="J3305" s="93"/>
      <c r="L3305" s="278">
        <f t="shared" si="565"/>
        <v>0</v>
      </c>
      <c r="M3305" s="278">
        <f t="shared" si="566"/>
        <v>0</v>
      </c>
      <c r="N3305" s="319">
        <f t="shared" si="567"/>
        <v>0</v>
      </c>
      <c r="O3305" s="300"/>
      <c r="P3305" s="300"/>
      <c r="Q3305" s="297"/>
      <c r="R3305" s="297"/>
      <c r="S3305" s="299" t="str">
        <f t="shared" si="573"/>
        <v/>
      </c>
    </row>
    <row r="3306" spans="1:19" ht="30" customHeight="1" x14ac:dyDescent="0.2">
      <c r="A3306" s="277" t="str">
        <f t="shared" si="563"/>
        <v/>
      </c>
      <c r="B3306" s="296" t="str">
        <f t="shared" si="568"/>
        <v/>
      </c>
      <c r="C3306" s="296" t="str">
        <f t="shared" si="569"/>
        <v/>
      </c>
      <c r="D3306" s="297" t="str">
        <f t="shared" si="570"/>
        <v/>
      </c>
      <c r="E3306" s="298" t="str">
        <f t="shared" si="572"/>
        <v/>
      </c>
      <c r="F3306" s="297"/>
      <c r="G3306" s="297">
        <v>3306</v>
      </c>
      <c r="H3306" s="296" t="str">
        <f t="shared" si="571"/>
        <v/>
      </c>
      <c r="I3306" s="299" t="str">
        <f t="shared" si="564"/>
        <v/>
      </c>
      <c r="J3306" s="93"/>
      <c r="L3306" s="278">
        <f t="shared" si="565"/>
        <v>0</v>
      </c>
      <c r="M3306" s="278">
        <f t="shared" si="566"/>
        <v>0</v>
      </c>
      <c r="N3306" s="319">
        <f t="shared" si="567"/>
        <v>0</v>
      </c>
      <c r="O3306" s="300"/>
      <c r="P3306" s="300"/>
      <c r="Q3306" s="297"/>
      <c r="R3306" s="297"/>
      <c r="S3306" s="299" t="str">
        <f t="shared" si="573"/>
        <v/>
      </c>
    </row>
    <row r="3307" spans="1:19" ht="30" customHeight="1" x14ac:dyDescent="0.2">
      <c r="A3307" s="277" t="str">
        <f t="shared" si="563"/>
        <v/>
      </c>
      <c r="B3307" s="296" t="str">
        <f t="shared" si="568"/>
        <v/>
      </c>
      <c r="C3307" s="296" t="str">
        <f t="shared" si="569"/>
        <v/>
      </c>
      <c r="D3307" s="297" t="str">
        <f t="shared" si="570"/>
        <v/>
      </c>
      <c r="E3307" s="298" t="str">
        <f t="shared" si="572"/>
        <v/>
      </c>
      <c r="F3307" s="297"/>
      <c r="G3307" s="297">
        <v>3307</v>
      </c>
      <c r="H3307" s="296" t="str">
        <f t="shared" si="571"/>
        <v/>
      </c>
      <c r="I3307" s="299" t="str">
        <f t="shared" si="564"/>
        <v/>
      </c>
      <c r="J3307" s="93"/>
      <c r="L3307" s="278">
        <f t="shared" si="565"/>
        <v>0</v>
      </c>
      <c r="M3307" s="278">
        <f t="shared" si="566"/>
        <v>0</v>
      </c>
      <c r="N3307" s="319">
        <f t="shared" si="567"/>
        <v>0</v>
      </c>
      <c r="O3307" s="300"/>
      <c r="P3307" s="300"/>
      <c r="Q3307" s="297"/>
      <c r="R3307" s="297"/>
      <c r="S3307" s="299" t="str">
        <f t="shared" si="573"/>
        <v/>
      </c>
    </row>
    <row r="3308" spans="1:19" ht="30" customHeight="1" x14ac:dyDescent="0.2">
      <c r="A3308" s="277" t="str">
        <f t="shared" si="563"/>
        <v/>
      </c>
      <c r="B3308" s="296" t="str">
        <f t="shared" si="568"/>
        <v/>
      </c>
      <c r="C3308" s="296" t="str">
        <f t="shared" si="569"/>
        <v/>
      </c>
      <c r="D3308" s="297" t="str">
        <f t="shared" si="570"/>
        <v/>
      </c>
      <c r="E3308" s="298" t="str">
        <f t="shared" si="572"/>
        <v/>
      </c>
      <c r="F3308" s="297"/>
      <c r="G3308" s="297">
        <v>3308</v>
      </c>
      <c r="H3308" s="296" t="str">
        <f t="shared" si="571"/>
        <v/>
      </c>
      <c r="I3308" s="299" t="str">
        <f t="shared" si="564"/>
        <v/>
      </c>
      <c r="J3308" s="93"/>
      <c r="L3308" s="278">
        <f t="shared" si="565"/>
        <v>0</v>
      </c>
      <c r="M3308" s="278">
        <f t="shared" si="566"/>
        <v>0</v>
      </c>
      <c r="N3308" s="319">
        <f t="shared" si="567"/>
        <v>0</v>
      </c>
      <c r="O3308" s="300"/>
      <c r="P3308" s="300"/>
      <c r="Q3308" s="297"/>
      <c r="R3308" s="297"/>
      <c r="S3308" s="299" t="str">
        <f t="shared" si="573"/>
        <v/>
      </c>
    </row>
    <row r="3309" spans="1:19" ht="30" customHeight="1" x14ac:dyDescent="0.2">
      <c r="A3309" s="277" t="str">
        <f t="shared" si="563"/>
        <v/>
      </c>
      <c r="B3309" s="296" t="str">
        <f t="shared" si="568"/>
        <v/>
      </c>
      <c r="C3309" s="296" t="str">
        <f t="shared" si="569"/>
        <v/>
      </c>
      <c r="D3309" s="297" t="str">
        <f t="shared" si="570"/>
        <v/>
      </c>
      <c r="E3309" s="298" t="str">
        <f t="shared" si="572"/>
        <v/>
      </c>
      <c r="F3309" s="297"/>
      <c r="G3309" s="297">
        <v>3309</v>
      </c>
      <c r="H3309" s="296" t="str">
        <f t="shared" si="571"/>
        <v/>
      </c>
      <c r="I3309" s="299" t="str">
        <f t="shared" si="564"/>
        <v/>
      </c>
      <c r="J3309" s="93"/>
      <c r="L3309" s="278">
        <f t="shared" si="565"/>
        <v>0</v>
      </c>
      <c r="M3309" s="278">
        <f t="shared" si="566"/>
        <v>0</v>
      </c>
      <c r="N3309" s="319">
        <f t="shared" si="567"/>
        <v>0</v>
      </c>
      <c r="O3309" s="300"/>
      <c r="P3309" s="300"/>
      <c r="Q3309" s="297"/>
      <c r="R3309" s="297"/>
      <c r="S3309" s="299" t="str">
        <f t="shared" si="573"/>
        <v/>
      </c>
    </row>
    <row r="3310" spans="1:19" ht="30" customHeight="1" x14ac:dyDescent="0.2">
      <c r="A3310" s="277" t="str">
        <f t="shared" si="563"/>
        <v/>
      </c>
      <c r="B3310" s="296" t="str">
        <f t="shared" si="568"/>
        <v/>
      </c>
      <c r="C3310" s="296" t="str">
        <f t="shared" si="569"/>
        <v/>
      </c>
      <c r="D3310" s="297" t="str">
        <f t="shared" si="570"/>
        <v/>
      </c>
      <c r="E3310" s="298" t="str">
        <f t="shared" si="572"/>
        <v/>
      </c>
      <c r="F3310" s="297"/>
      <c r="G3310" s="297">
        <v>3310</v>
      </c>
      <c r="H3310" s="296" t="str">
        <f t="shared" si="571"/>
        <v/>
      </c>
      <c r="I3310" s="299" t="str">
        <f t="shared" si="564"/>
        <v/>
      </c>
      <c r="J3310" s="93"/>
      <c r="L3310" s="278">
        <f t="shared" si="565"/>
        <v>0</v>
      </c>
      <c r="M3310" s="278">
        <f t="shared" si="566"/>
        <v>0</v>
      </c>
      <c r="N3310" s="319">
        <f t="shared" si="567"/>
        <v>0</v>
      </c>
      <c r="O3310" s="300"/>
      <c r="P3310" s="300"/>
      <c r="Q3310" s="297"/>
      <c r="R3310" s="297"/>
      <c r="S3310" s="299" t="str">
        <f t="shared" si="573"/>
        <v/>
      </c>
    </row>
    <row r="3311" spans="1:19" ht="30" customHeight="1" x14ac:dyDescent="0.2">
      <c r="A3311" s="277" t="str">
        <f t="shared" si="563"/>
        <v/>
      </c>
      <c r="B3311" s="296" t="str">
        <f t="shared" si="568"/>
        <v/>
      </c>
      <c r="C3311" s="296" t="str">
        <f t="shared" si="569"/>
        <v/>
      </c>
      <c r="D3311" s="297" t="str">
        <f t="shared" si="570"/>
        <v/>
      </c>
      <c r="E3311" s="298" t="str">
        <f t="shared" si="572"/>
        <v/>
      </c>
      <c r="F3311" s="297"/>
      <c r="G3311" s="297">
        <v>3311</v>
      </c>
      <c r="H3311" s="296" t="str">
        <f t="shared" si="571"/>
        <v/>
      </c>
      <c r="I3311" s="299" t="str">
        <f t="shared" si="564"/>
        <v/>
      </c>
      <c r="J3311" s="93"/>
      <c r="L3311" s="278">
        <f t="shared" si="565"/>
        <v>0</v>
      </c>
      <c r="M3311" s="278">
        <f t="shared" si="566"/>
        <v>0</v>
      </c>
      <c r="N3311" s="319">
        <f t="shared" si="567"/>
        <v>0</v>
      </c>
      <c r="O3311" s="300"/>
      <c r="P3311" s="300"/>
      <c r="Q3311" s="297"/>
      <c r="R3311" s="297"/>
      <c r="S3311" s="299" t="str">
        <f t="shared" si="573"/>
        <v/>
      </c>
    </row>
    <row r="3312" spans="1:19" ht="30" customHeight="1" x14ac:dyDescent="0.2">
      <c r="A3312" s="277" t="str">
        <f t="shared" si="563"/>
        <v/>
      </c>
      <c r="B3312" s="296" t="str">
        <f t="shared" si="568"/>
        <v/>
      </c>
      <c r="C3312" s="296" t="str">
        <f t="shared" si="569"/>
        <v/>
      </c>
      <c r="D3312" s="297" t="str">
        <f t="shared" si="570"/>
        <v/>
      </c>
      <c r="E3312" s="298" t="str">
        <f t="shared" si="572"/>
        <v/>
      </c>
      <c r="F3312" s="297"/>
      <c r="G3312" s="297">
        <v>3312</v>
      </c>
      <c r="H3312" s="296" t="str">
        <f t="shared" si="571"/>
        <v/>
      </c>
      <c r="I3312" s="299" t="str">
        <f t="shared" si="564"/>
        <v/>
      </c>
      <c r="J3312" s="93"/>
      <c r="L3312" s="278">
        <f t="shared" si="565"/>
        <v>0</v>
      </c>
      <c r="M3312" s="278">
        <f t="shared" si="566"/>
        <v>0</v>
      </c>
      <c r="N3312" s="319">
        <f t="shared" si="567"/>
        <v>0</v>
      </c>
      <c r="O3312" s="300"/>
      <c r="P3312" s="300"/>
      <c r="Q3312" s="297"/>
      <c r="R3312" s="297"/>
      <c r="S3312" s="299" t="str">
        <f t="shared" si="573"/>
        <v/>
      </c>
    </row>
    <row r="3313" spans="1:19" ht="30" customHeight="1" x14ac:dyDescent="0.2">
      <c r="A3313" s="277" t="str">
        <f t="shared" si="563"/>
        <v/>
      </c>
      <c r="B3313" s="296" t="str">
        <f t="shared" si="568"/>
        <v/>
      </c>
      <c r="C3313" s="296" t="str">
        <f t="shared" si="569"/>
        <v/>
      </c>
      <c r="D3313" s="297" t="str">
        <f t="shared" si="570"/>
        <v/>
      </c>
      <c r="E3313" s="298" t="str">
        <f t="shared" si="572"/>
        <v/>
      </c>
      <c r="F3313" s="297"/>
      <c r="G3313" s="297">
        <v>3313</v>
      </c>
      <c r="H3313" s="296" t="str">
        <f t="shared" si="571"/>
        <v/>
      </c>
      <c r="I3313" s="299" t="str">
        <f t="shared" si="564"/>
        <v/>
      </c>
      <c r="J3313" s="93"/>
      <c r="L3313" s="278">
        <f t="shared" si="565"/>
        <v>0</v>
      </c>
      <c r="M3313" s="278">
        <f t="shared" si="566"/>
        <v>0</v>
      </c>
      <c r="N3313" s="319">
        <f t="shared" si="567"/>
        <v>0</v>
      </c>
      <c r="O3313" s="300"/>
      <c r="P3313" s="300"/>
      <c r="Q3313" s="297"/>
      <c r="R3313" s="297"/>
      <c r="S3313" s="299" t="str">
        <f t="shared" si="573"/>
        <v/>
      </c>
    </row>
    <row r="3314" spans="1:19" ht="30" customHeight="1" x14ac:dyDescent="0.2">
      <c r="A3314" s="277" t="str">
        <f t="shared" si="563"/>
        <v/>
      </c>
      <c r="B3314" s="296" t="str">
        <f t="shared" si="568"/>
        <v/>
      </c>
      <c r="C3314" s="296" t="str">
        <f t="shared" si="569"/>
        <v/>
      </c>
      <c r="D3314" s="297" t="str">
        <f t="shared" si="570"/>
        <v/>
      </c>
      <c r="E3314" s="298" t="str">
        <f t="shared" si="572"/>
        <v/>
      </c>
      <c r="F3314" s="297"/>
      <c r="G3314" s="297">
        <v>3314</v>
      </c>
      <c r="H3314" s="296" t="str">
        <f t="shared" si="571"/>
        <v/>
      </c>
      <c r="I3314" s="299" t="str">
        <f t="shared" si="564"/>
        <v/>
      </c>
      <c r="J3314" s="93"/>
      <c r="L3314" s="278">
        <f t="shared" si="565"/>
        <v>0</v>
      </c>
      <c r="M3314" s="278">
        <f t="shared" si="566"/>
        <v>0</v>
      </c>
      <c r="N3314" s="319">
        <f t="shared" si="567"/>
        <v>0</v>
      </c>
      <c r="O3314" s="300"/>
      <c r="P3314" s="300"/>
      <c r="Q3314" s="297"/>
      <c r="R3314" s="297"/>
      <c r="S3314" s="299" t="str">
        <f t="shared" si="573"/>
        <v/>
      </c>
    </row>
    <row r="3315" spans="1:19" ht="30" customHeight="1" x14ac:dyDescent="0.2">
      <c r="A3315" s="277" t="str">
        <f t="shared" si="563"/>
        <v/>
      </c>
      <c r="B3315" s="296" t="str">
        <f t="shared" si="568"/>
        <v/>
      </c>
      <c r="C3315" s="296" t="str">
        <f t="shared" si="569"/>
        <v/>
      </c>
      <c r="D3315" s="297" t="str">
        <f t="shared" si="570"/>
        <v/>
      </c>
      <c r="E3315" s="298" t="str">
        <f t="shared" si="572"/>
        <v/>
      </c>
      <c r="F3315" s="297"/>
      <c r="G3315" s="297">
        <v>3315</v>
      </c>
      <c r="H3315" s="296" t="str">
        <f t="shared" si="571"/>
        <v/>
      </c>
      <c r="I3315" s="299" t="str">
        <f t="shared" si="564"/>
        <v/>
      </c>
      <c r="J3315" s="93"/>
      <c r="L3315" s="278">
        <f t="shared" si="565"/>
        <v>0</v>
      </c>
      <c r="M3315" s="278">
        <f t="shared" si="566"/>
        <v>0</v>
      </c>
      <c r="N3315" s="319">
        <f t="shared" si="567"/>
        <v>0</v>
      </c>
      <c r="O3315" s="300"/>
      <c r="P3315" s="300"/>
      <c r="Q3315" s="297"/>
      <c r="R3315" s="297"/>
      <c r="S3315" s="299" t="str">
        <f t="shared" si="573"/>
        <v/>
      </c>
    </row>
    <row r="3316" spans="1:19" ht="30" customHeight="1" x14ac:dyDescent="0.2">
      <c r="A3316" s="277" t="str">
        <f t="shared" si="563"/>
        <v/>
      </c>
      <c r="B3316" s="296" t="str">
        <f t="shared" si="568"/>
        <v/>
      </c>
      <c r="C3316" s="296" t="str">
        <f t="shared" si="569"/>
        <v/>
      </c>
      <c r="D3316" s="297" t="str">
        <f t="shared" si="570"/>
        <v/>
      </c>
      <c r="E3316" s="298" t="str">
        <f t="shared" si="572"/>
        <v/>
      </c>
      <c r="F3316" s="297"/>
      <c r="G3316" s="297">
        <v>3316</v>
      </c>
      <c r="H3316" s="296" t="str">
        <f t="shared" si="571"/>
        <v/>
      </c>
      <c r="I3316" s="299" t="str">
        <f t="shared" si="564"/>
        <v/>
      </c>
      <c r="J3316" s="93"/>
      <c r="L3316" s="278">
        <f t="shared" si="565"/>
        <v>0</v>
      </c>
      <c r="M3316" s="278">
        <f t="shared" si="566"/>
        <v>0</v>
      </c>
      <c r="N3316" s="319">
        <f t="shared" si="567"/>
        <v>0</v>
      </c>
      <c r="O3316" s="300"/>
      <c r="P3316" s="300"/>
      <c r="Q3316" s="297"/>
      <c r="R3316" s="297"/>
      <c r="S3316" s="299" t="str">
        <f t="shared" si="573"/>
        <v/>
      </c>
    </row>
    <row r="3317" spans="1:19" ht="30" customHeight="1" x14ac:dyDescent="0.2">
      <c r="A3317" s="277" t="str">
        <f t="shared" si="563"/>
        <v/>
      </c>
      <c r="B3317" s="296" t="str">
        <f t="shared" si="568"/>
        <v/>
      </c>
      <c r="C3317" s="296" t="str">
        <f t="shared" si="569"/>
        <v/>
      </c>
      <c r="D3317" s="297" t="str">
        <f t="shared" si="570"/>
        <v/>
      </c>
      <c r="E3317" s="298" t="str">
        <f t="shared" si="572"/>
        <v/>
      </c>
      <c r="F3317" s="297"/>
      <c r="G3317" s="297">
        <v>3317</v>
      </c>
      <c r="H3317" s="296" t="str">
        <f t="shared" si="571"/>
        <v/>
      </c>
      <c r="I3317" s="299" t="str">
        <f t="shared" si="564"/>
        <v/>
      </c>
      <c r="J3317" s="93"/>
      <c r="L3317" s="278">
        <f t="shared" si="565"/>
        <v>0</v>
      </c>
      <c r="M3317" s="278">
        <f t="shared" si="566"/>
        <v>0</v>
      </c>
      <c r="N3317" s="319">
        <f t="shared" si="567"/>
        <v>0</v>
      </c>
      <c r="O3317" s="300"/>
      <c r="P3317" s="300"/>
      <c r="Q3317" s="297"/>
      <c r="R3317" s="297"/>
      <c r="S3317" s="299" t="str">
        <f t="shared" si="573"/>
        <v/>
      </c>
    </row>
    <row r="3318" spans="1:19" ht="30" customHeight="1" x14ac:dyDescent="0.2">
      <c r="A3318" s="277" t="str">
        <f t="shared" si="563"/>
        <v/>
      </c>
      <c r="B3318" s="296" t="str">
        <f t="shared" si="568"/>
        <v/>
      </c>
      <c r="C3318" s="296" t="str">
        <f t="shared" si="569"/>
        <v/>
      </c>
      <c r="D3318" s="297" t="str">
        <f t="shared" si="570"/>
        <v/>
      </c>
      <c r="E3318" s="298" t="str">
        <f t="shared" si="572"/>
        <v/>
      </c>
      <c r="F3318" s="297"/>
      <c r="G3318" s="297">
        <v>3318</v>
      </c>
      <c r="H3318" s="296" t="str">
        <f t="shared" si="571"/>
        <v/>
      </c>
      <c r="I3318" s="299" t="str">
        <f t="shared" si="564"/>
        <v/>
      </c>
      <c r="J3318" s="93"/>
      <c r="L3318" s="278">
        <f t="shared" si="565"/>
        <v>0</v>
      </c>
      <c r="M3318" s="278">
        <f t="shared" si="566"/>
        <v>0</v>
      </c>
      <c r="N3318" s="319">
        <f t="shared" si="567"/>
        <v>0</v>
      </c>
      <c r="O3318" s="300"/>
      <c r="P3318" s="300"/>
      <c r="Q3318" s="297"/>
      <c r="R3318" s="297"/>
      <c r="S3318" s="299" t="str">
        <f t="shared" si="573"/>
        <v/>
      </c>
    </row>
    <row r="3319" spans="1:19" ht="30" customHeight="1" x14ac:dyDescent="0.2">
      <c r="A3319" s="277" t="str">
        <f t="shared" si="563"/>
        <v/>
      </c>
      <c r="B3319" s="296" t="str">
        <f t="shared" si="568"/>
        <v/>
      </c>
      <c r="C3319" s="296" t="str">
        <f t="shared" si="569"/>
        <v/>
      </c>
      <c r="D3319" s="297" t="str">
        <f t="shared" si="570"/>
        <v/>
      </c>
      <c r="E3319" s="298" t="str">
        <f t="shared" si="572"/>
        <v/>
      </c>
      <c r="F3319" s="297"/>
      <c r="G3319" s="297">
        <v>3319</v>
      </c>
      <c r="H3319" s="296" t="str">
        <f t="shared" si="571"/>
        <v/>
      </c>
      <c r="I3319" s="299" t="str">
        <f t="shared" si="564"/>
        <v/>
      </c>
      <c r="J3319" s="93"/>
      <c r="L3319" s="278">
        <f t="shared" si="565"/>
        <v>0</v>
      </c>
      <c r="M3319" s="278">
        <f t="shared" si="566"/>
        <v>0</v>
      </c>
      <c r="N3319" s="319">
        <f t="shared" si="567"/>
        <v>0</v>
      </c>
      <c r="O3319" s="300"/>
      <c r="P3319" s="300"/>
      <c r="Q3319" s="297"/>
      <c r="R3319" s="297"/>
      <c r="S3319" s="299" t="str">
        <f t="shared" si="573"/>
        <v/>
      </c>
    </row>
    <row r="3320" spans="1:19" ht="30" customHeight="1" x14ac:dyDescent="0.2">
      <c r="A3320" s="277" t="str">
        <f t="shared" si="563"/>
        <v/>
      </c>
      <c r="B3320" s="296" t="str">
        <f t="shared" si="568"/>
        <v/>
      </c>
      <c r="C3320" s="296" t="str">
        <f t="shared" si="569"/>
        <v/>
      </c>
      <c r="D3320" s="297" t="str">
        <f t="shared" si="570"/>
        <v/>
      </c>
      <c r="E3320" s="298" t="str">
        <f t="shared" si="572"/>
        <v/>
      </c>
      <c r="F3320" s="297"/>
      <c r="G3320" s="297">
        <v>3320</v>
      </c>
      <c r="H3320" s="296" t="str">
        <f t="shared" si="571"/>
        <v/>
      </c>
      <c r="I3320" s="299" t="str">
        <f t="shared" si="564"/>
        <v/>
      </c>
      <c r="J3320" s="93"/>
      <c r="L3320" s="278">
        <f t="shared" si="565"/>
        <v>0</v>
      </c>
      <c r="M3320" s="278">
        <f t="shared" si="566"/>
        <v>0</v>
      </c>
      <c r="N3320" s="319">
        <f t="shared" si="567"/>
        <v>0</v>
      </c>
      <c r="O3320" s="300"/>
      <c r="P3320" s="300"/>
      <c r="Q3320" s="297"/>
      <c r="R3320" s="297"/>
      <c r="S3320" s="299" t="str">
        <f t="shared" si="573"/>
        <v/>
      </c>
    </row>
    <row r="3321" spans="1:19" ht="30" customHeight="1" x14ac:dyDescent="0.2">
      <c r="A3321" s="277" t="str">
        <f t="shared" si="563"/>
        <v/>
      </c>
      <c r="B3321" s="296" t="str">
        <f t="shared" si="568"/>
        <v/>
      </c>
      <c r="C3321" s="296" t="str">
        <f t="shared" si="569"/>
        <v/>
      </c>
      <c r="D3321" s="297" t="str">
        <f t="shared" si="570"/>
        <v/>
      </c>
      <c r="E3321" s="298" t="str">
        <f t="shared" si="572"/>
        <v/>
      </c>
      <c r="F3321" s="297"/>
      <c r="G3321" s="297">
        <v>3321</v>
      </c>
      <c r="H3321" s="296" t="str">
        <f t="shared" si="571"/>
        <v/>
      </c>
      <c r="I3321" s="299" t="str">
        <f t="shared" si="564"/>
        <v/>
      </c>
      <c r="J3321" s="93"/>
      <c r="L3321" s="278">
        <f t="shared" si="565"/>
        <v>0</v>
      </c>
      <c r="M3321" s="278">
        <f t="shared" si="566"/>
        <v>0</v>
      </c>
      <c r="N3321" s="319">
        <f t="shared" si="567"/>
        <v>0</v>
      </c>
      <c r="O3321" s="300"/>
      <c r="P3321" s="300"/>
      <c r="Q3321" s="297"/>
      <c r="R3321" s="297"/>
      <c r="S3321" s="299" t="str">
        <f t="shared" si="573"/>
        <v/>
      </c>
    </row>
    <row r="3322" spans="1:19" ht="30" customHeight="1" x14ac:dyDescent="0.2">
      <c r="A3322" s="277" t="str">
        <f t="shared" si="563"/>
        <v/>
      </c>
      <c r="B3322" s="296" t="str">
        <f t="shared" si="568"/>
        <v/>
      </c>
      <c r="C3322" s="296" t="str">
        <f t="shared" si="569"/>
        <v/>
      </c>
      <c r="D3322" s="297" t="str">
        <f t="shared" si="570"/>
        <v/>
      </c>
      <c r="E3322" s="298" t="str">
        <f t="shared" si="572"/>
        <v/>
      </c>
      <c r="F3322" s="297"/>
      <c r="G3322" s="297">
        <v>3322</v>
      </c>
      <c r="H3322" s="296" t="str">
        <f t="shared" si="571"/>
        <v/>
      </c>
      <c r="I3322" s="299" t="str">
        <f t="shared" si="564"/>
        <v/>
      </c>
      <c r="J3322" s="93"/>
      <c r="L3322" s="278">
        <f t="shared" si="565"/>
        <v>0</v>
      </c>
      <c r="M3322" s="278">
        <f t="shared" si="566"/>
        <v>0</v>
      </c>
      <c r="N3322" s="319">
        <f t="shared" si="567"/>
        <v>0</v>
      </c>
      <c r="O3322" s="300"/>
      <c r="P3322" s="300"/>
      <c r="Q3322" s="297"/>
      <c r="R3322" s="297"/>
      <c r="S3322" s="299" t="str">
        <f t="shared" si="573"/>
        <v/>
      </c>
    </row>
    <row r="3323" spans="1:19" ht="30" customHeight="1" x14ac:dyDescent="0.2">
      <c r="A3323" s="277" t="str">
        <f t="shared" si="563"/>
        <v/>
      </c>
      <c r="B3323" s="296" t="str">
        <f t="shared" si="568"/>
        <v/>
      </c>
      <c r="C3323" s="296" t="str">
        <f t="shared" si="569"/>
        <v/>
      </c>
      <c r="D3323" s="297" t="str">
        <f t="shared" si="570"/>
        <v/>
      </c>
      <c r="E3323" s="298" t="str">
        <f t="shared" si="572"/>
        <v/>
      </c>
      <c r="F3323" s="297"/>
      <c r="G3323" s="297">
        <v>3323</v>
      </c>
      <c r="H3323" s="296" t="str">
        <f t="shared" si="571"/>
        <v/>
      </c>
      <c r="I3323" s="299" t="str">
        <f t="shared" si="564"/>
        <v/>
      </c>
      <c r="J3323" s="93"/>
      <c r="L3323" s="278">
        <f t="shared" si="565"/>
        <v>0</v>
      </c>
      <c r="M3323" s="278">
        <f t="shared" si="566"/>
        <v>0</v>
      </c>
      <c r="N3323" s="319">
        <f t="shared" si="567"/>
        <v>0</v>
      </c>
      <c r="O3323" s="300"/>
      <c r="P3323" s="300"/>
      <c r="Q3323" s="297"/>
      <c r="R3323" s="297"/>
      <c r="S3323" s="299" t="str">
        <f t="shared" si="573"/>
        <v/>
      </c>
    </row>
    <row r="3324" spans="1:19" ht="30" customHeight="1" x14ac:dyDescent="0.2">
      <c r="A3324" s="277" t="str">
        <f t="shared" si="563"/>
        <v/>
      </c>
      <c r="B3324" s="296" t="str">
        <f t="shared" si="568"/>
        <v/>
      </c>
      <c r="C3324" s="296" t="str">
        <f t="shared" si="569"/>
        <v/>
      </c>
      <c r="D3324" s="297" t="str">
        <f t="shared" si="570"/>
        <v/>
      </c>
      <c r="E3324" s="298" t="str">
        <f t="shared" si="572"/>
        <v/>
      </c>
      <c r="F3324" s="297"/>
      <c r="G3324" s="297">
        <v>3324</v>
      </c>
      <c r="H3324" s="296" t="str">
        <f t="shared" si="571"/>
        <v/>
      </c>
      <c r="I3324" s="299" t="str">
        <f t="shared" si="564"/>
        <v/>
      </c>
      <c r="J3324" s="93"/>
      <c r="L3324" s="278">
        <f t="shared" si="565"/>
        <v>0</v>
      </c>
      <c r="M3324" s="278">
        <f t="shared" si="566"/>
        <v>0</v>
      </c>
      <c r="N3324" s="319">
        <f t="shared" si="567"/>
        <v>0</v>
      </c>
      <c r="O3324" s="300"/>
      <c r="P3324" s="300"/>
      <c r="Q3324" s="297"/>
      <c r="R3324" s="297"/>
      <c r="S3324" s="299" t="str">
        <f t="shared" si="573"/>
        <v/>
      </c>
    </row>
    <row r="3325" spans="1:19" ht="30" customHeight="1" x14ac:dyDescent="0.2">
      <c r="A3325" s="277" t="str">
        <f t="shared" si="563"/>
        <v/>
      </c>
      <c r="B3325" s="296" t="str">
        <f t="shared" si="568"/>
        <v/>
      </c>
      <c r="C3325" s="296" t="str">
        <f t="shared" si="569"/>
        <v/>
      </c>
      <c r="D3325" s="297" t="str">
        <f t="shared" si="570"/>
        <v/>
      </c>
      <c r="E3325" s="298" t="str">
        <f t="shared" si="572"/>
        <v/>
      </c>
      <c r="F3325" s="297"/>
      <c r="G3325" s="297">
        <v>3325</v>
      </c>
      <c r="H3325" s="296" t="str">
        <f t="shared" si="571"/>
        <v/>
      </c>
      <c r="I3325" s="299" t="str">
        <f t="shared" si="564"/>
        <v/>
      </c>
      <c r="J3325" s="93"/>
      <c r="L3325" s="278">
        <f t="shared" si="565"/>
        <v>0</v>
      </c>
      <c r="M3325" s="278">
        <f t="shared" si="566"/>
        <v>0</v>
      </c>
      <c r="N3325" s="319">
        <f t="shared" si="567"/>
        <v>0</v>
      </c>
      <c r="O3325" s="300"/>
      <c r="P3325" s="300"/>
      <c r="Q3325" s="297"/>
      <c r="R3325" s="297"/>
      <c r="S3325" s="299" t="str">
        <f t="shared" si="573"/>
        <v/>
      </c>
    </row>
    <row r="3326" spans="1:19" ht="30" customHeight="1" x14ac:dyDescent="0.2">
      <c r="A3326" s="277" t="str">
        <f t="shared" si="563"/>
        <v/>
      </c>
      <c r="B3326" s="296" t="str">
        <f t="shared" si="568"/>
        <v/>
      </c>
      <c r="C3326" s="296" t="str">
        <f t="shared" si="569"/>
        <v/>
      </c>
      <c r="D3326" s="297" t="str">
        <f t="shared" si="570"/>
        <v/>
      </c>
      <c r="E3326" s="298" t="str">
        <f t="shared" si="572"/>
        <v/>
      </c>
      <c r="F3326" s="297"/>
      <c r="G3326" s="297">
        <v>3326</v>
      </c>
      <c r="H3326" s="296" t="str">
        <f t="shared" si="571"/>
        <v/>
      </c>
      <c r="I3326" s="299" t="str">
        <f t="shared" si="564"/>
        <v/>
      </c>
      <c r="J3326" s="93"/>
      <c r="L3326" s="278">
        <f t="shared" si="565"/>
        <v>0</v>
      </c>
      <c r="M3326" s="278">
        <f t="shared" si="566"/>
        <v>0</v>
      </c>
      <c r="N3326" s="319">
        <f t="shared" si="567"/>
        <v>0</v>
      </c>
      <c r="O3326" s="300"/>
      <c r="P3326" s="300"/>
      <c r="Q3326" s="297"/>
      <c r="R3326" s="297"/>
      <c r="S3326" s="299" t="str">
        <f t="shared" si="573"/>
        <v/>
      </c>
    </row>
    <row r="3327" spans="1:19" ht="30" customHeight="1" x14ac:dyDescent="0.2">
      <c r="A3327" s="277" t="str">
        <f t="shared" si="563"/>
        <v/>
      </c>
      <c r="B3327" s="296" t="str">
        <f t="shared" si="568"/>
        <v/>
      </c>
      <c r="C3327" s="296" t="str">
        <f t="shared" si="569"/>
        <v/>
      </c>
      <c r="D3327" s="297" t="str">
        <f t="shared" si="570"/>
        <v/>
      </c>
      <c r="E3327" s="298" t="str">
        <f t="shared" si="572"/>
        <v/>
      </c>
      <c r="F3327" s="297"/>
      <c r="G3327" s="297">
        <v>3327</v>
      </c>
      <c r="H3327" s="296" t="str">
        <f t="shared" si="571"/>
        <v/>
      </c>
      <c r="I3327" s="299" t="str">
        <f t="shared" si="564"/>
        <v/>
      </c>
      <c r="J3327" s="93"/>
      <c r="L3327" s="278">
        <f t="shared" si="565"/>
        <v>0</v>
      </c>
      <c r="M3327" s="278">
        <f t="shared" si="566"/>
        <v>0</v>
      </c>
      <c r="N3327" s="319">
        <f t="shared" si="567"/>
        <v>0</v>
      </c>
      <c r="O3327" s="300"/>
      <c r="P3327" s="300"/>
      <c r="Q3327" s="297"/>
      <c r="R3327" s="297"/>
      <c r="S3327" s="299" t="str">
        <f t="shared" si="573"/>
        <v/>
      </c>
    </row>
    <row r="3328" spans="1:19" ht="30" customHeight="1" x14ac:dyDescent="0.2">
      <c r="A3328" s="277" t="str">
        <f t="shared" si="563"/>
        <v/>
      </c>
      <c r="B3328" s="296" t="str">
        <f t="shared" si="568"/>
        <v/>
      </c>
      <c r="C3328" s="296" t="str">
        <f t="shared" si="569"/>
        <v/>
      </c>
      <c r="D3328" s="297" t="str">
        <f t="shared" si="570"/>
        <v/>
      </c>
      <c r="E3328" s="298" t="str">
        <f t="shared" si="572"/>
        <v/>
      </c>
      <c r="F3328" s="297"/>
      <c r="G3328" s="297">
        <v>3328</v>
      </c>
      <c r="H3328" s="296" t="str">
        <f t="shared" si="571"/>
        <v/>
      </c>
      <c r="I3328" s="299" t="str">
        <f t="shared" si="564"/>
        <v/>
      </c>
      <c r="J3328" s="93"/>
      <c r="L3328" s="278">
        <f t="shared" si="565"/>
        <v>0</v>
      </c>
      <c r="M3328" s="278">
        <f t="shared" si="566"/>
        <v>0</v>
      </c>
      <c r="N3328" s="319">
        <f t="shared" si="567"/>
        <v>0</v>
      </c>
      <c r="O3328" s="300"/>
      <c r="P3328" s="300"/>
      <c r="Q3328" s="297"/>
      <c r="R3328" s="297"/>
      <c r="S3328" s="299" t="str">
        <f t="shared" si="573"/>
        <v/>
      </c>
    </row>
    <row r="3329" spans="1:19" ht="30" customHeight="1" x14ac:dyDescent="0.2">
      <c r="A3329" s="277" t="str">
        <f t="shared" si="563"/>
        <v/>
      </c>
      <c r="B3329" s="296" t="str">
        <f t="shared" si="568"/>
        <v/>
      </c>
      <c r="C3329" s="296" t="str">
        <f t="shared" si="569"/>
        <v/>
      </c>
      <c r="D3329" s="297" t="str">
        <f t="shared" si="570"/>
        <v/>
      </c>
      <c r="E3329" s="298" t="str">
        <f t="shared" si="572"/>
        <v/>
      </c>
      <c r="F3329" s="297"/>
      <c r="G3329" s="297">
        <v>3329</v>
      </c>
      <c r="H3329" s="296" t="str">
        <f t="shared" si="571"/>
        <v/>
      </c>
      <c r="I3329" s="299" t="str">
        <f t="shared" si="564"/>
        <v/>
      </c>
      <c r="J3329" s="93"/>
      <c r="L3329" s="278">
        <f t="shared" si="565"/>
        <v>0</v>
      </c>
      <c r="M3329" s="278">
        <f t="shared" si="566"/>
        <v>0</v>
      </c>
      <c r="N3329" s="319">
        <f t="shared" si="567"/>
        <v>0</v>
      </c>
      <c r="O3329" s="300"/>
      <c r="P3329" s="300"/>
      <c r="Q3329" s="297"/>
      <c r="R3329" s="297"/>
      <c r="S3329" s="299" t="str">
        <f t="shared" si="573"/>
        <v/>
      </c>
    </row>
    <row r="3330" spans="1:19" ht="30" customHeight="1" x14ac:dyDescent="0.2">
      <c r="A3330" s="277" t="str">
        <f t="shared" ref="A3330:A3393" si="574">IF(B3330="","",$W$3)</f>
        <v/>
      </c>
      <c r="B3330" s="296" t="str">
        <f t="shared" si="568"/>
        <v/>
      </c>
      <c r="C3330" s="296" t="str">
        <f t="shared" si="569"/>
        <v/>
      </c>
      <c r="D3330" s="297" t="str">
        <f t="shared" si="570"/>
        <v/>
      </c>
      <c r="E3330" s="298" t="str">
        <f t="shared" si="572"/>
        <v/>
      </c>
      <c r="F3330" s="297"/>
      <c r="G3330" s="297">
        <v>3330</v>
      </c>
      <c r="H3330" s="296" t="str">
        <f t="shared" si="571"/>
        <v/>
      </c>
      <c r="I3330" s="299" t="str">
        <f t="shared" ref="I3330:I3393" si="575">IF(H3330="","",CONCATENATE("C",IF(H3330&gt;$X$1-25,0,INT(($X$1-H3330-20)/5))))</f>
        <v/>
      </c>
      <c r="J3330" s="93"/>
      <c r="L3330" s="278">
        <f t="shared" ref="L3330:L3393" si="576">IF(D3330="M",1,0)</f>
        <v>0</v>
      </c>
      <c r="M3330" s="278">
        <f t="shared" ref="M3330:M3393" si="577">IF(D3330="F",1,0)</f>
        <v>0</v>
      </c>
      <c r="N3330" s="319">
        <f t="shared" ref="N3330:N3393" si="578">IF(COUNTBLANK(O3330:R3330)=0,1,0)</f>
        <v>0</v>
      </c>
      <c r="O3330" s="300"/>
      <c r="P3330" s="300"/>
      <c r="Q3330" s="297"/>
      <c r="R3330" s="297"/>
      <c r="S3330" s="299" t="str">
        <f t="shared" si="573"/>
        <v/>
      </c>
    </row>
    <row r="3331" spans="1:19" ht="30" customHeight="1" x14ac:dyDescent="0.2">
      <c r="A3331" s="277" t="str">
        <f t="shared" si="574"/>
        <v/>
      </c>
      <c r="B3331" s="296" t="str">
        <f t="shared" ref="B3331:B3394" si="579">IF(O3331="","",O3331)</f>
        <v/>
      </c>
      <c r="C3331" s="296" t="str">
        <f t="shared" ref="C3331:C3394" si="580">IF(P3331="","",P3331)</f>
        <v/>
      </c>
      <c r="D3331" s="297" t="str">
        <f t="shared" ref="D3331:D3394" si="581">IF(Q3331="","",Q3331)</f>
        <v/>
      </c>
      <c r="E3331" s="298" t="str">
        <f t="shared" si="572"/>
        <v/>
      </c>
      <c r="F3331" s="297"/>
      <c r="G3331" s="297">
        <v>3331</v>
      </c>
      <c r="H3331" s="296" t="str">
        <f t="shared" ref="H3331:H3394" si="582">IF(R3331="","",R3331)</f>
        <v/>
      </c>
      <c r="I3331" s="299" t="str">
        <f t="shared" si="575"/>
        <v/>
      </c>
      <c r="J3331" s="93"/>
      <c r="L3331" s="278">
        <f t="shared" si="576"/>
        <v>0</v>
      </c>
      <c r="M3331" s="278">
        <f t="shared" si="577"/>
        <v>0</v>
      </c>
      <c r="N3331" s="319">
        <f t="shared" si="578"/>
        <v>0</v>
      </c>
      <c r="O3331" s="300"/>
      <c r="P3331" s="300"/>
      <c r="Q3331" s="297"/>
      <c r="R3331" s="297"/>
      <c r="S3331" s="299" t="str">
        <f t="shared" si="573"/>
        <v/>
      </c>
    </row>
    <row r="3332" spans="1:19" ht="30" customHeight="1" x14ac:dyDescent="0.2">
      <c r="A3332" s="277" t="str">
        <f t="shared" si="574"/>
        <v/>
      </c>
      <c r="B3332" s="296" t="str">
        <f t="shared" si="579"/>
        <v/>
      </c>
      <c r="C3332" s="296" t="str">
        <f t="shared" si="580"/>
        <v/>
      </c>
      <c r="D3332" s="297" t="str">
        <f t="shared" si="581"/>
        <v/>
      </c>
      <c r="E3332" s="298" t="str">
        <f t="shared" ref="E3332:E3395" si="583">IF(H3332="","",VALUE(CONCATENATE("01/01/",H3332)))</f>
        <v/>
      </c>
      <c r="F3332" s="297"/>
      <c r="G3332" s="297">
        <v>3332</v>
      </c>
      <c r="H3332" s="296" t="str">
        <f t="shared" si="582"/>
        <v/>
      </c>
      <c r="I3332" s="299" t="str">
        <f t="shared" si="575"/>
        <v/>
      </c>
      <c r="J3332" s="93"/>
      <c r="L3332" s="278">
        <f t="shared" si="576"/>
        <v>0</v>
      </c>
      <c r="M3332" s="278">
        <f t="shared" si="577"/>
        <v>0</v>
      </c>
      <c r="N3332" s="319">
        <f t="shared" si="578"/>
        <v>0</v>
      </c>
      <c r="O3332" s="300"/>
      <c r="P3332" s="300"/>
      <c r="Q3332" s="297"/>
      <c r="R3332" s="297"/>
      <c r="S3332" s="299" t="str">
        <f t="shared" si="573"/>
        <v/>
      </c>
    </row>
    <row r="3333" spans="1:19" ht="30" customHeight="1" x14ac:dyDescent="0.2">
      <c r="A3333" s="277" t="str">
        <f t="shared" si="574"/>
        <v/>
      </c>
      <c r="B3333" s="296" t="str">
        <f t="shared" si="579"/>
        <v/>
      </c>
      <c r="C3333" s="296" t="str">
        <f t="shared" si="580"/>
        <v/>
      </c>
      <c r="D3333" s="297" t="str">
        <f t="shared" si="581"/>
        <v/>
      </c>
      <c r="E3333" s="298" t="str">
        <f t="shared" si="583"/>
        <v/>
      </c>
      <c r="F3333" s="297"/>
      <c r="G3333" s="297">
        <v>3333</v>
      </c>
      <c r="H3333" s="296" t="str">
        <f t="shared" si="582"/>
        <v/>
      </c>
      <c r="I3333" s="299" t="str">
        <f t="shared" si="575"/>
        <v/>
      </c>
      <c r="J3333" s="93"/>
      <c r="L3333" s="278">
        <f t="shared" si="576"/>
        <v>0</v>
      </c>
      <c r="M3333" s="278">
        <f t="shared" si="577"/>
        <v>0</v>
      </c>
      <c r="N3333" s="319">
        <f t="shared" si="578"/>
        <v>0</v>
      </c>
      <c r="O3333" s="300"/>
      <c r="P3333" s="300"/>
      <c r="Q3333" s="297"/>
      <c r="R3333" s="297"/>
      <c r="S3333" s="299" t="str">
        <f t="shared" si="573"/>
        <v/>
      </c>
    </row>
    <row r="3334" spans="1:19" ht="30" customHeight="1" x14ac:dyDescent="0.2">
      <c r="A3334" s="277" t="str">
        <f t="shared" si="574"/>
        <v/>
      </c>
      <c r="B3334" s="296" t="str">
        <f t="shared" si="579"/>
        <v/>
      </c>
      <c r="C3334" s="296" t="str">
        <f t="shared" si="580"/>
        <v/>
      </c>
      <c r="D3334" s="297" t="str">
        <f t="shared" si="581"/>
        <v/>
      </c>
      <c r="E3334" s="298" t="str">
        <f t="shared" si="583"/>
        <v/>
      </c>
      <c r="F3334" s="297"/>
      <c r="G3334" s="297">
        <v>3334</v>
      </c>
      <c r="H3334" s="296" t="str">
        <f t="shared" si="582"/>
        <v/>
      </c>
      <c r="I3334" s="299" t="str">
        <f t="shared" si="575"/>
        <v/>
      </c>
      <c r="J3334" s="93"/>
      <c r="L3334" s="278">
        <f t="shared" si="576"/>
        <v>0</v>
      </c>
      <c r="M3334" s="278">
        <f t="shared" si="577"/>
        <v>0</v>
      </c>
      <c r="N3334" s="319">
        <f t="shared" si="578"/>
        <v>0</v>
      </c>
      <c r="O3334" s="300"/>
      <c r="P3334" s="300"/>
      <c r="Q3334" s="297"/>
      <c r="R3334" s="297"/>
      <c r="S3334" s="299" t="str">
        <f t="shared" si="573"/>
        <v/>
      </c>
    </row>
    <row r="3335" spans="1:19" ht="30" customHeight="1" x14ac:dyDescent="0.2">
      <c r="A3335" s="277" t="str">
        <f t="shared" si="574"/>
        <v/>
      </c>
      <c r="B3335" s="296" t="str">
        <f t="shared" si="579"/>
        <v/>
      </c>
      <c r="C3335" s="296" t="str">
        <f t="shared" si="580"/>
        <v/>
      </c>
      <c r="D3335" s="297" t="str">
        <f t="shared" si="581"/>
        <v/>
      </c>
      <c r="E3335" s="298" t="str">
        <f t="shared" si="583"/>
        <v/>
      </c>
      <c r="F3335" s="297"/>
      <c r="G3335" s="297">
        <v>3335</v>
      </c>
      <c r="H3335" s="296" t="str">
        <f t="shared" si="582"/>
        <v/>
      </c>
      <c r="I3335" s="299" t="str">
        <f t="shared" si="575"/>
        <v/>
      </c>
      <c r="J3335" s="93"/>
      <c r="L3335" s="278">
        <f t="shared" si="576"/>
        <v>0</v>
      </c>
      <c r="M3335" s="278">
        <f t="shared" si="577"/>
        <v>0</v>
      </c>
      <c r="N3335" s="319">
        <f t="shared" si="578"/>
        <v>0</v>
      </c>
      <c r="O3335" s="300"/>
      <c r="P3335" s="300"/>
      <c r="Q3335" s="297"/>
      <c r="R3335" s="297"/>
      <c r="S3335" s="299" t="str">
        <f t="shared" si="573"/>
        <v/>
      </c>
    </row>
    <row r="3336" spans="1:19" ht="30" customHeight="1" x14ac:dyDescent="0.2">
      <c r="A3336" s="277" t="str">
        <f t="shared" si="574"/>
        <v/>
      </c>
      <c r="B3336" s="296" t="str">
        <f t="shared" si="579"/>
        <v/>
      </c>
      <c r="C3336" s="296" t="str">
        <f t="shared" si="580"/>
        <v/>
      </c>
      <c r="D3336" s="297" t="str">
        <f t="shared" si="581"/>
        <v/>
      </c>
      <c r="E3336" s="298" t="str">
        <f t="shared" si="583"/>
        <v/>
      </c>
      <c r="F3336" s="297"/>
      <c r="G3336" s="297">
        <v>3336</v>
      </c>
      <c r="H3336" s="296" t="str">
        <f t="shared" si="582"/>
        <v/>
      </c>
      <c r="I3336" s="299" t="str">
        <f t="shared" si="575"/>
        <v/>
      </c>
      <c r="J3336" s="93"/>
      <c r="L3336" s="278">
        <f t="shared" si="576"/>
        <v>0</v>
      </c>
      <c r="M3336" s="278">
        <f t="shared" si="577"/>
        <v>0</v>
      </c>
      <c r="N3336" s="319">
        <f t="shared" si="578"/>
        <v>0</v>
      </c>
      <c r="O3336" s="300"/>
      <c r="P3336" s="300"/>
      <c r="Q3336" s="297"/>
      <c r="R3336" s="297"/>
      <c r="S3336" s="299" t="str">
        <f t="shared" si="573"/>
        <v/>
      </c>
    </row>
    <row r="3337" spans="1:19" ht="30" customHeight="1" x14ac:dyDescent="0.2">
      <c r="A3337" s="277" t="str">
        <f t="shared" si="574"/>
        <v/>
      </c>
      <c r="B3337" s="296" t="str">
        <f t="shared" si="579"/>
        <v/>
      </c>
      <c r="C3337" s="296" t="str">
        <f t="shared" si="580"/>
        <v/>
      </c>
      <c r="D3337" s="297" t="str">
        <f t="shared" si="581"/>
        <v/>
      </c>
      <c r="E3337" s="298" t="str">
        <f t="shared" si="583"/>
        <v/>
      </c>
      <c r="F3337" s="297"/>
      <c r="G3337" s="297">
        <v>3337</v>
      </c>
      <c r="H3337" s="296" t="str">
        <f t="shared" si="582"/>
        <v/>
      </c>
      <c r="I3337" s="299" t="str">
        <f t="shared" si="575"/>
        <v/>
      </c>
      <c r="J3337" s="93"/>
      <c r="L3337" s="278">
        <f t="shared" si="576"/>
        <v>0</v>
      </c>
      <c r="M3337" s="278">
        <f t="shared" si="577"/>
        <v>0</v>
      </c>
      <c r="N3337" s="319">
        <f t="shared" si="578"/>
        <v>0</v>
      </c>
      <c r="O3337" s="300"/>
      <c r="P3337" s="300"/>
      <c r="Q3337" s="297"/>
      <c r="R3337" s="297"/>
      <c r="S3337" s="299" t="str">
        <f t="shared" si="573"/>
        <v/>
      </c>
    </row>
    <row r="3338" spans="1:19" ht="30" customHeight="1" x14ac:dyDescent="0.2">
      <c r="A3338" s="277" t="str">
        <f t="shared" si="574"/>
        <v/>
      </c>
      <c r="B3338" s="296" t="str">
        <f t="shared" si="579"/>
        <v/>
      </c>
      <c r="C3338" s="296" t="str">
        <f t="shared" si="580"/>
        <v/>
      </c>
      <c r="D3338" s="297" t="str">
        <f t="shared" si="581"/>
        <v/>
      </c>
      <c r="E3338" s="298" t="str">
        <f t="shared" si="583"/>
        <v/>
      </c>
      <c r="F3338" s="297"/>
      <c r="G3338" s="297">
        <v>3338</v>
      </c>
      <c r="H3338" s="296" t="str">
        <f t="shared" si="582"/>
        <v/>
      </c>
      <c r="I3338" s="299" t="str">
        <f t="shared" si="575"/>
        <v/>
      </c>
      <c r="J3338" s="93"/>
      <c r="L3338" s="278">
        <f t="shared" si="576"/>
        <v>0</v>
      </c>
      <c r="M3338" s="278">
        <f t="shared" si="577"/>
        <v>0</v>
      </c>
      <c r="N3338" s="319">
        <f t="shared" si="578"/>
        <v>0</v>
      </c>
      <c r="O3338" s="300"/>
      <c r="P3338" s="300"/>
      <c r="Q3338" s="297"/>
      <c r="R3338" s="297"/>
      <c r="S3338" s="299" t="str">
        <f t="shared" si="573"/>
        <v/>
      </c>
    </row>
    <row r="3339" spans="1:19" ht="30" customHeight="1" x14ac:dyDescent="0.2">
      <c r="A3339" s="277" t="str">
        <f t="shared" si="574"/>
        <v/>
      </c>
      <c r="B3339" s="296" t="str">
        <f t="shared" si="579"/>
        <v/>
      </c>
      <c r="C3339" s="296" t="str">
        <f t="shared" si="580"/>
        <v/>
      </c>
      <c r="D3339" s="297" t="str">
        <f t="shared" si="581"/>
        <v/>
      </c>
      <c r="E3339" s="298" t="str">
        <f t="shared" si="583"/>
        <v/>
      </c>
      <c r="F3339" s="297"/>
      <c r="G3339" s="297">
        <v>3339</v>
      </c>
      <c r="H3339" s="296" t="str">
        <f t="shared" si="582"/>
        <v/>
      </c>
      <c r="I3339" s="299" t="str">
        <f t="shared" si="575"/>
        <v/>
      </c>
      <c r="J3339" s="93"/>
      <c r="L3339" s="278">
        <f t="shared" si="576"/>
        <v>0</v>
      </c>
      <c r="M3339" s="278">
        <f t="shared" si="577"/>
        <v>0</v>
      </c>
      <c r="N3339" s="319">
        <f t="shared" si="578"/>
        <v>0</v>
      </c>
      <c r="O3339" s="300"/>
      <c r="P3339" s="300"/>
      <c r="Q3339" s="297"/>
      <c r="R3339" s="297"/>
      <c r="S3339" s="299" t="str">
        <f t="shared" si="573"/>
        <v/>
      </c>
    </row>
    <row r="3340" spans="1:19" ht="30" customHeight="1" x14ac:dyDescent="0.2">
      <c r="A3340" s="277" t="str">
        <f t="shared" si="574"/>
        <v/>
      </c>
      <c r="B3340" s="296" t="str">
        <f t="shared" si="579"/>
        <v/>
      </c>
      <c r="C3340" s="296" t="str">
        <f t="shared" si="580"/>
        <v/>
      </c>
      <c r="D3340" s="297" t="str">
        <f t="shared" si="581"/>
        <v/>
      </c>
      <c r="E3340" s="298" t="str">
        <f t="shared" si="583"/>
        <v/>
      </c>
      <c r="F3340" s="297"/>
      <c r="G3340" s="297">
        <v>3340</v>
      </c>
      <c r="H3340" s="296" t="str">
        <f t="shared" si="582"/>
        <v/>
      </c>
      <c r="I3340" s="299" t="str">
        <f t="shared" si="575"/>
        <v/>
      </c>
      <c r="J3340" s="93"/>
      <c r="L3340" s="278">
        <f t="shared" si="576"/>
        <v>0</v>
      </c>
      <c r="M3340" s="278">
        <f t="shared" si="577"/>
        <v>0</v>
      </c>
      <c r="N3340" s="319">
        <f t="shared" si="578"/>
        <v>0</v>
      </c>
      <c r="O3340" s="300"/>
      <c r="P3340" s="300"/>
      <c r="Q3340" s="297"/>
      <c r="R3340" s="297"/>
      <c r="S3340" s="299" t="str">
        <f t="shared" si="573"/>
        <v/>
      </c>
    </row>
    <row r="3341" spans="1:19" ht="30" customHeight="1" x14ac:dyDescent="0.2">
      <c r="A3341" s="277" t="str">
        <f t="shared" si="574"/>
        <v/>
      </c>
      <c r="B3341" s="296" t="str">
        <f t="shared" si="579"/>
        <v/>
      </c>
      <c r="C3341" s="296" t="str">
        <f t="shared" si="580"/>
        <v/>
      </c>
      <c r="D3341" s="297" t="str">
        <f t="shared" si="581"/>
        <v/>
      </c>
      <c r="E3341" s="298" t="str">
        <f t="shared" si="583"/>
        <v/>
      </c>
      <c r="F3341" s="297"/>
      <c r="G3341" s="297">
        <v>3341</v>
      </c>
      <c r="H3341" s="296" t="str">
        <f t="shared" si="582"/>
        <v/>
      </c>
      <c r="I3341" s="299" t="str">
        <f t="shared" si="575"/>
        <v/>
      </c>
      <c r="J3341" s="93"/>
      <c r="L3341" s="278">
        <f t="shared" si="576"/>
        <v>0</v>
      </c>
      <c r="M3341" s="278">
        <f t="shared" si="577"/>
        <v>0</v>
      </c>
      <c r="N3341" s="319">
        <f t="shared" si="578"/>
        <v>0</v>
      </c>
      <c r="O3341" s="300"/>
      <c r="P3341" s="300"/>
      <c r="Q3341" s="297"/>
      <c r="R3341" s="297"/>
      <c r="S3341" s="299" t="str">
        <f t="shared" si="573"/>
        <v/>
      </c>
    </row>
    <row r="3342" spans="1:19" ht="30" customHeight="1" x14ac:dyDescent="0.2">
      <c r="A3342" s="277" t="str">
        <f t="shared" si="574"/>
        <v/>
      </c>
      <c r="B3342" s="296" t="str">
        <f t="shared" si="579"/>
        <v/>
      </c>
      <c r="C3342" s="296" t="str">
        <f t="shared" si="580"/>
        <v/>
      </c>
      <c r="D3342" s="297" t="str">
        <f t="shared" si="581"/>
        <v/>
      </c>
      <c r="E3342" s="298" t="str">
        <f t="shared" si="583"/>
        <v/>
      </c>
      <c r="F3342" s="297"/>
      <c r="G3342" s="297">
        <v>3342</v>
      </c>
      <c r="H3342" s="296" t="str">
        <f t="shared" si="582"/>
        <v/>
      </c>
      <c r="I3342" s="299" t="str">
        <f t="shared" si="575"/>
        <v/>
      </c>
      <c r="J3342" s="93"/>
      <c r="L3342" s="278">
        <f t="shared" si="576"/>
        <v>0</v>
      </c>
      <c r="M3342" s="278">
        <f t="shared" si="577"/>
        <v>0</v>
      </c>
      <c r="N3342" s="319">
        <f t="shared" si="578"/>
        <v>0</v>
      </c>
      <c r="O3342" s="300"/>
      <c r="P3342" s="300"/>
      <c r="Q3342" s="297"/>
      <c r="R3342" s="297"/>
      <c r="S3342" s="299" t="str">
        <f t="shared" si="573"/>
        <v/>
      </c>
    </row>
    <row r="3343" spans="1:19" ht="30" customHeight="1" x14ac:dyDescent="0.2">
      <c r="A3343" s="277" t="str">
        <f t="shared" si="574"/>
        <v/>
      </c>
      <c r="B3343" s="296" t="str">
        <f t="shared" si="579"/>
        <v/>
      </c>
      <c r="C3343" s="296" t="str">
        <f t="shared" si="580"/>
        <v/>
      </c>
      <c r="D3343" s="297" t="str">
        <f t="shared" si="581"/>
        <v/>
      </c>
      <c r="E3343" s="298" t="str">
        <f t="shared" si="583"/>
        <v/>
      </c>
      <c r="F3343" s="297"/>
      <c r="G3343" s="297">
        <v>3343</v>
      </c>
      <c r="H3343" s="296" t="str">
        <f t="shared" si="582"/>
        <v/>
      </c>
      <c r="I3343" s="299" t="str">
        <f t="shared" si="575"/>
        <v/>
      </c>
      <c r="J3343" s="93"/>
      <c r="L3343" s="278">
        <f t="shared" si="576"/>
        <v>0</v>
      </c>
      <c r="M3343" s="278">
        <f t="shared" si="577"/>
        <v>0</v>
      </c>
      <c r="N3343" s="319">
        <f t="shared" si="578"/>
        <v>0</v>
      </c>
      <c r="O3343" s="300"/>
      <c r="P3343" s="300"/>
      <c r="Q3343" s="297"/>
      <c r="R3343" s="297"/>
      <c r="S3343" s="299" t="str">
        <f t="shared" si="573"/>
        <v/>
      </c>
    </row>
    <row r="3344" spans="1:19" ht="30" customHeight="1" x14ac:dyDescent="0.2">
      <c r="A3344" s="277" t="str">
        <f t="shared" si="574"/>
        <v/>
      </c>
      <c r="B3344" s="296" t="str">
        <f t="shared" si="579"/>
        <v/>
      </c>
      <c r="C3344" s="296" t="str">
        <f t="shared" si="580"/>
        <v/>
      </c>
      <c r="D3344" s="297" t="str">
        <f t="shared" si="581"/>
        <v/>
      </c>
      <c r="E3344" s="298" t="str">
        <f t="shared" si="583"/>
        <v/>
      </c>
      <c r="F3344" s="297"/>
      <c r="G3344" s="297">
        <v>3344</v>
      </c>
      <c r="H3344" s="296" t="str">
        <f t="shared" si="582"/>
        <v/>
      </c>
      <c r="I3344" s="299" t="str">
        <f t="shared" si="575"/>
        <v/>
      </c>
      <c r="J3344" s="93"/>
      <c r="L3344" s="278">
        <f t="shared" si="576"/>
        <v>0</v>
      </c>
      <c r="M3344" s="278">
        <f t="shared" si="577"/>
        <v>0</v>
      </c>
      <c r="N3344" s="319">
        <f t="shared" si="578"/>
        <v>0</v>
      </c>
      <c r="O3344" s="300"/>
      <c r="P3344" s="300"/>
      <c r="Q3344" s="297"/>
      <c r="R3344" s="297"/>
      <c r="S3344" s="299" t="str">
        <f t="shared" si="573"/>
        <v/>
      </c>
    </row>
    <row r="3345" spans="1:19" ht="30" customHeight="1" x14ac:dyDescent="0.2">
      <c r="A3345" s="277" t="str">
        <f t="shared" si="574"/>
        <v/>
      </c>
      <c r="B3345" s="296" t="str">
        <f t="shared" si="579"/>
        <v/>
      </c>
      <c r="C3345" s="296" t="str">
        <f t="shared" si="580"/>
        <v/>
      </c>
      <c r="D3345" s="297" t="str">
        <f t="shared" si="581"/>
        <v/>
      </c>
      <c r="E3345" s="298" t="str">
        <f t="shared" si="583"/>
        <v/>
      </c>
      <c r="F3345" s="297"/>
      <c r="G3345" s="297">
        <v>3345</v>
      </c>
      <c r="H3345" s="296" t="str">
        <f t="shared" si="582"/>
        <v/>
      </c>
      <c r="I3345" s="299" t="str">
        <f t="shared" si="575"/>
        <v/>
      </c>
      <c r="J3345" s="93"/>
      <c r="L3345" s="278">
        <f t="shared" si="576"/>
        <v>0</v>
      </c>
      <c r="M3345" s="278">
        <f t="shared" si="577"/>
        <v>0</v>
      </c>
      <c r="N3345" s="319">
        <f t="shared" si="578"/>
        <v>0</v>
      </c>
      <c r="O3345" s="300"/>
      <c r="P3345" s="300"/>
      <c r="Q3345" s="297"/>
      <c r="R3345" s="297"/>
      <c r="S3345" s="299" t="str">
        <f t="shared" ref="S3345:S3408" si="584">IF(R3345="","",CONCATENATE("C",IF(R3345&gt;$X$1-25,0,INT(($X$1-R3345-20)/5))))</f>
        <v/>
      </c>
    </row>
    <row r="3346" spans="1:19" ht="30" customHeight="1" x14ac:dyDescent="0.2">
      <c r="A3346" s="277" t="str">
        <f t="shared" si="574"/>
        <v/>
      </c>
      <c r="B3346" s="296" t="str">
        <f t="shared" si="579"/>
        <v/>
      </c>
      <c r="C3346" s="296" t="str">
        <f t="shared" si="580"/>
        <v/>
      </c>
      <c r="D3346" s="297" t="str">
        <f t="shared" si="581"/>
        <v/>
      </c>
      <c r="E3346" s="298" t="str">
        <f t="shared" si="583"/>
        <v/>
      </c>
      <c r="F3346" s="297"/>
      <c r="G3346" s="297">
        <v>3346</v>
      </c>
      <c r="H3346" s="296" t="str">
        <f t="shared" si="582"/>
        <v/>
      </c>
      <c r="I3346" s="299" t="str">
        <f t="shared" si="575"/>
        <v/>
      </c>
      <c r="J3346" s="93"/>
      <c r="L3346" s="278">
        <f t="shared" si="576"/>
        <v>0</v>
      </c>
      <c r="M3346" s="278">
        <f t="shared" si="577"/>
        <v>0</v>
      </c>
      <c r="N3346" s="319">
        <f t="shared" si="578"/>
        <v>0</v>
      </c>
      <c r="O3346" s="300"/>
      <c r="P3346" s="300"/>
      <c r="Q3346" s="297"/>
      <c r="R3346" s="297"/>
      <c r="S3346" s="299" t="str">
        <f t="shared" si="584"/>
        <v/>
      </c>
    </row>
    <row r="3347" spans="1:19" ht="30" customHeight="1" x14ac:dyDescent="0.2">
      <c r="A3347" s="277" t="str">
        <f t="shared" si="574"/>
        <v/>
      </c>
      <c r="B3347" s="296" t="str">
        <f t="shared" si="579"/>
        <v/>
      </c>
      <c r="C3347" s="296" t="str">
        <f t="shared" si="580"/>
        <v/>
      </c>
      <c r="D3347" s="297" t="str">
        <f t="shared" si="581"/>
        <v/>
      </c>
      <c r="E3347" s="298" t="str">
        <f t="shared" si="583"/>
        <v/>
      </c>
      <c r="F3347" s="297"/>
      <c r="G3347" s="297">
        <v>3347</v>
      </c>
      <c r="H3347" s="296" t="str">
        <f t="shared" si="582"/>
        <v/>
      </c>
      <c r="I3347" s="299" t="str">
        <f t="shared" si="575"/>
        <v/>
      </c>
      <c r="J3347" s="93"/>
      <c r="L3347" s="278">
        <f t="shared" si="576"/>
        <v>0</v>
      </c>
      <c r="M3347" s="278">
        <f t="shared" si="577"/>
        <v>0</v>
      </c>
      <c r="N3347" s="319">
        <f t="shared" si="578"/>
        <v>0</v>
      </c>
      <c r="O3347" s="300"/>
      <c r="P3347" s="300"/>
      <c r="Q3347" s="297"/>
      <c r="R3347" s="297"/>
      <c r="S3347" s="299" t="str">
        <f t="shared" si="584"/>
        <v/>
      </c>
    </row>
    <row r="3348" spans="1:19" ht="30" customHeight="1" x14ac:dyDescent="0.2">
      <c r="A3348" s="277" t="str">
        <f t="shared" si="574"/>
        <v/>
      </c>
      <c r="B3348" s="296" t="str">
        <f t="shared" si="579"/>
        <v/>
      </c>
      <c r="C3348" s="296" t="str">
        <f t="shared" si="580"/>
        <v/>
      </c>
      <c r="D3348" s="297" t="str">
        <f t="shared" si="581"/>
        <v/>
      </c>
      <c r="E3348" s="298" t="str">
        <f t="shared" si="583"/>
        <v/>
      </c>
      <c r="F3348" s="297"/>
      <c r="G3348" s="297">
        <v>3348</v>
      </c>
      <c r="H3348" s="296" t="str">
        <f t="shared" si="582"/>
        <v/>
      </c>
      <c r="I3348" s="299" t="str">
        <f t="shared" si="575"/>
        <v/>
      </c>
      <c r="J3348" s="93"/>
      <c r="L3348" s="278">
        <f t="shared" si="576"/>
        <v>0</v>
      </c>
      <c r="M3348" s="278">
        <f t="shared" si="577"/>
        <v>0</v>
      </c>
      <c r="N3348" s="319">
        <f t="shared" si="578"/>
        <v>0</v>
      </c>
      <c r="O3348" s="300"/>
      <c r="P3348" s="300"/>
      <c r="Q3348" s="297"/>
      <c r="R3348" s="297"/>
      <c r="S3348" s="299" t="str">
        <f t="shared" si="584"/>
        <v/>
      </c>
    </row>
    <row r="3349" spans="1:19" ht="30" customHeight="1" x14ac:dyDescent="0.2">
      <c r="A3349" s="277" t="str">
        <f t="shared" si="574"/>
        <v/>
      </c>
      <c r="B3349" s="296" t="str">
        <f t="shared" si="579"/>
        <v/>
      </c>
      <c r="C3349" s="296" t="str">
        <f t="shared" si="580"/>
        <v/>
      </c>
      <c r="D3349" s="297" t="str">
        <f t="shared" si="581"/>
        <v/>
      </c>
      <c r="E3349" s="298" t="str">
        <f t="shared" si="583"/>
        <v/>
      </c>
      <c r="F3349" s="297"/>
      <c r="G3349" s="297">
        <v>3349</v>
      </c>
      <c r="H3349" s="296" t="str">
        <f t="shared" si="582"/>
        <v/>
      </c>
      <c r="I3349" s="299" t="str">
        <f t="shared" si="575"/>
        <v/>
      </c>
      <c r="J3349" s="93"/>
      <c r="L3349" s="278">
        <f t="shared" si="576"/>
        <v>0</v>
      </c>
      <c r="M3349" s="278">
        <f t="shared" si="577"/>
        <v>0</v>
      </c>
      <c r="N3349" s="319">
        <f t="shared" si="578"/>
        <v>0</v>
      </c>
      <c r="O3349" s="300"/>
      <c r="P3349" s="300"/>
      <c r="Q3349" s="297"/>
      <c r="R3349" s="297"/>
      <c r="S3349" s="299" t="str">
        <f t="shared" si="584"/>
        <v/>
      </c>
    </row>
    <row r="3350" spans="1:19" ht="30" customHeight="1" x14ac:dyDescent="0.2">
      <c r="A3350" s="277" t="str">
        <f t="shared" si="574"/>
        <v/>
      </c>
      <c r="B3350" s="296" t="str">
        <f t="shared" si="579"/>
        <v/>
      </c>
      <c r="C3350" s="296" t="str">
        <f t="shared" si="580"/>
        <v/>
      </c>
      <c r="D3350" s="297" t="str">
        <f t="shared" si="581"/>
        <v/>
      </c>
      <c r="E3350" s="298" t="str">
        <f t="shared" si="583"/>
        <v/>
      </c>
      <c r="F3350" s="297"/>
      <c r="G3350" s="297">
        <v>3350</v>
      </c>
      <c r="H3350" s="296" t="str">
        <f t="shared" si="582"/>
        <v/>
      </c>
      <c r="I3350" s="299" t="str">
        <f t="shared" si="575"/>
        <v/>
      </c>
      <c r="J3350" s="93"/>
      <c r="L3350" s="278">
        <f t="shared" si="576"/>
        <v>0</v>
      </c>
      <c r="M3350" s="278">
        <f t="shared" si="577"/>
        <v>0</v>
      </c>
      <c r="N3350" s="319">
        <f t="shared" si="578"/>
        <v>0</v>
      </c>
      <c r="O3350" s="300"/>
      <c r="P3350" s="300"/>
      <c r="Q3350" s="297"/>
      <c r="R3350" s="297"/>
      <c r="S3350" s="299" t="str">
        <f t="shared" si="584"/>
        <v/>
      </c>
    </row>
    <row r="3351" spans="1:19" ht="30" customHeight="1" x14ac:dyDescent="0.2">
      <c r="A3351" s="277" t="str">
        <f t="shared" si="574"/>
        <v/>
      </c>
      <c r="B3351" s="296" t="str">
        <f t="shared" si="579"/>
        <v/>
      </c>
      <c r="C3351" s="296" t="str">
        <f t="shared" si="580"/>
        <v/>
      </c>
      <c r="D3351" s="297" t="str">
        <f t="shared" si="581"/>
        <v/>
      </c>
      <c r="E3351" s="298" t="str">
        <f t="shared" si="583"/>
        <v/>
      </c>
      <c r="F3351" s="297"/>
      <c r="G3351" s="297">
        <v>3351</v>
      </c>
      <c r="H3351" s="296" t="str">
        <f t="shared" si="582"/>
        <v/>
      </c>
      <c r="I3351" s="299" t="str">
        <f t="shared" si="575"/>
        <v/>
      </c>
      <c r="J3351" s="93"/>
      <c r="L3351" s="278">
        <f t="shared" si="576"/>
        <v>0</v>
      </c>
      <c r="M3351" s="278">
        <f t="shared" si="577"/>
        <v>0</v>
      </c>
      <c r="N3351" s="319">
        <f t="shared" si="578"/>
        <v>0</v>
      </c>
      <c r="O3351" s="300"/>
      <c r="P3351" s="300"/>
      <c r="Q3351" s="297"/>
      <c r="R3351" s="297"/>
      <c r="S3351" s="299" t="str">
        <f t="shared" si="584"/>
        <v/>
      </c>
    </row>
    <row r="3352" spans="1:19" ht="30" customHeight="1" x14ac:dyDescent="0.2">
      <c r="A3352" s="277" t="str">
        <f t="shared" si="574"/>
        <v/>
      </c>
      <c r="B3352" s="296" t="str">
        <f t="shared" si="579"/>
        <v/>
      </c>
      <c r="C3352" s="296" t="str">
        <f t="shared" si="580"/>
        <v/>
      </c>
      <c r="D3352" s="297" t="str">
        <f t="shared" si="581"/>
        <v/>
      </c>
      <c r="E3352" s="298" t="str">
        <f t="shared" si="583"/>
        <v/>
      </c>
      <c r="F3352" s="297"/>
      <c r="G3352" s="297">
        <v>3352</v>
      </c>
      <c r="H3352" s="296" t="str">
        <f t="shared" si="582"/>
        <v/>
      </c>
      <c r="I3352" s="299" t="str">
        <f t="shared" si="575"/>
        <v/>
      </c>
      <c r="J3352" s="93"/>
      <c r="L3352" s="278">
        <f t="shared" si="576"/>
        <v>0</v>
      </c>
      <c r="M3352" s="278">
        <f t="shared" si="577"/>
        <v>0</v>
      </c>
      <c r="N3352" s="319">
        <f t="shared" si="578"/>
        <v>0</v>
      </c>
      <c r="O3352" s="300"/>
      <c r="P3352" s="300"/>
      <c r="Q3352" s="297"/>
      <c r="R3352" s="297"/>
      <c r="S3352" s="299" t="str">
        <f t="shared" si="584"/>
        <v/>
      </c>
    </row>
    <row r="3353" spans="1:19" ht="30" customHeight="1" x14ac:dyDescent="0.2">
      <c r="A3353" s="277" t="str">
        <f t="shared" si="574"/>
        <v/>
      </c>
      <c r="B3353" s="296" t="str">
        <f t="shared" si="579"/>
        <v/>
      </c>
      <c r="C3353" s="296" t="str">
        <f t="shared" si="580"/>
        <v/>
      </c>
      <c r="D3353" s="297" t="str">
        <f t="shared" si="581"/>
        <v/>
      </c>
      <c r="E3353" s="298" t="str">
        <f t="shared" si="583"/>
        <v/>
      </c>
      <c r="F3353" s="297"/>
      <c r="G3353" s="297">
        <v>3353</v>
      </c>
      <c r="H3353" s="296" t="str">
        <f t="shared" si="582"/>
        <v/>
      </c>
      <c r="I3353" s="299" t="str">
        <f t="shared" si="575"/>
        <v/>
      </c>
      <c r="J3353" s="93"/>
      <c r="L3353" s="278">
        <f t="shared" si="576"/>
        <v>0</v>
      </c>
      <c r="M3353" s="278">
        <f t="shared" si="577"/>
        <v>0</v>
      </c>
      <c r="N3353" s="319">
        <f t="shared" si="578"/>
        <v>0</v>
      </c>
      <c r="O3353" s="300"/>
      <c r="P3353" s="300"/>
      <c r="Q3353" s="297"/>
      <c r="R3353" s="297"/>
      <c r="S3353" s="299" t="str">
        <f t="shared" si="584"/>
        <v/>
      </c>
    </row>
    <row r="3354" spans="1:19" ht="30" customHeight="1" x14ac:dyDescent="0.2">
      <c r="A3354" s="277" t="str">
        <f t="shared" si="574"/>
        <v/>
      </c>
      <c r="B3354" s="296" t="str">
        <f t="shared" si="579"/>
        <v/>
      </c>
      <c r="C3354" s="296" t="str">
        <f t="shared" si="580"/>
        <v/>
      </c>
      <c r="D3354" s="297" t="str">
        <f t="shared" si="581"/>
        <v/>
      </c>
      <c r="E3354" s="298" t="str">
        <f t="shared" si="583"/>
        <v/>
      </c>
      <c r="F3354" s="297"/>
      <c r="G3354" s="297">
        <v>3354</v>
      </c>
      <c r="H3354" s="296" t="str">
        <f t="shared" si="582"/>
        <v/>
      </c>
      <c r="I3354" s="299" t="str">
        <f t="shared" si="575"/>
        <v/>
      </c>
      <c r="J3354" s="93"/>
      <c r="L3354" s="278">
        <f t="shared" si="576"/>
        <v>0</v>
      </c>
      <c r="M3354" s="278">
        <f t="shared" si="577"/>
        <v>0</v>
      </c>
      <c r="N3354" s="319">
        <f t="shared" si="578"/>
        <v>0</v>
      </c>
      <c r="O3354" s="300"/>
      <c r="P3354" s="300"/>
      <c r="Q3354" s="297"/>
      <c r="R3354" s="297"/>
      <c r="S3354" s="299" t="str">
        <f t="shared" si="584"/>
        <v/>
      </c>
    </row>
    <row r="3355" spans="1:19" ht="30" customHeight="1" x14ac:dyDescent="0.2">
      <c r="A3355" s="277" t="str">
        <f t="shared" si="574"/>
        <v/>
      </c>
      <c r="B3355" s="296" t="str">
        <f t="shared" si="579"/>
        <v/>
      </c>
      <c r="C3355" s="296" t="str">
        <f t="shared" si="580"/>
        <v/>
      </c>
      <c r="D3355" s="297" t="str">
        <f t="shared" si="581"/>
        <v/>
      </c>
      <c r="E3355" s="298" t="str">
        <f t="shared" si="583"/>
        <v/>
      </c>
      <c r="F3355" s="297"/>
      <c r="G3355" s="297">
        <v>3355</v>
      </c>
      <c r="H3355" s="296" t="str">
        <f t="shared" si="582"/>
        <v/>
      </c>
      <c r="I3355" s="299" t="str">
        <f t="shared" si="575"/>
        <v/>
      </c>
      <c r="J3355" s="93"/>
      <c r="L3355" s="278">
        <f t="shared" si="576"/>
        <v>0</v>
      </c>
      <c r="M3355" s="278">
        <f t="shared" si="577"/>
        <v>0</v>
      </c>
      <c r="N3355" s="319">
        <f t="shared" si="578"/>
        <v>0</v>
      </c>
      <c r="O3355" s="300"/>
      <c r="P3355" s="300"/>
      <c r="Q3355" s="297"/>
      <c r="R3355" s="297"/>
      <c r="S3355" s="299" t="str">
        <f t="shared" si="584"/>
        <v/>
      </c>
    </row>
    <row r="3356" spans="1:19" ht="30" customHeight="1" x14ac:dyDescent="0.2">
      <c r="A3356" s="277" t="str">
        <f t="shared" si="574"/>
        <v/>
      </c>
      <c r="B3356" s="296" t="str">
        <f t="shared" si="579"/>
        <v/>
      </c>
      <c r="C3356" s="296" t="str">
        <f t="shared" si="580"/>
        <v/>
      </c>
      <c r="D3356" s="297" t="str">
        <f t="shared" si="581"/>
        <v/>
      </c>
      <c r="E3356" s="298" t="str">
        <f t="shared" si="583"/>
        <v/>
      </c>
      <c r="F3356" s="297"/>
      <c r="G3356" s="297">
        <v>3356</v>
      </c>
      <c r="H3356" s="296" t="str">
        <f t="shared" si="582"/>
        <v/>
      </c>
      <c r="I3356" s="299" t="str">
        <f t="shared" si="575"/>
        <v/>
      </c>
      <c r="J3356" s="93"/>
      <c r="L3356" s="278">
        <f t="shared" si="576"/>
        <v>0</v>
      </c>
      <c r="M3356" s="278">
        <f t="shared" si="577"/>
        <v>0</v>
      </c>
      <c r="N3356" s="319">
        <f t="shared" si="578"/>
        <v>0</v>
      </c>
      <c r="O3356" s="300"/>
      <c r="P3356" s="300"/>
      <c r="Q3356" s="297"/>
      <c r="R3356" s="297"/>
      <c r="S3356" s="299" t="str">
        <f t="shared" si="584"/>
        <v/>
      </c>
    </row>
    <row r="3357" spans="1:19" ht="30" customHeight="1" x14ac:dyDescent="0.2">
      <c r="A3357" s="277" t="str">
        <f t="shared" si="574"/>
        <v/>
      </c>
      <c r="B3357" s="296" t="str">
        <f t="shared" si="579"/>
        <v/>
      </c>
      <c r="C3357" s="296" t="str">
        <f t="shared" si="580"/>
        <v/>
      </c>
      <c r="D3357" s="297" t="str">
        <f t="shared" si="581"/>
        <v/>
      </c>
      <c r="E3357" s="298" t="str">
        <f t="shared" si="583"/>
        <v/>
      </c>
      <c r="F3357" s="297"/>
      <c r="G3357" s="297">
        <v>3357</v>
      </c>
      <c r="H3357" s="296" t="str">
        <f t="shared" si="582"/>
        <v/>
      </c>
      <c r="I3357" s="299" t="str">
        <f t="shared" si="575"/>
        <v/>
      </c>
      <c r="J3357" s="93"/>
      <c r="L3357" s="278">
        <f t="shared" si="576"/>
        <v>0</v>
      </c>
      <c r="M3357" s="278">
        <f t="shared" si="577"/>
        <v>0</v>
      </c>
      <c r="N3357" s="319">
        <f t="shared" si="578"/>
        <v>0</v>
      </c>
      <c r="O3357" s="300"/>
      <c r="P3357" s="300"/>
      <c r="Q3357" s="297"/>
      <c r="R3357" s="297"/>
      <c r="S3357" s="299" t="str">
        <f t="shared" si="584"/>
        <v/>
      </c>
    </row>
    <row r="3358" spans="1:19" ht="30" customHeight="1" x14ac:dyDescent="0.2">
      <c r="A3358" s="277" t="str">
        <f t="shared" si="574"/>
        <v/>
      </c>
      <c r="B3358" s="296" t="str">
        <f t="shared" si="579"/>
        <v/>
      </c>
      <c r="C3358" s="296" t="str">
        <f t="shared" si="580"/>
        <v/>
      </c>
      <c r="D3358" s="297" t="str">
        <f t="shared" si="581"/>
        <v/>
      </c>
      <c r="E3358" s="298" t="str">
        <f t="shared" si="583"/>
        <v/>
      </c>
      <c r="F3358" s="297"/>
      <c r="G3358" s="297">
        <v>3358</v>
      </c>
      <c r="H3358" s="296" t="str">
        <f t="shared" si="582"/>
        <v/>
      </c>
      <c r="I3358" s="299" t="str">
        <f t="shared" si="575"/>
        <v/>
      </c>
      <c r="J3358" s="93"/>
      <c r="L3358" s="278">
        <f t="shared" si="576"/>
        <v>0</v>
      </c>
      <c r="M3358" s="278">
        <f t="shared" si="577"/>
        <v>0</v>
      </c>
      <c r="N3358" s="319">
        <f t="shared" si="578"/>
        <v>0</v>
      </c>
      <c r="O3358" s="300"/>
      <c r="P3358" s="300"/>
      <c r="Q3358" s="297"/>
      <c r="R3358" s="297"/>
      <c r="S3358" s="299" t="str">
        <f t="shared" si="584"/>
        <v/>
      </c>
    </row>
    <row r="3359" spans="1:19" ht="30" customHeight="1" x14ac:dyDescent="0.2">
      <c r="A3359" s="277" t="str">
        <f t="shared" si="574"/>
        <v/>
      </c>
      <c r="B3359" s="296" t="str">
        <f t="shared" si="579"/>
        <v/>
      </c>
      <c r="C3359" s="296" t="str">
        <f t="shared" si="580"/>
        <v/>
      </c>
      <c r="D3359" s="297" t="str">
        <f t="shared" si="581"/>
        <v/>
      </c>
      <c r="E3359" s="298" t="str">
        <f t="shared" si="583"/>
        <v/>
      </c>
      <c r="F3359" s="297"/>
      <c r="G3359" s="297">
        <v>3359</v>
      </c>
      <c r="H3359" s="296" t="str">
        <f t="shared" si="582"/>
        <v/>
      </c>
      <c r="I3359" s="299" t="str">
        <f t="shared" si="575"/>
        <v/>
      </c>
      <c r="J3359" s="93"/>
      <c r="L3359" s="278">
        <f t="shared" si="576"/>
        <v>0</v>
      </c>
      <c r="M3359" s="278">
        <f t="shared" si="577"/>
        <v>0</v>
      </c>
      <c r="N3359" s="319">
        <f t="shared" si="578"/>
        <v>0</v>
      </c>
      <c r="O3359" s="300"/>
      <c r="P3359" s="300"/>
      <c r="Q3359" s="297"/>
      <c r="R3359" s="297"/>
      <c r="S3359" s="299" t="str">
        <f t="shared" si="584"/>
        <v/>
      </c>
    </row>
    <row r="3360" spans="1:19" ht="30" customHeight="1" x14ac:dyDescent="0.2">
      <c r="A3360" s="277" t="str">
        <f t="shared" si="574"/>
        <v/>
      </c>
      <c r="B3360" s="296" t="str">
        <f t="shared" si="579"/>
        <v/>
      </c>
      <c r="C3360" s="296" t="str">
        <f t="shared" si="580"/>
        <v/>
      </c>
      <c r="D3360" s="297" t="str">
        <f t="shared" si="581"/>
        <v/>
      </c>
      <c r="E3360" s="298" t="str">
        <f t="shared" si="583"/>
        <v/>
      </c>
      <c r="F3360" s="297"/>
      <c r="G3360" s="297">
        <v>3360</v>
      </c>
      <c r="H3360" s="296" t="str">
        <f t="shared" si="582"/>
        <v/>
      </c>
      <c r="I3360" s="299" t="str">
        <f t="shared" si="575"/>
        <v/>
      </c>
      <c r="J3360" s="93"/>
      <c r="L3360" s="278">
        <f t="shared" si="576"/>
        <v>0</v>
      </c>
      <c r="M3360" s="278">
        <f t="shared" si="577"/>
        <v>0</v>
      </c>
      <c r="N3360" s="319">
        <f t="shared" si="578"/>
        <v>0</v>
      </c>
      <c r="O3360" s="300"/>
      <c r="P3360" s="300"/>
      <c r="Q3360" s="297"/>
      <c r="R3360" s="297"/>
      <c r="S3360" s="299" t="str">
        <f t="shared" si="584"/>
        <v/>
      </c>
    </row>
    <row r="3361" spans="1:19" ht="30" customHeight="1" x14ac:dyDescent="0.2">
      <c r="A3361" s="277" t="str">
        <f t="shared" si="574"/>
        <v/>
      </c>
      <c r="B3361" s="296" t="str">
        <f t="shared" si="579"/>
        <v/>
      </c>
      <c r="C3361" s="296" t="str">
        <f t="shared" si="580"/>
        <v/>
      </c>
      <c r="D3361" s="297" t="str">
        <f t="shared" si="581"/>
        <v/>
      </c>
      <c r="E3361" s="298" t="str">
        <f t="shared" si="583"/>
        <v/>
      </c>
      <c r="F3361" s="297"/>
      <c r="G3361" s="297">
        <v>3361</v>
      </c>
      <c r="H3361" s="296" t="str">
        <f t="shared" si="582"/>
        <v/>
      </c>
      <c r="I3361" s="299" t="str">
        <f t="shared" si="575"/>
        <v/>
      </c>
      <c r="J3361" s="93"/>
      <c r="L3361" s="278">
        <f t="shared" si="576"/>
        <v>0</v>
      </c>
      <c r="M3361" s="278">
        <f t="shared" si="577"/>
        <v>0</v>
      </c>
      <c r="N3361" s="319">
        <f t="shared" si="578"/>
        <v>0</v>
      </c>
      <c r="O3361" s="300"/>
      <c r="P3361" s="300"/>
      <c r="Q3361" s="297"/>
      <c r="R3361" s="297"/>
      <c r="S3361" s="299" t="str">
        <f t="shared" si="584"/>
        <v/>
      </c>
    </row>
    <row r="3362" spans="1:19" ht="30" customHeight="1" x14ac:dyDescent="0.2">
      <c r="A3362" s="277" t="str">
        <f t="shared" si="574"/>
        <v/>
      </c>
      <c r="B3362" s="296" t="str">
        <f t="shared" si="579"/>
        <v/>
      </c>
      <c r="C3362" s="296" t="str">
        <f t="shared" si="580"/>
        <v/>
      </c>
      <c r="D3362" s="297" t="str">
        <f t="shared" si="581"/>
        <v/>
      </c>
      <c r="E3362" s="298" t="str">
        <f t="shared" si="583"/>
        <v/>
      </c>
      <c r="F3362" s="297"/>
      <c r="G3362" s="297">
        <v>3362</v>
      </c>
      <c r="H3362" s="296" t="str">
        <f t="shared" si="582"/>
        <v/>
      </c>
      <c r="I3362" s="299" t="str">
        <f t="shared" si="575"/>
        <v/>
      </c>
      <c r="J3362" s="93"/>
      <c r="L3362" s="278">
        <f t="shared" si="576"/>
        <v>0</v>
      </c>
      <c r="M3362" s="278">
        <f t="shared" si="577"/>
        <v>0</v>
      </c>
      <c r="N3362" s="319">
        <f t="shared" si="578"/>
        <v>0</v>
      </c>
      <c r="O3362" s="300"/>
      <c r="P3362" s="300"/>
      <c r="Q3362" s="297"/>
      <c r="R3362" s="297"/>
      <c r="S3362" s="299" t="str">
        <f t="shared" si="584"/>
        <v/>
      </c>
    </row>
    <row r="3363" spans="1:19" ht="30" customHeight="1" x14ac:dyDescent="0.2">
      <c r="A3363" s="277" t="str">
        <f t="shared" si="574"/>
        <v/>
      </c>
      <c r="B3363" s="296" t="str">
        <f t="shared" si="579"/>
        <v/>
      </c>
      <c r="C3363" s="296" t="str">
        <f t="shared" si="580"/>
        <v/>
      </c>
      <c r="D3363" s="297" t="str">
        <f t="shared" si="581"/>
        <v/>
      </c>
      <c r="E3363" s="298" t="str">
        <f t="shared" si="583"/>
        <v/>
      </c>
      <c r="F3363" s="297"/>
      <c r="G3363" s="297">
        <v>3363</v>
      </c>
      <c r="H3363" s="296" t="str">
        <f t="shared" si="582"/>
        <v/>
      </c>
      <c r="I3363" s="299" t="str">
        <f t="shared" si="575"/>
        <v/>
      </c>
      <c r="J3363" s="93"/>
      <c r="L3363" s="278">
        <f t="shared" si="576"/>
        <v>0</v>
      </c>
      <c r="M3363" s="278">
        <f t="shared" si="577"/>
        <v>0</v>
      </c>
      <c r="N3363" s="319">
        <f t="shared" si="578"/>
        <v>0</v>
      </c>
      <c r="O3363" s="300"/>
      <c r="P3363" s="300"/>
      <c r="Q3363" s="297"/>
      <c r="R3363" s="297"/>
      <c r="S3363" s="299" t="str">
        <f t="shared" si="584"/>
        <v/>
      </c>
    </row>
    <row r="3364" spans="1:19" ht="30" customHeight="1" x14ac:dyDescent="0.2">
      <c r="A3364" s="277" t="str">
        <f t="shared" si="574"/>
        <v/>
      </c>
      <c r="B3364" s="296" t="str">
        <f t="shared" si="579"/>
        <v/>
      </c>
      <c r="C3364" s="296" t="str">
        <f t="shared" si="580"/>
        <v/>
      </c>
      <c r="D3364" s="297" t="str">
        <f t="shared" si="581"/>
        <v/>
      </c>
      <c r="E3364" s="298" t="str">
        <f t="shared" si="583"/>
        <v/>
      </c>
      <c r="F3364" s="297"/>
      <c r="G3364" s="297">
        <v>3364</v>
      </c>
      <c r="H3364" s="296" t="str">
        <f t="shared" si="582"/>
        <v/>
      </c>
      <c r="I3364" s="299" t="str">
        <f t="shared" si="575"/>
        <v/>
      </c>
      <c r="J3364" s="93"/>
      <c r="L3364" s="278">
        <f t="shared" si="576"/>
        <v>0</v>
      </c>
      <c r="M3364" s="278">
        <f t="shared" si="577"/>
        <v>0</v>
      </c>
      <c r="N3364" s="319">
        <f t="shared" si="578"/>
        <v>0</v>
      </c>
      <c r="O3364" s="300"/>
      <c r="P3364" s="300"/>
      <c r="Q3364" s="297"/>
      <c r="R3364" s="297"/>
      <c r="S3364" s="299" t="str">
        <f t="shared" si="584"/>
        <v/>
      </c>
    </row>
    <row r="3365" spans="1:19" ht="30" customHeight="1" x14ac:dyDescent="0.2">
      <c r="A3365" s="277" t="str">
        <f t="shared" si="574"/>
        <v/>
      </c>
      <c r="B3365" s="296" t="str">
        <f t="shared" si="579"/>
        <v/>
      </c>
      <c r="C3365" s="296" t="str">
        <f t="shared" si="580"/>
        <v/>
      </c>
      <c r="D3365" s="297" t="str">
        <f t="shared" si="581"/>
        <v/>
      </c>
      <c r="E3365" s="298" t="str">
        <f t="shared" si="583"/>
        <v/>
      </c>
      <c r="F3365" s="297"/>
      <c r="G3365" s="297">
        <v>3365</v>
      </c>
      <c r="H3365" s="296" t="str">
        <f t="shared" si="582"/>
        <v/>
      </c>
      <c r="I3365" s="299" t="str">
        <f t="shared" si="575"/>
        <v/>
      </c>
      <c r="J3365" s="93"/>
      <c r="L3365" s="278">
        <f t="shared" si="576"/>
        <v>0</v>
      </c>
      <c r="M3365" s="278">
        <f t="shared" si="577"/>
        <v>0</v>
      </c>
      <c r="N3365" s="319">
        <f t="shared" si="578"/>
        <v>0</v>
      </c>
      <c r="O3365" s="300"/>
      <c r="P3365" s="300"/>
      <c r="Q3365" s="297"/>
      <c r="R3365" s="297"/>
      <c r="S3365" s="299" t="str">
        <f t="shared" si="584"/>
        <v/>
      </c>
    </row>
    <row r="3366" spans="1:19" ht="30" customHeight="1" x14ac:dyDescent="0.2">
      <c r="A3366" s="277" t="str">
        <f t="shared" si="574"/>
        <v/>
      </c>
      <c r="B3366" s="296" t="str">
        <f t="shared" si="579"/>
        <v/>
      </c>
      <c r="C3366" s="296" t="str">
        <f t="shared" si="580"/>
        <v/>
      </c>
      <c r="D3366" s="297" t="str">
        <f t="shared" si="581"/>
        <v/>
      </c>
      <c r="E3366" s="298" t="str">
        <f t="shared" si="583"/>
        <v/>
      </c>
      <c r="F3366" s="297"/>
      <c r="G3366" s="297">
        <v>3366</v>
      </c>
      <c r="H3366" s="296" t="str">
        <f t="shared" si="582"/>
        <v/>
      </c>
      <c r="I3366" s="299" t="str">
        <f t="shared" si="575"/>
        <v/>
      </c>
      <c r="J3366" s="93"/>
      <c r="L3366" s="278">
        <f t="shared" si="576"/>
        <v>0</v>
      </c>
      <c r="M3366" s="278">
        <f t="shared" si="577"/>
        <v>0</v>
      </c>
      <c r="N3366" s="319">
        <f t="shared" si="578"/>
        <v>0</v>
      </c>
      <c r="O3366" s="300"/>
      <c r="P3366" s="300"/>
      <c r="Q3366" s="297"/>
      <c r="R3366" s="297"/>
      <c r="S3366" s="299" t="str">
        <f t="shared" si="584"/>
        <v/>
      </c>
    </row>
    <row r="3367" spans="1:19" ht="30" customHeight="1" x14ac:dyDescent="0.2">
      <c r="A3367" s="277" t="str">
        <f t="shared" si="574"/>
        <v/>
      </c>
      <c r="B3367" s="296" t="str">
        <f t="shared" si="579"/>
        <v/>
      </c>
      <c r="C3367" s="296" t="str">
        <f t="shared" si="580"/>
        <v/>
      </c>
      <c r="D3367" s="297" t="str">
        <f t="shared" si="581"/>
        <v/>
      </c>
      <c r="E3367" s="298" t="str">
        <f t="shared" si="583"/>
        <v/>
      </c>
      <c r="F3367" s="297"/>
      <c r="G3367" s="297">
        <v>3367</v>
      </c>
      <c r="H3367" s="296" t="str">
        <f t="shared" si="582"/>
        <v/>
      </c>
      <c r="I3367" s="299" t="str">
        <f t="shared" si="575"/>
        <v/>
      </c>
      <c r="J3367" s="93"/>
      <c r="L3367" s="278">
        <f t="shared" si="576"/>
        <v>0</v>
      </c>
      <c r="M3367" s="278">
        <f t="shared" si="577"/>
        <v>0</v>
      </c>
      <c r="N3367" s="319">
        <f t="shared" si="578"/>
        <v>0</v>
      </c>
      <c r="O3367" s="300"/>
      <c r="P3367" s="300"/>
      <c r="Q3367" s="297"/>
      <c r="R3367" s="297"/>
      <c r="S3367" s="299" t="str">
        <f t="shared" si="584"/>
        <v/>
      </c>
    </row>
    <row r="3368" spans="1:19" ht="30" customHeight="1" x14ac:dyDescent="0.2">
      <c r="A3368" s="277" t="str">
        <f t="shared" si="574"/>
        <v/>
      </c>
      <c r="B3368" s="296" t="str">
        <f t="shared" si="579"/>
        <v/>
      </c>
      <c r="C3368" s="296" t="str">
        <f t="shared" si="580"/>
        <v/>
      </c>
      <c r="D3368" s="297" t="str">
        <f t="shared" si="581"/>
        <v/>
      </c>
      <c r="E3368" s="298" t="str">
        <f t="shared" si="583"/>
        <v/>
      </c>
      <c r="F3368" s="297"/>
      <c r="G3368" s="297">
        <v>3368</v>
      </c>
      <c r="H3368" s="296" t="str">
        <f t="shared" si="582"/>
        <v/>
      </c>
      <c r="I3368" s="299" t="str">
        <f t="shared" si="575"/>
        <v/>
      </c>
      <c r="J3368" s="93"/>
      <c r="L3368" s="278">
        <f t="shared" si="576"/>
        <v>0</v>
      </c>
      <c r="M3368" s="278">
        <f t="shared" si="577"/>
        <v>0</v>
      </c>
      <c r="N3368" s="319">
        <f t="shared" si="578"/>
        <v>0</v>
      </c>
      <c r="O3368" s="300"/>
      <c r="P3368" s="300"/>
      <c r="Q3368" s="297"/>
      <c r="R3368" s="297"/>
      <c r="S3368" s="299" t="str">
        <f t="shared" si="584"/>
        <v/>
      </c>
    </row>
    <row r="3369" spans="1:19" ht="30" customHeight="1" x14ac:dyDescent="0.2">
      <c r="A3369" s="277" t="str">
        <f t="shared" si="574"/>
        <v/>
      </c>
      <c r="B3369" s="296" t="str">
        <f t="shared" si="579"/>
        <v/>
      </c>
      <c r="C3369" s="296" t="str">
        <f t="shared" si="580"/>
        <v/>
      </c>
      <c r="D3369" s="297" t="str">
        <f t="shared" si="581"/>
        <v/>
      </c>
      <c r="E3369" s="298" t="str">
        <f t="shared" si="583"/>
        <v/>
      </c>
      <c r="F3369" s="297"/>
      <c r="G3369" s="297">
        <v>3369</v>
      </c>
      <c r="H3369" s="296" t="str">
        <f t="shared" si="582"/>
        <v/>
      </c>
      <c r="I3369" s="299" t="str">
        <f t="shared" si="575"/>
        <v/>
      </c>
      <c r="J3369" s="93"/>
      <c r="L3369" s="278">
        <f t="shared" si="576"/>
        <v>0</v>
      </c>
      <c r="M3369" s="278">
        <f t="shared" si="577"/>
        <v>0</v>
      </c>
      <c r="N3369" s="319">
        <f t="shared" si="578"/>
        <v>0</v>
      </c>
      <c r="O3369" s="300"/>
      <c r="P3369" s="300"/>
      <c r="Q3369" s="297"/>
      <c r="R3369" s="297"/>
      <c r="S3369" s="299" t="str">
        <f t="shared" si="584"/>
        <v/>
      </c>
    </row>
    <row r="3370" spans="1:19" ht="30" customHeight="1" x14ac:dyDescent="0.2">
      <c r="A3370" s="277" t="str">
        <f t="shared" si="574"/>
        <v/>
      </c>
      <c r="B3370" s="296" t="str">
        <f t="shared" si="579"/>
        <v/>
      </c>
      <c r="C3370" s="296" t="str">
        <f t="shared" si="580"/>
        <v/>
      </c>
      <c r="D3370" s="297" t="str">
        <f t="shared" si="581"/>
        <v/>
      </c>
      <c r="E3370" s="298" t="str">
        <f t="shared" si="583"/>
        <v/>
      </c>
      <c r="F3370" s="297"/>
      <c r="G3370" s="297">
        <v>3370</v>
      </c>
      <c r="H3370" s="296" t="str">
        <f t="shared" si="582"/>
        <v/>
      </c>
      <c r="I3370" s="299" t="str">
        <f t="shared" si="575"/>
        <v/>
      </c>
      <c r="J3370" s="93"/>
      <c r="L3370" s="278">
        <f t="shared" si="576"/>
        <v>0</v>
      </c>
      <c r="M3370" s="278">
        <f t="shared" si="577"/>
        <v>0</v>
      </c>
      <c r="N3370" s="319">
        <f t="shared" si="578"/>
        <v>0</v>
      </c>
      <c r="O3370" s="300"/>
      <c r="P3370" s="300"/>
      <c r="Q3370" s="297"/>
      <c r="R3370" s="297"/>
      <c r="S3370" s="299" t="str">
        <f t="shared" si="584"/>
        <v/>
      </c>
    </row>
    <row r="3371" spans="1:19" ht="30" customHeight="1" x14ac:dyDescent="0.2">
      <c r="A3371" s="277" t="str">
        <f t="shared" si="574"/>
        <v/>
      </c>
      <c r="B3371" s="296" t="str">
        <f t="shared" si="579"/>
        <v/>
      </c>
      <c r="C3371" s="296" t="str">
        <f t="shared" si="580"/>
        <v/>
      </c>
      <c r="D3371" s="297" t="str">
        <f t="shared" si="581"/>
        <v/>
      </c>
      <c r="E3371" s="298" t="str">
        <f t="shared" si="583"/>
        <v/>
      </c>
      <c r="F3371" s="297"/>
      <c r="G3371" s="297">
        <v>3371</v>
      </c>
      <c r="H3371" s="296" t="str">
        <f t="shared" si="582"/>
        <v/>
      </c>
      <c r="I3371" s="299" t="str">
        <f t="shared" si="575"/>
        <v/>
      </c>
      <c r="J3371" s="93"/>
      <c r="L3371" s="278">
        <f t="shared" si="576"/>
        <v>0</v>
      </c>
      <c r="M3371" s="278">
        <f t="shared" si="577"/>
        <v>0</v>
      </c>
      <c r="N3371" s="319">
        <f t="shared" si="578"/>
        <v>0</v>
      </c>
      <c r="O3371" s="300"/>
      <c r="P3371" s="300"/>
      <c r="Q3371" s="297"/>
      <c r="R3371" s="297"/>
      <c r="S3371" s="299" t="str">
        <f t="shared" si="584"/>
        <v/>
      </c>
    </row>
    <row r="3372" spans="1:19" ht="30" customHeight="1" x14ac:dyDescent="0.2">
      <c r="A3372" s="277" t="str">
        <f t="shared" si="574"/>
        <v/>
      </c>
      <c r="B3372" s="296" t="str">
        <f t="shared" si="579"/>
        <v/>
      </c>
      <c r="C3372" s="296" t="str">
        <f t="shared" si="580"/>
        <v/>
      </c>
      <c r="D3372" s="297" t="str">
        <f t="shared" si="581"/>
        <v/>
      </c>
      <c r="E3372" s="298" t="str">
        <f t="shared" si="583"/>
        <v/>
      </c>
      <c r="F3372" s="297"/>
      <c r="G3372" s="297">
        <v>3372</v>
      </c>
      <c r="H3372" s="296" t="str">
        <f t="shared" si="582"/>
        <v/>
      </c>
      <c r="I3372" s="299" t="str">
        <f t="shared" si="575"/>
        <v/>
      </c>
      <c r="J3372" s="93"/>
      <c r="L3372" s="278">
        <f t="shared" si="576"/>
        <v>0</v>
      </c>
      <c r="M3372" s="278">
        <f t="shared" si="577"/>
        <v>0</v>
      </c>
      <c r="N3372" s="319">
        <f t="shared" si="578"/>
        <v>0</v>
      </c>
      <c r="O3372" s="300"/>
      <c r="P3372" s="300"/>
      <c r="Q3372" s="297"/>
      <c r="R3372" s="297"/>
      <c r="S3372" s="299" t="str">
        <f t="shared" si="584"/>
        <v/>
      </c>
    </row>
    <row r="3373" spans="1:19" ht="30" customHeight="1" x14ac:dyDescent="0.2">
      <c r="A3373" s="277" t="str">
        <f t="shared" si="574"/>
        <v/>
      </c>
      <c r="B3373" s="296" t="str">
        <f t="shared" si="579"/>
        <v/>
      </c>
      <c r="C3373" s="296" t="str">
        <f t="shared" si="580"/>
        <v/>
      </c>
      <c r="D3373" s="297" t="str">
        <f t="shared" si="581"/>
        <v/>
      </c>
      <c r="E3373" s="298" t="str">
        <f t="shared" si="583"/>
        <v/>
      </c>
      <c r="F3373" s="297"/>
      <c r="G3373" s="297">
        <v>3373</v>
      </c>
      <c r="H3373" s="296" t="str">
        <f t="shared" si="582"/>
        <v/>
      </c>
      <c r="I3373" s="299" t="str">
        <f t="shared" si="575"/>
        <v/>
      </c>
      <c r="J3373" s="93"/>
      <c r="L3373" s="278">
        <f t="shared" si="576"/>
        <v>0</v>
      </c>
      <c r="M3373" s="278">
        <f t="shared" si="577"/>
        <v>0</v>
      </c>
      <c r="N3373" s="319">
        <f t="shared" si="578"/>
        <v>0</v>
      </c>
      <c r="O3373" s="300"/>
      <c r="P3373" s="300"/>
      <c r="Q3373" s="297"/>
      <c r="R3373" s="297"/>
      <c r="S3373" s="299" t="str">
        <f t="shared" si="584"/>
        <v/>
      </c>
    </row>
    <row r="3374" spans="1:19" ht="30" customHeight="1" x14ac:dyDescent="0.2">
      <c r="A3374" s="277" t="str">
        <f t="shared" si="574"/>
        <v/>
      </c>
      <c r="B3374" s="296" t="str">
        <f t="shared" si="579"/>
        <v/>
      </c>
      <c r="C3374" s="296" t="str">
        <f t="shared" si="580"/>
        <v/>
      </c>
      <c r="D3374" s="297" t="str">
        <f t="shared" si="581"/>
        <v/>
      </c>
      <c r="E3374" s="298" t="str">
        <f t="shared" si="583"/>
        <v/>
      </c>
      <c r="F3374" s="297"/>
      <c r="G3374" s="297">
        <v>3374</v>
      </c>
      <c r="H3374" s="296" t="str">
        <f t="shared" si="582"/>
        <v/>
      </c>
      <c r="I3374" s="299" t="str">
        <f t="shared" si="575"/>
        <v/>
      </c>
      <c r="J3374" s="93"/>
      <c r="L3374" s="278">
        <f t="shared" si="576"/>
        <v>0</v>
      </c>
      <c r="M3374" s="278">
        <f t="shared" si="577"/>
        <v>0</v>
      </c>
      <c r="N3374" s="319">
        <f t="shared" si="578"/>
        <v>0</v>
      </c>
      <c r="O3374" s="300"/>
      <c r="P3374" s="300"/>
      <c r="Q3374" s="297"/>
      <c r="R3374" s="297"/>
      <c r="S3374" s="299" t="str">
        <f t="shared" si="584"/>
        <v/>
      </c>
    </row>
    <row r="3375" spans="1:19" ht="30" customHeight="1" x14ac:dyDescent="0.2">
      <c r="A3375" s="277" t="str">
        <f t="shared" si="574"/>
        <v/>
      </c>
      <c r="B3375" s="296" t="str">
        <f t="shared" si="579"/>
        <v/>
      </c>
      <c r="C3375" s="296" t="str">
        <f t="shared" si="580"/>
        <v/>
      </c>
      <c r="D3375" s="297" t="str">
        <f t="shared" si="581"/>
        <v/>
      </c>
      <c r="E3375" s="298" t="str">
        <f t="shared" si="583"/>
        <v/>
      </c>
      <c r="F3375" s="297"/>
      <c r="G3375" s="297">
        <v>3375</v>
      </c>
      <c r="H3375" s="296" t="str">
        <f t="shared" si="582"/>
        <v/>
      </c>
      <c r="I3375" s="299" t="str">
        <f t="shared" si="575"/>
        <v/>
      </c>
      <c r="J3375" s="93"/>
      <c r="L3375" s="278">
        <f t="shared" si="576"/>
        <v>0</v>
      </c>
      <c r="M3375" s="278">
        <f t="shared" si="577"/>
        <v>0</v>
      </c>
      <c r="N3375" s="319">
        <f t="shared" si="578"/>
        <v>0</v>
      </c>
      <c r="O3375" s="300"/>
      <c r="P3375" s="300"/>
      <c r="Q3375" s="297"/>
      <c r="R3375" s="297"/>
      <c r="S3375" s="299" t="str">
        <f t="shared" si="584"/>
        <v/>
      </c>
    </row>
    <row r="3376" spans="1:19" ht="30" customHeight="1" x14ac:dyDescent="0.2">
      <c r="A3376" s="277" t="str">
        <f t="shared" si="574"/>
        <v/>
      </c>
      <c r="B3376" s="296" t="str">
        <f t="shared" si="579"/>
        <v/>
      </c>
      <c r="C3376" s="296" t="str">
        <f t="shared" si="580"/>
        <v/>
      </c>
      <c r="D3376" s="297" t="str">
        <f t="shared" si="581"/>
        <v/>
      </c>
      <c r="E3376" s="298" t="str">
        <f t="shared" si="583"/>
        <v/>
      </c>
      <c r="F3376" s="297"/>
      <c r="G3376" s="297">
        <v>3376</v>
      </c>
      <c r="H3376" s="296" t="str">
        <f t="shared" si="582"/>
        <v/>
      </c>
      <c r="I3376" s="299" t="str">
        <f t="shared" si="575"/>
        <v/>
      </c>
      <c r="J3376" s="93"/>
      <c r="L3376" s="278">
        <f t="shared" si="576"/>
        <v>0</v>
      </c>
      <c r="M3376" s="278">
        <f t="shared" si="577"/>
        <v>0</v>
      </c>
      <c r="N3376" s="319">
        <f t="shared" si="578"/>
        <v>0</v>
      </c>
      <c r="O3376" s="300"/>
      <c r="P3376" s="300"/>
      <c r="Q3376" s="297"/>
      <c r="R3376" s="297"/>
      <c r="S3376" s="299" t="str">
        <f t="shared" si="584"/>
        <v/>
      </c>
    </row>
    <row r="3377" spans="1:19" ht="30" customHeight="1" x14ac:dyDescent="0.2">
      <c r="A3377" s="277" t="str">
        <f t="shared" si="574"/>
        <v/>
      </c>
      <c r="B3377" s="296" t="str">
        <f t="shared" si="579"/>
        <v/>
      </c>
      <c r="C3377" s="296" t="str">
        <f t="shared" si="580"/>
        <v/>
      </c>
      <c r="D3377" s="297" t="str">
        <f t="shared" si="581"/>
        <v/>
      </c>
      <c r="E3377" s="298" t="str">
        <f t="shared" si="583"/>
        <v/>
      </c>
      <c r="F3377" s="297"/>
      <c r="G3377" s="297">
        <v>3377</v>
      </c>
      <c r="H3377" s="296" t="str">
        <f t="shared" si="582"/>
        <v/>
      </c>
      <c r="I3377" s="299" t="str">
        <f t="shared" si="575"/>
        <v/>
      </c>
      <c r="J3377" s="93"/>
      <c r="L3377" s="278">
        <f t="shared" si="576"/>
        <v>0</v>
      </c>
      <c r="M3377" s="278">
        <f t="shared" si="577"/>
        <v>0</v>
      </c>
      <c r="N3377" s="319">
        <f t="shared" si="578"/>
        <v>0</v>
      </c>
      <c r="O3377" s="300"/>
      <c r="P3377" s="300"/>
      <c r="Q3377" s="297"/>
      <c r="R3377" s="297"/>
      <c r="S3377" s="299" t="str">
        <f t="shared" si="584"/>
        <v/>
      </c>
    </row>
    <row r="3378" spans="1:19" ht="30" customHeight="1" x14ac:dyDescent="0.2">
      <c r="A3378" s="277" t="str">
        <f t="shared" si="574"/>
        <v/>
      </c>
      <c r="B3378" s="296" t="str">
        <f t="shared" si="579"/>
        <v/>
      </c>
      <c r="C3378" s="296" t="str">
        <f t="shared" si="580"/>
        <v/>
      </c>
      <c r="D3378" s="297" t="str">
        <f t="shared" si="581"/>
        <v/>
      </c>
      <c r="E3378" s="298" t="str">
        <f t="shared" si="583"/>
        <v/>
      </c>
      <c r="F3378" s="297"/>
      <c r="G3378" s="297">
        <v>3378</v>
      </c>
      <c r="H3378" s="296" t="str">
        <f t="shared" si="582"/>
        <v/>
      </c>
      <c r="I3378" s="299" t="str">
        <f t="shared" si="575"/>
        <v/>
      </c>
      <c r="J3378" s="93"/>
      <c r="L3378" s="278">
        <f t="shared" si="576"/>
        <v>0</v>
      </c>
      <c r="M3378" s="278">
        <f t="shared" si="577"/>
        <v>0</v>
      </c>
      <c r="N3378" s="319">
        <f t="shared" si="578"/>
        <v>0</v>
      </c>
      <c r="O3378" s="300"/>
      <c r="P3378" s="300"/>
      <c r="Q3378" s="297"/>
      <c r="R3378" s="297"/>
      <c r="S3378" s="299" t="str">
        <f t="shared" si="584"/>
        <v/>
      </c>
    </row>
    <row r="3379" spans="1:19" ht="30" customHeight="1" x14ac:dyDescent="0.2">
      <c r="A3379" s="277" t="str">
        <f t="shared" si="574"/>
        <v/>
      </c>
      <c r="B3379" s="296" t="str">
        <f t="shared" si="579"/>
        <v/>
      </c>
      <c r="C3379" s="296" t="str">
        <f t="shared" si="580"/>
        <v/>
      </c>
      <c r="D3379" s="297" t="str">
        <f t="shared" si="581"/>
        <v/>
      </c>
      <c r="E3379" s="298" t="str">
        <f t="shared" si="583"/>
        <v/>
      </c>
      <c r="F3379" s="297"/>
      <c r="G3379" s="297">
        <v>3379</v>
      </c>
      <c r="H3379" s="296" t="str">
        <f t="shared" si="582"/>
        <v/>
      </c>
      <c r="I3379" s="299" t="str">
        <f t="shared" si="575"/>
        <v/>
      </c>
      <c r="J3379" s="93"/>
      <c r="L3379" s="278">
        <f t="shared" si="576"/>
        <v>0</v>
      </c>
      <c r="M3379" s="278">
        <f t="shared" si="577"/>
        <v>0</v>
      </c>
      <c r="N3379" s="319">
        <f t="shared" si="578"/>
        <v>0</v>
      </c>
      <c r="O3379" s="300"/>
      <c r="P3379" s="300"/>
      <c r="Q3379" s="297"/>
      <c r="R3379" s="297"/>
      <c r="S3379" s="299" t="str">
        <f t="shared" si="584"/>
        <v/>
      </c>
    </row>
    <row r="3380" spans="1:19" ht="30" customHeight="1" x14ac:dyDescent="0.2">
      <c r="A3380" s="277" t="str">
        <f t="shared" si="574"/>
        <v/>
      </c>
      <c r="B3380" s="296" t="str">
        <f t="shared" si="579"/>
        <v/>
      </c>
      <c r="C3380" s="296" t="str">
        <f t="shared" si="580"/>
        <v/>
      </c>
      <c r="D3380" s="297" t="str">
        <f t="shared" si="581"/>
        <v/>
      </c>
      <c r="E3380" s="298" t="str">
        <f t="shared" si="583"/>
        <v/>
      </c>
      <c r="F3380" s="297"/>
      <c r="G3380" s="297">
        <v>3380</v>
      </c>
      <c r="H3380" s="296" t="str">
        <f t="shared" si="582"/>
        <v/>
      </c>
      <c r="I3380" s="299" t="str">
        <f t="shared" si="575"/>
        <v/>
      </c>
      <c r="J3380" s="93"/>
      <c r="L3380" s="278">
        <f t="shared" si="576"/>
        <v>0</v>
      </c>
      <c r="M3380" s="278">
        <f t="shared" si="577"/>
        <v>0</v>
      </c>
      <c r="N3380" s="319">
        <f t="shared" si="578"/>
        <v>0</v>
      </c>
      <c r="O3380" s="300"/>
      <c r="P3380" s="300"/>
      <c r="Q3380" s="297"/>
      <c r="R3380" s="297"/>
      <c r="S3380" s="299" t="str">
        <f t="shared" si="584"/>
        <v/>
      </c>
    </row>
    <row r="3381" spans="1:19" ht="30" customHeight="1" x14ac:dyDescent="0.2">
      <c r="A3381" s="277" t="str">
        <f t="shared" si="574"/>
        <v/>
      </c>
      <c r="B3381" s="296" t="str">
        <f t="shared" si="579"/>
        <v/>
      </c>
      <c r="C3381" s="296" t="str">
        <f t="shared" si="580"/>
        <v/>
      </c>
      <c r="D3381" s="297" t="str">
        <f t="shared" si="581"/>
        <v/>
      </c>
      <c r="E3381" s="298" t="str">
        <f t="shared" si="583"/>
        <v/>
      </c>
      <c r="F3381" s="297"/>
      <c r="G3381" s="297">
        <v>3381</v>
      </c>
      <c r="H3381" s="296" t="str">
        <f t="shared" si="582"/>
        <v/>
      </c>
      <c r="I3381" s="299" t="str">
        <f t="shared" si="575"/>
        <v/>
      </c>
      <c r="J3381" s="93"/>
      <c r="L3381" s="278">
        <f t="shared" si="576"/>
        <v>0</v>
      </c>
      <c r="M3381" s="278">
        <f t="shared" si="577"/>
        <v>0</v>
      </c>
      <c r="N3381" s="319">
        <f t="shared" si="578"/>
        <v>0</v>
      </c>
      <c r="O3381" s="300"/>
      <c r="P3381" s="300"/>
      <c r="Q3381" s="297"/>
      <c r="R3381" s="297"/>
      <c r="S3381" s="299" t="str">
        <f t="shared" si="584"/>
        <v/>
      </c>
    </row>
    <row r="3382" spans="1:19" ht="30" customHeight="1" x14ac:dyDescent="0.2">
      <c r="A3382" s="277" t="str">
        <f t="shared" si="574"/>
        <v/>
      </c>
      <c r="B3382" s="296" t="str">
        <f t="shared" si="579"/>
        <v/>
      </c>
      <c r="C3382" s="296" t="str">
        <f t="shared" si="580"/>
        <v/>
      </c>
      <c r="D3382" s="297" t="str">
        <f t="shared" si="581"/>
        <v/>
      </c>
      <c r="E3382" s="298" t="str">
        <f t="shared" si="583"/>
        <v/>
      </c>
      <c r="F3382" s="297"/>
      <c r="G3382" s="297">
        <v>3382</v>
      </c>
      <c r="H3382" s="296" t="str">
        <f t="shared" si="582"/>
        <v/>
      </c>
      <c r="I3382" s="299" t="str">
        <f t="shared" si="575"/>
        <v/>
      </c>
      <c r="J3382" s="93"/>
      <c r="L3382" s="278">
        <f t="shared" si="576"/>
        <v>0</v>
      </c>
      <c r="M3382" s="278">
        <f t="shared" si="577"/>
        <v>0</v>
      </c>
      <c r="N3382" s="319">
        <f t="shared" si="578"/>
        <v>0</v>
      </c>
      <c r="O3382" s="300"/>
      <c r="P3382" s="300"/>
      <c r="Q3382" s="297"/>
      <c r="R3382" s="297"/>
      <c r="S3382" s="299" t="str">
        <f t="shared" si="584"/>
        <v/>
      </c>
    </row>
    <row r="3383" spans="1:19" ht="30" customHeight="1" x14ac:dyDescent="0.2">
      <c r="A3383" s="277" t="str">
        <f t="shared" si="574"/>
        <v/>
      </c>
      <c r="B3383" s="296" t="str">
        <f t="shared" si="579"/>
        <v/>
      </c>
      <c r="C3383" s="296" t="str">
        <f t="shared" si="580"/>
        <v/>
      </c>
      <c r="D3383" s="297" t="str">
        <f t="shared" si="581"/>
        <v/>
      </c>
      <c r="E3383" s="298" t="str">
        <f t="shared" si="583"/>
        <v/>
      </c>
      <c r="F3383" s="297"/>
      <c r="G3383" s="297">
        <v>3383</v>
      </c>
      <c r="H3383" s="296" t="str">
        <f t="shared" si="582"/>
        <v/>
      </c>
      <c r="I3383" s="299" t="str">
        <f t="shared" si="575"/>
        <v/>
      </c>
      <c r="J3383" s="93"/>
      <c r="L3383" s="278">
        <f t="shared" si="576"/>
        <v>0</v>
      </c>
      <c r="M3383" s="278">
        <f t="shared" si="577"/>
        <v>0</v>
      </c>
      <c r="N3383" s="319">
        <f t="shared" si="578"/>
        <v>0</v>
      </c>
      <c r="O3383" s="300"/>
      <c r="P3383" s="300"/>
      <c r="Q3383" s="297"/>
      <c r="R3383" s="297"/>
      <c r="S3383" s="299" t="str">
        <f t="shared" si="584"/>
        <v/>
      </c>
    </row>
    <row r="3384" spans="1:19" ht="30" customHeight="1" x14ac:dyDescent="0.2">
      <c r="A3384" s="277" t="str">
        <f t="shared" si="574"/>
        <v/>
      </c>
      <c r="B3384" s="296" t="str">
        <f t="shared" si="579"/>
        <v/>
      </c>
      <c r="C3384" s="296" t="str">
        <f t="shared" si="580"/>
        <v/>
      </c>
      <c r="D3384" s="297" t="str">
        <f t="shared" si="581"/>
        <v/>
      </c>
      <c r="E3384" s="298" t="str">
        <f t="shared" si="583"/>
        <v/>
      </c>
      <c r="F3384" s="297"/>
      <c r="G3384" s="297">
        <v>3384</v>
      </c>
      <c r="H3384" s="296" t="str">
        <f t="shared" si="582"/>
        <v/>
      </c>
      <c r="I3384" s="299" t="str">
        <f t="shared" si="575"/>
        <v/>
      </c>
      <c r="J3384" s="93"/>
      <c r="L3384" s="278">
        <f t="shared" si="576"/>
        <v>0</v>
      </c>
      <c r="M3384" s="278">
        <f t="shared" si="577"/>
        <v>0</v>
      </c>
      <c r="N3384" s="319">
        <f t="shared" si="578"/>
        <v>0</v>
      </c>
      <c r="O3384" s="300"/>
      <c r="P3384" s="300"/>
      <c r="Q3384" s="297"/>
      <c r="R3384" s="297"/>
      <c r="S3384" s="299" t="str">
        <f t="shared" si="584"/>
        <v/>
      </c>
    </row>
    <row r="3385" spans="1:19" ht="30" customHeight="1" x14ac:dyDescent="0.2">
      <c r="A3385" s="277" t="str">
        <f t="shared" si="574"/>
        <v/>
      </c>
      <c r="B3385" s="296" t="str">
        <f t="shared" si="579"/>
        <v/>
      </c>
      <c r="C3385" s="296" t="str">
        <f t="shared" si="580"/>
        <v/>
      </c>
      <c r="D3385" s="297" t="str">
        <f t="shared" si="581"/>
        <v/>
      </c>
      <c r="E3385" s="298" t="str">
        <f t="shared" si="583"/>
        <v/>
      </c>
      <c r="F3385" s="297"/>
      <c r="G3385" s="297">
        <v>3385</v>
      </c>
      <c r="H3385" s="296" t="str">
        <f t="shared" si="582"/>
        <v/>
      </c>
      <c r="I3385" s="299" t="str">
        <f t="shared" si="575"/>
        <v/>
      </c>
      <c r="J3385" s="93"/>
      <c r="L3385" s="278">
        <f t="shared" si="576"/>
        <v>0</v>
      </c>
      <c r="M3385" s="278">
        <f t="shared" si="577"/>
        <v>0</v>
      </c>
      <c r="N3385" s="319">
        <f t="shared" si="578"/>
        <v>0</v>
      </c>
      <c r="O3385" s="300"/>
      <c r="P3385" s="300"/>
      <c r="Q3385" s="297"/>
      <c r="R3385" s="297"/>
      <c r="S3385" s="299" t="str">
        <f t="shared" si="584"/>
        <v/>
      </c>
    </row>
    <row r="3386" spans="1:19" ht="30" customHeight="1" x14ac:dyDescent="0.2">
      <c r="A3386" s="277" t="str">
        <f t="shared" si="574"/>
        <v/>
      </c>
      <c r="B3386" s="296" t="str">
        <f t="shared" si="579"/>
        <v/>
      </c>
      <c r="C3386" s="296" t="str">
        <f t="shared" si="580"/>
        <v/>
      </c>
      <c r="D3386" s="297" t="str">
        <f t="shared" si="581"/>
        <v/>
      </c>
      <c r="E3386" s="298" t="str">
        <f t="shared" si="583"/>
        <v/>
      </c>
      <c r="F3386" s="297"/>
      <c r="G3386" s="297">
        <v>3386</v>
      </c>
      <c r="H3386" s="296" t="str">
        <f t="shared" si="582"/>
        <v/>
      </c>
      <c r="I3386" s="299" t="str">
        <f t="shared" si="575"/>
        <v/>
      </c>
      <c r="J3386" s="93"/>
      <c r="L3386" s="278">
        <f t="shared" si="576"/>
        <v>0</v>
      </c>
      <c r="M3386" s="278">
        <f t="shared" si="577"/>
        <v>0</v>
      </c>
      <c r="N3386" s="319">
        <f t="shared" si="578"/>
        <v>0</v>
      </c>
      <c r="O3386" s="300"/>
      <c r="P3386" s="300"/>
      <c r="Q3386" s="297"/>
      <c r="R3386" s="297"/>
      <c r="S3386" s="299" t="str">
        <f t="shared" si="584"/>
        <v/>
      </c>
    </row>
    <row r="3387" spans="1:19" ht="30" customHeight="1" x14ac:dyDescent="0.2">
      <c r="A3387" s="277" t="str">
        <f t="shared" si="574"/>
        <v/>
      </c>
      <c r="B3387" s="296" t="str">
        <f t="shared" si="579"/>
        <v/>
      </c>
      <c r="C3387" s="296" t="str">
        <f t="shared" si="580"/>
        <v/>
      </c>
      <c r="D3387" s="297" t="str">
        <f t="shared" si="581"/>
        <v/>
      </c>
      <c r="E3387" s="298" t="str">
        <f t="shared" si="583"/>
        <v/>
      </c>
      <c r="F3387" s="297"/>
      <c r="G3387" s="297">
        <v>3387</v>
      </c>
      <c r="H3387" s="296" t="str">
        <f t="shared" si="582"/>
        <v/>
      </c>
      <c r="I3387" s="299" t="str">
        <f t="shared" si="575"/>
        <v/>
      </c>
      <c r="J3387" s="93"/>
      <c r="L3387" s="278">
        <f t="shared" si="576"/>
        <v>0</v>
      </c>
      <c r="M3387" s="278">
        <f t="shared" si="577"/>
        <v>0</v>
      </c>
      <c r="N3387" s="319">
        <f t="shared" si="578"/>
        <v>0</v>
      </c>
      <c r="O3387" s="300"/>
      <c r="P3387" s="300"/>
      <c r="Q3387" s="297"/>
      <c r="R3387" s="297"/>
      <c r="S3387" s="299" t="str">
        <f t="shared" si="584"/>
        <v/>
      </c>
    </row>
    <row r="3388" spans="1:19" ht="30" customHeight="1" x14ac:dyDescent="0.2">
      <c r="A3388" s="277" t="str">
        <f t="shared" si="574"/>
        <v/>
      </c>
      <c r="B3388" s="296" t="str">
        <f t="shared" si="579"/>
        <v/>
      </c>
      <c r="C3388" s="296" t="str">
        <f t="shared" si="580"/>
        <v/>
      </c>
      <c r="D3388" s="297" t="str">
        <f t="shared" si="581"/>
        <v/>
      </c>
      <c r="E3388" s="298" t="str">
        <f t="shared" si="583"/>
        <v/>
      </c>
      <c r="F3388" s="297"/>
      <c r="G3388" s="297">
        <v>3388</v>
      </c>
      <c r="H3388" s="296" t="str">
        <f t="shared" si="582"/>
        <v/>
      </c>
      <c r="I3388" s="299" t="str">
        <f t="shared" si="575"/>
        <v/>
      </c>
      <c r="J3388" s="93"/>
      <c r="L3388" s="278">
        <f t="shared" si="576"/>
        <v>0</v>
      </c>
      <c r="M3388" s="278">
        <f t="shared" si="577"/>
        <v>0</v>
      </c>
      <c r="N3388" s="319">
        <f t="shared" si="578"/>
        <v>0</v>
      </c>
      <c r="O3388" s="300"/>
      <c r="P3388" s="300"/>
      <c r="Q3388" s="297"/>
      <c r="R3388" s="297"/>
      <c r="S3388" s="299" t="str">
        <f t="shared" si="584"/>
        <v/>
      </c>
    </row>
    <row r="3389" spans="1:19" ht="30" customHeight="1" x14ac:dyDescent="0.2">
      <c r="A3389" s="277" t="str">
        <f t="shared" si="574"/>
        <v/>
      </c>
      <c r="B3389" s="296" t="str">
        <f t="shared" si="579"/>
        <v/>
      </c>
      <c r="C3389" s="296" t="str">
        <f t="shared" si="580"/>
        <v/>
      </c>
      <c r="D3389" s="297" t="str">
        <f t="shared" si="581"/>
        <v/>
      </c>
      <c r="E3389" s="298" t="str">
        <f t="shared" si="583"/>
        <v/>
      </c>
      <c r="F3389" s="297"/>
      <c r="G3389" s="297">
        <v>3389</v>
      </c>
      <c r="H3389" s="296" t="str">
        <f t="shared" si="582"/>
        <v/>
      </c>
      <c r="I3389" s="299" t="str">
        <f t="shared" si="575"/>
        <v/>
      </c>
      <c r="J3389" s="93"/>
      <c r="L3389" s="278">
        <f t="shared" si="576"/>
        <v>0</v>
      </c>
      <c r="M3389" s="278">
        <f t="shared" si="577"/>
        <v>0</v>
      </c>
      <c r="N3389" s="319">
        <f t="shared" si="578"/>
        <v>0</v>
      </c>
      <c r="O3389" s="300"/>
      <c r="P3389" s="300"/>
      <c r="Q3389" s="297"/>
      <c r="R3389" s="297"/>
      <c r="S3389" s="299" t="str">
        <f t="shared" si="584"/>
        <v/>
      </c>
    </row>
    <row r="3390" spans="1:19" ht="30" customHeight="1" x14ac:dyDescent="0.2">
      <c r="A3390" s="277" t="str">
        <f t="shared" si="574"/>
        <v/>
      </c>
      <c r="B3390" s="296" t="str">
        <f t="shared" si="579"/>
        <v/>
      </c>
      <c r="C3390" s="296" t="str">
        <f t="shared" si="580"/>
        <v/>
      </c>
      <c r="D3390" s="297" t="str">
        <f t="shared" si="581"/>
        <v/>
      </c>
      <c r="E3390" s="298" t="str">
        <f t="shared" si="583"/>
        <v/>
      </c>
      <c r="F3390" s="297"/>
      <c r="G3390" s="297">
        <v>3390</v>
      </c>
      <c r="H3390" s="296" t="str">
        <f t="shared" si="582"/>
        <v/>
      </c>
      <c r="I3390" s="299" t="str">
        <f t="shared" si="575"/>
        <v/>
      </c>
      <c r="J3390" s="93"/>
      <c r="L3390" s="278">
        <f t="shared" si="576"/>
        <v>0</v>
      </c>
      <c r="M3390" s="278">
        <f t="shared" si="577"/>
        <v>0</v>
      </c>
      <c r="N3390" s="319">
        <f t="shared" si="578"/>
        <v>0</v>
      </c>
      <c r="O3390" s="300"/>
      <c r="P3390" s="300"/>
      <c r="Q3390" s="297"/>
      <c r="R3390" s="297"/>
      <c r="S3390" s="299" t="str">
        <f t="shared" si="584"/>
        <v/>
      </c>
    </row>
    <row r="3391" spans="1:19" ht="30" customHeight="1" x14ac:dyDescent="0.2">
      <c r="A3391" s="277" t="str">
        <f t="shared" si="574"/>
        <v/>
      </c>
      <c r="B3391" s="296" t="str">
        <f t="shared" si="579"/>
        <v/>
      </c>
      <c r="C3391" s="296" t="str">
        <f t="shared" si="580"/>
        <v/>
      </c>
      <c r="D3391" s="297" t="str">
        <f t="shared" si="581"/>
        <v/>
      </c>
      <c r="E3391" s="298" t="str">
        <f t="shared" si="583"/>
        <v/>
      </c>
      <c r="F3391" s="297"/>
      <c r="G3391" s="297">
        <v>3391</v>
      </c>
      <c r="H3391" s="296" t="str">
        <f t="shared" si="582"/>
        <v/>
      </c>
      <c r="I3391" s="299" t="str">
        <f t="shared" si="575"/>
        <v/>
      </c>
      <c r="J3391" s="93"/>
      <c r="L3391" s="278">
        <f t="shared" si="576"/>
        <v>0</v>
      </c>
      <c r="M3391" s="278">
        <f t="shared" si="577"/>
        <v>0</v>
      </c>
      <c r="N3391" s="319">
        <f t="shared" si="578"/>
        <v>0</v>
      </c>
      <c r="O3391" s="300"/>
      <c r="P3391" s="300"/>
      <c r="Q3391" s="297"/>
      <c r="R3391" s="297"/>
      <c r="S3391" s="299" t="str">
        <f t="shared" si="584"/>
        <v/>
      </c>
    </row>
    <row r="3392" spans="1:19" ht="30" customHeight="1" x14ac:dyDescent="0.2">
      <c r="A3392" s="277" t="str">
        <f t="shared" si="574"/>
        <v/>
      </c>
      <c r="B3392" s="296" t="str">
        <f t="shared" si="579"/>
        <v/>
      </c>
      <c r="C3392" s="296" t="str">
        <f t="shared" si="580"/>
        <v/>
      </c>
      <c r="D3392" s="297" t="str">
        <f t="shared" si="581"/>
        <v/>
      </c>
      <c r="E3392" s="298" t="str">
        <f t="shared" si="583"/>
        <v/>
      </c>
      <c r="F3392" s="297"/>
      <c r="G3392" s="297">
        <v>3392</v>
      </c>
      <c r="H3392" s="296" t="str">
        <f t="shared" si="582"/>
        <v/>
      </c>
      <c r="I3392" s="299" t="str">
        <f t="shared" si="575"/>
        <v/>
      </c>
      <c r="J3392" s="93"/>
      <c r="L3392" s="278">
        <f t="shared" si="576"/>
        <v>0</v>
      </c>
      <c r="M3392" s="278">
        <f t="shared" si="577"/>
        <v>0</v>
      </c>
      <c r="N3392" s="319">
        <f t="shared" si="578"/>
        <v>0</v>
      </c>
      <c r="O3392" s="300"/>
      <c r="P3392" s="300"/>
      <c r="Q3392" s="297"/>
      <c r="R3392" s="297"/>
      <c r="S3392" s="299" t="str">
        <f t="shared" si="584"/>
        <v/>
      </c>
    </row>
    <row r="3393" spans="1:19" ht="30" customHeight="1" x14ac:dyDescent="0.2">
      <c r="A3393" s="277" t="str">
        <f t="shared" si="574"/>
        <v/>
      </c>
      <c r="B3393" s="296" t="str">
        <f t="shared" si="579"/>
        <v/>
      </c>
      <c r="C3393" s="296" t="str">
        <f t="shared" si="580"/>
        <v/>
      </c>
      <c r="D3393" s="297" t="str">
        <f t="shared" si="581"/>
        <v/>
      </c>
      <c r="E3393" s="298" t="str">
        <f t="shared" si="583"/>
        <v/>
      </c>
      <c r="F3393" s="297"/>
      <c r="G3393" s="297">
        <v>3393</v>
      </c>
      <c r="H3393" s="296" t="str">
        <f t="shared" si="582"/>
        <v/>
      </c>
      <c r="I3393" s="299" t="str">
        <f t="shared" si="575"/>
        <v/>
      </c>
      <c r="J3393" s="93"/>
      <c r="L3393" s="278">
        <f t="shared" si="576"/>
        <v>0</v>
      </c>
      <c r="M3393" s="278">
        <f t="shared" si="577"/>
        <v>0</v>
      </c>
      <c r="N3393" s="319">
        <f t="shared" si="578"/>
        <v>0</v>
      </c>
      <c r="O3393" s="300"/>
      <c r="P3393" s="300"/>
      <c r="Q3393" s="297"/>
      <c r="R3393" s="297"/>
      <c r="S3393" s="299" t="str">
        <f t="shared" si="584"/>
        <v/>
      </c>
    </row>
    <row r="3394" spans="1:19" ht="30" customHeight="1" x14ac:dyDescent="0.2">
      <c r="A3394" s="277" t="str">
        <f t="shared" ref="A3394:A3457" si="585">IF(B3394="","",$W$3)</f>
        <v/>
      </c>
      <c r="B3394" s="296" t="str">
        <f t="shared" si="579"/>
        <v/>
      </c>
      <c r="C3394" s="296" t="str">
        <f t="shared" si="580"/>
        <v/>
      </c>
      <c r="D3394" s="297" t="str">
        <f t="shared" si="581"/>
        <v/>
      </c>
      <c r="E3394" s="298" t="str">
        <f t="shared" si="583"/>
        <v/>
      </c>
      <c r="F3394" s="297"/>
      <c r="G3394" s="297">
        <v>3394</v>
      </c>
      <c r="H3394" s="296" t="str">
        <f t="shared" si="582"/>
        <v/>
      </c>
      <c r="I3394" s="299" t="str">
        <f t="shared" ref="I3394:I3457" si="586">IF(H3394="","",CONCATENATE("C",IF(H3394&gt;$X$1-25,0,INT(($X$1-H3394-20)/5))))</f>
        <v/>
      </c>
      <c r="J3394" s="93"/>
      <c r="L3394" s="278">
        <f t="shared" ref="L3394:L3457" si="587">IF(D3394="M",1,0)</f>
        <v>0</v>
      </c>
      <c r="M3394" s="278">
        <f t="shared" ref="M3394:M3457" si="588">IF(D3394="F",1,0)</f>
        <v>0</v>
      </c>
      <c r="N3394" s="319">
        <f t="shared" ref="N3394:N3457" si="589">IF(COUNTBLANK(O3394:R3394)=0,1,0)</f>
        <v>0</v>
      </c>
      <c r="O3394" s="300"/>
      <c r="P3394" s="300"/>
      <c r="Q3394" s="297"/>
      <c r="R3394" s="297"/>
      <c r="S3394" s="299" t="str">
        <f t="shared" si="584"/>
        <v/>
      </c>
    </row>
    <row r="3395" spans="1:19" ht="30" customHeight="1" x14ac:dyDescent="0.2">
      <c r="A3395" s="277" t="str">
        <f t="shared" si="585"/>
        <v/>
      </c>
      <c r="B3395" s="296" t="str">
        <f t="shared" ref="B3395:B3458" si="590">IF(O3395="","",O3395)</f>
        <v/>
      </c>
      <c r="C3395" s="296" t="str">
        <f t="shared" ref="C3395:C3458" si="591">IF(P3395="","",P3395)</f>
        <v/>
      </c>
      <c r="D3395" s="297" t="str">
        <f t="shared" ref="D3395:D3458" si="592">IF(Q3395="","",Q3395)</f>
        <v/>
      </c>
      <c r="E3395" s="298" t="str">
        <f t="shared" si="583"/>
        <v/>
      </c>
      <c r="F3395" s="297"/>
      <c r="G3395" s="297">
        <v>3395</v>
      </c>
      <c r="H3395" s="296" t="str">
        <f t="shared" ref="H3395:H3458" si="593">IF(R3395="","",R3395)</f>
        <v/>
      </c>
      <c r="I3395" s="299" t="str">
        <f t="shared" si="586"/>
        <v/>
      </c>
      <c r="J3395" s="93"/>
      <c r="L3395" s="278">
        <f t="shared" si="587"/>
        <v>0</v>
      </c>
      <c r="M3395" s="278">
        <f t="shared" si="588"/>
        <v>0</v>
      </c>
      <c r="N3395" s="319">
        <f t="shared" si="589"/>
        <v>0</v>
      </c>
      <c r="O3395" s="300"/>
      <c r="P3395" s="300"/>
      <c r="Q3395" s="297"/>
      <c r="R3395" s="297"/>
      <c r="S3395" s="299" t="str">
        <f t="shared" si="584"/>
        <v/>
      </c>
    </row>
    <row r="3396" spans="1:19" ht="30" customHeight="1" x14ac:dyDescent="0.2">
      <c r="A3396" s="277" t="str">
        <f t="shared" si="585"/>
        <v/>
      </c>
      <c r="B3396" s="296" t="str">
        <f t="shared" si="590"/>
        <v/>
      </c>
      <c r="C3396" s="296" t="str">
        <f t="shared" si="591"/>
        <v/>
      </c>
      <c r="D3396" s="297" t="str">
        <f t="shared" si="592"/>
        <v/>
      </c>
      <c r="E3396" s="298" t="str">
        <f t="shared" ref="E3396:E3459" si="594">IF(H3396="","",VALUE(CONCATENATE("01/01/",H3396)))</f>
        <v/>
      </c>
      <c r="F3396" s="297"/>
      <c r="G3396" s="297">
        <v>3396</v>
      </c>
      <c r="H3396" s="296" t="str">
        <f t="shared" si="593"/>
        <v/>
      </c>
      <c r="I3396" s="299" t="str">
        <f t="shared" si="586"/>
        <v/>
      </c>
      <c r="J3396" s="93"/>
      <c r="L3396" s="278">
        <f t="shared" si="587"/>
        <v>0</v>
      </c>
      <c r="M3396" s="278">
        <f t="shared" si="588"/>
        <v>0</v>
      </c>
      <c r="N3396" s="319">
        <f t="shared" si="589"/>
        <v>0</v>
      </c>
      <c r="O3396" s="300"/>
      <c r="P3396" s="300"/>
      <c r="Q3396" s="297"/>
      <c r="R3396" s="297"/>
      <c r="S3396" s="299" t="str">
        <f t="shared" si="584"/>
        <v/>
      </c>
    </row>
    <row r="3397" spans="1:19" ht="30" customHeight="1" x14ac:dyDescent="0.2">
      <c r="A3397" s="277" t="str">
        <f t="shared" si="585"/>
        <v/>
      </c>
      <c r="B3397" s="296" t="str">
        <f t="shared" si="590"/>
        <v/>
      </c>
      <c r="C3397" s="296" t="str">
        <f t="shared" si="591"/>
        <v/>
      </c>
      <c r="D3397" s="297" t="str">
        <f t="shared" si="592"/>
        <v/>
      </c>
      <c r="E3397" s="298" t="str">
        <f t="shared" si="594"/>
        <v/>
      </c>
      <c r="F3397" s="297"/>
      <c r="G3397" s="297">
        <v>3397</v>
      </c>
      <c r="H3397" s="296" t="str">
        <f t="shared" si="593"/>
        <v/>
      </c>
      <c r="I3397" s="299" t="str">
        <f t="shared" si="586"/>
        <v/>
      </c>
      <c r="J3397" s="93"/>
      <c r="L3397" s="278">
        <f t="shared" si="587"/>
        <v>0</v>
      </c>
      <c r="M3397" s="278">
        <f t="shared" si="588"/>
        <v>0</v>
      </c>
      <c r="N3397" s="319">
        <f t="shared" si="589"/>
        <v>0</v>
      </c>
      <c r="O3397" s="300"/>
      <c r="P3397" s="300"/>
      <c r="Q3397" s="297"/>
      <c r="R3397" s="297"/>
      <c r="S3397" s="299" t="str">
        <f t="shared" si="584"/>
        <v/>
      </c>
    </row>
    <row r="3398" spans="1:19" ht="30" customHeight="1" x14ac:dyDescent="0.2">
      <c r="A3398" s="277" t="str">
        <f t="shared" si="585"/>
        <v/>
      </c>
      <c r="B3398" s="296" t="str">
        <f t="shared" si="590"/>
        <v/>
      </c>
      <c r="C3398" s="296" t="str">
        <f t="shared" si="591"/>
        <v/>
      </c>
      <c r="D3398" s="297" t="str">
        <f t="shared" si="592"/>
        <v/>
      </c>
      <c r="E3398" s="298" t="str">
        <f t="shared" si="594"/>
        <v/>
      </c>
      <c r="F3398" s="297"/>
      <c r="G3398" s="297">
        <v>3398</v>
      </c>
      <c r="H3398" s="296" t="str">
        <f t="shared" si="593"/>
        <v/>
      </c>
      <c r="I3398" s="299" t="str">
        <f t="shared" si="586"/>
        <v/>
      </c>
      <c r="J3398" s="93"/>
      <c r="L3398" s="278">
        <f t="shared" si="587"/>
        <v>0</v>
      </c>
      <c r="M3398" s="278">
        <f t="shared" si="588"/>
        <v>0</v>
      </c>
      <c r="N3398" s="319">
        <f t="shared" si="589"/>
        <v>0</v>
      </c>
      <c r="O3398" s="300"/>
      <c r="P3398" s="300"/>
      <c r="Q3398" s="297"/>
      <c r="R3398" s="297"/>
      <c r="S3398" s="299" t="str">
        <f t="shared" si="584"/>
        <v/>
      </c>
    </row>
    <row r="3399" spans="1:19" ht="30" customHeight="1" x14ac:dyDescent="0.2">
      <c r="A3399" s="277" t="str">
        <f t="shared" si="585"/>
        <v/>
      </c>
      <c r="B3399" s="296" t="str">
        <f t="shared" si="590"/>
        <v/>
      </c>
      <c r="C3399" s="296" t="str">
        <f t="shared" si="591"/>
        <v/>
      </c>
      <c r="D3399" s="297" t="str">
        <f t="shared" si="592"/>
        <v/>
      </c>
      <c r="E3399" s="298" t="str">
        <f t="shared" si="594"/>
        <v/>
      </c>
      <c r="F3399" s="297"/>
      <c r="G3399" s="297">
        <v>3399</v>
      </c>
      <c r="H3399" s="296" t="str">
        <f t="shared" si="593"/>
        <v/>
      </c>
      <c r="I3399" s="299" t="str">
        <f t="shared" si="586"/>
        <v/>
      </c>
      <c r="J3399" s="93"/>
      <c r="L3399" s="278">
        <f t="shared" si="587"/>
        <v>0</v>
      </c>
      <c r="M3399" s="278">
        <f t="shared" si="588"/>
        <v>0</v>
      </c>
      <c r="N3399" s="319">
        <f t="shared" si="589"/>
        <v>0</v>
      </c>
      <c r="O3399" s="300"/>
      <c r="P3399" s="300"/>
      <c r="Q3399" s="297"/>
      <c r="R3399" s="297"/>
      <c r="S3399" s="299" t="str">
        <f t="shared" si="584"/>
        <v/>
      </c>
    </row>
    <row r="3400" spans="1:19" ht="30" customHeight="1" x14ac:dyDescent="0.2">
      <c r="A3400" s="277" t="str">
        <f t="shared" si="585"/>
        <v/>
      </c>
      <c r="B3400" s="296" t="str">
        <f t="shared" si="590"/>
        <v/>
      </c>
      <c r="C3400" s="296" t="str">
        <f t="shared" si="591"/>
        <v/>
      </c>
      <c r="D3400" s="297" t="str">
        <f t="shared" si="592"/>
        <v/>
      </c>
      <c r="E3400" s="298" t="str">
        <f t="shared" si="594"/>
        <v/>
      </c>
      <c r="F3400" s="297"/>
      <c r="G3400" s="297">
        <v>3400</v>
      </c>
      <c r="H3400" s="296" t="str">
        <f t="shared" si="593"/>
        <v/>
      </c>
      <c r="I3400" s="299" t="str">
        <f t="shared" si="586"/>
        <v/>
      </c>
      <c r="J3400" s="93"/>
      <c r="L3400" s="278">
        <f t="shared" si="587"/>
        <v>0</v>
      </c>
      <c r="M3400" s="278">
        <f t="shared" si="588"/>
        <v>0</v>
      </c>
      <c r="N3400" s="319">
        <f t="shared" si="589"/>
        <v>0</v>
      </c>
      <c r="O3400" s="300"/>
      <c r="P3400" s="300"/>
      <c r="Q3400" s="297"/>
      <c r="R3400" s="297"/>
      <c r="S3400" s="299" t="str">
        <f t="shared" si="584"/>
        <v/>
      </c>
    </row>
    <row r="3401" spans="1:19" ht="30" customHeight="1" x14ac:dyDescent="0.2">
      <c r="A3401" s="277" t="str">
        <f t="shared" si="585"/>
        <v/>
      </c>
      <c r="B3401" s="296" t="str">
        <f t="shared" si="590"/>
        <v/>
      </c>
      <c r="C3401" s="296" t="str">
        <f t="shared" si="591"/>
        <v/>
      </c>
      <c r="D3401" s="297" t="str">
        <f t="shared" si="592"/>
        <v/>
      </c>
      <c r="E3401" s="298" t="str">
        <f t="shared" si="594"/>
        <v/>
      </c>
      <c r="F3401" s="297"/>
      <c r="G3401" s="297">
        <v>3401</v>
      </c>
      <c r="H3401" s="296" t="str">
        <f t="shared" si="593"/>
        <v/>
      </c>
      <c r="I3401" s="299" t="str">
        <f t="shared" si="586"/>
        <v/>
      </c>
      <c r="J3401" s="93"/>
      <c r="L3401" s="278">
        <f t="shared" si="587"/>
        <v>0</v>
      </c>
      <c r="M3401" s="278">
        <f t="shared" si="588"/>
        <v>0</v>
      </c>
      <c r="N3401" s="319">
        <f t="shared" si="589"/>
        <v>0</v>
      </c>
      <c r="O3401" s="300"/>
      <c r="P3401" s="300"/>
      <c r="Q3401" s="297"/>
      <c r="R3401" s="297"/>
      <c r="S3401" s="299" t="str">
        <f t="shared" si="584"/>
        <v/>
      </c>
    </row>
    <row r="3402" spans="1:19" ht="30" customHeight="1" x14ac:dyDescent="0.2">
      <c r="A3402" s="277" t="str">
        <f t="shared" si="585"/>
        <v/>
      </c>
      <c r="B3402" s="296" t="str">
        <f t="shared" si="590"/>
        <v/>
      </c>
      <c r="C3402" s="296" t="str">
        <f t="shared" si="591"/>
        <v/>
      </c>
      <c r="D3402" s="297" t="str">
        <f t="shared" si="592"/>
        <v/>
      </c>
      <c r="E3402" s="298" t="str">
        <f t="shared" si="594"/>
        <v/>
      </c>
      <c r="F3402" s="297"/>
      <c r="G3402" s="297">
        <v>3402</v>
      </c>
      <c r="H3402" s="296" t="str">
        <f t="shared" si="593"/>
        <v/>
      </c>
      <c r="I3402" s="299" t="str">
        <f t="shared" si="586"/>
        <v/>
      </c>
      <c r="J3402" s="93"/>
      <c r="L3402" s="278">
        <f t="shared" si="587"/>
        <v>0</v>
      </c>
      <c r="M3402" s="278">
        <f t="shared" si="588"/>
        <v>0</v>
      </c>
      <c r="N3402" s="319">
        <f t="shared" si="589"/>
        <v>0</v>
      </c>
      <c r="O3402" s="300"/>
      <c r="P3402" s="300"/>
      <c r="Q3402" s="297"/>
      <c r="R3402" s="297"/>
      <c r="S3402" s="299" t="str">
        <f t="shared" si="584"/>
        <v/>
      </c>
    </row>
    <row r="3403" spans="1:19" ht="30" customHeight="1" x14ac:dyDescent="0.2">
      <c r="A3403" s="277" t="str">
        <f t="shared" si="585"/>
        <v/>
      </c>
      <c r="B3403" s="296" t="str">
        <f t="shared" si="590"/>
        <v/>
      </c>
      <c r="C3403" s="296" t="str">
        <f t="shared" si="591"/>
        <v/>
      </c>
      <c r="D3403" s="297" t="str">
        <f t="shared" si="592"/>
        <v/>
      </c>
      <c r="E3403" s="298" t="str">
        <f t="shared" si="594"/>
        <v/>
      </c>
      <c r="F3403" s="297"/>
      <c r="G3403" s="297">
        <v>3403</v>
      </c>
      <c r="H3403" s="296" t="str">
        <f t="shared" si="593"/>
        <v/>
      </c>
      <c r="I3403" s="299" t="str">
        <f t="shared" si="586"/>
        <v/>
      </c>
      <c r="J3403" s="93"/>
      <c r="L3403" s="278">
        <f t="shared" si="587"/>
        <v>0</v>
      </c>
      <c r="M3403" s="278">
        <f t="shared" si="588"/>
        <v>0</v>
      </c>
      <c r="N3403" s="319">
        <f t="shared" si="589"/>
        <v>0</v>
      </c>
      <c r="O3403" s="300"/>
      <c r="P3403" s="300"/>
      <c r="Q3403" s="297"/>
      <c r="R3403" s="297"/>
      <c r="S3403" s="299" t="str">
        <f t="shared" si="584"/>
        <v/>
      </c>
    </row>
    <row r="3404" spans="1:19" ht="30" customHeight="1" x14ac:dyDescent="0.2">
      <c r="A3404" s="277" t="str">
        <f t="shared" si="585"/>
        <v/>
      </c>
      <c r="B3404" s="296" t="str">
        <f t="shared" si="590"/>
        <v/>
      </c>
      <c r="C3404" s="296" t="str">
        <f t="shared" si="591"/>
        <v/>
      </c>
      <c r="D3404" s="297" t="str">
        <f t="shared" si="592"/>
        <v/>
      </c>
      <c r="E3404" s="298" t="str">
        <f t="shared" si="594"/>
        <v/>
      </c>
      <c r="F3404" s="297"/>
      <c r="G3404" s="297">
        <v>3404</v>
      </c>
      <c r="H3404" s="296" t="str">
        <f t="shared" si="593"/>
        <v/>
      </c>
      <c r="I3404" s="299" t="str">
        <f t="shared" si="586"/>
        <v/>
      </c>
      <c r="J3404" s="93"/>
      <c r="L3404" s="278">
        <f t="shared" si="587"/>
        <v>0</v>
      </c>
      <c r="M3404" s="278">
        <f t="shared" si="588"/>
        <v>0</v>
      </c>
      <c r="N3404" s="319">
        <f t="shared" si="589"/>
        <v>0</v>
      </c>
      <c r="O3404" s="300"/>
      <c r="P3404" s="300"/>
      <c r="Q3404" s="297"/>
      <c r="R3404" s="297"/>
      <c r="S3404" s="299" t="str">
        <f t="shared" si="584"/>
        <v/>
      </c>
    </row>
    <row r="3405" spans="1:19" ht="30" customHeight="1" x14ac:dyDescent="0.2">
      <c r="A3405" s="277" t="str">
        <f t="shared" si="585"/>
        <v/>
      </c>
      <c r="B3405" s="296" t="str">
        <f t="shared" si="590"/>
        <v/>
      </c>
      <c r="C3405" s="296" t="str">
        <f t="shared" si="591"/>
        <v/>
      </c>
      <c r="D3405" s="297" t="str">
        <f t="shared" si="592"/>
        <v/>
      </c>
      <c r="E3405" s="298" t="str">
        <f t="shared" si="594"/>
        <v/>
      </c>
      <c r="F3405" s="297"/>
      <c r="G3405" s="297">
        <v>3405</v>
      </c>
      <c r="H3405" s="296" t="str">
        <f t="shared" si="593"/>
        <v/>
      </c>
      <c r="I3405" s="299" t="str">
        <f t="shared" si="586"/>
        <v/>
      </c>
      <c r="J3405" s="93"/>
      <c r="L3405" s="278">
        <f t="shared" si="587"/>
        <v>0</v>
      </c>
      <c r="M3405" s="278">
        <f t="shared" si="588"/>
        <v>0</v>
      </c>
      <c r="N3405" s="319">
        <f t="shared" si="589"/>
        <v>0</v>
      </c>
      <c r="O3405" s="300"/>
      <c r="P3405" s="300"/>
      <c r="Q3405" s="297"/>
      <c r="R3405" s="297"/>
      <c r="S3405" s="299" t="str">
        <f t="shared" si="584"/>
        <v/>
      </c>
    </row>
    <row r="3406" spans="1:19" ht="30" customHeight="1" x14ac:dyDescent="0.2">
      <c r="A3406" s="277" t="str">
        <f t="shared" si="585"/>
        <v/>
      </c>
      <c r="B3406" s="296" t="str">
        <f t="shared" si="590"/>
        <v/>
      </c>
      <c r="C3406" s="296" t="str">
        <f t="shared" si="591"/>
        <v/>
      </c>
      <c r="D3406" s="297" t="str">
        <f t="shared" si="592"/>
        <v/>
      </c>
      <c r="E3406" s="298" t="str">
        <f t="shared" si="594"/>
        <v/>
      </c>
      <c r="F3406" s="297"/>
      <c r="G3406" s="297">
        <v>3406</v>
      </c>
      <c r="H3406" s="296" t="str">
        <f t="shared" si="593"/>
        <v/>
      </c>
      <c r="I3406" s="299" t="str">
        <f t="shared" si="586"/>
        <v/>
      </c>
      <c r="J3406" s="93"/>
      <c r="L3406" s="278">
        <f t="shared" si="587"/>
        <v>0</v>
      </c>
      <c r="M3406" s="278">
        <f t="shared" si="588"/>
        <v>0</v>
      </c>
      <c r="N3406" s="319">
        <f t="shared" si="589"/>
        <v>0</v>
      </c>
      <c r="O3406" s="300"/>
      <c r="P3406" s="300"/>
      <c r="Q3406" s="297"/>
      <c r="R3406" s="297"/>
      <c r="S3406" s="299" t="str">
        <f t="shared" si="584"/>
        <v/>
      </c>
    </row>
    <row r="3407" spans="1:19" ht="30" customHeight="1" x14ac:dyDescent="0.2">
      <c r="A3407" s="277" t="str">
        <f t="shared" si="585"/>
        <v/>
      </c>
      <c r="B3407" s="296" t="str">
        <f t="shared" si="590"/>
        <v/>
      </c>
      <c r="C3407" s="296" t="str">
        <f t="shared" si="591"/>
        <v/>
      </c>
      <c r="D3407" s="297" t="str">
        <f t="shared" si="592"/>
        <v/>
      </c>
      <c r="E3407" s="298" t="str">
        <f t="shared" si="594"/>
        <v/>
      </c>
      <c r="F3407" s="297"/>
      <c r="G3407" s="297">
        <v>3407</v>
      </c>
      <c r="H3407" s="296" t="str">
        <f t="shared" si="593"/>
        <v/>
      </c>
      <c r="I3407" s="299" t="str">
        <f t="shared" si="586"/>
        <v/>
      </c>
      <c r="J3407" s="93"/>
      <c r="L3407" s="278">
        <f t="shared" si="587"/>
        <v>0</v>
      </c>
      <c r="M3407" s="278">
        <f t="shared" si="588"/>
        <v>0</v>
      </c>
      <c r="N3407" s="319">
        <f t="shared" si="589"/>
        <v>0</v>
      </c>
      <c r="O3407" s="300"/>
      <c r="P3407" s="300"/>
      <c r="Q3407" s="297"/>
      <c r="R3407" s="297"/>
      <c r="S3407" s="299" t="str">
        <f t="shared" si="584"/>
        <v/>
      </c>
    </row>
    <row r="3408" spans="1:19" ht="30" customHeight="1" x14ac:dyDescent="0.2">
      <c r="A3408" s="277" t="str">
        <f t="shared" si="585"/>
        <v/>
      </c>
      <c r="B3408" s="296" t="str">
        <f t="shared" si="590"/>
        <v/>
      </c>
      <c r="C3408" s="296" t="str">
        <f t="shared" si="591"/>
        <v/>
      </c>
      <c r="D3408" s="297" t="str">
        <f t="shared" si="592"/>
        <v/>
      </c>
      <c r="E3408" s="298" t="str">
        <f t="shared" si="594"/>
        <v/>
      </c>
      <c r="F3408" s="297"/>
      <c r="G3408" s="297">
        <v>3408</v>
      </c>
      <c r="H3408" s="296" t="str">
        <f t="shared" si="593"/>
        <v/>
      </c>
      <c r="I3408" s="299" t="str">
        <f t="shared" si="586"/>
        <v/>
      </c>
      <c r="J3408" s="93"/>
      <c r="L3408" s="278">
        <f t="shared" si="587"/>
        <v>0</v>
      </c>
      <c r="M3408" s="278">
        <f t="shared" si="588"/>
        <v>0</v>
      </c>
      <c r="N3408" s="319">
        <f t="shared" si="589"/>
        <v>0</v>
      </c>
      <c r="O3408" s="300"/>
      <c r="P3408" s="300"/>
      <c r="Q3408" s="297"/>
      <c r="R3408" s="297"/>
      <c r="S3408" s="299" t="str">
        <f t="shared" si="584"/>
        <v/>
      </c>
    </row>
    <row r="3409" spans="1:19" ht="30" customHeight="1" x14ac:dyDescent="0.2">
      <c r="A3409" s="277" t="str">
        <f t="shared" si="585"/>
        <v/>
      </c>
      <c r="B3409" s="296" t="str">
        <f t="shared" si="590"/>
        <v/>
      </c>
      <c r="C3409" s="296" t="str">
        <f t="shared" si="591"/>
        <v/>
      </c>
      <c r="D3409" s="297" t="str">
        <f t="shared" si="592"/>
        <v/>
      </c>
      <c r="E3409" s="298" t="str">
        <f t="shared" si="594"/>
        <v/>
      </c>
      <c r="F3409" s="297"/>
      <c r="G3409" s="297">
        <v>3409</v>
      </c>
      <c r="H3409" s="296" t="str">
        <f t="shared" si="593"/>
        <v/>
      </c>
      <c r="I3409" s="299" t="str">
        <f t="shared" si="586"/>
        <v/>
      </c>
      <c r="J3409" s="93"/>
      <c r="L3409" s="278">
        <f t="shared" si="587"/>
        <v>0</v>
      </c>
      <c r="M3409" s="278">
        <f t="shared" si="588"/>
        <v>0</v>
      </c>
      <c r="N3409" s="319">
        <f t="shared" si="589"/>
        <v>0</v>
      </c>
      <c r="O3409" s="300"/>
      <c r="P3409" s="300"/>
      <c r="Q3409" s="297"/>
      <c r="R3409" s="297"/>
      <c r="S3409" s="299" t="str">
        <f t="shared" ref="S3409:S3472" si="595">IF(R3409="","",CONCATENATE("C",IF(R3409&gt;$X$1-25,0,INT(($X$1-R3409-20)/5))))</f>
        <v/>
      </c>
    </row>
    <row r="3410" spans="1:19" ht="30" customHeight="1" x14ac:dyDescent="0.2">
      <c r="A3410" s="277" t="str">
        <f t="shared" si="585"/>
        <v/>
      </c>
      <c r="B3410" s="296" t="str">
        <f t="shared" si="590"/>
        <v/>
      </c>
      <c r="C3410" s="296" t="str">
        <f t="shared" si="591"/>
        <v/>
      </c>
      <c r="D3410" s="297" t="str">
        <f t="shared" si="592"/>
        <v/>
      </c>
      <c r="E3410" s="298" t="str">
        <f t="shared" si="594"/>
        <v/>
      </c>
      <c r="F3410" s="297"/>
      <c r="G3410" s="297">
        <v>3410</v>
      </c>
      <c r="H3410" s="296" t="str">
        <f t="shared" si="593"/>
        <v/>
      </c>
      <c r="I3410" s="299" t="str">
        <f t="shared" si="586"/>
        <v/>
      </c>
      <c r="J3410" s="93"/>
      <c r="L3410" s="278">
        <f t="shared" si="587"/>
        <v>0</v>
      </c>
      <c r="M3410" s="278">
        <f t="shared" si="588"/>
        <v>0</v>
      </c>
      <c r="N3410" s="319">
        <f t="shared" si="589"/>
        <v>0</v>
      </c>
      <c r="O3410" s="300"/>
      <c r="P3410" s="300"/>
      <c r="Q3410" s="297"/>
      <c r="R3410" s="297"/>
      <c r="S3410" s="299" t="str">
        <f t="shared" si="595"/>
        <v/>
      </c>
    </row>
    <row r="3411" spans="1:19" ht="30" customHeight="1" x14ac:dyDescent="0.2">
      <c r="A3411" s="277" t="str">
        <f t="shared" si="585"/>
        <v/>
      </c>
      <c r="B3411" s="296" t="str">
        <f t="shared" si="590"/>
        <v/>
      </c>
      <c r="C3411" s="296" t="str">
        <f t="shared" si="591"/>
        <v/>
      </c>
      <c r="D3411" s="297" t="str">
        <f t="shared" si="592"/>
        <v/>
      </c>
      <c r="E3411" s="298" t="str">
        <f t="shared" si="594"/>
        <v/>
      </c>
      <c r="F3411" s="297"/>
      <c r="G3411" s="297">
        <v>3411</v>
      </c>
      <c r="H3411" s="296" t="str">
        <f t="shared" si="593"/>
        <v/>
      </c>
      <c r="I3411" s="299" t="str">
        <f t="shared" si="586"/>
        <v/>
      </c>
      <c r="J3411" s="93"/>
      <c r="L3411" s="278">
        <f t="shared" si="587"/>
        <v>0</v>
      </c>
      <c r="M3411" s="278">
        <f t="shared" si="588"/>
        <v>0</v>
      </c>
      <c r="N3411" s="319">
        <f t="shared" si="589"/>
        <v>0</v>
      </c>
      <c r="O3411" s="300"/>
      <c r="P3411" s="300"/>
      <c r="Q3411" s="297"/>
      <c r="R3411" s="297"/>
      <c r="S3411" s="299" t="str">
        <f t="shared" si="595"/>
        <v/>
      </c>
    </row>
    <row r="3412" spans="1:19" ht="30" customHeight="1" x14ac:dyDescent="0.2">
      <c r="A3412" s="277" t="str">
        <f t="shared" si="585"/>
        <v/>
      </c>
      <c r="B3412" s="296" t="str">
        <f t="shared" si="590"/>
        <v/>
      </c>
      <c r="C3412" s="296" t="str">
        <f t="shared" si="591"/>
        <v/>
      </c>
      <c r="D3412" s="297" t="str">
        <f t="shared" si="592"/>
        <v/>
      </c>
      <c r="E3412" s="298" t="str">
        <f t="shared" si="594"/>
        <v/>
      </c>
      <c r="F3412" s="297"/>
      <c r="G3412" s="297">
        <v>3412</v>
      </c>
      <c r="H3412" s="296" t="str">
        <f t="shared" si="593"/>
        <v/>
      </c>
      <c r="I3412" s="299" t="str">
        <f t="shared" si="586"/>
        <v/>
      </c>
      <c r="J3412" s="93"/>
      <c r="L3412" s="278">
        <f t="shared" si="587"/>
        <v>0</v>
      </c>
      <c r="M3412" s="278">
        <f t="shared" si="588"/>
        <v>0</v>
      </c>
      <c r="N3412" s="319">
        <f t="shared" si="589"/>
        <v>0</v>
      </c>
      <c r="O3412" s="300"/>
      <c r="P3412" s="300"/>
      <c r="Q3412" s="297"/>
      <c r="R3412" s="297"/>
      <c r="S3412" s="299" t="str">
        <f t="shared" si="595"/>
        <v/>
      </c>
    </row>
    <row r="3413" spans="1:19" ht="30" customHeight="1" x14ac:dyDescent="0.2">
      <c r="A3413" s="277" t="str">
        <f t="shared" si="585"/>
        <v/>
      </c>
      <c r="B3413" s="296" t="str">
        <f t="shared" si="590"/>
        <v/>
      </c>
      <c r="C3413" s="296" t="str">
        <f t="shared" si="591"/>
        <v/>
      </c>
      <c r="D3413" s="297" t="str">
        <f t="shared" si="592"/>
        <v/>
      </c>
      <c r="E3413" s="298" t="str">
        <f t="shared" si="594"/>
        <v/>
      </c>
      <c r="F3413" s="297"/>
      <c r="G3413" s="297">
        <v>3413</v>
      </c>
      <c r="H3413" s="296" t="str">
        <f t="shared" si="593"/>
        <v/>
      </c>
      <c r="I3413" s="299" t="str">
        <f t="shared" si="586"/>
        <v/>
      </c>
      <c r="J3413" s="93"/>
      <c r="L3413" s="278">
        <f t="shared" si="587"/>
        <v>0</v>
      </c>
      <c r="M3413" s="278">
        <f t="shared" si="588"/>
        <v>0</v>
      </c>
      <c r="N3413" s="319">
        <f t="shared" si="589"/>
        <v>0</v>
      </c>
      <c r="O3413" s="300"/>
      <c r="P3413" s="300"/>
      <c r="Q3413" s="297"/>
      <c r="R3413" s="297"/>
      <c r="S3413" s="299" t="str">
        <f t="shared" si="595"/>
        <v/>
      </c>
    </row>
    <row r="3414" spans="1:19" ht="30" customHeight="1" x14ac:dyDescent="0.2">
      <c r="A3414" s="277" t="str">
        <f t="shared" si="585"/>
        <v/>
      </c>
      <c r="B3414" s="296" t="str">
        <f t="shared" si="590"/>
        <v/>
      </c>
      <c r="C3414" s="296" t="str">
        <f t="shared" si="591"/>
        <v/>
      </c>
      <c r="D3414" s="297" t="str">
        <f t="shared" si="592"/>
        <v/>
      </c>
      <c r="E3414" s="298" t="str">
        <f t="shared" si="594"/>
        <v/>
      </c>
      <c r="F3414" s="297"/>
      <c r="G3414" s="297">
        <v>3414</v>
      </c>
      <c r="H3414" s="296" t="str">
        <f t="shared" si="593"/>
        <v/>
      </c>
      <c r="I3414" s="299" t="str">
        <f t="shared" si="586"/>
        <v/>
      </c>
      <c r="J3414" s="93"/>
      <c r="L3414" s="278">
        <f t="shared" si="587"/>
        <v>0</v>
      </c>
      <c r="M3414" s="278">
        <f t="shared" si="588"/>
        <v>0</v>
      </c>
      <c r="N3414" s="319">
        <f t="shared" si="589"/>
        <v>0</v>
      </c>
      <c r="O3414" s="300"/>
      <c r="P3414" s="300"/>
      <c r="Q3414" s="297"/>
      <c r="R3414" s="297"/>
      <c r="S3414" s="299" t="str">
        <f t="shared" si="595"/>
        <v/>
      </c>
    </row>
    <row r="3415" spans="1:19" ht="30" customHeight="1" x14ac:dyDescent="0.2">
      <c r="A3415" s="277" t="str">
        <f t="shared" si="585"/>
        <v/>
      </c>
      <c r="B3415" s="296" t="str">
        <f t="shared" si="590"/>
        <v/>
      </c>
      <c r="C3415" s="296" t="str">
        <f t="shared" si="591"/>
        <v/>
      </c>
      <c r="D3415" s="297" t="str">
        <f t="shared" si="592"/>
        <v/>
      </c>
      <c r="E3415" s="298" t="str">
        <f t="shared" si="594"/>
        <v/>
      </c>
      <c r="F3415" s="297"/>
      <c r="G3415" s="297">
        <v>3415</v>
      </c>
      <c r="H3415" s="296" t="str">
        <f t="shared" si="593"/>
        <v/>
      </c>
      <c r="I3415" s="299" t="str">
        <f t="shared" si="586"/>
        <v/>
      </c>
      <c r="J3415" s="93"/>
      <c r="L3415" s="278">
        <f t="shared" si="587"/>
        <v>0</v>
      </c>
      <c r="M3415" s="278">
        <f t="shared" si="588"/>
        <v>0</v>
      </c>
      <c r="N3415" s="319">
        <f t="shared" si="589"/>
        <v>0</v>
      </c>
      <c r="O3415" s="300"/>
      <c r="P3415" s="300"/>
      <c r="Q3415" s="297"/>
      <c r="R3415" s="297"/>
      <c r="S3415" s="299" t="str">
        <f t="shared" si="595"/>
        <v/>
      </c>
    </row>
    <row r="3416" spans="1:19" ht="30" customHeight="1" x14ac:dyDescent="0.2">
      <c r="A3416" s="277" t="str">
        <f t="shared" si="585"/>
        <v/>
      </c>
      <c r="B3416" s="296" t="str">
        <f t="shared" si="590"/>
        <v/>
      </c>
      <c r="C3416" s="296" t="str">
        <f t="shared" si="591"/>
        <v/>
      </c>
      <c r="D3416" s="297" t="str">
        <f t="shared" si="592"/>
        <v/>
      </c>
      <c r="E3416" s="298" t="str">
        <f t="shared" si="594"/>
        <v/>
      </c>
      <c r="F3416" s="297"/>
      <c r="G3416" s="297">
        <v>3416</v>
      </c>
      <c r="H3416" s="296" t="str">
        <f t="shared" si="593"/>
        <v/>
      </c>
      <c r="I3416" s="299" t="str">
        <f t="shared" si="586"/>
        <v/>
      </c>
      <c r="J3416" s="93"/>
      <c r="L3416" s="278">
        <f t="shared" si="587"/>
        <v>0</v>
      </c>
      <c r="M3416" s="278">
        <f t="shared" si="588"/>
        <v>0</v>
      </c>
      <c r="N3416" s="319">
        <f t="shared" si="589"/>
        <v>0</v>
      </c>
      <c r="O3416" s="300"/>
      <c r="P3416" s="300"/>
      <c r="Q3416" s="297"/>
      <c r="R3416" s="297"/>
      <c r="S3416" s="299" t="str">
        <f t="shared" si="595"/>
        <v/>
      </c>
    </row>
    <row r="3417" spans="1:19" ht="30" customHeight="1" x14ac:dyDescent="0.2">
      <c r="A3417" s="277" t="str">
        <f t="shared" si="585"/>
        <v/>
      </c>
      <c r="B3417" s="296" t="str">
        <f t="shared" si="590"/>
        <v/>
      </c>
      <c r="C3417" s="296" t="str">
        <f t="shared" si="591"/>
        <v/>
      </c>
      <c r="D3417" s="297" t="str">
        <f t="shared" si="592"/>
        <v/>
      </c>
      <c r="E3417" s="298" t="str">
        <f t="shared" si="594"/>
        <v/>
      </c>
      <c r="F3417" s="297"/>
      <c r="G3417" s="297">
        <v>3417</v>
      </c>
      <c r="H3417" s="296" t="str">
        <f t="shared" si="593"/>
        <v/>
      </c>
      <c r="I3417" s="299" t="str">
        <f t="shared" si="586"/>
        <v/>
      </c>
      <c r="J3417" s="93"/>
      <c r="L3417" s="278">
        <f t="shared" si="587"/>
        <v>0</v>
      </c>
      <c r="M3417" s="278">
        <f t="shared" si="588"/>
        <v>0</v>
      </c>
      <c r="N3417" s="319">
        <f t="shared" si="589"/>
        <v>0</v>
      </c>
      <c r="O3417" s="300"/>
      <c r="P3417" s="300"/>
      <c r="Q3417" s="297"/>
      <c r="R3417" s="297"/>
      <c r="S3417" s="299" t="str">
        <f t="shared" si="595"/>
        <v/>
      </c>
    </row>
    <row r="3418" spans="1:19" ht="30" customHeight="1" x14ac:dyDescent="0.2">
      <c r="A3418" s="277" t="str">
        <f t="shared" si="585"/>
        <v/>
      </c>
      <c r="B3418" s="296" t="str">
        <f t="shared" si="590"/>
        <v/>
      </c>
      <c r="C3418" s="296" t="str">
        <f t="shared" si="591"/>
        <v/>
      </c>
      <c r="D3418" s="297" t="str">
        <f t="shared" si="592"/>
        <v/>
      </c>
      <c r="E3418" s="298" t="str">
        <f t="shared" si="594"/>
        <v/>
      </c>
      <c r="F3418" s="297"/>
      <c r="G3418" s="297">
        <v>3418</v>
      </c>
      <c r="H3418" s="296" t="str">
        <f t="shared" si="593"/>
        <v/>
      </c>
      <c r="I3418" s="299" t="str">
        <f t="shared" si="586"/>
        <v/>
      </c>
      <c r="J3418" s="93"/>
      <c r="L3418" s="278">
        <f t="shared" si="587"/>
        <v>0</v>
      </c>
      <c r="M3418" s="278">
        <f t="shared" si="588"/>
        <v>0</v>
      </c>
      <c r="N3418" s="319">
        <f t="shared" si="589"/>
        <v>0</v>
      </c>
      <c r="O3418" s="300"/>
      <c r="P3418" s="300"/>
      <c r="Q3418" s="297"/>
      <c r="R3418" s="297"/>
      <c r="S3418" s="299" t="str">
        <f t="shared" si="595"/>
        <v/>
      </c>
    </row>
    <row r="3419" spans="1:19" ht="30" customHeight="1" x14ac:dyDescent="0.2">
      <c r="A3419" s="277" t="str">
        <f t="shared" si="585"/>
        <v/>
      </c>
      <c r="B3419" s="296" t="str">
        <f t="shared" si="590"/>
        <v/>
      </c>
      <c r="C3419" s="296" t="str">
        <f t="shared" si="591"/>
        <v/>
      </c>
      <c r="D3419" s="297" t="str">
        <f t="shared" si="592"/>
        <v/>
      </c>
      <c r="E3419" s="298" t="str">
        <f t="shared" si="594"/>
        <v/>
      </c>
      <c r="F3419" s="297"/>
      <c r="G3419" s="297">
        <v>3419</v>
      </c>
      <c r="H3419" s="296" t="str">
        <f t="shared" si="593"/>
        <v/>
      </c>
      <c r="I3419" s="299" t="str">
        <f t="shared" si="586"/>
        <v/>
      </c>
      <c r="J3419" s="93"/>
      <c r="L3419" s="278">
        <f t="shared" si="587"/>
        <v>0</v>
      </c>
      <c r="M3419" s="278">
        <f t="shared" si="588"/>
        <v>0</v>
      </c>
      <c r="N3419" s="319">
        <f t="shared" si="589"/>
        <v>0</v>
      </c>
      <c r="O3419" s="300"/>
      <c r="P3419" s="300"/>
      <c r="Q3419" s="297"/>
      <c r="R3419" s="297"/>
      <c r="S3419" s="299" t="str">
        <f t="shared" si="595"/>
        <v/>
      </c>
    </row>
    <row r="3420" spans="1:19" ht="30" customHeight="1" x14ac:dyDescent="0.2">
      <c r="A3420" s="277" t="str">
        <f t="shared" si="585"/>
        <v/>
      </c>
      <c r="B3420" s="296" t="str">
        <f t="shared" si="590"/>
        <v/>
      </c>
      <c r="C3420" s="296" t="str">
        <f t="shared" si="591"/>
        <v/>
      </c>
      <c r="D3420" s="297" t="str">
        <f t="shared" si="592"/>
        <v/>
      </c>
      <c r="E3420" s="298" t="str">
        <f t="shared" si="594"/>
        <v/>
      </c>
      <c r="F3420" s="297"/>
      <c r="G3420" s="297">
        <v>3420</v>
      </c>
      <c r="H3420" s="296" t="str">
        <f t="shared" si="593"/>
        <v/>
      </c>
      <c r="I3420" s="299" t="str">
        <f t="shared" si="586"/>
        <v/>
      </c>
      <c r="J3420" s="93"/>
      <c r="L3420" s="278">
        <f t="shared" si="587"/>
        <v>0</v>
      </c>
      <c r="M3420" s="278">
        <f t="shared" si="588"/>
        <v>0</v>
      </c>
      <c r="N3420" s="319">
        <f t="shared" si="589"/>
        <v>0</v>
      </c>
      <c r="O3420" s="300"/>
      <c r="P3420" s="300"/>
      <c r="Q3420" s="297"/>
      <c r="R3420" s="297"/>
      <c r="S3420" s="299" t="str">
        <f t="shared" si="595"/>
        <v/>
      </c>
    </row>
    <row r="3421" spans="1:19" ht="30" customHeight="1" x14ac:dyDescent="0.2">
      <c r="A3421" s="277" t="str">
        <f t="shared" si="585"/>
        <v/>
      </c>
      <c r="B3421" s="296" t="str">
        <f t="shared" si="590"/>
        <v/>
      </c>
      <c r="C3421" s="296" t="str">
        <f t="shared" si="591"/>
        <v/>
      </c>
      <c r="D3421" s="297" t="str">
        <f t="shared" si="592"/>
        <v/>
      </c>
      <c r="E3421" s="298" t="str">
        <f t="shared" si="594"/>
        <v/>
      </c>
      <c r="F3421" s="297"/>
      <c r="G3421" s="297">
        <v>3421</v>
      </c>
      <c r="H3421" s="296" t="str">
        <f t="shared" si="593"/>
        <v/>
      </c>
      <c r="I3421" s="299" t="str">
        <f t="shared" si="586"/>
        <v/>
      </c>
      <c r="J3421" s="93"/>
      <c r="L3421" s="278">
        <f t="shared" si="587"/>
        <v>0</v>
      </c>
      <c r="M3421" s="278">
        <f t="shared" si="588"/>
        <v>0</v>
      </c>
      <c r="N3421" s="319">
        <f t="shared" si="589"/>
        <v>0</v>
      </c>
      <c r="O3421" s="300"/>
      <c r="P3421" s="300"/>
      <c r="Q3421" s="297"/>
      <c r="R3421" s="297"/>
      <c r="S3421" s="299" t="str">
        <f t="shared" si="595"/>
        <v/>
      </c>
    </row>
    <row r="3422" spans="1:19" ht="30" customHeight="1" x14ac:dyDescent="0.2">
      <c r="A3422" s="277" t="str">
        <f t="shared" si="585"/>
        <v/>
      </c>
      <c r="B3422" s="296" t="str">
        <f t="shared" si="590"/>
        <v/>
      </c>
      <c r="C3422" s="296" t="str">
        <f t="shared" si="591"/>
        <v/>
      </c>
      <c r="D3422" s="297" t="str">
        <f t="shared" si="592"/>
        <v/>
      </c>
      <c r="E3422" s="298" t="str">
        <f t="shared" si="594"/>
        <v/>
      </c>
      <c r="F3422" s="297"/>
      <c r="G3422" s="297">
        <v>3422</v>
      </c>
      <c r="H3422" s="296" t="str">
        <f t="shared" si="593"/>
        <v/>
      </c>
      <c r="I3422" s="299" t="str">
        <f t="shared" si="586"/>
        <v/>
      </c>
      <c r="J3422" s="93"/>
      <c r="L3422" s="278">
        <f t="shared" si="587"/>
        <v>0</v>
      </c>
      <c r="M3422" s="278">
        <f t="shared" si="588"/>
        <v>0</v>
      </c>
      <c r="N3422" s="319">
        <f t="shared" si="589"/>
        <v>0</v>
      </c>
      <c r="O3422" s="300"/>
      <c r="P3422" s="300"/>
      <c r="Q3422" s="297"/>
      <c r="R3422" s="297"/>
      <c r="S3422" s="299" t="str">
        <f t="shared" si="595"/>
        <v/>
      </c>
    </row>
    <row r="3423" spans="1:19" ht="30" customHeight="1" x14ac:dyDescent="0.2">
      <c r="A3423" s="277" t="str">
        <f t="shared" si="585"/>
        <v/>
      </c>
      <c r="B3423" s="296" t="str">
        <f t="shared" si="590"/>
        <v/>
      </c>
      <c r="C3423" s="296" t="str">
        <f t="shared" si="591"/>
        <v/>
      </c>
      <c r="D3423" s="297" t="str">
        <f t="shared" si="592"/>
        <v/>
      </c>
      <c r="E3423" s="298" t="str">
        <f t="shared" si="594"/>
        <v/>
      </c>
      <c r="F3423" s="297"/>
      <c r="G3423" s="297">
        <v>3423</v>
      </c>
      <c r="H3423" s="296" t="str">
        <f t="shared" si="593"/>
        <v/>
      </c>
      <c r="I3423" s="299" t="str">
        <f t="shared" si="586"/>
        <v/>
      </c>
      <c r="J3423" s="93"/>
      <c r="L3423" s="278">
        <f t="shared" si="587"/>
        <v>0</v>
      </c>
      <c r="M3423" s="278">
        <f t="shared" si="588"/>
        <v>0</v>
      </c>
      <c r="N3423" s="319">
        <f t="shared" si="589"/>
        <v>0</v>
      </c>
      <c r="O3423" s="300"/>
      <c r="P3423" s="300"/>
      <c r="Q3423" s="297"/>
      <c r="R3423" s="297"/>
      <c r="S3423" s="299" t="str">
        <f t="shared" si="595"/>
        <v/>
      </c>
    </row>
    <row r="3424" spans="1:19" ht="30" customHeight="1" x14ac:dyDescent="0.2">
      <c r="A3424" s="277" t="str">
        <f t="shared" si="585"/>
        <v/>
      </c>
      <c r="B3424" s="296" t="str">
        <f t="shared" si="590"/>
        <v/>
      </c>
      <c r="C3424" s="296" t="str">
        <f t="shared" si="591"/>
        <v/>
      </c>
      <c r="D3424" s="297" t="str">
        <f t="shared" si="592"/>
        <v/>
      </c>
      <c r="E3424" s="298" t="str">
        <f t="shared" si="594"/>
        <v/>
      </c>
      <c r="F3424" s="297"/>
      <c r="G3424" s="297">
        <v>3424</v>
      </c>
      <c r="H3424" s="296" t="str">
        <f t="shared" si="593"/>
        <v/>
      </c>
      <c r="I3424" s="299" t="str">
        <f t="shared" si="586"/>
        <v/>
      </c>
      <c r="J3424" s="93"/>
      <c r="L3424" s="278">
        <f t="shared" si="587"/>
        <v>0</v>
      </c>
      <c r="M3424" s="278">
        <f t="shared" si="588"/>
        <v>0</v>
      </c>
      <c r="N3424" s="319">
        <f t="shared" si="589"/>
        <v>0</v>
      </c>
      <c r="O3424" s="300"/>
      <c r="P3424" s="300"/>
      <c r="Q3424" s="297"/>
      <c r="R3424" s="297"/>
      <c r="S3424" s="299" t="str">
        <f t="shared" si="595"/>
        <v/>
      </c>
    </row>
    <row r="3425" spans="1:19" ht="30" customHeight="1" x14ac:dyDescent="0.2">
      <c r="A3425" s="277" t="str">
        <f t="shared" si="585"/>
        <v/>
      </c>
      <c r="B3425" s="296" t="str">
        <f t="shared" si="590"/>
        <v/>
      </c>
      <c r="C3425" s="296" t="str">
        <f t="shared" si="591"/>
        <v/>
      </c>
      <c r="D3425" s="297" t="str">
        <f t="shared" si="592"/>
        <v/>
      </c>
      <c r="E3425" s="298" t="str">
        <f t="shared" si="594"/>
        <v/>
      </c>
      <c r="F3425" s="297"/>
      <c r="G3425" s="297">
        <v>3425</v>
      </c>
      <c r="H3425" s="296" t="str">
        <f t="shared" si="593"/>
        <v/>
      </c>
      <c r="I3425" s="299" t="str">
        <f t="shared" si="586"/>
        <v/>
      </c>
      <c r="J3425" s="93"/>
      <c r="L3425" s="278">
        <f t="shared" si="587"/>
        <v>0</v>
      </c>
      <c r="M3425" s="278">
        <f t="shared" si="588"/>
        <v>0</v>
      </c>
      <c r="N3425" s="319">
        <f t="shared" si="589"/>
        <v>0</v>
      </c>
      <c r="O3425" s="300"/>
      <c r="P3425" s="300"/>
      <c r="Q3425" s="297"/>
      <c r="R3425" s="297"/>
      <c r="S3425" s="299" t="str">
        <f t="shared" si="595"/>
        <v/>
      </c>
    </row>
    <row r="3426" spans="1:19" ht="30" customHeight="1" x14ac:dyDescent="0.2">
      <c r="A3426" s="277" t="str">
        <f t="shared" si="585"/>
        <v/>
      </c>
      <c r="B3426" s="296" t="str">
        <f t="shared" si="590"/>
        <v/>
      </c>
      <c r="C3426" s="296" t="str">
        <f t="shared" si="591"/>
        <v/>
      </c>
      <c r="D3426" s="297" t="str">
        <f t="shared" si="592"/>
        <v/>
      </c>
      <c r="E3426" s="298" t="str">
        <f t="shared" si="594"/>
        <v/>
      </c>
      <c r="F3426" s="297"/>
      <c r="G3426" s="297">
        <v>3426</v>
      </c>
      <c r="H3426" s="296" t="str">
        <f t="shared" si="593"/>
        <v/>
      </c>
      <c r="I3426" s="299" t="str">
        <f t="shared" si="586"/>
        <v/>
      </c>
      <c r="J3426" s="93"/>
      <c r="L3426" s="278">
        <f t="shared" si="587"/>
        <v>0</v>
      </c>
      <c r="M3426" s="278">
        <f t="shared" si="588"/>
        <v>0</v>
      </c>
      <c r="N3426" s="319">
        <f t="shared" si="589"/>
        <v>0</v>
      </c>
      <c r="O3426" s="300"/>
      <c r="P3426" s="300"/>
      <c r="Q3426" s="297"/>
      <c r="R3426" s="297"/>
      <c r="S3426" s="299" t="str">
        <f t="shared" si="595"/>
        <v/>
      </c>
    </row>
    <row r="3427" spans="1:19" ht="30" customHeight="1" x14ac:dyDescent="0.2">
      <c r="A3427" s="277" t="str">
        <f t="shared" si="585"/>
        <v/>
      </c>
      <c r="B3427" s="296" t="str">
        <f t="shared" si="590"/>
        <v/>
      </c>
      <c r="C3427" s="296" t="str">
        <f t="shared" si="591"/>
        <v/>
      </c>
      <c r="D3427" s="297" t="str">
        <f t="shared" si="592"/>
        <v/>
      </c>
      <c r="E3427" s="298" t="str">
        <f t="shared" si="594"/>
        <v/>
      </c>
      <c r="F3427" s="297"/>
      <c r="G3427" s="297">
        <v>3427</v>
      </c>
      <c r="H3427" s="296" t="str">
        <f t="shared" si="593"/>
        <v/>
      </c>
      <c r="I3427" s="299" t="str">
        <f t="shared" si="586"/>
        <v/>
      </c>
      <c r="J3427" s="93"/>
      <c r="L3427" s="278">
        <f t="shared" si="587"/>
        <v>0</v>
      </c>
      <c r="M3427" s="278">
        <f t="shared" si="588"/>
        <v>0</v>
      </c>
      <c r="N3427" s="319">
        <f t="shared" si="589"/>
        <v>0</v>
      </c>
      <c r="O3427" s="300"/>
      <c r="P3427" s="300"/>
      <c r="Q3427" s="297"/>
      <c r="R3427" s="297"/>
      <c r="S3427" s="299" t="str">
        <f t="shared" si="595"/>
        <v/>
      </c>
    </row>
    <row r="3428" spans="1:19" ht="30" customHeight="1" x14ac:dyDescent="0.2">
      <c r="A3428" s="277" t="str">
        <f t="shared" si="585"/>
        <v/>
      </c>
      <c r="B3428" s="296" t="str">
        <f t="shared" si="590"/>
        <v/>
      </c>
      <c r="C3428" s="296" t="str">
        <f t="shared" si="591"/>
        <v/>
      </c>
      <c r="D3428" s="297" t="str">
        <f t="shared" si="592"/>
        <v/>
      </c>
      <c r="E3428" s="298" t="str">
        <f t="shared" si="594"/>
        <v/>
      </c>
      <c r="F3428" s="297"/>
      <c r="G3428" s="297">
        <v>3428</v>
      </c>
      <c r="H3428" s="296" t="str">
        <f t="shared" si="593"/>
        <v/>
      </c>
      <c r="I3428" s="299" t="str">
        <f t="shared" si="586"/>
        <v/>
      </c>
      <c r="J3428" s="93"/>
      <c r="L3428" s="278">
        <f t="shared" si="587"/>
        <v>0</v>
      </c>
      <c r="M3428" s="278">
        <f t="shared" si="588"/>
        <v>0</v>
      </c>
      <c r="N3428" s="319">
        <f t="shared" si="589"/>
        <v>0</v>
      </c>
      <c r="O3428" s="300"/>
      <c r="P3428" s="300"/>
      <c r="Q3428" s="297"/>
      <c r="R3428" s="297"/>
      <c r="S3428" s="299" t="str">
        <f t="shared" si="595"/>
        <v/>
      </c>
    </row>
    <row r="3429" spans="1:19" ht="30" customHeight="1" x14ac:dyDescent="0.2">
      <c r="A3429" s="277" t="str">
        <f t="shared" si="585"/>
        <v/>
      </c>
      <c r="B3429" s="296" t="str">
        <f t="shared" si="590"/>
        <v/>
      </c>
      <c r="C3429" s="296" t="str">
        <f t="shared" si="591"/>
        <v/>
      </c>
      <c r="D3429" s="297" t="str">
        <f t="shared" si="592"/>
        <v/>
      </c>
      <c r="E3429" s="298" t="str">
        <f t="shared" si="594"/>
        <v/>
      </c>
      <c r="F3429" s="297"/>
      <c r="G3429" s="297">
        <v>3429</v>
      </c>
      <c r="H3429" s="296" t="str">
        <f t="shared" si="593"/>
        <v/>
      </c>
      <c r="I3429" s="299" t="str">
        <f t="shared" si="586"/>
        <v/>
      </c>
      <c r="J3429" s="93"/>
      <c r="L3429" s="278">
        <f t="shared" si="587"/>
        <v>0</v>
      </c>
      <c r="M3429" s="278">
        <f t="shared" si="588"/>
        <v>0</v>
      </c>
      <c r="N3429" s="319">
        <f t="shared" si="589"/>
        <v>0</v>
      </c>
      <c r="O3429" s="300"/>
      <c r="P3429" s="300"/>
      <c r="Q3429" s="297"/>
      <c r="R3429" s="297"/>
      <c r="S3429" s="299" t="str">
        <f t="shared" si="595"/>
        <v/>
      </c>
    </row>
    <row r="3430" spans="1:19" ht="30" customHeight="1" x14ac:dyDescent="0.2">
      <c r="A3430" s="277" t="str">
        <f t="shared" si="585"/>
        <v/>
      </c>
      <c r="B3430" s="296" t="str">
        <f t="shared" si="590"/>
        <v/>
      </c>
      <c r="C3430" s="296" t="str">
        <f t="shared" si="591"/>
        <v/>
      </c>
      <c r="D3430" s="297" t="str">
        <f t="shared" si="592"/>
        <v/>
      </c>
      <c r="E3430" s="298" t="str">
        <f t="shared" si="594"/>
        <v/>
      </c>
      <c r="F3430" s="297"/>
      <c r="G3430" s="297">
        <v>3430</v>
      </c>
      <c r="H3430" s="296" t="str">
        <f t="shared" si="593"/>
        <v/>
      </c>
      <c r="I3430" s="299" t="str">
        <f t="shared" si="586"/>
        <v/>
      </c>
      <c r="J3430" s="93"/>
      <c r="L3430" s="278">
        <f t="shared" si="587"/>
        <v>0</v>
      </c>
      <c r="M3430" s="278">
        <f t="shared" si="588"/>
        <v>0</v>
      </c>
      <c r="N3430" s="319">
        <f t="shared" si="589"/>
        <v>0</v>
      </c>
      <c r="O3430" s="300"/>
      <c r="P3430" s="300"/>
      <c r="Q3430" s="297"/>
      <c r="R3430" s="297"/>
      <c r="S3430" s="299" t="str">
        <f t="shared" si="595"/>
        <v/>
      </c>
    </row>
    <row r="3431" spans="1:19" ht="30" customHeight="1" x14ac:dyDescent="0.2">
      <c r="A3431" s="277" t="str">
        <f t="shared" si="585"/>
        <v/>
      </c>
      <c r="B3431" s="296" t="str">
        <f t="shared" si="590"/>
        <v/>
      </c>
      <c r="C3431" s="296" t="str">
        <f t="shared" si="591"/>
        <v/>
      </c>
      <c r="D3431" s="297" t="str">
        <f t="shared" si="592"/>
        <v/>
      </c>
      <c r="E3431" s="298" t="str">
        <f t="shared" si="594"/>
        <v/>
      </c>
      <c r="F3431" s="297"/>
      <c r="G3431" s="297">
        <v>3431</v>
      </c>
      <c r="H3431" s="296" t="str">
        <f t="shared" si="593"/>
        <v/>
      </c>
      <c r="I3431" s="299" t="str">
        <f t="shared" si="586"/>
        <v/>
      </c>
      <c r="J3431" s="93"/>
      <c r="L3431" s="278">
        <f t="shared" si="587"/>
        <v>0</v>
      </c>
      <c r="M3431" s="278">
        <f t="shared" si="588"/>
        <v>0</v>
      </c>
      <c r="N3431" s="319">
        <f t="shared" si="589"/>
        <v>0</v>
      </c>
      <c r="O3431" s="300"/>
      <c r="P3431" s="300"/>
      <c r="Q3431" s="297"/>
      <c r="R3431" s="297"/>
      <c r="S3431" s="299" t="str">
        <f t="shared" si="595"/>
        <v/>
      </c>
    </row>
    <row r="3432" spans="1:19" ht="30" customHeight="1" x14ac:dyDescent="0.2">
      <c r="A3432" s="277" t="str">
        <f t="shared" si="585"/>
        <v/>
      </c>
      <c r="B3432" s="296" t="str">
        <f t="shared" si="590"/>
        <v/>
      </c>
      <c r="C3432" s="296" t="str">
        <f t="shared" si="591"/>
        <v/>
      </c>
      <c r="D3432" s="297" t="str">
        <f t="shared" si="592"/>
        <v/>
      </c>
      <c r="E3432" s="298" t="str">
        <f t="shared" si="594"/>
        <v/>
      </c>
      <c r="F3432" s="297"/>
      <c r="G3432" s="297">
        <v>3432</v>
      </c>
      <c r="H3432" s="296" t="str">
        <f t="shared" si="593"/>
        <v/>
      </c>
      <c r="I3432" s="299" t="str">
        <f t="shared" si="586"/>
        <v/>
      </c>
      <c r="J3432" s="93"/>
      <c r="L3432" s="278">
        <f t="shared" si="587"/>
        <v>0</v>
      </c>
      <c r="M3432" s="278">
        <f t="shared" si="588"/>
        <v>0</v>
      </c>
      <c r="N3432" s="319">
        <f t="shared" si="589"/>
        <v>0</v>
      </c>
      <c r="O3432" s="300"/>
      <c r="P3432" s="300"/>
      <c r="Q3432" s="297"/>
      <c r="R3432" s="297"/>
      <c r="S3432" s="299" t="str">
        <f t="shared" si="595"/>
        <v/>
      </c>
    </row>
    <row r="3433" spans="1:19" ht="30" customHeight="1" x14ac:dyDescent="0.2">
      <c r="A3433" s="277" t="str">
        <f t="shared" si="585"/>
        <v/>
      </c>
      <c r="B3433" s="296" t="str">
        <f t="shared" si="590"/>
        <v/>
      </c>
      <c r="C3433" s="296" t="str">
        <f t="shared" si="591"/>
        <v/>
      </c>
      <c r="D3433" s="297" t="str">
        <f t="shared" si="592"/>
        <v/>
      </c>
      <c r="E3433" s="298" t="str">
        <f t="shared" si="594"/>
        <v/>
      </c>
      <c r="F3433" s="297"/>
      <c r="G3433" s="297">
        <v>3433</v>
      </c>
      <c r="H3433" s="296" t="str">
        <f t="shared" si="593"/>
        <v/>
      </c>
      <c r="I3433" s="299" t="str">
        <f t="shared" si="586"/>
        <v/>
      </c>
      <c r="J3433" s="93"/>
      <c r="L3433" s="278">
        <f t="shared" si="587"/>
        <v>0</v>
      </c>
      <c r="M3433" s="278">
        <f t="shared" si="588"/>
        <v>0</v>
      </c>
      <c r="N3433" s="319">
        <f t="shared" si="589"/>
        <v>0</v>
      </c>
      <c r="O3433" s="300"/>
      <c r="P3433" s="300"/>
      <c r="Q3433" s="297"/>
      <c r="R3433" s="297"/>
      <c r="S3433" s="299" t="str">
        <f t="shared" si="595"/>
        <v/>
      </c>
    </row>
    <row r="3434" spans="1:19" ht="30" customHeight="1" x14ac:dyDescent="0.2">
      <c r="A3434" s="277" t="str">
        <f t="shared" si="585"/>
        <v/>
      </c>
      <c r="B3434" s="296" t="str">
        <f t="shared" si="590"/>
        <v/>
      </c>
      <c r="C3434" s="296" t="str">
        <f t="shared" si="591"/>
        <v/>
      </c>
      <c r="D3434" s="297" t="str">
        <f t="shared" si="592"/>
        <v/>
      </c>
      <c r="E3434" s="298" t="str">
        <f t="shared" si="594"/>
        <v/>
      </c>
      <c r="F3434" s="297"/>
      <c r="G3434" s="297">
        <v>3434</v>
      </c>
      <c r="H3434" s="296" t="str">
        <f t="shared" si="593"/>
        <v/>
      </c>
      <c r="I3434" s="299" t="str">
        <f t="shared" si="586"/>
        <v/>
      </c>
      <c r="J3434" s="93"/>
      <c r="L3434" s="278">
        <f t="shared" si="587"/>
        <v>0</v>
      </c>
      <c r="M3434" s="278">
        <f t="shared" si="588"/>
        <v>0</v>
      </c>
      <c r="N3434" s="319">
        <f t="shared" si="589"/>
        <v>0</v>
      </c>
      <c r="O3434" s="300"/>
      <c r="P3434" s="300"/>
      <c r="Q3434" s="297"/>
      <c r="R3434" s="297"/>
      <c r="S3434" s="299" t="str">
        <f t="shared" si="595"/>
        <v/>
      </c>
    </row>
    <row r="3435" spans="1:19" ht="30" customHeight="1" x14ac:dyDescent="0.2">
      <c r="A3435" s="277" t="str">
        <f t="shared" si="585"/>
        <v/>
      </c>
      <c r="B3435" s="296" t="str">
        <f t="shared" si="590"/>
        <v/>
      </c>
      <c r="C3435" s="296" t="str">
        <f t="shared" si="591"/>
        <v/>
      </c>
      <c r="D3435" s="297" t="str">
        <f t="shared" si="592"/>
        <v/>
      </c>
      <c r="E3435" s="298" t="str">
        <f t="shared" si="594"/>
        <v/>
      </c>
      <c r="F3435" s="297"/>
      <c r="G3435" s="297">
        <v>3435</v>
      </c>
      <c r="H3435" s="296" t="str">
        <f t="shared" si="593"/>
        <v/>
      </c>
      <c r="I3435" s="299" t="str">
        <f t="shared" si="586"/>
        <v/>
      </c>
      <c r="J3435" s="93"/>
      <c r="L3435" s="278">
        <f t="shared" si="587"/>
        <v>0</v>
      </c>
      <c r="M3435" s="278">
        <f t="shared" si="588"/>
        <v>0</v>
      </c>
      <c r="N3435" s="319">
        <f t="shared" si="589"/>
        <v>0</v>
      </c>
      <c r="O3435" s="300"/>
      <c r="P3435" s="300"/>
      <c r="Q3435" s="297"/>
      <c r="R3435" s="297"/>
      <c r="S3435" s="299" t="str">
        <f t="shared" si="595"/>
        <v/>
      </c>
    </row>
    <row r="3436" spans="1:19" ht="30" customHeight="1" x14ac:dyDescent="0.2">
      <c r="A3436" s="277" t="str">
        <f t="shared" si="585"/>
        <v/>
      </c>
      <c r="B3436" s="296" t="str">
        <f t="shared" si="590"/>
        <v/>
      </c>
      <c r="C3436" s="296" t="str">
        <f t="shared" si="591"/>
        <v/>
      </c>
      <c r="D3436" s="297" t="str">
        <f t="shared" si="592"/>
        <v/>
      </c>
      <c r="E3436" s="298" t="str">
        <f t="shared" si="594"/>
        <v/>
      </c>
      <c r="F3436" s="297"/>
      <c r="G3436" s="297">
        <v>3436</v>
      </c>
      <c r="H3436" s="296" t="str">
        <f t="shared" si="593"/>
        <v/>
      </c>
      <c r="I3436" s="299" t="str">
        <f t="shared" si="586"/>
        <v/>
      </c>
      <c r="J3436" s="93"/>
      <c r="L3436" s="278">
        <f t="shared" si="587"/>
        <v>0</v>
      </c>
      <c r="M3436" s="278">
        <f t="shared" si="588"/>
        <v>0</v>
      </c>
      <c r="N3436" s="319">
        <f t="shared" si="589"/>
        <v>0</v>
      </c>
      <c r="O3436" s="300"/>
      <c r="P3436" s="300"/>
      <c r="Q3436" s="297"/>
      <c r="R3436" s="297"/>
      <c r="S3436" s="299" t="str">
        <f t="shared" si="595"/>
        <v/>
      </c>
    </row>
    <row r="3437" spans="1:19" ht="30" customHeight="1" x14ac:dyDescent="0.2">
      <c r="A3437" s="277" t="str">
        <f t="shared" si="585"/>
        <v/>
      </c>
      <c r="B3437" s="296" t="str">
        <f t="shared" si="590"/>
        <v/>
      </c>
      <c r="C3437" s="296" t="str">
        <f t="shared" si="591"/>
        <v/>
      </c>
      <c r="D3437" s="297" t="str">
        <f t="shared" si="592"/>
        <v/>
      </c>
      <c r="E3437" s="298" t="str">
        <f t="shared" si="594"/>
        <v/>
      </c>
      <c r="F3437" s="297"/>
      <c r="G3437" s="297">
        <v>3437</v>
      </c>
      <c r="H3437" s="296" t="str">
        <f t="shared" si="593"/>
        <v/>
      </c>
      <c r="I3437" s="299" t="str">
        <f t="shared" si="586"/>
        <v/>
      </c>
      <c r="J3437" s="93"/>
      <c r="L3437" s="278">
        <f t="shared" si="587"/>
        <v>0</v>
      </c>
      <c r="M3437" s="278">
        <f t="shared" si="588"/>
        <v>0</v>
      </c>
      <c r="N3437" s="319">
        <f t="shared" si="589"/>
        <v>0</v>
      </c>
      <c r="O3437" s="300"/>
      <c r="P3437" s="300"/>
      <c r="Q3437" s="297"/>
      <c r="R3437" s="297"/>
      <c r="S3437" s="299" t="str">
        <f t="shared" si="595"/>
        <v/>
      </c>
    </row>
    <row r="3438" spans="1:19" ht="30" customHeight="1" x14ac:dyDescent="0.2">
      <c r="A3438" s="277" t="str">
        <f t="shared" si="585"/>
        <v/>
      </c>
      <c r="B3438" s="296" t="str">
        <f t="shared" si="590"/>
        <v/>
      </c>
      <c r="C3438" s="296" t="str">
        <f t="shared" si="591"/>
        <v/>
      </c>
      <c r="D3438" s="297" t="str">
        <f t="shared" si="592"/>
        <v/>
      </c>
      <c r="E3438" s="298" t="str">
        <f t="shared" si="594"/>
        <v/>
      </c>
      <c r="F3438" s="297"/>
      <c r="G3438" s="297">
        <v>3438</v>
      </c>
      <c r="H3438" s="296" t="str">
        <f t="shared" si="593"/>
        <v/>
      </c>
      <c r="I3438" s="299" t="str">
        <f t="shared" si="586"/>
        <v/>
      </c>
      <c r="J3438" s="93"/>
      <c r="L3438" s="278">
        <f t="shared" si="587"/>
        <v>0</v>
      </c>
      <c r="M3438" s="278">
        <f t="shared" si="588"/>
        <v>0</v>
      </c>
      <c r="N3438" s="319">
        <f t="shared" si="589"/>
        <v>0</v>
      </c>
      <c r="O3438" s="300"/>
      <c r="P3438" s="300"/>
      <c r="Q3438" s="297"/>
      <c r="R3438" s="297"/>
      <c r="S3438" s="299" t="str">
        <f t="shared" si="595"/>
        <v/>
      </c>
    </row>
    <row r="3439" spans="1:19" ht="30" customHeight="1" x14ac:dyDescent="0.2">
      <c r="A3439" s="277" t="str">
        <f t="shared" si="585"/>
        <v/>
      </c>
      <c r="B3439" s="296" t="str">
        <f t="shared" si="590"/>
        <v/>
      </c>
      <c r="C3439" s="296" t="str">
        <f t="shared" si="591"/>
        <v/>
      </c>
      <c r="D3439" s="297" t="str">
        <f t="shared" si="592"/>
        <v/>
      </c>
      <c r="E3439" s="298" t="str">
        <f t="shared" si="594"/>
        <v/>
      </c>
      <c r="F3439" s="297"/>
      <c r="G3439" s="297">
        <v>3439</v>
      </c>
      <c r="H3439" s="296" t="str">
        <f t="shared" si="593"/>
        <v/>
      </c>
      <c r="I3439" s="299" t="str">
        <f t="shared" si="586"/>
        <v/>
      </c>
      <c r="J3439" s="93"/>
      <c r="L3439" s="278">
        <f t="shared" si="587"/>
        <v>0</v>
      </c>
      <c r="M3439" s="278">
        <f t="shared" si="588"/>
        <v>0</v>
      </c>
      <c r="N3439" s="319">
        <f t="shared" si="589"/>
        <v>0</v>
      </c>
      <c r="O3439" s="300"/>
      <c r="P3439" s="300"/>
      <c r="Q3439" s="297"/>
      <c r="R3439" s="297"/>
      <c r="S3439" s="299" t="str">
        <f t="shared" si="595"/>
        <v/>
      </c>
    </row>
    <row r="3440" spans="1:19" ht="30" customHeight="1" x14ac:dyDescent="0.2">
      <c r="A3440" s="277" t="str">
        <f t="shared" si="585"/>
        <v/>
      </c>
      <c r="B3440" s="296" t="str">
        <f t="shared" si="590"/>
        <v/>
      </c>
      <c r="C3440" s="296" t="str">
        <f t="shared" si="591"/>
        <v/>
      </c>
      <c r="D3440" s="297" t="str">
        <f t="shared" si="592"/>
        <v/>
      </c>
      <c r="E3440" s="298" t="str">
        <f t="shared" si="594"/>
        <v/>
      </c>
      <c r="F3440" s="297"/>
      <c r="G3440" s="297">
        <v>3440</v>
      </c>
      <c r="H3440" s="296" t="str">
        <f t="shared" si="593"/>
        <v/>
      </c>
      <c r="I3440" s="299" t="str">
        <f t="shared" si="586"/>
        <v/>
      </c>
      <c r="J3440" s="93"/>
      <c r="L3440" s="278">
        <f t="shared" si="587"/>
        <v>0</v>
      </c>
      <c r="M3440" s="278">
        <f t="shared" si="588"/>
        <v>0</v>
      </c>
      <c r="N3440" s="319">
        <f t="shared" si="589"/>
        <v>0</v>
      </c>
      <c r="O3440" s="300"/>
      <c r="P3440" s="300"/>
      <c r="Q3440" s="297"/>
      <c r="R3440" s="297"/>
      <c r="S3440" s="299" t="str">
        <f t="shared" si="595"/>
        <v/>
      </c>
    </row>
    <row r="3441" spans="1:19" ht="30" customHeight="1" x14ac:dyDescent="0.2">
      <c r="A3441" s="277" t="str">
        <f t="shared" si="585"/>
        <v/>
      </c>
      <c r="B3441" s="296" t="str">
        <f t="shared" si="590"/>
        <v/>
      </c>
      <c r="C3441" s="296" t="str">
        <f t="shared" si="591"/>
        <v/>
      </c>
      <c r="D3441" s="297" t="str">
        <f t="shared" si="592"/>
        <v/>
      </c>
      <c r="E3441" s="298" t="str">
        <f t="shared" si="594"/>
        <v/>
      </c>
      <c r="F3441" s="297"/>
      <c r="G3441" s="297">
        <v>3441</v>
      </c>
      <c r="H3441" s="296" t="str">
        <f t="shared" si="593"/>
        <v/>
      </c>
      <c r="I3441" s="299" t="str">
        <f t="shared" si="586"/>
        <v/>
      </c>
      <c r="J3441" s="93"/>
      <c r="L3441" s="278">
        <f t="shared" si="587"/>
        <v>0</v>
      </c>
      <c r="M3441" s="278">
        <f t="shared" si="588"/>
        <v>0</v>
      </c>
      <c r="N3441" s="319">
        <f t="shared" si="589"/>
        <v>0</v>
      </c>
      <c r="O3441" s="300"/>
      <c r="P3441" s="300"/>
      <c r="Q3441" s="297"/>
      <c r="R3441" s="297"/>
      <c r="S3441" s="299" t="str">
        <f t="shared" si="595"/>
        <v/>
      </c>
    </row>
    <row r="3442" spans="1:19" ht="30" customHeight="1" x14ac:dyDescent="0.2">
      <c r="A3442" s="277" t="str">
        <f t="shared" si="585"/>
        <v/>
      </c>
      <c r="B3442" s="296" t="str">
        <f t="shared" si="590"/>
        <v/>
      </c>
      <c r="C3442" s="296" t="str">
        <f t="shared" si="591"/>
        <v/>
      </c>
      <c r="D3442" s="297" t="str">
        <f t="shared" si="592"/>
        <v/>
      </c>
      <c r="E3442" s="298" t="str">
        <f t="shared" si="594"/>
        <v/>
      </c>
      <c r="F3442" s="297"/>
      <c r="G3442" s="297">
        <v>3442</v>
      </c>
      <c r="H3442" s="296" t="str">
        <f t="shared" si="593"/>
        <v/>
      </c>
      <c r="I3442" s="299" t="str">
        <f t="shared" si="586"/>
        <v/>
      </c>
      <c r="J3442" s="93"/>
      <c r="L3442" s="278">
        <f t="shared" si="587"/>
        <v>0</v>
      </c>
      <c r="M3442" s="278">
        <f t="shared" si="588"/>
        <v>0</v>
      </c>
      <c r="N3442" s="319">
        <f t="shared" si="589"/>
        <v>0</v>
      </c>
      <c r="O3442" s="300"/>
      <c r="P3442" s="300"/>
      <c r="Q3442" s="297"/>
      <c r="R3442" s="297"/>
      <c r="S3442" s="299" t="str">
        <f t="shared" si="595"/>
        <v/>
      </c>
    </row>
    <row r="3443" spans="1:19" ht="30" customHeight="1" x14ac:dyDescent="0.2">
      <c r="A3443" s="277" t="str">
        <f t="shared" si="585"/>
        <v/>
      </c>
      <c r="B3443" s="296" t="str">
        <f t="shared" si="590"/>
        <v/>
      </c>
      <c r="C3443" s="296" t="str">
        <f t="shared" si="591"/>
        <v/>
      </c>
      <c r="D3443" s="297" t="str">
        <f t="shared" si="592"/>
        <v/>
      </c>
      <c r="E3443" s="298" t="str">
        <f t="shared" si="594"/>
        <v/>
      </c>
      <c r="F3443" s="297"/>
      <c r="G3443" s="297">
        <v>3443</v>
      </c>
      <c r="H3443" s="296" t="str">
        <f t="shared" si="593"/>
        <v/>
      </c>
      <c r="I3443" s="299" t="str">
        <f t="shared" si="586"/>
        <v/>
      </c>
      <c r="J3443" s="93"/>
      <c r="L3443" s="278">
        <f t="shared" si="587"/>
        <v>0</v>
      </c>
      <c r="M3443" s="278">
        <f t="shared" si="588"/>
        <v>0</v>
      </c>
      <c r="N3443" s="319">
        <f t="shared" si="589"/>
        <v>0</v>
      </c>
      <c r="O3443" s="300"/>
      <c r="P3443" s="300"/>
      <c r="Q3443" s="297"/>
      <c r="R3443" s="297"/>
      <c r="S3443" s="299" t="str">
        <f t="shared" si="595"/>
        <v/>
      </c>
    </row>
    <row r="3444" spans="1:19" ht="30" customHeight="1" x14ac:dyDescent="0.2">
      <c r="A3444" s="277" t="str">
        <f t="shared" si="585"/>
        <v/>
      </c>
      <c r="B3444" s="296" t="str">
        <f t="shared" si="590"/>
        <v/>
      </c>
      <c r="C3444" s="296" t="str">
        <f t="shared" si="591"/>
        <v/>
      </c>
      <c r="D3444" s="297" t="str">
        <f t="shared" si="592"/>
        <v/>
      </c>
      <c r="E3444" s="298" t="str">
        <f t="shared" si="594"/>
        <v/>
      </c>
      <c r="F3444" s="297"/>
      <c r="G3444" s="297">
        <v>3444</v>
      </c>
      <c r="H3444" s="296" t="str">
        <f t="shared" si="593"/>
        <v/>
      </c>
      <c r="I3444" s="299" t="str">
        <f t="shared" si="586"/>
        <v/>
      </c>
      <c r="J3444" s="93"/>
      <c r="L3444" s="278">
        <f t="shared" si="587"/>
        <v>0</v>
      </c>
      <c r="M3444" s="278">
        <f t="shared" si="588"/>
        <v>0</v>
      </c>
      <c r="N3444" s="319">
        <f t="shared" si="589"/>
        <v>0</v>
      </c>
      <c r="O3444" s="300"/>
      <c r="P3444" s="300"/>
      <c r="Q3444" s="297"/>
      <c r="R3444" s="297"/>
      <c r="S3444" s="299" t="str">
        <f t="shared" si="595"/>
        <v/>
      </c>
    </row>
    <row r="3445" spans="1:19" ht="30" customHeight="1" x14ac:dyDescent="0.2">
      <c r="A3445" s="277" t="str">
        <f t="shared" si="585"/>
        <v/>
      </c>
      <c r="B3445" s="296" t="str">
        <f t="shared" si="590"/>
        <v/>
      </c>
      <c r="C3445" s="296" t="str">
        <f t="shared" si="591"/>
        <v/>
      </c>
      <c r="D3445" s="297" t="str">
        <f t="shared" si="592"/>
        <v/>
      </c>
      <c r="E3445" s="298" t="str">
        <f t="shared" si="594"/>
        <v/>
      </c>
      <c r="F3445" s="297"/>
      <c r="G3445" s="297">
        <v>3445</v>
      </c>
      <c r="H3445" s="296" t="str">
        <f t="shared" si="593"/>
        <v/>
      </c>
      <c r="I3445" s="299" t="str">
        <f t="shared" si="586"/>
        <v/>
      </c>
      <c r="J3445" s="93"/>
      <c r="L3445" s="278">
        <f t="shared" si="587"/>
        <v>0</v>
      </c>
      <c r="M3445" s="278">
        <f t="shared" si="588"/>
        <v>0</v>
      </c>
      <c r="N3445" s="319">
        <f t="shared" si="589"/>
        <v>0</v>
      </c>
      <c r="O3445" s="300"/>
      <c r="P3445" s="300"/>
      <c r="Q3445" s="297"/>
      <c r="R3445" s="297"/>
      <c r="S3445" s="299" t="str">
        <f t="shared" si="595"/>
        <v/>
      </c>
    </row>
    <row r="3446" spans="1:19" ht="30" customHeight="1" x14ac:dyDescent="0.2">
      <c r="A3446" s="277" t="str">
        <f t="shared" si="585"/>
        <v/>
      </c>
      <c r="B3446" s="296" t="str">
        <f t="shared" si="590"/>
        <v/>
      </c>
      <c r="C3446" s="296" t="str">
        <f t="shared" si="591"/>
        <v/>
      </c>
      <c r="D3446" s="297" t="str">
        <f t="shared" si="592"/>
        <v/>
      </c>
      <c r="E3446" s="298" t="str">
        <f t="shared" si="594"/>
        <v/>
      </c>
      <c r="F3446" s="297"/>
      <c r="G3446" s="297">
        <v>3446</v>
      </c>
      <c r="H3446" s="296" t="str">
        <f t="shared" si="593"/>
        <v/>
      </c>
      <c r="I3446" s="299" t="str">
        <f t="shared" si="586"/>
        <v/>
      </c>
      <c r="J3446" s="93"/>
      <c r="L3446" s="278">
        <f t="shared" si="587"/>
        <v>0</v>
      </c>
      <c r="M3446" s="278">
        <f t="shared" si="588"/>
        <v>0</v>
      </c>
      <c r="N3446" s="319">
        <f t="shared" si="589"/>
        <v>0</v>
      </c>
      <c r="O3446" s="300"/>
      <c r="P3446" s="300"/>
      <c r="Q3446" s="297"/>
      <c r="R3446" s="297"/>
      <c r="S3446" s="299" t="str">
        <f t="shared" si="595"/>
        <v/>
      </c>
    </row>
    <row r="3447" spans="1:19" ht="30" customHeight="1" x14ac:dyDescent="0.2">
      <c r="A3447" s="277" t="str">
        <f t="shared" si="585"/>
        <v/>
      </c>
      <c r="B3447" s="296" t="str">
        <f t="shared" si="590"/>
        <v/>
      </c>
      <c r="C3447" s="296" t="str">
        <f t="shared" si="591"/>
        <v/>
      </c>
      <c r="D3447" s="297" t="str">
        <f t="shared" si="592"/>
        <v/>
      </c>
      <c r="E3447" s="298" t="str">
        <f t="shared" si="594"/>
        <v/>
      </c>
      <c r="F3447" s="297"/>
      <c r="G3447" s="297">
        <v>3447</v>
      </c>
      <c r="H3447" s="296" t="str">
        <f t="shared" si="593"/>
        <v/>
      </c>
      <c r="I3447" s="299" t="str">
        <f t="shared" si="586"/>
        <v/>
      </c>
      <c r="J3447" s="93"/>
      <c r="L3447" s="278">
        <f t="shared" si="587"/>
        <v>0</v>
      </c>
      <c r="M3447" s="278">
        <f t="shared" si="588"/>
        <v>0</v>
      </c>
      <c r="N3447" s="319">
        <f t="shared" si="589"/>
        <v>0</v>
      </c>
      <c r="O3447" s="300"/>
      <c r="P3447" s="300"/>
      <c r="Q3447" s="297"/>
      <c r="R3447" s="297"/>
      <c r="S3447" s="299" t="str">
        <f t="shared" si="595"/>
        <v/>
      </c>
    </row>
    <row r="3448" spans="1:19" ht="30" customHeight="1" x14ac:dyDescent="0.2">
      <c r="A3448" s="277" t="str">
        <f t="shared" si="585"/>
        <v/>
      </c>
      <c r="B3448" s="296" t="str">
        <f t="shared" si="590"/>
        <v/>
      </c>
      <c r="C3448" s="296" t="str">
        <f t="shared" si="591"/>
        <v/>
      </c>
      <c r="D3448" s="297" t="str">
        <f t="shared" si="592"/>
        <v/>
      </c>
      <c r="E3448" s="298" t="str">
        <f t="shared" si="594"/>
        <v/>
      </c>
      <c r="F3448" s="297"/>
      <c r="G3448" s="297">
        <v>3448</v>
      </c>
      <c r="H3448" s="296" t="str">
        <f t="shared" si="593"/>
        <v/>
      </c>
      <c r="I3448" s="299" t="str">
        <f t="shared" si="586"/>
        <v/>
      </c>
      <c r="J3448" s="93"/>
      <c r="L3448" s="278">
        <f t="shared" si="587"/>
        <v>0</v>
      </c>
      <c r="M3448" s="278">
        <f t="shared" si="588"/>
        <v>0</v>
      </c>
      <c r="N3448" s="319">
        <f t="shared" si="589"/>
        <v>0</v>
      </c>
      <c r="O3448" s="300"/>
      <c r="P3448" s="300"/>
      <c r="Q3448" s="297"/>
      <c r="R3448" s="297"/>
      <c r="S3448" s="299" t="str">
        <f t="shared" si="595"/>
        <v/>
      </c>
    </row>
    <row r="3449" spans="1:19" ht="30" customHeight="1" x14ac:dyDescent="0.2">
      <c r="A3449" s="277" t="str">
        <f t="shared" si="585"/>
        <v/>
      </c>
      <c r="B3449" s="296" t="str">
        <f t="shared" si="590"/>
        <v/>
      </c>
      <c r="C3449" s="296" t="str">
        <f t="shared" si="591"/>
        <v/>
      </c>
      <c r="D3449" s="297" t="str">
        <f t="shared" si="592"/>
        <v/>
      </c>
      <c r="E3449" s="298" t="str">
        <f t="shared" si="594"/>
        <v/>
      </c>
      <c r="F3449" s="297"/>
      <c r="G3449" s="297">
        <v>3449</v>
      </c>
      <c r="H3449" s="296" t="str">
        <f t="shared" si="593"/>
        <v/>
      </c>
      <c r="I3449" s="299" t="str">
        <f t="shared" si="586"/>
        <v/>
      </c>
      <c r="J3449" s="93"/>
      <c r="L3449" s="278">
        <f t="shared" si="587"/>
        <v>0</v>
      </c>
      <c r="M3449" s="278">
        <f t="shared" si="588"/>
        <v>0</v>
      </c>
      <c r="N3449" s="319">
        <f t="shared" si="589"/>
        <v>0</v>
      </c>
      <c r="O3449" s="300"/>
      <c r="P3449" s="300"/>
      <c r="Q3449" s="297"/>
      <c r="R3449" s="297"/>
      <c r="S3449" s="299" t="str">
        <f t="shared" si="595"/>
        <v/>
      </c>
    </row>
    <row r="3450" spans="1:19" ht="30" customHeight="1" x14ac:dyDescent="0.2">
      <c r="A3450" s="277" t="str">
        <f t="shared" si="585"/>
        <v/>
      </c>
      <c r="B3450" s="296" t="str">
        <f t="shared" si="590"/>
        <v/>
      </c>
      <c r="C3450" s="296" t="str">
        <f t="shared" si="591"/>
        <v/>
      </c>
      <c r="D3450" s="297" t="str">
        <f t="shared" si="592"/>
        <v/>
      </c>
      <c r="E3450" s="298" t="str">
        <f t="shared" si="594"/>
        <v/>
      </c>
      <c r="F3450" s="297"/>
      <c r="G3450" s="297">
        <v>3450</v>
      </c>
      <c r="H3450" s="296" t="str">
        <f t="shared" si="593"/>
        <v/>
      </c>
      <c r="I3450" s="299" t="str">
        <f t="shared" si="586"/>
        <v/>
      </c>
      <c r="J3450" s="93"/>
      <c r="L3450" s="278">
        <f t="shared" si="587"/>
        <v>0</v>
      </c>
      <c r="M3450" s="278">
        <f t="shared" si="588"/>
        <v>0</v>
      </c>
      <c r="N3450" s="319">
        <f t="shared" si="589"/>
        <v>0</v>
      </c>
      <c r="O3450" s="300"/>
      <c r="P3450" s="300"/>
      <c r="Q3450" s="297"/>
      <c r="R3450" s="297"/>
      <c r="S3450" s="299" t="str">
        <f t="shared" si="595"/>
        <v/>
      </c>
    </row>
    <row r="3451" spans="1:19" ht="30" customHeight="1" x14ac:dyDescent="0.2">
      <c r="A3451" s="277" t="str">
        <f t="shared" si="585"/>
        <v/>
      </c>
      <c r="B3451" s="296" t="str">
        <f t="shared" si="590"/>
        <v/>
      </c>
      <c r="C3451" s="296" t="str">
        <f t="shared" si="591"/>
        <v/>
      </c>
      <c r="D3451" s="297" t="str">
        <f t="shared" si="592"/>
        <v/>
      </c>
      <c r="E3451" s="298" t="str">
        <f t="shared" si="594"/>
        <v/>
      </c>
      <c r="F3451" s="297"/>
      <c r="G3451" s="297">
        <v>3451</v>
      </c>
      <c r="H3451" s="296" t="str">
        <f t="shared" si="593"/>
        <v/>
      </c>
      <c r="I3451" s="299" t="str">
        <f t="shared" si="586"/>
        <v/>
      </c>
      <c r="J3451" s="93"/>
      <c r="L3451" s="278">
        <f t="shared" si="587"/>
        <v>0</v>
      </c>
      <c r="M3451" s="278">
        <f t="shared" si="588"/>
        <v>0</v>
      </c>
      <c r="N3451" s="319">
        <f t="shared" si="589"/>
        <v>0</v>
      </c>
      <c r="O3451" s="300"/>
      <c r="P3451" s="300"/>
      <c r="Q3451" s="297"/>
      <c r="R3451" s="297"/>
      <c r="S3451" s="299" t="str">
        <f t="shared" si="595"/>
        <v/>
      </c>
    </row>
    <row r="3452" spans="1:19" ht="30" customHeight="1" x14ac:dyDescent="0.2">
      <c r="A3452" s="277" t="str">
        <f t="shared" si="585"/>
        <v/>
      </c>
      <c r="B3452" s="296" t="str">
        <f t="shared" si="590"/>
        <v/>
      </c>
      <c r="C3452" s="296" t="str">
        <f t="shared" si="591"/>
        <v/>
      </c>
      <c r="D3452" s="297" t="str">
        <f t="shared" si="592"/>
        <v/>
      </c>
      <c r="E3452" s="298" t="str">
        <f t="shared" si="594"/>
        <v/>
      </c>
      <c r="F3452" s="297"/>
      <c r="G3452" s="297">
        <v>3452</v>
      </c>
      <c r="H3452" s="296" t="str">
        <f t="shared" si="593"/>
        <v/>
      </c>
      <c r="I3452" s="299" t="str">
        <f t="shared" si="586"/>
        <v/>
      </c>
      <c r="J3452" s="93"/>
      <c r="L3452" s="278">
        <f t="shared" si="587"/>
        <v>0</v>
      </c>
      <c r="M3452" s="278">
        <f t="shared" si="588"/>
        <v>0</v>
      </c>
      <c r="N3452" s="319">
        <f t="shared" si="589"/>
        <v>0</v>
      </c>
      <c r="O3452" s="300"/>
      <c r="P3452" s="300"/>
      <c r="Q3452" s="297"/>
      <c r="R3452" s="297"/>
      <c r="S3452" s="299" t="str">
        <f t="shared" si="595"/>
        <v/>
      </c>
    </row>
    <row r="3453" spans="1:19" ht="30" customHeight="1" x14ac:dyDescent="0.2">
      <c r="A3453" s="277" t="str">
        <f t="shared" si="585"/>
        <v/>
      </c>
      <c r="B3453" s="296" t="str">
        <f t="shared" si="590"/>
        <v/>
      </c>
      <c r="C3453" s="296" t="str">
        <f t="shared" si="591"/>
        <v/>
      </c>
      <c r="D3453" s="297" t="str">
        <f t="shared" si="592"/>
        <v/>
      </c>
      <c r="E3453" s="298" t="str">
        <f t="shared" si="594"/>
        <v/>
      </c>
      <c r="F3453" s="297"/>
      <c r="G3453" s="297">
        <v>3453</v>
      </c>
      <c r="H3453" s="296" t="str">
        <f t="shared" si="593"/>
        <v/>
      </c>
      <c r="I3453" s="299" t="str">
        <f t="shared" si="586"/>
        <v/>
      </c>
      <c r="J3453" s="93"/>
      <c r="L3453" s="278">
        <f t="shared" si="587"/>
        <v>0</v>
      </c>
      <c r="M3453" s="278">
        <f t="shared" si="588"/>
        <v>0</v>
      </c>
      <c r="N3453" s="319">
        <f t="shared" si="589"/>
        <v>0</v>
      </c>
      <c r="O3453" s="300"/>
      <c r="P3453" s="300"/>
      <c r="Q3453" s="297"/>
      <c r="R3453" s="297"/>
      <c r="S3453" s="299" t="str">
        <f t="shared" si="595"/>
        <v/>
      </c>
    </row>
    <row r="3454" spans="1:19" ht="30" customHeight="1" x14ac:dyDescent="0.2">
      <c r="A3454" s="277" t="str">
        <f t="shared" si="585"/>
        <v/>
      </c>
      <c r="B3454" s="296" t="str">
        <f t="shared" si="590"/>
        <v/>
      </c>
      <c r="C3454" s="296" t="str">
        <f t="shared" si="591"/>
        <v/>
      </c>
      <c r="D3454" s="297" t="str">
        <f t="shared" si="592"/>
        <v/>
      </c>
      <c r="E3454" s="298" t="str">
        <f t="shared" si="594"/>
        <v/>
      </c>
      <c r="F3454" s="297"/>
      <c r="G3454" s="297">
        <v>3454</v>
      </c>
      <c r="H3454" s="296" t="str">
        <f t="shared" si="593"/>
        <v/>
      </c>
      <c r="I3454" s="299" t="str">
        <f t="shared" si="586"/>
        <v/>
      </c>
      <c r="J3454" s="93"/>
      <c r="L3454" s="278">
        <f t="shared" si="587"/>
        <v>0</v>
      </c>
      <c r="M3454" s="278">
        <f t="shared" si="588"/>
        <v>0</v>
      </c>
      <c r="N3454" s="319">
        <f t="shared" si="589"/>
        <v>0</v>
      </c>
      <c r="O3454" s="300"/>
      <c r="P3454" s="300"/>
      <c r="Q3454" s="297"/>
      <c r="R3454" s="297"/>
      <c r="S3454" s="299" t="str">
        <f t="shared" si="595"/>
        <v/>
      </c>
    </row>
    <row r="3455" spans="1:19" ht="30" customHeight="1" x14ac:dyDescent="0.2">
      <c r="A3455" s="277" t="str">
        <f t="shared" si="585"/>
        <v/>
      </c>
      <c r="B3455" s="296" t="str">
        <f t="shared" si="590"/>
        <v/>
      </c>
      <c r="C3455" s="296" t="str">
        <f t="shared" si="591"/>
        <v/>
      </c>
      <c r="D3455" s="297" t="str">
        <f t="shared" si="592"/>
        <v/>
      </c>
      <c r="E3455" s="298" t="str">
        <f t="shared" si="594"/>
        <v/>
      </c>
      <c r="F3455" s="297"/>
      <c r="G3455" s="297">
        <v>3455</v>
      </c>
      <c r="H3455" s="296" t="str">
        <f t="shared" si="593"/>
        <v/>
      </c>
      <c r="I3455" s="299" t="str">
        <f t="shared" si="586"/>
        <v/>
      </c>
      <c r="J3455" s="93"/>
      <c r="L3455" s="278">
        <f t="shared" si="587"/>
        <v>0</v>
      </c>
      <c r="M3455" s="278">
        <f t="shared" si="588"/>
        <v>0</v>
      </c>
      <c r="N3455" s="319">
        <f t="shared" si="589"/>
        <v>0</v>
      </c>
      <c r="O3455" s="300"/>
      <c r="P3455" s="300"/>
      <c r="Q3455" s="297"/>
      <c r="R3455" s="297"/>
      <c r="S3455" s="299" t="str">
        <f t="shared" si="595"/>
        <v/>
      </c>
    </row>
    <row r="3456" spans="1:19" ht="30" customHeight="1" x14ac:dyDescent="0.2">
      <c r="A3456" s="277" t="str">
        <f t="shared" si="585"/>
        <v/>
      </c>
      <c r="B3456" s="296" t="str">
        <f t="shared" si="590"/>
        <v/>
      </c>
      <c r="C3456" s="296" t="str">
        <f t="shared" si="591"/>
        <v/>
      </c>
      <c r="D3456" s="297" t="str">
        <f t="shared" si="592"/>
        <v/>
      </c>
      <c r="E3456" s="298" t="str">
        <f t="shared" si="594"/>
        <v/>
      </c>
      <c r="F3456" s="297"/>
      <c r="G3456" s="297">
        <v>3456</v>
      </c>
      <c r="H3456" s="296" t="str">
        <f t="shared" si="593"/>
        <v/>
      </c>
      <c r="I3456" s="299" t="str">
        <f t="shared" si="586"/>
        <v/>
      </c>
      <c r="J3456" s="93"/>
      <c r="L3456" s="278">
        <f t="shared" si="587"/>
        <v>0</v>
      </c>
      <c r="M3456" s="278">
        <f t="shared" si="588"/>
        <v>0</v>
      </c>
      <c r="N3456" s="319">
        <f t="shared" si="589"/>
        <v>0</v>
      </c>
      <c r="O3456" s="300"/>
      <c r="P3456" s="300"/>
      <c r="Q3456" s="297"/>
      <c r="R3456" s="297"/>
      <c r="S3456" s="299" t="str">
        <f t="shared" si="595"/>
        <v/>
      </c>
    </row>
    <row r="3457" spans="1:19" ht="30" customHeight="1" x14ac:dyDescent="0.2">
      <c r="A3457" s="277" t="str">
        <f t="shared" si="585"/>
        <v/>
      </c>
      <c r="B3457" s="296" t="str">
        <f t="shared" si="590"/>
        <v/>
      </c>
      <c r="C3457" s="296" t="str">
        <f t="shared" si="591"/>
        <v/>
      </c>
      <c r="D3457" s="297" t="str">
        <f t="shared" si="592"/>
        <v/>
      </c>
      <c r="E3457" s="298" t="str">
        <f t="shared" si="594"/>
        <v/>
      </c>
      <c r="F3457" s="297"/>
      <c r="G3457" s="297">
        <v>3457</v>
      </c>
      <c r="H3457" s="296" t="str">
        <f t="shared" si="593"/>
        <v/>
      </c>
      <c r="I3457" s="299" t="str">
        <f t="shared" si="586"/>
        <v/>
      </c>
      <c r="J3457" s="93"/>
      <c r="L3457" s="278">
        <f t="shared" si="587"/>
        <v>0</v>
      </c>
      <c r="M3457" s="278">
        <f t="shared" si="588"/>
        <v>0</v>
      </c>
      <c r="N3457" s="319">
        <f t="shared" si="589"/>
        <v>0</v>
      </c>
      <c r="O3457" s="300"/>
      <c r="P3457" s="300"/>
      <c r="Q3457" s="297"/>
      <c r="R3457" s="297"/>
      <c r="S3457" s="299" t="str">
        <f t="shared" si="595"/>
        <v/>
      </c>
    </row>
    <row r="3458" spans="1:19" ht="30" customHeight="1" x14ac:dyDescent="0.2">
      <c r="A3458" s="277" t="str">
        <f t="shared" ref="A3458:A3521" si="596">IF(B3458="","",$W$3)</f>
        <v/>
      </c>
      <c r="B3458" s="296" t="str">
        <f t="shared" si="590"/>
        <v/>
      </c>
      <c r="C3458" s="296" t="str">
        <f t="shared" si="591"/>
        <v/>
      </c>
      <c r="D3458" s="297" t="str">
        <f t="shared" si="592"/>
        <v/>
      </c>
      <c r="E3458" s="298" t="str">
        <f t="shared" si="594"/>
        <v/>
      </c>
      <c r="F3458" s="297"/>
      <c r="G3458" s="297">
        <v>3458</v>
      </c>
      <c r="H3458" s="296" t="str">
        <f t="shared" si="593"/>
        <v/>
      </c>
      <c r="I3458" s="299" t="str">
        <f t="shared" ref="I3458:I3521" si="597">IF(H3458="","",CONCATENATE("C",IF(H3458&gt;$X$1-25,0,INT(($X$1-H3458-20)/5))))</f>
        <v/>
      </c>
      <c r="J3458" s="93"/>
      <c r="L3458" s="278">
        <f t="shared" ref="L3458:L3521" si="598">IF(D3458="M",1,0)</f>
        <v>0</v>
      </c>
      <c r="M3458" s="278">
        <f t="shared" ref="M3458:M3521" si="599">IF(D3458="F",1,0)</f>
        <v>0</v>
      </c>
      <c r="N3458" s="319">
        <f t="shared" ref="N3458:N3521" si="600">IF(COUNTBLANK(O3458:R3458)=0,1,0)</f>
        <v>0</v>
      </c>
      <c r="O3458" s="300"/>
      <c r="P3458" s="300"/>
      <c r="Q3458" s="297"/>
      <c r="R3458" s="297"/>
      <c r="S3458" s="299" t="str">
        <f t="shared" si="595"/>
        <v/>
      </c>
    </row>
    <row r="3459" spans="1:19" ht="30" customHeight="1" x14ac:dyDescent="0.2">
      <c r="A3459" s="277" t="str">
        <f t="shared" si="596"/>
        <v/>
      </c>
      <c r="B3459" s="296" t="str">
        <f t="shared" ref="B3459:B3522" si="601">IF(O3459="","",O3459)</f>
        <v/>
      </c>
      <c r="C3459" s="296" t="str">
        <f t="shared" ref="C3459:C3522" si="602">IF(P3459="","",P3459)</f>
        <v/>
      </c>
      <c r="D3459" s="297" t="str">
        <f t="shared" ref="D3459:D3522" si="603">IF(Q3459="","",Q3459)</f>
        <v/>
      </c>
      <c r="E3459" s="298" t="str">
        <f t="shared" si="594"/>
        <v/>
      </c>
      <c r="F3459" s="297"/>
      <c r="G3459" s="297">
        <v>3459</v>
      </c>
      <c r="H3459" s="296" t="str">
        <f t="shared" ref="H3459:H3522" si="604">IF(R3459="","",R3459)</f>
        <v/>
      </c>
      <c r="I3459" s="299" t="str">
        <f t="shared" si="597"/>
        <v/>
      </c>
      <c r="J3459" s="93"/>
      <c r="L3459" s="278">
        <f t="shared" si="598"/>
        <v>0</v>
      </c>
      <c r="M3459" s="278">
        <f t="shared" si="599"/>
        <v>0</v>
      </c>
      <c r="N3459" s="319">
        <f t="shared" si="600"/>
        <v>0</v>
      </c>
      <c r="O3459" s="300"/>
      <c r="P3459" s="300"/>
      <c r="Q3459" s="297"/>
      <c r="R3459" s="297"/>
      <c r="S3459" s="299" t="str">
        <f t="shared" si="595"/>
        <v/>
      </c>
    </row>
    <row r="3460" spans="1:19" ht="30" customHeight="1" x14ac:dyDescent="0.2">
      <c r="A3460" s="277" t="str">
        <f t="shared" si="596"/>
        <v/>
      </c>
      <c r="B3460" s="296" t="str">
        <f t="shared" si="601"/>
        <v/>
      </c>
      <c r="C3460" s="296" t="str">
        <f t="shared" si="602"/>
        <v/>
      </c>
      <c r="D3460" s="297" t="str">
        <f t="shared" si="603"/>
        <v/>
      </c>
      <c r="E3460" s="298" t="str">
        <f t="shared" ref="E3460:E3523" si="605">IF(H3460="","",VALUE(CONCATENATE("01/01/",H3460)))</f>
        <v/>
      </c>
      <c r="F3460" s="297"/>
      <c r="G3460" s="297">
        <v>3460</v>
      </c>
      <c r="H3460" s="296" t="str">
        <f t="shared" si="604"/>
        <v/>
      </c>
      <c r="I3460" s="299" t="str">
        <f t="shared" si="597"/>
        <v/>
      </c>
      <c r="J3460" s="93"/>
      <c r="L3460" s="278">
        <f t="shared" si="598"/>
        <v>0</v>
      </c>
      <c r="M3460" s="278">
        <f t="shared" si="599"/>
        <v>0</v>
      </c>
      <c r="N3460" s="319">
        <f t="shared" si="600"/>
        <v>0</v>
      </c>
      <c r="O3460" s="300"/>
      <c r="P3460" s="300"/>
      <c r="Q3460" s="297"/>
      <c r="R3460" s="297"/>
      <c r="S3460" s="299" t="str">
        <f t="shared" si="595"/>
        <v/>
      </c>
    </row>
    <row r="3461" spans="1:19" ht="30" customHeight="1" x14ac:dyDescent="0.2">
      <c r="A3461" s="277" t="str">
        <f t="shared" si="596"/>
        <v/>
      </c>
      <c r="B3461" s="296" t="str">
        <f t="shared" si="601"/>
        <v/>
      </c>
      <c r="C3461" s="296" t="str">
        <f t="shared" si="602"/>
        <v/>
      </c>
      <c r="D3461" s="297" t="str">
        <f t="shared" si="603"/>
        <v/>
      </c>
      <c r="E3461" s="298" t="str">
        <f t="shared" si="605"/>
        <v/>
      </c>
      <c r="F3461" s="297"/>
      <c r="G3461" s="297">
        <v>3461</v>
      </c>
      <c r="H3461" s="296" t="str">
        <f t="shared" si="604"/>
        <v/>
      </c>
      <c r="I3461" s="299" t="str">
        <f t="shared" si="597"/>
        <v/>
      </c>
      <c r="J3461" s="93"/>
      <c r="L3461" s="278">
        <f t="shared" si="598"/>
        <v>0</v>
      </c>
      <c r="M3461" s="278">
        <f t="shared" si="599"/>
        <v>0</v>
      </c>
      <c r="N3461" s="319">
        <f t="shared" si="600"/>
        <v>0</v>
      </c>
      <c r="O3461" s="300"/>
      <c r="P3461" s="300"/>
      <c r="Q3461" s="297"/>
      <c r="R3461" s="297"/>
      <c r="S3461" s="299" t="str">
        <f t="shared" si="595"/>
        <v/>
      </c>
    </row>
    <row r="3462" spans="1:19" ht="30" customHeight="1" x14ac:dyDescent="0.2">
      <c r="A3462" s="277" t="str">
        <f t="shared" si="596"/>
        <v/>
      </c>
      <c r="B3462" s="296" t="str">
        <f t="shared" si="601"/>
        <v/>
      </c>
      <c r="C3462" s="296" t="str">
        <f t="shared" si="602"/>
        <v/>
      </c>
      <c r="D3462" s="297" t="str">
        <f t="shared" si="603"/>
        <v/>
      </c>
      <c r="E3462" s="298" t="str">
        <f t="shared" si="605"/>
        <v/>
      </c>
      <c r="F3462" s="297"/>
      <c r="G3462" s="297">
        <v>3462</v>
      </c>
      <c r="H3462" s="296" t="str">
        <f t="shared" si="604"/>
        <v/>
      </c>
      <c r="I3462" s="299" t="str">
        <f t="shared" si="597"/>
        <v/>
      </c>
      <c r="J3462" s="93"/>
      <c r="L3462" s="278">
        <f t="shared" si="598"/>
        <v>0</v>
      </c>
      <c r="M3462" s="278">
        <f t="shared" si="599"/>
        <v>0</v>
      </c>
      <c r="N3462" s="319">
        <f t="shared" si="600"/>
        <v>0</v>
      </c>
      <c r="O3462" s="300"/>
      <c r="P3462" s="300"/>
      <c r="Q3462" s="297"/>
      <c r="R3462" s="297"/>
      <c r="S3462" s="299" t="str">
        <f t="shared" si="595"/>
        <v/>
      </c>
    </row>
    <row r="3463" spans="1:19" ht="30" customHeight="1" x14ac:dyDescent="0.2">
      <c r="A3463" s="277" t="str">
        <f t="shared" si="596"/>
        <v/>
      </c>
      <c r="B3463" s="296" t="str">
        <f t="shared" si="601"/>
        <v/>
      </c>
      <c r="C3463" s="296" t="str">
        <f t="shared" si="602"/>
        <v/>
      </c>
      <c r="D3463" s="297" t="str">
        <f t="shared" si="603"/>
        <v/>
      </c>
      <c r="E3463" s="298" t="str">
        <f t="shared" si="605"/>
        <v/>
      </c>
      <c r="F3463" s="297"/>
      <c r="G3463" s="297">
        <v>3463</v>
      </c>
      <c r="H3463" s="296" t="str">
        <f t="shared" si="604"/>
        <v/>
      </c>
      <c r="I3463" s="299" t="str">
        <f t="shared" si="597"/>
        <v/>
      </c>
      <c r="J3463" s="93"/>
      <c r="L3463" s="278">
        <f t="shared" si="598"/>
        <v>0</v>
      </c>
      <c r="M3463" s="278">
        <f t="shared" si="599"/>
        <v>0</v>
      </c>
      <c r="N3463" s="319">
        <f t="shared" si="600"/>
        <v>0</v>
      </c>
      <c r="O3463" s="300"/>
      <c r="P3463" s="300"/>
      <c r="Q3463" s="297"/>
      <c r="R3463" s="297"/>
      <c r="S3463" s="299" t="str">
        <f t="shared" si="595"/>
        <v/>
      </c>
    </row>
    <row r="3464" spans="1:19" ht="30" customHeight="1" x14ac:dyDescent="0.2">
      <c r="A3464" s="277" t="str">
        <f t="shared" si="596"/>
        <v/>
      </c>
      <c r="B3464" s="296" t="str">
        <f t="shared" si="601"/>
        <v/>
      </c>
      <c r="C3464" s="296" t="str">
        <f t="shared" si="602"/>
        <v/>
      </c>
      <c r="D3464" s="297" t="str">
        <f t="shared" si="603"/>
        <v/>
      </c>
      <c r="E3464" s="298" t="str">
        <f t="shared" si="605"/>
        <v/>
      </c>
      <c r="F3464" s="297"/>
      <c r="G3464" s="297">
        <v>3464</v>
      </c>
      <c r="H3464" s="296" t="str">
        <f t="shared" si="604"/>
        <v/>
      </c>
      <c r="I3464" s="299" t="str">
        <f t="shared" si="597"/>
        <v/>
      </c>
      <c r="J3464" s="93"/>
      <c r="L3464" s="278">
        <f t="shared" si="598"/>
        <v>0</v>
      </c>
      <c r="M3464" s="278">
        <f t="shared" si="599"/>
        <v>0</v>
      </c>
      <c r="N3464" s="319">
        <f t="shared" si="600"/>
        <v>0</v>
      </c>
      <c r="O3464" s="300"/>
      <c r="P3464" s="300"/>
      <c r="Q3464" s="297"/>
      <c r="R3464" s="297"/>
      <c r="S3464" s="299" t="str">
        <f t="shared" si="595"/>
        <v/>
      </c>
    </row>
    <row r="3465" spans="1:19" ht="30" customHeight="1" x14ac:dyDescent="0.2">
      <c r="A3465" s="277" t="str">
        <f t="shared" si="596"/>
        <v/>
      </c>
      <c r="B3465" s="296" t="str">
        <f t="shared" si="601"/>
        <v/>
      </c>
      <c r="C3465" s="296" t="str">
        <f t="shared" si="602"/>
        <v/>
      </c>
      <c r="D3465" s="297" t="str">
        <f t="shared" si="603"/>
        <v/>
      </c>
      <c r="E3465" s="298" t="str">
        <f t="shared" si="605"/>
        <v/>
      </c>
      <c r="F3465" s="297"/>
      <c r="G3465" s="297">
        <v>3465</v>
      </c>
      <c r="H3465" s="296" t="str">
        <f t="shared" si="604"/>
        <v/>
      </c>
      <c r="I3465" s="299" t="str">
        <f t="shared" si="597"/>
        <v/>
      </c>
      <c r="J3465" s="93"/>
      <c r="L3465" s="278">
        <f t="shared" si="598"/>
        <v>0</v>
      </c>
      <c r="M3465" s="278">
        <f t="shared" si="599"/>
        <v>0</v>
      </c>
      <c r="N3465" s="319">
        <f t="shared" si="600"/>
        <v>0</v>
      </c>
      <c r="O3465" s="300"/>
      <c r="P3465" s="300"/>
      <c r="Q3465" s="297"/>
      <c r="R3465" s="297"/>
      <c r="S3465" s="299" t="str">
        <f t="shared" si="595"/>
        <v/>
      </c>
    </row>
    <row r="3466" spans="1:19" ht="30" customHeight="1" x14ac:dyDescent="0.2">
      <c r="A3466" s="277" t="str">
        <f t="shared" si="596"/>
        <v/>
      </c>
      <c r="B3466" s="296" t="str">
        <f t="shared" si="601"/>
        <v/>
      </c>
      <c r="C3466" s="296" t="str">
        <f t="shared" si="602"/>
        <v/>
      </c>
      <c r="D3466" s="297" t="str">
        <f t="shared" si="603"/>
        <v/>
      </c>
      <c r="E3466" s="298" t="str">
        <f t="shared" si="605"/>
        <v/>
      </c>
      <c r="F3466" s="297"/>
      <c r="G3466" s="297">
        <v>3466</v>
      </c>
      <c r="H3466" s="296" t="str">
        <f t="shared" si="604"/>
        <v/>
      </c>
      <c r="I3466" s="299" t="str">
        <f t="shared" si="597"/>
        <v/>
      </c>
      <c r="J3466" s="93"/>
      <c r="L3466" s="278">
        <f t="shared" si="598"/>
        <v>0</v>
      </c>
      <c r="M3466" s="278">
        <f t="shared" si="599"/>
        <v>0</v>
      </c>
      <c r="N3466" s="319">
        <f t="shared" si="600"/>
        <v>0</v>
      </c>
      <c r="O3466" s="300"/>
      <c r="P3466" s="300"/>
      <c r="Q3466" s="297"/>
      <c r="R3466" s="297"/>
      <c r="S3466" s="299" t="str">
        <f t="shared" si="595"/>
        <v/>
      </c>
    </row>
    <row r="3467" spans="1:19" ht="30" customHeight="1" x14ac:dyDescent="0.2">
      <c r="A3467" s="277" t="str">
        <f t="shared" si="596"/>
        <v/>
      </c>
      <c r="B3467" s="296" t="str">
        <f t="shared" si="601"/>
        <v/>
      </c>
      <c r="C3467" s="296" t="str">
        <f t="shared" si="602"/>
        <v/>
      </c>
      <c r="D3467" s="297" t="str">
        <f t="shared" si="603"/>
        <v/>
      </c>
      <c r="E3467" s="298" t="str">
        <f t="shared" si="605"/>
        <v/>
      </c>
      <c r="F3467" s="297"/>
      <c r="G3467" s="297">
        <v>3467</v>
      </c>
      <c r="H3467" s="296" t="str">
        <f t="shared" si="604"/>
        <v/>
      </c>
      <c r="I3467" s="299" t="str">
        <f t="shared" si="597"/>
        <v/>
      </c>
      <c r="J3467" s="93"/>
      <c r="L3467" s="278">
        <f t="shared" si="598"/>
        <v>0</v>
      </c>
      <c r="M3467" s="278">
        <f t="shared" si="599"/>
        <v>0</v>
      </c>
      <c r="N3467" s="319">
        <f t="shared" si="600"/>
        <v>0</v>
      </c>
      <c r="O3467" s="300"/>
      <c r="P3467" s="300"/>
      <c r="Q3467" s="297"/>
      <c r="R3467" s="297"/>
      <c r="S3467" s="299" t="str">
        <f t="shared" si="595"/>
        <v/>
      </c>
    </row>
    <row r="3468" spans="1:19" ht="30" customHeight="1" x14ac:dyDescent="0.2">
      <c r="A3468" s="277" t="str">
        <f t="shared" si="596"/>
        <v/>
      </c>
      <c r="B3468" s="296" t="str">
        <f t="shared" si="601"/>
        <v/>
      </c>
      <c r="C3468" s="296" t="str">
        <f t="shared" si="602"/>
        <v/>
      </c>
      <c r="D3468" s="297" t="str">
        <f t="shared" si="603"/>
        <v/>
      </c>
      <c r="E3468" s="298" t="str">
        <f t="shared" si="605"/>
        <v/>
      </c>
      <c r="F3468" s="297"/>
      <c r="G3468" s="297">
        <v>3468</v>
      </c>
      <c r="H3468" s="296" t="str">
        <f t="shared" si="604"/>
        <v/>
      </c>
      <c r="I3468" s="299" t="str">
        <f t="shared" si="597"/>
        <v/>
      </c>
      <c r="J3468" s="93"/>
      <c r="L3468" s="278">
        <f t="shared" si="598"/>
        <v>0</v>
      </c>
      <c r="M3468" s="278">
        <f t="shared" si="599"/>
        <v>0</v>
      </c>
      <c r="N3468" s="319">
        <f t="shared" si="600"/>
        <v>0</v>
      </c>
      <c r="O3468" s="300"/>
      <c r="P3468" s="300"/>
      <c r="Q3468" s="297"/>
      <c r="R3468" s="297"/>
      <c r="S3468" s="299" t="str">
        <f t="shared" si="595"/>
        <v/>
      </c>
    </row>
    <row r="3469" spans="1:19" ht="30" customHeight="1" x14ac:dyDescent="0.2">
      <c r="A3469" s="277" t="str">
        <f t="shared" si="596"/>
        <v/>
      </c>
      <c r="B3469" s="296" t="str">
        <f t="shared" si="601"/>
        <v/>
      </c>
      <c r="C3469" s="296" t="str">
        <f t="shared" si="602"/>
        <v/>
      </c>
      <c r="D3469" s="297" t="str">
        <f t="shared" si="603"/>
        <v/>
      </c>
      <c r="E3469" s="298" t="str">
        <f t="shared" si="605"/>
        <v/>
      </c>
      <c r="F3469" s="297"/>
      <c r="G3469" s="297">
        <v>3469</v>
      </c>
      <c r="H3469" s="296" t="str">
        <f t="shared" si="604"/>
        <v/>
      </c>
      <c r="I3469" s="299" t="str">
        <f t="shared" si="597"/>
        <v/>
      </c>
      <c r="J3469" s="93"/>
      <c r="L3469" s="278">
        <f t="shared" si="598"/>
        <v>0</v>
      </c>
      <c r="M3469" s="278">
        <f t="shared" si="599"/>
        <v>0</v>
      </c>
      <c r="N3469" s="319">
        <f t="shared" si="600"/>
        <v>0</v>
      </c>
      <c r="O3469" s="300"/>
      <c r="P3469" s="300"/>
      <c r="Q3469" s="297"/>
      <c r="R3469" s="297"/>
      <c r="S3469" s="299" t="str">
        <f t="shared" si="595"/>
        <v/>
      </c>
    </row>
    <row r="3470" spans="1:19" ht="30" customHeight="1" x14ac:dyDescent="0.2">
      <c r="A3470" s="277" t="str">
        <f t="shared" si="596"/>
        <v/>
      </c>
      <c r="B3470" s="296" t="str">
        <f t="shared" si="601"/>
        <v/>
      </c>
      <c r="C3470" s="296" t="str">
        <f t="shared" si="602"/>
        <v/>
      </c>
      <c r="D3470" s="297" t="str">
        <f t="shared" si="603"/>
        <v/>
      </c>
      <c r="E3470" s="298" t="str">
        <f t="shared" si="605"/>
        <v/>
      </c>
      <c r="F3470" s="297"/>
      <c r="G3470" s="297">
        <v>3470</v>
      </c>
      <c r="H3470" s="296" t="str">
        <f t="shared" si="604"/>
        <v/>
      </c>
      <c r="I3470" s="299" t="str">
        <f t="shared" si="597"/>
        <v/>
      </c>
      <c r="J3470" s="93"/>
      <c r="L3470" s="278">
        <f t="shared" si="598"/>
        <v>0</v>
      </c>
      <c r="M3470" s="278">
        <f t="shared" si="599"/>
        <v>0</v>
      </c>
      <c r="N3470" s="319">
        <f t="shared" si="600"/>
        <v>0</v>
      </c>
      <c r="O3470" s="300"/>
      <c r="P3470" s="300"/>
      <c r="Q3470" s="297"/>
      <c r="R3470" s="297"/>
      <c r="S3470" s="299" t="str">
        <f t="shared" si="595"/>
        <v/>
      </c>
    </row>
    <row r="3471" spans="1:19" ht="30" customHeight="1" x14ac:dyDescent="0.2">
      <c r="A3471" s="277" t="str">
        <f t="shared" si="596"/>
        <v/>
      </c>
      <c r="B3471" s="296" t="str">
        <f t="shared" si="601"/>
        <v/>
      </c>
      <c r="C3471" s="296" t="str">
        <f t="shared" si="602"/>
        <v/>
      </c>
      <c r="D3471" s="297" t="str">
        <f t="shared" si="603"/>
        <v/>
      </c>
      <c r="E3471" s="298" t="str">
        <f t="shared" si="605"/>
        <v/>
      </c>
      <c r="F3471" s="297"/>
      <c r="G3471" s="297">
        <v>3471</v>
      </c>
      <c r="H3471" s="296" t="str">
        <f t="shared" si="604"/>
        <v/>
      </c>
      <c r="I3471" s="299" t="str">
        <f t="shared" si="597"/>
        <v/>
      </c>
      <c r="J3471" s="93"/>
      <c r="L3471" s="278">
        <f t="shared" si="598"/>
        <v>0</v>
      </c>
      <c r="M3471" s="278">
        <f t="shared" si="599"/>
        <v>0</v>
      </c>
      <c r="N3471" s="319">
        <f t="shared" si="600"/>
        <v>0</v>
      </c>
      <c r="O3471" s="300"/>
      <c r="P3471" s="300"/>
      <c r="Q3471" s="297"/>
      <c r="R3471" s="297"/>
      <c r="S3471" s="299" t="str">
        <f t="shared" si="595"/>
        <v/>
      </c>
    </row>
    <row r="3472" spans="1:19" ht="30" customHeight="1" x14ac:dyDescent="0.2">
      <c r="A3472" s="277" t="str">
        <f t="shared" si="596"/>
        <v/>
      </c>
      <c r="B3472" s="296" t="str">
        <f t="shared" si="601"/>
        <v/>
      </c>
      <c r="C3472" s="296" t="str">
        <f t="shared" si="602"/>
        <v/>
      </c>
      <c r="D3472" s="297" t="str">
        <f t="shared" si="603"/>
        <v/>
      </c>
      <c r="E3472" s="298" t="str">
        <f t="shared" si="605"/>
        <v/>
      </c>
      <c r="F3472" s="297"/>
      <c r="G3472" s="297">
        <v>3472</v>
      </c>
      <c r="H3472" s="296" t="str">
        <f t="shared" si="604"/>
        <v/>
      </c>
      <c r="I3472" s="299" t="str">
        <f t="shared" si="597"/>
        <v/>
      </c>
      <c r="J3472" s="93"/>
      <c r="L3472" s="278">
        <f t="shared" si="598"/>
        <v>0</v>
      </c>
      <c r="M3472" s="278">
        <f t="shared" si="599"/>
        <v>0</v>
      </c>
      <c r="N3472" s="319">
        <f t="shared" si="600"/>
        <v>0</v>
      </c>
      <c r="O3472" s="300"/>
      <c r="P3472" s="300"/>
      <c r="Q3472" s="297"/>
      <c r="R3472" s="297"/>
      <c r="S3472" s="299" t="str">
        <f t="shared" si="595"/>
        <v/>
      </c>
    </row>
    <row r="3473" spans="1:19" ht="30" customHeight="1" x14ac:dyDescent="0.2">
      <c r="A3473" s="277" t="str">
        <f t="shared" si="596"/>
        <v/>
      </c>
      <c r="B3473" s="296" t="str">
        <f t="shared" si="601"/>
        <v/>
      </c>
      <c r="C3473" s="296" t="str">
        <f t="shared" si="602"/>
        <v/>
      </c>
      <c r="D3473" s="297" t="str">
        <f t="shared" si="603"/>
        <v/>
      </c>
      <c r="E3473" s="298" t="str">
        <f t="shared" si="605"/>
        <v/>
      </c>
      <c r="F3473" s="297"/>
      <c r="G3473" s="297">
        <v>3473</v>
      </c>
      <c r="H3473" s="296" t="str">
        <f t="shared" si="604"/>
        <v/>
      </c>
      <c r="I3473" s="299" t="str">
        <f t="shared" si="597"/>
        <v/>
      </c>
      <c r="J3473" s="93"/>
      <c r="L3473" s="278">
        <f t="shared" si="598"/>
        <v>0</v>
      </c>
      <c r="M3473" s="278">
        <f t="shared" si="599"/>
        <v>0</v>
      </c>
      <c r="N3473" s="319">
        <f t="shared" si="600"/>
        <v>0</v>
      </c>
      <c r="O3473" s="300"/>
      <c r="P3473" s="300"/>
      <c r="Q3473" s="297"/>
      <c r="R3473" s="297"/>
      <c r="S3473" s="299" t="str">
        <f t="shared" ref="S3473:S3536" si="606">IF(R3473="","",CONCATENATE("C",IF(R3473&gt;$X$1-25,0,INT(($X$1-R3473-20)/5))))</f>
        <v/>
      </c>
    </row>
    <row r="3474" spans="1:19" ht="30" customHeight="1" x14ac:dyDescent="0.2">
      <c r="A3474" s="277" t="str">
        <f t="shared" si="596"/>
        <v/>
      </c>
      <c r="B3474" s="296" t="str">
        <f t="shared" si="601"/>
        <v/>
      </c>
      <c r="C3474" s="296" t="str">
        <f t="shared" si="602"/>
        <v/>
      </c>
      <c r="D3474" s="297" t="str">
        <f t="shared" si="603"/>
        <v/>
      </c>
      <c r="E3474" s="298" t="str">
        <f t="shared" si="605"/>
        <v/>
      </c>
      <c r="F3474" s="297"/>
      <c r="G3474" s="297">
        <v>3474</v>
      </c>
      <c r="H3474" s="296" t="str">
        <f t="shared" si="604"/>
        <v/>
      </c>
      <c r="I3474" s="299" t="str">
        <f t="shared" si="597"/>
        <v/>
      </c>
      <c r="J3474" s="93"/>
      <c r="L3474" s="278">
        <f t="shared" si="598"/>
        <v>0</v>
      </c>
      <c r="M3474" s="278">
        <f t="shared" si="599"/>
        <v>0</v>
      </c>
      <c r="N3474" s="319">
        <f t="shared" si="600"/>
        <v>0</v>
      </c>
      <c r="O3474" s="300"/>
      <c r="P3474" s="300"/>
      <c r="Q3474" s="297"/>
      <c r="R3474" s="297"/>
      <c r="S3474" s="299" t="str">
        <f t="shared" si="606"/>
        <v/>
      </c>
    </row>
    <row r="3475" spans="1:19" ht="30" customHeight="1" x14ac:dyDescent="0.2">
      <c r="A3475" s="277" t="str">
        <f t="shared" si="596"/>
        <v/>
      </c>
      <c r="B3475" s="296" t="str">
        <f t="shared" si="601"/>
        <v/>
      </c>
      <c r="C3475" s="296" t="str">
        <f t="shared" si="602"/>
        <v/>
      </c>
      <c r="D3475" s="297" t="str">
        <f t="shared" si="603"/>
        <v/>
      </c>
      <c r="E3475" s="298" t="str">
        <f t="shared" si="605"/>
        <v/>
      </c>
      <c r="F3475" s="297"/>
      <c r="G3475" s="297">
        <v>3475</v>
      </c>
      <c r="H3475" s="296" t="str">
        <f t="shared" si="604"/>
        <v/>
      </c>
      <c r="I3475" s="299" t="str">
        <f t="shared" si="597"/>
        <v/>
      </c>
      <c r="J3475" s="93"/>
      <c r="L3475" s="278">
        <f t="shared" si="598"/>
        <v>0</v>
      </c>
      <c r="M3475" s="278">
        <f t="shared" si="599"/>
        <v>0</v>
      </c>
      <c r="N3475" s="319">
        <f t="shared" si="600"/>
        <v>0</v>
      </c>
      <c r="O3475" s="300"/>
      <c r="P3475" s="300"/>
      <c r="Q3475" s="297"/>
      <c r="R3475" s="297"/>
      <c r="S3475" s="299" t="str">
        <f t="shared" si="606"/>
        <v/>
      </c>
    </row>
    <row r="3476" spans="1:19" ht="30" customHeight="1" x14ac:dyDescent="0.2">
      <c r="A3476" s="277" t="str">
        <f t="shared" si="596"/>
        <v/>
      </c>
      <c r="B3476" s="296" t="str">
        <f t="shared" si="601"/>
        <v/>
      </c>
      <c r="C3476" s="296" t="str">
        <f t="shared" si="602"/>
        <v/>
      </c>
      <c r="D3476" s="297" t="str">
        <f t="shared" si="603"/>
        <v/>
      </c>
      <c r="E3476" s="298" t="str">
        <f t="shared" si="605"/>
        <v/>
      </c>
      <c r="F3476" s="297"/>
      <c r="G3476" s="297">
        <v>3476</v>
      </c>
      <c r="H3476" s="296" t="str">
        <f t="shared" si="604"/>
        <v/>
      </c>
      <c r="I3476" s="299" t="str">
        <f t="shared" si="597"/>
        <v/>
      </c>
      <c r="J3476" s="93"/>
      <c r="L3476" s="278">
        <f t="shared" si="598"/>
        <v>0</v>
      </c>
      <c r="M3476" s="278">
        <f t="shared" si="599"/>
        <v>0</v>
      </c>
      <c r="N3476" s="319">
        <f t="shared" si="600"/>
        <v>0</v>
      </c>
      <c r="O3476" s="300"/>
      <c r="P3476" s="300"/>
      <c r="Q3476" s="297"/>
      <c r="R3476" s="297"/>
      <c r="S3476" s="299" t="str">
        <f t="shared" si="606"/>
        <v/>
      </c>
    </row>
    <row r="3477" spans="1:19" ht="30" customHeight="1" x14ac:dyDescent="0.2">
      <c r="A3477" s="277" t="str">
        <f t="shared" si="596"/>
        <v/>
      </c>
      <c r="B3477" s="296" t="str">
        <f t="shared" si="601"/>
        <v/>
      </c>
      <c r="C3477" s="296" t="str">
        <f t="shared" si="602"/>
        <v/>
      </c>
      <c r="D3477" s="297" t="str">
        <f t="shared" si="603"/>
        <v/>
      </c>
      <c r="E3477" s="298" t="str">
        <f t="shared" si="605"/>
        <v/>
      </c>
      <c r="F3477" s="297"/>
      <c r="G3477" s="297">
        <v>3477</v>
      </c>
      <c r="H3477" s="296" t="str">
        <f t="shared" si="604"/>
        <v/>
      </c>
      <c r="I3477" s="299" t="str">
        <f t="shared" si="597"/>
        <v/>
      </c>
      <c r="J3477" s="93"/>
      <c r="L3477" s="278">
        <f t="shared" si="598"/>
        <v>0</v>
      </c>
      <c r="M3477" s="278">
        <f t="shared" si="599"/>
        <v>0</v>
      </c>
      <c r="N3477" s="319">
        <f t="shared" si="600"/>
        <v>0</v>
      </c>
      <c r="O3477" s="300"/>
      <c r="P3477" s="300"/>
      <c r="Q3477" s="297"/>
      <c r="R3477" s="297"/>
      <c r="S3477" s="299" t="str">
        <f t="shared" si="606"/>
        <v/>
      </c>
    </row>
    <row r="3478" spans="1:19" ht="30" customHeight="1" x14ac:dyDescent="0.2">
      <c r="A3478" s="277" t="str">
        <f t="shared" si="596"/>
        <v/>
      </c>
      <c r="B3478" s="296" t="str">
        <f t="shared" si="601"/>
        <v/>
      </c>
      <c r="C3478" s="296" t="str">
        <f t="shared" si="602"/>
        <v/>
      </c>
      <c r="D3478" s="297" t="str">
        <f t="shared" si="603"/>
        <v/>
      </c>
      <c r="E3478" s="298" t="str">
        <f t="shared" si="605"/>
        <v/>
      </c>
      <c r="F3478" s="297"/>
      <c r="G3478" s="297">
        <v>3478</v>
      </c>
      <c r="H3478" s="296" t="str">
        <f t="shared" si="604"/>
        <v/>
      </c>
      <c r="I3478" s="299" t="str">
        <f t="shared" si="597"/>
        <v/>
      </c>
      <c r="J3478" s="93"/>
      <c r="L3478" s="278">
        <f t="shared" si="598"/>
        <v>0</v>
      </c>
      <c r="M3478" s="278">
        <f t="shared" si="599"/>
        <v>0</v>
      </c>
      <c r="N3478" s="319">
        <f t="shared" si="600"/>
        <v>0</v>
      </c>
      <c r="O3478" s="300"/>
      <c r="P3478" s="300"/>
      <c r="Q3478" s="297"/>
      <c r="R3478" s="297"/>
      <c r="S3478" s="299" t="str">
        <f t="shared" si="606"/>
        <v/>
      </c>
    </row>
    <row r="3479" spans="1:19" ht="30" customHeight="1" x14ac:dyDescent="0.2">
      <c r="A3479" s="277" t="str">
        <f t="shared" si="596"/>
        <v/>
      </c>
      <c r="B3479" s="296" t="str">
        <f t="shared" si="601"/>
        <v/>
      </c>
      <c r="C3479" s="296" t="str">
        <f t="shared" si="602"/>
        <v/>
      </c>
      <c r="D3479" s="297" t="str">
        <f t="shared" si="603"/>
        <v/>
      </c>
      <c r="E3479" s="298" t="str">
        <f t="shared" si="605"/>
        <v/>
      </c>
      <c r="F3479" s="297"/>
      <c r="G3479" s="297">
        <v>3479</v>
      </c>
      <c r="H3479" s="296" t="str">
        <f t="shared" si="604"/>
        <v/>
      </c>
      <c r="I3479" s="299" t="str">
        <f t="shared" si="597"/>
        <v/>
      </c>
      <c r="J3479" s="93"/>
      <c r="L3479" s="278">
        <f t="shared" si="598"/>
        <v>0</v>
      </c>
      <c r="M3479" s="278">
        <f t="shared" si="599"/>
        <v>0</v>
      </c>
      <c r="N3479" s="319">
        <f t="shared" si="600"/>
        <v>0</v>
      </c>
      <c r="O3479" s="300"/>
      <c r="P3479" s="300"/>
      <c r="Q3479" s="297"/>
      <c r="R3479" s="297"/>
      <c r="S3479" s="299" t="str">
        <f t="shared" si="606"/>
        <v/>
      </c>
    </row>
    <row r="3480" spans="1:19" ht="30" customHeight="1" x14ac:dyDescent="0.2">
      <c r="A3480" s="277" t="str">
        <f t="shared" si="596"/>
        <v/>
      </c>
      <c r="B3480" s="296" t="str">
        <f t="shared" si="601"/>
        <v/>
      </c>
      <c r="C3480" s="296" t="str">
        <f t="shared" si="602"/>
        <v/>
      </c>
      <c r="D3480" s="297" t="str">
        <f t="shared" si="603"/>
        <v/>
      </c>
      <c r="E3480" s="298" t="str">
        <f t="shared" si="605"/>
        <v/>
      </c>
      <c r="F3480" s="297"/>
      <c r="G3480" s="297">
        <v>3480</v>
      </c>
      <c r="H3480" s="296" t="str">
        <f t="shared" si="604"/>
        <v/>
      </c>
      <c r="I3480" s="299" t="str">
        <f t="shared" si="597"/>
        <v/>
      </c>
      <c r="J3480" s="93"/>
      <c r="L3480" s="278">
        <f t="shared" si="598"/>
        <v>0</v>
      </c>
      <c r="M3480" s="278">
        <f t="shared" si="599"/>
        <v>0</v>
      </c>
      <c r="N3480" s="319">
        <f t="shared" si="600"/>
        <v>0</v>
      </c>
      <c r="O3480" s="300"/>
      <c r="P3480" s="300"/>
      <c r="Q3480" s="297"/>
      <c r="R3480" s="297"/>
      <c r="S3480" s="299" t="str">
        <f t="shared" si="606"/>
        <v/>
      </c>
    </row>
    <row r="3481" spans="1:19" ht="30" customHeight="1" x14ac:dyDescent="0.2">
      <c r="A3481" s="277" t="str">
        <f t="shared" si="596"/>
        <v/>
      </c>
      <c r="B3481" s="296" t="str">
        <f t="shared" si="601"/>
        <v/>
      </c>
      <c r="C3481" s="296" t="str">
        <f t="shared" si="602"/>
        <v/>
      </c>
      <c r="D3481" s="297" t="str">
        <f t="shared" si="603"/>
        <v/>
      </c>
      <c r="E3481" s="298" t="str">
        <f t="shared" si="605"/>
        <v/>
      </c>
      <c r="F3481" s="297"/>
      <c r="G3481" s="297">
        <v>3481</v>
      </c>
      <c r="H3481" s="296" t="str">
        <f t="shared" si="604"/>
        <v/>
      </c>
      <c r="I3481" s="299" t="str">
        <f t="shared" si="597"/>
        <v/>
      </c>
      <c r="J3481" s="93"/>
      <c r="L3481" s="278">
        <f t="shared" si="598"/>
        <v>0</v>
      </c>
      <c r="M3481" s="278">
        <f t="shared" si="599"/>
        <v>0</v>
      </c>
      <c r="N3481" s="319">
        <f t="shared" si="600"/>
        <v>0</v>
      </c>
      <c r="O3481" s="300"/>
      <c r="P3481" s="300"/>
      <c r="Q3481" s="297"/>
      <c r="R3481" s="297"/>
      <c r="S3481" s="299" t="str">
        <f t="shared" si="606"/>
        <v/>
      </c>
    </row>
    <row r="3482" spans="1:19" ht="30" customHeight="1" x14ac:dyDescent="0.2">
      <c r="A3482" s="277" t="str">
        <f t="shared" si="596"/>
        <v/>
      </c>
      <c r="B3482" s="296" t="str">
        <f t="shared" si="601"/>
        <v/>
      </c>
      <c r="C3482" s="296" t="str">
        <f t="shared" si="602"/>
        <v/>
      </c>
      <c r="D3482" s="297" t="str">
        <f t="shared" si="603"/>
        <v/>
      </c>
      <c r="E3482" s="298" t="str">
        <f t="shared" si="605"/>
        <v/>
      </c>
      <c r="F3482" s="297"/>
      <c r="G3482" s="297">
        <v>3482</v>
      </c>
      <c r="H3482" s="296" t="str">
        <f t="shared" si="604"/>
        <v/>
      </c>
      <c r="I3482" s="299" t="str">
        <f t="shared" si="597"/>
        <v/>
      </c>
      <c r="J3482" s="93"/>
      <c r="L3482" s="278">
        <f t="shared" si="598"/>
        <v>0</v>
      </c>
      <c r="M3482" s="278">
        <f t="shared" si="599"/>
        <v>0</v>
      </c>
      <c r="N3482" s="319">
        <f t="shared" si="600"/>
        <v>0</v>
      </c>
      <c r="O3482" s="300"/>
      <c r="P3482" s="300"/>
      <c r="Q3482" s="297"/>
      <c r="R3482" s="297"/>
      <c r="S3482" s="299" t="str">
        <f t="shared" si="606"/>
        <v/>
      </c>
    </row>
    <row r="3483" spans="1:19" ht="30" customHeight="1" x14ac:dyDescent="0.2">
      <c r="A3483" s="277" t="str">
        <f t="shared" si="596"/>
        <v/>
      </c>
      <c r="B3483" s="296" t="str">
        <f t="shared" si="601"/>
        <v/>
      </c>
      <c r="C3483" s="296" t="str">
        <f t="shared" si="602"/>
        <v/>
      </c>
      <c r="D3483" s="297" t="str">
        <f t="shared" si="603"/>
        <v/>
      </c>
      <c r="E3483" s="298" t="str">
        <f t="shared" si="605"/>
        <v/>
      </c>
      <c r="F3483" s="297"/>
      <c r="G3483" s="297">
        <v>3483</v>
      </c>
      <c r="H3483" s="296" t="str">
        <f t="shared" si="604"/>
        <v/>
      </c>
      <c r="I3483" s="299" t="str">
        <f t="shared" si="597"/>
        <v/>
      </c>
      <c r="J3483" s="93"/>
      <c r="L3483" s="278">
        <f t="shared" si="598"/>
        <v>0</v>
      </c>
      <c r="M3483" s="278">
        <f t="shared" si="599"/>
        <v>0</v>
      </c>
      <c r="N3483" s="319">
        <f t="shared" si="600"/>
        <v>0</v>
      </c>
      <c r="O3483" s="300"/>
      <c r="P3483" s="300"/>
      <c r="Q3483" s="297"/>
      <c r="R3483" s="297"/>
      <c r="S3483" s="299" t="str">
        <f t="shared" si="606"/>
        <v/>
      </c>
    </row>
    <row r="3484" spans="1:19" ht="30" customHeight="1" x14ac:dyDescent="0.2">
      <c r="A3484" s="277" t="str">
        <f t="shared" si="596"/>
        <v/>
      </c>
      <c r="B3484" s="296" t="str">
        <f t="shared" si="601"/>
        <v/>
      </c>
      <c r="C3484" s="296" t="str">
        <f t="shared" si="602"/>
        <v/>
      </c>
      <c r="D3484" s="297" t="str">
        <f t="shared" si="603"/>
        <v/>
      </c>
      <c r="E3484" s="298" t="str">
        <f t="shared" si="605"/>
        <v/>
      </c>
      <c r="F3484" s="297"/>
      <c r="G3484" s="297">
        <v>3484</v>
      </c>
      <c r="H3484" s="296" t="str">
        <f t="shared" si="604"/>
        <v/>
      </c>
      <c r="I3484" s="299" t="str">
        <f t="shared" si="597"/>
        <v/>
      </c>
      <c r="J3484" s="93"/>
      <c r="L3484" s="278">
        <f t="shared" si="598"/>
        <v>0</v>
      </c>
      <c r="M3484" s="278">
        <f t="shared" si="599"/>
        <v>0</v>
      </c>
      <c r="N3484" s="319">
        <f t="shared" si="600"/>
        <v>0</v>
      </c>
      <c r="O3484" s="300"/>
      <c r="P3484" s="300"/>
      <c r="Q3484" s="297"/>
      <c r="R3484" s="297"/>
      <c r="S3484" s="299" t="str">
        <f t="shared" si="606"/>
        <v/>
      </c>
    </row>
    <row r="3485" spans="1:19" ht="30" customHeight="1" x14ac:dyDescent="0.2">
      <c r="A3485" s="277" t="str">
        <f t="shared" si="596"/>
        <v/>
      </c>
      <c r="B3485" s="296" t="str">
        <f t="shared" si="601"/>
        <v/>
      </c>
      <c r="C3485" s="296" t="str">
        <f t="shared" si="602"/>
        <v/>
      </c>
      <c r="D3485" s="297" t="str">
        <f t="shared" si="603"/>
        <v/>
      </c>
      <c r="E3485" s="298" t="str">
        <f t="shared" si="605"/>
        <v/>
      </c>
      <c r="F3485" s="297"/>
      <c r="G3485" s="297">
        <v>3485</v>
      </c>
      <c r="H3485" s="296" t="str">
        <f t="shared" si="604"/>
        <v/>
      </c>
      <c r="I3485" s="299" t="str">
        <f t="shared" si="597"/>
        <v/>
      </c>
      <c r="J3485" s="93"/>
      <c r="L3485" s="278">
        <f t="shared" si="598"/>
        <v>0</v>
      </c>
      <c r="M3485" s="278">
        <f t="shared" si="599"/>
        <v>0</v>
      </c>
      <c r="N3485" s="319">
        <f t="shared" si="600"/>
        <v>0</v>
      </c>
      <c r="O3485" s="300"/>
      <c r="P3485" s="300"/>
      <c r="Q3485" s="297"/>
      <c r="R3485" s="297"/>
      <c r="S3485" s="299" t="str">
        <f t="shared" si="606"/>
        <v/>
      </c>
    </row>
    <row r="3486" spans="1:19" ht="30" customHeight="1" x14ac:dyDescent="0.2">
      <c r="A3486" s="277" t="str">
        <f t="shared" si="596"/>
        <v/>
      </c>
      <c r="B3486" s="296" t="str">
        <f t="shared" si="601"/>
        <v/>
      </c>
      <c r="C3486" s="296" t="str">
        <f t="shared" si="602"/>
        <v/>
      </c>
      <c r="D3486" s="297" t="str">
        <f t="shared" si="603"/>
        <v/>
      </c>
      <c r="E3486" s="298" t="str">
        <f t="shared" si="605"/>
        <v/>
      </c>
      <c r="F3486" s="297"/>
      <c r="G3486" s="297">
        <v>3486</v>
      </c>
      <c r="H3486" s="296" t="str">
        <f t="shared" si="604"/>
        <v/>
      </c>
      <c r="I3486" s="299" t="str">
        <f t="shared" si="597"/>
        <v/>
      </c>
      <c r="J3486" s="93"/>
      <c r="L3486" s="278">
        <f t="shared" si="598"/>
        <v>0</v>
      </c>
      <c r="M3486" s="278">
        <f t="shared" si="599"/>
        <v>0</v>
      </c>
      <c r="N3486" s="319">
        <f t="shared" si="600"/>
        <v>0</v>
      </c>
      <c r="O3486" s="300"/>
      <c r="P3486" s="300"/>
      <c r="Q3486" s="297"/>
      <c r="R3486" s="297"/>
      <c r="S3486" s="299" t="str">
        <f t="shared" si="606"/>
        <v/>
      </c>
    </row>
    <row r="3487" spans="1:19" ht="30" customHeight="1" x14ac:dyDescent="0.2">
      <c r="A3487" s="277" t="str">
        <f t="shared" si="596"/>
        <v/>
      </c>
      <c r="B3487" s="296" t="str">
        <f t="shared" si="601"/>
        <v/>
      </c>
      <c r="C3487" s="296" t="str">
        <f t="shared" si="602"/>
        <v/>
      </c>
      <c r="D3487" s="297" t="str">
        <f t="shared" si="603"/>
        <v/>
      </c>
      <c r="E3487" s="298" t="str">
        <f t="shared" si="605"/>
        <v/>
      </c>
      <c r="F3487" s="297"/>
      <c r="G3487" s="297">
        <v>3487</v>
      </c>
      <c r="H3487" s="296" t="str">
        <f t="shared" si="604"/>
        <v/>
      </c>
      <c r="I3487" s="299" t="str">
        <f t="shared" si="597"/>
        <v/>
      </c>
      <c r="J3487" s="93"/>
      <c r="L3487" s="278">
        <f t="shared" si="598"/>
        <v>0</v>
      </c>
      <c r="M3487" s="278">
        <f t="shared" si="599"/>
        <v>0</v>
      </c>
      <c r="N3487" s="319">
        <f t="shared" si="600"/>
        <v>0</v>
      </c>
      <c r="O3487" s="300"/>
      <c r="P3487" s="300"/>
      <c r="Q3487" s="297"/>
      <c r="R3487" s="297"/>
      <c r="S3487" s="299" t="str">
        <f t="shared" si="606"/>
        <v/>
      </c>
    </row>
    <row r="3488" spans="1:19" ht="30" customHeight="1" x14ac:dyDescent="0.2">
      <c r="A3488" s="277" t="str">
        <f t="shared" si="596"/>
        <v/>
      </c>
      <c r="B3488" s="296" t="str">
        <f t="shared" si="601"/>
        <v/>
      </c>
      <c r="C3488" s="296" t="str">
        <f t="shared" si="602"/>
        <v/>
      </c>
      <c r="D3488" s="297" t="str">
        <f t="shared" si="603"/>
        <v/>
      </c>
      <c r="E3488" s="298" t="str">
        <f t="shared" si="605"/>
        <v/>
      </c>
      <c r="F3488" s="297"/>
      <c r="G3488" s="297">
        <v>3488</v>
      </c>
      <c r="H3488" s="296" t="str">
        <f t="shared" si="604"/>
        <v/>
      </c>
      <c r="I3488" s="299" t="str">
        <f t="shared" si="597"/>
        <v/>
      </c>
      <c r="J3488" s="93"/>
      <c r="L3488" s="278">
        <f t="shared" si="598"/>
        <v>0</v>
      </c>
      <c r="M3488" s="278">
        <f t="shared" si="599"/>
        <v>0</v>
      </c>
      <c r="N3488" s="319">
        <f t="shared" si="600"/>
        <v>0</v>
      </c>
      <c r="O3488" s="300"/>
      <c r="P3488" s="300"/>
      <c r="Q3488" s="297"/>
      <c r="R3488" s="297"/>
      <c r="S3488" s="299" t="str">
        <f t="shared" si="606"/>
        <v/>
      </c>
    </row>
    <row r="3489" spans="1:19" ht="30" customHeight="1" x14ac:dyDescent="0.2">
      <c r="A3489" s="277" t="str">
        <f t="shared" si="596"/>
        <v/>
      </c>
      <c r="B3489" s="296" t="str">
        <f t="shared" si="601"/>
        <v/>
      </c>
      <c r="C3489" s="296" t="str">
        <f t="shared" si="602"/>
        <v/>
      </c>
      <c r="D3489" s="297" t="str">
        <f t="shared" si="603"/>
        <v/>
      </c>
      <c r="E3489" s="298" t="str">
        <f t="shared" si="605"/>
        <v/>
      </c>
      <c r="F3489" s="297"/>
      <c r="G3489" s="297">
        <v>3489</v>
      </c>
      <c r="H3489" s="296" t="str">
        <f t="shared" si="604"/>
        <v/>
      </c>
      <c r="I3489" s="299" t="str">
        <f t="shared" si="597"/>
        <v/>
      </c>
      <c r="J3489" s="93"/>
      <c r="L3489" s="278">
        <f t="shared" si="598"/>
        <v>0</v>
      </c>
      <c r="M3489" s="278">
        <f t="shared" si="599"/>
        <v>0</v>
      </c>
      <c r="N3489" s="319">
        <f t="shared" si="600"/>
        <v>0</v>
      </c>
      <c r="O3489" s="300"/>
      <c r="P3489" s="300"/>
      <c r="Q3489" s="297"/>
      <c r="R3489" s="297"/>
      <c r="S3489" s="299" t="str">
        <f t="shared" si="606"/>
        <v/>
      </c>
    </row>
    <row r="3490" spans="1:19" ht="30" customHeight="1" x14ac:dyDescent="0.2">
      <c r="A3490" s="277" t="str">
        <f t="shared" si="596"/>
        <v/>
      </c>
      <c r="B3490" s="296" t="str">
        <f t="shared" si="601"/>
        <v/>
      </c>
      <c r="C3490" s="296" t="str">
        <f t="shared" si="602"/>
        <v/>
      </c>
      <c r="D3490" s="297" t="str">
        <f t="shared" si="603"/>
        <v/>
      </c>
      <c r="E3490" s="298" t="str">
        <f t="shared" si="605"/>
        <v/>
      </c>
      <c r="F3490" s="297"/>
      <c r="G3490" s="297">
        <v>3490</v>
      </c>
      <c r="H3490" s="296" t="str">
        <f t="shared" si="604"/>
        <v/>
      </c>
      <c r="I3490" s="299" t="str">
        <f t="shared" si="597"/>
        <v/>
      </c>
      <c r="J3490" s="93"/>
      <c r="L3490" s="278">
        <f t="shared" si="598"/>
        <v>0</v>
      </c>
      <c r="M3490" s="278">
        <f t="shared" si="599"/>
        <v>0</v>
      </c>
      <c r="N3490" s="319">
        <f t="shared" si="600"/>
        <v>0</v>
      </c>
      <c r="O3490" s="300"/>
      <c r="P3490" s="300"/>
      <c r="Q3490" s="297"/>
      <c r="R3490" s="297"/>
      <c r="S3490" s="299" t="str">
        <f t="shared" si="606"/>
        <v/>
      </c>
    </row>
    <row r="3491" spans="1:19" ht="30" customHeight="1" x14ac:dyDescent="0.2">
      <c r="A3491" s="277" t="str">
        <f t="shared" si="596"/>
        <v/>
      </c>
      <c r="B3491" s="296" t="str">
        <f t="shared" si="601"/>
        <v/>
      </c>
      <c r="C3491" s="296" t="str">
        <f t="shared" si="602"/>
        <v/>
      </c>
      <c r="D3491" s="297" t="str">
        <f t="shared" si="603"/>
        <v/>
      </c>
      <c r="E3491" s="298" t="str">
        <f t="shared" si="605"/>
        <v/>
      </c>
      <c r="F3491" s="297"/>
      <c r="G3491" s="297">
        <v>3491</v>
      </c>
      <c r="H3491" s="296" t="str">
        <f t="shared" si="604"/>
        <v/>
      </c>
      <c r="I3491" s="299" t="str">
        <f t="shared" si="597"/>
        <v/>
      </c>
      <c r="J3491" s="93"/>
      <c r="L3491" s="278">
        <f t="shared" si="598"/>
        <v>0</v>
      </c>
      <c r="M3491" s="278">
        <f t="shared" si="599"/>
        <v>0</v>
      </c>
      <c r="N3491" s="319">
        <f t="shared" si="600"/>
        <v>0</v>
      </c>
      <c r="O3491" s="300"/>
      <c r="P3491" s="300"/>
      <c r="Q3491" s="297"/>
      <c r="R3491" s="297"/>
      <c r="S3491" s="299" t="str">
        <f t="shared" si="606"/>
        <v/>
      </c>
    </row>
    <row r="3492" spans="1:19" ht="30" customHeight="1" x14ac:dyDescent="0.2">
      <c r="A3492" s="277" t="str">
        <f t="shared" si="596"/>
        <v/>
      </c>
      <c r="B3492" s="296" t="str">
        <f t="shared" si="601"/>
        <v/>
      </c>
      <c r="C3492" s="296" t="str">
        <f t="shared" si="602"/>
        <v/>
      </c>
      <c r="D3492" s="297" t="str">
        <f t="shared" si="603"/>
        <v/>
      </c>
      <c r="E3492" s="298" t="str">
        <f t="shared" si="605"/>
        <v/>
      </c>
      <c r="F3492" s="297"/>
      <c r="G3492" s="297">
        <v>3492</v>
      </c>
      <c r="H3492" s="296" t="str">
        <f t="shared" si="604"/>
        <v/>
      </c>
      <c r="I3492" s="299" t="str">
        <f t="shared" si="597"/>
        <v/>
      </c>
      <c r="J3492" s="93"/>
      <c r="L3492" s="278">
        <f t="shared" si="598"/>
        <v>0</v>
      </c>
      <c r="M3492" s="278">
        <f t="shared" si="599"/>
        <v>0</v>
      </c>
      <c r="N3492" s="319">
        <f t="shared" si="600"/>
        <v>0</v>
      </c>
      <c r="O3492" s="300"/>
      <c r="P3492" s="300"/>
      <c r="Q3492" s="297"/>
      <c r="R3492" s="297"/>
      <c r="S3492" s="299" t="str">
        <f t="shared" si="606"/>
        <v/>
      </c>
    </row>
    <row r="3493" spans="1:19" ht="30" customHeight="1" x14ac:dyDescent="0.2">
      <c r="A3493" s="277" t="str">
        <f t="shared" si="596"/>
        <v/>
      </c>
      <c r="B3493" s="296" t="str">
        <f t="shared" si="601"/>
        <v/>
      </c>
      <c r="C3493" s="296" t="str">
        <f t="shared" si="602"/>
        <v/>
      </c>
      <c r="D3493" s="297" t="str">
        <f t="shared" si="603"/>
        <v/>
      </c>
      <c r="E3493" s="298" t="str">
        <f t="shared" si="605"/>
        <v/>
      </c>
      <c r="F3493" s="297"/>
      <c r="G3493" s="297">
        <v>3493</v>
      </c>
      <c r="H3493" s="296" t="str">
        <f t="shared" si="604"/>
        <v/>
      </c>
      <c r="I3493" s="299" t="str">
        <f t="shared" si="597"/>
        <v/>
      </c>
      <c r="J3493" s="93"/>
      <c r="L3493" s="278">
        <f t="shared" si="598"/>
        <v>0</v>
      </c>
      <c r="M3493" s="278">
        <f t="shared" si="599"/>
        <v>0</v>
      </c>
      <c r="N3493" s="319">
        <f t="shared" si="600"/>
        <v>0</v>
      </c>
      <c r="O3493" s="300"/>
      <c r="P3493" s="300"/>
      <c r="Q3493" s="297"/>
      <c r="R3493" s="297"/>
      <c r="S3493" s="299" t="str">
        <f t="shared" si="606"/>
        <v/>
      </c>
    </row>
    <row r="3494" spans="1:19" ht="30" customHeight="1" x14ac:dyDescent="0.2">
      <c r="A3494" s="277" t="str">
        <f t="shared" si="596"/>
        <v/>
      </c>
      <c r="B3494" s="296" t="str">
        <f t="shared" si="601"/>
        <v/>
      </c>
      <c r="C3494" s="296" t="str">
        <f t="shared" si="602"/>
        <v/>
      </c>
      <c r="D3494" s="297" t="str">
        <f t="shared" si="603"/>
        <v/>
      </c>
      <c r="E3494" s="298" t="str">
        <f t="shared" si="605"/>
        <v/>
      </c>
      <c r="F3494" s="297"/>
      <c r="G3494" s="297">
        <v>3494</v>
      </c>
      <c r="H3494" s="296" t="str">
        <f t="shared" si="604"/>
        <v/>
      </c>
      <c r="I3494" s="299" t="str">
        <f t="shared" si="597"/>
        <v/>
      </c>
      <c r="J3494" s="93"/>
      <c r="L3494" s="278">
        <f t="shared" si="598"/>
        <v>0</v>
      </c>
      <c r="M3494" s="278">
        <f t="shared" si="599"/>
        <v>0</v>
      </c>
      <c r="N3494" s="319">
        <f t="shared" si="600"/>
        <v>0</v>
      </c>
      <c r="O3494" s="300"/>
      <c r="P3494" s="300"/>
      <c r="Q3494" s="297"/>
      <c r="R3494" s="297"/>
      <c r="S3494" s="299" t="str">
        <f t="shared" si="606"/>
        <v/>
      </c>
    </row>
    <row r="3495" spans="1:19" ht="30" customHeight="1" x14ac:dyDescent="0.2">
      <c r="A3495" s="277" t="str">
        <f t="shared" si="596"/>
        <v/>
      </c>
      <c r="B3495" s="296" t="str">
        <f t="shared" si="601"/>
        <v/>
      </c>
      <c r="C3495" s="296" t="str">
        <f t="shared" si="602"/>
        <v/>
      </c>
      <c r="D3495" s="297" t="str">
        <f t="shared" si="603"/>
        <v/>
      </c>
      <c r="E3495" s="298" t="str">
        <f t="shared" si="605"/>
        <v/>
      </c>
      <c r="F3495" s="297"/>
      <c r="G3495" s="297">
        <v>3495</v>
      </c>
      <c r="H3495" s="296" t="str">
        <f t="shared" si="604"/>
        <v/>
      </c>
      <c r="I3495" s="299" t="str">
        <f t="shared" si="597"/>
        <v/>
      </c>
      <c r="J3495" s="93"/>
      <c r="L3495" s="278">
        <f t="shared" si="598"/>
        <v>0</v>
      </c>
      <c r="M3495" s="278">
        <f t="shared" si="599"/>
        <v>0</v>
      </c>
      <c r="N3495" s="319">
        <f t="shared" si="600"/>
        <v>0</v>
      </c>
      <c r="O3495" s="300"/>
      <c r="P3495" s="300"/>
      <c r="Q3495" s="297"/>
      <c r="R3495" s="297"/>
      <c r="S3495" s="299" t="str">
        <f t="shared" si="606"/>
        <v/>
      </c>
    </row>
    <row r="3496" spans="1:19" ht="30" customHeight="1" x14ac:dyDescent="0.2">
      <c r="A3496" s="277" t="str">
        <f t="shared" si="596"/>
        <v/>
      </c>
      <c r="B3496" s="296" t="str">
        <f t="shared" si="601"/>
        <v/>
      </c>
      <c r="C3496" s="296" t="str">
        <f t="shared" si="602"/>
        <v/>
      </c>
      <c r="D3496" s="297" t="str">
        <f t="shared" si="603"/>
        <v/>
      </c>
      <c r="E3496" s="298" t="str">
        <f t="shared" si="605"/>
        <v/>
      </c>
      <c r="F3496" s="297"/>
      <c r="G3496" s="297">
        <v>3496</v>
      </c>
      <c r="H3496" s="296" t="str">
        <f t="shared" si="604"/>
        <v/>
      </c>
      <c r="I3496" s="299" t="str">
        <f t="shared" si="597"/>
        <v/>
      </c>
      <c r="J3496" s="93"/>
      <c r="L3496" s="278">
        <f t="shared" si="598"/>
        <v>0</v>
      </c>
      <c r="M3496" s="278">
        <f t="shared" si="599"/>
        <v>0</v>
      </c>
      <c r="N3496" s="319">
        <f t="shared" si="600"/>
        <v>0</v>
      </c>
      <c r="O3496" s="300"/>
      <c r="P3496" s="300"/>
      <c r="Q3496" s="297"/>
      <c r="R3496" s="297"/>
      <c r="S3496" s="299" t="str">
        <f t="shared" si="606"/>
        <v/>
      </c>
    </row>
    <row r="3497" spans="1:19" ht="30" customHeight="1" x14ac:dyDescent="0.2">
      <c r="A3497" s="277" t="str">
        <f t="shared" si="596"/>
        <v/>
      </c>
      <c r="B3497" s="296" t="str">
        <f t="shared" si="601"/>
        <v/>
      </c>
      <c r="C3497" s="296" t="str">
        <f t="shared" si="602"/>
        <v/>
      </c>
      <c r="D3497" s="297" t="str">
        <f t="shared" si="603"/>
        <v/>
      </c>
      <c r="E3497" s="298" t="str">
        <f t="shared" si="605"/>
        <v/>
      </c>
      <c r="F3497" s="297"/>
      <c r="G3497" s="297">
        <v>3497</v>
      </c>
      <c r="H3497" s="296" t="str">
        <f t="shared" si="604"/>
        <v/>
      </c>
      <c r="I3497" s="299" t="str">
        <f t="shared" si="597"/>
        <v/>
      </c>
      <c r="J3497" s="93"/>
      <c r="L3497" s="278">
        <f t="shared" si="598"/>
        <v>0</v>
      </c>
      <c r="M3497" s="278">
        <f t="shared" si="599"/>
        <v>0</v>
      </c>
      <c r="N3497" s="319">
        <f t="shared" si="600"/>
        <v>0</v>
      </c>
      <c r="O3497" s="300"/>
      <c r="P3497" s="300"/>
      <c r="Q3497" s="297"/>
      <c r="R3497" s="297"/>
      <c r="S3497" s="299" t="str">
        <f t="shared" si="606"/>
        <v/>
      </c>
    </row>
    <row r="3498" spans="1:19" ht="30" customHeight="1" x14ac:dyDescent="0.2">
      <c r="A3498" s="277" t="str">
        <f t="shared" si="596"/>
        <v/>
      </c>
      <c r="B3498" s="296" t="str">
        <f t="shared" si="601"/>
        <v/>
      </c>
      <c r="C3498" s="296" t="str">
        <f t="shared" si="602"/>
        <v/>
      </c>
      <c r="D3498" s="297" t="str">
        <f t="shared" si="603"/>
        <v/>
      </c>
      <c r="E3498" s="298" t="str">
        <f t="shared" si="605"/>
        <v/>
      </c>
      <c r="F3498" s="297"/>
      <c r="G3498" s="297">
        <v>3498</v>
      </c>
      <c r="H3498" s="296" t="str">
        <f t="shared" si="604"/>
        <v/>
      </c>
      <c r="I3498" s="299" t="str">
        <f t="shared" si="597"/>
        <v/>
      </c>
      <c r="J3498" s="93"/>
      <c r="L3498" s="278">
        <f t="shared" si="598"/>
        <v>0</v>
      </c>
      <c r="M3498" s="278">
        <f t="shared" si="599"/>
        <v>0</v>
      </c>
      <c r="N3498" s="319">
        <f t="shared" si="600"/>
        <v>0</v>
      </c>
      <c r="O3498" s="300"/>
      <c r="P3498" s="300"/>
      <c r="Q3498" s="297"/>
      <c r="R3498" s="297"/>
      <c r="S3498" s="299" t="str">
        <f t="shared" si="606"/>
        <v/>
      </c>
    </row>
    <row r="3499" spans="1:19" ht="30" customHeight="1" x14ac:dyDescent="0.2">
      <c r="A3499" s="277" t="str">
        <f t="shared" si="596"/>
        <v/>
      </c>
      <c r="B3499" s="296" t="str">
        <f t="shared" si="601"/>
        <v/>
      </c>
      <c r="C3499" s="296" t="str">
        <f t="shared" si="602"/>
        <v/>
      </c>
      <c r="D3499" s="297" t="str">
        <f t="shared" si="603"/>
        <v/>
      </c>
      <c r="E3499" s="298" t="str">
        <f t="shared" si="605"/>
        <v/>
      </c>
      <c r="F3499" s="297"/>
      <c r="G3499" s="297">
        <v>3499</v>
      </c>
      <c r="H3499" s="296" t="str">
        <f t="shared" si="604"/>
        <v/>
      </c>
      <c r="I3499" s="299" t="str">
        <f t="shared" si="597"/>
        <v/>
      </c>
      <c r="J3499" s="93"/>
      <c r="L3499" s="278">
        <f t="shared" si="598"/>
        <v>0</v>
      </c>
      <c r="M3499" s="278">
        <f t="shared" si="599"/>
        <v>0</v>
      </c>
      <c r="N3499" s="319">
        <f t="shared" si="600"/>
        <v>0</v>
      </c>
      <c r="O3499" s="300"/>
      <c r="P3499" s="300"/>
      <c r="Q3499" s="297"/>
      <c r="R3499" s="297"/>
      <c r="S3499" s="299" t="str">
        <f t="shared" si="606"/>
        <v/>
      </c>
    </row>
    <row r="3500" spans="1:19" ht="30" customHeight="1" x14ac:dyDescent="0.2">
      <c r="A3500" s="277" t="str">
        <f t="shared" si="596"/>
        <v/>
      </c>
      <c r="B3500" s="296" t="str">
        <f t="shared" si="601"/>
        <v/>
      </c>
      <c r="C3500" s="296" t="str">
        <f t="shared" si="602"/>
        <v/>
      </c>
      <c r="D3500" s="297" t="str">
        <f t="shared" si="603"/>
        <v/>
      </c>
      <c r="E3500" s="298" t="str">
        <f t="shared" si="605"/>
        <v/>
      </c>
      <c r="F3500" s="297"/>
      <c r="G3500" s="297">
        <v>3500</v>
      </c>
      <c r="H3500" s="296" t="str">
        <f t="shared" si="604"/>
        <v/>
      </c>
      <c r="I3500" s="299" t="str">
        <f t="shared" si="597"/>
        <v/>
      </c>
      <c r="J3500" s="93"/>
      <c r="L3500" s="278">
        <f t="shared" si="598"/>
        <v>0</v>
      </c>
      <c r="M3500" s="278">
        <f t="shared" si="599"/>
        <v>0</v>
      </c>
      <c r="N3500" s="319">
        <f t="shared" si="600"/>
        <v>0</v>
      </c>
      <c r="O3500" s="300"/>
      <c r="P3500" s="300"/>
      <c r="Q3500" s="297"/>
      <c r="R3500" s="297"/>
      <c r="S3500" s="299" t="str">
        <f t="shared" si="606"/>
        <v/>
      </c>
    </row>
    <row r="3501" spans="1:19" ht="30" customHeight="1" x14ac:dyDescent="0.2">
      <c r="A3501" s="277" t="str">
        <f t="shared" si="596"/>
        <v/>
      </c>
      <c r="B3501" s="296" t="str">
        <f t="shared" si="601"/>
        <v/>
      </c>
      <c r="C3501" s="296" t="str">
        <f t="shared" si="602"/>
        <v/>
      </c>
      <c r="D3501" s="297" t="str">
        <f t="shared" si="603"/>
        <v/>
      </c>
      <c r="E3501" s="298" t="str">
        <f t="shared" si="605"/>
        <v/>
      </c>
      <c r="F3501" s="297"/>
      <c r="G3501" s="297">
        <v>3501</v>
      </c>
      <c r="H3501" s="296" t="str">
        <f t="shared" si="604"/>
        <v/>
      </c>
      <c r="I3501" s="299" t="str">
        <f t="shared" si="597"/>
        <v/>
      </c>
      <c r="J3501" s="93"/>
      <c r="L3501" s="278">
        <f t="shared" si="598"/>
        <v>0</v>
      </c>
      <c r="M3501" s="278">
        <f t="shared" si="599"/>
        <v>0</v>
      </c>
      <c r="N3501" s="319">
        <f t="shared" si="600"/>
        <v>0</v>
      </c>
      <c r="O3501" s="300"/>
      <c r="P3501" s="300"/>
      <c r="Q3501" s="297"/>
      <c r="R3501" s="297"/>
      <c r="S3501" s="299" t="str">
        <f t="shared" si="606"/>
        <v/>
      </c>
    </row>
    <row r="3502" spans="1:19" ht="30" customHeight="1" x14ac:dyDescent="0.2">
      <c r="A3502" s="277" t="str">
        <f t="shared" si="596"/>
        <v/>
      </c>
      <c r="B3502" s="296" t="str">
        <f t="shared" si="601"/>
        <v/>
      </c>
      <c r="C3502" s="296" t="str">
        <f t="shared" si="602"/>
        <v/>
      </c>
      <c r="D3502" s="297" t="str">
        <f t="shared" si="603"/>
        <v/>
      </c>
      <c r="E3502" s="298" t="str">
        <f t="shared" si="605"/>
        <v/>
      </c>
      <c r="F3502" s="297"/>
      <c r="G3502" s="297">
        <v>3502</v>
      </c>
      <c r="H3502" s="296" t="str">
        <f t="shared" si="604"/>
        <v/>
      </c>
      <c r="I3502" s="299" t="str">
        <f t="shared" si="597"/>
        <v/>
      </c>
      <c r="J3502" s="93"/>
      <c r="L3502" s="278">
        <f t="shared" si="598"/>
        <v>0</v>
      </c>
      <c r="M3502" s="278">
        <f t="shared" si="599"/>
        <v>0</v>
      </c>
      <c r="N3502" s="319">
        <f t="shared" si="600"/>
        <v>0</v>
      </c>
      <c r="O3502" s="300"/>
      <c r="P3502" s="300"/>
      <c r="Q3502" s="297"/>
      <c r="R3502" s="297"/>
      <c r="S3502" s="299" t="str">
        <f t="shared" si="606"/>
        <v/>
      </c>
    </row>
    <row r="3503" spans="1:19" ht="30" customHeight="1" x14ac:dyDescent="0.2">
      <c r="A3503" s="277" t="str">
        <f t="shared" si="596"/>
        <v/>
      </c>
      <c r="B3503" s="296" t="str">
        <f t="shared" si="601"/>
        <v/>
      </c>
      <c r="C3503" s="296" t="str">
        <f t="shared" si="602"/>
        <v/>
      </c>
      <c r="D3503" s="297" t="str">
        <f t="shared" si="603"/>
        <v/>
      </c>
      <c r="E3503" s="298" t="str">
        <f t="shared" si="605"/>
        <v/>
      </c>
      <c r="F3503" s="297"/>
      <c r="G3503" s="297">
        <v>3503</v>
      </c>
      <c r="H3503" s="296" t="str">
        <f t="shared" si="604"/>
        <v/>
      </c>
      <c r="I3503" s="299" t="str">
        <f t="shared" si="597"/>
        <v/>
      </c>
      <c r="J3503" s="93"/>
      <c r="L3503" s="278">
        <f t="shared" si="598"/>
        <v>0</v>
      </c>
      <c r="M3503" s="278">
        <f t="shared" si="599"/>
        <v>0</v>
      </c>
      <c r="N3503" s="319">
        <f t="shared" si="600"/>
        <v>0</v>
      </c>
      <c r="O3503" s="300"/>
      <c r="P3503" s="300"/>
      <c r="Q3503" s="297"/>
      <c r="R3503" s="297"/>
      <c r="S3503" s="299" t="str">
        <f t="shared" si="606"/>
        <v/>
      </c>
    </row>
    <row r="3504" spans="1:19" ht="30" customHeight="1" x14ac:dyDescent="0.2">
      <c r="A3504" s="277" t="str">
        <f t="shared" si="596"/>
        <v/>
      </c>
      <c r="B3504" s="296" t="str">
        <f t="shared" si="601"/>
        <v/>
      </c>
      <c r="C3504" s="296" t="str">
        <f t="shared" si="602"/>
        <v/>
      </c>
      <c r="D3504" s="297" t="str">
        <f t="shared" si="603"/>
        <v/>
      </c>
      <c r="E3504" s="298" t="str">
        <f t="shared" si="605"/>
        <v/>
      </c>
      <c r="F3504" s="297"/>
      <c r="G3504" s="297">
        <v>3504</v>
      </c>
      <c r="H3504" s="296" t="str">
        <f t="shared" si="604"/>
        <v/>
      </c>
      <c r="I3504" s="299" t="str">
        <f t="shared" si="597"/>
        <v/>
      </c>
      <c r="J3504" s="93"/>
      <c r="L3504" s="278">
        <f t="shared" si="598"/>
        <v>0</v>
      </c>
      <c r="M3504" s="278">
        <f t="shared" si="599"/>
        <v>0</v>
      </c>
      <c r="N3504" s="319">
        <f t="shared" si="600"/>
        <v>0</v>
      </c>
      <c r="O3504" s="300"/>
      <c r="P3504" s="300"/>
      <c r="Q3504" s="297"/>
      <c r="R3504" s="297"/>
      <c r="S3504" s="299" t="str">
        <f t="shared" si="606"/>
        <v/>
      </c>
    </row>
    <row r="3505" spans="1:19" ht="30" customHeight="1" x14ac:dyDescent="0.2">
      <c r="A3505" s="277" t="str">
        <f t="shared" si="596"/>
        <v/>
      </c>
      <c r="B3505" s="296" t="str">
        <f t="shared" si="601"/>
        <v/>
      </c>
      <c r="C3505" s="296" t="str">
        <f t="shared" si="602"/>
        <v/>
      </c>
      <c r="D3505" s="297" t="str">
        <f t="shared" si="603"/>
        <v/>
      </c>
      <c r="E3505" s="298" t="str">
        <f t="shared" si="605"/>
        <v/>
      </c>
      <c r="F3505" s="297"/>
      <c r="G3505" s="297">
        <v>3505</v>
      </c>
      <c r="H3505" s="296" t="str">
        <f t="shared" si="604"/>
        <v/>
      </c>
      <c r="I3505" s="299" t="str">
        <f t="shared" si="597"/>
        <v/>
      </c>
      <c r="J3505" s="93"/>
      <c r="L3505" s="278">
        <f t="shared" si="598"/>
        <v>0</v>
      </c>
      <c r="M3505" s="278">
        <f t="shared" si="599"/>
        <v>0</v>
      </c>
      <c r="N3505" s="319">
        <f t="shared" si="600"/>
        <v>0</v>
      </c>
      <c r="O3505" s="300"/>
      <c r="P3505" s="300"/>
      <c r="Q3505" s="297"/>
      <c r="R3505" s="297"/>
      <c r="S3505" s="299" t="str">
        <f t="shared" si="606"/>
        <v/>
      </c>
    </row>
    <row r="3506" spans="1:19" ht="30" customHeight="1" x14ac:dyDescent="0.2">
      <c r="A3506" s="277" t="str">
        <f t="shared" si="596"/>
        <v/>
      </c>
      <c r="B3506" s="296" t="str">
        <f t="shared" si="601"/>
        <v/>
      </c>
      <c r="C3506" s="296" t="str">
        <f t="shared" si="602"/>
        <v/>
      </c>
      <c r="D3506" s="297" t="str">
        <f t="shared" si="603"/>
        <v/>
      </c>
      <c r="E3506" s="298" t="str">
        <f t="shared" si="605"/>
        <v/>
      </c>
      <c r="F3506" s="297"/>
      <c r="G3506" s="297">
        <v>3506</v>
      </c>
      <c r="H3506" s="296" t="str">
        <f t="shared" si="604"/>
        <v/>
      </c>
      <c r="I3506" s="299" t="str">
        <f t="shared" si="597"/>
        <v/>
      </c>
      <c r="J3506" s="93"/>
      <c r="L3506" s="278">
        <f t="shared" si="598"/>
        <v>0</v>
      </c>
      <c r="M3506" s="278">
        <f t="shared" si="599"/>
        <v>0</v>
      </c>
      <c r="N3506" s="319">
        <f t="shared" si="600"/>
        <v>0</v>
      </c>
      <c r="O3506" s="300"/>
      <c r="P3506" s="300"/>
      <c r="Q3506" s="297"/>
      <c r="R3506" s="297"/>
      <c r="S3506" s="299" t="str">
        <f t="shared" si="606"/>
        <v/>
      </c>
    </row>
    <row r="3507" spans="1:19" ht="30" customHeight="1" x14ac:dyDescent="0.2">
      <c r="A3507" s="277" t="str">
        <f t="shared" si="596"/>
        <v/>
      </c>
      <c r="B3507" s="296" t="str">
        <f t="shared" si="601"/>
        <v/>
      </c>
      <c r="C3507" s="296" t="str">
        <f t="shared" si="602"/>
        <v/>
      </c>
      <c r="D3507" s="297" t="str">
        <f t="shared" si="603"/>
        <v/>
      </c>
      <c r="E3507" s="298" t="str">
        <f t="shared" si="605"/>
        <v/>
      </c>
      <c r="F3507" s="297"/>
      <c r="G3507" s="297">
        <v>3507</v>
      </c>
      <c r="H3507" s="296" t="str">
        <f t="shared" si="604"/>
        <v/>
      </c>
      <c r="I3507" s="299" t="str">
        <f t="shared" si="597"/>
        <v/>
      </c>
      <c r="J3507" s="93"/>
      <c r="L3507" s="278">
        <f t="shared" si="598"/>
        <v>0</v>
      </c>
      <c r="M3507" s="278">
        <f t="shared" si="599"/>
        <v>0</v>
      </c>
      <c r="N3507" s="319">
        <f t="shared" si="600"/>
        <v>0</v>
      </c>
      <c r="O3507" s="300"/>
      <c r="P3507" s="300"/>
      <c r="Q3507" s="297"/>
      <c r="R3507" s="297"/>
      <c r="S3507" s="299" t="str">
        <f t="shared" si="606"/>
        <v/>
      </c>
    </row>
    <row r="3508" spans="1:19" ht="30" customHeight="1" x14ac:dyDescent="0.2">
      <c r="A3508" s="277" t="str">
        <f t="shared" si="596"/>
        <v/>
      </c>
      <c r="B3508" s="296" t="str">
        <f t="shared" si="601"/>
        <v/>
      </c>
      <c r="C3508" s="296" t="str">
        <f t="shared" si="602"/>
        <v/>
      </c>
      <c r="D3508" s="297" t="str">
        <f t="shared" si="603"/>
        <v/>
      </c>
      <c r="E3508" s="298" t="str">
        <f t="shared" si="605"/>
        <v/>
      </c>
      <c r="F3508" s="297"/>
      <c r="G3508" s="297">
        <v>3508</v>
      </c>
      <c r="H3508" s="296" t="str">
        <f t="shared" si="604"/>
        <v/>
      </c>
      <c r="I3508" s="299" t="str">
        <f t="shared" si="597"/>
        <v/>
      </c>
      <c r="J3508" s="93"/>
      <c r="L3508" s="278">
        <f t="shared" si="598"/>
        <v>0</v>
      </c>
      <c r="M3508" s="278">
        <f t="shared" si="599"/>
        <v>0</v>
      </c>
      <c r="N3508" s="319">
        <f t="shared" si="600"/>
        <v>0</v>
      </c>
      <c r="O3508" s="300"/>
      <c r="P3508" s="300"/>
      <c r="Q3508" s="297"/>
      <c r="R3508" s="297"/>
      <c r="S3508" s="299" t="str">
        <f t="shared" si="606"/>
        <v/>
      </c>
    </row>
    <row r="3509" spans="1:19" ht="30" customHeight="1" x14ac:dyDescent="0.2">
      <c r="A3509" s="277" t="str">
        <f t="shared" si="596"/>
        <v/>
      </c>
      <c r="B3509" s="296" t="str">
        <f t="shared" si="601"/>
        <v/>
      </c>
      <c r="C3509" s="296" t="str">
        <f t="shared" si="602"/>
        <v/>
      </c>
      <c r="D3509" s="297" t="str">
        <f t="shared" si="603"/>
        <v/>
      </c>
      <c r="E3509" s="298" t="str">
        <f t="shared" si="605"/>
        <v/>
      </c>
      <c r="F3509" s="297"/>
      <c r="G3509" s="297">
        <v>3509</v>
      </c>
      <c r="H3509" s="296" t="str">
        <f t="shared" si="604"/>
        <v/>
      </c>
      <c r="I3509" s="299" t="str">
        <f t="shared" si="597"/>
        <v/>
      </c>
      <c r="J3509" s="93"/>
      <c r="L3509" s="278">
        <f t="shared" si="598"/>
        <v>0</v>
      </c>
      <c r="M3509" s="278">
        <f t="shared" si="599"/>
        <v>0</v>
      </c>
      <c r="N3509" s="319">
        <f t="shared" si="600"/>
        <v>0</v>
      </c>
      <c r="O3509" s="300"/>
      <c r="P3509" s="300"/>
      <c r="Q3509" s="297"/>
      <c r="R3509" s="297"/>
      <c r="S3509" s="299" t="str">
        <f t="shared" si="606"/>
        <v/>
      </c>
    </row>
    <row r="3510" spans="1:19" ht="30" customHeight="1" x14ac:dyDescent="0.2">
      <c r="A3510" s="277" t="str">
        <f t="shared" si="596"/>
        <v/>
      </c>
      <c r="B3510" s="296" t="str">
        <f t="shared" si="601"/>
        <v/>
      </c>
      <c r="C3510" s="296" t="str">
        <f t="shared" si="602"/>
        <v/>
      </c>
      <c r="D3510" s="297" t="str">
        <f t="shared" si="603"/>
        <v/>
      </c>
      <c r="E3510" s="298" t="str">
        <f t="shared" si="605"/>
        <v/>
      </c>
      <c r="F3510" s="297"/>
      <c r="G3510" s="297">
        <v>3510</v>
      </c>
      <c r="H3510" s="296" t="str">
        <f t="shared" si="604"/>
        <v/>
      </c>
      <c r="I3510" s="299" t="str">
        <f t="shared" si="597"/>
        <v/>
      </c>
      <c r="J3510" s="93"/>
      <c r="L3510" s="278">
        <f t="shared" si="598"/>
        <v>0</v>
      </c>
      <c r="M3510" s="278">
        <f t="shared" si="599"/>
        <v>0</v>
      </c>
      <c r="N3510" s="319">
        <f t="shared" si="600"/>
        <v>0</v>
      </c>
      <c r="O3510" s="300"/>
      <c r="P3510" s="300"/>
      <c r="Q3510" s="297"/>
      <c r="R3510" s="297"/>
      <c r="S3510" s="299" t="str">
        <f t="shared" si="606"/>
        <v/>
      </c>
    </row>
    <row r="3511" spans="1:19" ht="30" customHeight="1" x14ac:dyDescent="0.2">
      <c r="A3511" s="277" t="str">
        <f t="shared" si="596"/>
        <v/>
      </c>
      <c r="B3511" s="296" t="str">
        <f t="shared" si="601"/>
        <v/>
      </c>
      <c r="C3511" s="296" t="str">
        <f t="shared" si="602"/>
        <v/>
      </c>
      <c r="D3511" s="297" t="str">
        <f t="shared" si="603"/>
        <v/>
      </c>
      <c r="E3511" s="298" t="str">
        <f t="shared" si="605"/>
        <v/>
      </c>
      <c r="F3511" s="297"/>
      <c r="G3511" s="297">
        <v>3511</v>
      </c>
      <c r="H3511" s="296" t="str">
        <f t="shared" si="604"/>
        <v/>
      </c>
      <c r="I3511" s="299" t="str">
        <f t="shared" si="597"/>
        <v/>
      </c>
      <c r="J3511" s="93"/>
      <c r="L3511" s="278">
        <f t="shared" si="598"/>
        <v>0</v>
      </c>
      <c r="M3511" s="278">
        <f t="shared" si="599"/>
        <v>0</v>
      </c>
      <c r="N3511" s="319">
        <f t="shared" si="600"/>
        <v>0</v>
      </c>
      <c r="O3511" s="300"/>
      <c r="P3511" s="300"/>
      <c r="Q3511" s="297"/>
      <c r="R3511" s="297"/>
      <c r="S3511" s="299" t="str">
        <f t="shared" si="606"/>
        <v/>
      </c>
    </row>
    <row r="3512" spans="1:19" ht="30" customHeight="1" x14ac:dyDescent="0.2">
      <c r="A3512" s="277" t="str">
        <f t="shared" si="596"/>
        <v/>
      </c>
      <c r="B3512" s="296" t="str">
        <f t="shared" si="601"/>
        <v/>
      </c>
      <c r="C3512" s="296" t="str">
        <f t="shared" si="602"/>
        <v/>
      </c>
      <c r="D3512" s="297" t="str">
        <f t="shared" si="603"/>
        <v/>
      </c>
      <c r="E3512" s="298" t="str">
        <f t="shared" si="605"/>
        <v/>
      </c>
      <c r="F3512" s="297"/>
      <c r="G3512" s="297">
        <v>3512</v>
      </c>
      <c r="H3512" s="296" t="str">
        <f t="shared" si="604"/>
        <v/>
      </c>
      <c r="I3512" s="299" t="str">
        <f t="shared" si="597"/>
        <v/>
      </c>
      <c r="J3512" s="93"/>
      <c r="L3512" s="278">
        <f t="shared" si="598"/>
        <v>0</v>
      </c>
      <c r="M3512" s="278">
        <f t="shared" si="599"/>
        <v>0</v>
      </c>
      <c r="N3512" s="319">
        <f t="shared" si="600"/>
        <v>0</v>
      </c>
      <c r="O3512" s="300"/>
      <c r="P3512" s="300"/>
      <c r="Q3512" s="297"/>
      <c r="R3512" s="297"/>
      <c r="S3512" s="299" t="str">
        <f t="shared" si="606"/>
        <v/>
      </c>
    </row>
    <row r="3513" spans="1:19" ht="30" customHeight="1" x14ac:dyDescent="0.2">
      <c r="A3513" s="277" t="str">
        <f t="shared" si="596"/>
        <v/>
      </c>
      <c r="B3513" s="296" t="str">
        <f t="shared" si="601"/>
        <v/>
      </c>
      <c r="C3513" s="296" t="str">
        <f t="shared" si="602"/>
        <v/>
      </c>
      <c r="D3513" s="297" t="str">
        <f t="shared" si="603"/>
        <v/>
      </c>
      <c r="E3513" s="298" t="str">
        <f t="shared" si="605"/>
        <v/>
      </c>
      <c r="F3513" s="297"/>
      <c r="G3513" s="297">
        <v>3513</v>
      </c>
      <c r="H3513" s="296" t="str">
        <f t="shared" si="604"/>
        <v/>
      </c>
      <c r="I3513" s="299" t="str">
        <f t="shared" si="597"/>
        <v/>
      </c>
      <c r="J3513" s="93"/>
      <c r="L3513" s="278">
        <f t="shared" si="598"/>
        <v>0</v>
      </c>
      <c r="M3513" s="278">
        <f t="shared" si="599"/>
        <v>0</v>
      </c>
      <c r="N3513" s="319">
        <f t="shared" si="600"/>
        <v>0</v>
      </c>
      <c r="O3513" s="300"/>
      <c r="P3513" s="300"/>
      <c r="Q3513" s="297"/>
      <c r="R3513" s="297"/>
      <c r="S3513" s="299" t="str">
        <f t="shared" si="606"/>
        <v/>
      </c>
    </row>
    <row r="3514" spans="1:19" ht="30" customHeight="1" x14ac:dyDescent="0.2">
      <c r="A3514" s="277" t="str">
        <f t="shared" si="596"/>
        <v/>
      </c>
      <c r="B3514" s="296" t="str">
        <f t="shared" si="601"/>
        <v/>
      </c>
      <c r="C3514" s="296" t="str">
        <f t="shared" si="602"/>
        <v/>
      </c>
      <c r="D3514" s="297" t="str">
        <f t="shared" si="603"/>
        <v/>
      </c>
      <c r="E3514" s="298" t="str">
        <f t="shared" si="605"/>
        <v/>
      </c>
      <c r="F3514" s="297"/>
      <c r="G3514" s="297">
        <v>3514</v>
      </c>
      <c r="H3514" s="296" t="str">
        <f t="shared" si="604"/>
        <v/>
      </c>
      <c r="I3514" s="299" t="str">
        <f t="shared" si="597"/>
        <v/>
      </c>
      <c r="J3514" s="93"/>
      <c r="L3514" s="278">
        <f t="shared" si="598"/>
        <v>0</v>
      </c>
      <c r="M3514" s="278">
        <f t="shared" si="599"/>
        <v>0</v>
      </c>
      <c r="N3514" s="319">
        <f t="shared" si="600"/>
        <v>0</v>
      </c>
      <c r="O3514" s="300"/>
      <c r="P3514" s="300"/>
      <c r="Q3514" s="297"/>
      <c r="R3514" s="297"/>
      <c r="S3514" s="299" t="str">
        <f t="shared" si="606"/>
        <v/>
      </c>
    </row>
    <row r="3515" spans="1:19" ht="30" customHeight="1" x14ac:dyDescent="0.2">
      <c r="A3515" s="277" t="str">
        <f t="shared" si="596"/>
        <v/>
      </c>
      <c r="B3515" s="296" t="str">
        <f t="shared" si="601"/>
        <v/>
      </c>
      <c r="C3515" s="296" t="str">
        <f t="shared" si="602"/>
        <v/>
      </c>
      <c r="D3515" s="297" t="str">
        <f t="shared" si="603"/>
        <v/>
      </c>
      <c r="E3515" s="298" t="str">
        <f t="shared" si="605"/>
        <v/>
      </c>
      <c r="F3515" s="297"/>
      <c r="G3515" s="297">
        <v>3515</v>
      </c>
      <c r="H3515" s="296" t="str">
        <f t="shared" si="604"/>
        <v/>
      </c>
      <c r="I3515" s="299" t="str">
        <f t="shared" si="597"/>
        <v/>
      </c>
      <c r="J3515" s="93"/>
      <c r="L3515" s="278">
        <f t="shared" si="598"/>
        <v>0</v>
      </c>
      <c r="M3515" s="278">
        <f t="shared" si="599"/>
        <v>0</v>
      </c>
      <c r="N3515" s="319">
        <f t="shared" si="600"/>
        <v>0</v>
      </c>
      <c r="O3515" s="300"/>
      <c r="P3515" s="300"/>
      <c r="Q3515" s="297"/>
      <c r="R3515" s="297"/>
      <c r="S3515" s="299" t="str">
        <f t="shared" si="606"/>
        <v/>
      </c>
    </row>
    <row r="3516" spans="1:19" ht="30" customHeight="1" x14ac:dyDescent="0.2">
      <c r="A3516" s="277" t="str">
        <f t="shared" si="596"/>
        <v/>
      </c>
      <c r="B3516" s="296" t="str">
        <f t="shared" si="601"/>
        <v/>
      </c>
      <c r="C3516" s="296" t="str">
        <f t="shared" si="602"/>
        <v/>
      </c>
      <c r="D3516" s="297" t="str">
        <f t="shared" si="603"/>
        <v/>
      </c>
      <c r="E3516" s="298" t="str">
        <f t="shared" si="605"/>
        <v/>
      </c>
      <c r="F3516" s="297"/>
      <c r="G3516" s="297">
        <v>3516</v>
      </c>
      <c r="H3516" s="296" t="str">
        <f t="shared" si="604"/>
        <v/>
      </c>
      <c r="I3516" s="299" t="str">
        <f t="shared" si="597"/>
        <v/>
      </c>
      <c r="J3516" s="93"/>
      <c r="L3516" s="278">
        <f t="shared" si="598"/>
        <v>0</v>
      </c>
      <c r="M3516" s="278">
        <f t="shared" si="599"/>
        <v>0</v>
      </c>
      <c r="N3516" s="319">
        <f t="shared" si="600"/>
        <v>0</v>
      </c>
      <c r="O3516" s="300"/>
      <c r="P3516" s="300"/>
      <c r="Q3516" s="297"/>
      <c r="R3516" s="297"/>
      <c r="S3516" s="299" t="str">
        <f t="shared" si="606"/>
        <v/>
      </c>
    </row>
    <row r="3517" spans="1:19" ht="30" customHeight="1" x14ac:dyDescent="0.2">
      <c r="A3517" s="277" t="str">
        <f t="shared" si="596"/>
        <v/>
      </c>
      <c r="B3517" s="296" t="str">
        <f t="shared" si="601"/>
        <v/>
      </c>
      <c r="C3517" s="296" t="str">
        <f t="shared" si="602"/>
        <v/>
      </c>
      <c r="D3517" s="297" t="str">
        <f t="shared" si="603"/>
        <v/>
      </c>
      <c r="E3517" s="298" t="str">
        <f t="shared" si="605"/>
        <v/>
      </c>
      <c r="F3517" s="297"/>
      <c r="G3517" s="297">
        <v>3517</v>
      </c>
      <c r="H3517" s="296" t="str">
        <f t="shared" si="604"/>
        <v/>
      </c>
      <c r="I3517" s="299" t="str">
        <f t="shared" si="597"/>
        <v/>
      </c>
      <c r="J3517" s="93"/>
      <c r="L3517" s="278">
        <f t="shared" si="598"/>
        <v>0</v>
      </c>
      <c r="M3517" s="278">
        <f t="shared" si="599"/>
        <v>0</v>
      </c>
      <c r="N3517" s="319">
        <f t="shared" si="600"/>
        <v>0</v>
      </c>
      <c r="O3517" s="300"/>
      <c r="P3517" s="300"/>
      <c r="Q3517" s="297"/>
      <c r="R3517" s="297"/>
      <c r="S3517" s="299" t="str">
        <f t="shared" si="606"/>
        <v/>
      </c>
    </row>
    <row r="3518" spans="1:19" ht="30" customHeight="1" x14ac:dyDescent="0.2">
      <c r="A3518" s="277" t="str">
        <f t="shared" si="596"/>
        <v/>
      </c>
      <c r="B3518" s="296" t="str">
        <f t="shared" si="601"/>
        <v/>
      </c>
      <c r="C3518" s="296" t="str">
        <f t="shared" si="602"/>
        <v/>
      </c>
      <c r="D3518" s="297" t="str">
        <f t="shared" si="603"/>
        <v/>
      </c>
      <c r="E3518" s="298" t="str">
        <f t="shared" si="605"/>
        <v/>
      </c>
      <c r="F3518" s="297"/>
      <c r="G3518" s="297">
        <v>3518</v>
      </c>
      <c r="H3518" s="296" t="str">
        <f t="shared" si="604"/>
        <v/>
      </c>
      <c r="I3518" s="299" t="str">
        <f t="shared" si="597"/>
        <v/>
      </c>
      <c r="J3518" s="93"/>
      <c r="L3518" s="278">
        <f t="shared" si="598"/>
        <v>0</v>
      </c>
      <c r="M3518" s="278">
        <f t="shared" si="599"/>
        <v>0</v>
      </c>
      <c r="N3518" s="319">
        <f t="shared" si="600"/>
        <v>0</v>
      </c>
      <c r="O3518" s="300"/>
      <c r="P3518" s="300"/>
      <c r="Q3518" s="297"/>
      <c r="R3518" s="297"/>
      <c r="S3518" s="299" t="str">
        <f t="shared" si="606"/>
        <v/>
      </c>
    </row>
    <row r="3519" spans="1:19" ht="30" customHeight="1" x14ac:dyDescent="0.2">
      <c r="A3519" s="277" t="str">
        <f t="shared" si="596"/>
        <v/>
      </c>
      <c r="B3519" s="296" t="str">
        <f t="shared" si="601"/>
        <v/>
      </c>
      <c r="C3519" s="296" t="str">
        <f t="shared" si="602"/>
        <v/>
      </c>
      <c r="D3519" s="297" t="str">
        <f t="shared" si="603"/>
        <v/>
      </c>
      <c r="E3519" s="298" t="str">
        <f t="shared" si="605"/>
        <v/>
      </c>
      <c r="F3519" s="297"/>
      <c r="G3519" s="297">
        <v>3519</v>
      </c>
      <c r="H3519" s="296" t="str">
        <f t="shared" si="604"/>
        <v/>
      </c>
      <c r="I3519" s="299" t="str">
        <f t="shared" si="597"/>
        <v/>
      </c>
      <c r="J3519" s="93"/>
      <c r="L3519" s="278">
        <f t="shared" si="598"/>
        <v>0</v>
      </c>
      <c r="M3519" s="278">
        <f t="shared" si="599"/>
        <v>0</v>
      </c>
      <c r="N3519" s="319">
        <f t="shared" si="600"/>
        <v>0</v>
      </c>
      <c r="O3519" s="300"/>
      <c r="P3519" s="300"/>
      <c r="Q3519" s="297"/>
      <c r="R3519" s="297"/>
      <c r="S3519" s="299" t="str">
        <f t="shared" si="606"/>
        <v/>
      </c>
    </row>
    <row r="3520" spans="1:19" ht="30" customHeight="1" x14ac:dyDescent="0.2">
      <c r="A3520" s="277" t="str">
        <f t="shared" si="596"/>
        <v/>
      </c>
      <c r="B3520" s="296" t="str">
        <f t="shared" si="601"/>
        <v/>
      </c>
      <c r="C3520" s="296" t="str">
        <f t="shared" si="602"/>
        <v/>
      </c>
      <c r="D3520" s="297" t="str">
        <f t="shared" si="603"/>
        <v/>
      </c>
      <c r="E3520" s="298" t="str">
        <f t="shared" si="605"/>
        <v/>
      </c>
      <c r="F3520" s="297"/>
      <c r="G3520" s="297">
        <v>3520</v>
      </c>
      <c r="H3520" s="296" t="str">
        <f t="shared" si="604"/>
        <v/>
      </c>
      <c r="I3520" s="299" t="str">
        <f t="shared" si="597"/>
        <v/>
      </c>
      <c r="J3520" s="93"/>
      <c r="L3520" s="278">
        <f t="shared" si="598"/>
        <v>0</v>
      </c>
      <c r="M3520" s="278">
        <f t="shared" si="599"/>
        <v>0</v>
      </c>
      <c r="N3520" s="319">
        <f t="shared" si="600"/>
        <v>0</v>
      </c>
      <c r="O3520" s="300"/>
      <c r="P3520" s="300"/>
      <c r="Q3520" s="297"/>
      <c r="R3520" s="297"/>
      <c r="S3520" s="299" t="str">
        <f t="shared" si="606"/>
        <v/>
      </c>
    </row>
    <row r="3521" spans="1:19" ht="30" customHeight="1" x14ac:dyDescent="0.2">
      <c r="A3521" s="277" t="str">
        <f t="shared" si="596"/>
        <v/>
      </c>
      <c r="B3521" s="296" t="str">
        <f t="shared" si="601"/>
        <v/>
      </c>
      <c r="C3521" s="296" t="str">
        <f t="shared" si="602"/>
        <v/>
      </c>
      <c r="D3521" s="297" t="str">
        <f t="shared" si="603"/>
        <v/>
      </c>
      <c r="E3521" s="298" t="str">
        <f t="shared" si="605"/>
        <v/>
      </c>
      <c r="F3521" s="297"/>
      <c r="G3521" s="297">
        <v>3521</v>
      </c>
      <c r="H3521" s="296" t="str">
        <f t="shared" si="604"/>
        <v/>
      </c>
      <c r="I3521" s="299" t="str">
        <f t="shared" si="597"/>
        <v/>
      </c>
      <c r="J3521" s="93"/>
      <c r="L3521" s="278">
        <f t="shared" si="598"/>
        <v>0</v>
      </c>
      <c r="M3521" s="278">
        <f t="shared" si="599"/>
        <v>0</v>
      </c>
      <c r="N3521" s="319">
        <f t="shared" si="600"/>
        <v>0</v>
      </c>
      <c r="O3521" s="300"/>
      <c r="P3521" s="300"/>
      <c r="Q3521" s="297"/>
      <c r="R3521" s="297"/>
      <c r="S3521" s="299" t="str">
        <f t="shared" si="606"/>
        <v/>
      </c>
    </row>
    <row r="3522" spans="1:19" ht="30" customHeight="1" x14ac:dyDescent="0.2">
      <c r="A3522" s="277" t="str">
        <f t="shared" ref="A3522:A3585" si="607">IF(B3522="","",$W$3)</f>
        <v/>
      </c>
      <c r="B3522" s="296" t="str">
        <f t="shared" si="601"/>
        <v/>
      </c>
      <c r="C3522" s="296" t="str">
        <f t="shared" si="602"/>
        <v/>
      </c>
      <c r="D3522" s="297" t="str">
        <f t="shared" si="603"/>
        <v/>
      </c>
      <c r="E3522" s="298" t="str">
        <f t="shared" si="605"/>
        <v/>
      </c>
      <c r="F3522" s="297"/>
      <c r="G3522" s="297">
        <v>3522</v>
      </c>
      <c r="H3522" s="296" t="str">
        <f t="shared" si="604"/>
        <v/>
      </c>
      <c r="I3522" s="299" t="str">
        <f t="shared" ref="I3522:I3585" si="608">IF(H3522="","",CONCATENATE("C",IF(H3522&gt;$X$1-25,0,INT(($X$1-H3522-20)/5))))</f>
        <v/>
      </c>
      <c r="J3522" s="93"/>
      <c r="L3522" s="278">
        <f t="shared" ref="L3522:L3585" si="609">IF(D3522="M",1,0)</f>
        <v>0</v>
      </c>
      <c r="M3522" s="278">
        <f t="shared" ref="M3522:M3585" si="610">IF(D3522="F",1,0)</f>
        <v>0</v>
      </c>
      <c r="N3522" s="319">
        <f t="shared" ref="N3522:N3585" si="611">IF(COUNTBLANK(O3522:R3522)=0,1,0)</f>
        <v>0</v>
      </c>
      <c r="O3522" s="300"/>
      <c r="P3522" s="300"/>
      <c r="Q3522" s="297"/>
      <c r="R3522" s="297"/>
      <c r="S3522" s="299" t="str">
        <f t="shared" si="606"/>
        <v/>
      </c>
    </row>
    <row r="3523" spans="1:19" ht="30" customHeight="1" x14ac:dyDescent="0.2">
      <c r="A3523" s="277" t="str">
        <f t="shared" si="607"/>
        <v/>
      </c>
      <c r="B3523" s="296" t="str">
        <f t="shared" ref="B3523:B3586" si="612">IF(O3523="","",O3523)</f>
        <v/>
      </c>
      <c r="C3523" s="296" t="str">
        <f t="shared" ref="C3523:C3586" si="613">IF(P3523="","",P3523)</f>
        <v/>
      </c>
      <c r="D3523" s="297" t="str">
        <f t="shared" ref="D3523:D3586" si="614">IF(Q3523="","",Q3523)</f>
        <v/>
      </c>
      <c r="E3523" s="298" t="str">
        <f t="shared" si="605"/>
        <v/>
      </c>
      <c r="F3523" s="297"/>
      <c r="G3523" s="297">
        <v>3523</v>
      </c>
      <c r="H3523" s="296" t="str">
        <f t="shared" ref="H3523:H3586" si="615">IF(R3523="","",R3523)</f>
        <v/>
      </c>
      <c r="I3523" s="299" t="str">
        <f t="shared" si="608"/>
        <v/>
      </c>
      <c r="J3523" s="93"/>
      <c r="L3523" s="278">
        <f t="shared" si="609"/>
        <v>0</v>
      </c>
      <c r="M3523" s="278">
        <f t="shared" si="610"/>
        <v>0</v>
      </c>
      <c r="N3523" s="319">
        <f t="shared" si="611"/>
        <v>0</v>
      </c>
      <c r="O3523" s="300"/>
      <c r="P3523" s="300"/>
      <c r="Q3523" s="297"/>
      <c r="R3523" s="297"/>
      <c r="S3523" s="299" t="str">
        <f t="shared" si="606"/>
        <v/>
      </c>
    </row>
    <row r="3524" spans="1:19" ht="30" customHeight="1" x14ac:dyDescent="0.2">
      <c r="A3524" s="277" t="str">
        <f t="shared" si="607"/>
        <v/>
      </c>
      <c r="B3524" s="296" t="str">
        <f t="shared" si="612"/>
        <v/>
      </c>
      <c r="C3524" s="296" t="str">
        <f t="shared" si="613"/>
        <v/>
      </c>
      <c r="D3524" s="297" t="str">
        <f t="shared" si="614"/>
        <v/>
      </c>
      <c r="E3524" s="298" t="str">
        <f t="shared" ref="E3524:E3587" si="616">IF(H3524="","",VALUE(CONCATENATE("01/01/",H3524)))</f>
        <v/>
      </c>
      <c r="F3524" s="297"/>
      <c r="G3524" s="297">
        <v>3524</v>
      </c>
      <c r="H3524" s="296" t="str">
        <f t="shared" si="615"/>
        <v/>
      </c>
      <c r="I3524" s="299" t="str">
        <f t="shared" si="608"/>
        <v/>
      </c>
      <c r="J3524" s="93"/>
      <c r="L3524" s="278">
        <f t="shared" si="609"/>
        <v>0</v>
      </c>
      <c r="M3524" s="278">
        <f t="shared" si="610"/>
        <v>0</v>
      </c>
      <c r="N3524" s="319">
        <f t="shared" si="611"/>
        <v>0</v>
      </c>
      <c r="O3524" s="300"/>
      <c r="P3524" s="300"/>
      <c r="Q3524" s="297"/>
      <c r="R3524" s="297"/>
      <c r="S3524" s="299" t="str">
        <f t="shared" si="606"/>
        <v/>
      </c>
    </row>
    <row r="3525" spans="1:19" ht="30" customHeight="1" x14ac:dyDescent="0.2">
      <c r="A3525" s="277" t="str">
        <f t="shared" si="607"/>
        <v/>
      </c>
      <c r="B3525" s="296" t="str">
        <f t="shared" si="612"/>
        <v/>
      </c>
      <c r="C3525" s="296" t="str">
        <f t="shared" si="613"/>
        <v/>
      </c>
      <c r="D3525" s="297" t="str">
        <f t="shared" si="614"/>
        <v/>
      </c>
      <c r="E3525" s="298" t="str">
        <f t="shared" si="616"/>
        <v/>
      </c>
      <c r="F3525" s="297"/>
      <c r="G3525" s="297">
        <v>3525</v>
      </c>
      <c r="H3525" s="296" t="str">
        <f t="shared" si="615"/>
        <v/>
      </c>
      <c r="I3525" s="299" t="str">
        <f t="shared" si="608"/>
        <v/>
      </c>
      <c r="J3525" s="93"/>
      <c r="L3525" s="278">
        <f t="shared" si="609"/>
        <v>0</v>
      </c>
      <c r="M3525" s="278">
        <f t="shared" si="610"/>
        <v>0</v>
      </c>
      <c r="N3525" s="319">
        <f t="shared" si="611"/>
        <v>0</v>
      </c>
      <c r="O3525" s="300"/>
      <c r="P3525" s="300"/>
      <c r="Q3525" s="297"/>
      <c r="R3525" s="297"/>
      <c r="S3525" s="299" t="str">
        <f t="shared" si="606"/>
        <v/>
      </c>
    </row>
    <row r="3526" spans="1:19" ht="30" customHeight="1" x14ac:dyDescent="0.2">
      <c r="A3526" s="277" t="str">
        <f t="shared" si="607"/>
        <v/>
      </c>
      <c r="B3526" s="296" t="str">
        <f t="shared" si="612"/>
        <v/>
      </c>
      <c r="C3526" s="296" t="str">
        <f t="shared" si="613"/>
        <v/>
      </c>
      <c r="D3526" s="297" t="str">
        <f t="shared" si="614"/>
        <v/>
      </c>
      <c r="E3526" s="298" t="str">
        <f t="shared" si="616"/>
        <v/>
      </c>
      <c r="F3526" s="297"/>
      <c r="G3526" s="297">
        <v>3526</v>
      </c>
      <c r="H3526" s="296" t="str">
        <f t="shared" si="615"/>
        <v/>
      </c>
      <c r="I3526" s="299" t="str">
        <f t="shared" si="608"/>
        <v/>
      </c>
      <c r="J3526" s="93"/>
      <c r="L3526" s="278">
        <f t="shared" si="609"/>
        <v>0</v>
      </c>
      <c r="M3526" s="278">
        <f t="shared" si="610"/>
        <v>0</v>
      </c>
      <c r="N3526" s="319">
        <f t="shared" si="611"/>
        <v>0</v>
      </c>
      <c r="O3526" s="300"/>
      <c r="P3526" s="300"/>
      <c r="Q3526" s="297"/>
      <c r="R3526" s="297"/>
      <c r="S3526" s="299" t="str">
        <f t="shared" si="606"/>
        <v/>
      </c>
    </row>
    <row r="3527" spans="1:19" ht="30" customHeight="1" x14ac:dyDescent="0.2">
      <c r="A3527" s="277" t="str">
        <f t="shared" si="607"/>
        <v/>
      </c>
      <c r="B3527" s="296" t="str">
        <f t="shared" si="612"/>
        <v/>
      </c>
      <c r="C3527" s="296" t="str">
        <f t="shared" si="613"/>
        <v/>
      </c>
      <c r="D3527" s="297" t="str">
        <f t="shared" si="614"/>
        <v/>
      </c>
      <c r="E3527" s="298" t="str">
        <f t="shared" si="616"/>
        <v/>
      </c>
      <c r="F3527" s="297"/>
      <c r="G3527" s="297">
        <v>3527</v>
      </c>
      <c r="H3527" s="296" t="str">
        <f t="shared" si="615"/>
        <v/>
      </c>
      <c r="I3527" s="299" t="str">
        <f t="shared" si="608"/>
        <v/>
      </c>
      <c r="J3527" s="93"/>
      <c r="L3527" s="278">
        <f t="shared" si="609"/>
        <v>0</v>
      </c>
      <c r="M3527" s="278">
        <f t="shared" si="610"/>
        <v>0</v>
      </c>
      <c r="N3527" s="319">
        <f t="shared" si="611"/>
        <v>0</v>
      </c>
      <c r="O3527" s="300"/>
      <c r="P3527" s="300"/>
      <c r="Q3527" s="297"/>
      <c r="R3527" s="297"/>
      <c r="S3527" s="299" t="str">
        <f t="shared" si="606"/>
        <v/>
      </c>
    </row>
    <row r="3528" spans="1:19" ht="30" customHeight="1" x14ac:dyDescent="0.2">
      <c r="A3528" s="277" t="str">
        <f t="shared" si="607"/>
        <v/>
      </c>
      <c r="B3528" s="296" t="str">
        <f t="shared" si="612"/>
        <v/>
      </c>
      <c r="C3528" s="296" t="str">
        <f t="shared" si="613"/>
        <v/>
      </c>
      <c r="D3528" s="297" t="str">
        <f t="shared" si="614"/>
        <v/>
      </c>
      <c r="E3528" s="298" t="str">
        <f t="shared" si="616"/>
        <v/>
      </c>
      <c r="F3528" s="297"/>
      <c r="G3528" s="297">
        <v>3528</v>
      </c>
      <c r="H3528" s="296" t="str">
        <f t="shared" si="615"/>
        <v/>
      </c>
      <c r="I3528" s="299" t="str">
        <f t="shared" si="608"/>
        <v/>
      </c>
      <c r="J3528" s="93"/>
      <c r="L3528" s="278">
        <f t="shared" si="609"/>
        <v>0</v>
      </c>
      <c r="M3528" s="278">
        <f t="shared" si="610"/>
        <v>0</v>
      </c>
      <c r="N3528" s="319">
        <f t="shared" si="611"/>
        <v>0</v>
      </c>
      <c r="O3528" s="300"/>
      <c r="P3528" s="300"/>
      <c r="Q3528" s="297"/>
      <c r="R3528" s="297"/>
      <c r="S3528" s="299" t="str">
        <f t="shared" si="606"/>
        <v/>
      </c>
    </row>
    <row r="3529" spans="1:19" ht="30" customHeight="1" x14ac:dyDescent="0.2">
      <c r="A3529" s="277" t="str">
        <f t="shared" si="607"/>
        <v/>
      </c>
      <c r="B3529" s="296" t="str">
        <f t="shared" si="612"/>
        <v/>
      </c>
      <c r="C3529" s="296" t="str">
        <f t="shared" si="613"/>
        <v/>
      </c>
      <c r="D3529" s="297" t="str">
        <f t="shared" si="614"/>
        <v/>
      </c>
      <c r="E3529" s="298" t="str">
        <f t="shared" si="616"/>
        <v/>
      </c>
      <c r="F3529" s="297"/>
      <c r="G3529" s="297">
        <v>3529</v>
      </c>
      <c r="H3529" s="296" t="str">
        <f t="shared" si="615"/>
        <v/>
      </c>
      <c r="I3529" s="299" t="str">
        <f t="shared" si="608"/>
        <v/>
      </c>
      <c r="J3529" s="93"/>
      <c r="L3529" s="278">
        <f t="shared" si="609"/>
        <v>0</v>
      </c>
      <c r="M3529" s="278">
        <f t="shared" si="610"/>
        <v>0</v>
      </c>
      <c r="N3529" s="319">
        <f t="shared" si="611"/>
        <v>0</v>
      </c>
      <c r="O3529" s="300"/>
      <c r="P3529" s="300"/>
      <c r="Q3529" s="297"/>
      <c r="R3529" s="297"/>
      <c r="S3529" s="299" t="str">
        <f t="shared" si="606"/>
        <v/>
      </c>
    </row>
    <row r="3530" spans="1:19" ht="30" customHeight="1" x14ac:dyDescent="0.2">
      <c r="A3530" s="277" t="str">
        <f t="shared" si="607"/>
        <v/>
      </c>
      <c r="B3530" s="296" t="str">
        <f t="shared" si="612"/>
        <v/>
      </c>
      <c r="C3530" s="296" t="str">
        <f t="shared" si="613"/>
        <v/>
      </c>
      <c r="D3530" s="297" t="str">
        <f t="shared" si="614"/>
        <v/>
      </c>
      <c r="E3530" s="298" t="str">
        <f t="shared" si="616"/>
        <v/>
      </c>
      <c r="F3530" s="297"/>
      <c r="G3530" s="297">
        <v>3530</v>
      </c>
      <c r="H3530" s="296" t="str">
        <f t="shared" si="615"/>
        <v/>
      </c>
      <c r="I3530" s="299" t="str">
        <f t="shared" si="608"/>
        <v/>
      </c>
      <c r="J3530" s="93"/>
      <c r="L3530" s="278">
        <f t="shared" si="609"/>
        <v>0</v>
      </c>
      <c r="M3530" s="278">
        <f t="shared" si="610"/>
        <v>0</v>
      </c>
      <c r="N3530" s="319">
        <f t="shared" si="611"/>
        <v>0</v>
      </c>
      <c r="O3530" s="300"/>
      <c r="P3530" s="300"/>
      <c r="Q3530" s="297"/>
      <c r="R3530" s="297"/>
      <c r="S3530" s="299" t="str">
        <f t="shared" si="606"/>
        <v/>
      </c>
    </row>
    <row r="3531" spans="1:19" ht="30" customHeight="1" x14ac:dyDescent="0.2">
      <c r="A3531" s="277" t="str">
        <f t="shared" si="607"/>
        <v/>
      </c>
      <c r="B3531" s="296" t="str">
        <f t="shared" si="612"/>
        <v/>
      </c>
      <c r="C3531" s="296" t="str">
        <f t="shared" si="613"/>
        <v/>
      </c>
      <c r="D3531" s="297" t="str">
        <f t="shared" si="614"/>
        <v/>
      </c>
      <c r="E3531" s="298" t="str">
        <f t="shared" si="616"/>
        <v/>
      </c>
      <c r="F3531" s="297"/>
      <c r="G3531" s="297">
        <v>3531</v>
      </c>
      <c r="H3531" s="296" t="str">
        <f t="shared" si="615"/>
        <v/>
      </c>
      <c r="I3531" s="299" t="str">
        <f t="shared" si="608"/>
        <v/>
      </c>
      <c r="J3531" s="93"/>
      <c r="L3531" s="278">
        <f t="shared" si="609"/>
        <v>0</v>
      </c>
      <c r="M3531" s="278">
        <f t="shared" si="610"/>
        <v>0</v>
      </c>
      <c r="N3531" s="319">
        <f t="shared" si="611"/>
        <v>0</v>
      </c>
      <c r="O3531" s="300"/>
      <c r="P3531" s="300"/>
      <c r="Q3531" s="297"/>
      <c r="R3531" s="297"/>
      <c r="S3531" s="299" t="str">
        <f t="shared" si="606"/>
        <v/>
      </c>
    </row>
    <row r="3532" spans="1:19" ht="30" customHeight="1" x14ac:dyDescent="0.2">
      <c r="A3532" s="277" t="str">
        <f t="shared" si="607"/>
        <v/>
      </c>
      <c r="B3532" s="296" t="str">
        <f t="shared" si="612"/>
        <v/>
      </c>
      <c r="C3532" s="296" t="str">
        <f t="shared" si="613"/>
        <v/>
      </c>
      <c r="D3532" s="297" t="str">
        <f t="shared" si="614"/>
        <v/>
      </c>
      <c r="E3532" s="298" t="str">
        <f t="shared" si="616"/>
        <v/>
      </c>
      <c r="F3532" s="297"/>
      <c r="G3532" s="297">
        <v>3532</v>
      </c>
      <c r="H3532" s="296" t="str">
        <f t="shared" si="615"/>
        <v/>
      </c>
      <c r="I3532" s="299" t="str">
        <f t="shared" si="608"/>
        <v/>
      </c>
      <c r="J3532" s="93"/>
      <c r="L3532" s="278">
        <f t="shared" si="609"/>
        <v>0</v>
      </c>
      <c r="M3532" s="278">
        <f t="shared" si="610"/>
        <v>0</v>
      </c>
      <c r="N3532" s="319">
        <f t="shared" si="611"/>
        <v>0</v>
      </c>
      <c r="O3532" s="300"/>
      <c r="P3532" s="300"/>
      <c r="Q3532" s="297"/>
      <c r="R3532" s="297"/>
      <c r="S3532" s="299" t="str">
        <f t="shared" si="606"/>
        <v/>
      </c>
    </row>
    <row r="3533" spans="1:19" ht="30" customHeight="1" x14ac:dyDescent="0.2">
      <c r="A3533" s="277" t="str">
        <f t="shared" si="607"/>
        <v/>
      </c>
      <c r="B3533" s="296" t="str">
        <f t="shared" si="612"/>
        <v/>
      </c>
      <c r="C3533" s="296" t="str">
        <f t="shared" si="613"/>
        <v/>
      </c>
      <c r="D3533" s="297" t="str">
        <f t="shared" si="614"/>
        <v/>
      </c>
      <c r="E3533" s="298" t="str">
        <f t="shared" si="616"/>
        <v/>
      </c>
      <c r="F3533" s="297"/>
      <c r="G3533" s="297">
        <v>3533</v>
      </c>
      <c r="H3533" s="296" t="str">
        <f t="shared" si="615"/>
        <v/>
      </c>
      <c r="I3533" s="299" t="str">
        <f t="shared" si="608"/>
        <v/>
      </c>
      <c r="J3533" s="93"/>
      <c r="L3533" s="278">
        <f t="shared" si="609"/>
        <v>0</v>
      </c>
      <c r="M3533" s="278">
        <f t="shared" si="610"/>
        <v>0</v>
      </c>
      <c r="N3533" s="319">
        <f t="shared" si="611"/>
        <v>0</v>
      </c>
      <c r="O3533" s="300"/>
      <c r="P3533" s="300"/>
      <c r="Q3533" s="297"/>
      <c r="R3533" s="297"/>
      <c r="S3533" s="299" t="str">
        <f t="shared" si="606"/>
        <v/>
      </c>
    </row>
    <row r="3534" spans="1:19" ht="30" customHeight="1" x14ac:dyDescent="0.2">
      <c r="A3534" s="277" t="str">
        <f t="shared" si="607"/>
        <v/>
      </c>
      <c r="B3534" s="296" t="str">
        <f t="shared" si="612"/>
        <v/>
      </c>
      <c r="C3534" s="296" t="str">
        <f t="shared" si="613"/>
        <v/>
      </c>
      <c r="D3534" s="297" t="str">
        <f t="shared" si="614"/>
        <v/>
      </c>
      <c r="E3534" s="298" t="str">
        <f t="shared" si="616"/>
        <v/>
      </c>
      <c r="F3534" s="297"/>
      <c r="G3534" s="297">
        <v>3534</v>
      </c>
      <c r="H3534" s="296" t="str">
        <f t="shared" si="615"/>
        <v/>
      </c>
      <c r="I3534" s="299" t="str">
        <f t="shared" si="608"/>
        <v/>
      </c>
      <c r="J3534" s="93"/>
      <c r="L3534" s="278">
        <f t="shared" si="609"/>
        <v>0</v>
      </c>
      <c r="M3534" s="278">
        <f t="shared" si="610"/>
        <v>0</v>
      </c>
      <c r="N3534" s="319">
        <f t="shared" si="611"/>
        <v>0</v>
      </c>
      <c r="O3534" s="300"/>
      <c r="P3534" s="300"/>
      <c r="Q3534" s="297"/>
      <c r="R3534" s="297"/>
      <c r="S3534" s="299" t="str">
        <f t="shared" si="606"/>
        <v/>
      </c>
    </row>
    <row r="3535" spans="1:19" ht="30" customHeight="1" x14ac:dyDescent="0.2">
      <c r="A3535" s="277" t="str">
        <f t="shared" si="607"/>
        <v/>
      </c>
      <c r="B3535" s="296" t="str">
        <f t="shared" si="612"/>
        <v/>
      </c>
      <c r="C3535" s="296" t="str">
        <f t="shared" si="613"/>
        <v/>
      </c>
      <c r="D3535" s="297" t="str">
        <f t="shared" si="614"/>
        <v/>
      </c>
      <c r="E3535" s="298" t="str">
        <f t="shared" si="616"/>
        <v/>
      </c>
      <c r="F3535" s="297"/>
      <c r="G3535" s="297">
        <v>3535</v>
      </c>
      <c r="H3535" s="296" t="str">
        <f t="shared" si="615"/>
        <v/>
      </c>
      <c r="I3535" s="299" t="str">
        <f t="shared" si="608"/>
        <v/>
      </c>
      <c r="J3535" s="93"/>
      <c r="L3535" s="278">
        <f t="shared" si="609"/>
        <v>0</v>
      </c>
      <c r="M3535" s="278">
        <f t="shared" si="610"/>
        <v>0</v>
      </c>
      <c r="N3535" s="319">
        <f t="shared" si="611"/>
        <v>0</v>
      </c>
      <c r="O3535" s="300"/>
      <c r="P3535" s="300"/>
      <c r="Q3535" s="297"/>
      <c r="R3535" s="297"/>
      <c r="S3535" s="299" t="str">
        <f t="shared" si="606"/>
        <v/>
      </c>
    </row>
    <row r="3536" spans="1:19" ht="30" customHeight="1" x14ac:dyDescent="0.2">
      <c r="A3536" s="277" t="str">
        <f t="shared" si="607"/>
        <v/>
      </c>
      <c r="B3536" s="296" t="str">
        <f t="shared" si="612"/>
        <v/>
      </c>
      <c r="C3536" s="296" t="str">
        <f t="shared" si="613"/>
        <v/>
      </c>
      <c r="D3536" s="297" t="str">
        <f t="shared" si="614"/>
        <v/>
      </c>
      <c r="E3536" s="298" t="str">
        <f t="shared" si="616"/>
        <v/>
      </c>
      <c r="F3536" s="297"/>
      <c r="G3536" s="297">
        <v>3536</v>
      </c>
      <c r="H3536" s="296" t="str">
        <f t="shared" si="615"/>
        <v/>
      </c>
      <c r="I3536" s="299" t="str">
        <f t="shared" si="608"/>
        <v/>
      </c>
      <c r="J3536" s="93"/>
      <c r="L3536" s="278">
        <f t="shared" si="609"/>
        <v>0</v>
      </c>
      <c r="M3536" s="278">
        <f t="shared" si="610"/>
        <v>0</v>
      </c>
      <c r="N3536" s="319">
        <f t="shared" si="611"/>
        <v>0</v>
      </c>
      <c r="O3536" s="300"/>
      <c r="P3536" s="300"/>
      <c r="Q3536" s="297"/>
      <c r="R3536" s="297"/>
      <c r="S3536" s="299" t="str">
        <f t="shared" si="606"/>
        <v/>
      </c>
    </row>
    <row r="3537" spans="1:19" ht="30" customHeight="1" x14ac:dyDescent="0.2">
      <c r="A3537" s="277" t="str">
        <f t="shared" si="607"/>
        <v/>
      </c>
      <c r="B3537" s="296" t="str">
        <f t="shared" si="612"/>
        <v/>
      </c>
      <c r="C3537" s="296" t="str">
        <f t="shared" si="613"/>
        <v/>
      </c>
      <c r="D3537" s="297" t="str">
        <f t="shared" si="614"/>
        <v/>
      </c>
      <c r="E3537" s="298" t="str">
        <f t="shared" si="616"/>
        <v/>
      </c>
      <c r="F3537" s="297"/>
      <c r="G3537" s="297">
        <v>3537</v>
      </c>
      <c r="H3537" s="296" t="str">
        <f t="shared" si="615"/>
        <v/>
      </c>
      <c r="I3537" s="299" t="str">
        <f t="shared" si="608"/>
        <v/>
      </c>
      <c r="J3537" s="93"/>
      <c r="L3537" s="278">
        <f t="shared" si="609"/>
        <v>0</v>
      </c>
      <c r="M3537" s="278">
        <f t="shared" si="610"/>
        <v>0</v>
      </c>
      <c r="N3537" s="319">
        <f t="shared" si="611"/>
        <v>0</v>
      </c>
      <c r="O3537" s="300"/>
      <c r="P3537" s="300"/>
      <c r="Q3537" s="297"/>
      <c r="R3537" s="297"/>
      <c r="S3537" s="299" t="str">
        <f t="shared" ref="S3537:S3600" si="617">IF(R3537="","",CONCATENATE("C",IF(R3537&gt;$X$1-25,0,INT(($X$1-R3537-20)/5))))</f>
        <v/>
      </c>
    </row>
    <row r="3538" spans="1:19" ht="30" customHeight="1" x14ac:dyDescent="0.2">
      <c r="A3538" s="277" t="str">
        <f t="shared" si="607"/>
        <v/>
      </c>
      <c r="B3538" s="296" t="str">
        <f t="shared" si="612"/>
        <v/>
      </c>
      <c r="C3538" s="296" t="str">
        <f t="shared" si="613"/>
        <v/>
      </c>
      <c r="D3538" s="297" t="str">
        <f t="shared" si="614"/>
        <v/>
      </c>
      <c r="E3538" s="298" t="str">
        <f t="shared" si="616"/>
        <v/>
      </c>
      <c r="F3538" s="297"/>
      <c r="G3538" s="297">
        <v>3538</v>
      </c>
      <c r="H3538" s="296" t="str">
        <f t="shared" si="615"/>
        <v/>
      </c>
      <c r="I3538" s="299" t="str">
        <f t="shared" si="608"/>
        <v/>
      </c>
      <c r="J3538" s="93"/>
      <c r="L3538" s="278">
        <f t="shared" si="609"/>
        <v>0</v>
      </c>
      <c r="M3538" s="278">
        <f t="shared" si="610"/>
        <v>0</v>
      </c>
      <c r="N3538" s="319">
        <f t="shared" si="611"/>
        <v>0</v>
      </c>
      <c r="O3538" s="300"/>
      <c r="P3538" s="300"/>
      <c r="Q3538" s="297"/>
      <c r="R3538" s="297"/>
      <c r="S3538" s="299" t="str">
        <f t="shared" si="617"/>
        <v/>
      </c>
    </row>
    <row r="3539" spans="1:19" ht="30" customHeight="1" x14ac:dyDescent="0.2">
      <c r="A3539" s="277" t="str">
        <f t="shared" si="607"/>
        <v/>
      </c>
      <c r="B3539" s="296" t="str">
        <f t="shared" si="612"/>
        <v/>
      </c>
      <c r="C3539" s="296" t="str">
        <f t="shared" si="613"/>
        <v/>
      </c>
      <c r="D3539" s="297" t="str">
        <f t="shared" si="614"/>
        <v/>
      </c>
      <c r="E3539" s="298" t="str">
        <f t="shared" si="616"/>
        <v/>
      </c>
      <c r="F3539" s="297"/>
      <c r="G3539" s="297">
        <v>3539</v>
      </c>
      <c r="H3539" s="296" t="str">
        <f t="shared" si="615"/>
        <v/>
      </c>
      <c r="I3539" s="299" t="str">
        <f t="shared" si="608"/>
        <v/>
      </c>
      <c r="J3539" s="93"/>
      <c r="L3539" s="278">
        <f t="shared" si="609"/>
        <v>0</v>
      </c>
      <c r="M3539" s="278">
        <f t="shared" si="610"/>
        <v>0</v>
      </c>
      <c r="N3539" s="319">
        <f t="shared" si="611"/>
        <v>0</v>
      </c>
      <c r="O3539" s="300"/>
      <c r="P3539" s="300"/>
      <c r="Q3539" s="297"/>
      <c r="R3539" s="297"/>
      <c r="S3539" s="299" t="str">
        <f t="shared" si="617"/>
        <v/>
      </c>
    </row>
    <row r="3540" spans="1:19" ht="30" customHeight="1" x14ac:dyDescent="0.2">
      <c r="A3540" s="277" t="str">
        <f t="shared" si="607"/>
        <v/>
      </c>
      <c r="B3540" s="296" t="str">
        <f t="shared" si="612"/>
        <v/>
      </c>
      <c r="C3540" s="296" t="str">
        <f t="shared" si="613"/>
        <v/>
      </c>
      <c r="D3540" s="297" t="str">
        <f t="shared" si="614"/>
        <v/>
      </c>
      <c r="E3540" s="298" t="str">
        <f t="shared" si="616"/>
        <v/>
      </c>
      <c r="F3540" s="297"/>
      <c r="G3540" s="297">
        <v>3540</v>
      </c>
      <c r="H3540" s="296" t="str">
        <f t="shared" si="615"/>
        <v/>
      </c>
      <c r="I3540" s="299" t="str">
        <f t="shared" si="608"/>
        <v/>
      </c>
      <c r="J3540" s="93"/>
      <c r="L3540" s="278">
        <f t="shared" si="609"/>
        <v>0</v>
      </c>
      <c r="M3540" s="278">
        <f t="shared" si="610"/>
        <v>0</v>
      </c>
      <c r="N3540" s="319">
        <f t="shared" si="611"/>
        <v>0</v>
      </c>
      <c r="O3540" s="300"/>
      <c r="P3540" s="300"/>
      <c r="Q3540" s="297"/>
      <c r="R3540" s="297"/>
      <c r="S3540" s="299" t="str">
        <f t="shared" si="617"/>
        <v/>
      </c>
    </row>
    <row r="3541" spans="1:19" ht="30" customHeight="1" x14ac:dyDescent="0.2">
      <c r="A3541" s="277" t="str">
        <f t="shared" si="607"/>
        <v/>
      </c>
      <c r="B3541" s="296" t="str">
        <f t="shared" si="612"/>
        <v/>
      </c>
      <c r="C3541" s="296" t="str">
        <f t="shared" si="613"/>
        <v/>
      </c>
      <c r="D3541" s="297" t="str">
        <f t="shared" si="614"/>
        <v/>
      </c>
      <c r="E3541" s="298" t="str">
        <f t="shared" si="616"/>
        <v/>
      </c>
      <c r="F3541" s="297"/>
      <c r="G3541" s="297">
        <v>3541</v>
      </c>
      <c r="H3541" s="296" t="str">
        <f t="shared" si="615"/>
        <v/>
      </c>
      <c r="I3541" s="299" t="str">
        <f t="shared" si="608"/>
        <v/>
      </c>
      <c r="J3541" s="93"/>
      <c r="L3541" s="278">
        <f t="shared" si="609"/>
        <v>0</v>
      </c>
      <c r="M3541" s="278">
        <f t="shared" si="610"/>
        <v>0</v>
      </c>
      <c r="N3541" s="319">
        <f t="shared" si="611"/>
        <v>0</v>
      </c>
      <c r="O3541" s="300"/>
      <c r="P3541" s="300"/>
      <c r="Q3541" s="297"/>
      <c r="R3541" s="297"/>
      <c r="S3541" s="299" t="str">
        <f t="shared" si="617"/>
        <v/>
      </c>
    </row>
    <row r="3542" spans="1:19" ht="30" customHeight="1" x14ac:dyDescent="0.2">
      <c r="A3542" s="277" t="str">
        <f t="shared" si="607"/>
        <v/>
      </c>
      <c r="B3542" s="296" t="str">
        <f t="shared" si="612"/>
        <v/>
      </c>
      <c r="C3542" s="296" t="str">
        <f t="shared" si="613"/>
        <v/>
      </c>
      <c r="D3542" s="297" t="str">
        <f t="shared" si="614"/>
        <v/>
      </c>
      <c r="E3542" s="298" t="str">
        <f t="shared" si="616"/>
        <v/>
      </c>
      <c r="F3542" s="297"/>
      <c r="G3542" s="297">
        <v>3542</v>
      </c>
      <c r="H3542" s="296" t="str">
        <f t="shared" si="615"/>
        <v/>
      </c>
      <c r="I3542" s="299" t="str">
        <f t="shared" si="608"/>
        <v/>
      </c>
      <c r="J3542" s="93"/>
      <c r="L3542" s="278">
        <f t="shared" si="609"/>
        <v>0</v>
      </c>
      <c r="M3542" s="278">
        <f t="shared" si="610"/>
        <v>0</v>
      </c>
      <c r="N3542" s="319">
        <f t="shared" si="611"/>
        <v>0</v>
      </c>
      <c r="O3542" s="300"/>
      <c r="P3542" s="300"/>
      <c r="Q3542" s="297"/>
      <c r="R3542" s="297"/>
      <c r="S3542" s="299" t="str">
        <f t="shared" si="617"/>
        <v/>
      </c>
    </row>
    <row r="3543" spans="1:19" ht="30" customHeight="1" x14ac:dyDescent="0.2">
      <c r="A3543" s="277" t="str">
        <f t="shared" si="607"/>
        <v/>
      </c>
      <c r="B3543" s="296" t="str">
        <f t="shared" si="612"/>
        <v/>
      </c>
      <c r="C3543" s="296" t="str">
        <f t="shared" si="613"/>
        <v/>
      </c>
      <c r="D3543" s="297" t="str">
        <f t="shared" si="614"/>
        <v/>
      </c>
      <c r="E3543" s="298" t="str">
        <f t="shared" si="616"/>
        <v/>
      </c>
      <c r="F3543" s="297"/>
      <c r="G3543" s="297">
        <v>3543</v>
      </c>
      <c r="H3543" s="296" t="str">
        <f t="shared" si="615"/>
        <v/>
      </c>
      <c r="I3543" s="299" t="str">
        <f t="shared" si="608"/>
        <v/>
      </c>
      <c r="J3543" s="93"/>
      <c r="L3543" s="278">
        <f t="shared" si="609"/>
        <v>0</v>
      </c>
      <c r="M3543" s="278">
        <f t="shared" si="610"/>
        <v>0</v>
      </c>
      <c r="N3543" s="319">
        <f t="shared" si="611"/>
        <v>0</v>
      </c>
      <c r="O3543" s="300"/>
      <c r="P3543" s="300"/>
      <c r="Q3543" s="297"/>
      <c r="R3543" s="297"/>
      <c r="S3543" s="299" t="str">
        <f t="shared" si="617"/>
        <v/>
      </c>
    </row>
    <row r="3544" spans="1:19" ht="30" customHeight="1" x14ac:dyDescent="0.2">
      <c r="A3544" s="277" t="str">
        <f t="shared" si="607"/>
        <v/>
      </c>
      <c r="B3544" s="296" t="str">
        <f t="shared" si="612"/>
        <v/>
      </c>
      <c r="C3544" s="296" t="str">
        <f t="shared" si="613"/>
        <v/>
      </c>
      <c r="D3544" s="297" t="str">
        <f t="shared" si="614"/>
        <v/>
      </c>
      <c r="E3544" s="298" t="str">
        <f t="shared" si="616"/>
        <v/>
      </c>
      <c r="F3544" s="297"/>
      <c r="G3544" s="297">
        <v>3544</v>
      </c>
      <c r="H3544" s="296" t="str">
        <f t="shared" si="615"/>
        <v/>
      </c>
      <c r="I3544" s="299" t="str">
        <f t="shared" si="608"/>
        <v/>
      </c>
      <c r="J3544" s="93"/>
      <c r="L3544" s="278">
        <f t="shared" si="609"/>
        <v>0</v>
      </c>
      <c r="M3544" s="278">
        <f t="shared" si="610"/>
        <v>0</v>
      </c>
      <c r="N3544" s="319">
        <f t="shared" si="611"/>
        <v>0</v>
      </c>
      <c r="O3544" s="300"/>
      <c r="P3544" s="300"/>
      <c r="Q3544" s="297"/>
      <c r="R3544" s="297"/>
      <c r="S3544" s="299" t="str">
        <f t="shared" si="617"/>
        <v/>
      </c>
    </row>
    <row r="3545" spans="1:19" ht="30" customHeight="1" x14ac:dyDescent="0.2">
      <c r="A3545" s="277" t="str">
        <f t="shared" si="607"/>
        <v/>
      </c>
      <c r="B3545" s="296" t="str">
        <f t="shared" si="612"/>
        <v/>
      </c>
      <c r="C3545" s="296" t="str">
        <f t="shared" si="613"/>
        <v/>
      </c>
      <c r="D3545" s="297" t="str">
        <f t="shared" si="614"/>
        <v/>
      </c>
      <c r="E3545" s="298" t="str">
        <f t="shared" si="616"/>
        <v/>
      </c>
      <c r="F3545" s="297"/>
      <c r="G3545" s="297">
        <v>3545</v>
      </c>
      <c r="H3545" s="296" t="str">
        <f t="shared" si="615"/>
        <v/>
      </c>
      <c r="I3545" s="299" t="str">
        <f t="shared" si="608"/>
        <v/>
      </c>
      <c r="J3545" s="93"/>
      <c r="L3545" s="278">
        <f t="shared" si="609"/>
        <v>0</v>
      </c>
      <c r="M3545" s="278">
        <f t="shared" si="610"/>
        <v>0</v>
      </c>
      <c r="N3545" s="319">
        <f t="shared" si="611"/>
        <v>0</v>
      </c>
      <c r="O3545" s="300"/>
      <c r="P3545" s="300"/>
      <c r="Q3545" s="297"/>
      <c r="R3545" s="297"/>
      <c r="S3545" s="299" t="str">
        <f t="shared" si="617"/>
        <v/>
      </c>
    </row>
    <row r="3546" spans="1:19" ht="30" customHeight="1" x14ac:dyDescent="0.2">
      <c r="A3546" s="277" t="str">
        <f t="shared" si="607"/>
        <v/>
      </c>
      <c r="B3546" s="296" t="str">
        <f t="shared" si="612"/>
        <v/>
      </c>
      <c r="C3546" s="296" t="str">
        <f t="shared" si="613"/>
        <v/>
      </c>
      <c r="D3546" s="297" t="str">
        <f t="shared" si="614"/>
        <v/>
      </c>
      <c r="E3546" s="298" t="str">
        <f t="shared" si="616"/>
        <v/>
      </c>
      <c r="F3546" s="297"/>
      <c r="G3546" s="297">
        <v>3546</v>
      </c>
      <c r="H3546" s="296" t="str">
        <f t="shared" si="615"/>
        <v/>
      </c>
      <c r="I3546" s="299" t="str">
        <f t="shared" si="608"/>
        <v/>
      </c>
      <c r="J3546" s="93"/>
      <c r="L3546" s="278">
        <f t="shared" si="609"/>
        <v>0</v>
      </c>
      <c r="M3546" s="278">
        <f t="shared" si="610"/>
        <v>0</v>
      </c>
      <c r="N3546" s="319">
        <f t="shared" si="611"/>
        <v>0</v>
      </c>
      <c r="O3546" s="300"/>
      <c r="P3546" s="300"/>
      <c r="Q3546" s="297"/>
      <c r="R3546" s="297"/>
      <c r="S3546" s="299" t="str">
        <f t="shared" si="617"/>
        <v/>
      </c>
    </row>
    <row r="3547" spans="1:19" ht="30" customHeight="1" x14ac:dyDescent="0.2">
      <c r="A3547" s="277" t="str">
        <f t="shared" si="607"/>
        <v/>
      </c>
      <c r="B3547" s="296" t="str">
        <f t="shared" si="612"/>
        <v/>
      </c>
      <c r="C3547" s="296" t="str">
        <f t="shared" si="613"/>
        <v/>
      </c>
      <c r="D3547" s="297" t="str">
        <f t="shared" si="614"/>
        <v/>
      </c>
      <c r="E3547" s="298" t="str">
        <f t="shared" si="616"/>
        <v/>
      </c>
      <c r="F3547" s="297"/>
      <c r="G3547" s="297">
        <v>3547</v>
      </c>
      <c r="H3547" s="296" t="str">
        <f t="shared" si="615"/>
        <v/>
      </c>
      <c r="I3547" s="299" t="str">
        <f t="shared" si="608"/>
        <v/>
      </c>
      <c r="J3547" s="93"/>
      <c r="L3547" s="278">
        <f t="shared" si="609"/>
        <v>0</v>
      </c>
      <c r="M3547" s="278">
        <f t="shared" si="610"/>
        <v>0</v>
      </c>
      <c r="N3547" s="319">
        <f t="shared" si="611"/>
        <v>0</v>
      </c>
      <c r="O3547" s="300"/>
      <c r="P3547" s="300"/>
      <c r="Q3547" s="297"/>
      <c r="R3547" s="297"/>
      <c r="S3547" s="299" t="str">
        <f t="shared" si="617"/>
        <v/>
      </c>
    </row>
    <row r="3548" spans="1:19" ht="30" customHeight="1" x14ac:dyDescent="0.2">
      <c r="A3548" s="277" t="str">
        <f t="shared" si="607"/>
        <v/>
      </c>
      <c r="B3548" s="296" t="str">
        <f t="shared" si="612"/>
        <v/>
      </c>
      <c r="C3548" s="296" t="str">
        <f t="shared" si="613"/>
        <v/>
      </c>
      <c r="D3548" s="297" t="str">
        <f t="shared" si="614"/>
        <v/>
      </c>
      <c r="E3548" s="298" t="str">
        <f t="shared" si="616"/>
        <v/>
      </c>
      <c r="F3548" s="297"/>
      <c r="G3548" s="297">
        <v>3548</v>
      </c>
      <c r="H3548" s="296" t="str">
        <f t="shared" si="615"/>
        <v/>
      </c>
      <c r="I3548" s="299" t="str">
        <f t="shared" si="608"/>
        <v/>
      </c>
      <c r="J3548" s="93"/>
      <c r="L3548" s="278">
        <f t="shared" si="609"/>
        <v>0</v>
      </c>
      <c r="M3548" s="278">
        <f t="shared" si="610"/>
        <v>0</v>
      </c>
      <c r="N3548" s="319">
        <f t="shared" si="611"/>
        <v>0</v>
      </c>
      <c r="O3548" s="300"/>
      <c r="P3548" s="300"/>
      <c r="Q3548" s="297"/>
      <c r="R3548" s="297"/>
      <c r="S3548" s="299" t="str">
        <f t="shared" si="617"/>
        <v/>
      </c>
    </row>
    <row r="3549" spans="1:19" ht="30" customHeight="1" x14ac:dyDescent="0.2">
      <c r="A3549" s="277" t="str">
        <f t="shared" si="607"/>
        <v/>
      </c>
      <c r="B3549" s="296" t="str">
        <f t="shared" si="612"/>
        <v/>
      </c>
      <c r="C3549" s="296" t="str">
        <f t="shared" si="613"/>
        <v/>
      </c>
      <c r="D3549" s="297" t="str">
        <f t="shared" si="614"/>
        <v/>
      </c>
      <c r="E3549" s="298" t="str">
        <f t="shared" si="616"/>
        <v/>
      </c>
      <c r="F3549" s="297"/>
      <c r="G3549" s="297">
        <v>3549</v>
      </c>
      <c r="H3549" s="296" t="str">
        <f t="shared" si="615"/>
        <v/>
      </c>
      <c r="I3549" s="299" t="str">
        <f t="shared" si="608"/>
        <v/>
      </c>
      <c r="J3549" s="93"/>
      <c r="L3549" s="278">
        <f t="shared" si="609"/>
        <v>0</v>
      </c>
      <c r="M3549" s="278">
        <f t="shared" si="610"/>
        <v>0</v>
      </c>
      <c r="N3549" s="319">
        <f t="shared" si="611"/>
        <v>0</v>
      </c>
      <c r="O3549" s="300"/>
      <c r="P3549" s="300"/>
      <c r="Q3549" s="297"/>
      <c r="R3549" s="297"/>
      <c r="S3549" s="299" t="str">
        <f t="shared" si="617"/>
        <v/>
      </c>
    </row>
    <row r="3550" spans="1:19" ht="30" customHeight="1" x14ac:dyDescent="0.2">
      <c r="A3550" s="277" t="str">
        <f t="shared" si="607"/>
        <v/>
      </c>
      <c r="B3550" s="296" t="str">
        <f t="shared" si="612"/>
        <v/>
      </c>
      <c r="C3550" s="296" t="str">
        <f t="shared" si="613"/>
        <v/>
      </c>
      <c r="D3550" s="297" t="str">
        <f t="shared" si="614"/>
        <v/>
      </c>
      <c r="E3550" s="298" t="str">
        <f t="shared" si="616"/>
        <v/>
      </c>
      <c r="F3550" s="297"/>
      <c r="G3550" s="297">
        <v>3550</v>
      </c>
      <c r="H3550" s="296" t="str">
        <f t="shared" si="615"/>
        <v/>
      </c>
      <c r="I3550" s="299" t="str">
        <f t="shared" si="608"/>
        <v/>
      </c>
      <c r="J3550" s="93"/>
      <c r="L3550" s="278">
        <f t="shared" si="609"/>
        <v>0</v>
      </c>
      <c r="M3550" s="278">
        <f t="shared" si="610"/>
        <v>0</v>
      </c>
      <c r="N3550" s="319">
        <f t="shared" si="611"/>
        <v>0</v>
      </c>
      <c r="O3550" s="300"/>
      <c r="P3550" s="300"/>
      <c r="Q3550" s="297"/>
      <c r="R3550" s="297"/>
      <c r="S3550" s="299" t="str">
        <f t="shared" si="617"/>
        <v/>
      </c>
    </row>
    <row r="3551" spans="1:19" ht="30" customHeight="1" x14ac:dyDescent="0.2">
      <c r="A3551" s="277" t="str">
        <f t="shared" si="607"/>
        <v/>
      </c>
      <c r="B3551" s="296" t="str">
        <f t="shared" si="612"/>
        <v/>
      </c>
      <c r="C3551" s="296" t="str">
        <f t="shared" si="613"/>
        <v/>
      </c>
      <c r="D3551" s="297" t="str">
        <f t="shared" si="614"/>
        <v/>
      </c>
      <c r="E3551" s="298" t="str">
        <f t="shared" si="616"/>
        <v/>
      </c>
      <c r="F3551" s="297"/>
      <c r="G3551" s="297">
        <v>3551</v>
      </c>
      <c r="H3551" s="296" t="str">
        <f t="shared" si="615"/>
        <v/>
      </c>
      <c r="I3551" s="299" t="str">
        <f t="shared" si="608"/>
        <v/>
      </c>
      <c r="J3551" s="93"/>
      <c r="L3551" s="278">
        <f t="shared" si="609"/>
        <v>0</v>
      </c>
      <c r="M3551" s="278">
        <f t="shared" si="610"/>
        <v>0</v>
      </c>
      <c r="N3551" s="319">
        <f t="shared" si="611"/>
        <v>0</v>
      </c>
      <c r="O3551" s="300"/>
      <c r="P3551" s="300"/>
      <c r="Q3551" s="297"/>
      <c r="R3551" s="297"/>
      <c r="S3551" s="299" t="str">
        <f t="shared" si="617"/>
        <v/>
      </c>
    </row>
    <row r="3552" spans="1:19" ht="30" customHeight="1" x14ac:dyDescent="0.2">
      <c r="A3552" s="277" t="str">
        <f t="shared" si="607"/>
        <v/>
      </c>
      <c r="B3552" s="296" t="str">
        <f t="shared" si="612"/>
        <v/>
      </c>
      <c r="C3552" s="296" t="str">
        <f t="shared" si="613"/>
        <v/>
      </c>
      <c r="D3552" s="297" t="str">
        <f t="shared" si="614"/>
        <v/>
      </c>
      <c r="E3552" s="298" t="str">
        <f t="shared" si="616"/>
        <v/>
      </c>
      <c r="F3552" s="297"/>
      <c r="G3552" s="297">
        <v>3552</v>
      </c>
      <c r="H3552" s="296" t="str">
        <f t="shared" si="615"/>
        <v/>
      </c>
      <c r="I3552" s="299" t="str">
        <f t="shared" si="608"/>
        <v/>
      </c>
      <c r="J3552" s="93"/>
      <c r="L3552" s="278">
        <f t="shared" si="609"/>
        <v>0</v>
      </c>
      <c r="M3552" s="278">
        <f t="shared" si="610"/>
        <v>0</v>
      </c>
      <c r="N3552" s="319">
        <f t="shared" si="611"/>
        <v>0</v>
      </c>
      <c r="O3552" s="300"/>
      <c r="P3552" s="300"/>
      <c r="Q3552" s="297"/>
      <c r="R3552" s="297"/>
      <c r="S3552" s="299" t="str">
        <f t="shared" si="617"/>
        <v/>
      </c>
    </row>
    <row r="3553" spans="1:19" ht="30" customHeight="1" x14ac:dyDescent="0.2">
      <c r="A3553" s="277" t="str">
        <f t="shared" si="607"/>
        <v/>
      </c>
      <c r="B3553" s="296" t="str">
        <f t="shared" si="612"/>
        <v/>
      </c>
      <c r="C3553" s="296" t="str">
        <f t="shared" si="613"/>
        <v/>
      </c>
      <c r="D3553" s="297" t="str">
        <f t="shared" si="614"/>
        <v/>
      </c>
      <c r="E3553" s="298" t="str">
        <f t="shared" si="616"/>
        <v/>
      </c>
      <c r="F3553" s="297"/>
      <c r="G3553" s="297">
        <v>3553</v>
      </c>
      <c r="H3553" s="296" t="str">
        <f t="shared" si="615"/>
        <v/>
      </c>
      <c r="I3553" s="299" t="str">
        <f t="shared" si="608"/>
        <v/>
      </c>
      <c r="J3553" s="93"/>
      <c r="L3553" s="278">
        <f t="shared" si="609"/>
        <v>0</v>
      </c>
      <c r="M3553" s="278">
        <f t="shared" si="610"/>
        <v>0</v>
      </c>
      <c r="N3553" s="319">
        <f t="shared" si="611"/>
        <v>0</v>
      </c>
      <c r="O3553" s="300"/>
      <c r="P3553" s="300"/>
      <c r="Q3553" s="297"/>
      <c r="R3553" s="297"/>
      <c r="S3553" s="299" t="str">
        <f t="shared" si="617"/>
        <v/>
      </c>
    </row>
    <row r="3554" spans="1:19" ht="30" customHeight="1" x14ac:dyDescent="0.2">
      <c r="A3554" s="277" t="str">
        <f t="shared" si="607"/>
        <v/>
      </c>
      <c r="B3554" s="296" t="str">
        <f t="shared" si="612"/>
        <v/>
      </c>
      <c r="C3554" s="296" t="str">
        <f t="shared" si="613"/>
        <v/>
      </c>
      <c r="D3554" s="297" t="str">
        <f t="shared" si="614"/>
        <v/>
      </c>
      <c r="E3554" s="298" t="str">
        <f t="shared" si="616"/>
        <v/>
      </c>
      <c r="F3554" s="297"/>
      <c r="G3554" s="297">
        <v>3554</v>
      </c>
      <c r="H3554" s="296" t="str">
        <f t="shared" si="615"/>
        <v/>
      </c>
      <c r="I3554" s="299" t="str">
        <f t="shared" si="608"/>
        <v/>
      </c>
      <c r="J3554" s="93"/>
      <c r="L3554" s="278">
        <f t="shared" si="609"/>
        <v>0</v>
      </c>
      <c r="M3554" s="278">
        <f t="shared" si="610"/>
        <v>0</v>
      </c>
      <c r="N3554" s="319">
        <f t="shared" si="611"/>
        <v>0</v>
      </c>
      <c r="O3554" s="300"/>
      <c r="P3554" s="300"/>
      <c r="Q3554" s="297"/>
      <c r="R3554" s="297"/>
      <c r="S3554" s="299" t="str">
        <f t="shared" si="617"/>
        <v/>
      </c>
    </row>
    <row r="3555" spans="1:19" ht="30" customHeight="1" x14ac:dyDescent="0.2">
      <c r="A3555" s="277" t="str">
        <f t="shared" si="607"/>
        <v/>
      </c>
      <c r="B3555" s="296" t="str">
        <f t="shared" si="612"/>
        <v/>
      </c>
      <c r="C3555" s="296" t="str">
        <f t="shared" si="613"/>
        <v/>
      </c>
      <c r="D3555" s="297" t="str">
        <f t="shared" si="614"/>
        <v/>
      </c>
      <c r="E3555" s="298" t="str">
        <f t="shared" si="616"/>
        <v/>
      </c>
      <c r="F3555" s="297"/>
      <c r="G3555" s="297">
        <v>3555</v>
      </c>
      <c r="H3555" s="296" t="str">
        <f t="shared" si="615"/>
        <v/>
      </c>
      <c r="I3555" s="299" t="str">
        <f t="shared" si="608"/>
        <v/>
      </c>
      <c r="J3555" s="93"/>
      <c r="L3555" s="278">
        <f t="shared" si="609"/>
        <v>0</v>
      </c>
      <c r="M3555" s="278">
        <f t="shared" si="610"/>
        <v>0</v>
      </c>
      <c r="N3555" s="319">
        <f t="shared" si="611"/>
        <v>0</v>
      </c>
      <c r="O3555" s="300"/>
      <c r="P3555" s="300"/>
      <c r="Q3555" s="297"/>
      <c r="R3555" s="297"/>
      <c r="S3555" s="299" t="str">
        <f t="shared" si="617"/>
        <v/>
      </c>
    </row>
    <row r="3556" spans="1:19" ht="30" customHeight="1" x14ac:dyDescent="0.2">
      <c r="A3556" s="277" t="str">
        <f t="shared" si="607"/>
        <v/>
      </c>
      <c r="B3556" s="296" t="str">
        <f t="shared" si="612"/>
        <v/>
      </c>
      <c r="C3556" s="296" t="str">
        <f t="shared" si="613"/>
        <v/>
      </c>
      <c r="D3556" s="297" t="str">
        <f t="shared" si="614"/>
        <v/>
      </c>
      <c r="E3556" s="298" t="str">
        <f t="shared" si="616"/>
        <v/>
      </c>
      <c r="F3556" s="297"/>
      <c r="G3556" s="297">
        <v>3556</v>
      </c>
      <c r="H3556" s="296" t="str">
        <f t="shared" si="615"/>
        <v/>
      </c>
      <c r="I3556" s="299" t="str">
        <f t="shared" si="608"/>
        <v/>
      </c>
      <c r="J3556" s="93"/>
      <c r="L3556" s="278">
        <f t="shared" si="609"/>
        <v>0</v>
      </c>
      <c r="M3556" s="278">
        <f t="shared" si="610"/>
        <v>0</v>
      </c>
      <c r="N3556" s="319">
        <f t="shared" si="611"/>
        <v>0</v>
      </c>
      <c r="O3556" s="300"/>
      <c r="P3556" s="300"/>
      <c r="Q3556" s="297"/>
      <c r="R3556" s="297"/>
      <c r="S3556" s="299" t="str">
        <f t="shared" si="617"/>
        <v/>
      </c>
    </row>
    <row r="3557" spans="1:19" ht="30" customHeight="1" x14ac:dyDescent="0.2">
      <c r="A3557" s="277" t="str">
        <f t="shared" si="607"/>
        <v/>
      </c>
      <c r="B3557" s="296" t="str">
        <f t="shared" si="612"/>
        <v/>
      </c>
      <c r="C3557" s="296" t="str">
        <f t="shared" si="613"/>
        <v/>
      </c>
      <c r="D3557" s="297" t="str">
        <f t="shared" si="614"/>
        <v/>
      </c>
      <c r="E3557" s="298" t="str">
        <f t="shared" si="616"/>
        <v/>
      </c>
      <c r="F3557" s="297"/>
      <c r="G3557" s="297">
        <v>3557</v>
      </c>
      <c r="H3557" s="296" t="str">
        <f t="shared" si="615"/>
        <v/>
      </c>
      <c r="I3557" s="299" t="str">
        <f t="shared" si="608"/>
        <v/>
      </c>
      <c r="J3557" s="93"/>
      <c r="L3557" s="278">
        <f t="shared" si="609"/>
        <v>0</v>
      </c>
      <c r="M3557" s="278">
        <f t="shared" si="610"/>
        <v>0</v>
      </c>
      <c r="N3557" s="319">
        <f t="shared" si="611"/>
        <v>0</v>
      </c>
      <c r="O3557" s="300"/>
      <c r="P3557" s="300"/>
      <c r="Q3557" s="297"/>
      <c r="R3557" s="297"/>
      <c r="S3557" s="299" t="str">
        <f t="shared" si="617"/>
        <v/>
      </c>
    </row>
    <row r="3558" spans="1:19" ht="30" customHeight="1" x14ac:dyDescent="0.2">
      <c r="A3558" s="277" t="str">
        <f t="shared" si="607"/>
        <v/>
      </c>
      <c r="B3558" s="296" t="str">
        <f t="shared" si="612"/>
        <v/>
      </c>
      <c r="C3558" s="296" t="str">
        <f t="shared" si="613"/>
        <v/>
      </c>
      <c r="D3558" s="297" t="str">
        <f t="shared" si="614"/>
        <v/>
      </c>
      <c r="E3558" s="298" t="str">
        <f t="shared" si="616"/>
        <v/>
      </c>
      <c r="F3558" s="297"/>
      <c r="G3558" s="297">
        <v>3558</v>
      </c>
      <c r="H3558" s="296" t="str">
        <f t="shared" si="615"/>
        <v/>
      </c>
      <c r="I3558" s="299" t="str">
        <f t="shared" si="608"/>
        <v/>
      </c>
      <c r="J3558" s="93"/>
      <c r="L3558" s="278">
        <f t="shared" si="609"/>
        <v>0</v>
      </c>
      <c r="M3558" s="278">
        <f t="shared" si="610"/>
        <v>0</v>
      </c>
      <c r="N3558" s="319">
        <f t="shared" si="611"/>
        <v>0</v>
      </c>
      <c r="O3558" s="300"/>
      <c r="P3558" s="300"/>
      <c r="Q3558" s="297"/>
      <c r="R3558" s="297"/>
      <c r="S3558" s="299" t="str">
        <f t="shared" si="617"/>
        <v/>
      </c>
    </row>
    <row r="3559" spans="1:19" ht="30" customHeight="1" x14ac:dyDescent="0.2">
      <c r="A3559" s="277" t="str">
        <f t="shared" si="607"/>
        <v/>
      </c>
      <c r="B3559" s="296" t="str">
        <f t="shared" si="612"/>
        <v/>
      </c>
      <c r="C3559" s="296" t="str">
        <f t="shared" si="613"/>
        <v/>
      </c>
      <c r="D3559" s="297" t="str">
        <f t="shared" si="614"/>
        <v/>
      </c>
      <c r="E3559" s="298" t="str">
        <f t="shared" si="616"/>
        <v/>
      </c>
      <c r="F3559" s="297"/>
      <c r="G3559" s="297">
        <v>3559</v>
      </c>
      <c r="H3559" s="296" t="str">
        <f t="shared" si="615"/>
        <v/>
      </c>
      <c r="I3559" s="299" t="str">
        <f t="shared" si="608"/>
        <v/>
      </c>
      <c r="J3559" s="93"/>
      <c r="L3559" s="278">
        <f t="shared" si="609"/>
        <v>0</v>
      </c>
      <c r="M3559" s="278">
        <f t="shared" si="610"/>
        <v>0</v>
      </c>
      <c r="N3559" s="319">
        <f t="shared" si="611"/>
        <v>0</v>
      </c>
      <c r="O3559" s="300"/>
      <c r="P3559" s="300"/>
      <c r="Q3559" s="297"/>
      <c r="R3559" s="297"/>
      <c r="S3559" s="299" t="str">
        <f t="shared" si="617"/>
        <v/>
      </c>
    </row>
    <row r="3560" spans="1:19" ht="30" customHeight="1" x14ac:dyDescent="0.2">
      <c r="A3560" s="277" t="str">
        <f t="shared" si="607"/>
        <v/>
      </c>
      <c r="B3560" s="296" t="str">
        <f t="shared" si="612"/>
        <v/>
      </c>
      <c r="C3560" s="296" t="str">
        <f t="shared" si="613"/>
        <v/>
      </c>
      <c r="D3560" s="297" t="str">
        <f t="shared" si="614"/>
        <v/>
      </c>
      <c r="E3560" s="298" t="str">
        <f t="shared" si="616"/>
        <v/>
      </c>
      <c r="F3560" s="297"/>
      <c r="G3560" s="297">
        <v>3560</v>
      </c>
      <c r="H3560" s="296" t="str">
        <f t="shared" si="615"/>
        <v/>
      </c>
      <c r="I3560" s="299" t="str">
        <f t="shared" si="608"/>
        <v/>
      </c>
      <c r="J3560" s="93"/>
      <c r="L3560" s="278">
        <f t="shared" si="609"/>
        <v>0</v>
      </c>
      <c r="M3560" s="278">
        <f t="shared" si="610"/>
        <v>0</v>
      </c>
      <c r="N3560" s="319">
        <f t="shared" si="611"/>
        <v>0</v>
      </c>
      <c r="O3560" s="300"/>
      <c r="P3560" s="300"/>
      <c r="Q3560" s="297"/>
      <c r="R3560" s="297"/>
      <c r="S3560" s="299" t="str">
        <f t="shared" si="617"/>
        <v/>
      </c>
    </row>
    <row r="3561" spans="1:19" ht="30" customHeight="1" x14ac:dyDescent="0.2">
      <c r="A3561" s="277" t="str">
        <f t="shared" si="607"/>
        <v/>
      </c>
      <c r="B3561" s="296" t="str">
        <f t="shared" si="612"/>
        <v/>
      </c>
      <c r="C3561" s="296" t="str">
        <f t="shared" si="613"/>
        <v/>
      </c>
      <c r="D3561" s="297" t="str">
        <f t="shared" si="614"/>
        <v/>
      </c>
      <c r="E3561" s="298" t="str">
        <f t="shared" si="616"/>
        <v/>
      </c>
      <c r="F3561" s="297"/>
      <c r="G3561" s="297">
        <v>3561</v>
      </c>
      <c r="H3561" s="296" t="str">
        <f t="shared" si="615"/>
        <v/>
      </c>
      <c r="I3561" s="299" t="str">
        <f t="shared" si="608"/>
        <v/>
      </c>
      <c r="J3561" s="93"/>
      <c r="L3561" s="278">
        <f t="shared" si="609"/>
        <v>0</v>
      </c>
      <c r="M3561" s="278">
        <f t="shared" si="610"/>
        <v>0</v>
      </c>
      <c r="N3561" s="319">
        <f t="shared" si="611"/>
        <v>0</v>
      </c>
      <c r="O3561" s="300"/>
      <c r="P3561" s="300"/>
      <c r="Q3561" s="297"/>
      <c r="R3561" s="297"/>
      <c r="S3561" s="299" t="str">
        <f t="shared" si="617"/>
        <v/>
      </c>
    </row>
    <row r="3562" spans="1:19" ht="30" customHeight="1" x14ac:dyDescent="0.2">
      <c r="A3562" s="277" t="str">
        <f t="shared" si="607"/>
        <v/>
      </c>
      <c r="B3562" s="296" t="str">
        <f t="shared" si="612"/>
        <v/>
      </c>
      <c r="C3562" s="296" t="str">
        <f t="shared" si="613"/>
        <v/>
      </c>
      <c r="D3562" s="297" t="str">
        <f t="shared" si="614"/>
        <v/>
      </c>
      <c r="E3562" s="298" t="str">
        <f t="shared" si="616"/>
        <v/>
      </c>
      <c r="F3562" s="297"/>
      <c r="G3562" s="297">
        <v>3562</v>
      </c>
      <c r="H3562" s="296" t="str">
        <f t="shared" si="615"/>
        <v/>
      </c>
      <c r="I3562" s="299" t="str">
        <f t="shared" si="608"/>
        <v/>
      </c>
      <c r="J3562" s="93"/>
      <c r="L3562" s="278">
        <f t="shared" si="609"/>
        <v>0</v>
      </c>
      <c r="M3562" s="278">
        <f t="shared" si="610"/>
        <v>0</v>
      </c>
      <c r="N3562" s="319">
        <f t="shared" si="611"/>
        <v>0</v>
      </c>
      <c r="O3562" s="300"/>
      <c r="P3562" s="300"/>
      <c r="Q3562" s="297"/>
      <c r="R3562" s="297"/>
      <c r="S3562" s="299" t="str">
        <f t="shared" si="617"/>
        <v/>
      </c>
    </row>
    <row r="3563" spans="1:19" ht="30" customHeight="1" x14ac:dyDescent="0.2">
      <c r="A3563" s="277" t="str">
        <f t="shared" si="607"/>
        <v/>
      </c>
      <c r="B3563" s="296" t="str">
        <f t="shared" si="612"/>
        <v/>
      </c>
      <c r="C3563" s="296" t="str">
        <f t="shared" si="613"/>
        <v/>
      </c>
      <c r="D3563" s="297" t="str">
        <f t="shared" si="614"/>
        <v/>
      </c>
      <c r="E3563" s="298" t="str">
        <f t="shared" si="616"/>
        <v/>
      </c>
      <c r="F3563" s="297"/>
      <c r="G3563" s="297">
        <v>3563</v>
      </c>
      <c r="H3563" s="296" t="str">
        <f t="shared" si="615"/>
        <v/>
      </c>
      <c r="I3563" s="299" t="str">
        <f t="shared" si="608"/>
        <v/>
      </c>
      <c r="J3563" s="93"/>
      <c r="L3563" s="278">
        <f t="shared" si="609"/>
        <v>0</v>
      </c>
      <c r="M3563" s="278">
        <f t="shared" si="610"/>
        <v>0</v>
      </c>
      <c r="N3563" s="319">
        <f t="shared" si="611"/>
        <v>0</v>
      </c>
      <c r="O3563" s="300"/>
      <c r="P3563" s="300"/>
      <c r="Q3563" s="297"/>
      <c r="R3563" s="297"/>
      <c r="S3563" s="299" t="str">
        <f t="shared" si="617"/>
        <v/>
      </c>
    </row>
    <row r="3564" spans="1:19" ht="30" customHeight="1" x14ac:dyDescent="0.2">
      <c r="A3564" s="277" t="str">
        <f t="shared" si="607"/>
        <v/>
      </c>
      <c r="B3564" s="296" t="str">
        <f t="shared" si="612"/>
        <v/>
      </c>
      <c r="C3564" s="296" t="str">
        <f t="shared" si="613"/>
        <v/>
      </c>
      <c r="D3564" s="297" t="str">
        <f t="shared" si="614"/>
        <v/>
      </c>
      <c r="E3564" s="298" t="str">
        <f t="shared" si="616"/>
        <v/>
      </c>
      <c r="F3564" s="297"/>
      <c r="G3564" s="297">
        <v>3564</v>
      </c>
      <c r="H3564" s="296" t="str">
        <f t="shared" si="615"/>
        <v/>
      </c>
      <c r="I3564" s="299" t="str">
        <f t="shared" si="608"/>
        <v/>
      </c>
      <c r="J3564" s="93"/>
      <c r="L3564" s="278">
        <f t="shared" si="609"/>
        <v>0</v>
      </c>
      <c r="M3564" s="278">
        <f t="shared" si="610"/>
        <v>0</v>
      </c>
      <c r="N3564" s="319">
        <f t="shared" si="611"/>
        <v>0</v>
      </c>
      <c r="O3564" s="300"/>
      <c r="P3564" s="300"/>
      <c r="Q3564" s="297"/>
      <c r="R3564" s="297"/>
      <c r="S3564" s="299" t="str">
        <f t="shared" si="617"/>
        <v/>
      </c>
    </row>
    <row r="3565" spans="1:19" ht="30" customHeight="1" x14ac:dyDescent="0.2">
      <c r="A3565" s="277" t="str">
        <f t="shared" si="607"/>
        <v/>
      </c>
      <c r="B3565" s="296" t="str">
        <f t="shared" si="612"/>
        <v/>
      </c>
      <c r="C3565" s="296" t="str">
        <f t="shared" si="613"/>
        <v/>
      </c>
      <c r="D3565" s="297" t="str">
        <f t="shared" si="614"/>
        <v/>
      </c>
      <c r="E3565" s="298" t="str">
        <f t="shared" si="616"/>
        <v/>
      </c>
      <c r="F3565" s="297"/>
      <c r="G3565" s="297">
        <v>3565</v>
      </c>
      <c r="H3565" s="296" t="str">
        <f t="shared" si="615"/>
        <v/>
      </c>
      <c r="I3565" s="299" t="str">
        <f t="shared" si="608"/>
        <v/>
      </c>
      <c r="J3565" s="93"/>
      <c r="L3565" s="278">
        <f t="shared" si="609"/>
        <v>0</v>
      </c>
      <c r="M3565" s="278">
        <f t="shared" si="610"/>
        <v>0</v>
      </c>
      <c r="N3565" s="319">
        <f t="shared" si="611"/>
        <v>0</v>
      </c>
      <c r="O3565" s="300"/>
      <c r="P3565" s="300"/>
      <c r="Q3565" s="297"/>
      <c r="R3565" s="297"/>
      <c r="S3565" s="299" t="str">
        <f t="shared" si="617"/>
        <v/>
      </c>
    </row>
    <row r="3566" spans="1:19" ht="30" customHeight="1" x14ac:dyDescent="0.2">
      <c r="A3566" s="277" t="str">
        <f t="shared" si="607"/>
        <v/>
      </c>
      <c r="B3566" s="296" t="str">
        <f t="shared" si="612"/>
        <v/>
      </c>
      <c r="C3566" s="296" t="str">
        <f t="shared" si="613"/>
        <v/>
      </c>
      <c r="D3566" s="297" t="str">
        <f t="shared" si="614"/>
        <v/>
      </c>
      <c r="E3566" s="298" t="str">
        <f t="shared" si="616"/>
        <v/>
      </c>
      <c r="F3566" s="297"/>
      <c r="G3566" s="297">
        <v>3566</v>
      </c>
      <c r="H3566" s="296" t="str">
        <f t="shared" si="615"/>
        <v/>
      </c>
      <c r="I3566" s="299" t="str">
        <f t="shared" si="608"/>
        <v/>
      </c>
      <c r="J3566" s="93"/>
      <c r="L3566" s="278">
        <f t="shared" si="609"/>
        <v>0</v>
      </c>
      <c r="M3566" s="278">
        <f t="shared" si="610"/>
        <v>0</v>
      </c>
      <c r="N3566" s="319">
        <f t="shared" si="611"/>
        <v>0</v>
      </c>
      <c r="O3566" s="300"/>
      <c r="P3566" s="300"/>
      <c r="Q3566" s="297"/>
      <c r="R3566" s="297"/>
      <c r="S3566" s="299" t="str">
        <f t="shared" si="617"/>
        <v/>
      </c>
    </row>
    <row r="3567" spans="1:19" ht="30" customHeight="1" x14ac:dyDescent="0.2">
      <c r="A3567" s="277" t="str">
        <f t="shared" si="607"/>
        <v/>
      </c>
      <c r="B3567" s="296" t="str">
        <f t="shared" si="612"/>
        <v/>
      </c>
      <c r="C3567" s="296" t="str">
        <f t="shared" si="613"/>
        <v/>
      </c>
      <c r="D3567" s="297" t="str">
        <f t="shared" si="614"/>
        <v/>
      </c>
      <c r="E3567" s="298" t="str">
        <f t="shared" si="616"/>
        <v/>
      </c>
      <c r="F3567" s="297"/>
      <c r="G3567" s="297">
        <v>3567</v>
      </c>
      <c r="H3567" s="296" t="str">
        <f t="shared" si="615"/>
        <v/>
      </c>
      <c r="I3567" s="299" t="str">
        <f t="shared" si="608"/>
        <v/>
      </c>
      <c r="J3567" s="93"/>
      <c r="L3567" s="278">
        <f t="shared" si="609"/>
        <v>0</v>
      </c>
      <c r="M3567" s="278">
        <f t="shared" si="610"/>
        <v>0</v>
      </c>
      <c r="N3567" s="319">
        <f t="shared" si="611"/>
        <v>0</v>
      </c>
      <c r="O3567" s="300"/>
      <c r="P3567" s="300"/>
      <c r="Q3567" s="297"/>
      <c r="R3567" s="297"/>
      <c r="S3567" s="299" t="str">
        <f t="shared" si="617"/>
        <v/>
      </c>
    </row>
    <row r="3568" spans="1:19" ht="30" customHeight="1" x14ac:dyDescent="0.2">
      <c r="A3568" s="277" t="str">
        <f t="shared" si="607"/>
        <v/>
      </c>
      <c r="B3568" s="296" t="str">
        <f t="shared" si="612"/>
        <v/>
      </c>
      <c r="C3568" s="296" t="str">
        <f t="shared" si="613"/>
        <v/>
      </c>
      <c r="D3568" s="297" t="str">
        <f t="shared" si="614"/>
        <v/>
      </c>
      <c r="E3568" s="298" t="str">
        <f t="shared" si="616"/>
        <v/>
      </c>
      <c r="F3568" s="297"/>
      <c r="G3568" s="297">
        <v>3568</v>
      </c>
      <c r="H3568" s="296" t="str">
        <f t="shared" si="615"/>
        <v/>
      </c>
      <c r="I3568" s="299" t="str">
        <f t="shared" si="608"/>
        <v/>
      </c>
      <c r="J3568" s="93"/>
      <c r="L3568" s="278">
        <f t="shared" si="609"/>
        <v>0</v>
      </c>
      <c r="M3568" s="278">
        <f t="shared" si="610"/>
        <v>0</v>
      </c>
      <c r="N3568" s="319">
        <f t="shared" si="611"/>
        <v>0</v>
      </c>
      <c r="O3568" s="300"/>
      <c r="P3568" s="300"/>
      <c r="Q3568" s="297"/>
      <c r="R3568" s="297"/>
      <c r="S3568" s="299" t="str">
        <f t="shared" si="617"/>
        <v/>
      </c>
    </row>
    <row r="3569" spans="1:19" ht="30" customHeight="1" x14ac:dyDescent="0.2">
      <c r="A3569" s="277" t="str">
        <f t="shared" si="607"/>
        <v/>
      </c>
      <c r="B3569" s="296" t="str">
        <f t="shared" si="612"/>
        <v/>
      </c>
      <c r="C3569" s="296" t="str">
        <f t="shared" si="613"/>
        <v/>
      </c>
      <c r="D3569" s="297" t="str">
        <f t="shared" si="614"/>
        <v/>
      </c>
      <c r="E3569" s="298" t="str">
        <f t="shared" si="616"/>
        <v/>
      </c>
      <c r="F3569" s="297"/>
      <c r="G3569" s="297">
        <v>3569</v>
      </c>
      <c r="H3569" s="296" t="str">
        <f t="shared" si="615"/>
        <v/>
      </c>
      <c r="I3569" s="299" t="str">
        <f t="shared" si="608"/>
        <v/>
      </c>
      <c r="J3569" s="93"/>
      <c r="L3569" s="278">
        <f t="shared" si="609"/>
        <v>0</v>
      </c>
      <c r="M3569" s="278">
        <f t="shared" si="610"/>
        <v>0</v>
      </c>
      <c r="N3569" s="319">
        <f t="shared" si="611"/>
        <v>0</v>
      </c>
      <c r="O3569" s="300"/>
      <c r="P3569" s="300"/>
      <c r="Q3569" s="297"/>
      <c r="R3569" s="297"/>
      <c r="S3569" s="299" t="str">
        <f t="shared" si="617"/>
        <v/>
      </c>
    </row>
    <row r="3570" spans="1:19" ht="30" customHeight="1" x14ac:dyDescent="0.2">
      <c r="A3570" s="277" t="str">
        <f t="shared" si="607"/>
        <v/>
      </c>
      <c r="B3570" s="296" t="str">
        <f t="shared" si="612"/>
        <v/>
      </c>
      <c r="C3570" s="296" t="str">
        <f t="shared" si="613"/>
        <v/>
      </c>
      <c r="D3570" s="297" t="str">
        <f t="shared" si="614"/>
        <v/>
      </c>
      <c r="E3570" s="298" t="str">
        <f t="shared" si="616"/>
        <v/>
      </c>
      <c r="F3570" s="297"/>
      <c r="G3570" s="297">
        <v>3570</v>
      </c>
      <c r="H3570" s="296" t="str">
        <f t="shared" si="615"/>
        <v/>
      </c>
      <c r="I3570" s="299" t="str">
        <f t="shared" si="608"/>
        <v/>
      </c>
      <c r="J3570" s="93"/>
      <c r="L3570" s="278">
        <f t="shared" si="609"/>
        <v>0</v>
      </c>
      <c r="M3570" s="278">
        <f t="shared" si="610"/>
        <v>0</v>
      </c>
      <c r="N3570" s="319">
        <f t="shared" si="611"/>
        <v>0</v>
      </c>
      <c r="O3570" s="300"/>
      <c r="P3570" s="300"/>
      <c r="Q3570" s="297"/>
      <c r="R3570" s="297"/>
      <c r="S3570" s="299" t="str">
        <f t="shared" si="617"/>
        <v/>
      </c>
    </row>
    <row r="3571" spans="1:19" ht="30" customHeight="1" x14ac:dyDescent="0.2">
      <c r="A3571" s="277" t="str">
        <f t="shared" si="607"/>
        <v/>
      </c>
      <c r="B3571" s="296" t="str">
        <f t="shared" si="612"/>
        <v/>
      </c>
      <c r="C3571" s="296" t="str">
        <f t="shared" si="613"/>
        <v/>
      </c>
      <c r="D3571" s="297" t="str">
        <f t="shared" si="614"/>
        <v/>
      </c>
      <c r="E3571" s="298" t="str">
        <f t="shared" si="616"/>
        <v/>
      </c>
      <c r="F3571" s="297"/>
      <c r="G3571" s="297">
        <v>3571</v>
      </c>
      <c r="H3571" s="296" t="str">
        <f t="shared" si="615"/>
        <v/>
      </c>
      <c r="I3571" s="299" t="str">
        <f t="shared" si="608"/>
        <v/>
      </c>
      <c r="J3571" s="93"/>
      <c r="L3571" s="278">
        <f t="shared" si="609"/>
        <v>0</v>
      </c>
      <c r="M3571" s="278">
        <f t="shared" si="610"/>
        <v>0</v>
      </c>
      <c r="N3571" s="319">
        <f t="shared" si="611"/>
        <v>0</v>
      </c>
      <c r="O3571" s="300"/>
      <c r="P3571" s="300"/>
      <c r="Q3571" s="297"/>
      <c r="R3571" s="297"/>
      <c r="S3571" s="299" t="str">
        <f t="shared" si="617"/>
        <v/>
      </c>
    </row>
    <row r="3572" spans="1:19" ht="30" customHeight="1" x14ac:dyDescent="0.2">
      <c r="A3572" s="277" t="str">
        <f t="shared" si="607"/>
        <v/>
      </c>
      <c r="B3572" s="296" t="str">
        <f t="shared" si="612"/>
        <v/>
      </c>
      <c r="C3572" s="296" t="str">
        <f t="shared" si="613"/>
        <v/>
      </c>
      <c r="D3572" s="297" t="str">
        <f t="shared" si="614"/>
        <v/>
      </c>
      <c r="E3572" s="298" t="str">
        <f t="shared" si="616"/>
        <v/>
      </c>
      <c r="F3572" s="297"/>
      <c r="G3572" s="297">
        <v>3572</v>
      </c>
      <c r="H3572" s="296" t="str">
        <f t="shared" si="615"/>
        <v/>
      </c>
      <c r="I3572" s="299" t="str">
        <f t="shared" si="608"/>
        <v/>
      </c>
      <c r="J3572" s="93"/>
      <c r="L3572" s="278">
        <f t="shared" si="609"/>
        <v>0</v>
      </c>
      <c r="M3572" s="278">
        <f t="shared" si="610"/>
        <v>0</v>
      </c>
      <c r="N3572" s="319">
        <f t="shared" si="611"/>
        <v>0</v>
      </c>
      <c r="O3572" s="300"/>
      <c r="P3572" s="300"/>
      <c r="Q3572" s="297"/>
      <c r="R3572" s="297"/>
      <c r="S3572" s="299" t="str">
        <f t="shared" si="617"/>
        <v/>
      </c>
    </row>
    <row r="3573" spans="1:19" ht="30" customHeight="1" x14ac:dyDescent="0.2">
      <c r="A3573" s="277" t="str">
        <f t="shared" si="607"/>
        <v/>
      </c>
      <c r="B3573" s="296" t="str">
        <f t="shared" si="612"/>
        <v/>
      </c>
      <c r="C3573" s="296" t="str">
        <f t="shared" si="613"/>
        <v/>
      </c>
      <c r="D3573" s="297" t="str">
        <f t="shared" si="614"/>
        <v/>
      </c>
      <c r="E3573" s="298" t="str">
        <f t="shared" si="616"/>
        <v/>
      </c>
      <c r="F3573" s="297"/>
      <c r="G3573" s="297">
        <v>3573</v>
      </c>
      <c r="H3573" s="296" t="str">
        <f t="shared" si="615"/>
        <v/>
      </c>
      <c r="I3573" s="299" t="str">
        <f t="shared" si="608"/>
        <v/>
      </c>
      <c r="J3573" s="93"/>
      <c r="L3573" s="278">
        <f t="shared" si="609"/>
        <v>0</v>
      </c>
      <c r="M3573" s="278">
        <f t="shared" si="610"/>
        <v>0</v>
      </c>
      <c r="N3573" s="319">
        <f t="shared" si="611"/>
        <v>0</v>
      </c>
      <c r="O3573" s="300"/>
      <c r="P3573" s="300"/>
      <c r="Q3573" s="297"/>
      <c r="R3573" s="297"/>
      <c r="S3573" s="299" t="str">
        <f t="shared" si="617"/>
        <v/>
      </c>
    </row>
    <row r="3574" spans="1:19" ht="30" customHeight="1" x14ac:dyDescent="0.2">
      <c r="A3574" s="277" t="str">
        <f t="shared" si="607"/>
        <v/>
      </c>
      <c r="B3574" s="296" t="str">
        <f t="shared" si="612"/>
        <v/>
      </c>
      <c r="C3574" s="296" t="str">
        <f t="shared" si="613"/>
        <v/>
      </c>
      <c r="D3574" s="297" t="str">
        <f t="shared" si="614"/>
        <v/>
      </c>
      <c r="E3574" s="298" t="str">
        <f t="shared" si="616"/>
        <v/>
      </c>
      <c r="F3574" s="297"/>
      <c r="G3574" s="297">
        <v>3574</v>
      </c>
      <c r="H3574" s="296" t="str">
        <f t="shared" si="615"/>
        <v/>
      </c>
      <c r="I3574" s="299" t="str">
        <f t="shared" si="608"/>
        <v/>
      </c>
      <c r="J3574" s="93"/>
      <c r="L3574" s="278">
        <f t="shared" si="609"/>
        <v>0</v>
      </c>
      <c r="M3574" s="278">
        <f t="shared" si="610"/>
        <v>0</v>
      </c>
      <c r="N3574" s="319">
        <f t="shared" si="611"/>
        <v>0</v>
      </c>
      <c r="O3574" s="300"/>
      <c r="P3574" s="300"/>
      <c r="Q3574" s="297"/>
      <c r="R3574" s="297"/>
      <c r="S3574" s="299" t="str">
        <f t="shared" si="617"/>
        <v/>
      </c>
    </row>
    <row r="3575" spans="1:19" ht="30" customHeight="1" x14ac:dyDescent="0.2">
      <c r="A3575" s="277" t="str">
        <f t="shared" si="607"/>
        <v/>
      </c>
      <c r="B3575" s="296" t="str">
        <f t="shared" si="612"/>
        <v/>
      </c>
      <c r="C3575" s="296" t="str">
        <f t="shared" si="613"/>
        <v/>
      </c>
      <c r="D3575" s="297" t="str">
        <f t="shared" si="614"/>
        <v/>
      </c>
      <c r="E3575" s="298" t="str">
        <f t="shared" si="616"/>
        <v/>
      </c>
      <c r="F3575" s="297"/>
      <c r="G3575" s="297">
        <v>3575</v>
      </c>
      <c r="H3575" s="296" t="str">
        <f t="shared" si="615"/>
        <v/>
      </c>
      <c r="I3575" s="299" t="str">
        <f t="shared" si="608"/>
        <v/>
      </c>
      <c r="J3575" s="93"/>
      <c r="L3575" s="278">
        <f t="shared" si="609"/>
        <v>0</v>
      </c>
      <c r="M3575" s="278">
        <f t="shared" si="610"/>
        <v>0</v>
      </c>
      <c r="N3575" s="319">
        <f t="shared" si="611"/>
        <v>0</v>
      </c>
      <c r="O3575" s="300"/>
      <c r="P3575" s="300"/>
      <c r="Q3575" s="297"/>
      <c r="R3575" s="297"/>
      <c r="S3575" s="299" t="str">
        <f t="shared" si="617"/>
        <v/>
      </c>
    </row>
    <row r="3576" spans="1:19" ht="30" customHeight="1" x14ac:dyDescent="0.2">
      <c r="A3576" s="277" t="str">
        <f t="shared" si="607"/>
        <v/>
      </c>
      <c r="B3576" s="296" t="str">
        <f t="shared" si="612"/>
        <v/>
      </c>
      <c r="C3576" s="296" t="str">
        <f t="shared" si="613"/>
        <v/>
      </c>
      <c r="D3576" s="297" t="str">
        <f t="shared" si="614"/>
        <v/>
      </c>
      <c r="E3576" s="298" t="str">
        <f t="shared" si="616"/>
        <v/>
      </c>
      <c r="F3576" s="297"/>
      <c r="G3576" s="297">
        <v>3576</v>
      </c>
      <c r="H3576" s="296" t="str">
        <f t="shared" si="615"/>
        <v/>
      </c>
      <c r="I3576" s="299" t="str">
        <f t="shared" si="608"/>
        <v/>
      </c>
      <c r="J3576" s="93"/>
      <c r="L3576" s="278">
        <f t="shared" si="609"/>
        <v>0</v>
      </c>
      <c r="M3576" s="278">
        <f t="shared" si="610"/>
        <v>0</v>
      </c>
      <c r="N3576" s="319">
        <f t="shared" si="611"/>
        <v>0</v>
      </c>
      <c r="O3576" s="300"/>
      <c r="P3576" s="300"/>
      <c r="Q3576" s="297"/>
      <c r="R3576" s="297"/>
      <c r="S3576" s="299" t="str">
        <f t="shared" si="617"/>
        <v/>
      </c>
    </row>
    <row r="3577" spans="1:19" ht="30" customHeight="1" x14ac:dyDescent="0.2">
      <c r="A3577" s="277" t="str">
        <f t="shared" si="607"/>
        <v/>
      </c>
      <c r="B3577" s="296" t="str">
        <f t="shared" si="612"/>
        <v/>
      </c>
      <c r="C3577" s="296" t="str">
        <f t="shared" si="613"/>
        <v/>
      </c>
      <c r="D3577" s="297" t="str">
        <f t="shared" si="614"/>
        <v/>
      </c>
      <c r="E3577" s="298" t="str">
        <f t="shared" si="616"/>
        <v/>
      </c>
      <c r="F3577" s="297"/>
      <c r="G3577" s="297">
        <v>3577</v>
      </c>
      <c r="H3577" s="296" t="str">
        <f t="shared" si="615"/>
        <v/>
      </c>
      <c r="I3577" s="299" t="str">
        <f t="shared" si="608"/>
        <v/>
      </c>
      <c r="J3577" s="93"/>
      <c r="L3577" s="278">
        <f t="shared" si="609"/>
        <v>0</v>
      </c>
      <c r="M3577" s="278">
        <f t="shared" si="610"/>
        <v>0</v>
      </c>
      <c r="N3577" s="319">
        <f t="shared" si="611"/>
        <v>0</v>
      </c>
      <c r="O3577" s="300"/>
      <c r="P3577" s="300"/>
      <c r="Q3577" s="297"/>
      <c r="R3577" s="297"/>
      <c r="S3577" s="299" t="str">
        <f t="shared" si="617"/>
        <v/>
      </c>
    </row>
    <row r="3578" spans="1:19" ht="30" customHeight="1" x14ac:dyDescent="0.2">
      <c r="A3578" s="277" t="str">
        <f t="shared" si="607"/>
        <v/>
      </c>
      <c r="B3578" s="296" t="str">
        <f t="shared" si="612"/>
        <v/>
      </c>
      <c r="C3578" s="296" t="str">
        <f t="shared" si="613"/>
        <v/>
      </c>
      <c r="D3578" s="297" t="str">
        <f t="shared" si="614"/>
        <v/>
      </c>
      <c r="E3578" s="298" t="str">
        <f t="shared" si="616"/>
        <v/>
      </c>
      <c r="F3578" s="297"/>
      <c r="G3578" s="297">
        <v>3578</v>
      </c>
      <c r="H3578" s="296" t="str">
        <f t="shared" si="615"/>
        <v/>
      </c>
      <c r="I3578" s="299" t="str">
        <f t="shared" si="608"/>
        <v/>
      </c>
      <c r="J3578" s="93"/>
      <c r="L3578" s="278">
        <f t="shared" si="609"/>
        <v>0</v>
      </c>
      <c r="M3578" s="278">
        <f t="shared" si="610"/>
        <v>0</v>
      </c>
      <c r="N3578" s="319">
        <f t="shared" si="611"/>
        <v>0</v>
      </c>
      <c r="O3578" s="300"/>
      <c r="P3578" s="300"/>
      <c r="Q3578" s="297"/>
      <c r="R3578" s="297"/>
      <c r="S3578" s="299" t="str">
        <f t="shared" si="617"/>
        <v/>
      </c>
    </row>
    <row r="3579" spans="1:19" ht="30" customHeight="1" x14ac:dyDescent="0.2">
      <c r="A3579" s="277" t="str">
        <f t="shared" si="607"/>
        <v/>
      </c>
      <c r="B3579" s="296" t="str">
        <f t="shared" si="612"/>
        <v/>
      </c>
      <c r="C3579" s="296" t="str">
        <f t="shared" si="613"/>
        <v/>
      </c>
      <c r="D3579" s="297" t="str">
        <f t="shared" si="614"/>
        <v/>
      </c>
      <c r="E3579" s="298" t="str">
        <f t="shared" si="616"/>
        <v/>
      </c>
      <c r="F3579" s="297"/>
      <c r="G3579" s="297">
        <v>3579</v>
      </c>
      <c r="H3579" s="296" t="str">
        <f t="shared" si="615"/>
        <v/>
      </c>
      <c r="I3579" s="299" t="str">
        <f t="shared" si="608"/>
        <v/>
      </c>
      <c r="J3579" s="93"/>
      <c r="L3579" s="278">
        <f t="shared" si="609"/>
        <v>0</v>
      </c>
      <c r="M3579" s="278">
        <f t="shared" si="610"/>
        <v>0</v>
      </c>
      <c r="N3579" s="319">
        <f t="shared" si="611"/>
        <v>0</v>
      </c>
      <c r="O3579" s="300"/>
      <c r="P3579" s="300"/>
      <c r="Q3579" s="297"/>
      <c r="R3579" s="297"/>
      <c r="S3579" s="299" t="str">
        <f t="shared" si="617"/>
        <v/>
      </c>
    </row>
    <row r="3580" spans="1:19" ht="30" customHeight="1" x14ac:dyDescent="0.2">
      <c r="A3580" s="277" t="str">
        <f t="shared" si="607"/>
        <v/>
      </c>
      <c r="B3580" s="296" t="str">
        <f t="shared" si="612"/>
        <v/>
      </c>
      <c r="C3580" s="296" t="str">
        <f t="shared" si="613"/>
        <v/>
      </c>
      <c r="D3580" s="297" t="str">
        <f t="shared" si="614"/>
        <v/>
      </c>
      <c r="E3580" s="298" t="str">
        <f t="shared" si="616"/>
        <v/>
      </c>
      <c r="F3580" s="297"/>
      <c r="G3580" s="297">
        <v>3580</v>
      </c>
      <c r="H3580" s="296" t="str">
        <f t="shared" si="615"/>
        <v/>
      </c>
      <c r="I3580" s="299" t="str">
        <f t="shared" si="608"/>
        <v/>
      </c>
      <c r="J3580" s="93"/>
      <c r="L3580" s="278">
        <f t="shared" si="609"/>
        <v>0</v>
      </c>
      <c r="M3580" s="278">
        <f t="shared" si="610"/>
        <v>0</v>
      </c>
      <c r="N3580" s="319">
        <f t="shared" si="611"/>
        <v>0</v>
      </c>
      <c r="O3580" s="300"/>
      <c r="P3580" s="300"/>
      <c r="Q3580" s="297"/>
      <c r="R3580" s="297"/>
      <c r="S3580" s="299" t="str">
        <f t="shared" si="617"/>
        <v/>
      </c>
    </row>
    <row r="3581" spans="1:19" ht="30" customHeight="1" x14ac:dyDescent="0.2">
      <c r="A3581" s="277" t="str">
        <f t="shared" si="607"/>
        <v/>
      </c>
      <c r="B3581" s="296" t="str">
        <f t="shared" si="612"/>
        <v/>
      </c>
      <c r="C3581" s="296" t="str">
        <f t="shared" si="613"/>
        <v/>
      </c>
      <c r="D3581" s="297" t="str">
        <f t="shared" si="614"/>
        <v/>
      </c>
      <c r="E3581" s="298" t="str">
        <f t="shared" si="616"/>
        <v/>
      </c>
      <c r="F3581" s="297"/>
      <c r="G3581" s="297">
        <v>3581</v>
      </c>
      <c r="H3581" s="296" t="str">
        <f t="shared" si="615"/>
        <v/>
      </c>
      <c r="I3581" s="299" t="str">
        <f t="shared" si="608"/>
        <v/>
      </c>
      <c r="J3581" s="93"/>
      <c r="L3581" s="278">
        <f t="shared" si="609"/>
        <v>0</v>
      </c>
      <c r="M3581" s="278">
        <f t="shared" si="610"/>
        <v>0</v>
      </c>
      <c r="N3581" s="319">
        <f t="shared" si="611"/>
        <v>0</v>
      </c>
      <c r="O3581" s="300"/>
      <c r="P3581" s="300"/>
      <c r="Q3581" s="297"/>
      <c r="R3581" s="297"/>
      <c r="S3581" s="299" t="str">
        <f t="shared" si="617"/>
        <v/>
      </c>
    </row>
    <row r="3582" spans="1:19" ht="30" customHeight="1" x14ac:dyDescent="0.2">
      <c r="A3582" s="277" t="str">
        <f t="shared" si="607"/>
        <v/>
      </c>
      <c r="B3582" s="296" t="str">
        <f t="shared" si="612"/>
        <v/>
      </c>
      <c r="C3582" s="296" t="str">
        <f t="shared" si="613"/>
        <v/>
      </c>
      <c r="D3582" s="297" t="str">
        <f t="shared" si="614"/>
        <v/>
      </c>
      <c r="E3582" s="298" t="str">
        <f t="shared" si="616"/>
        <v/>
      </c>
      <c r="F3582" s="297"/>
      <c r="G3582" s="297">
        <v>3582</v>
      </c>
      <c r="H3582" s="296" t="str">
        <f t="shared" si="615"/>
        <v/>
      </c>
      <c r="I3582" s="299" t="str">
        <f t="shared" si="608"/>
        <v/>
      </c>
      <c r="J3582" s="93"/>
      <c r="L3582" s="278">
        <f t="shared" si="609"/>
        <v>0</v>
      </c>
      <c r="M3582" s="278">
        <f t="shared" si="610"/>
        <v>0</v>
      </c>
      <c r="N3582" s="319">
        <f t="shared" si="611"/>
        <v>0</v>
      </c>
      <c r="O3582" s="300"/>
      <c r="P3582" s="300"/>
      <c r="Q3582" s="297"/>
      <c r="R3582" s="297"/>
      <c r="S3582" s="299" t="str">
        <f t="shared" si="617"/>
        <v/>
      </c>
    </row>
    <row r="3583" spans="1:19" ht="30" customHeight="1" x14ac:dyDescent="0.2">
      <c r="A3583" s="277" t="str">
        <f t="shared" si="607"/>
        <v/>
      </c>
      <c r="B3583" s="296" t="str">
        <f t="shared" si="612"/>
        <v/>
      </c>
      <c r="C3583" s="296" t="str">
        <f t="shared" si="613"/>
        <v/>
      </c>
      <c r="D3583" s="297" t="str">
        <f t="shared" si="614"/>
        <v/>
      </c>
      <c r="E3583" s="298" t="str">
        <f t="shared" si="616"/>
        <v/>
      </c>
      <c r="F3583" s="297"/>
      <c r="G3583" s="297">
        <v>3583</v>
      </c>
      <c r="H3583" s="296" t="str">
        <f t="shared" si="615"/>
        <v/>
      </c>
      <c r="I3583" s="299" t="str">
        <f t="shared" si="608"/>
        <v/>
      </c>
      <c r="J3583" s="93"/>
      <c r="L3583" s="278">
        <f t="shared" si="609"/>
        <v>0</v>
      </c>
      <c r="M3583" s="278">
        <f t="shared" si="610"/>
        <v>0</v>
      </c>
      <c r="N3583" s="319">
        <f t="shared" si="611"/>
        <v>0</v>
      </c>
      <c r="O3583" s="300"/>
      <c r="P3583" s="300"/>
      <c r="Q3583" s="297"/>
      <c r="R3583" s="297"/>
      <c r="S3583" s="299" t="str">
        <f t="shared" si="617"/>
        <v/>
      </c>
    </row>
    <row r="3584" spans="1:19" ht="30" customHeight="1" x14ac:dyDescent="0.2">
      <c r="A3584" s="277" t="str">
        <f t="shared" si="607"/>
        <v/>
      </c>
      <c r="B3584" s="296" t="str">
        <f t="shared" si="612"/>
        <v/>
      </c>
      <c r="C3584" s="296" t="str">
        <f t="shared" si="613"/>
        <v/>
      </c>
      <c r="D3584" s="297" t="str">
        <f t="shared" si="614"/>
        <v/>
      </c>
      <c r="E3584" s="298" t="str">
        <f t="shared" si="616"/>
        <v/>
      </c>
      <c r="F3584" s="297"/>
      <c r="G3584" s="297">
        <v>3584</v>
      </c>
      <c r="H3584" s="296" t="str">
        <f t="shared" si="615"/>
        <v/>
      </c>
      <c r="I3584" s="299" t="str">
        <f t="shared" si="608"/>
        <v/>
      </c>
      <c r="J3584" s="93"/>
      <c r="L3584" s="278">
        <f t="shared" si="609"/>
        <v>0</v>
      </c>
      <c r="M3584" s="278">
        <f t="shared" si="610"/>
        <v>0</v>
      </c>
      <c r="N3584" s="319">
        <f t="shared" si="611"/>
        <v>0</v>
      </c>
      <c r="O3584" s="300"/>
      <c r="P3584" s="300"/>
      <c r="Q3584" s="297"/>
      <c r="R3584" s="297"/>
      <c r="S3584" s="299" t="str">
        <f t="shared" si="617"/>
        <v/>
      </c>
    </row>
    <row r="3585" spans="1:19" ht="30" customHeight="1" x14ac:dyDescent="0.2">
      <c r="A3585" s="277" t="str">
        <f t="shared" si="607"/>
        <v/>
      </c>
      <c r="B3585" s="296" t="str">
        <f t="shared" si="612"/>
        <v/>
      </c>
      <c r="C3585" s="296" t="str">
        <f t="shared" si="613"/>
        <v/>
      </c>
      <c r="D3585" s="297" t="str">
        <f t="shared" si="614"/>
        <v/>
      </c>
      <c r="E3585" s="298" t="str">
        <f t="shared" si="616"/>
        <v/>
      </c>
      <c r="F3585" s="297"/>
      <c r="G3585" s="297">
        <v>3585</v>
      </c>
      <c r="H3585" s="296" t="str">
        <f t="shared" si="615"/>
        <v/>
      </c>
      <c r="I3585" s="299" t="str">
        <f t="shared" si="608"/>
        <v/>
      </c>
      <c r="J3585" s="93"/>
      <c r="L3585" s="278">
        <f t="shared" si="609"/>
        <v>0</v>
      </c>
      <c r="M3585" s="278">
        <f t="shared" si="610"/>
        <v>0</v>
      </c>
      <c r="N3585" s="319">
        <f t="shared" si="611"/>
        <v>0</v>
      </c>
      <c r="O3585" s="300"/>
      <c r="P3585" s="300"/>
      <c r="Q3585" s="297"/>
      <c r="R3585" s="297"/>
      <c r="S3585" s="299" t="str">
        <f t="shared" si="617"/>
        <v/>
      </c>
    </row>
    <row r="3586" spans="1:19" ht="30" customHeight="1" x14ac:dyDescent="0.2">
      <c r="A3586" s="277" t="str">
        <f t="shared" ref="A3586:A3649" si="618">IF(B3586="","",$W$3)</f>
        <v/>
      </c>
      <c r="B3586" s="296" t="str">
        <f t="shared" si="612"/>
        <v/>
      </c>
      <c r="C3586" s="296" t="str">
        <f t="shared" si="613"/>
        <v/>
      </c>
      <c r="D3586" s="297" t="str">
        <f t="shared" si="614"/>
        <v/>
      </c>
      <c r="E3586" s="298" t="str">
        <f t="shared" si="616"/>
        <v/>
      </c>
      <c r="F3586" s="297"/>
      <c r="G3586" s="297">
        <v>3586</v>
      </c>
      <c r="H3586" s="296" t="str">
        <f t="shared" si="615"/>
        <v/>
      </c>
      <c r="I3586" s="299" t="str">
        <f t="shared" ref="I3586:I3649" si="619">IF(H3586="","",CONCATENATE("C",IF(H3586&gt;$X$1-25,0,INT(($X$1-H3586-20)/5))))</f>
        <v/>
      </c>
      <c r="J3586" s="93"/>
      <c r="L3586" s="278">
        <f t="shared" ref="L3586:L3649" si="620">IF(D3586="M",1,0)</f>
        <v>0</v>
      </c>
      <c r="M3586" s="278">
        <f t="shared" ref="M3586:M3649" si="621">IF(D3586="F",1,0)</f>
        <v>0</v>
      </c>
      <c r="N3586" s="319">
        <f t="shared" ref="N3586:N3649" si="622">IF(COUNTBLANK(O3586:R3586)=0,1,0)</f>
        <v>0</v>
      </c>
      <c r="O3586" s="300"/>
      <c r="P3586" s="300"/>
      <c r="Q3586" s="297"/>
      <c r="R3586" s="297"/>
      <c r="S3586" s="299" t="str">
        <f t="shared" si="617"/>
        <v/>
      </c>
    </row>
    <row r="3587" spans="1:19" ht="30" customHeight="1" x14ac:dyDescent="0.2">
      <c r="A3587" s="277" t="str">
        <f t="shared" si="618"/>
        <v/>
      </c>
      <c r="B3587" s="296" t="str">
        <f t="shared" ref="B3587:B3650" si="623">IF(O3587="","",O3587)</f>
        <v/>
      </c>
      <c r="C3587" s="296" t="str">
        <f t="shared" ref="C3587:C3650" si="624">IF(P3587="","",P3587)</f>
        <v/>
      </c>
      <c r="D3587" s="297" t="str">
        <f t="shared" ref="D3587:D3650" si="625">IF(Q3587="","",Q3587)</f>
        <v/>
      </c>
      <c r="E3587" s="298" t="str">
        <f t="shared" si="616"/>
        <v/>
      </c>
      <c r="F3587" s="297"/>
      <c r="G3587" s="297">
        <v>3587</v>
      </c>
      <c r="H3587" s="296" t="str">
        <f t="shared" ref="H3587:H3650" si="626">IF(R3587="","",R3587)</f>
        <v/>
      </c>
      <c r="I3587" s="299" t="str">
        <f t="shared" si="619"/>
        <v/>
      </c>
      <c r="J3587" s="93"/>
      <c r="L3587" s="278">
        <f t="shared" si="620"/>
        <v>0</v>
      </c>
      <c r="M3587" s="278">
        <f t="shared" si="621"/>
        <v>0</v>
      </c>
      <c r="N3587" s="319">
        <f t="shared" si="622"/>
        <v>0</v>
      </c>
      <c r="O3587" s="300"/>
      <c r="P3587" s="300"/>
      <c r="Q3587" s="297"/>
      <c r="R3587" s="297"/>
      <c r="S3587" s="299" t="str">
        <f t="shared" si="617"/>
        <v/>
      </c>
    </row>
    <row r="3588" spans="1:19" ht="30" customHeight="1" x14ac:dyDescent="0.2">
      <c r="A3588" s="277" t="str">
        <f t="shared" si="618"/>
        <v/>
      </c>
      <c r="B3588" s="296" t="str">
        <f t="shared" si="623"/>
        <v/>
      </c>
      <c r="C3588" s="296" t="str">
        <f t="shared" si="624"/>
        <v/>
      </c>
      <c r="D3588" s="297" t="str">
        <f t="shared" si="625"/>
        <v/>
      </c>
      <c r="E3588" s="298" t="str">
        <f t="shared" ref="E3588:E3651" si="627">IF(H3588="","",VALUE(CONCATENATE("01/01/",H3588)))</f>
        <v/>
      </c>
      <c r="F3588" s="297"/>
      <c r="G3588" s="297">
        <v>3588</v>
      </c>
      <c r="H3588" s="296" t="str">
        <f t="shared" si="626"/>
        <v/>
      </c>
      <c r="I3588" s="299" t="str">
        <f t="shared" si="619"/>
        <v/>
      </c>
      <c r="J3588" s="93"/>
      <c r="L3588" s="278">
        <f t="shared" si="620"/>
        <v>0</v>
      </c>
      <c r="M3588" s="278">
        <f t="shared" si="621"/>
        <v>0</v>
      </c>
      <c r="N3588" s="319">
        <f t="shared" si="622"/>
        <v>0</v>
      </c>
      <c r="O3588" s="300"/>
      <c r="P3588" s="300"/>
      <c r="Q3588" s="297"/>
      <c r="R3588" s="297"/>
      <c r="S3588" s="299" t="str">
        <f t="shared" si="617"/>
        <v/>
      </c>
    </row>
    <row r="3589" spans="1:19" ht="30" customHeight="1" x14ac:dyDescent="0.2">
      <c r="A3589" s="277" t="str">
        <f t="shared" si="618"/>
        <v/>
      </c>
      <c r="B3589" s="296" t="str">
        <f t="shared" si="623"/>
        <v/>
      </c>
      <c r="C3589" s="296" t="str">
        <f t="shared" si="624"/>
        <v/>
      </c>
      <c r="D3589" s="297" t="str">
        <f t="shared" si="625"/>
        <v/>
      </c>
      <c r="E3589" s="298" t="str">
        <f t="shared" si="627"/>
        <v/>
      </c>
      <c r="F3589" s="297"/>
      <c r="G3589" s="297">
        <v>3589</v>
      </c>
      <c r="H3589" s="296" t="str">
        <f t="shared" si="626"/>
        <v/>
      </c>
      <c r="I3589" s="299" t="str">
        <f t="shared" si="619"/>
        <v/>
      </c>
      <c r="J3589" s="93"/>
      <c r="L3589" s="278">
        <f t="shared" si="620"/>
        <v>0</v>
      </c>
      <c r="M3589" s="278">
        <f t="shared" si="621"/>
        <v>0</v>
      </c>
      <c r="N3589" s="319">
        <f t="shared" si="622"/>
        <v>0</v>
      </c>
      <c r="O3589" s="300"/>
      <c r="P3589" s="300"/>
      <c r="Q3589" s="297"/>
      <c r="R3589" s="297"/>
      <c r="S3589" s="299" t="str">
        <f t="shared" si="617"/>
        <v/>
      </c>
    </row>
    <row r="3590" spans="1:19" ht="30" customHeight="1" x14ac:dyDescent="0.2">
      <c r="A3590" s="277" t="str">
        <f t="shared" si="618"/>
        <v/>
      </c>
      <c r="B3590" s="296" t="str">
        <f t="shared" si="623"/>
        <v/>
      </c>
      <c r="C3590" s="296" t="str">
        <f t="shared" si="624"/>
        <v/>
      </c>
      <c r="D3590" s="297" t="str">
        <f t="shared" si="625"/>
        <v/>
      </c>
      <c r="E3590" s="298" t="str">
        <f t="shared" si="627"/>
        <v/>
      </c>
      <c r="F3590" s="297"/>
      <c r="G3590" s="297">
        <v>3590</v>
      </c>
      <c r="H3590" s="296" t="str">
        <f t="shared" si="626"/>
        <v/>
      </c>
      <c r="I3590" s="299" t="str">
        <f t="shared" si="619"/>
        <v/>
      </c>
      <c r="J3590" s="93"/>
      <c r="L3590" s="278">
        <f t="shared" si="620"/>
        <v>0</v>
      </c>
      <c r="M3590" s="278">
        <f t="shared" si="621"/>
        <v>0</v>
      </c>
      <c r="N3590" s="319">
        <f t="shared" si="622"/>
        <v>0</v>
      </c>
      <c r="O3590" s="300"/>
      <c r="P3590" s="300"/>
      <c r="Q3590" s="297"/>
      <c r="R3590" s="297"/>
      <c r="S3590" s="299" t="str">
        <f t="shared" si="617"/>
        <v/>
      </c>
    </row>
    <row r="3591" spans="1:19" ht="30" customHeight="1" x14ac:dyDescent="0.2">
      <c r="A3591" s="277" t="str">
        <f t="shared" si="618"/>
        <v/>
      </c>
      <c r="B3591" s="296" t="str">
        <f t="shared" si="623"/>
        <v/>
      </c>
      <c r="C3591" s="296" t="str">
        <f t="shared" si="624"/>
        <v/>
      </c>
      <c r="D3591" s="297" t="str">
        <f t="shared" si="625"/>
        <v/>
      </c>
      <c r="E3591" s="298" t="str">
        <f t="shared" si="627"/>
        <v/>
      </c>
      <c r="F3591" s="297"/>
      <c r="G3591" s="297">
        <v>3591</v>
      </c>
      <c r="H3591" s="296" t="str">
        <f t="shared" si="626"/>
        <v/>
      </c>
      <c r="I3591" s="299" t="str">
        <f t="shared" si="619"/>
        <v/>
      </c>
      <c r="J3591" s="93"/>
      <c r="L3591" s="278">
        <f t="shared" si="620"/>
        <v>0</v>
      </c>
      <c r="M3591" s="278">
        <f t="shared" si="621"/>
        <v>0</v>
      </c>
      <c r="N3591" s="319">
        <f t="shared" si="622"/>
        <v>0</v>
      </c>
      <c r="O3591" s="300"/>
      <c r="P3591" s="300"/>
      <c r="Q3591" s="297"/>
      <c r="R3591" s="297"/>
      <c r="S3591" s="299" t="str">
        <f t="shared" si="617"/>
        <v/>
      </c>
    </row>
    <row r="3592" spans="1:19" ht="30" customHeight="1" x14ac:dyDescent="0.2">
      <c r="A3592" s="277" t="str">
        <f t="shared" si="618"/>
        <v/>
      </c>
      <c r="B3592" s="296" t="str">
        <f t="shared" si="623"/>
        <v/>
      </c>
      <c r="C3592" s="296" t="str">
        <f t="shared" si="624"/>
        <v/>
      </c>
      <c r="D3592" s="297" t="str">
        <f t="shared" si="625"/>
        <v/>
      </c>
      <c r="E3592" s="298" t="str">
        <f t="shared" si="627"/>
        <v/>
      </c>
      <c r="F3592" s="297"/>
      <c r="G3592" s="297">
        <v>3592</v>
      </c>
      <c r="H3592" s="296" t="str">
        <f t="shared" si="626"/>
        <v/>
      </c>
      <c r="I3592" s="299" t="str">
        <f t="shared" si="619"/>
        <v/>
      </c>
      <c r="J3592" s="93"/>
      <c r="L3592" s="278">
        <f t="shared" si="620"/>
        <v>0</v>
      </c>
      <c r="M3592" s="278">
        <f t="shared" si="621"/>
        <v>0</v>
      </c>
      <c r="N3592" s="319">
        <f t="shared" si="622"/>
        <v>0</v>
      </c>
      <c r="O3592" s="300"/>
      <c r="P3592" s="300"/>
      <c r="Q3592" s="297"/>
      <c r="R3592" s="297"/>
      <c r="S3592" s="299" t="str">
        <f t="shared" si="617"/>
        <v/>
      </c>
    </row>
    <row r="3593" spans="1:19" ht="30" customHeight="1" x14ac:dyDescent="0.2">
      <c r="A3593" s="277" t="str">
        <f t="shared" si="618"/>
        <v/>
      </c>
      <c r="B3593" s="296" t="str">
        <f t="shared" si="623"/>
        <v/>
      </c>
      <c r="C3593" s="296" t="str">
        <f t="shared" si="624"/>
        <v/>
      </c>
      <c r="D3593" s="297" t="str">
        <f t="shared" si="625"/>
        <v/>
      </c>
      <c r="E3593" s="298" t="str">
        <f t="shared" si="627"/>
        <v/>
      </c>
      <c r="F3593" s="297"/>
      <c r="G3593" s="297">
        <v>3593</v>
      </c>
      <c r="H3593" s="296" t="str">
        <f t="shared" si="626"/>
        <v/>
      </c>
      <c r="I3593" s="299" t="str">
        <f t="shared" si="619"/>
        <v/>
      </c>
      <c r="J3593" s="93"/>
      <c r="L3593" s="278">
        <f t="shared" si="620"/>
        <v>0</v>
      </c>
      <c r="M3593" s="278">
        <f t="shared" si="621"/>
        <v>0</v>
      </c>
      <c r="N3593" s="319">
        <f t="shared" si="622"/>
        <v>0</v>
      </c>
      <c r="O3593" s="300"/>
      <c r="P3593" s="300"/>
      <c r="Q3593" s="297"/>
      <c r="R3593" s="297"/>
      <c r="S3593" s="299" t="str">
        <f t="shared" si="617"/>
        <v/>
      </c>
    </row>
    <row r="3594" spans="1:19" ht="30" customHeight="1" x14ac:dyDescent="0.2">
      <c r="A3594" s="277" t="str">
        <f t="shared" si="618"/>
        <v/>
      </c>
      <c r="B3594" s="296" t="str">
        <f t="shared" si="623"/>
        <v/>
      </c>
      <c r="C3594" s="296" t="str">
        <f t="shared" si="624"/>
        <v/>
      </c>
      <c r="D3594" s="297" t="str">
        <f t="shared" si="625"/>
        <v/>
      </c>
      <c r="E3594" s="298" t="str">
        <f t="shared" si="627"/>
        <v/>
      </c>
      <c r="F3594" s="297"/>
      <c r="G3594" s="297">
        <v>3594</v>
      </c>
      <c r="H3594" s="296" t="str">
        <f t="shared" si="626"/>
        <v/>
      </c>
      <c r="I3594" s="299" t="str">
        <f t="shared" si="619"/>
        <v/>
      </c>
      <c r="J3594" s="93"/>
      <c r="L3594" s="278">
        <f t="shared" si="620"/>
        <v>0</v>
      </c>
      <c r="M3594" s="278">
        <f t="shared" si="621"/>
        <v>0</v>
      </c>
      <c r="N3594" s="319">
        <f t="shared" si="622"/>
        <v>0</v>
      </c>
      <c r="O3594" s="300"/>
      <c r="P3594" s="300"/>
      <c r="Q3594" s="297"/>
      <c r="R3594" s="297"/>
      <c r="S3594" s="299" t="str">
        <f t="shared" si="617"/>
        <v/>
      </c>
    </row>
    <row r="3595" spans="1:19" ht="30" customHeight="1" x14ac:dyDescent="0.2">
      <c r="A3595" s="277" t="str">
        <f t="shared" si="618"/>
        <v/>
      </c>
      <c r="B3595" s="296" t="str">
        <f t="shared" si="623"/>
        <v/>
      </c>
      <c r="C3595" s="296" t="str">
        <f t="shared" si="624"/>
        <v/>
      </c>
      <c r="D3595" s="297" t="str">
        <f t="shared" si="625"/>
        <v/>
      </c>
      <c r="E3595" s="298" t="str">
        <f t="shared" si="627"/>
        <v/>
      </c>
      <c r="F3595" s="297"/>
      <c r="G3595" s="297">
        <v>3595</v>
      </c>
      <c r="H3595" s="296" t="str">
        <f t="shared" si="626"/>
        <v/>
      </c>
      <c r="I3595" s="299" t="str">
        <f t="shared" si="619"/>
        <v/>
      </c>
      <c r="J3595" s="93"/>
      <c r="L3595" s="278">
        <f t="shared" si="620"/>
        <v>0</v>
      </c>
      <c r="M3595" s="278">
        <f t="shared" si="621"/>
        <v>0</v>
      </c>
      <c r="N3595" s="319">
        <f t="shared" si="622"/>
        <v>0</v>
      </c>
      <c r="O3595" s="300"/>
      <c r="P3595" s="300"/>
      <c r="Q3595" s="297"/>
      <c r="R3595" s="297"/>
      <c r="S3595" s="299" t="str">
        <f t="shared" si="617"/>
        <v/>
      </c>
    </row>
    <row r="3596" spans="1:19" ht="30" customHeight="1" x14ac:dyDescent="0.2">
      <c r="A3596" s="277" t="str">
        <f t="shared" si="618"/>
        <v/>
      </c>
      <c r="B3596" s="296" t="str">
        <f t="shared" si="623"/>
        <v/>
      </c>
      <c r="C3596" s="296" t="str">
        <f t="shared" si="624"/>
        <v/>
      </c>
      <c r="D3596" s="297" t="str">
        <f t="shared" si="625"/>
        <v/>
      </c>
      <c r="E3596" s="298" t="str">
        <f t="shared" si="627"/>
        <v/>
      </c>
      <c r="F3596" s="297"/>
      <c r="G3596" s="297">
        <v>3596</v>
      </c>
      <c r="H3596" s="296" t="str">
        <f t="shared" si="626"/>
        <v/>
      </c>
      <c r="I3596" s="299" t="str">
        <f t="shared" si="619"/>
        <v/>
      </c>
      <c r="J3596" s="93"/>
      <c r="L3596" s="278">
        <f t="shared" si="620"/>
        <v>0</v>
      </c>
      <c r="M3596" s="278">
        <f t="shared" si="621"/>
        <v>0</v>
      </c>
      <c r="N3596" s="319">
        <f t="shared" si="622"/>
        <v>0</v>
      </c>
      <c r="O3596" s="300"/>
      <c r="P3596" s="300"/>
      <c r="Q3596" s="297"/>
      <c r="R3596" s="297"/>
      <c r="S3596" s="299" t="str">
        <f t="shared" si="617"/>
        <v/>
      </c>
    </row>
    <row r="3597" spans="1:19" ht="30" customHeight="1" x14ac:dyDescent="0.2">
      <c r="A3597" s="277" t="str">
        <f t="shared" si="618"/>
        <v/>
      </c>
      <c r="B3597" s="296" t="str">
        <f t="shared" si="623"/>
        <v/>
      </c>
      <c r="C3597" s="296" t="str">
        <f t="shared" si="624"/>
        <v/>
      </c>
      <c r="D3597" s="297" t="str">
        <f t="shared" si="625"/>
        <v/>
      </c>
      <c r="E3597" s="298" t="str">
        <f t="shared" si="627"/>
        <v/>
      </c>
      <c r="F3597" s="297"/>
      <c r="G3597" s="297">
        <v>3597</v>
      </c>
      <c r="H3597" s="296" t="str">
        <f t="shared" si="626"/>
        <v/>
      </c>
      <c r="I3597" s="299" t="str">
        <f t="shared" si="619"/>
        <v/>
      </c>
      <c r="J3597" s="93"/>
      <c r="L3597" s="278">
        <f t="shared" si="620"/>
        <v>0</v>
      </c>
      <c r="M3597" s="278">
        <f t="shared" si="621"/>
        <v>0</v>
      </c>
      <c r="N3597" s="319">
        <f t="shared" si="622"/>
        <v>0</v>
      </c>
      <c r="O3597" s="300"/>
      <c r="P3597" s="300"/>
      <c r="Q3597" s="297"/>
      <c r="R3597" s="297"/>
      <c r="S3597" s="299" t="str">
        <f t="shared" si="617"/>
        <v/>
      </c>
    </row>
    <row r="3598" spans="1:19" ht="30" customHeight="1" x14ac:dyDescent="0.2">
      <c r="A3598" s="277" t="str">
        <f t="shared" si="618"/>
        <v/>
      </c>
      <c r="B3598" s="296" t="str">
        <f t="shared" si="623"/>
        <v/>
      </c>
      <c r="C3598" s="296" t="str">
        <f t="shared" si="624"/>
        <v/>
      </c>
      <c r="D3598" s="297" t="str">
        <f t="shared" si="625"/>
        <v/>
      </c>
      <c r="E3598" s="298" t="str">
        <f t="shared" si="627"/>
        <v/>
      </c>
      <c r="F3598" s="297"/>
      <c r="G3598" s="297">
        <v>3598</v>
      </c>
      <c r="H3598" s="296" t="str">
        <f t="shared" si="626"/>
        <v/>
      </c>
      <c r="I3598" s="299" t="str">
        <f t="shared" si="619"/>
        <v/>
      </c>
      <c r="J3598" s="93"/>
      <c r="L3598" s="278">
        <f t="shared" si="620"/>
        <v>0</v>
      </c>
      <c r="M3598" s="278">
        <f t="shared" si="621"/>
        <v>0</v>
      </c>
      <c r="N3598" s="319">
        <f t="shared" si="622"/>
        <v>0</v>
      </c>
      <c r="O3598" s="300"/>
      <c r="P3598" s="300"/>
      <c r="Q3598" s="297"/>
      <c r="R3598" s="297"/>
      <c r="S3598" s="299" t="str">
        <f t="shared" si="617"/>
        <v/>
      </c>
    </row>
    <row r="3599" spans="1:19" ht="30" customHeight="1" x14ac:dyDescent="0.2">
      <c r="A3599" s="277" t="str">
        <f t="shared" si="618"/>
        <v/>
      </c>
      <c r="B3599" s="296" t="str">
        <f t="shared" si="623"/>
        <v/>
      </c>
      <c r="C3599" s="296" t="str">
        <f t="shared" si="624"/>
        <v/>
      </c>
      <c r="D3599" s="297" t="str">
        <f t="shared" si="625"/>
        <v/>
      </c>
      <c r="E3599" s="298" t="str">
        <f t="shared" si="627"/>
        <v/>
      </c>
      <c r="F3599" s="297"/>
      <c r="G3599" s="297">
        <v>3599</v>
      </c>
      <c r="H3599" s="296" t="str">
        <f t="shared" si="626"/>
        <v/>
      </c>
      <c r="I3599" s="299" t="str">
        <f t="shared" si="619"/>
        <v/>
      </c>
      <c r="J3599" s="93"/>
      <c r="L3599" s="278">
        <f t="shared" si="620"/>
        <v>0</v>
      </c>
      <c r="M3599" s="278">
        <f t="shared" si="621"/>
        <v>0</v>
      </c>
      <c r="N3599" s="319">
        <f t="shared" si="622"/>
        <v>0</v>
      </c>
      <c r="O3599" s="300"/>
      <c r="P3599" s="300"/>
      <c r="Q3599" s="297"/>
      <c r="R3599" s="297"/>
      <c r="S3599" s="299" t="str">
        <f t="shared" si="617"/>
        <v/>
      </c>
    </row>
    <row r="3600" spans="1:19" ht="30" customHeight="1" x14ac:dyDescent="0.2">
      <c r="A3600" s="277" t="str">
        <f t="shared" si="618"/>
        <v/>
      </c>
      <c r="B3600" s="296" t="str">
        <f t="shared" si="623"/>
        <v/>
      </c>
      <c r="C3600" s="296" t="str">
        <f t="shared" si="624"/>
        <v/>
      </c>
      <c r="D3600" s="297" t="str">
        <f t="shared" si="625"/>
        <v/>
      </c>
      <c r="E3600" s="298" t="str">
        <f t="shared" si="627"/>
        <v/>
      </c>
      <c r="F3600" s="297"/>
      <c r="G3600" s="297">
        <v>3600</v>
      </c>
      <c r="H3600" s="296" t="str">
        <f t="shared" si="626"/>
        <v/>
      </c>
      <c r="I3600" s="299" t="str">
        <f t="shared" si="619"/>
        <v/>
      </c>
      <c r="J3600" s="93"/>
      <c r="L3600" s="278">
        <f t="shared" si="620"/>
        <v>0</v>
      </c>
      <c r="M3600" s="278">
        <f t="shared" si="621"/>
        <v>0</v>
      </c>
      <c r="N3600" s="319">
        <f t="shared" si="622"/>
        <v>0</v>
      </c>
      <c r="O3600" s="300"/>
      <c r="P3600" s="300"/>
      <c r="Q3600" s="297"/>
      <c r="R3600" s="297"/>
      <c r="S3600" s="299" t="str">
        <f t="shared" si="617"/>
        <v/>
      </c>
    </row>
    <row r="3601" spans="1:19" ht="30" customHeight="1" x14ac:dyDescent="0.2">
      <c r="A3601" s="277" t="str">
        <f t="shared" si="618"/>
        <v/>
      </c>
      <c r="B3601" s="296" t="str">
        <f t="shared" si="623"/>
        <v/>
      </c>
      <c r="C3601" s="296" t="str">
        <f t="shared" si="624"/>
        <v/>
      </c>
      <c r="D3601" s="297" t="str">
        <f t="shared" si="625"/>
        <v/>
      </c>
      <c r="E3601" s="298" t="str">
        <f t="shared" si="627"/>
        <v/>
      </c>
      <c r="F3601" s="297"/>
      <c r="G3601" s="297">
        <v>3601</v>
      </c>
      <c r="H3601" s="296" t="str">
        <f t="shared" si="626"/>
        <v/>
      </c>
      <c r="I3601" s="299" t="str">
        <f t="shared" si="619"/>
        <v/>
      </c>
      <c r="J3601" s="93"/>
      <c r="L3601" s="278">
        <f t="shared" si="620"/>
        <v>0</v>
      </c>
      <c r="M3601" s="278">
        <f t="shared" si="621"/>
        <v>0</v>
      </c>
      <c r="N3601" s="319">
        <f t="shared" si="622"/>
        <v>0</v>
      </c>
      <c r="O3601" s="300"/>
      <c r="P3601" s="300"/>
      <c r="Q3601" s="297"/>
      <c r="R3601" s="297"/>
      <c r="S3601" s="299" t="str">
        <f t="shared" ref="S3601:S3664" si="628">IF(R3601="","",CONCATENATE("C",IF(R3601&gt;$X$1-25,0,INT(($X$1-R3601-20)/5))))</f>
        <v/>
      </c>
    </row>
    <row r="3602" spans="1:19" ht="30" customHeight="1" x14ac:dyDescent="0.2">
      <c r="A3602" s="277" t="str">
        <f t="shared" si="618"/>
        <v/>
      </c>
      <c r="B3602" s="296" t="str">
        <f t="shared" si="623"/>
        <v/>
      </c>
      <c r="C3602" s="296" t="str">
        <f t="shared" si="624"/>
        <v/>
      </c>
      <c r="D3602" s="297" t="str">
        <f t="shared" si="625"/>
        <v/>
      </c>
      <c r="E3602" s="298" t="str">
        <f t="shared" si="627"/>
        <v/>
      </c>
      <c r="F3602" s="297"/>
      <c r="G3602" s="297">
        <v>3602</v>
      </c>
      <c r="H3602" s="296" t="str">
        <f t="shared" si="626"/>
        <v/>
      </c>
      <c r="I3602" s="299" t="str">
        <f t="shared" si="619"/>
        <v/>
      </c>
      <c r="J3602" s="93"/>
      <c r="L3602" s="278">
        <f t="shared" si="620"/>
        <v>0</v>
      </c>
      <c r="M3602" s="278">
        <f t="shared" si="621"/>
        <v>0</v>
      </c>
      <c r="N3602" s="319">
        <f t="shared" si="622"/>
        <v>0</v>
      </c>
      <c r="O3602" s="300"/>
      <c r="P3602" s="300"/>
      <c r="Q3602" s="297"/>
      <c r="R3602" s="297"/>
      <c r="S3602" s="299" t="str">
        <f t="shared" si="628"/>
        <v/>
      </c>
    </row>
    <row r="3603" spans="1:19" ht="30" customHeight="1" x14ac:dyDescent="0.2">
      <c r="A3603" s="277" t="str">
        <f t="shared" si="618"/>
        <v/>
      </c>
      <c r="B3603" s="296" t="str">
        <f t="shared" si="623"/>
        <v/>
      </c>
      <c r="C3603" s="296" t="str">
        <f t="shared" si="624"/>
        <v/>
      </c>
      <c r="D3603" s="297" t="str">
        <f t="shared" si="625"/>
        <v/>
      </c>
      <c r="E3603" s="298" t="str">
        <f t="shared" si="627"/>
        <v/>
      </c>
      <c r="F3603" s="297"/>
      <c r="G3603" s="297">
        <v>3603</v>
      </c>
      <c r="H3603" s="296" t="str">
        <f t="shared" si="626"/>
        <v/>
      </c>
      <c r="I3603" s="299" t="str">
        <f t="shared" si="619"/>
        <v/>
      </c>
      <c r="J3603" s="93"/>
      <c r="L3603" s="278">
        <f t="shared" si="620"/>
        <v>0</v>
      </c>
      <c r="M3603" s="278">
        <f t="shared" si="621"/>
        <v>0</v>
      </c>
      <c r="N3603" s="319">
        <f t="shared" si="622"/>
        <v>0</v>
      </c>
      <c r="O3603" s="300"/>
      <c r="P3603" s="300"/>
      <c r="Q3603" s="297"/>
      <c r="R3603" s="297"/>
      <c r="S3603" s="299" t="str">
        <f t="shared" si="628"/>
        <v/>
      </c>
    </row>
    <row r="3604" spans="1:19" ht="30" customHeight="1" x14ac:dyDescent="0.2">
      <c r="A3604" s="277" t="str">
        <f t="shared" si="618"/>
        <v/>
      </c>
      <c r="B3604" s="296" t="str">
        <f t="shared" si="623"/>
        <v/>
      </c>
      <c r="C3604" s="296" t="str">
        <f t="shared" si="624"/>
        <v/>
      </c>
      <c r="D3604" s="297" t="str">
        <f t="shared" si="625"/>
        <v/>
      </c>
      <c r="E3604" s="298" t="str">
        <f t="shared" si="627"/>
        <v/>
      </c>
      <c r="F3604" s="297"/>
      <c r="G3604" s="297">
        <v>3604</v>
      </c>
      <c r="H3604" s="296" t="str">
        <f t="shared" si="626"/>
        <v/>
      </c>
      <c r="I3604" s="299" t="str">
        <f t="shared" si="619"/>
        <v/>
      </c>
      <c r="J3604" s="93"/>
      <c r="L3604" s="278">
        <f t="shared" si="620"/>
        <v>0</v>
      </c>
      <c r="M3604" s="278">
        <f t="shared" si="621"/>
        <v>0</v>
      </c>
      <c r="N3604" s="319">
        <f t="shared" si="622"/>
        <v>0</v>
      </c>
      <c r="O3604" s="300"/>
      <c r="P3604" s="300"/>
      <c r="Q3604" s="297"/>
      <c r="R3604" s="297"/>
      <c r="S3604" s="299" t="str">
        <f t="shared" si="628"/>
        <v/>
      </c>
    </row>
    <row r="3605" spans="1:19" ht="30" customHeight="1" x14ac:dyDescent="0.2">
      <c r="A3605" s="277" t="str">
        <f t="shared" si="618"/>
        <v/>
      </c>
      <c r="B3605" s="296" t="str">
        <f t="shared" si="623"/>
        <v/>
      </c>
      <c r="C3605" s="296" t="str">
        <f t="shared" si="624"/>
        <v/>
      </c>
      <c r="D3605" s="297" t="str">
        <f t="shared" si="625"/>
        <v/>
      </c>
      <c r="E3605" s="298" t="str">
        <f t="shared" si="627"/>
        <v/>
      </c>
      <c r="F3605" s="297"/>
      <c r="G3605" s="297">
        <v>3605</v>
      </c>
      <c r="H3605" s="296" t="str">
        <f t="shared" si="626"/>
        <v/>
      </c>
      <c r="I3605" s="299" t="str">
        <f t="shared" si="619"/>
        <v/>
      </c>
      <c r="J3605" s="93"/>
      <c r="L3605" s="278">
        <f t="shared" si="620"/>
        <v>0</v>
      </c>
      <c r="M3605" s="278">
        <f t="shared" si="621"/>
        <v>0</v>
      </c>
      <c r="N3605" s="319">
        <f t="shared" si="622"/>
        <v>0</v>
      </c>
      <c r="O3605" s="300"/>
      <c r="P3605" s="300"/>
      <c r="Q3605" s="297"/>
      <c r="R3605" s="297"/>
      <c r="S3605" s="299" t="str">
        <f t="shared" si="628"/>
        <v/>
      </c>
    </row>
    <row r="3606" spans="1:19" ht="30" customHeight="1" x14ac:dyDescent="0.2">
      <c r="A3606" s="277" t="str">
        <f t="shared" si="618"/>
        <v/>
      </c>
      <c r="B3606" s="296" t="str">
        <f t="shared" si="623"/>
        <v/>
      </c>
      <c r="C3606" s="296" t="str">
        <f t="shared" si="624"/>
        <v/>
      </c>
      <c r="D3606" s="297" t="str">
        <f t="shared" si="625"/>
        <v/>
      </c>
      <c r="E3606" s="298" t="str">
        <f t="shared" si="627"/>
        <v/>
      </c>
      <c r="F3606" s="297"/>
      <c r="G3606" s="297">
        <v>3606</v>
      </c>
      <c r="H3606" s="296" t="str">
        <f t="shared" si="626"/>
        <v/>
      </c>
      <c r="I3606" s="299" t="str">
        <f t="shared" si="619"/>
        <v/>
      </c>
      <c r="J3606" s="93"/>
      <c r="L3606" s="278">
        <f t="shared" si="620"/>
        <v>0</v>
      </c>
      <c r="M3606" s="278">
        <f t="shared" si="621"/>
        <v>0</v>
      </c>
      <c r="N3606" s="319">
        <f t="shared" si="622"/>
        <v>0</v>
      </c>
      <c r="O3606" s="300"/>
      <c r="P3606" s="300"/>
      <c r="Q3606" s="297"/>
      <c r="R3606" s="297"/>
      <c r="S3606" s="299" t="str">
        <f t="shared" si="628"/>
        <v/>
      </c>
    </row>
    <row r="3607" spans="1:19" ht="30" customHeight="1" x14ac:dyDescent="0.2">
      <c r="A3607" s="277" t="str">
        <f t="shared" si="618"/>
        <v/>
      </c>
      <c r="B3607" s="296" t="str">
        <f t="shared" si="623"/>
        <v/>
      </c>
      <c r="C3607" s="296" t="str">
        <f t="shared" si="624"/>
        <v/>
      </c>
      <c r="D3607" s="297" t="str">
        <f t="shared" si="625"/>
        <v/>
      </c>
      <c r="E3607" s="298" t="str">
        <f t="shared" si="627"/>
        <v/>
      </c>
      <c r="F3607" s="297"/>
      <c r="G3607" s="297">
        <v>3607</v>
      </c>
      <c r="H3607" s="296" t="str">
        <f t="shared" si="626"/>
        <v/>
      </c>
      <c r="I3607" s="299" t="str">
        <f t="shared" si="619"/>
        <v/>
      </c>
      <c r="J3607" s="93"/>
      <c r="L3607" s="278">
        <f t="shared" si="620"/>
        <v>0</v>
      </c>
      <c r="M3607" s="278">
        <f t="shared" si="621"/>
        <v>0</v>
      </c>
      <c r="N3607" s="319">
        <f t="shared" si="622"/>
        <v>0</v>
      </c>
      <c r="O3607" s="300"/>
      <c r="P3607" s="300"/>
      <c r="Q3607" s="297"/>
      <c r="R3607" s="297"/>
      <c r="S3607" s="299" t="str">
        <f t="shared" si="628"/>
        <v/>
      </c>
    </row>
    <row r="3608" spans="1:19" ht="30" customHeight="1" x14ac:dyDescent="0.2">
      <c r="A3608" s="277" t="str">
        <f t="shared" si="618"/>
        <v/>
      </c>
      <c r="B3608" s="296" t="str">
        <f t="shared" si="623"/>
        <v/>
      </c>
      <c r="C3608" s="296" t="str">
        <f t="shared" si="624"/>
        <v/>
      </c>
      <c r="D3608" s="297" t="str">
        <f t="shared" si="625"/>
        <v/>
      </c>
      <c r="E3608" s="298" t="str">
        <f t="shared" si="627"/>
        <v/>
      </c>
      <c r="F3608" s="297"/>
      <c r="G3608" s="297">
        <v>3608</v>
      </c>
      <c r="H3608" s="296" t="str">
        <f t="shared" si="626"/>
        <v/>
      </c>
      <c r="I3608" s="299" t="str">
        <f t="shared" si="619"/>
        <v/>
      </c>
      <c r="J3608" s="93"/>
      <c r="L3608" s="278">
        <f t="shared" si="620"/>
        <v>0</v>
      </c>
      <c r="M3608" s="278">
        <f t="shared" si="621"/>
        <v>0</v>
      </c>
      <c r="N3608" s="319">
        <f t="shared" si="622"/>
        <v>0</v>
      </c>
      <c r="O3608" s="300"/>
      <c r="P3608" s="300"/>
      <c r="Q3608" s="297"/>
      <c r="R3608" s="297"/>
      <c r="S3608" s="299" t="str">
        <f t="shared" si="628"/>
        <v/>
      </c>
    </row>
    <row r="3609" spans="1:19" ht="30" customHeight="1" x14ac:dyDescent="0.2">
      <c r="A3609" s="277" t="str">
        <f t="shared" si="618"/>
        <v/>
      </c>
      <c r="B3609" s="296" t="str">
        <f t="shared" si="623"/>
        <v/>
      </c>
      <c r="C3609" s="296" t="str">
        <f t="shared" si="624"/>
        <v/>
      </c>
      <c r="D3609" s="297" t="str">
        <f t="shared" si="625"/>
        <v/>
      </c>
      <c r="E3609" s="298" t="str">
        <f t="shared" si="627"/>
        <v/>
      </c>
      <c r="F3609" s="297"/>
      <c r="G3609" s="297">
        <v>3609</v>
      </c>
      <c r="H3609" s="296" t="str">
        <f t="shared" si="626"/>
        <v/>
      </c>
      <c r="I3609" s="299" t="str">
        <f t="shared" si="619"/>
        <v/>
      </c>
      <c r="J3609" s="93"/>
      <c r="L3609" s="278">
        <f t="shared" si="620"/>
        <v>0</v>
      </c>
      <c r="M3609" s="278">
        <f t="shared" si="621"/>
        <v>0</v>
      </c>
      <c r="N3609" s="319">
        <f t="shared" si="622"/>
        <v>0</v>
      </c>
      <c r="O3609" s="300"/>
      <c r="P3609" s="300"/>
      <c r="Q3609" s="297"/>
      <c r="R3609" s="297"/>
      <c r="S3609" s="299" t="str">
        <f t="shared" si="628"/>
        <v/>
      </c>
    </row>
    <row r="3610" spans="1:19" ht="30" customHeight="1" x14ac:dyDescent="0.2">
      <c r="A3610" s="277" t="str">
        <f t="shared" si="618"/>
        <v/>
      </c>
      <c r="B3610" s="296" t="str">
        <f t="shared" si="623"/>
        <v/>
      </c>
      <c r="C3610" s="296" t="str">
        <f t="shared" si="624"/>
        <v/>
      </c>
      <c r="D3610" s="297" t="str">
        <f t="shared" si="625"/>
        <v/>
      </c>
      <c r="E3610" s="298" t="str">
        <f t="shared" si="627"/>
        <v/>
      </c>
      <c r="F3610" s="297"/>
      <c r="G3610" s="297">
        <v>3610</v>
      </c>
      <c r="H3610" s="296" t="str">
        <f t="shared" si="626"/>
        <v/>
      </c>
      <c r="I3610" s="299" t="str">
        <f t="shared" si="619"/>
        <v/>
      </c>
      <c r="J3610" s="93"/>
      <c r="L3610" s="278">
        <f t="shared" si="620"/>
        <v>0</v>
      </c>
      <c r="M3610" s="278">
        <f t="shared" si="621"/>
        <v>0</v>
      </c>
      <c r="N3610" s="319">
        <f t="shared" si="622"/>
        <v>0</v>
      </c>
      <c r="O3610" s="300"/>
      <c r="P3610" s="300"/>
      <c r="Q3610" s="297"/>
      <c r="R3610" s="297"/>
      <c r="S3610" s="299" t="str">
        <f t="shared" si="628"/>
        <v/>
      </c>
    </row>
    <row r="3611" spans="1:19" ht="30" customHeight="1" x14ac:dyDescent="0.2">
      <c r="A3611" s="277" t="str">
        <f t="shared" si="618"/>
        <v/>
      </c>
      <c r="B3611" s="296" t="str">
        <f t="shared" si="623"/>
        <v/>
      </c>
      <c r="C3611" s="296" t="str">
        <f t="shared" si="624"/>
        <v/>
      </c>
      <c r="D3611" s="297" t="str">
        <f t="shared" si="625"/>
        <v/>
      </c>
      <c r="E3611" s="298" t="str">
        <f t="shared" si="627"/>
        <v/>
      </c>
      <c r="F3611" s="297"/>
      <c r="G3611" s="297">
        <v>3611</v>
      </c>
      <c r="H3611" s="296" t="str">
        <f t="shared" si="626"/>
        <v/>
      </c>
      <c r="I3611" s="299" t="str">
        <f t="shared" si="619"/>
        <v/>
      </c>
      <c r="J3611" s="93"/>
      <c r="L3611" s="278">
        <f t="shared" si="620"/>
        <v>0</v>
      </c>
      <c r="M3611" s="278">
        <f t="shared" si="621"/>
        <v>0</v>
      </c>
      <c r="N3611" s="319">
        <f t="shared" si="622"/>
        <v>0</v>
      </c>
      <c r="O3611" s="300"/>
      <c r="P3611" s="300"/>
      <c r="Q3611" s="297"/>
      <c r="R3611" s="297"/>
      <c r="S3611" s="299" t="str">
        <f t="shared" si="628"/>
        <v/>
      </c>
    </row>
    <row r="3612" spans="1:19" ht="30" customHeight="1" x14ac:dyDescent="0.2">
      <c r="A3612" s="277" t="str">
        <f t="shared" si="618"/>
        <v/>
      </c>
      <c r="B3612" s="296" t="str">
        <f t="shared" si="623"/>
        <v/>
      </c>
      <c r="C3612" s="296" t="str">
        <f t="shared" si="624"/>
        <v/>
      </c>
      <c r="D3612" s="297" t="str">
        <f t="shared" si="625"/>
        <v/>
      </c>
      <c r="E3612" s="298" t="str">
        <f t="shared" si="627"/>
        <v/>
      </c>
      <c r="F3612" s="297"/>
      <c r="G3612" s="297">
        <v>3612</v>
      </c>
      <c r="H3612" s="296" t="str">
        <f t="shared" si="626"/>
        <v/>
      </c>
      <c r="I3612" s="299" t="str">
        <f t="shared" si="619"/>
        <v/>
      </c>
      <c r="J3612" s="93"/>
      <c r="L3612" s="278">
        <f t="shared" si="620"/>
        <v>0</v>
      </c>
      <c r="M3612" s="278">
        <f t="shared" si="621"/>
        <v>0</v>
      </c>
      <c r="N3612" s="319">
        <f t="shared" si="622"/>
        <v>0</v>
      </c>
      <c r="O3612" s="300"/>
      <c r="P3612" s="300"/>
      <c r="Q3612" s="297"/>
      <c r="R3612" s="297"/>
      <c r="S3612" s="299" t="str">
        <f t="shared" si="628"/>
        <v/>
      </c>
    </row>
    <row r="3613" spans="1:19" ht="30" customHeight="1" x14ac:dyDescent="0.2">
      <c r="A3613" s="277" t="str">
        <f t="shared" si="618"/>
        <v/>
      </c>
      <c r="B3613" s="296" t="str">
        <f t="shared" si="623"/>
        <v/>
      </c>
      <c r="C3613" s="296" t="str">
        <f t="shared" si="624"/>
        <v/>
      </c>
      <c r="D3613" s="297" t="str">
        <f t="shared" si="625"/>
        <v/>
      </c>
      <c r="E3613" s="298" t="str">
        <f t="shared" si="627"/>
        <v/>
      </c>
      <c r="F3613" s="297"/>
      <c r="G3613" s="297">
        <v>3613</v>
      </c>
      <c r="H3613" s="296" t="str">
        <f t="shared" si="626"/>
        <v/>
      </c>
      <c r="I3613" s="299" t="str">
        <f t="shared" si="619"/>
        <v/>
      </c>
      <c r="J3613" s="93"/>
      <c r="L3613" s="278">
        <f t="shared" si="620"/>
        <v>0</v>
      </c>
      <c r="M3613" s="278">
        <f t="shared" si="621"/>
        <v>0</v>
      </c>
      <c r="N3613" s="319">
        <f t="shared" si="622"/>
        <v>0</v>
      </c>
      <c r="O3613" s="300"/>
      <c r="P3613" s="300"/>
      <c r="Q3613" s="297"/>
      <c r="R3613" s="297"/>
      <c r="S3613" s="299" t="str">
        <f t="shared" si="628"/>
        <v/>
      </c>
    </row>
    <row r="3614" spans="1:19" ht="30" customHeight="1" x14ac:dyDescent="0.2">
      <c r="A3614" s="277" t="str">
        <f t="shared" si="618"/>
        <v/>
      </c>
      <c r="B3614" s="296" t="str">
        <f t="shared" si="623"/>
        <v/>
      </c>
      <c r="C3614" s="296" t="str">
        <f t="shared" si="624"/>
        <v/>
      </c>
      <c r="D3614" s="297" t="str">
        <f t="shared" si="625"/>
        <v/>
      </c>
      <c r="E3614" s="298" t="str">
        <f t="shared" si="627"/>
        <v/>
      </c>
      <c r="F3614" s="297"/>
      <c r="G3614" s="297">
        <v>3614</v>
      </c>
      <c r="H3614" s="296" t="str">
        <f t="shared" si="626"/>
        <v/>
      </c>
      <c r="I3614" s="299" t="str">
        <f t="shared" si="619"/>
        <v/>
      </c>
      <c r="J3614" s="93"/>
      <c r="L3614" s="278">
        <f t="shared" si="620"/>
        <v>0</v>
      </c>
      <c r="M3614" s="278">
        <f t="shared" si="621"/>
        <v>0</v>
      </c>
      <c r="N3614" s="319">
        <f t="shared" si="622"/>
        <v>0</v>
      </c>
      <c r="O3614" s="300"/>
      <c r="P3614" s="300"/>
      <c r="Q3614" s="297"/>
      <c r="R3614" s="297"/>
      <c r="S3614" s="299" t="str">
        <f t="shared" si="628"/>
        <v/>
      </c>
    </row>
    <row r="3615" spans="1:19" ht="30" customHeight="1" x14ac:dyDescent="0.2">
      <c r="A3615" s="277" t="str">
        <f t="shared" si="618"/>
        <v/>
      </c>
      <c r="B3615" s="296" t="str">
        <f t="shared" si="623"/>
        <v/>
      </c>
      <c r="C3615" s="296" t="str">
        <f t="shared" si="624"/>
        <v/>
      </c>
      <c r="D3615" s="297" t="str">
        <f t="shared" si="625"/>
        <v/>
      </c>
      <c r="E3615" s="298" t="str">
        <f t="shared" si="627"/>
        <v/>
      </c>
      <c r="F3615" s="297"/>
      <c r="G3615" s="297">
        <v>3615</v>
      </c>
      <c r="H3615" s="296" t="str">
        <f t="shared" si="626"/>
        <v/>
      </c>
      <c r="I3615" s="299" t="str">
        <f t="shared" si="619"/>
        <v/>
      </c>
      <c r="J3615" s="93"/>
      <c r="L3615" s="278">
        <f t="shared" si="620"/>
        <v>0</v>
      </c>
      <c r="M3615" s="278">
        <f t="shared" si="621"/>
        <v>0</v>
      </c>
      <c r="N3615" s="319">
        <f t="shared" si="622"/>
        <v>0</v>
      </c>
      <c r="O3615" s="300"/>
      <c r="P3615" s="300"/>
      <c r="Q3615" s="297"/>
      <c r="R3615" s="297"/>
      <c r="S3615" s="299" t="str">
        <f t="shared" si="628"/>
        <v/>
      </c>
    </row>
    <row r="3616" spans="1:19" ht="30" customHeight="1" x14ac:dyDescent="0.2">
      <c r="A3616" s="277" t="str">
        <f t="shared" si="618"/>
        <v/>
      </c>
      <c r="B3616" s="296" t="str">
        <f t="shared" si="623"/>
        <v/>
      </c>
      <c r="C3616" s="296" t="str">
        <f t="shared" si="624"/>
        <v/>
      </c>
      <c r="D3616" s="297" t="str">
        <f t="shared" si="625"/>
        <v/>
      </c>
      <c r="E3616" s="298" t="str">
        <f t="shared" si="627"/>
        <v/>
      </c>
      <c r="F3616" s="297"/>
      <c r="G3616" s="297">
        <v>3616</v>
      </c>
      <c r="H3616" s="296" t="str">
        <f t="shared" si="626"/>
        <v/>
      </c>
      <c r="I3616" s="299" t="str">
        <f t="shared" si="619"/>
        <v/>
      </c>
      <c r="J3616" s="93"/>
      <c r="L3616" s="278">
        <f t="shared" si="620"/>
        <v>0</v>
      </c>
      <c r="M3616" s="278">
        <f t="shared" si="621"/>
        <v>0</v>
      </c>
      <c r="N3616" s="319">
        <f t="shared" si="622"/>
        <v>0</v>
      </c>
      <c r="O3616" s="300"/>
      <c r="P3616" s="300"/>
      <c r="Q3616" s="297"/>
      <c r="R3616" s="297"/>
      <c r="S3616" s="299" t="str">
        <f t="shared" si="628"/>
        <v/>
      </c>
    </row>
    <row r="3617" spans="1:19" ht="30" customHeight="1" x14ac:dyDescent="0.2">
      <c r="A3617" s="277" t="str">
        <f t="shared" si="618"/>
        <v/>
      </c>
      <c r="B3617" s="296" t="str">
        <f t="shared" si="623"/>
        <v/>
      </c>
      <c r="C3617" s="296" t="str">
        <f t="shared" si="624"/>
        <v/>
      </c>
      <c r="D3617" s="297" t="str">
        <f t="shared" si="625"/>
        <v/>
      </c>
      <c r="E3617" s="298" t="str">
        <f t="shared" si="627"/>
        <v/>
      </c>
      <c r="F3617" s="297"/>
      <c r="G3617" s="297">
        <v>3617</v>
      </c>
      <c r="H3617" s="296" t="str">
        <f t="shared" si="626"/>
        <v/>
      </c>
      <c r="I3617" s="299" t="str">
        <f t="shared" si="619"/>
        <v/>
      </c>
      <c r="J3617" s="93"/>
      <c r="L3617" s="278">
        <f t="shared" si="620"/>
        <v>0</v>
      </c>
      <c r="M3617" s="278">
        <f t="shared" si="621"/>
        <v>0</v>
      </c>
      <c r="N3617" s="319">
        <f t="shared" si="622"/>
        <v>0</v>
      </c>
      <c r="O3617" s="300"/>
      <c r="P3617" s="300"/>
      <c r="Q3617" s="297"/>
      <c r="R3617" s="297"/>
      <c r="S3617" s="299" t="str">
        <f t="shared" si="628"/>
        <v/>
      </c>
    </row>
    <row r="3618" spans="1:19" ht="30" customHeight="1" x14ac:dyDescent="0.2">
      <c r="A3618" s="277" t="str">
        <f t="shared" si="618"/>
        <v/>
      </c>
      <c r="B3618" s="296" t="str">
        <f t="shared" si="623"/>
        <v/>
      </c>
      <c r="C3618" s="296" t="str">
        <f t="shared" si="624"/>
        <v/>
      </c>
      <c r="D3618" s="297" t="str">
        <f t="shared" si="625"/>
        <v/>
      </c>
      <c r="E3618" s="298" t="str">
        <f t="shared" si="627"/>
        <v/>
      </c>
      <c r="F3618" s="297"/>
      <c r="G3618" s="297">
        <v>3618</v>
      </c>
      <c r="H3618" s="296" t="str">
        <f t="shared" si="626"/>
        <v/>
      </c>
      <c r="I3618" s="299" t="str">
        <f t="shared" si="619"/>
        <v/>
      </c>
      <c r="J3618" s="93"/>
      <c r="L3618" s="278">
        <f t="shared" si="620"/>
        <v>0</v>
      </c>
      <c r="M3618" s="278">
        <f t="shared" si="621"/>
        <v>0</v>
      </c>
      <c r="N3618" s="319">
        <f t="shared" si="622"/>
        <v>0</v>
      </c>
      <c r="O3618" s="300"/>
      <c r="P3618" s="300"/>
      <c r="Q3618" s="297"/>
      <c r="R3618" s="297"/>
      <c r="S3618" s="299" t="str">
        <f t="shared" si="628"/>
        <v/>
      </c>
    </row>
    <row r="3619" spans="1:19" ht="30" customHeight="1" x14ac:dyDescent="0.2">
      <c r="A3619" s="277" t="str">
        <f t="shared" si="618"/>
        <v/>
      </c>
      <c r="B3619" s="296" t="str">
        <f t="shared" si="623"/>
        <v/>
      </c>
      <c r="C3619" s="296" t="str">
        <f t="shared" si="624"/>
        <v/>
      </c>
      <c r="D3619" s="297" t="str">
        <f t="shared" si="625"/>
        <v/>
      </c>
      <c r="E3619" s="298" t="str">
        <f t="shared" si="627"/>
        <v/>
      </c>
      <c r="F3619" s="297"/>
      <c r="G3619" s="297">
        <v>3619</v>
      </c>
      <c r="H3619" s="296" t="str">
        <f t="shared" si="626"/>
        <v/>
      </c>
      <c r="I3619" s="299" t="str">
        <f t="shared" si="619"/>
        <v/>
      </c>
      <c r="J3619" s="93"/>
      <c r="L3619" s="278">
        <f t="shared" si="620"/>
        <v>0</v>
      </c>
      <c r="M3619" s="278">
        <f t="shared" si="621"/>
        <v>0</v>
      </c>
      <c r="N3619" s="319">
        <f t="shared" si="622"/>
        <v>0</v>
      </c>
      <c r="O3619" s="300"/>
      <c r="P3619" s="300"/>
      <c r="Q3619" s="297"/>
      <c r="R3619" s="297"/>
      <c r="S3619" s="299" t="str">
        <f t="shared" si="628"/>
        <v/>
      </c>
    </row>
    <row r="3620" spans="1:19" ht="30" customHeight="1" x14ac:dyDescent="0.2">
      <c r="A3620" s="277" t="str">
        <f t="shared" si="618"/>
        <v/>
      </c>
      <c r="B3620" s="296" t="str">
        <f t="shared" si="623"/>
        <v/>
      </c>
      <c r="C3620" s="296" t="str">
        <f t="shared" si="624"/>
        <v/>
      </c>
      <c r="D3620" s="297" t="str">
        <f t="shared" si="625"/>
        <v/>
      </c>
      <c r="E3620" s="298" t="str">
        <f t="shared" si="627"/>
        <v/>
      </c>
      <c r="F3620" s="297"/>
      <c r="G3620" s="297">
        <v>3620</v>
      </c>
      <c r="H3620" s="296" t="str">
        <f t="shared" si="626"/>
        <v/>
      </c>
      <c r="I3620" s="299" t="str">
        <f t="shared" si="619"/>
        <v/>
      </c>
      <c r="J3620" s="93"/>
      <c r="L3620" s="278">
        <f t="shared" si="620"/>
        <v>0</v>
      </c>
      <c r="M3620" s="278">
        <f t="shared" si="621"/>
        <v>0</v>
      </c>
      <c r="N3620" s="319">
        <f t="shared" si="622"/>
        <v>0</v>
      </c>
      <c r="O3620" s="300"/>
      <c r="P3620" s="300"/>
      <c r="Q3620" s="297"/>
      <c r="R3620" s="297"/>
      <c r="S3620" s="299" t="str">
        <f t="shared" si="628"/>
        <v/>
      </c>
    </row>
    <row r="3621" spans="1:19" ht="30" customHeight="1" x14ac:dyDescent="0.2">
      <c r="A3621" s="277" t="str">
        <f t="shared" si="618"/>
        <v/>
      </c>
      <c r="B3621" s="296" t="str">
        <f t="shared" si="623"/>
        <v/>
      </c>
      <c r="C3621" s="296" t="str">
        <f t="shared" si="624"/>
        <v/>
      </c>
      <c r="D3621" s="297" t="str">
        <f t="shared" si="625"/>
        <v/>
      </c>
      <c r="E3621" s="298" t="str">
        <f t="shared" si="627"/>
        <v/>
      </c>
      <c r="F3621" s="297"/>
      <c r="G3621" s="297">
        <v>3621</v>
      </c>
      <c r="H3621" s="296" t="str">
        <f t="shared" si="626"/>
        <v/>
      </c>
      <c r="I3621" s="299" t="str">
        <f t="shared" si="619"/>
        <v/>
      </c>
      <c r="J3621" s="93"/>
      <c r="L3621" s="278">
        <f t="shared" si="620"/>
        <v>0</v>
      </c>
      <c r="M3621" s="278">
        <f t="shared" si="621"/>
        <v>0</v>
      </c>
      <c r="N3621" s="319">
        <f t="shared" si="622"/>
        <v>0</v>
      </c>
      <c r="O3621" s="300"/>
      <c r="P3621" s="300"/>
      <c r="Q3621" s="297"/>
      <c r="R3621" s="297"/>
      <c r="S3621" s="299" t="str">
        <f t="shared" si="628"/>
        <v/>
      </c>
    </row>
    <row r="3622" spans="1:19" ht="30" customHeight="1" x14ac:dyDescent="0.2">
      <c r="A3622" s="277" t="str">
        <f t="shared" si="618"/>
        <v/>
      </c>
      <c r="B3622" s="296" t="str">
        <f t="shared" si="623"/>
        <v/>
      </c>
      <c r="C3622" s="296" t="str">
        <f t="shared" si="624"/>
        <v/>
      </c>
      <c r="D3622" s="297" t="str">
        <f t="shared" si="625"/>
        <v/>
      </c>
      <c r="E3622" s="298" t="str">
        <f t="shared" si="627"/>
        <v/>
      </c>
      <c r="F3622" s="297"/>
      <c r="G3622" s="297">
        <v>3622</v>
      </c>
      <c r="H3622" s="296" t="str">
        <f t="shared" si="626"/>
        <v/>
      </c>
      <c r="I3622" s="299" t="str">
        <f t="shared" si="619"/>
        <v/>
      </c>
      <c r="J3622" s="93"/>
      <c r="L3622" s="278">
        <f t="shared" si="620"/>
        <v>0</v>
      </c>
      <c r="M3622" s="278">
        <f t="shared" si="621"/>
        <v>0</v>
      </c>
      <c r="N3622" s="319">
        <f t="shared" si="622"/>
        <v>0</v>
      </c>
      <c r="O3622" s="300"/>
      <c r="P3622" s="300"/>
      <c r="Q3622" s="297"/>
      <c r="R3622" s="297"/>
      <c r="S3622" s="299" t="str">
        <f t="shared" si="628"/>
        <v/>
      </c>
    </row>
    <row r="3623" spans="1:19" ht="30" customHeight="1" x14ac:dyDescent="0.2">
      <c r="A3623" s="277" t="str">
        <f t="shared" si="618"/>
        <v/>
      </c>
      <c r="B3623" s="296" t="str">
        <f t="shared" si="623"/>
        <v/>
      </c>
      <c r="C3623" s="296" t="str">
        <f t="shared" si="624"/>
        <v/>
      </c>
      <c r="D3623" s="297" t="str">
        <f t="shared" si="625"/>
        <v/>
      </c>
      <c r="E3623" s="298" t="str">
        <f t="shared" si="627"/>
        <v/>
      </c>
      <c r="F3623" s="297"/>
      <c r="G3623" s="297">
        <v>3623</v>
      </c>
      <c r="H3623" s="296" t="str">
        <f t="shared" si="626"/>
        <v/>
      </c>
      <c r="I3623" s="299" t="str">
        <f t="shared" si="619"/>
        <v/>
      </c>
      <c r="J3623" s="93"/>
      <c r="L3623" s="278">
        <f t="shared" si="620"/>
        <v>0</v>
      </c>
      <c r="M3623" s="278">
        <f t="shared" si="621"/>
        <v>0</v>
      </c>
      <c r="N3623" s="319">
        <f t="shared" si="622"/>
        <v>0</v>
      </c>
      <c r="O3623" s="300"/>
      <c r="P3623" s="300"/>
      <c r="Q3623" s="297"/>
      <c r="R3623" s="297"/>
      <c r="S3623" s="299" t="str">
        <f t="shared" si="628"/>
        <v/>
      </c>
    </row>
    <row r="3624" spans="1:19" ht="30" customHeight="1" x14ac:dyDescent="0.2">
      <c r="A3624" s="277" t="str">
        <f t="shared" si="618"/>
        <v/>
      </c>
      <c r="B3624" s="296" t="str">
        <f t="shared" si="623"/>
        <v/>
      </c>
      <c r="C3624" s="296" t="str">
        <f t="shared" si="624"/>
        <v/>
      </c>
      <c r="D3624" s="297" t="str">
        <f t="shared" si="625"/>
        <v/>
      </c>
      <c r="E3624" s="298" t="str">
        <f t="shared" si="627"/>
        <v/>
      </c>
      <c r="F3624" s="297"/>
      <c r="G3624" s="297">
        <v>3624</v>
      </c>
      <c r="H3624" s="296" t="str">
        <f t="shared" si="626"/>
        <v/>
      </c>
      <c r="I3624" s="299" t="str">
        <f t="shared" si="619"/>
        <v/>
      </c>
      <c r="J3624" s="93"/>
      <c r="L3624" s="278">
        <f t="shared" si="620"/>
        <v>0</v>
      </c>
      <c r="M3624" s="278">
        <f t="shared" si="621"/>
        <v>0</v>
      </c>
      <c r="N3624" s="319">
        <f t="shared" si="622"/>
        <v>0</v>
      </c>
      <c r="O3624" s="300"/>
      <c r="P3624" s="300"/>
      <c r="Q3624" s="297"/>
      <c r="R3624" s="297"/>
      <c r="S3624" s="299" t="str">
        <f t="shared" si="628"/>
        <v/>
      </c>
    </row>
    <row r="3625" spans="1:19" ht="30" customHeight="1" x14ac:dyDescent="0.2">
      <c r="A3625" s="277" t="str">
        <f t="shared" si="618"/>
        <v/>
      </c>
      <c r="B3625" s="296" t="str">
        <f t="shared" si="623"/>
        <v/>
      </c>
      <c r="C3625" s="296" t="str">
        <f t="shared" si="624"/>
        <v/>
      </c>
      <c r="D3625" s="297" t="str">
        <f t="shared" si="625"/>
        <v/>
      </c>
      <c r="E3625" s="298" t="str">
        <f t="shared" si="627"/>
        <v/>
      </c>
      <c r="F3625" s="297"/>
      <c r="G3625" s="297">
        <v>3625</v>
      </c>
      <c r="H3625" s="296" t="str">
        <f t="shared" si="626"/>
        <v/>
      </c>
      <c r="I3625" s="299" t="str">
        <f t="shared" si="619"/>
        <v/>
      </c>
      <c r="J3625" s="93"/>
      <c r="L3625" s="278">
        <f t="shared" si="620"/>
        <v>0</v>
      </c>
      <c r="M3625" s="278">
        <f t="shared" si="621"/>
        <v>0</v>
      </c>
      <c r="N3625" s="319">
        <f t="shared" si="622"/>
        <v>0</v>
      </c>
      <c r="O3625" s="300"/>
      <c r="P3625" s="300"/>
      <c r="Q3625" s="297"/>
      <c r="R3625" s="297"/>
      <c r="S3625" s="299" t="str">
        <f t="shared" si="628"/>
        <v/>
      </c>
    </row>
    <row r="3626" spans="1:19" ht="30" customHeight="1" x14ac:dyDescent="0.2">
      <c r="A3626" s="277" t="str">
        <f t="shared" si="618"/>
        <v/>
      </c>
      <c r="B3626" s="296" t="str">
        <f t="shared" si="623"/>
        <v/>
      </c>
      <c r="C3626" s="296" t="str">
        <f t="shared" si="624"/>
        <v/>
      </c>
      <c r="D3626" s="297" t="str">
        <f t="shared" si="625"/>
        <v/>
      </c>
      <c r="E3626" s="298" t="str">
        <f t="shared" si="627"/>
        <v/>
      </c>
      <c r="F3626" s="297"/>
      <c r="G3626" s="297">
        <v>3626</v>
      </c>
      <c r="H3626" s="296" t="str">
        <f t="shared" si="626"/>
        <v/>
      </c>
      <c r="I3626" s="299" t="str">
        <f t="shared" si="619"/>
        <v/>
      </c>
      <c r="J3626" s="93"/>
      <c r="L3626" s="278">
        <f t="shared" si="620"/>
        <v>0</v>
      </c>
      <c r="M3626" s="278">
        <f t="shared" si="621"/>
        <v>0</v>
      </c>
      <c r="N3626" s="319">
        <f t="shared" si="622"/>
        <v>0</v>
      </c>
      <c r="O3626" s="300"/>
      <c r="P3626" s="300"/>
      <c r="Q3626" s="297"/>
      <c r="R3626" s="297"/>
      <c r="S3626" s="299" t="str">
        <f t="shared" si="628"/>
        <v/>
      </c>
    </row>
    <row r="3627" spans="1:19" ht="30" customHeight="1" x14ac:dyDescent="0.2">
      <c r="A3627" s="277" t="str">
        <f t="shared" si="618"/>
        <v/>
      </c>
      <c r="B3627" s="296" t="str">
        <f t="shared" si="623"/>
        <v/>
      </c>
      <c r="C3627" s="296" t="str">
        <f t="shared" si="624"/>
        <v/>
      </c>
      <c r="D3627" s="297" t="str">
        <f t="shared" si="625"/>
        <v/>
      </c>
      <c r="E3627" s="298" t="str">
        <f t="shared" si="627"/>
        <v/>
      </c>
      <c r="F3627" s="297"/>
      <c r="G3627" s="297">
        <v>3627</v>
      </c>
      <c r="H3627" s="296" t="str">
        <f t="shared" si="626"/>
        <v/>
      </c>
      <c r="I3627" s="299" t="str">
        <f t="shared" si="619"/>
        <v/>
      </c>
      <c r="J3627" s="93"/>
      <c r="L3627" s="278">
        <f t="shared" si="620"/>
        <v>0</v>
      </c>
      <c r="M3627" s="278">
        <f t="shared" si="621"/>
        <v>0</v>
      </c>
      <c r="N3627" s="319">
        <f t="shared" si="622"/>
        <v>0</v>
      </c>
      <c r="O3627" s="300"/>
      <c r="P3627" s="300"/>
      <c r="Q3627" s="297"/>
      <c r="R3627" s="297"/>
      <c r="S3627" s="299" t="str">
        <f t="shared" si="628"/>
        <v/>
      </c>
    </row>
    <row r="3628" spans="1:19" ht="30" customHeight="1" x14ac:dyDescent="0.2">
      <c r="A3628" s="277" t="str">
        <f t="shared" si="618"/>
        <v/>
      </c>
      <c r="B3628" s="296" t="str">
        <f t="shared" si="623"/>
        <v/>
      </c>
      <c r="C3628" s="296" t="str">
        <f t="shared" si="624"/>
        <v/>
      </c>
      <c r="D3628" s="297" t="str">
        <f t="shared" si="625"/>
        <v/>
      </c>
      <c r="E3628" s="298" t="str">
        <f t="shared" si="627"/>
        <v/>
      </c>
      <c r="F3628" s="297"/>
      <c r="G3628" s="297">
        <v>3628</v>
      </c>
      <c r="H3628" s="296" t="str">
        <f t="shared" si="626"/>
        <v/>
      </c>
      <c r="I3628" s="299" t="str">
        <f t="shared" si="619"/>
        <v/>
      </c>
      <c r="J3628" s="93"/>
      <c r="L3628" s="278">
        <f t="shared" si="620"/>
        <v>0</v>
      </c>
      <c r="M3628" s="278">
        <f t="shared" si="621"/>
        <v>0</v>
      </c>
      <c r="N3628" s="319">
        <f t="shared" si="622"/>
        <v>0</v>
      </c>
      <c r="O3628" s="300"/>
      <c r="P3628" s="300"/>
      <c r="Q3628" s="297"/>
      <c r="R3628" s="297"/>
      <c r="S3628" s="299" t="str">
        <f t="shared" si="628"/>
        <v/>
      </c>
    </row>
    <row r="3629" spans="1:19" ht="30" customHeight="1" x14ac:dyDescent="0.2">
      <c r="A3629" s="277" t="str">
        <f t="shared" si="618"/>
        <v/>
      </c>
      <c r="B3629" s="296" t="str">
        <f t="shared" si="623"/>
        <v/>
      </c>
      <c r="C3629" s="296" t="str">
        <f t="shared" si="624"/>
        <v/>
      </c>
      <c r="D3629" s="297" t="str">
        <f t="shared" si="625"/>
        <v/>
      </c>
      <c r="E3629" s="298" t="str">
        <f t="shared" si="627"/>
        <v/>
      </c>
      <c r="F3629" s="297"/>
      <c r="G3629" s="297">
        <v>3629</v>
      </c>
      <c r="H3629" s="296" t="str">
        <f t="shared" si="626"/>
        <v/>
      </c>
      <c r="I3629" s="299" t="str">
        <f t="shared" si="619"/>
        <v/>
      </c>
      <c r="J3629" s="93"/>
      <c r="L3629" s="278">
        <f t="shared" si="620"/>
        <v>0</v>
      </c>
      <c r="M3629" s="278">
        <f t="shared" si="621"/>
        <v>0</v>
      </c>
      <c r="N3629" s="319">
        <f t="shared" si="622"/>
        <v>0</v>
      </c>
      <c r="O3629" s="300"/>
      <c r="P3629" s="300"/>
      <c r="Q3629" s="297"/>
      <c r="R3629" s="297"/>
      <c r="S3629" s="299" t="str">
        <f t="shared" si="628"/>
        <v/>
      </c>
    </row>
    <row r="3630" spans="1:19" ht="30" customHeight="1" x14ac:dyDescent="0.2">
      <c r="A3630" s="277" t="str">
        <f t="shared" si="618"/>
        <v/>
      </c>
      <c r="B3630" s="296" t="str">
        <f t="shared" si="623"/>
        <v/>
      </c>
      <c r="C3630" s="296" t="str">
        <f t="shared" si="624"/>
        <v/>
      </c>
      <c r="D3630" s="297" t="str">
        <f t="shared" si="625"/>
        <v/>
      </c>
      <c r="E3630" s="298" t="str">
        <f t="shared" si="627"/>
        <v/>
      </c>
      <c r="F3630" s="297"/>
      <c r="G3630" s="297">
        <v>3630</v>
      </c>
      <c r="H3630" s="296" t="str">
        <f t="shared" si="626"/>
        <v/>
      </c>
      <c r="I3630" s="299" t="str">
        <f t="shared" si="619"/>
        <v/>
      </c>
      <c r="J3630" s="93"/>
      <c r="L3630" s="278">
        <f t="shared" si="620"/>
        <v>0</v>
      </c>
      <c r="M3630" s="278">
        <f t="shared" si="621"/>
        <v>0</v>
      </c>
      <c r="N3630" s="319">
        <f t="shared" si="622"/>
        <v>0</v>
      </c>
      <c r="O3630" s="300"/>
      <c r="P3630" s="300"/>
      <c r="Q3630" s="297"/>
      <c r="R3630" s="297"/>
      <c r="S3630" s="299" t="str">
        <f t="shared" si="628"/>
        <v/>
      </c>
    </row>
    <row r="3631" spans="1:19" ht="30" customHeight="1" x14ac:dyDescent="0.2">
      <c r="A3631" s="277" t="str">
        <f t="shared" si="618"/>
        <v/>
      </c>
      <c r="B3631" s="296" t="str">
        <f t="shared" si="623"/>
        <v/>
      </c>
      <c r="C3631" s="296" t="str">
        <f t="shared" si="624"/>
        <v/>
      </c>
      <c r="D3631" s="297" t="str">
        <f t="shared" si="625"/>
        <v/>
      </c>
      <c r="E3631" s="298" t="str">
        <f t="shared" si="627"/>
        <v/>
      </c>
      <c r="F3631" s="297"/>
      <c r="G3631" s="297">
        <v>3631</v>
      </c>
      <c r="H3631" s="296" t="str">
        <f t="shared" si="626"/>
        <v/>
      </c>
      <c r="I3631" s="299" t="str">
        <f t="shared" si="619"/>
        <v/>
      </c>
      <c r="J3631" s="93"/>
      <c r="L3631" s="278">
        <f t="shared" si="620"/>
        <v>0</v>
      </c>
      <c r="M3631" s="278">
        <f t="shared" si="621"/>
        <v>0</v>
      </c>
      <c r="N3631" s="319">
        <f t="shared" si="622"/>
        <v>0</v>
      </c>
      <c r="O3631" s="300"/>
      <c r="P3631" s="300"/>
      <c r="Q3631" s="297"/>
      <c r="R3631" s="297"/>
      <c r="S3631" s="299" t="str">
        <f t="shared" si="628"/>
        <v/>
      </c>
    </row>
    <row r="3632" spans="1:19" ht="30" customHeight="1" x14ac:dyDescent="0.2">
      <c r="A3632" s="277" t="str">
        <f t="shared" si="618"/>
        <v/>
      </c>
      <c r="B3632" s="296" t="str">
        <f t="shared" si="623"/>
        <v/>
      </c>
      <c r="C3632" s="296" t="str">
        <f t="shared" si="624"/>
        <v/>
      </c>
      <c r="D3632" s="297" t="str">
        <f t="shared" si="625"/>
        <v/>
      </c>
      <c r="E3632" s="298" t="str">
        <f t="shared" si="627"/>
        <v/>
      </c>
      <c r="F3632" s="297"/>
      <c r="G3632" s="297">
        <v>3632</v>
      </c>
      <c r="H3632" s="296" t="str">
        <f t="shared" si="626"/>
        <v/>
      </c>
      <c r="I3632" s="299" t="str">
        <f t="shared" si="619"/>
        <v/>
      </c>
      <c r="J3632" s="93"/>
      <c r="L3632" s="278">
        <f t="shared" si="620"/>
        <v>0</v>
      </c>
      <c r="M3632" s="278">
        <f t="shared" si="621"/>
        <v>0</v>
      </c>
      <c r="N3632" s="319">
        <f t="shared" si="622"/>
        <v>0</v>
      </c>
      <c r="O3632" s="300"/>
      <c r="P3632" s="300"/>
      <c r="Q3632" s="297"/>
      <c r="R3632" s="297"/>
      <c r="S3632" s="299" t="str">
        <f t="shared" si="628"/>
        <v/>
      </c>
    </row>
    <row r="3633" spans="1:19" ht="30" customHeight="1" x14ac:dyDescent="0.2">
      <c r="A3633" s="277" t="str">
        <f t="shared" si="618"/>
        <v/>
      </c>
      <c r="B3633" s="296" t="str">
        <f t="shared" si="623"/>
        <v/>
      </c>
      <c r="C3633" s="296" t="str">
        <f t="shared" si="624"/>
        <v/>
      </c>
      <c r="D3633" s="297" t="str">
        <f t="shared" si="625"/>
        <v/>
      </c>
      <c r="E3633" s="298" t="str">
        <f t="shared" si="627"/>
        <v/>
      </c>
      <c r="F3633" s="297"/>
      <c r="G3633" s="297">
        <v>3633</v>
      </c>
      <c r="H3633" s="296" t="str">
        <f t="shared" si="626"/>
        <v/>
      </c>
      <c r="I3633" s="299" t="str">
        <f t="shared" si="619"/>
        <v/>
      </c>
      <c r="J3633" s="93"/>
      <c r="L3633" s="278">
        <f t="shared" si="620"/>
        <v>0</v>
      </c>
      <c r="M3633" s="278">
        <f t="shared" si="621"/>
        <v>0</v>
      </c>
      <c r="N3633" s="319">
        <f t="shared" si="622"/>
        <v>0</v>
      </c>
      <c r="O3633" s="300"/>
      <c r="P3633" s="300"/>
      <c r="Q3633" s="297"/>
      <c r="R3633" s="297"/>
      <c r="S3633" s="299" t="str">
        <f t="shared" si="628"/>
        <v/>
      </c>
    </row>
    <row r="3634" spans="1:19" ht="30" customHeight="1" x14ac:dyDescent="0.2">
      <c r="A3634" s="277" t="str">
        <f t="shared" si="618"/>
        <v/>
      </c>
      <c r="B3634" s="296" t="str">
        <f t="shared" si="623"/>
        <v/>
      </c>
      <c r="C3634" s="296" t="str">
        <f t="shared" si="624"/>
        <v/>
      </c>
      <c r="D3634" s="297" t="str">
        <f t="shared" si="625"/>
        <v/>
      </c>
      <c r="E3634" s="298" t="str">
        <f t="shared" si="627"/>
        <v/>
      </c>
      <c r="F3634" s="297"/>
      <c r="G3634" s="297">
        <v>3634</v>
      </c>
      <c r="H3634" s="296" t="str">
        <f t="shared" si="626"/>
        <v/>
      </c>
      <c r="I3634" s="299" t="str">
        <f t="shared" si="619"/>
        <v/>
      </c>
      <c r="J3634" s="93"/>
      <c r="L3634" s="278">
        <f t="shared" si="620"/>
        <v>0</v>
      </c>
      <c r="M3634" s="278">
        <f t="shared" si="621"/>
        <v>0</v>
      </c>
      <c r="N3634" s="319">
        <f t="shared" si="622"/>
        <v>0</v>
      </c>
      <c r="O3634" s="300"/>
      <c r="P3634" s="300"/>
      <c r="Q3634" s="297"/>
      <c r="R3634" s="297"/>
      <c r="S3634" s="299" t="str">
        <f t="shared" si="628"/>
        <v/>
      </c>
    </row>
    <row r="3635" spans="1:19" ht="30" customHeight="1" x14ac:dyDescent="0.2">
      <c r="A3635" s="277" t="str">
        <f t="shared" si="618"/>
        <v/>
      </c>
      <c r="B3635" s="296" t="str">
        <f t="shared" si="623"/>
        <v/>
      </c>
      <c r="C3635" s="296" t="str">
        <f t="shared" si="624"/>
        <v/>
      </c>
      <c r="D3635" s="297" t="str">
        <f t="shared" si="625"/>
        <v/>
      </c>
      <c r="E3635" s="298" t="str">
        <f t="shared" si="627"/>
        <v/>
      </c>
      <c r="F3635" s="297"/>
      <c r="G3635" s="297">
        <v>3635</v>
      </c>
      <c r="H3635" s="296" t="str">
        <f t="shared" si="626"/>
        <v/>
      </c>
      <c r="I3635" s="299" t="str">
        <f t="shared" si="619"/>
        <v/>
      </c>
      <c r="J3635" s="93"/>
      <c r="L3635" s="278">
        <f t="shared" si="620"/>
        <v>0</v>
      </c>
      <c r="M3635" s="278">
        <f t="shared" si="621"/>
        <v>0</v>
      </c>
      <c r="N3635" s="319">
        <f t="shared" si="622"/>
        <v>0</v>
      </c>
      <c r="O3635" s="300"/>
      <c r="P3635" s="300"/>
      <c r="Q3635" s="297"/>
      <c r="R3635" s="297"/>
      <c r="S3635" s="299" t="str">
        <f t="shared" si="628"/>
        <v/>
      </c>
    </row>
    <row r="3636" spans="1:19" ht="30" customHeight="1" x14ac:dyDescent="0.2">
      <c r="A3636" s="277" t="str">
        <f t="shared" si="618"/>
        <v/>
      </c>
      <c r="B3636" s="296" t="str">
        <f t="shared" si="623"/>
        <v/>
      </c>
      <c r="C3636" s="296" t="str">
        <f t="shared" si="624"/>
        <v/>
      </c>
      <c r="D3636" s="297" t="str">
        <f t="shared" si="625"/>
        <v/>
      </c>
      <c r="E3636" s="298" t="str">
        <f t="shared" si="627"/>
        <v/>
      </c>
      <c r="F3636" s="297"/>
      <c r="G3636" s="297">
        <v>3636</v>
      </c>
      <c r="H3636" s="296" t="str">
        <f t="shared" si="626"/>
        <v/>
      </c>
      <c r="I3636" s="299" t="str">
        <f t="shared" si="619"/>
        <v/>
      </c>
      <c r="J3636" s="93"/>
      <c r="L3636" s="278">
        <f t="shared" si="620"/>
        <v>0</v>
      </c>
      <c r="M3636" s="278">
        <f t="shared" si="621"/>
        <v>0</v>
      </c>
      <c r="N3636" s="319">
        <f t="shared" si="622"/>
        <v>0</v>
      </c>
      <c r="O3636" s="300"/>
      <c r="P3636" s="300"/>
      <c r="Q3636" s="297"/>
      <c r="R3636" s="297"/>
      <c r="S3636" s="299" t="str">
        <f t="shared" si="628"/>
        <v/>
      </c>
    </row>
    <row r="3637" spans="1:19" ht="30" customHeight="1" x14ac:dyDescent="0.2">
      <c r="A3637" s="277" t="str">
        <f t="shared" si="618"/>
        <v/>
      </c>
      <c r="B3637" s="296" t="str">
        <f t="shared" si="623"/>
        <v/>
      </c>
      <c r="C3637" s="296" t="str">
        <f t="shared" si="624"/>
        <v/>
      </c>
      <c r="D3637" s="297" t="str">
        <f t="shared" si="625"/>
        <v/>
      </c>
      <c r="E3637" s="298" t="str">
        <f t="shared" si="627"/>
        <v/>
      </c>
      <c r="F3637" s="297"/>
      <c r="G3637" s="297">
        <v>3637</v>
      </c>
      <c r="H3637" s="296" t="str">
        <f t="shared" si="626"/>
        <v/>
      </c>
      <c r="I3637" s="299" t="str">
        <f t="shared" si="619"/>
        <v/>
      </c>
      <c r="J3637" s="93"/>
      <c r="L3637" s="278">
        <f t="shared" si="620"/>
        <v>0</v>
      </c>
      <c r="M3637" s="278">
        <f t="shared" si="621"/>
        <v>0</v>
      </c>
      <c r="N3637" s="319">
        <f t="shared" si="622"/>
        <v>0</v>
      </c>
      <c r="O3637" s="300"/>
      <c r="P3637" s="300"/>
      <c r="Q3637" s="297"/>
      <c r="R3637" s="297"/>
      <c r="S3637" s="299" t="str">
        <f t="shared" si="628"/>
        <v/>
      </c>
    </row>
    <row r="3638" spans="1:19" ht="30" customHeight="1" x14ac:dyDescent="0.2">
      <c r="A3638" s="277" t="str">
        <f t="shared" si="618"/>
        <v/>
      </c>
      <c r="B3638" s="296" t="str">
        <f t="shared" si="623"/>
        <v/>
      </c>
      <c r="C3638" s="296" t="str">
        <f t="shared" si="624"/>
        <v/>
      </c>
      <c r="D3638" s="297" t="str">
        <f t="shared" si="625"/>
        <v/>
      </c>
      <c r="E3638" s="298" t="str">
        <f t="shared" si="627"/>
        <v/>
      </c>
      <c r="F3638" s="297"/>
      <c r="G3638" s="297">
        <v>3638</v>
      </c>
      <c r="H3638" s="296" t="str">
        <f t="shared" si="626"/>
        <v/>
      </c>
      <c r="I3638" s="299" t="str">
        <f t="shared" si="619"/>
        <v/>
      </c>
      <c r="J3638" s="93"/>
      <c r="L3638" s="278">
        <f t="shared" si="620"/>
        <v>0</v>
      </c>
      <c r="M3638" s="278">
        <f t="shared" si="621"/>
        <v>0</v>
      </c>
      <c r="N3638" s="319">
        <f t="shared" si="622"/>
        <v>0</v>
      </c>
      <c r="O3638" s="300"/>
      <c r="P3638" s="300"/>
      <c r="Q3638" s="297"/>
      <c r="R3638" s="297"/>
      <c r="S3638" s="299" t="str">
        <f t="shared" si="628"/>
        <v/>
      </c>
    </row>
    <row r="3639" spans="1:19" ht="30" customHeight="1" x14ac:dyDescent="0.2">
      <c r="A3639" s="277" t="str">
        <f t="shared" si="618"/>
        <v/>
      </c>
      <c r="B3639" s="296" t="str">
        <f t="shared" si="623"/>
        <v/>
      </c>
      <c r="C3639" s="296" t="str">
        <f t="shared" si="624"/>
        <v/>
      </c>
      <c r="D3639" s="297" t="str">
        <f t="shared" si="625"/>
        <v/>
      </c>
      <c r="E3639" s="298" t="str">
        <f t="shared" si="627"/>
        <v/>
      </c>
      <c r="F3639" s="297"/>
      <c r="G3639" s="297">
        <v>3639</v>
      </c>
      <c r="H3639" s="296" t="str">
        <f t="shared" si="626"/>
        <v/>
      </c>
      <c r="I3639" s="299" t="str">
        <f t="shared" si="619"/>
        <v/>
      </c>
      <c r="J3639" s="93"/>
      <c r="L3639" s="278">
        <f t="shared" si="620"/>
        <v>0</v>
      </c>
      <c r="M3639" s="278">
        <f t="shared" si="621"/>
        <v>0</v>
      </c>
      <c r="N3639" s="319">
        <f t="shared" si="622"/>
        <v>0</v>
      </c>
      <c r="O3639" s="300"/>
      <c r="P3639" s="300"/>
      <c r="Q3639" s="297"/>
      <c r="R3639" s="297"/>
      <c r="S3639" s="299" t="str">
        <f t="shared" si="628"/>
        <v/>
      </c>
    </row>
    <row r="3640" spans="1:19" ht="30" customHeight="1" x14ac:dyDescent="0.2">
      <c r="A3640" s="277" t="str">
        <f t="shared" si="618"/>
        <v/>
      </c>
      <c r="B3640" s="296" t="str">
        <f t="shared" si="623"/>
        <v/>
      </c>
      <c r="C3640" s="296" t="str">
        <f t="shared" si="624"/>
        <v/>
      </c>
      <c r="D3640" s="297" t="str">
        <f t="shared" si="625"/>
        <v/>
      </c>
      <c r="E3640" s="298" t="str">
        <f t="shared" si="627"/>
        <v/>
      </c>
      <c r="F3640" s="297"/>
      <c r="G3640" s="297">
        <v>3640</v>
      </c>
      <c r="H3640" s="296" t="str">
        <f t="shared" si="626"/>
        <v/>
      </c>
      <c r="I3640" s="299" t="str">
        <f t="shared" si="619"/>
        <v/>
      </c>
      <c r="J3640" s="93"/>
      <c r="L3640" s="278">
        <f t="shared" si="620"/>
        <v>0</v>
      </c>
      <c r="M3640" s="278">
        <f t="shared" si="621"/>
        <v>0</v>
      </c>
      <c r="N3640" s="319">
        <f t="shared" si="622"/>
        <v>0</v>
      </c>
      <c r="O3640" s="300"/>
      <c r="P3640" s="300"/>
      <c r="Q3640" s="297"/>
      <c r="R3640" s="297"/>
      <c r="S3640" s="299" t="str">
        <f t="shared" si="628"/>
        <v/>
      </c>
    </row>
    <row r="3641" spans="1:19" ht="30" customHeight="1" x14ac:dyDescent="0.2">
      <c r="A3641" s="277" t="str">
        <f t="shared" si="618"/>
        <v/>
      </c>
      <c r="B3641" s="296" t="str">
        <f t="shared" si="623"/>
        <v/>
      </c>
      <c r="C3641" s="296" t="str">
        <f t="shared" si="624"/>
        <v/>
      </c>
      <c r="D3641" s="297" t="str">
        <f t="shared" si="625"/>
        <v/>
      </c>
      <c r="E3641" s="298" t="str">
        <f t="shared" si="627"/>
        <v/>
      </c>
      <c r="F3641" s="297"/>
      <c r="G3641" s="297">
        <v>3641</v>
      </c>
      <c r="H3641" s="296" t="str">
        <f t="shared" si="626"/>
        <v/>
      </c>
      <c r="I3641" s="299" t="str">
        <f t="shared" si="619"/>
        <v/>
      </c>
      <c r="J3641" s="93"/>
      <c r="L3641" s="278">
        <f t="shared" si="620"/>
        <v>0</v>
      </c>
      <c r="M3641" s="278">
        <f t="shared" si="621"/>
        <v>0</v>
      </c>
      <c r="N3641" s="319">
        <f t="shared" si="622"/>
        <v>0</v>
      </c>
      <c r="O3641" s="300"/>
      <c r="P3641" s="300"/>
      <c r="Q3641" s="297"/>
      <c r="R3641" s="297"/>
      <c r="S3641" s="299" t="str">
        <f t="shared" si="628"/>
        <v/>
      </c>
    </row>
    <row r="3642" spans="1:19" ht="30" customHeight="1" x14ac:dyDescent="0.2">
      <c r="A3642" s="277" t="str">
        <f t="shared" si="618"/>
        <v/>
      </c>
      <c r="B3642" s="296" t="str">
        <f t="shared" si="623"/>
        <v/>
      </c>
      <c r="C3642" s="296" t="str">
        <f t="shared" si="624"/>
        <v/>
      </c>
      <c r="D3642" s="297" t="str">
        <f t="shared" si="625"/>
        <v/>
      </c>
      <c r="E3642" s="298" t="str">
        <f t="shared" si="627"/>
        <v/>
      </c>
      <c r="F3642" s="297"/>
      <c r="G3642" s="297">
        <v>3642</v>
      </c>
      <c r="H3642" s="296" t="str">
        <f t="shared" si="626"/>
        <v/>
      </c>
      <c r="I3642" s="299" t="str">
        <f t="shared" si="619"/>
        <v/>
      </c>
      <c r="J3642" s="93"/>
      <c r="L3642" s="278">
        <f t="shared" si="620"/>
        <v>0</v>
      </c>
      <c r="M3642" s="278">
        <f t="shared" si="621"/>
        <v>0</v>
      </c>
      <c r="N3642" s="319">
        <f t="shared" si="622"/>
        <v>0</v>
      </c>
      <c r="O3642" s="300"/>
      <c r="P3642" s="300"/>
      <c r="Q3642" s="297"/>
      <c r="R3642" s="297"/>
      <c r="S3642" s="299" t="str">
        <f t="shared" si="628"/>
        <v/>
      </c>
    </row>
    <row r="3643" spans="1:19" ht="30" customHeight="1" x14ac:dyDescent="0.2">
      <c r="A3643" s="277" t="str">
        <f t="shared" si="618"/>
        <v/>
      </c>
      <c r="B3643" s="296" t="str">
        <f t="shared" si="623"/>
        <v/>
      </c>
      <c r="C3643" s="296" t="str">
        <f t="shared" si="624"/>
        <v/>
      </c>
      <c r="D3643" s="297" t="str">
        <f t="shared" si="625"/>
        <v/>
      </c>
      <c r="E3643" s="298" t="str">
        <f t="shared" si="627"/>
        <v/>
      </c>
      <c r="F3643" s="297"/>
      <c r="G3643" s="297">
        <v>3643</v>
      </c>
      <c r="H3643" s="296" t="str">
        <f t="shared" si="626"/>
        <v/>
      </c>
      <c r="I3643" s="299" t="str">
        <f t="shared" si="619"/>
        <v/>
      </c>
      <c r="J3643" s="93"/>
      <c r="L3643" s="278">
        <f t="shared" si="620"/>
        <v>0</v>
      </c>
      <c r="M3643" s="278">
        <f t="shared" si="621"/>
        <v>0</v>
      </c>
      <c r="N3643" s="319">
        <f t="shared" si="622"/>
        <v>0</v>
      </c>
      <c r="O3643" s="300"/>
      <c r="P3643" s="300"/>
      <c r="Q3643" s="297"/>
      <c r="R3643" s="297"/>
      <c r="S3643" s="299" t="str">
        <f t="shared" si="628"/>
        <v/>
      </c>
    </row>
    <row r="3644" spans="1:19" ht="30" customHeight="1" x14ac:dyDescent="0.2">
      <c r="A3644" s="277" t="str">
        <f t="shared" si="618"/>
        <v/>
      </c>
      <c r="B3644" s="296" t="str">
        <f t="shared" si="623"/>
        <v/>
      </c>
      <c r="C3644" s="296" t="str">
        <f t="shared" si="624"/>
        <v/>
      </c>
      <c r="D3644" s="297" t="str">
        <f t="shared" si="625"/>
        <v/>
      </c>
      <c r="E3644" s="298" t="str">
        <f t="shared" si="627"/>
        <v/>
      </c>
      <c r="F3644" s="297"/>
      <c r="G3644" s="297">
        <v>3644</v>
      </c>
      <c r="H3644" s="296" t="str">
        <f t="shared" si="626"/>
        <v/>
      </c>
      <c r="I3644" s="299" t="str">
        <f t="shared" si="619"/>
        <v/>
      </c>
      <c r="J3644" s="93"/>
      <c r="L3644" s="278">
        <f t="shared" si="620"/>
        <v>0</v>
      </c>
      <c r="M3644" s="278">
        <f t="shared" si="621"/>
        <v>0</v>
      </c>
      <c r="N3644" s="319">
        <f t="shared" si="622"/>
        <v>0</v>
      </c>
      <c r="O3644" s="300"/>
      <c r="P3644" s="300"/>
      <c r="Q3644" s="297"/>
      <c r="R3644" s="297"/>
      <c r="S3644" s="299" t="str">
        <f t="shared" si="628"/>
        <v/>
      </c>
    </row>
    <row r="3645" spans="1:19" ht="30" customHeight="1" x14ac:dyDescent="0.2">
      <c r="A3645" s="277" t="str">
        <f t="shared" si="618"/>
        <v/>
      </c>
      <c r="B3645" s="296" t="str">
        <f t="shared" si="623"/>
        <v/>
      </c>
      <c r="C3645" s="296" t="str">
        <f t="shared" si="624"/>
        <v/>
      </c>
      <c r="D3645" s="297" t="str">
        <f t="shared" si="625"/>
        <v/>
      </c>
      <c r="E3645" s="298" t="str">
        <f t="shared" si="627"/>
        <v/>
      </c>
      <c r="F3645" s="297"/>
      <c r="G3645" s="297">
        <v>3645</v>
      </c>
      <c r="H3645" s="296" t="str">
        <f t="shared" si="626"/>
        <v/>
      </c>
      <c r="I3645" s="299" t="str">
        <f t="shared" si="619"/>
        <v/>
      </c>
      <c r="J3645" s="93"/>
      <c r="L3645" s="278">
        <f t="shared" si="620"/>
        <v>0</v>
      </c>
      <c r="M3645" s="278">
        <f t="shared" si="621"/>
        <v>0</v>
      </c>
      <c r="N3645" s="319">
        <f t="shared" si="622"/>
        <v>0</v>
      </c>
      <c r="O3645" s="300"/>
      <c r="P3645" s="300"/>
      <c r="Q3645" s="297"/>
      <c r="R3645" s="297"/>
      <c r="S3645" s="299" t="str">
        <f t="shared" si="628"/>
        <v/>
      </c>
    </row>
    <row r="3646" spans="1:19" ht="30" customHeight="1" x14ac:dyDescent="0.2">
      <c r="A3646" s="277" t="str">
        <f t="shared" si="618"/>
        <v/>
      </c>
      <c r="B3646" s="296" t="str">
        <f t="shared" si="623"/>
        <v/>
      </c>
      <c r="C3646" s="296" t="str">
        <f t="shared" si="624"/>
        <v/>
      </c>
      <c r="D3646" s="297" t="str">
        <f t="shared" si="625"/>
        <v/>
      </c>
      <c r="E3646" s="298" t="str">
        <f t="shared" si="627"/>
        <v/>
      </c>
      <c r="F3646" s="297"/>
      <c r="G3646" s="297">
        <v>3646</v>
      </c>
      <c r="H3646" s="296" t="str">
        <f t="shared" si="626"/>
        <v/>
      </c>
      <c r="I3646" s="299" t="str">
        <f t="shared" si="619"/>
        <v/>
      </c>
      <c r="J3646" s="93"/>
      <c r="L3646" s="278">
        <f t="shared" si="620"/>
        <v>0</v>
      </c>
      <c r="M3646" s="278">
        <f t="shared" si="621"/>
        <v>0</v>
      </c>
      <c r="N3646" s="319">
        <f t="shared" si="622"/>
        <v>0</v>
      </c>
      <c r="O3646" s="300"/>
      <c r="P3646" s="300"/>
      <c r="Q3646" s="297"/>
      <c r="R3646" s="297"/>
      <c r="S3646" s="299" t="str">
        <f t="shared" si="628"/>
        <v/>
      </c>
    </row>
    <row r="3647" spans="1:19" ht="30" customHeight="1" x14ac:dyDescent="0.2">
      <c r="A3647" s="277" t="str">
        <f t="shared" si="618"/>
        <v/>
      </c>
      <c r="B3647" s="296" t="str">
        <f t="shared" si="623"/>
        <v/>
      </c>
      <c r="C3647" s="296" t="str">
        <f t="shared" si="624"/>
        <v/>
      </c>
      <c r="D3647" s="297" t="str">
        <f t="shared" si="625"/>
        <v/>
      </c>
      <c r="E3647" s="298" t="str">
        <f t="shared" si="627"/>
        <v/>
      </c>
      <c r="F3647" s="297"/>
      <c r="G3647" s="297">
        <v>3647</v>
      </c>
      <c r="H3647" s="296" t="str">
        <f t="shared" si="626"/>
        <v/>
      </c>
      <c r="I3647" s="299" t="str">
        <f t="shared" si="619"/>
        <v/>
      </c>
      <c r="J3647" s="93"/>
      <c r="L3647" s="278">
        <f t="shared" si="620"/>
        <v>0</v>
      </c>
      <c r="M3647" s="278">
        <f t="shared" si="621"/>
        <v>0</v>
      </c>
      <c r="N3647" s="319">
        <f t="shared" si="622"/>
        <v>0</v>
      </c>
      <c r="O3647" s="300"/>
      <c r="P3647" s="300"/>
      <c r="Q3647" s="297"/>
      <c r="R3647" s="297"/>
      <c r="S3647" s="299" t="str">
        <f t="shared" si="628"/>
        <v/>
      </c>
    </row>
    <row r="3648" spans="1:19" ht="30" customHeight="1" x14ac:dyDescent="0.2">
      <c r="A3648" s="277" t="str">
        <f t="shared" si="618"/>
        <v/>
      </c>
      <c r="B3648" s="296" t="str">
        <f t="shared" si="623"/>
        <v/>
      </c>
      <c r="C3648" s="296" t="str">
        <f t="shared" si="624"/>
        <v/>
      </c>
      <c r="D3648" s="297" t="str">
        <f t="shared" si="625"/>
        <v/>
      </c>
      <c r="E3648" s="298" t="str">
        <f t="shared" si="627"/>
        <v/>
      </c>
      <c r="F3648" s="297"/>
      <c r="G3648" s="297">
        <v>3648</v>
      </c>
      <c r="H3648" s="296" t="str">
        <f t="shared" si="626"/>
        <v/>
      </c>
      <c r="I3648" s="299" t="str">
        <f t="shared" si="619"/>
        <v/>
      </c>
      <c r="J3648" s="93"/>
      <c r="L3648" s="278">
        <f t="shared" si="620"/>
        <v>0</v>
      </c>
      <c r="M3648" s="278">
        <f t="shared" si="621"/>
        <v>0</v>
      </c>
      <c r="N3648" s="319">
        <f t="shared" si="622"/>
        <v>0</v>
      </c>
      <c r="O3648" s="300"/>
      <c r="P3648" s="300"/>
      <c r="Q3648" s="297"/>
      <c r="R3648" s="297"/>
      <c r="S3648" s="299" t="str">
        <f t="shared" si="628"/>
        <v/>
      </c>
    </row>
    <row r="3649" spans="1:19" ht="30" customHeight="1" x14ac:dyDescent="0.2">
      <c r="A3649" s="277" t="str">
        <f t="shared" si="618"/>
        <v/>
      </c>
      <c r="B3649" s="296" t="str">
        <f t="shared" si="623"/>
        <v/>
      </c>
      <c r="C3649" s="296" t="str">
        <f t="shared" si="624"/>
        <v/>
      </c>
      <c r="D3649" s="297" t="str">
        <f t="shared" si="625"/>
        <v/>
      </c>
      <c r="E3649" s="298" t="str">
        <f t="shared" si="627"/>
        <v/>
      </c>
      <c r="F3649" s="297"/>
      <c r="G3649" s="297">
        <v>3649</v>
      </c>
      <c r="H3649" s="296" t="str">
        <f t="shared" si="626"/>
        <v/>
      </c>
      <c r="I3649" s="299" t="str">
        <f t="shared" si="619"/>
        <v/>
      </c>
      <c r="J3649" s="93"/>
      <c r="L3649" s="278">
        <f t="shared" si="620"/>
        <v>0</v>
      </c>
      <c r="M3649" s="278">
        <f t="shared" si="621"/>
        <v>0</v>
      </c>
      <c r="N3649" s="319">
        <f t="shared" si="622"/>
        <v>0</v>
      </c>
      <c r="O3649" s="300"/>
      <c r="P3649" s="300"/>
      <c r="Q3649" s="297"/>
      <c r="R3649" s="297"/>
      <c r="S3649" s="299" t="str">
        <f t="shared" si="628"/>
        <v/>
      </c>
    </row>
    <row r="3650" spans="1:19" ht="30" customHeight="1" x14ac:dyDescent="0.2">
      <c r="A3650" s="277" t="str">
        <f t="shared" ref="A3650:A3713" si="629">IF(B3650="","",$W$3)</f>
        <v/>
      </c>
      <c r="B3650" s="296" t="str">
        <f t="shared" si="623"/>
        <v/>
      </c>
      <c r="C3650" s="296" t="str">
        <f t="shared" si="624"/>
        <v/>
      </c>
      <c r="D3650" s="297" t="str">
        <f t="shared" si="625"/>
        <v/>
      </c>
      <c r="E3650" s="298" t="str">
        <f t="shared" si="627"/>
        <v/>
      </c>
      <c r="F3650" s="297"/>
      <c r="G3650" s="297">
        <v>3650</v>
      </c>
      <c r="H3650" s="296" t="str">
        <f t="shared" si="626"/>
        <v/>
      </c>
      <c r="I3650" s="299" t="str">
        <f t="shared" ref="I3650:I3713" si="630">IF(H3650="","",CONCATENATE("C",IF(H3650&gt;$X$1-25,0,INT(($X$1-H3650-20)/5))))</f>
        <v/>
      </c>
      <c r="J3650" s="93"/>
      <c r="L3650" s="278">
        <f t="shared" ref="L3650:L3713" si="631">IF(D3650="M",1,0)</f>
        <v>0</v>
      </c>
      <c r="M3650" s="278">
        <f t="shared" ref="M3650:M3713" si="632">IF(D3650="F",1,0)</f>
        <v>0</v>
      </c>
      <c r="N3650" s="319">
        <f t="shared" ref="N3650:N3713" si="633">IF(COUNTBLANK(O3650:R3650)=0,1,0)</f>
        <v>0</v>
      </c>
      <c r="O3650" s="300"/>
      <c r="P3650" s="300"/>
      <c r="Q3650" s="297"/>
      <c r="R3650" s="297"/>
      <c r="S3650" s="299" t="str">
        <f t="shared" si="628"/>
        <v/>
      </c>
    </row>
    <row r="3651" spans="1:19" ht="30" customHeight="1" x14ac:dyDescent="0.2">
      <c r="A3651" s="277" t="str">
        <f t="shared" si="629"/>
        <v/>
      </c>
      <c r="B3651" s="296" t="str">
        <f t="shared" ref="B3651:B3714" si="634">IF(O3651="","",O3651)</f>
        <v/>
      </c>
      <c r="C3651" s="296" t="str">
        <f t="shared" ref="C3651:C3714" si="635">IF(P3651="","",P3651)</f>
        <v/>
      </c>
      <c r="D3651" s="297" t="str">
        <f t="shared" ref="D3651:D3714" si="636">IF(Q3651="","",Q3651)</f>
        <v/>
      </c>
      <c r="E3651" s="298" t="str">
        <f t="shared" si="627"/>
        <v/>
      </c>
      <c r="F3651" s="297"/>
      <c r="G3651" s="297">
        <v>3651</v>
      </c>
      <c r="H3651" s="296" t="str">
        <f t="shared" ref="H3651:H3714" si="637">IF(R3651="","",R3651)</f>
        <v/>
      </c>
      <c r="I3651" s="299" t="str">
        <f t="shared" si="630"/>
        <v/>
      </c>
      <c r="J3651" s="93"/>
      <c r="L3651" s="278">
        <f t="shared" si="631"/>
        <v>0</v>
      </c>
      <c r="M3651" s="278">
        <f t="shared" si="632"/>
        <v>0</v>
      </c>
      <c r="N3651" s="319">
        <f t="shared" si="633"/>
        <v>0</v>
      </c>
      <c r="O3651" s="300"/>
      <c r="P3651" s="300"/>
      <c r="Q3651" s="297"/>
      <c r="R3651" s="297"/>
      <c r="S3651" s="299" t="str">
        <f t="shared" si="628"/>
        <v/>
      </c>
    </row>
    <row r="3652" spans="1:19" ht="30" customHeight="1" x14ac:dyDescent="0.2">
      <c r="A3652" s="277" t="str">
        <f t="shared" si="629"/>
        <v/>
      </c>
      <c r="B3652" s="296" t="str">
        <f t="shared" si="634"/>
        <v/>
      </c>
      <c r="C3652" s="296" t="str">
        <f t="shared" si="635"/>
        <v/>
      </c>
      <c r="D3652" s="297" t="str">
        <f t="shared" si="636"/>
        <v/>
      </c>
      <c r="E3652" s="298" t="str">
        <f t="shared" ref="E3652:E3715" si="638">IF(H3652="","",VALUE(CONCATENATE("01/01/",H3652)))</f>
        <v/>
      </c>
      <c r="F3652" s="297"/>
      <c r="G3652" s="297">
        <v>3652</v>
      </c>
      <c r="H3652" s="296" t="str">
        <f t="shared" si="637"/>
        <v/>
      </c>
      <c r="I3652" s="299" t="str">
        <f t="shared" si="630"/>
        <v/>
      </c>
      <c r="J3652" s="93"/>
      <c r="L3652" s="278">
        <f t="shared" si="631"/>
        <v>0</v>
      </c>
      <c r="M3652" s="278">
        <f t="shared" si="632"/>
        <v>0</v>
      </c>
      <c r="N3652" s="319">
        <f t="shared" si="633"/>
        <v>0</v>
      </c>
      <c r="O3652" s="300"/>
      <c r="P3652" s="300"/>
      <c r="Q3652" s="297"/>
      <c r="R3652" s="297"/>
      <c r="S3652" s="299" t="str">
        <f t="shared" si="628"/>
        <v/>
      </c>
    </row>
    <row r="3653" spans="1:19" ht="30" customHeight="1" x14ac:dyDescent="0.2">
      <c r="A3653" s="277" t="str">
        <f t="shared" si="629"/>
        <v/>
      </c>
      <c r="B3653" s="296" t="str">
        <f t="shared" si="634"/>
        <v/>
      </c>
      <c r="C3653" s="296" t="str">
        <f t="shared" si="635"/>
        <v/>
      </c>
      <c r="D3653" s="297" t="str">
        <f t="shared" si="636"/>
        <v/>
      </c>
      <c r="E3653" s="298" t="str">
        <f t="shared" si="638"/>
        <v/>
      </c>
      <c r="F3653" s="297"/>
      <c r="G3653" s="297">
        <v>3653</v>
      </c>
      <c r="H3653" s="296" t="str">
        <f t="shared" si="637"/>
        <v/>
      </c>
      <c r="I3653" s="299" t="str">
        <f t="shared" si="630"/>
        <v/>
      </c>
      <c r="J3653" s="93"/>
      <c r="L3653" s="278">
        <f t="shared" si="631"/>
        <v>0</v>
      </c>
      <c r="M3653" s="278">
        <f t="shared" si="632"/>
        <v>0</v>
      </c>
      <c r="N3653" s="319">
        <f t="shared" si="633"/>
        <v>0</v>
      </c>
      <c r="O3653" s="300"/>
      <c r="P3653" s="300"/>
      <c r="Q3653" s="297"/>
      <c r="R3653" s="297"/>
      <c r="S3653" s="299" t="str">
        <f t="shared" si="628"/>
        <v/>
      </c>
    </row>
    <row r="3654" spans="1:19" ht="30" customHeight="1" x14ac:dyDescent="0.2">
      <c r="A3654" s="277" t="str">
        <f t="shared" si="629"/>
        <v/>
      </c>
      <c r="B3654" s="296" t="str">
        <f t="shared" si="634"/>
        <v/>
      </c>
      <c r="C3654" s="296" t="str">
        <f t="shared" si="635"/>
        <v/>
      </c>
      <c r="D3654" s="297" t="str">
        <f t="shared" si="636"/>
        <v/>
      </c>
      <c r="E3654" s="298" t="str">
        <f t="shared" si="638"/>
        <v/>
      </c>
      <c r="F3654" s="297"/>
      <c r="G3654" s="297">
        <v>3654</v>
      </c>
      <c r="H3654" s="296" t="str">
        <f t="shared" si="637"/>
        <v/>
      </c>
      <c r="I3654" s="299" t="str">
        <f t="shared" si="630"/>
        <v/>
      </c>
      <c r="J3654" s="93"/>
      <c r="L3654" s="278">
        <f t="shared" si="631"/>
        <v>0</v>
      </c>
      <c r="M3654" s="278">
        <f t="shared" si="632"/>
        <v>0</v>
      </c>
      <c r="N3654" s="319">
        <f t="shared" si="633"/>
        <v>0</v>
      </c>
      <c r="O3654" s="300"/>
      <c r="P3654" s="300"/>
      <c r="Q3654" s="297"/>
      <c r="R3654" s="297"/>
      <c r="S3654" s="299" t="str">
        <f t="shared" si="628"/>
        <v/>
      </c>
    </row>
    <row r="3655" spans="1:19" ht="30" customHeight="1" x14ac:dyDescent="0.2">
      <c r="A3655" s="277" t="str">
        <f t="shared" si="629"/>
        <v/>
      </c>
      <c r="B3655" s="296" t="str">
        <f t="shared" si="634"/>
        <v/>
      </c>
      <c r="C3655" s="296" t="str">
        <f t="shared" si="635"/>
        <v/>
      </c>
      <c r="D3655" s="297" t="str">
        <f t="shared" si="636"/>
        <v/>
      </c>
      <c r="E3655" s="298" t="str">
        <f t="shared" si="638"/>
        <v/>
      </c>
      <c r="F3655" s="297"/>
      <c r="G3655" s="297">
        <v>3655</v>
      </c>
      <c r="H3655" s="296" t="str">
        <f t="shared" si="637"/>
        <v/>
      </c>
      <c r="I3655" s="299" t="str">
        <f t="shared" si="630"/>
        <v/>
      </c>
      <c r="J3655" s="93"/>
      <c r="L3655" s="278">
        <f t="shared" si="631"/>
        <v>0</v>
      </c>
      <c r="M3655" s="278">
        <f t="shared" si="632"/>
        <v>0</v>
      </c>
      <c r="N3655" s="319">
        <f t="shared" si="633"/>
        <v>0</v>
      </c>
      <c r="O3655" s="300"/>
      <c r="P3655" s="300"/>
      <c r="Q3655" s="297"/>
      <c r="R3655" s="297"/>
      <c r="S3655" s="299" t="str">
        <f t="shared" si="628"/>
        <v/>
      </c>
    </row>
    <row r="3656" spans="1:19" ht="30" customHeight="1" x14ac:dyDescent="0.2">
      <c r="A3656" s="277" t="str">
        <f t="shared" si="629"/>
        <v/>
      </c>
      <c r="B3656" s="296" t="str">
        <f t="shared" si="634"/>
        <v/>
      </c>
      <c r="C3656" s="296" t="str">
        <f t="shared" si="635"/>
        <v/>
      </c>
      <c r="D3656" s="297" t="str">
        <f t="shared" si="636"/>
        <v/>
      </c>
      <c r="E3656" s="298" t="str">
        <f t="shared" si="638"/>
        <v/>
      </c>
      <c r="F3656" s="297"/>
      <c r="G3656" s="297">
        <v>3656</v>
      </c>
      <c r="H3656" s="296" t="str">
        <f t="shared" si="637"/>
        <v/>
      </c>
      <c r="I3656" s="299" t="str">
        <f t="shared" si="630"/>
        <v/>
      </c>
      <c r="J3656" s="93"/>
      <c r="L3656" s="278">
        <f t="shared" si="631"/>
        <v>0</v>
      </c>
      <c r="M3656" s="278">
        <f t="shared" si="632"/>
        <v>0</v>
      </c>
      <c r="N3656" s="319">
        <f t="shared" si="633"/>
        <v>0</v>
      </c>
      <c r="O3656" s="300"/>
      <c r="P3656" s="300"/>
      <c r="Q3656" s="297"/>
      <c r="R3656" s="297"/>
      <c r="S3656" s="299" t="str">
        <f t="shared" si="628"/>
        <v/>
      </c>
    </row>
    <row r="3657" spans="1:19" ht="30" customHeight="1" x14ac:dyDescent="0.2">
      <c r="A3657" s="277" t="str">
        <f t="shared" si="629"/>
        <v/>
      </c>
      <c r="B3657" s="296" t="str">
        <f t="shared" si="634"/>
        <v/>
      </c>
      <c r="C3657" s="296" t="str">
        <f t="shared" si="635"/>
        <v/>
      </c>
      <c r="D3657" s="297" t="str">
        <f t="shared" si="636"/>
        <v/>
      </c>
      <c r="E3657" s="298" t="str">
        <f t="shared" si="638"/>
        <v/>
      </c>
      <c r="F3657" s="297"/>
      <c r="G3657" s="297">
        <v>3657</v>
      </c>
      <c r="H3657" s="296" t="str">
        <f t="shared" si="637"/>
        <v/>
      </c>
      <c r="I3657" s="299" t="str">
        <f t="shared" si="630"/>
        <v/>
      </c>
      <c r="J3657" s="93"/>
      <c r="L3657" s="278">
        <f t="shared" si="631"/>
        <v>0</v>
      </c>
      <c r="M3657" s="278">
        <f t="shared" si="632"/>
        <v>0</v>
      </c>
      <c r="N3657" s="319">
        <f t="shared" si="633"/>
        <v>0</v>
      </c>
      <c r="O3657" s="300"/>
      <c r="P3657" s="300"/>
      <c r="Q3657" s="297"/>
      <c r="R3657" s="297"/>
      <c r="S3657" s="299" t="str">
        <f t="shared" si="628"/>
        <v/>
      </c>
    </row>
    <row r="3658" spans="1:19" ht="30" customHeight="1" x14ac:dyDescent="0.2">
      <c r="A3658" s="277" t="str">
        <f t="shared" si="629"/>
        <v/>
      </c>
      <c r="B3658" s="296" t="str">
        <f t="shared" si="634"/>
        <v/>
      </c>
      <c r="C3658" s="296" t="str">
        <f t="shared" si="635"/>
        <v/>
      </c>
      <c r="D3658" s="297" t="str">
        <f t="shared" si="636"/>
        <v/>
      </c>
      <c r="E3658" s="298" t="str">
        <f t="shared" si="638"/>
        <v/>
      </c>
      <c r="F3658" s="297"/>
      <c r="G3658" s="297">
        <v>3658</v>
      </c>
      <c r="H3658" s="296" t="str">
        <f t="shared" si="637"/>
        <v/>
      </c>
      <c r="I3658" s="299" t="str">
        <f t="shared" si="630"/>
        <v/>
      </c>
      <c r="J3658" s="93"/>
      <c r="L3658" s="278">
        <f t="shared" si="631"/>
        <v>0</v>
      </c>
      <c r="M3658" s="278">
        <f t="shared" si="632"/>
        <v>0</v>
      </c>
      <c r="N3658" s="319">
        <f t="shared" si="633"/>
        <v>0</v>
      </c>
      <c r="O3658" s="300"/>
      <c r="P3658" s="300"/>
      <c r="Q3658" s="297"/>
      <c r="R3658" s="297"/>
      <c r="S3658" s="299" t="str">
        <f t="shared" si="628"/>
        <v/>
      </c>
    </row>
    <row r="3659" spans="1:19" ht="30" customHeight="1" x14ac:dyDescent="0.2">
      <c r="A3659" s="277" t="str">
        <f t="shared" si="629"/>
        <v/>
      </c>
      <c r="B3659" s="296" t="str">
        <f t="shared" si="634"/>
        <v/>
      </c>
      <c r="C3659" s="296" t="str">
        <f t="shared" si="635"/>
        <v/>
      </c>
      <c r="D3659" s="297" t="str">
        <f t="shared" si="636"/>
        <v/>
      </c>
      <c r="E3659" s="298" t="str">
        <f t="shared" si="638"/>
        <v/>
      </c>
      <c r="F3659" s="297"/>
      <c r="G3659" s="297">
        <v>3659</v>
      </c>
      <c r="H3659" s="296" t="str">
        <f t="shared" si="637"/>
        <v/>
      </c>
      <c r="I3659" s="299" t="str">
        <f t="shared" si="630"/>
        <v/>
      </c>
      <c r="J3659" s="93"/>
      <c r="L3659" s="278">
        <f t="shared" si="631"/>
        <v>0</v>
      </c>
      <c r="M3659" s="278">
        <f t="shared" si="632"/>
        <v>0</v>
      </c>
      <c r="N3659" s="319">
        <f t="shared" si="633"/>
        <v>0</v>
      </c>
      <c r="O3659" s="300"/>
      <c r="P3659" s="300"/>
      <c r="Q3659" s="297"/>
      <c r="R3659" s="297"/>
      <c r="S3659" s="299" t="str">
        <f t="shared" si="628"/>
        <v/>
      </c>
    </row>
    <row r="3660" spans="1:19" ht="30" customHeight="1" x14ac:dyDescent="0.2">
      <c r="A3660" s="277" t="str">
        <f t="shared" si="629"/>
        <v/>
      </c>
      <c r="B3660" s="296" t="str">
        <f t="shared" si="634"/>
        <v/>
      </c>
      <c r="C3660" s="296" t="str">
        <f t="shared" si="635"/>
        <v/>
      </c>
      <c r="D3660" s="297" t="str">
        <f t="shared" si="636"/>
        <v/>
      </c>
      <c r="E3660" s="298" t="str">
        <f t="shared" si="638"/>
        <v/>
      </c>
      <c r="F3660" s="297"/>
      <c r="G3660" s="297">
        <v>3660</v>
      </c>
      <c r="H3660" s="296" t="str">
        <f t="shared" si="637"/>
        <v/>
      </c>
      <c r="I3660" s="299" t="str">
        <f t="shared" si="630"/>
        <v/>
      </c>
      <c r="J3660" s="93"/>
      <c r="L3660" s="278">
        <f t="shared" si="631"/>
        <v>0</v>
      </c>
      <c r="M3660" s="278">
        <f t="shared" si="632"/>
        <v>0</v>
      </c>
      <c r="N3660" s="319">
        <f t="shared" si="633"/>
        <v>0</v>
      </c>
      <c r="O3660" s="300"/>
      <c r="P3660" s="300"/>
      <c r="Q3660" s="297"/>
      <c r="R3660" s="297"/>
      <c r="S3660" s="299" t="str">
        <f t="shared" si="628"/>
        <v/>
      </c>
    </row>
    <row r="3661" spans="1:19" ht="30" customHeight="1" x14ac:dyDescent="0.2">
      <c r="A3661" s="277" t="str">
        <f t="shared" si="629"/>
        <v/>
      </c>
      <c r="B3661" s="296" t="str">
        <f t="shared" si="634"/>
        <v/>
      </c>
      <c r="C3661" s="296" t="str">
        <f t="shared" si="635"/>
        <v/>
      </c>
      <c r="D3661" s="297" t="str">
        <f t="shared" si="636"/>
        <v/>
      </c>
      <c r="E3661" s="298" t="str">
        <f t="shared" si="638"/>
        <v/>
      </c>
      <c r="F3661" s="297"/>
      <c r="G3661" s="297">
        <v>3661</v>
      </c>
      <c r="H3661" s="296" t="str">
        <f t="shared" si="637"/>
        <v/>
      </c>
      <c r="I3661" s="299" t="str">
        <f t="shared" si="630"/>
        <v/>
      </c>
      <c r="J3661" s="93"/>
      <c r="L3661" s="278">
        <f t="shared" si="631"/>
        <v>0</v>
      </c>
      <c r="M3661" s="278">
        <f t="shared" si="632"/>
        <v>0</v>
      </c>
      <c r="N3661" s="319">
        <f t="shared" si="633"/>
        <v>0</v>
      </c>
      <c r="O3661" s="300"/>
      <c r="P3661" s="300"/>
      <c r="Q3661" s="297"/>
      <c r="R3661" s="297"/>
      <c r="S3661" s="299" t="str">
        <f t="shared" si="628"/>
        <v/>
      </c>
    </row>
    <row r="3662" spans="1:19" ht="30" customHeight="1" x14ac:dyDescent="0.2">
      <c r="A3662" s="277" t="str">
        <f t="shared" si="629"/>
        <v/>
      </c>
      <c r="B3662" s="296" t="str">
        <f t="shared" si="634"/>
        <v/>
      </c>
      <c r="C3662" s="296" t="str">
        <f t="shared" si="635"/>
        <v/>
      </c>
      <c r="D3662" s="297" t="str">
        <f t="shared" si="636"/>
        <v/>
      </c>
      <c r="E3662" s="298" t="str">
        <f t="shared" si="638"/>
        <v/>
      </c>
      <c r="F3662" s="297"/>
      <c r="G3662" s="297">
        <v>3662</v>
      </c>
      <c r="H3662" s="296" t="str">
        <f t="shared" si="637"/>
        <v/>
      </c>
      <c r="I3662" s="299" t="str">
        <f t="shared" si="630"/>
        <v/>
      </c>
      <c r="J3662" s="93"/>
      <c r="L3662" s="278">
        <f t="shared" si="631"/>
        <v>0</v>
      </c>
      <c r="M3662" s="278">
        <f t="shared" si="632"/>
        <v>0</v>
      </c>
      <c r="N3662" s="319">
        <f t="shared" si="633"/>
        <v>0</v>
      </c>
      <c r="O3662" s="300"/>
      <c r="P3662" s="300"/>
      <c r="Q3662" s="297"/>
      <c r="R3662" s="297"/>
      <c r="S3662" s="299" t="str">
        <f t="shared" si="628"/>
        <v/>
      </c>
    </row>
    <row r="3663" spans="1:19" ht="30" customHeight="1" x14ac:dyDescent="0.2">
      <c r="A3663" s="277" t="str">
        <f t="shared" si="629"/>
        <v/>
      </c>
      <c r="B3663" s="296" t="str">
        <f t="shared" si="634"/>
        <v/>
      </c>
      <c r="C3663" s="296" t="str">
        <f t="shared" si="635"/>
        <v/>
      </c>
      <c r="D3663" s="297" t="str">
        <f t="shared" si="636"/>
        <v/>
      </c>
      <c r="E3663" s="298" t="str">
        <f t="shared" si="638"/>
        <v/>
      </c>
      <c r="F3663" s="297"/>
      <c r="G3663" s="297">
        <v>3663</v>
      </c>
      <c r="H3663" s="296" t="str">
        <f t="shared" si="637"/>
        <v/>
      </c>
      <c r="I3663" s="299" t="str">
        <f t="shared" si="630"/>
        <v/>
      </c>
      <c r="J3663" s="93"/>
      <c r="L3663" s="278">
        <f t="shared" si="631"/>
        <v>0</v>
      </c>
      <c r="M3663" s="278">
        <f t="shared" si="632"/>
        <v>0</v>
      </c>
      <c r="N3663" s="319">
        <f t="shared" si="633"/>
        <v>0</v>
      </c>
      <c r="O3663" s="300"/>
      <c r="P3663" s="300"/>
      <c r="Q3663" s="297"/>
      <c r="R3663" s="297"/>
      <c r="S3663" s="299" t="str">
        <f t="shared" si="628"/>
        <v/>
      </c>
    </row>
    <row r="3664" spans="1:19" ht="30" customHeight="1" x14ac:dyDescent="0.2">
      <c r="A3664" s="277" t="str">
        <f t="shared" si="629"/>
        <v/>
      </c>
      <c r="B3664" s="296" t="str">
        <f t="shared" si="634"/>
        <v/>
      </c>
      <c r="C3664" s="296" t="str">
        <f t="shared" si="635"/>
        <v/>
      </c>
      <c r="D3664" s="297" t="str">
        <f t="shared" si="636"/>
        <v/>
      </c>
      <c r="E3664" s="298" t="str">
        <f t="shared" si="638"/>
        <v/>
      </c>
      <c r="F3664" s="297"/>
      <c r="G3664" s="297">
        <v>3664</v>
      </c>
      <c r="H3664" s="296" t="str">
        <f t="shared" si="637"/>
        <v/>
      </c>
      <c r="I3664" s="299" t="str">
        <f t="shared" si="630"/>
        <v/>
      </c>
      <c r="J3664" s="93"/>
      <c r="L3664" s="278">
        <f t="shared" si="631"/>
        <v>0</v>
      </c>
      <c r="M3664" s="278">
        <f t="shared" si="632"/>
        <v>0</v>
      </c>
      <c r="N3664" s="319">
        <f t="shared" si="633"/>
        <v>0</v>
      </c>
      <c r="O3664" s="300"/>
      <c r="P3664" s="300"/>
      <c r="Q3664" s="297"/>
      <c r="R3664" s="297"/>
      <c r="S3664" s="299" t="str">
        <f t="shared" si="628"/>
        <v/>
      </c>
    </row>
    <row r="3665" spans="1:19" ht="30" customHeight="1" x14ac:dyDescent="0.2">
      <c r="A3665" s="277" t="str">
        <f t="shared" si="629"/>
        <v/>
      </c>
      <c r="B3665" s="296" t="str">
        <f t="shared" si="634"/>
        <v/>
      </c>
      <c r="C3665" s="296" t="str">
        <f t="shared" si="635"/>
        <v/>
      </c>
      <c r="D3665" s="297" t="str">
        <f t="shared" si="636"/>
        <v/>
      </c>
      <c r="E3665" s="298" t="str">
        <f t="shared" si="638"/>
        <v/>
      </c>
      <c r="F3665" s="297"/>
      <c r="G3665" s="297">
        <v>3665</v>
      </c>
      <c r="H3665" s="296" t="str">
        <f t="shared" si="637"/>
        <v/>
      </c>
      <c r="I3665" s="299" t="str">
        <f t="shared" si="630"/>
        <v/>
      </c>
      <c r="J3665" s="93"/>
      <c r="L3665" s="278">
        <f t="shared" si="631"/>
        <v>0</v>
      </c>
      <c r="M3665" s="278">
        <f t="shared" si="632"/>
        <v>0</v>
      </c>
      <c r="N3665" s="319">
        <f t="shared" si="633"/>
        <v>0</v>
      </c>
      <c r="O3665" s="300"/>
      <c r="P3665" s="300"/>
      <c r="Q3665" s="297"/>
      <c r="R3665" s="297"/>
      <c r="S3665" s="299" t="str">
        <f t="shared" ref="S3665:S3728" si="639">IF(R3665="","",CONCATENATE("C",IF(R3665&gt;$X$1-25,0,INT(($X$1-R3665-20)/5))))</f>
        <v/>
      </c>
    </row>
    <row r="3666" spans="1:19" ht="30" customHeight="1" x14ac:dyDescent="0.2">
      <c r="A3666" s="277" t="str">
        <f t="shared" si="629"/>
        <v/>
      </c>
      <c r="B3666" s="296" t="str">
        <f t="shared" si="634"/>
        <v/>
      </c>
      <c r="C3666" s="296" t="str">
        <f t="shared" si="635"/>
        <v/>
      </c>
      <c r="D3666" s="297" t="str">
        <f t="shared" si="636"/>
        <v/>
      </c>
      <c r="E3666" s="298" t="str">
        <f t="shared" si="638"/>
        <v/>
      </c>
      <c r="F3666" s="297"/>
      <c r="G3666" s="297">
        <v>3666</v>
      </c>
      <c r="H3666" s="296" t="str">
        <f t="shared" si="637"/>
        <v/>
      </c>
      <c r="I3666" s="299" t="str">
        <f t="shared" si="630"/>
        <v/>
      </c>
      <c r="J3666" s="93"/>
      <c r="L3666" s="278">
        <f t="shared" si="631"/>
        <v>0</v>
      </c>
      <c r="M3666" s="278">
        <f t="shared" si="632"/>
        <v>0</v>
      </c>
      <c r="N3666" s="319">
        <f t="shared" si="633"/>
        <v>0</v>
      </c>
      <c r="O3666" s="300"/>
      <c r="P3666" s="300"/>
      <c r="Q3666" s="297"/>
      <c r="R3666" s="297"/>
      <c r="S3666" s="299" t="str">
        <f t="shared" si="639"/>
        <v/>
      </c>
    </row>
    <row r="3667" spans="1:19" ht="30" customHeight="1" x14ac:dyDescent="0.2">
      <c r="A3667" s="277" t="str">
        <f t="shared" si="629"/>
        <v/>
      </c>
      <c r="B3667" s="296" t="str">
        <f t="shared" si="634"/>
        <v/>
      </c>
      <c r="C3667" s="296" t="str">
        <f t="shared" si="635"/>
        <v/>
      </c>
      <c r="D3667" s="297" t="str">
        <f t="shared" si="636"/>
        <v/>
      </c>
      <c r="E3667" s="298" t="str">
        <f t="shared" si="638"/>
        <v/>
      </c>
      <c r="F3667" s="297"/>
      <c r="G3667" s="297">
        <v>3667</v>
      </c>
      <c r="H3667" s="296" t="str">
        <f t="shared" si="637"/>
        <v/>
      </c>
      <c r="I3667" s="299" t="str">
        <f t="shared" si="630"/>
        <v/>
      </c>
      <c r="J3667" s="93"/>
      <c r="L3667" s="278">
        <f t="shared" si="631"/>
        <v>0</v>
      </c>
      <c r="M3667" s="278">
        <f t="shared" si="632"/>
        <v>0</v>
      </c>
      <c r="N3667" s="319">
        <f t="shared" si="633"/>
        <v>0</v>
      </c>
      <c r="O3667" s="300"/>
      <c r="P3667" s="300"/>
      <c r="Q3667" s="297"/>
      <c r="R3667" s="297"/>
      <c r="S3667" s="299" t="str">
        <f t="shared" si="639"/>
        <v/>
      </c>
    </row>
    <row r="3668" spans="1:19" ht="30" customHeight="1" x14ac:dyDescent="0.2">
      <c r="A3668" s="277" t="str">
        <f t="shared" si="629"/>
        <v/>
      </c>
      <c r="B3668" s="296" t="str">
        <f t="shared" si="634"/>
        <v/>
      </c>
      <c r="C3668" s="296" t="str">
        <f t="shared" si="635"/>
        <v/>
      </c>
      <c r="D3668" s="297" t="str">
        <f t="shared" si="636"/>
        <v/>
      </c>
      <c r="E3668" s="298" t="str">
        <f t="shared" si="638"/>
        <v/>
      </c>
      <c r="F3668" s="297"/>
      <c r="G3668" s="297">
        <v>3668</v>
      </c>
      <c r="H3668" s="296" t="str">
        <f t="shared" si="637"/>
        <v/>
      </c>
      <c r="I3668" s="299" t="str">
        <f t="shared" si="630"/>
        <v/>
      </c>
      <c r="J3668" s="93"/>
      <c r="L3668" s="278">
        <f t="shared" si="631"/>
        <v>0</v>
      </c>
      <c r="M3668" s="278">
        <f t="shared" si="632"/>
        <v>0</v>
      </c>
      <c r="N3668" s="319">
        <f t="shared" si="633"/>
        <v>0</v>
      </c>
      <c r="O3668" s="300"/>
      <c r="P3668" s="300"/>
      <c r="Q3668" s="297"/>
      <c r="R3668" s="297"/>
      <c r="S3668" s="299" t="str">
        <f t="shared" si="639"/>
        <v/>
      </c>
    </row>
    <row r="3669" spans="1:19" ht="30" customHeight="1" x14ac:dyDescent="0.2">
      <c r="A3669" s="277" t="str">
        <f t="shared" si="629"/>
        <v/>
      </c>
      <c r="B3669" s="296" t="str">
        <f t="shared" si="634"/>
        <v/>
      </c>
      <c r="C3669" s="296" t="str">
        <f t="shared" si="635"/>
        <v/>
      </c>
      <c r="D3669" s="297" t="str">
        <f t="shared" si="636"/>
        <v/>
      </c>
      <c r="E3669" s="298" t="str">
        <f t="shared" si="638"/>
        <v/>
      </c>
      <c r="F3669" s="297"/>
      <c r="G3669" s="297">
        <v>3669</v>
      </c>
      <c r="H3669" s="296" t="str">
        <f t="shared" si="637"/>
        <v/>
      </c>
      <c r="I3669" s="299" t="str">
        <f t="shared" si="630"/>
        <v/>
      </c>
      <c r="J3669" s="93"/>
      <c r="L3669" s="278">
        <f t="shared" si="631"/>
        <v>0</v>
      </c>
      <c r="M3669" s="278">
        <f t="shared" si="632"/>
        <v>0</v>
      </c>
      <c r="N3669" s="319">
        <f t="shared" si="633"/>
        <v>0</v>
      </c>
      <c r="O3669" s="300"/>
      <c r="P3669" s="300"/>
      <c r="Q3669" s="297"/>
      <c r="R3669" s="297"/>
      <c r="S3669" s="299" t="str">
        <f t="shared" si="639"/>
        <v/>
      </c>
    </row>
    <row r="3670" spans="1:19" ht="30" customHeight="1" x14ac:dyDescent="0.2">
      <c r="A3670" s="277" t="str">
        <f t="shared" si="629"/>
        <v/>
      </c>
      <c r="B3670" s="296" t="str">
        <f t="shared" si="634"/>
        <v/>
      </c>
      <c r="C3670" s="296" t="str">
        <f t="shared" si="635"/>
        <v/>
      </c>
      <c r="D3670" s="297" t="str">
        <f t="shared" si="636"/>
        <v/>
      </c>
      <c r="E3670" s="298" t="str">
        <f t="shared" si="638"/>
        <v/>
      </c>
      <c r="F3670" s="297"/>
      <c r="G3670" s="297">
        <v>3670</v>
      </c>
      <c r="H3670" s="296" t="str">
        <f t="shared" si="637"/>
        <v/>
      </c>
      <c r="I3670" s="299" t="str">
        <f t="shared" si="630"/>
        <v/>
      </c>
      <c r="J3670" s="93"/>
      <c r="L3670" s="278">
        <f t="shared" si="631"/>
        <v>0</v>
      </c>
      <c r="M3670" s="278">
        <f t="shared" si="632"/>
        <v>0</v>
      </c>
      <c r="N3670" s="319">
        <f t="shared" si="633"/>
        <v>0</v>
      </c>
      <c r="O3670" s="300"/>
      <c r="P3670" s="300"/>
      <c r="Q3670" s="297"/>
      <c r="R3670" s="297"/>
      <c r="S3670" s="299" t="str">
        <f t="shared" si="639"/>
        <v/>
      </c>
    </row>
    <row r="3671" spans="1:19" ht="30" customHeight="1" x14ac:dyDescent="0.2">
      <c r="A3671" s="277" t="str">
        <f t="shared" si="629"/>
        <v/>
      </c>
      <c r="B3671" s="296" t="str">
        <f t="shared" si="634"/>
        <v/>
      </c>
      <c r="C3671" s="296" t="str">
        <f t="shared" si="635"/>
        <v/>
      </c>
      <c r="D3671" s="297" t="str">
        <f t="shared" si="636"/>
        <v/>
      </c>
      <c r="E3671" s="298" t="str">
        <f t="shared" si="638"/>
        <v/>
      </c>
      <c r="F3671" s="297"/>
      <c r="G3671" s="297">
        <v>3671</v>
      </c>
      <c r="H3671" s="296" t="str">
        <f t="shared" si="637"/>
        <v/>
      </c>
      <c r="I3671" s="299" t="str">
        <f t="shared" si="630"/>
        <v/>
      </c>
      <c r="J3671" s="93"/>
      <c r="L3671" s="278">
        <f t="shared" si="631"/>
        <v>0</v>
      </c>
      <c r="M3671" s="278">
        <f t="shared" si="632"/>
        <v>0</v>
      </c>
      <c r="N3671" s="319">
        <f t="shared" si="633"/>
        <v>0</v>
      </c>
      <c r="O3671" s="300"/>
      <c r="P3671" s="300"/>
      <c r="Q3671" s="297"/>
      <c r="R3671" s="297"/>
      <c r="S3671" s="299" t="str">
        <f t="shared" si="639"/>
        <v/>
      </c>
    </row>
    <row r="3672" spans="1:19" ht="30" customHeight="1" x14ac:dyDescent="0.2">
      <c r="A3672" s="277" t="str">
        <f t="shared" si="629"/>
        <v/>
      </c>
      <c r="B3672" s="296" t="str">
        <f t="shared" si="634"/>
        <v/>
      </c>
      <c r="C3672" s="296" t="str">
        <f t="shared" si="635"/>
        <v/>
      </c>
      <c r="D3672" s="297" t="str">
        <f t="shared" si="636"/>
        <v/>
      </c>
      <c r="E3672" s="298" t="str">
        <f t="shared" si="638"/>
        <v/>
      </c>
      <c r="F3672" s="297"/>
      <c r="G3672" s="297">
        <v>3672</v>
      </c>
      <c r="H3672" s="296" t="str">
        <f t="shared" si="637"/>
        <v/>
      </c>
      <c r="I3672" s="299" t="str">
        <f t="shared" si="630"/>
        <v/>
      </c>
      <c r="J3672" s="93"/>
      <c r="L3672" s="278">
        <f t="shared" si="631"/>
        <v>0</v>
      </c>
      <c r="M3672" s="278">
        <f t="shared" si="632"/>
        <v>0</v>
      </c>
      <c r="N3672" s="319">
        <f t="shared" si="633"/>
        <v>0</v>
      </c>
      <c r="O3672" s="300"/>
      <c r="P3672" s="300"/>
      <c r="Q3672" s="297"/>
      <c r="R3672" s="297"/>
      <c r="S3672" s="299" t="str">
        <f t="shared" si="639"/>
        <v/>
      </c>
    </row>
    <row r="3673" spans="1:19" ht="30" customHeight="1" x14ac:dyDescent="0.2">
      <c r="A3673" s="277" t="str">
        <f t="shared" si="629"/>
        <v/>
      </c>
      <c r="B3673" s="296" t="str">
        <f t="shared" si="634"/>
        <v/>
      </c>
      <c r="C3673" s="296" t="str">
        <f t="shared" si="635"/>
        <v/>
      </c>
      <c r="D3673" s="297" t="str">
        <f t="shared" si="636"/>
        <v/>
      </c>
      <c r="E3673" s="298" t="str">
        <f t="shared" si="638"/>
        <v/>
      </c>
      <c r="F3673" s="297"/>
      <c r="G3673" s="297">
        <v>3673</v>
      </c>
      <c r="H3673" s="296" t="str">
        <f t="shared" si="637"/>
        <v/>
      </c>
      <c r="I3673" s="299" t="str">
        <f t="shared" si="630"/>
        <v/>
      </c>
      <c r="J3673" s="93"/>
      <c r="L3673" s="278">
        <f t="shared" si="631"/>
        <v>0</v>
      </c>
      <c r="M3673" s="278">
        <f t="shared" si="632"/>
        <v>0</v>
      </c>
      <c r="N3673" s="319">
        <f t="shared" si="633"/>
        <v>0</v>
      </c>
      <c r="O3673" s="300"/>
      <c r="P3673" s="300"/>
      <c r="Q3673" s="297"/>
      <c r="R3673" s="297"/>
      <c r="S3673" s="299" t="str">
        <f t="shared" si="639"/>
        <v/>
      </c>
    </row>
    <row r="3674" spans="1:19" ht="30" customHeight="1" x14ac:dyDescent="0.2">
      <c r="A3674" s="277" t="str">
        <f t="shared" si="629"/>
        <v/>
      </c>
      <c r="B3674" s="296" t="str">
        <f t="shared" si="634"/>
        <v/>
      </c>
      <c r="C3674" s="296" t="str">
        <f t="shared" si="635"/>
        <v/>
      </c>
      <c r="D3674" s="297" t="str">
        <f t="shared" si="636"/>
        <v/>
      </c>
      <c r="E3674" s="298" t="str">
        <f t="shared" si="638"/>
        <v/>
      </c>
      <c r="F3674" s="297"/>
      <c r="G3674" s="297">
        <v>3674</v>
      </c>
      <c r="H3674" s="296" t="str">
        <f t="shared" si="637"/>
        <v/>
      </c>
      <c r="I3674" s="299" t="str">
        <f t="shared" si="630"/>
        <v/>
      </c>
      <c r="J3674" s="93"/>
      <c r="L3674" s="278">
        <f t="shared" si="631"/>
        <v>0</v>
      </c>
      <c r="M3674" s="278">
        <f t="shared" si="632"/>
        <v>0</v>
      </c>
      <c r="N3674" s="319">
        <f t="shared" si="633"/>
        <v>0</v>
      </c>
      <c r="O3674" s="300"/>
      <c r="P3674" s="300"/>
      <c r="Q3674" s="297"/>
      <c r="R3674" s="297"/>
      <c r="S3674" s="299" t="str">
        <f t="shared" si="639"/>
        <v/>
      </c>
    </row>
    <row r="3675" spans="1:19" ht="30" customHeight="1" x14ac:dyDescent="0.2">
      <c r="A3675" s="277" t="str">
        <f t="shared" si="629"/>
        <v/>
      </c>
      <c r="B3675" s="296" t="str">
        <f t="shared" si="634"/>
        <v/>
      </c>
      <c r="C3675" s="296" t="str">
        <f t="shared" si="635"/>
        <v/>
      </c>
      <c r="D3675" s="297" t="str">
        <f t="shared" si="636"/>
        <v/>
      </c>
      <c r="E3675" s="298" t="str">
        <f t="shared" si="638"/>
        <v/>
      </c>
      <c r="F3675" s="297"/>
      <c r="G3675" s="297">
        <v>3675</v>
      </c>
      <c r="H3675" s="296" t="str">
        <f t="shared" si="637"/>
        <v/>
      </c>
      <c r="I3675" s="299" t="str">
        <f t="shared" si="630"/>
        <v/>
      </c>
      <c r="J3675" s="93"/>
      <c r="L3675" s="278">
        <f t="shared" si="631"/>
        <v>0</v>
      </c>
      <c r="M3675" s="278">
        <f t="shared" si="632"/>
        <v>0</v>
      </c>
      <c r="N3675" s="319">
        <f t="shared" si="633"/>
        <v>0</v>
      </c>
      <c r="O3675" s="300"/>
      <c r="P3675" s="300"/>
      <c r="Q3675" s="297"/>
      <c r="R3675" s="297"/>
      <c r="S3675" s="299" t="str">
        <f t="shared" si="639"/>
        <v/>
      </c>
    </row>
    <row r="3676" spans="1:19" ht="30" customHeight="1" x14ac:dyDescent="0.2">
      <c r="A3676" s="277" t="str">
        <f t="shared" si="629"/>
        <v/>
      </c>
      <c r="B3676" s="296" t="str">
        <f t="shared" si="634"/>
        <v/>
      </c>
      <c r="C3676" s="296" t="str">
        <f t="shared" si="635"/>
        <v/>
      </c>
      <c r="D3676" s="297" t="str">
        <f t="shared" si="636"/>
        <v/>
      </c>
      <c r="E3676" s="298" t="str">
        <f t="shared" si="638"/>
        <v/>
      </c>
      <c r="F3676" s="297"/>
      <c r="G3676" s="297">
        <v>3676</v>
      </c>
      <c r="H3676" s="296" t="str">
        <f t="shared" si="637"/>
        <v/>
      </c>
      <c r="I3676" s="299" t="str">
        <f t="shared" si="630"/>
        <v/>
      </c>
      <c r="J3676" s="93"/>
      <c r="L3676" s="278">
        <f t="shared" si="631"/>
        <v>0</v>
      </c>
      <c r="M3676" s="278">
        <f t="shared" si="632"/>
        <v>0</v>
      </c>
      <c r="N3676" s="319">
        <f t="shared" si="633"/>
        <v>0</v>
      </c>
      <c r="O3676" s="300"/>
      <c r="P3676" s="300"/>
      <c r="Q3676" s="297"/>
      <c r="R3676" s="297"/>
      <c r="S3676" s="299" t="str">
        <f t="shared" si="639"/>
        <v/>
      </c>
    </row>
    <row r="3677" spans="1:19" ht="30" customHeight="1" x14ac:dyDescent="0.2">
      <c r="A3677" s="277" t="str">
        <f t="shared" si="629"/>
        <v/>
      </c>
      <c r="B3677" s="296" t="str">
        <f t="shared" si="634"/>
        <v/>
      </c>
      <c r="C3677" s="296" t="str">
        <f t="shared" si="635"/>
        <v/>
      </c>
      <c r="D3677" s="297" t="str">
        <f t="shared" si="636"/>
        <v/>
      </c>
      <c r="E3677" s="298" t="str">
        <f t="shared" si="638"/>
        <v/>
      </c>
      <c r="F3677" s="297"/>
      <c r="G3677" s="297">
        <v>3677</v>
      </c>
      <c r="H3677" s="296" t="str">
        <f t="shared" si="637"/>
        <v/>
      </c>
      <c r="I3677" s="299" t="str">
        <f t="shared" si="630"/>
        <v/>
      </c>
      <c r="J3677" s="93"/>
      <c r="L3677" s="278">
        <f t="shared" si="631"/>
        <v>0</v>
      </c>
      <c r="M3677" s="278">
        <f t="shared" si="632"/>
        <v>0</v>
      </c>
      <c r="N3677" s="319">
        <f t="shared" si="633"/>
        <v>0</v>
      </c>
      <c r="O3677" s="300"/>
      <c r="P3677" s="300"/>
      <c r="Q3677" s="297"/>
      <c r="R3677" s="297"/>
      <c r="S3677" s="299" t="str">
        <f t="shared" si="639"/>
        <v/>
      </c>
    </row>
    <row r="3678" spans="1:19" ht="30" customHeight="1" x14ac:dyDescent="0.2">
      <c r="A3678" s="277" t="str">
        <f t="shared" si="629"/>
        <v/>
      </c>
      <c r="B3678" s="296" t="str">
        <f t="shared" si="634"/>
        <v/>
      </c>
      <c r="C3678" s="296" t="str">
        <f t="shared" si="635"/>
        <v/>
      </c>
      <c r="D3678" s="297" t="str">
        <f t="shared" si="636"/>
        <v/>
      </c>
      <c r="E3678" s="298" t="str">
        <f t="shared" si="638"/>
        <v/>
      </c>
      <c r="F3678" s="297"/>
      <c r="G3678" s="297">
        <v>3678</v>
      </c>
      <c r="H3678" s="296" t="str">
        <f t="shared" si="637"/>
        <v/>
      </c>
      <c r="I3678" s="299" t="str">
        <f t="shared" si="630"/>
        <v/>
      </c>
      <c r="J3678" s="93"/>
      <c r="L3678" s="278">
        <f t="shared" si="631"/>
        <v>0</v>
      </c>
      <c r="M3678" s="278">
        <f t="shared" si="632"/>
        <v>0</v>
      </c>
      <c r="N3678" s="319">
        <f t="shared" si="633"/>
        <v>0</v>
      </c>
      <c r="O3678" s="300"/>
      <c r="P3678" s="300"/>
      <c r="Q3678" s="297"/>
      <c r="R3678" s="297"/>
      <c r="S3678" s="299" t="str">
        <f t="shared" si="639"/>
        <v/>
      </c>
    </row>
    <row r="3679" spans="1:19" ht="30" customHeight="1" x14ac:dyDescent="0.2">
      <c r="A3679" s="277" t="str">
        <f t="shared" si="629"/>
        <v/>
      </c>
      <c r="B3679" s="296" t="str">
        <f t="shared" si="634"/>
        <v/>
      </c>
      <c r="C3679" s="296" t="str">
        <f t="shared" si="635"/>
        <v/>
      </c>
      <c r="D3679" s="297" t="str">
        <f t="shared" si="636"/>
        <v/>
      </c>
      <c r="E3679" s="298" t="str">
        <f t="shared" si="638"/>
        <v/>
      </c>
      <c r="F3679" s="297"/>
      <c r="G3679" s="297">
        <v>3679</v>
      </c>
      <c r="H3679" s="296" t="str">
        <f t="shared" si="637"/>
        <v/>
      </c>
      <c r="I3679" s="299" t="str">
        <f t="shared" si="630"/>
        <v/>
      </c>
      <c r="J3679" s="93"/>
      <c r="L3679" s="278">
        <f t="shared" si="631"/>
        <v>0</v>
      </c>
      <c r="M3679" s="278">
        <f t="shared" si="632"/>
        <v>0</v>
      </c>
      <c r="N3679" s="319">
        <f t="shared" si="633"/>
        <v>0</v>
      </c>
      <c r="O3679" s="300"/>
      <c r="P3679" s="300"/>
      <c r="Q3679" s="297"/>
      <c r="R3679" s="297"/>
      <c r="S3679" s="299" t="str">
        <f t="shared" si="639"/>
        <v/>
      </c>
    </row>
    <row r="3680" spans="1:19" ht="30" customHeight="1" x14ac:dyDescent="0.2">
      <c r="A3680" s="277" t="str">
        <f t="shared" si="629"/>
        <v/>
      </c>
      <c r="B3680" s="296" t="str">
        <f t="shared" si="634"/>
        <v/>
      </c>
      <c r="C3680" s="296" t="str">
        <f t="shared" si="635"/>
        <v/>
      </c>
      <c r="D3680" s="297" t="str">
        <f t="shared" si="636"/>
        <v/>
      </c>
      <c r="E3680" s="298" t="str">
        <f t="shared" si="638"/>
        <v/>
      </c>
      <c r="F3680" s="297"/>
      <c r="G3680" s="297">
        <v>3680</v>
      </c>
      <c r="H3680" s="296" t="str">
        <f t="shared" si="637"/>
        <v/>
      </c>
      <c r="I3680" s="299" t="str">
        <f t="shared" si="630"/>
        <v/>
      </c>
      <c r="J3680" s="93"/>
      <c r="L3680" s="278">
        <f t="shared" si="631"/>
        <v>0</v>
      </c>
      <c r="M3680" s="278">
        <f t="shared" si="632"/>
        <v>0</v>
      </c>
      <c r="N3680" s="319">
        <f t="shared" si="633"/>
        <v>0</v>
      </c>
      <c r="O3680" s="300"/>
      <c r="P3680" s="300"/>
      <c r="Q3680" s="297"/>
      <c r="R3680" s="297"/>
      <c r="S3680" s="299" t="str">
        <f t="shared" si="639"/>
        <v/>
      </c>
    </row>
    <row r="3681" spans="1:19" ht="30" customHeight="1" x14ac:dyDescent="0.2">
      <c r="A3681" s="277" t="str">
        <f t="shared" si="629"/>
        <v/>
      </c>
      <c r="B3681" s="296" t="str">
        <f t="shared" si="634"/>
        <v/>
      </c>
      <c r="C3681" s="296" t="str">
        <f t="shared" si="635"/>
        <v/>
      </c>
      <c r="D3681" s="297" t="str">
        <f t="shared" si="636"/>
        <v/>
      </c>
      <c r="E3681" s="298" t="str">
        <f t="shared" si="638"/>
        <v/>
      </c>
      <c r="F3681" s="297"/>
      <c r="G3681" s="297">
        <v>3681</v>
      </c>
      <c r="H3681" s="296" t="str">
        <f t="shared" si="637"/>
        <v/>
      </c>
      <c r="I3681" s="299" t="str">
        <f t="shared" si="630"/>
        <v/>
      </c>
      <c r="J3681" s="93"/>
      <c r="L3681" s="278">
        <f t="shared" si="631"/>
        <v>0</v>
      </c>
      <c r="M3681" s="278">
        <f t="shared" si="632"/>
        <v>0</v>
      </c>
      <c r="N3681" s="319">
        <f t="shared" si="633"/>
        <v>0</v>
      </c>
      <c r="O3681" s="300"/>
      <c r="P3681" s="300"/>
      <c r="Q3681" s="297"/>
      <c r="R3681" s="297"/>
      <c r="S3681" s="299" t="str">
        <f t="shared" si="639"/>
        <v/>
      </c>
    </row>
    <row r="3682" spans="1:19" ht="30" customHeight="1" x14ac:dyDescent="0.2">
      <c r="A3682" s="277" t="str">
        <f t="shared" si="629"/>
        <v/>
      </c>
      <c r="B3682" s="296" t="str">
        <f t="shared" si="634"/>
        <v/>
      </c>
      <c r="C3682" s="296" t="str">
        <f t="shared" si="635"/>
        <v/>
      </c>
      <c r="D3682" s="297" t="str">
        <f t="shared" si="636"/>
        <v/>
      </c>
      <c r="E3682" s="298" t="str">
        <f t="shared" si="638"/>
        <v/>
      </c>
      <c r="F3682" s="297"/>
      <c r="G3682" s="297">
        <v>3682</v>
      </c>
      <c r="H3682" s="296" t="str">
        <f t="shared" si="637"/>
        <v/>
      </c>
      <c r="I3682" s="299" t="str">
        <f t="shared" si="630"/>
        <v/>
      </c>
      <c r="J3682" s="93"/>
      <c r="L3682" s="278">
        <f t="shared" si="631"/>
        <v>0</v>
      </c>
      <c r="M3682" s="278">
        <f t="shared" si="632"/>
        <v>0</v>
      </c>
      <c r="N3682" s="319">
        <f t="shared" si="633"/>
        <v>0</v>
      </c>
      <c r="O3682" s="300"/>
      <c r="P3682" s="300"/>
      <c r="Q3682" s="297"/>
      <c r="R3682" s="297"/>
      <c r="S3682" s="299" t="str">
        <f t="shared" si="639"/>
        <v/>
      </c>
    </row>
    <row r="3683" spans="1:19" ht="30" customHeight="1" x14ac:dyDescent="0.2">
      <c r="A3683" s="277" t="str">
        <f t="shared" si="629"/>
        <v/>
      </c>
      <c r="B3683" s="296" t="str">
        <f t="shared" si="634"/>
        <v/>
      </c>
      <c r="C3683" s="296" t="str">
        <f t="shared" si="635"/>
        <v/>
      </c>
      <c r="D3683" s="297" t="str">
        <f t="shared" si="636"/>
        <v/>
      </c>
      <c r="E3683" s="298" t="str">
        <f t="shared" si="638"/>
        <v/>
      </c>
      <c r="F3683" s="297"/>
      <c r="G3683" s="297">
        <v>3683</v>
      </c>
      <c r="H3683" s="296" t="str">
        <f t="shared" si="637"/>
        <v/>
      </c>
      <c r="I3683" s="299" t="str">
        <f t="shared" si="630"/>
        <v/>
      </c>
      <c r="J3683" s="93"/>
      <c r="L3683" s="278">
        <f t="shared" si="631"/>
        <v>0</v>
      </c>
      <c r="M3683" s="278">
        <f t="shared" si="632"/>
        <v>0</v>
      </c>
      <c r="N3683" s="319">
        <f t="shared" si="633"/>
        <v>0</v>
      </c>
      <c r="O3683" s="300"/>
      <c r="P3683" s="300"/>
      <c r="Q3683" s="297"/>
      <c r="R3683" s="297"/>
      <c r="S3683" s="299" t="str">
        <f t="shared" si="639"/>
        <v/>
      </c>
    </row>
    <row r="3684" spans="1:19" ht="30" customHeight="1" x14ac:dyDescent="0.2">
      <c r="A3684" s="277" t="str">
        <f t="shared" si="629"/>
        <v/>
      </c>
      <c r="B3684" s="296" t="str">
        <f t="shared" si="634"/>
        <v/>
      </c>
      <c r="C3684" s="296" t="str">
        <f t="shared" si="635"/>
        <v/>
      </c>
      <c r="D3684" s="297" t="str">
        <f t="shared" si="636"/>
        <v/>
      </c>
      <c r="E3684" s="298" t="str">
        <f t="shared" si="638"/>
        <v/>
      </c>
      <c r="F3684" s="297"/>
      <c r="G3684" s="297">
        <v>3684</v>
      </c>
      <c r="H3684" s="296" t="str">
        <f t="shared" si="637"/>
        <v/>
      </c>
      <c r="I3684" s="299" t="str">
        <f t="shared" si="630"/>
        <v/>
      </c>
      <c r="J3684" s="93"/>
      <c r="L3684" s="278">
        <f t="shared" si="631"/>
        <v>0</v>
      </c>
      <c r="M3684" s="278">
        <f t="shared" si="632"/>
        <v>0</v>
      </c>
      <c r="N3684" s="319">
        <f t="shared" si="633"/>
        <v>0</v>
      </c>
      <c r="O3684" s="300"/>
      <c r="P3684" s="300"/>
      <c r="Q3684" s="297"/>
      <c r="R3684" s="297"/>
      <c r="S3684" s="299" t="str">
        <f t="shared" si="639"/>
        <v/>
      </c>
    </row>
    <row r="3685" spans="1:19" ht="30" customHeight="1" x14ac:dyDescent="0.2">
      <c r="A3685" s="277" t="str">
        <f t="shared" si="629"/>
        <v/>
      </c>
      <c r="B3685" s="296" t="str">
        <f t="shared" si="634"/>
        <v/>
      </c>
      <c r="C3685" s="296" t="str">
        <f t="shared" si="635"/>
        <v/>
      </c>
      <c r="D3685" s="297" t="str">
        <f t="shared" si="636"/>
        <v/>
      </c>
      <c r="E3685" s="298" t="str">
        <f t="shared" si="638"/>
        <v/>
      </c>
      <c r="F3685" s="297"/>
      <c r="G3685" s="297">
        <v>3685</v>
      </c>
      <c r="H3685" s="296" t="str">
        <f t="shared" si="637"/>
        <v/>
      </c>
      <c r="I3685" s="299" t="str">
        <f t="shared" si="630"/>
        <v/>
      </c>
      <c r="J3685" s="93"/>
      <c r="L3685" s="278">
        <f t="shared" si="631"/>
        <v>0</v>
      </c>
      <c r="M3685" s="278">
        <f t="shared" si="632"/>
        <v>0</v>
      </c>
      <c r="N3685" s="319">
        <f t="shared" si="633"/>
        <v>0</v>
      </c>
      <c r="O3685" s="300"/>
      <c r="P3685" s="300"/>
      <c r="Q3685" s="297"/>
      <c r="R3685" s="297"/>
      <c r="S3685" s="299" t="str">
        <f t="shared" si="639"/>
        <v/>
      </c>
    </row>
    <row r="3686" spans="1:19" ht="30" customHeight="1" x14ac:dyDescent="0.2">
      <c r="A3686" s="277" t="str">
        <f t="shared" si="629"/>
        <v/>
      </c>
      <c r="B3686" s="296" t="str">
        <f t="shared" si="634"/>
        <v/>
      </c>
      <c r="C3686" s="296" t="str">
        <f t="shared" si="635"/>
        <v/>
      </c>
      <c r="D3686" s="297" t="str">
        <f t="shared" si="636"/>
        <v/>
      </c>
      <c r="E3686" s="298" t="str">
        <f t="shared" si="638"/>
        <v/>
      </c>
      <c r="F3686" s="297"/>
      <c r="G3686" s="297">
        <v>3686</v>
      </c>
      <c r="H3686" s="296" t="str">
        <f t="shared" si="637"/>
        <v/>
      </c>
      <c r="I3686" s="299" t="str">
        <f t="shared" si="630"/>
        <v/>
      </c>
      <c r="J3686" s="93"/>
      <c r="L3686" s="278">
        <f t="shared" si="631"/>
        <v>0</v>
      </c>
      <c r="M3686" s="278">
        <f t="shared" si="632"/>
        <v>0</v>
      </c>
      <c r="N3686" s="319">
        <f t="shared" si="633"/>
        <v>0</v>
      </c>
      <c r="O3686" s="300"/>
      <c r="P3686" s="300"/>
      <c r="Q3686" s="297"/>
      <c r="R3686" s="297"/>
      <c r="S3686" s="299" t="str">
        <f t="shared" si="639"/>
        <v/>
      </c>
    </row>
    <row r="3687" spans="1:19" ht="30" customHeight="1" x14ac:dyDescent="0.2">
      <c r="A3687" s="277" t="str">
        <f t="shared" si="629"/>
        <v/>
      </c>
      <c r="B3687" s="296" t="str">
        <f t="shared" si="634"/>
        <v/>
      </c>
      <c r="C3687" s="296" t="str">
        <f t="shared" si="635"/>
        <v/>
      </c>
      <c r="D3687" s="297" t="str">
        <f t="shared" si="636"/>
        <v/>
      </c>
      <c r="E3687" s="298" t="str">
        <f t="shared" si="638"/>
        <v/>
      </c>
      <c r="F3687" s="297"/>
      <c r="G3687" s="297">
        <v>3687</v>
      </c>
      <c r="H3687" s="296" t="str">
        <f t="shared" si="637"/>
        <v/>
      </c>
      <c r="I3687" s="299" t="str">
        <f t="shared" si="630"/>
        <v/>
      </c>
      <c r="J3687" s="93"/>
      <c r="L3687" s="278">
        <f t="shared" si="631"/>
        <v>0</v>
      </c>
      <c r="M3687" s="278">
        <f t="shared" si="632"/>
        <v>0</v>
      </c>
      <c r="N3687" s="319">
        <f t="shared" si="633"/>
        <v>0</v>
      </c>
      <c r="O3687" s="300"/>
      <c r="P3687" s="300"/>
      <c r="Q3687" s="297"/>
      <c r="R3687" s="297"/>
      <c r="S3687" s="299" t="str">
        <f t="shared" si="639"/>
        <v/>
      </c>
    </row>
    <row r="3688" spans="1:19" ht="30" customHeight="1" x14ac:dyDescent="0.2">
      <c r="A3688" s="277" t="str">
        <f t="shared" si="629"/>
        <v/>
      </c>
      <c r="B3688" s="296" t="str">
        <f t="shared" si="634"/>
        <v/>
      </c>
      <c r="C3688" s="296" t="str">
        <f t="shared" si="635"/>
        <v/>
      </c>
      <c r="D3688" s="297" t="str">
        <f t="shared" si="636"/>
        <v/>
      </c>
      <c r="E3688" s="298" t="str">
        <f t="shared" si="638"/>
        <v/>
      </c>
      <c r="F3688" s="297"/>
      <c r="G3688" s="297">
        <v>3688</v>
      </c>
      <c r="H3688" s="296" t="str">
        <f t="shared" si="637"/>
        <v/>
      </c>
      <c r="I3688" s="299" t="str">
        <f t="shared" si="630"/>
        <v/>
      </c>
      <c r="J3688" s="93"/>
      <c r="L3688" s="278">
        <f t="shared" si="631"/>
        <v>0</v>
      </c>
      <c r="M3688" s="278">
        <f t="shared" si="632"/>
        <v>0</v>
      </c>
      <c r="N3688" s="319">
        <f t="shared" si="633"/>
        <v>0</v>
      </c>
      <c r="O3688" s="300"/>
      <c r="P3688" s="300"/>
      <c r="Q3688" s="297"/>
      <c r="R3688" s="297"/>
      <c r="S3688" s="299" t="str">
        <f t="shared" si="639"/>
        <v/>
      </c>
    </row>
    <row r="3689" spans="1:19" ht="30" customHeight="1" x14ac:dyDescent="0.2">
      <c r="A3689" s="277" t="str">
        <f t="shared" si="629"/>
        <v/>
      </c>
      <c r="B3689" s="296" t="str">
        <f t="shared" si="634"/>
        <v/>
      </c>
      <c r="C3689" s="296" t="str">
        <f t="shared" si="635"/>
        <v/>
      </c>
      <c r="D3689" s="297" t="str">
        <f t="shared" si="636"/>
        <v/>
      </c>
      <c r="E3689" s="298" t="str">
        <f t="shared" si="638"/>
        <v/>
      </c>
      <c r="F3689" s="297"/>
      <c r="G3689" s="297">
        <v>3689</v>
      </c>
      <c r="H3689" s="296" t="str">
        <f t="shared" si="637"/>
        <v/>
      </c>
      <c r="I3689" s="299" t="str">
        <f t="shared" si="630"/>
        <v/>
      </c>
      <c r="J3689" s="93"/>
      <c r="L3689" s="278">
        <f t="shared" si="631"/>
        <v>0</v>
      </c>
      <c r="M3689" s="278">
        <f t="shared" si="632"/>
        <v>0</v>
      </c>
      <c r="N3689" s="319">
        <f t="shared" si="633"/>
        <v>0</v>
      </c>
      <c r="O3689" s="300"/>
      <c r="P3689" s="300"/>
      <c r="Q3689" s="297"/>
      <c r="R3689" s="297"/>
      <c r="S3689" s="299" t="str">
        <f t="shared" si="639"/>
        <v/>
      </c>
    </row>
    <row r="3690" spans="1:19" ht="30" customHeight="1" x14ac:dyDescent="0.2">
      <c r="A3690" s="277" t="str">
        <f t="shared" si="629"/>
        <v/>
      </c>
      <c r="B3690" s="296" t="str">
        <f t="shared" si="634"/>
        <v/>
      </c>
      <c r="C3690" s="296" t="str">
        <f t="shared" si="635"/>
        <v/>
      </c>
      <c r="D3690" s="297" t="str">
        <f t="shared" si="636"/>
        <v/>
      </c>
      <c r="E3690" s="298" t="str">
        <f t="shared" si="638"/>
        <v/>
      </c>
      <c r="F3690" s="297"/>
      <c r="G3690" s="297">
        <v>3690</v>
      </c>
      <c r="H3690" s="296" t="str">
        <f t="shared" si="637"/>
        <v/>
      </c>
      <c r="I3690" s="299" t="str">
        <f t="shared" si="630"/>
        <v/>
      </c>
      <c r="J3690" s="93"/>
      <c r="L3690" s="278">
        <f t="shared" si="631"/>
        <v>0</v>
      </c>
      <c r="M3690" s="278">
        <f t="shared" si="632"/>
        <v>0</v>
      </c>
      <c r="N3690" s="319">
        <f t="shared" si="633"/>
        <v>0</v>
      </c>
      <c r="O3690" s="300"/>
      <c r="P3690" s="300"/>
      <c r="Q3690" s="297"/>
      <c r="R3690" s="297"/>
      <c r="S3690" s="299" t="str">
        <f t="shared" si="639"/>
        <v/>
      </c>
    </row>
    <row r="3691" spans="1:19" ht="30" customHeight="1" x14ac:dyDescent="0.2">
      <c r="A3691" s="277" t="str">
        <f t="shared" si="629"/>
        <v/>
      </c>
      <c r="B3691" s="296" t="str">
        <f t="shared" si="634"/>
        <v/>
      </c>
      <c r="C3691" s="296" t="str">
        <f t="shared" si="635"/>
        <v/>
      </c>
      <c r="D3691" s="297" t="str">
        <f t="shared" si="636"/>
        <v/>
      </c>
      <c r="E3691" s="298" t="str">
        <f t="shared" si="638"/>
        <v/>
      </c>
      <c r="F3691" s="297"/>
      <c r="G3691" s="297">
        <v>3691</v>
      </c>
      <c r="H3691" s="296" t="str">
        <f t="shared" si="637"/>
        <v/>
      </c>
      <c r="I3691" s="299" t="str">
        <f t="shared" si="630"/>
        <v/>
      </c>
      <c r="J3691" s="93"/>
      <c r="L3691" s="278">
        <f t="shared" si="631"/>
        <v>0</v>
      </c>
      <c r="M3691" s="278">
        <f t="shared" si="632"/>
        <v>0</v>
      </c>
      <c r="N3691" s="319">
        <f t="shared" si="633"/>
        <v>0</v>
      </c>
      <c r="O3691" s="300"/>
      <c r="P3691" s="300"/>
      <c r="Q3691" s="297"/>
      <c r="R3691" s="297"/>
      <c r="S3691" s="299" t="str">
        <f t="shared" si="639"/>
        <v/>
      </c>
    </row>
    <row r="3692" spans="1:19" ht="30" customHeight="1" x14ac:dyDescent="0.2">
      <c r="A3692" s="277" t="str">
        <f t="shared" si="629"/>
        <v/>
      </c>
      <c r="B3692" s="296" t="str">
        <f t="shared" si="634"/>
        <v/>
      </c>
      <c r="C3692" s="296" t="str">
        <f t="shared" si="635"/>
        <v/>
      </c>
      <c r="D3692" s="297" t="str">
        <f t="shared" si="636"/>
        <v/>
      </c>
      <c r="E3692" s="298" t="str">
        <f t="shared" si="638"/>
        <v/>
      </c>
      <c r="F3692" s="297"/>
      <c r="G3692" s="297">
        <v>3692</v>
      </c>
      <c r="H3692" s="296" t="str">
        <f t="shared" si="637"/>
        <v/>
      </c>
      <c r="I3692" s="299" t="str">
        <f t="shared" si="630"/>
        <v/>
      </c>
      <c r="J3692" s="93"/>
      <c r="L3692" s="278">
        <f t="shared" si="631"/>
        <v>0</v>
      </c>
      <c r="M3692" s="278">
        <f t="shared" si="632"/>
        <v>0</v>
      </c>
      <c r="N3692" s="319">
        <f t="shared" si="633"/>
        <v>0</v>
      </c>
      <c r="O3692" s="300"/>
      <c r="P3692" s="300"/>
      <c r="Q3692" s="297"/>
      <c r="R3692" s="297"/>
      <c r="S3692" s="299" t="str">
        <f t="shared" si="639"/>
        <v/>
      </c>
    </row>
    <row r="3693" spans="1:19" ht="30" customHeight="1" x14ac:dyDescent="0.2">
      <c r="A3693" s="277" t="str">
        <f t="shared" si="629"/>
        <v/>
      </c>
      <c r="B3693" s="296" t="str">
        <f t="shared" si="634"/>
        <v/>
      </c>
      <c r="C3693" s="296" t="str">
        <f t="shared" si="635"/>
        <v/>
      </c>
      <c r="D3693" s="297" t="str">
        <f t="shared" si="636"/>
        <v/>
      </c>
      <c r="E3693" s="298" t="str">
        <f t="shared" si="638"/>
        <v/>
      </c>
      <c r="F3693" s="297"/>
      <c r="G3693" s="297">
        <v>3693</v>
      </c>
      <c r="H3693" s="296" t="str">
        <f t="shared" si="637"/>
        <v/>
      </c>
      <c r="I3693" s="299" t="str">
        <f t="shared" si="630"/>
        <v/>
      </c>
      <c r="J3693" s="93"/>
      <c r="L3693" s="278">
        <f t="shared" si="631"/>
        <v>0</v>
      </c>
      <c r="M3693" s="278">
        <f t="shared" si="632"/>
        <v>0</v>
      </c>
      <c r="N3693" s="319">
        <f t="shared" si="633"/>
        <v>0</v>
      </c>
      <c r="O3693" s="300"/>
      <c r="P3693" s="300"/>
      <c r="Q3693" s="297"/>
      <c r="R3693" s="297"/>
      <c r="S3693" s="299" t="str">
        <f t="shared" si="639"/>
        <v/>
      </c>
    </row>
    <row r="3694" spans="1:19" ht="30" customHeight="1" x14ac:dyDescent="0.2">
      <c r="A3694" s="277" t="str">
        <f t="shared" si="629"/>
        <v/>
      </c>
      <c r="B3694" s="296" t="str">
        <f t="shared" si="634"/>
        <v/>
      </c>
      <c r="C3694" s="296" t="str">
        <f t="shared" si="635"/>
        <v/>
      </c>
      <c r="D3694" s="297" t="str">
        <f t="shared" si="636"/>
        <v/>
      </c>
      <c r="E3694" s="298" t="str">
        <f t="shared" si="638"/>
        <v/>
      </c>
      <c r="F3694" s="297"/>
      <c r="G3694" s="297">
        <v>3694</v>
      </c>
      <c r="H3694" s="296" t="str">
        <f t="shared" si="637"/>
        <v/>
      </c>
      <c r="I3694" s="299" t="str">
        <f t="shared" si="630"/>
        <v/>
      </c>
      <c r="J3694" s="93"/>
      <c r="L3694" s="278">
        <f t="shared" si="631"/>
        <v>0</v>
      </c>
      <c r="M3694" s="278">
        <f t="shared" si="632"/>
        <v>0</v>
      </c>
      <c r="N3694" s="319">
        <f t="shared" si="633"/>
        <v>0</v>
      </c>
      <c r="O3694" s="300"/>
      <c r="P3694" s="300"/>
      <c r="Q3694" s="297"/>
      <c r="R3694" s="297"/>
      <c r="S3694" s="299" t="str">
        <f t="shared" si="639"/>
        <v/>
      </c>
    </row>
    <row r="3695" spans="1:19" ht="30" customHeight="1" x14ac:dyDescent="0.2">
      <c r="A3695" s="277" t="str">
        <f t="shared" si="629"/>
        <v/>
      </c>
      <c r="B3695" s="296" t="str">
        <f t="shared" si="634"/>
        <v/>
      </c>
      <c r="C3695" s="296" t="str">
        <f t="shared" si="635"/>
        <v/>
      </c>
      <c r="D3695" s="297" t="str">
        <f t="shared" si="636"/>
        <v/>
      </c>
      <c r="E3695" s="298" t="str">
        <f t="shared" si="638"/>
        <v/>
      </c>
      <c r="F3695" s="297"/>
      <c r="G3695" s="297">
        <v>3695</v>
      </c>
      <c r="H3695" s="296" t="str">
        <f t="shared" si="637"/>
        <v/>
      </c>
      <c r="I3695" s="299" t="str">
        <f t="shared" si="630"/>
        <v/>
      </c>
      <c r="J3695" s="93"/>
      <c r="L3695" s="278">
        <f t="shared" si="631"/>
        <v>0</v>
      </c>
      <c r="M3695" s="278">
        <f t="shared" si="632"/>
        <v>0</v>
      </c>
      <c r="N3695" s="319">
        <f t="shared" si="633"/>
        <v>0</v>
      </c>
      <c r="O3695" s="300"/>
      <c r="P3695" s="300"/>
      <c r="Q3695" s="297"/>
      <c r="R3695" s="297"/>
      <c r="S3695" s="299" t="str">
        <f t="shared" si="639"/>
        <v/>
      </c>
    </row>
    <row r="3696" spans="1:19" ht="30" customHeight="1" x14ac:dyDescent="0.2">
      <c r="A3696" s="277" t="str">
        <f t="shared" si="629"/>
        <v/>
      </c>
      <c r="B3696" s="296" t="str">
        <f t="shared" si="634"/>
        <v/>
      </c>
      <c r="C3696" s="296" t="str">
        <f t="shared" si="635"/>
        <v/>
      </c>
      <c r="D3696" s="297" t="str">
        <f t="shared" si="636"/>
        <v/>
      </c>
      <c r="E3696" s="298" t="str">
        <f t="shared" si="638"/>
        <v/>
      </c>
      <c r="F3696" s="297"/>
      <c r="G3696" s="297">
        <v>3696</v>
      </c>
      <c r="H3696" s="296" t="str">
        <f t="shared" si="637"/>
        <v/>
      </c>
      <c r="I3696" s="299" t="str">
        <f t="shared" si="630"/>
        <v/>
      </c>
      <c r="J3696" s="93"/>
      <c r="L3696" s="278">
        <f t="shared" si="631"/>
        <v>0</v>
      </c>
      <c r="M3696" s="278">
        <f t="shared" si="632"/>
        <v>0</v>
      </c>
      <c r="N3696" s="319">
        <f t="shared" si="633"/>
        <v>0</v>
      </c>
      <c r="O3696" s="300"/>
      <c r="P3696" s="300"/>
      <c r="Q3696" s="297"/>
      <c r="R3696" s="297"/>
      <c r="S3696" s="299" t="str">
        <f t="shared" si="639"/>
        <v/>
      </c>
    </row>
    <row r="3697" spans="1:19" ht="30" customHeight="1" x14ac:dyDescent="0.2">
      <c r="A3697" s="277" t="str">
        <f t="shared" si="629"/>
        <v/>
      </c>
      <c r="B3697" s="296" t="str">
        <f t="shared" si="634"/>
        <v/>
      </c>
      <c r="C3697" s="296" t="str">
        <f t="shared" si="635"/>
        <v/>
      </c>
      <c r="D3697" s="297" t="str">
        <f t="shared" si="636"/>
        <v/>
      </c>
      <c r="E3697" s="298" t="str">
        <f t="shared" si="638"/>
        <v/>
      </c>
      <c r="F3697" s="297"/>
      <c r="G3697" s="297">
        <v>3697</v>
      </c>
      <c r="H3697" s="296" t="str">
        <f t="shared" si="637"/>
        <v/>
      </c>
      <c r="I3697" s="299" t="str">
        <f t="shared" si="630"/>
        <v/>
      </c>
      <c r="J3697" s="93"/>
      <c r="L3697" s="278">
        <f t="shared" si="631"/>
        <v>0</v>
      </c>
      <c r="M3697" s="278">
        <f t="shared" si="632"/>
        <v>0</v>
      </c>
      <c r="N3697" s="319">
        <f t="shared" si="633"/>
        <v>0</v>
      </c>
      <c r="O3697" s="300"/>
      <c r="P3697" s="300"/>
      <c r="Q3697" s="297"/>
      <c r="R3697" s="297"/>
      <c r="S3697" s="299" t="str">
        <f t="shared" si="639"/>
        <v/>
      </c>
    </row>
    <row r="3698" spans="1:19" ht="30" customHeight="1" x14ac:dyDescent="0.2">
      <c r="A3698" s="277" t="str">
        <f t="shared" si="629"/>
        <v/>
      </c>
      <c r="B3698" s="296" t="str">
        <f t="shared" si="634"/>
        <v/>
      </c>
      <c r="C3698" s="296" t="str">
        <f t="shared" si="635"/>
        <v/>
      </c>
      <c r="D3698" s="297" t="str">
        <f t="shared" si="636"/>
        <v/>
      </c>
      <c r="E3698" s="298" t="str">
        <f t="shared" si="638"/>
        <v/>
      </c>
      <c r="F3698" s="297"/>
      <c r="G3698" s="297">
        <v>3698</v>
      </c>
      <c r="H3698" s="296" t="str">
        <f t="shared" si="637"/>
        <v/>
      </c>
      <c r="I3698" s="299" t="str">
        <f t="shared" si="630"/>
        <v/>
      </c>
      <c r="J3698" s="93"/>
      <c r="L3698" s="278">
        <f t="shared" si="631"/>
        <v>0</v>
      </c>
      <c r="M3698" s="278">
        <f t="shared" si="632"/>
        <v>0</v>
      </c>
      <c r="N3698" s="319">
        <f t="shared" si="633"/>
        <v>0</v>
      </c>
      <c r="O3698" s="300"/>
      <c r="P3698" s="300"/>
      <c r="Q3698" s="297"/>
      <c r="R3698" s="297"/>
      <c r="S3698" s="299" t="str">
        <f t="shared" si="639"/>
        <v/>
      </c>
    </row>
    <row r="3699" spans="1:19" ht="30" customHeight="1" x14ac:dyDescent="0.2">
      <c r="A3699" s="277" t="str">
        <f t="shared" si="629"/>
        <v/>
      </c>
      <c r="B3699" s="296" t="str">
        <f t="shared" si="634"/>
        <v/>
      </c>
      <c r="C3699" s="296" t="str">
        <f t="shared" si="635"/>
        <v/>
      </c>
      <c r="D3699" s="297" t="str">
        <f t="shared" si="636"/>
        <v/>
      </c>
      <c r="E3699" s="298" t="str">
        <f t="shared" si="638"/>
        <v/>
      </c>
      <c r="F3699" s="297"/>
      <c r="G3699" s="297">
        <v>3699</v>
      </c>
      <c r="H3699" s="296" t="str">
        <f t="shared" si="637"/>
        <v/>
      </c>
      <c r="I3699" s="299" t="str">
        <f t="shared" si="630"/>
        <v/>
      </c>
      <c r="J3699" s="93"/>
      <c r="L3699" s="278">
        <f t="shared" si="631"/>
        <v>0</v>
      </c>
      <c r="M3699" s="278">
        <f t="shared" si="632"/>
        <v>0</v>
      </c>
      <c r="N3699" s="319">
        <f t="shared" si="633"/>
        <v>0</v>
      </c>
      <c r="O3699" s="300"/>
      <c r="P3699" s="300"/>
      <c r="Q3699" s="297"/>
      <c r="R3699" s="297"/>
      <c r="S3699" s="299" t="str">
        <f t="shared" si="639"/>
        <v/>
      </c>
    </row>
    <row r="3700" spans="1:19" ht="30" customHeight="1" x14ac:dyDescent="0.2">
      <c r="A3700" s="277" t="str">
        <f t="shared" si="629"/>
        <v/>
      </c>
      <c r="B3700" s="296" t="str">
        <f t="shared" si="634"/>
        <v/>
      </c>
      <c r="C3700" s="296" t="str">
        <f t="shared" si="635"/>
        <v/>
      </c>
      <c r="D3700" s="297" t="str">
        <f t="shared" si="636"/>
        <v/>
      </c>
      <c r="E3700" s="298" t="str">
        <f t="shared" si="638"/>
        <v/>
      </c>
      <c r="F3700" s="297"/>
      <c r="G3700" s="297">
        <v>3700</v>
      </c>
      <c r="H3700" s="296" t="str">
        <f t="shared" si="637"/>
        <v/>
      </c>
      <c r="I3700" s="299" t="str">
        <f t="shared" si="630"/>
        <v/>
      </c>
      <c r="J3700" s="93"/>
      <c r="L3700" s="278">
        <f t="shared" si="631"/>
        <v>0</v>
      </c>
      <c r="M3700" s="278">
        <f t="shared" si="632"/>
        <v>0</v>
      </c>
      <c r="N3700" s="319">
        <f t="shared" si="633"/>
        <v>0</v>
      </c>
      <c r="O3700" s="300"/>
      <c r="P3700" s="300"/>
      <c r="Q3700" s="297"/>
      <c r="R3700" s="297"/>
      <c r="S3700" s="299" t="str">
        <f t="shared" si="639"/>
        <v/>
      </c>
    </row>
    <row r="3701" spans="1:19" ht="30" customHeight="1" x14ac:dyDescent="0.2">
      <c r="A3701" s="277" t="str">
        <f t="shared" si="629"/>
        <v/>
      </c>
      <c r="B3701" s="296" t="str">
        <f t="shared" si="634"/>
        <v/>
      </c>
      <c r="C3701" s="296" t="str">
        <f t="shared" si="635"/>
        <v/>
      </c>
      <c r="D3701" s="297" t="str">
        <f t="shared" si="636"/>
        <v/>
      </c>
      <c r="E3701" s="298" t="str">
        <f t="shared" si="638"/>
        <v/>
      </c>
      <c r="F3701" s="297"/>
      <c r="G3701" s="297">
        <v>3701</v>
      </c>
      <c r="H3701" s="296" t="str">
        <f t="shared" si="637"/>
        <v/>
      </c>
      <c r="I3701" s="299" t="str">
        <f t="shared" si="630"/>
        <v/>
      </c>
      <c r="J3701" s="93"/>
      <c r="L3701" s="278">
        <f t="shared" si="631"/>
        <v>0</v>
      </c>
      <c r="M3701" s="278">
        <f t="shared" si="632"/>
        <v>0</v>
      </c>
      <c r="N3701" s="319">
        <f t="shared" si="633"/>
        <v>0</v>
      </c>
      <c r="O3701" s="300"/>
      <c r="P3701" s="300"/>
      <c r="Q3701" s="297"/>
      <c r="R3701" s="297"/>
      <c r="S3701" s="299" t="str">
        <f t="shared" si="639"/>
        <v/>
      </c>
    </row>
    <row r="3702" spans="1:19" ht="30" customHeight="1" x14ac:dyDescent="0.2">
      <c r="A3702" s="277" t="str">
        <f t="shared" si="629"/>
        <v/>
      </c>
      <c r="B3702" s="296" t="str">
        <f t="shared" si="634"/>
        <v/>
      </c>
      <c r="C3702" s="296" t="str">
        <f t="shared" si="635"/>
        <v/>
      </c>
      <c r="D3702" s="297" t="str">
        <f t="shared" si="636"/>
        <v/>
      </c>
      <c r="E3702" s="298" t="str">
        <f t="shared" si="638"/>
        <v/>
      </c>
      <c r="F3702" s="297"/>
      <c r="G3702" s="297">
        <v>3702</v>
      </c>
      <c r="H3702" s="296" t="str">
        <f t="shared" si="637"/>
        <v/>
      </c>
      <c r="I3702" s="299" t="str">
        <f t="shared" si="630"/>
        <v/>
      </c>
      <c r="J3702" s="93"/>
      <c r="L3702" s="278">
        <f t="shared" si="631"/>
        <v>0</v>
      </c>
      <c r="M3702" s="278">
        <f t="shared" si="632"/>
        <v>0</v>
      </c>
      <c r="N3702" s="319">
        <f t="shared" si="633"/>
        <v>0</v>
      </c>
      <c r="O3702" s="300"/>
      <c r="P3702" s="300"/>
      <c r="Q3702" s="297"/>
      <c r="R3702" s="297"/>
      <c r="S3702" s="299" t="str">
        <f t="shared" si="639"/>
        <v/>
      </c>
    </row>
    <row r="3703" spans="1:19" ht="30" customHeight="1" x14ac:dyDescent="0.2">
      <c r="A3703" s="277" t="str">
        <f t="shared" si="629"/>
        <v/>
      </c>
      <c r="B3703" s="296" t="str">
        <f t="shared" si="634"/>
        <v/>
      </c>
      <c r="C3703" s="296" t="str">
        <f t="shared" si="635"/>
        <v/>
      </c>
      <c r="D3703" s="297" t="str">
        <f t="shared" si="636"/>
        <v/>
      </c>
      <c r="E3703" s="298" t="str">
        <f t="shared" si="638"/>
        <v/>
      </c>
      <c r="F3703" s="297"/>
      <c r="G3703" s="297">
        <v>3703</v>
      </c>
      <c r="H3703" s="296" t="str">
        <f t="shared" si="637"/>
        <v/>
      </c>
      <c r="I3703" s="299" t="str">
        <f t="shared" si="630"/>
        <v/>
      </c>
      <c r="J3703" s="93"/>
      <c r="L3703" s="278">
        <f t="shared" si="631"/>
        <v>0</v>
      </c>
      <c r="M3703" s="278">
        <f t="shared" si="632"/>
        <v>0</v>
      </c>
      <c r="N3703" s="319">
        <f t="shared" si="633"/>
        <v>0</v>
      </c>
      <c r="O3703" s="300"/>
      <c r="P3703" s="300"/>
      <c r="Q3703" s="297"/>
      <c r="R3703" s="297"/>
      <c r="S3703" s="299" t="str">
        <f t="shared" si="639"/>
        <v/>
      </c>
    </row>
    <row r="3704" spans="1:19" ht="30" customHeight="1" x14ac:dyDescent="0.2">
      <c r="A3704" s="277" t="str">
        <f t="shared" si="629"/>
        <v/>
      </c>
      <c r="B3704" s="296" t="str">
        <f t="shared" si="634"/>
        <v/>
      </c>
      <c r="C3704" s="296" t="str">
        <f t="shared" si="635"/>
        <v/>
      </c>
      <c r="D3704" s="297" t="str">
        <f t="shared" si="636"/>
        <v/>
      </c>
      <c r="E3704" s="298" t="str">
        <f t="shared" si="638"/>
        <v/>
      </c>
      <c r="F3704" s="297"/>
      <c r="G3704" s="297">
        <v>3704</v>
      </c>
      <c r="H3704" s="296" t="str">
        <f t="shared" si="637"/>
        <v/>
      </c>
      <c r="I3704" s="299" t="str">
        <f t="shared" si="630"/>
        <v/>
      </c>
      <c r="J3704" s="93"/>
      <c r="L3704" s="278">
        <f t="shared" si="631"/>
        <v>0</v>
      </c>
      <c r="M3704" s="278">
        <f t="shared" si="632"/>
        <v>0</v>
      </c>
      <c r="N3704" s="319">
        <f t="shared" si="633"/>
        <v>0</v>
      </c>
      <c r="O3704" s="300"/>
      <c r="P3704" s="300"/>
      <c r="Q3704" s="297"/>
      <c r="R3704" s="297"/>
      <c r="S3704" s="299" t="str">
        <f t="shared" si="639"/>
        <v/>
      </c>
    </row>
    <row r="3705" spans="1:19" ht="30" customHeight="1" x14ac:dyDescent="0.2">
      <c r="A3705" s="277" t="str">
        <f t="shared" si="629"/>
        <v/>
      </c>
      <c r="B3705" s="296" t="str">
        <f t="shared" si="634"/>
        <v/>
      </c>
      <c r="C3705" s="296" t="str">
        <f t="shared" si="635"/>
        <v/>
      </c>
      <c r="D3705" s="297" t="str">
        <f t="shared" si="636"/>
        <v/>
      </c>
      <c r="E3705" s="298" t="str">
        <f t="shared" si="638"/>
        <v/>
      </c>
      <c r="F3705" s="297"/>
      <c r="G3705" s="297">
        <v>3705</v>
      </c>
      <c r="H3705" s="296" t="str">
        <f t="shared" si="637"/>
        <v/>
      </c>
      <c r="I3705" s="299" t="str">
        <f t="shared" si="630"/>
        <v/>
      </c>
      <c r="J3705" s="93"/>
      <c r="L3705" s="278">
        <f t="shared" si="631"/>
        <v>0</v>
      </c>
      <c r="M3705" s="278">
        <f t="shared" si="632"/>
        <v>0</v>
      </c>
      <c r="N3705" s="319">
        <f t="shared" si="633"/>
        <v>0</v>
      </c>
      <c r="O3705" s="300"/>
      <c r="P3705" s="300"/>
      <c r="Q3705" s="297"/>
      <c r="R3705" s="297"/>
      <c r="S3705" s="299" t="str">
        <f t="shared" si="639"/>
        <v/>
      </c>
    </row>
    <row r="3706" spans="1:19" ht="30" customHeight="1" x14ac:dyDescent="0.2">
      <c r="A3706" s="277" t="str">
        <f t="shared" si="629"/>
        <v/>
      </c>
      <c r="B3706" s="296" t="str">
        <f t="shared" si="634"/>
        <v/>
      </c>
      <c r="C3706" s="296" t="str">
        <f t="shared" si="635"/>
        <v/>
      </c>
      <c r="D3706" s="297" t="str">
        <f t="shared" si="636"/>
        <v/>
      </c>
      <c r="E3706" s="298" t="str">
        <f t="shared" si="638"/>
        <v/>
      </c>
      <c r="F3706" s="297"/>
      <c r="G3706" s="297">
        <v>3706</v>
      </c>
      <c r="H3706" s="296" t="str">
        <f t="shared" si="637"/>
        <v/>
      </c>
      <c r="I3706" s="299" t="str">
        <f t="shared" si="630"/>
        <v/>
      </c>
      <c r="J3706" s="93"/>
      <c r="L3706" s="278">
        <f t="shared" si="631"/>
        <v>0</v>
      </c>
      <c r="M3706" s="278">
        <f t="shared" si="632"/>
        <v>0</v>
      </c>
      <c r="N3706" s="319">
        <f t="shared" si="633"/>
        <v>0</v>
      </c>
      <c r="O3706" s="300"/>
      <c r="P3706" s="300"/>
      <c r="Q3706" s="297"/>
      <c r="R3706" s="297"/>
      <c r="S3706" s="299" t="str">
        <f t="shared" si="639"/>
        <v/>
      </c>
    </row>
    <row r="3707" spans="1:19" ht="30" customHeight="1" x14ac:dyDescent="0.2">
      <c r="A3707" s="277" t="str">
        <f t="shared" si="629"/>
        <v/>
      </c>
      <c r="B3707" s="296" t="str">
        <f t="shared" si="634"/>
        <v/>
      </c>
      <c r="C3707" s="296" t="str">
        <f t="shared" si="635"/>
        <v/>
      </c>
      <c r="D3707" s="297" t="str">
        <f t="shared" si="636"/>
        <v/>
      </c>
      <c r="E3707" s="298" t="str">
        <f t="shared" si="638"/>
        <v/>
      </c>
      <c r="F3707" s="297"/>
      <c r="G3707" s="297">
        <v>3707</v>
      </c>
      <c r="H3707" s="296" t="str">
        <f t="shared" si="637"/>
        <v/>
      </c>
      <c r="I3707" s="299" t="str">
        <f t="shared" si="630"/>
        <v/>
      </c>
      <c r="J3707" s="93"/>
      <c r="L3707" s="278">
        <f t="shared" si="631"/>
        <v>0</v>
      </c>
      <c r="M3707" s="278">
        <f t="shared" si="632"/>
        <v>0</v>
      </c>
      <c r="N3707" s="319">
        <f t="shared" si="633"/>
        <v>0</v>
      </c>
      <c r="O3707" s="300"/>
      <c r="P3707" s="300"/>
      <c r="Q3707" s="297"/>
      <c r="R3707" s="297"/>
      <c r="S3707" s="299" t="str">
        <f t="shared" si="639"/>
        <v/>
      </c>
    </row>
    <row r="3708" spans="1:19" ht="30" customHeight="1" x14ac:dyDescent="0.2">
      <c r="A3708" s="277" t="str">
        <f t="shared" si="629"/>
        <v/>
      </c>
      <c r="B3708" s="296" t="str">
        <f t="shared" si="634"/>
        <v/>
      </c>
      <c r="C3708" s="296" t="str">
        <f t="shared" si="635"/>
        <v/>
      </c>
      <c r="D3708" s="297" t="str">
        <f t="shared" si="636"/>
        <v/>
      </c>
      <c r="E3708" s="298" t="str">
        <f t="shared" si="638"/>
        <v/>
      </c>
      <c r="F3708" s="297"/>
      <c r="G3708" s="297">
        <v>3708</v>
      </c>
      <c r="H3708" s="296" t="str">
        <f t="shared" si="637"/>
        <v/>
      </c>
      <c r="I3708" s="299" t="str">
        <f t="shared" si="630"/>
        <v/>
      </c>
      <c r="J3708" s="93"/>
      <c r="L3708" s="278">
        <f t="shared" si="631"/>
        <v>0</v>
      </c>
      <c r="M3708" s="278">
        <f t="shared" si="632"/>
        <v>0</v>
      </c>
      <c r="N3708" s="319">
        <f t="shared" si="633"/>
        <v>0</v>
      </c>
      <c r="O3708" s="300"/>
      <c r="P3708" s="300"/>
      <c r="Q3708" s="297"/>
      <c r="R3708" s="297"/>
      <c r="S3708" s="299" t="str">
        <f t="shared" si="639"/>
        <v/>
      </c>
    </row>
    <row r="3709" spans="1:19" ht="30" customHeight="1" x14ac:dyDescent="0.2">
      <c r="A3709" s="277" t="str">
        <f t="shared" si="629"/>
        <v/>
      </c>
      <c r="B3709" s="296" t="str">
        <f t="shared" si="634"/>
        <v/>
      </c>
      <c r="C3709" s="296" t="str">
        <f t="shared" si="635"/>
        <v/>
      </c>
      <c r="D3709" s="297" t="str">
        <f t="shared" si="636"/>
        <v/>
      </c>
      <c r="E3709" s="298" t="str">
        <f t="shared" si="638"/>
        <v/>
      </c>
      <c r="F3709" s="297"/>
      <c r="G3709" s="297">
        <v>3709</v>
      </c>
      <c r="H3709" s="296" t="str">
        <f t="shared" si="637"/>
        <v/>
      </c>
      <c r="I3709" s="299" t="str">
        <f t="shared" si="630"/>
        <v/>
      </c>
      <c r="J3709" s="93"/>
      <c r="L3709" s="278">
        <f t="shared" si="631"/>
        <v>0</v>
      </c>
      <c r="M3709" s="278">
        <f t="shared" si="632"/>
        <v>0</v>
      </c>
      <c r="N3709" s="319">
        <f t="shared" si="633"/>
        <v>0</v>
      </c>
      <c r="O3709" s="300"/>
      <c r="P3709" s="300"/>
      <c r="Q3709" s="297"/>
      <c r="R3709" s="297"/>
      <c r="S3709" s="299" t="str">
        <f t="shared" si="639"/>
        <v/>
      </c>
    </row>
    <row r="3710" spans="1:19" ht="30" customHeight="1" x14ac:dyDescent="0.2">
      <c r="A3710" s="277" t="str">
        <f t="shared" si="629"/>
        <v/>
      </c>
      <c r="B3710" s="296" t="str">
        <f t="shared" si="634"/>
        <v/>
      </c>
      <c r="C3710" s="296" t="str">
        <f t="shared" si="635"/>
        <v/>
      </c>
      <c r="D3710" s="297" t="str">
        <f t="shared" si="636"/>
        <v/>
      </c>
      <c r="E3710" s="298" t="str">
        <f t="shared" si="638"/>
        <v/>
      </c>
      <c r="F3710" s="297"/>
      <c r="G3710" s="297">
        <v>3710</v>
      </c>
      <c r="H3710" s="296" t="str">
        <f t="shared" si="637"/>
        <v/>
      </c>
      <c r="I3710" s="299" t="str">
        <f t="shared" si="630"/>
        <v/>
      </c>
      <c r="J3710" s="93"/>
      <c r="L3710" s="278">
        <f t="shared" si="631"/>
        <v>0</v>
      </c>
      <c r="M3710" s="278">
        <f t="shared" si="632"/>
        <v>0</v>
      </c>
      <c r="N3710" s="319">
        <f t="shared" si="633"/>
        <v>0</v>
      </c>
      <c r="O3710" s="300"/>
      <c r="P3710" s="300"/>
      <c r="Q3710" s="297"/>
      <c r="R3710" s="297"/>
      <c r="S3710" s="299" t="str">
        <f t="shared" si="639"/>
        <v/>
      </c>
    </row>
    <row r="3711" spans="1:19" ht="30" customHeight="1" x14ac:dyDescent="0.2">
      <c r="A3711" s="277" t="str">
        <f t="shared" si="629"/>
        <v/>
      </c>
      <c r="B3711" s="296" t="str">
        <f t="shared" si="634"/>
        <v/>
      </c>
      <c r="C3711" s="296" t="str">
        <f t="shared" si="635"/>
        <v/>
      </c>
      <c r="D3711" s="297" t="str">
        <f t="shared" si="636"/>
        <v/>
      </c>
      <c r="E3711" s="298" t="str">
        <f t="shared" si="638"/>
        <v/>
      </c>
      <c r="F3711" s="297"/>
      <c r="G3711" s="297">
        <v>3711</v>
      </c>
      <c r="H3711" s="296" t="str">
        <f t="shared" si="637"/>
        <v/>
      </c>
      <c r="I3711" s="299" t="str">
        <f t="shared" si="630"/>
        <v/>
      </c>
      <c r="J3711" s="93"/>
      <c r="L3711" s="278">
        <f t="shared" si="631"/>
        <v>0</v>
      </c>
      <c r="M3711" s="278">
        <f t="shared" si="632"/>
        <v>0</v>
      </c>
      <c r="N3711" s="319">
        <f t="shared" si="633"/>
        <v>0</v>
      </c>
      <c r="O3711" s="300"/>
      <c r="P3711" s="300"/>
      <c r="Q3711" s="297"/>
      <c r="R3711" s="297"/>
      <c r="S3711" s="299" t="str">
        <f t="shared" si="639"/>
        <v/>
      </c>
    </row>
    <row r="3712" spans="1:19" ht="30" customHeight="1" x14ac:dyDescent="0.2">
      <c r="A3712" s="277" t="str">
        <f t="shared" si="629"/>
        <v/>
      </c>
      <c r="B3712" s="296" t="str">
        <f t="shared" si="634"/>
        <v/>
      </c>
      <c r="C3712" s="296" t="str">
        <f t="shared" si="635"/>
        <v/>
      </c>
      <c r="D3712" s="297" t="str">
        <f t="shared" si="636"/>
        <v/>
      </c>
      <c r="E3712" s="298" t="str">
        <f t="shared" si="638"/>
        <v/>
      </c>
      <c r="F3712" s="297"/>
      <c r="G3712" s="297">
        <v>3712</v>
      </c>
      <c r="H3712" s="296" t="str">
        <f t="shared" si="637"/>
        <v/>
      </c>
      <c r="I3712" s="299" t="str">
        <f t="shared" si="630"/>
        <v/>
      </c>
      <c r="J3712" s="93"/>
      <c r="L3712" s="278">
        <f t="shared" si="631"/>
        <v>0</v>
      </c>
      <c r="M3712" s="278">
        <f t="shared" si="632"/>
        <v>0</v>
      </c>
      <c r="N3712" s="319">
        <f t="shared" si="633"/>
        <v>0</v>
      </c>
      <c r="O3712" s="300"/>
      <c r="P3712" s="300"/>
      <c r="Q3712" s="297"/>
      <c r="R3712" s="297"/>
      <c r="S3712" s="299" t="str">
        <f t="shared" si="639"/>
        <v/>
      </c>
    </row>
    <row r="3713" spans="1:19" ht="30" customHeight="1" x14ac:dyDescent="0.2">
      <c r="A3713" s="277" t="str">
        <f t="shared" si="629"/>
        <v/>
      </c>
      <c r="B3713" s="296" t="str">
        <f t="shared" si="634"/>
        <v/>
      </c>
      <c r="C3713" s="296" t="str">
        <f t="shared" si="635"/>
        <v/>
      </c>
      <c r="D3713" s="297" t="str">
        <f t="shared" si="636"/>
        <v/>
      </c>
      <c r="E3713" s="298" t="str">
        <f t="shared" si="638"/>
        <v/>
      </c>
      <c r="F3713" s="297"/>
      <c r="G3713" s="297">
        <v>3713</v>
      </c>
      <c r="H3713" s="296" t="str">
        <f t="shared" si="637"/>
        <v/>
      </c>
      <c r="I3713" s="299" t="str">
        <f t="shared" si="630"/>
        <v/>
      </c>
      <c r="J3713" s="93"/>
      <c r="L3713" s="278">
        <f t="shared" si="631"/>
        <v>0</v>
      </c>
      <c r="M3713" s="278">
        <f t="shared" si="632"/>
        <v>0</v>
      </c>
      <c r="N3713" s="319">
        <f t="shared" si="633"/>
        <v>0</v>
      </c>
      <c r="O3713" s="300"/>
      <c r="P3713" s="300"/>
      <c r="Q3713" s="297"/>
      <c r="R3713" s="297"/>
      <c r="S3713" s="299" t="str">
        <f t="shared" si="639"/>
        <v/>
      </c>
    </row>
    <row r="3714" spans="1:19" ht="30" customHeight="1" x14ac:dyDescent="0.2">
      <c r="A3714" s="277" t="str">
        <f t="shared" ref="A3714:A3777" si="640">IF(B3714="","",$W$3)</f>
        <v/>
      </c>
      <c r="B3714" s="296" t="str">
        <f t="shared" si="634"/>
        <v/>
      </c>
      <c r="C3714" s="296" t="str">
        <f t="shared" si="635"/>
        <v/>
      </c>
      <c r="D3714" s="297" t="str">
        <f t="shared" si="636"/>
        <v/>
      </c>
      <c r="E3714" s="298" t="str">
        <f t="shared" si="638"/>
        <v/>
      </c>
      <c r="F3714" s="297"/>
      <c r="G3714" s="297">
        <v>3714</v>
      </c>
      <c r="H3714" s="296" t="str">
        <f t="shared" si="637"/>
        <v/>
      </c>
      <c r="I3714" s="299" t="str">
        <f t="shared" ref="I3714:I3777" si="641">IF(H3714="","",CONCATENATE("C",IF(H3714&gt;$X$1-25,0,INT(($X$1-H3714-20)/5))))</f>
        <v/>
      </c>
      <c r="J3714" s="93"/>
      <c r="L3714" s="278">
        <f t="shared" ref="L3714:L3777" si="642">IF(D3714="M",1,0)</f>
        <v>0</v>
      </c>
      <c r="M3714" s="278">
        <f t="shared" ref="M3714:M3777" si="643">IF(D3714="F",1,0)</f>
        <v>0</v>
      </c>
      <c r="N3714" s="319">
        <f t="shared" ref="N3714:N3777" si="644">IF(COUNTBLANK(O3714:R3714)=0,1,0)</f>
        <v>0</v>
      </c>
      <c r="O3714" s="300"/>
      <c r="P3714" s="300"/>
      <c r="Q3714" s="297"/>
      <c r="R3714" s="297"/>
      <c r="S3714" s="299" t="str">
        <f t="shared" si="639"/>
        <v/>
      </c>
    </row>
    <row r="3715" spans="1:19" ht="30" customHeight="1" x14ac:dyDescent="0.2">
      <c r="A3715" s="277" t="str">
        <f t="shared" si="640"/>
        <v/>
      </c>
      <c r="B3715" s="296" t="str">
        <f t="shared" ref="B3715:B3778" si="645">IF(O3715="","",O3715)</f>
        <v/>
      </c>
      <c r="C3715" s="296" t="str">
        <f t="shared" ref="C3715:C3778" si="646">IF(P3715="","",P3715)</f>
        <v/>
      </c>
      <c r="D3715" s="297" t="str">
        <f t="shared" ref="D3715:D3778" si="647">IF(Q3715="","",Q3715)</f>
        <v/>
      </c>
      <c r="E3715" s="298" t="str">
        <f t="shared" si="638"/>
        <v/>
      </c>
      <c r="F3715" s="297"/>
      <c r="G3715" s="297">
        <v>3715</v>
      </c>
      <c r="H3715" s="296" t="str">
        <f t="shared" ref="H3715:H3778" si="648">IF(R3715="","",R3715)</f>
        <v/>
      </c>
      <c r="I3715" s="299" t="str">
        <f t="shared" si="641"/>
        <v/>
      </c>
      <c r="J3715" s="93"/>
      <c r="L3715" s="278">
        <f t="shared" si="642"/>
        <v>0</v>
      </c>
      <c r="M3715" s="278">
        <f t="shared" si="643"/>
        <v>0</v>
      </c>
      <c r="N3715" s="319">
        <f t="shared" si="644"/>
        <v>0</v>
      </c>
      <c r="O3715" s="300"/>
      <c r="P3715" s="300"/>
      <c r="Q3715" s="297"/>
      <c r="R3715" s="297"/>
      <c r="S3715" s="299" t="str">
        <f t="shared" si="639"/>
        <v/>
      </c>
    </row>
    <row r="3716" spans="1:19" ht="30" customHeight="1" x14ac:dyDescent="0.2">
      <c r="A3716" s="277" t="str">
        <f t="shared" si="640"/>
        <v/>
      </c>
      <c r="B3716" s="296" t="str">
        <f t="shared" si="645"/>
        <v/>
      </c>
      <c r="C3716" s="296" t="str">
        <f t="shared" si="646"/>
        <v/>
      </c>
      <c r="D3716" s="297" t="str">
        <f t="shared" si="647"/>
        <v/>
      </c>
      <c r="E3716" s="298" t="str">
        <f t="shared" ref="E3716:E3779" si="649">IF(H3716="","",VALUE(CONCATENATE("01/01/",H3716)))</f>
        <v/>
      </c>
      <c r="F3716" s="297"/>
      <c r="G3716" s="297">
        <v>3716</v>
      </c>
      <c r="H3716" s="296" t="str">
        <f t="shared" si="648"/>
        <v/>
      </c>
      <c r="I3716" s="299" t="str">
        <f t="shared" si="641"/>
        <v/>
      </c>
      <c r="J3716" s="93"/>
      <c r="L3716" s="278">
        <f t="shared" si="642"/>
        <v>0</v>
      </c>
      <c r="M3716" s="278">
        <f t="shared" si="643"/>
        <v>0</v>
      </c>
      <c r="N3716" s="319">
        <f t="shared" si="644"/>
        <v>0</v>
      </c>
      <c r="O3716" s="300"/>
      <c r="P3716" s="300"/>
      <c r="Q3716" s="297"/>
      <c r="R3716" s="297"/>
      <c r="S3716" s="299" t="str">
        <f t="shared" si="639"/>
        <v/>
      </c>
    </row>
    <row r="3717" spans="1:19" ht="30" customHeight="1" x14ac:dyDescent="0.2">
      <c r="A3717" s="277" t="str">
        <f t="shared" si="640"/>
        <v/>
      </c>
      <c r="B3717" s="296" t="str">
        <f t="shared" si="645"/>
        <v/>
      </c>
      <c r="C3717" s="296" t="str">
        <f t="shared" si="646"/>
        <v/>
      </c>
      <c r="D3717" s="297" t="str">
        <f t="shared" si="647"/>
        <v/>
      </c>
      <c r="E3717" s="298" t="str">
        <f t="shared" si="649"/>
        <v/>
      </c>
      <c r="F3717" s="297"/>
      <c r="G3717" s="297">
        <v>3717</v>
      </c>
      <c r="H3717" s="296" t="str">
        <f t="shared" si="648"/>
        <v/>
      </c>
      <c r="I3717" s="299" t="str">
        <f t="shared" si="641"/>
        <v/>
      </c>
      <c r="J3717" s="93"/>
      <c r="L3717" s="278">
        <f t="shared" si="642"/>
        <v>0</v>
      </c>
      <c r="M3717" s="278">
        <f t="shared" si="643"/>
        <v>0</v>
      </c>
      <c r="N3717" s="319">
        <f t="shared" si="644"/>
        <v>0</v>
      </c>
      <c r="O3717" s="300"/>
      <c r="P3717" s="300"/>
      <c r="Q3717" s="297"/>
      <c r="R3717" s="297"/>
      <c r="S3717" s="299" t="str">
        <f t="shared" si="639"/>
        <v/>
      </c>
    </row>
    <row r="3718" spans="1:19" ht="30" customHeight="1" x14ac:dyDescent="0.2">
      <c r="A3718" s="277" t="str">
        <f t="shared" si="640"/>
        <v/>
      </c>
      <c r="B3718" s="296" t="str">
        <f t="shared" si="645"/>
        <v/>
      </c>
      <c r="C3718" s="296" t="str">
        <f t="shared" si="646"/>
        <v/>
      </c>
      <c r="D3718" s="297" t="str">
        <f t="shared" si="647"/>
        <v/>
      </c>
      <c r="E3718" s="298" t="str">
        <f t="shared" si="649"/>
        <v/>
      </c>
      <c r="F3718" s="297"/>
      <c r="G3718" s="297">
        <v>3718</v>
      </c>
      <c r="H3718" s="296" t="str">
        <f t="shared" si="648"/>
        <v/>
      </c>
      <c r="I3718" s="299" t="str">
        <f t="shared" si="641"/>
        <v/>
      </c>
      <c r="J3718" s="93"/>
      <c r="L3718" s="278">
        <f t="shared" si="642"/>
        <v>0</v>
      </c>
      <c r="M3718" s="278">
        <f t="shared" si="643"/>
        <v>0</v>
      </c>
      <c r="N3718" s="319">
        <f t="shared" si="644"/>
        <v>0</v>
      </c>
      <c r="O3718" s="300"/>
      <c r="P3718" s="300"/>
      <c r="Q3718" s="297"/>
      <c r="R3718" s="297"/>
      <c r="S3718" s="299" t="str">
        <f t="shared" si="639"/>
        <v/>
      </c>
    </row>
    <row r="3719" spans="1:19" ht="30" customHeight="1" x14ac:dyDescent="0.2">
      <c r="A3719" s="277" t="str">
        <f t="shared" si="640"/>
        <v/>
      </c>
      <c r="B3719" s="296" t="str">
        <f t="shared" si="645"/>
        <v/>
      </c>
      <c r="C3719" s="296" t="str">
        <f t="shared" si="646"/>
        <v/>
      </c>
      <c r="D3719" s="297" t="str">
        <f t="shared" si="647"/>
        <v/>
      </c>
      <c r="E3719" s="298" t="str">
        <f t="shared" si="649"/>
        <v/>
      </c>
      <c r="F3719" s="297"/>
      <c r="G3719" s="297">
        <v>3719</v>
      </c>
      <c r="H3719" s="296" t="str">
        <f t="shared" si="648"/>
        <v/>
      </c>
      <c r="I3719" s="299" t="str">
        <f t="shared" si="641"/>
        <v/>
      </c>
      <c r="J3719" s="93"/>
      <c r="L3719" s="278">
        <f t="shared" si="642"/>
        <v>0</v>
      </c>
      <c r="M3719" s="278">
        <f t="shared" si="643"/>
        <v>0</v>
      </c>
      <c r="N3719" s="319">
        <f t="shared" si="644"/>
        <v>0</v>
      </c>
      <c r="O3719" s="300"/>
      <c r="P3719" s="300"/>
      <c r="Q3719" s="297"/>
      <c r="R3719" s="297"/>
      <c r="S3719" s="299" t="str">
        <f t="shared" si="639"/>
        <v/>
      </c>
    </row>
    <row r="3720" spans="1:19" ht="30" customHeight="1" x14ac:dyDescent="0.2">
      <c r="A3720" s="277" t="str">
        <f t="shared" si="640"/>
        <v/>
      </c>
      <c r="B3720" s="296" t="str">
        <f t="shared" si="645"/>
        <v/>
      </c>
      <c r="C3720" s="296" t="str">
        <f t="shared" si="646"/>
        <v/>
      </c>
      <c r="D3720" s="297" t="str">
        <f t="shared" si="647"/>
        <v/>
      </c>
      <c r="E3720" s="298" t="str">
        <f t="shared" si="649"/>
        <v/>
      </c>
      <c r="F3720" s="297"/>
      <c r="G3720" s="297">
        <v>3720</v>
      </c>
      <c r="H3720" s="296" t="str">
        <f t="shared" si="648"/>
        <v/>
      </c>
      <c r="I3720" s="299" t="str">
        <f t="shared" si="641"/>
        <v/>
      </c>
      <c r="J3720" s="93"/>
      <c r="L3720" s="278">
        <f t="shared" si="642"/>
        <v>0</v>
      </c>
      <c r="M3720" s="278">
        <f t="shared" si="643"/>
        <v>0</v>
      </c>
      <c r="N3720" s="319">
        <f t="shared" si="644"/>
        <v>0</v>
      </c>
      <c r="O3720" s="300"/>
      <c r="P3720" s="300"/>
      <c r="Q3720" s="297"/>
      <c r="R3720" s="297"/>
      <c r="S3720" s="299" t="str">
        <f t="shared" si="639"/>
        <v/>
      </c>
    </row>
    <row r="3721" spans="1:19" ht="30" customHeight="1" x14ac:dyDescent="0.2">
      <c r="A3721" s="277" t="str">
        <f t="shared" si="640"/>
        <v/>
      </c>
      <c r="B3721" s="296" t="str">
        <f t="shared" si="645"/>
        <v/>
      </c>
      <c r="C3721" s="296" t="str">
        <f t="shared" si="646"/>
        <v/>
      </c>
      <c r="D3721" s="297" t="str">
        <f t="shared" si="647"/>
        <v/>
      </c>
      <c r="E3721" s="298" t="str">
        <f t="shared" si="649"/>
        <v/>
      </c>
      <c r="F3721" s="297"/>
      <c r="G3721" s="297">
        <v>3721</v>
      </c>
      <c r="H3721" s="296" t="str">
        <f t="shared" si="648"/>
        <v/>
      </c>
      <c r="I3721" s="299" t="str">
        <f t="shared" si="641"/>
        <v/>
      </c>
      <c r="J3721" s="93"/>
      <c r="L3721" s="278">
        <f t="shared" si="642"/>
        <v>0</v>
      </c>
      <c r="M3721" s="278">
        <f t="shared" si="643"/>
        <v>0</v>
      </c>
      <c r="N3721" s="319">
        <f t="shared" si="644"/>
        <v>0</v>
      </c>
      <c r="O3721" s="300"/>
      <c r="P3721" s="300"/>
      <c r="Q3721" s="297"/>
      <c r="R3721" s="297"/>
      <c r="S3721" s="299" t="str">
        <f t="shared" si="639"/>
        <v/>
      </c>
    </row>
    <row r="3722" spans="1:19" ht="30" customHeight="1" x14ac:dyDescent="0.2">
      <c r="A3722" s="277" t="str">
        <f t="shared" si="640"/>
        <v/>
      </c>
      <c r="B3722" s="296" t="str">
        <f t="shared" si="645"/>
        <v/>
      </c>
      <c r="C3722" s="296" t="str">
        <f t="shared" si="646"/>
        <v/>
      </c>
      <c r="D3722" s="297" t="str">
        <f t="shared" si="647"/>
        <v/>
      </c>
      <c r="E3722" s="298" t="str">
        <f t="shared" si="649"/>
        <v/>
      </c>
      <c r="F3722" s="297"/>
      <c r="G3722" s="297">
        <v>3722</v>
      </c>
      <c r="H3722" s="296" t="str">
        <f t="shared" si="648"/>
        <v/>
      </c>
      <c r="I3722" s="299" t="str">
        <f t="shared" si="641"/>
        <v/>
      </c>
      <c r="J3722" s="93"/>
      <c r="L3722" s="278">
        <f t="shared" si="642"/>
        <v>0</v>
      </c>
      <c r="M3722" s="278">
        <f t="shared" si="643"/>
        <v>0</v>
      </c>
      <c r="N3722" s="319">
        <f t="shared" si="644"/>
        <v>0</v>
      </c>
      <c r="O3722" s="300"/>
      <c r="P3722" s="300"/>
      <c r="Q3722" s="297"/>
      <c r="R3722" s="297"/>
      <c r="S3722" s="299" t="str">
        <f t="shared" si="639"/>
        <v/>
      </c>
    </row>
    <row r="3723" spans="1:19" ht="30" customHeight="1" x14ac:dyDescent="0.2">
      <c r="A3723" s="277" t="str">
        <f t="shared" si="640"/>
        <v/>
      </c>
      <c r="B3723" s="296" t="str">
        <f t="shared" si="645"/>
        <v/>
      </c>
      <c r="C3723" s="296" t="str">
        <f t="shared" si="646"/>
        <v/>
      </c>
      <c r="D3723" s="297" t="str">
        <f t="shared" si="647"/>
        <v/>
      </c>
      <c r="E3723" s="298" t="str">
        <f t="shared" si="649"/>
        <v/>
      </c>
      <c r="F3723" s="297"/>
      <c r="G3723" s="297">
        <v>3723</v>
      </c>
      <c r="H3723" s="296" t="str">
        <f t="shared" si="648"/>
        <v/>
      </c>
      <c r="I3723" s="299" t="str">
        <f t="shared" si="641"/>
        <v/>
      </c>
      <c r="J3723" s="93"/>
      <c r="L3723" s="278">
        <f t="shared" si="642"/>
        <v>0</v>
      </c>
      <c r="M3723" s="278">
        <f t="shared" si="643"/>
        <v>0</v>
      </c>
      <c r="N3723" s="319">
        <f t="shared" si="644"/>
        <v>0</v>
      </c>
      <c r="O3723" s="300"/>
      <c r="P3723" s="300"/>
      <c r="Q3723" s="297"/>
      <c r="R3723" s="297"/>
      <c r="S3723" s="299" t="str">
        <f t="shared" si="639"/>
        <v/>
      </c>
    </row>
    <row r="3724" spans="1:19" ht="30" customHeight="1" x14ac:dyDescent="0.2">
      <c r="A3724" s="277" t="str">
        <f t="shared" si="640"/>
        <v/>
      </c>
      <c r="B3724" s="296" t="str">
        <f t="shared" si="645"/>
        <v/>
      </c>
      <c r="C3724" s="296" t="str">
        <f t="shared" si="646"/>
        <v/>
      </c>
      <c r="D3724" s="297" t="str">
        <f t="shared" si="647"/>
        <v/>
      </c>
      <c r="E3724" s="298" t="str">
        <f t="shared" si="649"/>
        <v/>
      </c>
      <c r="F3724" s="297"/>
      <c r="G3724" s="297">
        <v>3724</v>
      </c>
      <c r="H3724" s="296" t="str">
        <f t="shared" si="648"/>
        <v/>
      </c>
      <c r="I3724" s="299" t="str">
        <f t="shared" si="641"/>
        <v/>
      </c>
      <c r="J3724" s="93"/>
      <c r="L3724" s="278">
        <f t="shared" si="642"/>
        <v>0</v>
      </c>
      <c r="M3724" s="278">
        <f t="shared" si="643"/>
        <v>0</v>
      </c>
      <c r="N3724" s="319">
        <f t="shared" si="644"/>
        <v>0</v>
      </c>
      <c r="O3724" s="300"/>
      <c r="P3724" s="300"/>
      <c r="Q3724" s="297"/>
      <c r="R3724" s="297"/>
      <c r="S3724" s="299" t="str">
        <f t="shared" si="639"/>
        <v/>
      </c>
    </row>
    <row r="3725" spans="1:19" ht="30" customHeight="1" x14ac:dyDescent="0.2">
      <c r="A3725" s="277" t="str">
        <f t="shared" si="640"/>
        <v/>
      </c>
      <c r="B3725" s="296" t="str">
        <f t="shared" si="645"/>
        <v/>
      </c>
      <c r="C3725" s="296" t="str">
        <f t="shared" si="646"/>
        <v/>
      </c>
      <c r="D3725" s="297" t="str">
        <f t="shared" si="647"/>
        <v/>
      </c>
      <c r="E3725" s="298" t="str">
        <f t="shared" si="649"/>
        <v/>
      </c>
      <c r="F3725" s="297"/>
      <c r="G3725" s="297">
        <v>3725</v>
      </c>
      <c r="H3725" s="296" t="str">
        <f t="shared" si="648"/>
        <v/>
      </c>
      <c r="I3725" s="299" t="str">
        <f t="shared" si="641"/>
        <v/>
      </c>
      <c r="J3725" s="93"/>
      <c r="L3725" s="278">
        <f t="shared" si="642"/>
        <v>0</v>
      </c>
      <c r="M3725" s="278">
        <f t="shared" si="643"/>
        <v>0</v>
      </c>
      <c r="N3725" s="319">
        <f t="shared" si="644"/>
        <v>0</v>
      </c>
      <c r="O3725" s="300"/>
      <c r="P3725" s="300"/>
      <c r="Q3725" s="297"/>
      <c r="R3725" s="297"/>
      <c r="S3725" s="299" t="str">
        <f t="shared" si="639"/>
        <v/>
      </c>
    </row>
    <row r="3726" spans="1:19" ht="30" customHeight="1" x14ac:dyDescent="0.2">
      <c r="A3726" s="277" t="str">
        <f t="shared" si="640"/>
        <v/>
      </c>
      <c r="B3726" s="296" t="str">
        <f t="shared" si="645"/>
        <v/>
      </c>
      <c r="C3726" s="296" t="str">
        <f t="shared" si="646"/>
        <v/>
      </c>
      <c r="D3726" s="297" t="str">
        <f t="shared" si="647"/>
        <v/>
      </c>
      <c r="E3726" s="298" t="str">
        <f t="shared" si="649"/>
        <v/>
      </c>
      <c r="F3726" s="297"/>
      <c r="G3726" s="297">
        <v>3726</v>
      </c>
      <c r="H3726" s="296" t="str">
        <f t="shared" si="648"/>
        <v/>
      </c>
      <c r="I3726" s="299" t="str">
        <f t="shared" si="641"/>
        <v/>
      </c>
      <c r="J3726" s="93"/>
      <c r="L3726" s="278">
        <f t="shared" si="642"/>
        <v>0</v>
      </c>
      <c r="M3726" s="278">
        <f t="shared" si="643"/>
        <v>0</v>
      </c>
      <c r="N3726" s="319">
        <f t="shared" si="644"/>
        <v>0</v>
      </c>
      <c r="O3726" s="300"/>
      <c r="P3726" s="300"/>
      <c r="Q3726" s="297"/>
      <c r="R3726" s="297"/>
      <c r="S3726" s="299" t="str">
        <f t="shared" si="639"/>
        <v/>
      </c>
    </row>
    <row r="3727" spans="1:19" ht="30" customHeight="1" x14ac:dyDescent="0.2">
      <c r="A3727" s="277" t="str">
        <f t="shared" si="640"/>
        <v/>
      </c>
      <c r="B3727" s="296" t="str">
        <f t="shared" si="645"/>
        <v/>
      </c>
      <c r="C3727" s="296" t="str">
        <f t="shared" si="646"/>
        <v/>
      </c>
      <c r="D3727" s="297" t="str">
        <f t="shared" si="647"/>
        <v/>
      </c>
      <c r="E3727" s="298" t="str">
        <f t="shared" si="649"/>
        <v/>
      </c>
      <c r="F3727" s="297"/>
      <c r="G3727" s="297">
        <v>3727</v>
      </c>
      <c r="H3727" s="296" t="str">
        <f t="shared" si="648"/>
        <v/>
      </c>
      <c r="I3727" s="299" t="str">
        <f t="shared" si="641"/>
        <v/>
      </c>
      <c r="J3727" s="93"/>
      <c r="L3727" s="278">
        <f t="shared" si="642"/>
        <v>0</v>
      </c>
      <c r="M3727" s="278">
        <f t="shared" si="643"/>
        <v>0</v>
      </c>
      <c r="N3727" s="319">
        <f t="shared" si="644"/>
        <v>0</v>
      </c>
      <c r="O3727" s="300"/>
      <c r="P3727" s="300"/>
      <c r="Q3727" s="297"/>
      <c r="R3727" s="297"/>
      <c r="S3727" s="299" t="str">
        <f t="shared" si="639"/>
        <v/>
      </c>
    </row>
    <row r="3728" spans="1:19" ht="30" customHeight="1" x14ac:dyDescent="0.2">
      <c r="A3728" s="277" t="str">
        <f t="shared" si="640"/>
        <v/>
      </c>
      <c r="B3728" s="296" t="str">
        <f t="shared" si="645"/>
        <v/>
      </c>
      <c r="C3728" s="296" t="str">
        <f t="shared" si="646"/>
        <v/>
      </c>
      <c r="D3728" s="297" t="str">
        <f t="shared" si="647"/>
        <v/>
      </c>
      <c r="E3728" s="298" t="str">
        <f t="shared" si="649"/>
        <v/>
      </c>
      <c r="F3728" s="297"/>
      <c r="G3728" s="297">
        <v>3728</v>
      </c>
      <c r="H3728" s="296" t="str">
        <f t="shared" si="648"/>
        <v/>
      </c>
      <c r="I3728" s="299" t="str">
        <f t="shared" si="641"/>
        <v/>
      </c>
      <c r="J3728" s="93"/>
      <c r="L3728" s="278">
        <f t="shared" si="642"/>
        <v>0</v>
      </c>
      <c r="M3728" s="278">
        <f t="shared" si="643"/>
        <v>0</v>
      </c>
      <c r="N3728" s="319">
        <f t="shared" si="644"/>
        <v>0</v>
      </c>
      <c r="O3728" s="300"/>
      <c r="P3728" s="300"/>
      <c r="Q3728" s="297"/>
      <c r="R3728" s="297"/>
      <c r="S3728" s="299" t="str">
        <f t="shared" si="639"/>
        <v/>
      </c>
    </row>
    <row r="3729" spans="1:19" ht="30" customHeight="1" x14ac:dyDescent="0.2">
      <c r="A3729" s="277" t="str">
        <f t="shared" si="640"/>
        <v/>
      </c>
      <c r="B3729" s="296" t="str">
        <f t="shared" si="645"/>
        <v/>
      </c>
      <c r="C3729" s="296" t="str">
        <f t="shared" si="646"/>
        <v/>
      </c>
      <c r="D3729" s="297" t="str">
        <f t="shared" si="647"/>
        <v/>
      </c>
      <c r="E3729" s="298" t="str">
        <f t="shared" si="649"/>
        <v/>
      </c>
      <c r="F3729" s="297"/>
      <c r="G3729" s="297">
        <v>3729</v>
      </c>
      <c r="H3729" s="296" t="str">
        <f t="shared" si="648"/>
        <v/>
      </c>
      <c r="I3729" s="299" t="str">
        <f t="shared" si="641"/>
        <v/>
      </c>
      <c r="J3729" s="93"/>
      <c r="L3729" s="278">
        <f t="shared" si="642"/>
        <v>0</v>
      </c>
      <c r="M3729" s="278">
        <f t="shared" si="643"/>
        <v>0</v>
      </c>
      <c r="N3729" s="319">
        <f t="shared" si="644"/>
        <v>0</v>
      </c>
      <c r="O3729" s="300"/>
      <c r="P3729" s="300"/>
      <c r="Q3729" s="297"/>
      <c r="R3729" s="297"/>
      <c r="S3729" s="299" t="str">
        <f t="shared" ref="S3729:S3792" si="650">IF(R3729="","",CONCATENATE("C",IF(R3729&gt;$X$1-25,0,INT(($X$1-R3729-20)/5))))</f>
        <v/>
      </c>
    </row>
    <row r="3730" spans="1:19" ht="30" customHeight="1" x14ac:dyDescent="0.2">
      <c r="A3730" s="277" t="str">
        <f t="shared" si="640"/>
        <v/>
      </c>
      <c r="B3730" s="296" t="str">
        <f t="shared" si="645"/>
        <v/>
      </c>
      <c r="C3730" s="296" t="str">
        <f t="shared" si="646"/>
        <v/>
      </c>
      <c r="D3730" s="297" t="str">
        <f t="shared" si="647"/>
        <v/>
      </c>
      <c r="E3730" s="298" t="str">
        <f t="shared" si="649"/>
        <v/>
      </c>
      <c r="F3730" s="297"/>
      <c r="G3730" s="297">
        <v>3730</v>
      </c>
      <c r="H3730" s="296" t="str">
        <f t="shared" si="648"/>
        <v/>
      </c>
      <c r="I3730" s="299" t="str">
        <f t="shared" si="641"/>
        <v/>
      </c>
      <c r="J3730" s="93"/>
      <c r="L3730" s="278">
        <f t="shared" si="642"/>
        <v>0</v>
      </c>
      <c r="M3730" s="278">
        <f t="shared" si="643"/>
        <v>0</v>
      </c>
      <c r="N3730" s="319">
        <f t="shared" si="644"/>
        <v>0</v>
      </c>
      <c r="O3730" s="300"/>
      <c r="P3730" s="300"/>
      <c r="Q3730" s="297"/>
      <c r="R3730" s="297"/>
      <c r="S3730" s="299" t="str">
        <f t="shared" si="650"/>
        <v/>
      </c>
    </row>
    <row r="3731" spans="1:19" ht="30" customHeight="1" x14ac:dyDescent="0.2">
      <c r="A3731" s="277" t="str">
        <f t="shared" si="640"/>
        <v/>
      </c>
      <c r="B3731" s="296" t="str">
        <f t="shared" si="645"/>
        <v/>
      </c>
      <c r="C3731" s="296" t="str">
        <f t="shared" si="646"/>
        <v/>
      </c>
      <c r="D3731" s="297" t="str">
        <f t="shared" si="647"/>
        <v/>
      </c>
      <c r="E3731" s="298" t="str">
        <f t="shared" si="649"/>
        <v/>
      </c>
      <c r="F3731" s="297"/>
      <c r="G3731" s="297">
        <v>3731</v>
      </c>
      <c r="H3731" s="296" t="str">
        <f t="shared" si="648"/>
        <v/>
      </c>
      <c r="I3731" s="299" t="str">
        <f t="shared" si="641"/>
        <v/>
      </c>
      <c r="J3731" s="93"/>
      <c r="L3731" s="278">
        <f t="shared" si="642"/>
        <v>0</v>
      </c>
      <c r="M3731" s="278">
        <f t="shared" si="643"/>
        <v>0</v>
      </c>
      <c r="N3731" s="319">
        <f t="shared" si="644"/>
        <v>0</v>
      </c>
      <c r="O3731" s="300"/>
      <c r="P3731" s="300"/>
      <c r="Q3731" s="297"/>
      <c r="R3731" s="297"/>
      <c r="S3731" s="299" t="str">
        <f t="shared" si="650"/>
        <v/>
      </c>
    </row>
    <row r="3732" spans="1:19" ht="30" customHeight="1" x14ac:dyDescent="0.2">
      <c r="A3732" s="277" t="str">
        <f t="shared" si="640"/>
        <v/>
      </c>
      <c r="B3732" s="296" t="str">
        <f t="shared" si="645"/>
        <v/>
      </c>
      <c r="C3732" s="296" t="str">
        <f t="shared" si="646"/>
        <v/>
      </c>
      <c r="D3732" s="297" t="str">
        <f t="shared" si="647"/>
        <v/>
      </c>
      <c r="E3732" s="298" t="str">
        <f t="shared" si="649"/>
        <v/>
      </c>
      <c r="F3732" s="297"/>
      <c r="G3732" s="297">
        <v>3732</v>
      </c>
      <c r="H3732" s="296" t="str">
        <f t="shared" si="648"/>
        <v/>
      </c>
      <c r="I3732" s="299" t="str">
        <f t="shared" si="641"/>
        <v/>
      </c>
      <c r="J3732" s="93"/>
      <c r="L3732" s="278">
        <f t="shared" si="642"/>
        <v>0</v>
      </c>
      <c r="M3732" s="278">
        <f t="shared" si="643"/>
        <v>0</v>
      </c>
      <c r="N3732" s="319">
        <f t="shared" si="644"/>
        <v>0</v>
      </c>
      <c r="O3732" s="300"/>
      <c r="P3732" s="300"/>
      <c r="Q3732" s="297"/>
      <c r="R3732" s="297"/>
      <c r="S3732" s="299" t="str">
        <f t="shared" si="650"/>
        <v/>
      </c>
    </row>
    <row r="3733" spans="1:19" ht="30" customHeight="1" x14ac:dyDescent="0.2">
      <c r="A3733" s="277" t="str">
        <f t="shared" si="640"/>
        <v/>
      </c>
      <c r="B3733" s="296" t="str">
        <f t="shared" si="645"/>
        <v/>
      </c>
      <c r="C3733" s="296" t="str">
        <f t="shared" si="646"/>
        <v/>
      </c>
      <c r="D3733" s="297" t="str">
        <f t="shared" si="647"/>
        <v/>
      </c>
      <c r="E3733" s="298" t="str">
        <f t="shared" si="649"/>
        <v/>
      </c>
      <c r="F3733" s="297"/>
      <c r="G3733" s="297">
        <v>3733</v>
      </c>
      <c r="H3733" s="296" t="str">
        <f t="shared" si="648"/>
        <v/>
      </c>
      <c r="I3733" s="299" t="str">
        <f t="shared" si="641"/>
        <v/>
      </c>
      <c r="J3733" s="93"/>
      <c r="L3733" s="278">
        <f t="shared" si="642"/>
        <v>0</v>
      </c>
      <c r="M3733" s="278">
        <f t="shared" si="643"/>
        <v>0</v>
      </c>
      <c r="N3733" s="319">
        <f t="shared" si="644"/>
        <v>0</v>
      </c>
      <c r="O3733" s="300"/>
      <c r="P3733" s="300"/>
      <c r="Q3733" s="297"/>
      <c r="R3733" s="297"/>
      <c r="S3733" s="299" t="str">
        <f t="shared" si="650"/>
        <v/>
      </c>
    </row>
    <row r="3734" spans="1:19" ht="30" customHeight="1" x14ac:dyDescent="0.2">
      <c r="A3734" s="277" t="str">
        <f t="shared" si="640"/>
        <v/>
      </c>
      <c r="B3734" s="296" t="str">
        <f t="shared" si="645"/>
        <v/>
      </c>
      <c r="C3734" s="296" t="str">
        <f t="shared" si="646"/>
        <v/>
      </c>
      <c r="D3734" s="297" t="str">
        <f t="shared" si="647"/>
        <v/>
      </c>
      <c r="E3734" s="298" t="str">
        <f t="shared" si="649"/>
        <v/>
      </c>
      <c r="F3734" s="297"/>
      <c r="G3734" s="297">
        <v>3734</v>
      </c>
      <c r="H3734" s="296" t="str">
        <f t="shared" si="648"/>
        <v/>
      </c>
      <c r="I3734" s="299" t="str">
        <f t="shared" si="641"/>
        <v/>
      </c>
      <c r="J3734" s="93"/>
      <c r="L3734" s="278">
        <f t="shared" si="642"/>
        <v>0</v>
      </c>
      <c r="M3734" s="278">
        <f t="shared" si="643"/>
        <v>0</v>
      </c>
      <c r="N3734" s="319">
        <f t="shared" si="644"/>
        <v>0</v>
      </c>
      <c r="O3734" s="300"/>
      <c r="P3734" s="300"/>
      <c r="Q3734" s="297"/>
      <c r="R3734" s="297"/>
      <c r="S3734" s="299" t="str">
        <f t="shared" si="650"/>
        <v/>
      </c>
    </row>
    <row r="3735" spans="1:19" ht="30" customHeight="1" x14ac:dyDescent="0.2">
      <c r="A3735" s="277" t="str">
        <f t="shared" si="640"/>
        <v/>
      </c>
      <c r="B3735" s="296" t="str">
        <f t="shared" si="645"/>
        <v/>
      </c>
      <c r="C3735" s="296" t="str">
        <f t="shared" si="646"/>
        <v/>
      </c>
      <c r="D3735" s="297" t="str">
        <f t="shared" si="647"/>
        <v/>
      </c>
      <c r="E3735" s="298" t="str">
        <f t="shared" si="649"/>
        <v/>
      </c>
      <c r="F3735" s="297"/>
      <c r="G3735" s="297">
        <v>3735</v>
      </c>
      <c r="H3735" s="296" t="str">
        <f t="shared" si="648"/>
        <v/>
      </c>
      <c r="I3735" s="299" t="str">
        <f t="shared" si="641"/>
        <v/>
      </c>
      <c r="J3735" s="93"/>
      <c r="L3735" s="278">
        <f t="shared" si="642"/>
        <v>0</v>
      </c>
      <c r="M3735" s="278">
        <f t="shared" si="643"/>
        <v>0</v>
      </c>
      <c r="N3735" s="319">
        <f t="shared" si="644"/>
        <v>0</v>
      </c>
      <c r="O3735" s="300"/>
      <c r="P3735" s="300"/>
      <c r="Q3735" s="297"/>
      <c r="R3735" s="297"/>
      <c r="S3735" s="299" t="str">
        <f t="shared" si="650"/>
        <v/>
      </c>
    </row>
    <row r="3736" spans="1:19" ht="30" customHeight="1" x14ac:dyDescent="0.2">
      <c r="A3736" s="277" t="str">
        <f t="shared" si="640"/>
        <v/>
      </c>
      <c r="B3736" s="296" t="str">
        <f t="shared" si="645"/>
        <v/>
      </c>
      <c r="C3736" s="296" t="str">
        <f t="shared" si="646"/>
        <v/>
      </c>
      <c r="D3736" s="297" t="str">
        <f t="shared" si="647"/>
        <v/>
      </c>
      <c r="E3736" s="298" t="str">
        <f t="shared" si="649"/>
        <v/>
      </c>
      <c r="F3736" s="297"/>
      <c r="G3736" s="297">
        <v>3736</v>
      </c>
      <c r="H3736" s="296" t="str">
        <f t="shared" si="648"/>
        <v/>
      </c>
      <c r="I3736" s="299" t="str">
        <f t="shared" si="641"/>
        <v/>
      </c>
      <c r="J3736" s="93"/>
      <c r="L3736" s="278">
        <f t="shared" si="642"/>
        <v>0</v>
      </c>
      <c r="M3736" s="278">
        <f t="shared" si="643"/>
        <v>0</v>
      </c>
      <c r="N3736" s="319">
        <f t="shared" si="644"/>
        <v>0</v>
      </c>
      <c r="O3736" s="300"/>
      <c r="P3736" s="300"/>
      <c r="Q3736" s="297"/>
      <c r="R3736" s="297"/>
      <c r="S3736" s="299" t="str">
        <f t="shared" si="650"/>
        <v/>
      </c>
    </row>
    <row r="3737" spans="1:19" ht="30" customHeight="1" x14ac:dyDescent="0.2">
      <c r="A3737" s="277" t="str">
        <f t="shared" si="640"/>
        <v/>
      </c>
      <c r="B3737" s="296" t="str">
        <f t="shared" si="645"/>
        <v/>
      </c>
      <c r="C3737" s="296" t="str">
        <f t="shared" si="646"/>
        <v/>
      </c>
      <c r="D3737" s="297" t="str">
        <f t="shared" si="647"/>
        <v/>
      </c>
      <c r="E3737" s="298" t="str">
        <f t="shared" si="649"/>
        <v/>
      </c>
      <c r="F3737" s="297"/>
      <c r="G3737" s="297">
        <v>3737</v>
      </c>
      <c r="H3737" s="296" t="str">
        <f t="shared" si="648"/>
        <v/>
      </c>
      <c r="I3737" s="299" t="str">
        <f t="shared" si="641"/>
        <v/>
      </c>
      <c r="J3737" s="93"/>
      <c r="L3737" s="278">
        <f t="shared" si="642"/>
        <v>0</v>
      </c>
      <c r="M3737" s="278">
        <f t="shared" si="643"/>
        <v>0</v>
      </c>
      <c r="N3737" s="319">
        <f t="shared" si="644"/>
        <v>0</v>
      </c>
      <c r="O3737" s="300"/>
      <c r="P3737" s="300"/>
      <c r="Q3737" s="297"/>
      <c r="R3737" s="297"/>
      <c r="S3737" s="299" t="str">
        <f t="shared" si="650"/>
        <v/>
      </c>
    </row>
    <row r="3738" spans="1:19" ht="30" customHeight="1" x14ac:dyDescent="0.2">
      <c r="A3738" s="277" t="str">
        <f t="shared" si="640"/>
        <v/>
      </c>
      <c r="B3738" s="296" t="str">
        <f t="shared" si="645"/>
        <v/>
      </c>
      <c r="C3738" s="296" t="str">
        <f t="shared" si="646"/>
        <v/>
      </c>
      <c r="D3738" s="297" t="str">
        <f t="shared" si="647"/>
        <v/>
      </c>
      <c r="E3738" s="298" t="str">
        <f t="shared" si="649"/>
        <v/>
      </c>
      <c r="F3738" s="297"/>
      <c r="G3738" s="297">
        <v>3738</v>
      </c>
      <c r="H3738" s="296" t="str">
        <f t="shared" si="648"/>
        <v/>
      </c>
      <c r="I3738" s="299" t="str">
        <f t="shared" si="641"/>
        <v/>
      </c>
      <c r="J3738" s="93"/>
      <c r="L3738" s="278">
        <f t="shared" si="642"/>
        <v>0</v>
      </c>
      <c r="M3738" s="278">
        <f t="shared" si="643"/>
        <v>0</v>
      </c>
      <c r="N3738" s="319">
        <f t="shared" si="644"/>
        <v>0</v>
      </c>
      <c r="O3738" s="300"/>
      <c r="P3738" s="300"/>
      <c r="Q3738" s="297"/>
      <c r="R3738" s="297"/>
      <c r="S3738" s="299" t="str">
        <f t="shared" si="650"/>
        <v/>
      </c>
    </row>
    <row r="3739" spans="1:19" ht="30" customHeight="1" x14ac:dyDescent="0.2">
      <c r="A3739" s="277" t="str">
        <f t="shared" si="640"/>
        <v/>
      </c>
      <c r="B3739" s="296" t="str">
        <f t="shared" si="645"/>
        <v/>
      </c>
      <c r="C3739" s="296" t="str">
        <f t="shared" si="646"/>
        <v/>
      </c>
      <c r="D3739" s="297" t="str">
        <f t="shared" si="647"/>
        <v/>
      </c>
      <c r="E3739" s="298" t="str">
        <f t="shared" si="649"/>
        <v/>
      </c>
      <c r="F3739" s="297"/>
      <c r="G3739" s="297">
        <v>3739</v>
      </c>
      <c r="H3739" s="296" t="str">
        <f t="shared" si="648"/>
        <v/>
      </c>
      <c r="I3739" s="299" t="str">
        <f t="shared" si="641"/>
        <v/>
      </c>
      <c r="J3739" s="93"/>
      <c r="L3739" s="278">
        <f t="shared" si="642"/>
        <v>0</v>
      </c>
      <c r="M3739" s="278">
        <f t="shared" si="643"/>
        <v>0</v>
      </c>
      <c r="N3739" s="319">
        <f t="shared" si="644"/>
        <v>0</v>
      </c>
      <c r="O3739" s="300"/>
      <c r="P3739" s="300"/>
      <c r="Q3739" s="297"/>
      <c r="R3739" s="297"/>
      <c r="S3739" s="299" t="str">
        <f t="shared" si="650"/>
        <v/>
      </c>
    </row>
    <row r="3740" spans="1:19" ht="30" customHeight="1" x14ac:dyDescent="0.2">
      <c r="A3740" s="277" t="str">
        <f t="shared" si="640"/>
        <v/>
      </c>
      <c r="B3740" s="296" t="str">
        <f t="shared" si="645"/>
        <v/>
      </c>
      <c r="C3740" s="296" t="str">
        <f t="shared" si="646"/>
        <v/>
      </c>
      <c r="D3740" s="297" t="str">
        <f t="shared" si="647"/>
        <v/>
      </c>
      <c r="E3740" s="298" t="str">
        <f t="shared" si="649"/>
        <v/>
      </c>
      <c r="F3740" s="297"/>
      <c r="G3740" s="297">
        <v>3740</v>
      </c>
      <c r="H3740" s="296" t="str">
        <f t="shared" si="648"/>
        <v/>
      </c>
      <c r="I3740" s="299" t="str">
        <f t="shared" si="641"/>
        <v/>
      </c>
      <c r="J3740" s="93"/>
      <c r="L3740" s="278">
        <f t="shared" si="642"/>
        <v>0</v>
      </c>
      <c r="M3740" s="278">
        <f t="shared" si="643"/>
        <v>0</v>
      </c>
      <c r="N3740" s="319">
        <f t="shared" si="644"/>
        <v>0</v>
      </c>
      <c r="O3740" s="300"/>
      <c r="P3740" s="300"/>
      <c r="Q3740" s="297"/>
      <c r="R3740" s="297"/>
      <c r="S3740" s="299" t="str">
        <f t="shared" si="650"/>
        <v/>
      </c>
    </row>
    <row r="3741" spans="1:19" ht="30" customHeight="1" x14ac:dyDescent="0.2">
      <c r="A3741" s="277" t="str">
        <f t="shared" si="640"/>
        <v/>
      </c>
      <c r="B3741" s="296" t="str">
        <f t="shared" si="645"/>
        <v/>
      </c>
      <c r="C3741" s="296" t="str">
        <f t="shared" si="646"/>
        <v/>
      </c>
      <c r="D3741" s="297" t="str">
        <f t="shared" si="647"/>
        <v/>
      </c>
      <c r="E3741" s="298" t="str">
        <f t="shared" si="649"/>
        <v/>
      </c>
      <c r="F3741" s="297"/>
      <c r="G3741" s="297">
        <v>3741</v>
      </c>
      <c r="H3741" s="296" t="str">
        <f t="shared" si="648"/>
        <v/>
      </c>
      <c r="I3741" s="299" t="str">
        <f t="shared" si="641"/>
        <v/>
      </c>
      <c r="J3741" s="93"/>
      <c r="L3741" s="278">
        <f t="shared" si="642"/>
        <v>0</v>
      </c>
      <c r="M3741" s="278">
        <f t="shared" si="643"/>
        <v>0</v>
      </c>
      <c r="N3741" s="319">
        <f t="shared" si="644"/>
        <v>0</v>
      </c>
      <c r="O3741" s="300"/>
      <c r="P3741" s="300"/>
      <c r="Q3741" s="297"/>
      <c r="R3741" s="297"/>
      <c r="S3741" s="299" t="str">
        <f t="shared" si="650"/>
        <v/>
      </c>
    </row>
    <row r="3742" spans="1:19" ht="30" customHeight="1" x14ac:dyDescent="0.2">
      <c r="A3742" s="277" t="str">
        <f t="shared" si="640"/>
        <v/>
      </c>
      <c r="B3742" s="296" t="str">
        <f t="shared" si="645"/>
        <v/>
      </c>
      <c r="C3742" s="296" t="str">
        <f t="shared" si="646"/>
        <v/>
      </c>
      <c r="D3742" s="297" t="str">
        <f t="shared" si="647"/>
        <v/>
      </c>
      <c r="E3742" s="298" t="str">
        <f t="shared" si="649"/>
        <v/>
      </c>
      <c r="F3742" s="297"/>
      <c r="G3742" s="297">
        <v>3742</v>
      </c>
      <c r="H3742" s="296" t="str">
        <f t="shared" si="648"/>
        <v/>
      </c>
      <c r="I3742" s="299" t="str">
        <f t="shared" si="641"/>
        <v/>
      </c>
      <c r="J3742" s="93"/>
      <c r="L3742" s="278">
        <f t="shared" si="642"/>
        <v>0</v>
      </c>
      <c r="M3742" s="278">
        <f t="shared" si="643"/>
        <v>0</v>
      </c>
      <c r="N3742" s="319">
        <f t="shared" si="644"/>
        <v>0</v>
      </c>
      <c r="O3742" s="300"/>
      <c r="P3742" s="300"/>
      <c r="Q3742" s="297"/>
      <c r="R3742" s="297"/>
      <c r="S3742" s="299" t="str">
        <f t="shared" si="650"/>
        <v/>
      </c>
    </row>
    <row r="3743" spans="1:19" ht="30" customHeight="1" x14ac:dyDescent="0.2">
      <c r="A3743" s="277" t="str">
        <f t="shared" si="640"/>
        <v/>
      </c>
      <c r="B3743" s="296" t="str">
        <f t="shared" si="645"/>
        <v/>
      </c>
      <c r="C3743" s="296" t="str">
        <f t="shared" si="646"/>
        <v/>
      </c>
      <c r="D3743" s="297" t="str">
        <f t="shared" si="647"/>
        <v/>
      </c>
      <c r="E3743" s="298" t="str">
        <f t="shared" si="649"/>
        <v/>
      </c>
      <c r="F3743" s="297"/>
      <c r="G3743" s="297">
        <v>3743</v>
      </c>
      <c r="H3743" s="296" t="str">
        <f t="shared" si="648"/>
        <v/>
      </c>
      <c r="I3743" s="299" t="str">
        <f t="shared" si="641"/>
        <v/>
      </c>
      <c r="J3743" s="93"/>
      <c r="L3743" s="278">
        <f t="shared" si="642"/>
        <v>0</v>
      </c>
      <c r="M3743" s="278">
        <f t="shared" si="643"/>
        <v>0</v>
      </c>
      <c r="N3743" s="319">
        <f t="shared" si="644"/>
        <v>0</v>
      </c>
      <c r="O3743" s="300"/>
      <c r="P3743" s="300"/>
      <c r="Q3743" s="297"/>
      <c r="R3743" s="297"/>
      <c r="S3743" s="299" t="str">
        <f t="shared" si="650"/>
        <v/>
      </c>
    </row>
    <row r="3744" spans="1:19" ht="30" customHeight="1" x14ac:dyDescent="0.2">
      <c r="A3744" s="277" t="str">
        <f t="shared" si="640"/>
        <v/>
      </c>
      <c r="B3744" s="296" t="str">
        <f t="shared" si="645"/>
        <v/>
      </c>
      <c r="C3744" s="296" t="str">
        <f t="shared" si="646"/>
        <v/>
      </c>
      <c r="D3744" s="297" t="str">
        <f t="shared" si="647"/>
        <v/>
      </c>
      <c r="E3744" s="298" t="str">
        <f t="shared" si="649"/>
        <v/>
      </c>
      <c r="F3744" s="297"/>
      <c r="G3744" s="297">
        <v>3744</v>
      </c>
      <c r="H3744" s="296" t="str">
        <f t="shared" si="648"/>
        <v/>
      </c>
      <c r="I3744" s="299" t="str">
        <f t="shared" si="641"/>
        <v/>
      </c>
      <c r="J3744" s="93"/>
      <c r="L3744" s="278">
        <f t="shared" si="642"/>
        <v>0</v>
      </c>
      <c r="M3744" s="278">
        <f t="shared" si="643"/>
        <v>0</v>
      </c>
      <c r="N3744" s="319">
        <f t="shared" si="644"/>
        <v>0</v>
      </c>
      <c r="O3744" s="300"/>
      <c r="P3744" s="300"/>
      <c r="Q3744" s="297"/>
      <c r="R3744" s="297"/>
      <c r="S3744" s="299" t="str">
        <f t="shared" si="650"/>
        <v/>
      </c>
    </row>
    <row r="3745" spans="1:19" ht="30" customHeight="1" x14ac:dyDescent="0.2">
      <c r="A3745" s="277" t="str">
        <f t="shared" si="640"/>
        <v/>
      </c>
      <c r="B3745" s="296" t="str">
        <f t="shared" si="645"/>
        <v/>
      </c>
      <c r="C3745" s="296" t="str">
        <f t="shared" si="646"/>
        <v/>
      </c>
      <c r="D3745" s="297" t="str">
        <f t="shared" si="647"/>
        <v/>
      </c>
      <c r="E3745" s="298" t="str">
        <f t="shared" si="649"/>
        <v/>
      </c>
      <c r="F3745" s="297"/>
      <c r="G3745" s="297">
        <v>3745</v>
      </c>
      <c r="H3745" s="296" t="str">
        <f t="shared" si="648"/>
        <v/>
      </c>
      <c r="I3745" s="299" t="str">
        <f t="shared" si="641"/>
        <v/>
      </c>
      <c r="J3745" s="93"/>
      <c r="L3745" s="278">
        <f t="shared" si="642"/>
        <v>0</v>
      </c>
      <c r="M3745" s="278">
        <f t="shared" si="643"/>
        <v>0</v>
      </c>
      <c r="N3745" s="319">
        <f t="shared" si="644"/>
        <v>0</v>
      </c>
      <c r="O3745" s="300"/>
      <c r="P3745" s="300"/>
      <c r="Q3745" s="297"/>
      <c r="R3745" s="297"/>
      <c r="S3745" s="299" t="str">
        <f t="shared" si="650"/>
        <v/>
      </c>
    </row>
    <row r="3746" spans="1:19" ht="30" customHeight="1" x14ac:dyDescent="0.2">
      <c r="A3746" s="277" t="str">
        <f t="shared" si="640"/>
        <v/>
      </c>
      <c r="B3746" s="296" t="str">
        <f t="shared" si="645"/>
        <v/>
      </c>
      <c r="C3746" s="296" t="str">
        <f t="shared" si="646"/>
        <v/>
      </c>
      <c r="D3746" s="297" t="str">
        <f t="shared" si="647"/>
        <v/>
      </c>
      <c r="E3746" s="298" t="str">
        <f t="shared" si="649"/>
        <v/>
      </c>
      <c r="F3746" s="297"/>
      <c r="G3746" s="297">
        <v>3746</v>
      </c>
      <c r="H3746" s="296" t="str">
        <f t="shared" si="648"/>
        <v/>
      </c>
      <c r="I3746" s="299" t="str">
        <f t="shared" si="641"/>
        <v/>
      </c>
      <c r="J3746" s="93"/>
      <c r="L3746" s="278">
        <f t="shared" si="642"/>
        <v>0</v>
      </c>
      <c r="M3746" s="278">
        <f t="shared" si="643"/>
        <v>0</v>
      </c>
      <c r="N3746" s="319">
        <f t="shared" si="644"/>
        <v>0</v>
      </c>
      <c r="O3746" s="300"/>
      <c r="P3746" s="300"/>
      <c r="Q3746" s="297"/>
      <c r="R3746" s="297"/>
      <c r="S3746" s="299" t="str">
        <f t="shared" si="650"/>
        <v/>
      </c>
    </row>
    <row r="3747" spans="1:19" ht="30" customHeight="1" x14ac:dyDescent="0.2">
      <c r="A3747" s="277" t="str">
        <f t="shared" si="640"/>
        <v/>
      </c>
      <c r="B3747" s="296" t="str">
        <f t="shared" si="645"/>
        <v/>
      </c>
      <c r="C3747" s="296" t="str">
        <f t="shared" si="646"/>
        <v/>
      </c>
      <c r="D3747" s="297" t="str">
        <f t="shared" si="647"/>
        <v/>
      </c>
      <c r="E3747" s="298" t="str">
        <f t="shared" si="649"/>
        <v/>
      </c>
      <c r="F3747" s="297"/>
      <c r="G3747" s="297">
        <v>3747</v>
      </c>
      <c r="H3747" s="296" t="str">
        <f t="shared" si="648"/>
        <v/>
      </c>
      <c r="I3747" s="299" t="str">
        <f t="shared" si="641"/>
        <v/>
      </c>
      <c r="J3747" s="93"/>
      <c r="L3747" s="278">
        <f t="shared" si="642"/>
        <v>0</v>
      </c>
      <c r="M3747" s="278">
        <f t="shared" si="643"/>
        <v>0</v>
      </c>
      <c r="N3747" s="319">
        <f t="shared" si="644"/>
        <v>0</v>
      </c>
      <c r="O3747" s="300"/>
      <c r="P3747" s="300"/>
      <c r="Q3747" s="297"/>
      <c r="R3747" s="297"/>
      <c r="S3747" s="299" t="str">
        <f t="shared" si="650"/>
        <v/>
      </c>
    </row>
    <row r="3748" spans="1:19" ht="30" customHeight="1" x14ac:dyDescent="0.2">
      <c r="A3748" s="277" t="str">
        <f t="shared" si="640"/>
        <v/>
      </c>
      <c r="B3748" s="296" t="str">
        <f t="shared" si="645"/>
        <v/>
      </c>
      <c r="C3748" s="296" t="str">
        <f t="shared" si="646"/>
        <v/>
      </c>
      <c r="D3748" s="297" t="str">
        <f t="shared" si="647"/>
        <v/>
      </c>
      <c r="E3748" s="298" t="str">
        <f t="shared" si="649"/>
        <v/>
      </c>
      <c r="F3748" s="297"/>
      <c r="G3748" s="297">
        <v>3748</v>
      </c>
      <c r="H3748" s="296" t="str">
        <f t="shared" si="648"/>
        <v/>
      </c>
      <c r="I3748" s="299" t="str">
        <f t="shared" si="641"/>
        <v/>
      </c>
      <c r="J3748" s="93"/>
      <c r="L3748" s="278">
        <f t="shared" si="642"/>
        <v>0</v>
      </c>
      <c r="M3748" s="278">
        <f t="shared" si="643"/>
        <v>0</v>
      </c>
      <c r="N3748" s="319">
        <f t="shared" si="644"/>
        <v>0</v>
      </c>
      <c r="O3748" s="300"/>
      <c r="P3748" s="300"/>
      <c r="Q3748" s="297"/>
      <c r="R3748" s="297"/>
      <c r="S3748" s="299" t="str">
        <f t="shared" si="650"/>
        <v/>
      </c>
    </row>
    <row r="3749" spans="1:19" ht="30" customHeight="1" x14ac:dyDescent="0.2">
      <c r="A3749" s="277" t="str">
        <f t="shared" si="640"/>
        <v/>
      </c>
      <c r="B3749" s="296" t="str">
        <f t="shared" si="645"/>
        <v/>
      </c>
      <c r="C3749" s="296" t="str">
        <f t="shared" si="646"/>
        <v/>
      </c>
      <c r="D3749" s="297" t="str">
        <f t="shared" si="647"/>
        <v/>
      </c>
      <c r="E3749" s="298" t="str">
        <f t="shared" si="649"/>
        <v/>
      </c>
      <c r="F3749" s="297"/>
      <c r="G3749" s="297">
        <v>3749</v>
      </c>
      <c r="H3749" s="296" t="str">
        <f t="shared" si="648"/>
        <v/>
      </c>
      <c r="I3749" s="299" t="str">
        <f t="shared" si="641"/>
        <v/>
      </c>
      <c r="J3749" s="93"/>
      <c r="L3749" s="278">
        <f t="shared" si="642"/>
        <v>0</v>
      </c>
      <c r="M3749" s="278">
        <f t="shared" si="643"/>
        <v>0</v>
      </c>
      <c r="N3749" s="319">
        <f t="shared" si="644"/>
        <v>0</v>
      </c>
      <c r="O3749" s="300"/>
      <c r="P3749" s="300"/>
      <c r="Q3749" s="297"/>
      <c r="R3749" s="297"/>
      <c r="S3749" s="299" t="str">
        <f t="shared" si="650"/>
        <v/>
      </c>
    </row>
    <row r="3750" spans="1:19" ht="30" customHeight="1" x14ac:dyDescent="0.2">
      <c r="A3750" s="277" t="str">
        <f t="shared" si="640"/>
        <v/>
      </c>
      <c r="B3750" s="296" t="str">
        <f t="shared" si="645"/>
        <v/>
      </c>
      <c r="C3750" s="296" t="str">
        <f t="shared" si="646"/>
        <v/>
      </c>
      <c r="D3750" s="297" t="str">
        <f t="shared" si="647"/>
        <v/>
      </c>
      <c r="E3750" s="298" t="str">
        <f t="shared" si="649"/>
        <v/>
      </c>
      <c r="F3750" s="297"/>
      <c r="G3750" s="297">
        <v>3750</v>
      </c>
      <c r="H3750" s="296" t="str">
        <f t="shared" si="648"/>
        <v/>
      </c>
      <c r="I3750" s="299" t="str">
        <f t="shared" si="641"/>
        <v/>
      </c>
      <c r="J3750" s="93"/>
      <c r="L3750" s="278">
        <f t="shared" si="642"/>
        <v>0</v>
      </c>
      <c r="M3750" s="278">
        <f t="shared" si="643"/>
        <v>0</v>
      </c>
      <c r="N3750" s="319">
        <f t="shared" si="644"/>
        <v>0</v>
      </c>
      <c r="O3750" s="300"/>
      <c r="P3750" s="300"/>
      <c r="Q3750" s="297"/>
      <c r="R3750" s="297"/>
      <c r="S3750" s="299" t="str">
        <f t="shared" si="650"/>
        <v/>
      </c>
    </row>
    <row r="3751" spans="1:19" ht="30" customHeight="1" x14ac:dyDescent="0.2">
      <c r="A3751" s="277" t="str">
        <f t="shared" si="640"/>
        <v/>
      </c>
      <c r="B3751" s="296" t="str">
        <f t="shared" si="645"/>
        <v/>
      </c>
      <c r="C3751" s="296" t="str">
        <f t="shared" si="646"/>
        <v/>
      </c>
      <c r="D3751" s="297" t="str">
        <f t="shared" si="647"/>
        <v/>
      </c>
      <c r="E3751" s="298" t="str">
        <f t="shared" si="649"/>
        <v/>
      </c>
      <c r="F3751" s="297"/>
      <c r="G3751" s="297">
        <v>3751</v>
      </c>
      <c r="H3751" s="296" t="str">
        <f t="shared" si="648"/>
        <v/>
      </c>
      <c r="I3751" s="299" t="str">
        <f t="shared" si="641"/>
        <v/>
      </c>
      <c r="J3751" s="93"/>
      <c r="L3751" s="278">
        <f t="shared" si="642"/>
        <v>0</v>
      </c>
      <c r="M3751" s="278">
        <f t="shared" si="643"/>
        <v>0</v>
      </c>
      <c r="N3751" s="319">
        <f t="shared" si="644"/>
        <v>0</v>
      </c>
      <c r="O3751" s="300"/>
      <c r="P3751" s="300"/>
      <c r="Q3751" s="297"/>
      <c r="R3751" s="297"/>
      <c r="S3751" s="299" t="str">
        <f t="shared" si="650"/>
        <v/>
      </c>
    </row>
    <row r="3752" spans="1:19" ht="30" customHeight="1" x14ac:dyDescent="0.2">
      <c r="A3752" s="277" t="str">
        <f t="shared" si="640"/>
        <v/>
      </c>
      <c r="B3752" s="296" t="str">
        <f t="shared" si="645"/>
        <v/>
      </c>
      <c r="C3752" s="296" t="str">
        <f t="shared" si="646"/>
        <v/>
      </c>
      <c r="D3752" s="297" t="str">
        <f t="shared" si="647"/>
        <v/>
      </c>
      <c r="E3752" s="298" t="str">
        <f t="shared" si="649"/>
        <v/>
      </c>
      <c r="F3752" s="297"/>
      <c r="G3752" s="297">
        <v>3752</v>
      </c>
      <c r="H3752" s="296" t="str">
        <f t="shared" si="648"/>
        <v/>
      </c>
      <c r="I3752" s="299" t="str">
        <f t="shared" si="641"/>
        <v/>
      </c>
      <c r="J3752" s="93"/>
      <c r="L3752" s="278">
        <f t="shared" si="642"/>
        <v>0</v>
      </c>
      <c r="M3752" s="278">
        <f t="shared" si="643"/>
        <v>0</v>
      </c>
      <c r="N3752" s="319">
        <f t="shared" si="644"/>
        <v>0</v>
      </c>
      <c r="O3752" s="300"/>
      <c r="P3752" s="300"/>
      <c r="Q3752" s="297"/>
      <c r="R3752" s="297"/>
      <c r="S3752" s="299" t="str">
        <f t="shared" si="650"/>
        <v/>
      </c>
    </row>
    <row r="3753" spans="1:19" ht="30" customHeight="1" x14ac:dyDescent="0.2">
      <c r="A3753" s="277" t="str">
        <f t="shared" si="640"/>
        <v/>
      </c>
      <c r="B3753" s="296" t="str">
        <f t="shared" si="645"/>
        <v/>
      </c>
      <c r="C3753" s="296" t="str">
        <f t="shared" si="646"/>
        <v/>
      </c>
      <c r="D3753" s="297" t="str">
        <f t="shared" si="647"/>
        <v/>
      </c>
      <c r="E3753" s="298" t="str">
        <f t="shared" si="649"/>
        <v/>
      </c>
      <c r="F3753" s="297"/>
      <c r="G3753" s="297">
        <v>3753</v>
      </c>
      <c r="H3753" s="296" t="str">
        <f t="shared" si="648"/>
        <v/>
      </c>
      <c r="I3753" s="299" t="str">
        <f t="shared" si="641"/>
        <v/>
      </c>
      <c r="J3753" s="93"/>
      <c r="L3753" s="278">
        <f t="shared" si="642"/>
        <v>0</v>
      </c>
      <c r="M3753" s="278">
        <f t="shared" si="643"/>
        <v>0</v>
      </c>
      <c r="N3753" s="319">
        <f t="shared" si="644"/>
        <v>0</v>
      </c>
      <c r="O3753" s="300"/>
      <c r="P3753" s="300"/>
      <c r="Q3753" s="297"/>
      <c r="R3753" s="297"/>
      <c r="S3753" s="299" t="str">
        <f t="shared" si="650"/>
        <v/>
      </c>
    </row>
    <row r="3754" spans="1:19" ht="30" customHeight="1" x14ac:dyDescent="0.2">
      <c r="A3754" s="277" t="str">
        <f t="shared" si="640"/>
        <v/>
      </c>
      <c r="B3754" s="296" t="str">
        <f t="shared" si="645"/>
        <v/>
      </c>
      <c r="C3754" s="296" t="str">
        <f t="shared" si="646"/>
        <v/>
      </c>
      <c r="D3754" s="297" t="str">
        <f t="shared" si="647"/>
        <v/>
      </c>
      <c r="E3754" s="298" t="str">
        <f t="shared" si="649"/>
        <v/>
      </c>
      <c r="F3754" s="297"/>
      <c r="G3754" s="297">
        <v>3754</v>
      </c>
      <c r="H3754" s="296" t="str">
        <f t="shared" si="648"/>
        <v/>
      </c>
      <c r="I3754" s="299" t="str">
        <f t="shared" si="641"/>
        <v/>
      </c>
      <c r="J3754" s="93"/>
      <c r="L3754" s="278">
        <f t="shared" si="642"/>
        <v>0</v>
      </c>
      <c r="M3754" s="278">
        <f t="shared" si="643"/>
        <v>0</v>
      </c>
      <c r="N3754" s="319">
        <f t="shared" si="644"/>
        <v>0</v>
      </c>
      <c r="O3754" s="300"/>
      <c r="P3754" s="300"/>
      <c r="Q3754" s="297"/>
      <c r="R3754" s="297"/>
      <c r="S3754" s="299" t="str">
        <f t="shared" si="650"/>
        <v/>
      </c>
    </row>
    <row r="3755" spans="1:19" ht="30" customHeight="1" x14ac:dyDescent="0.2">
      <c r="A3755" s="277" t="str">
        <f t="shared" si="640"/>
        <v/>
      </c>
      <c r="B3755" s="296" t="str">
        <f t="shared" si="645"/>
        <v/>
      </c>
      <c r="C3755" s="296" t="str">
        <f t="shared" si="646"/>
        <v/>
      </c>
      <c r="D3755" s="297" t="str">
        <f t="shared" si="647"/>
        <v/>
      </c>
      <c r="E3755" s="298" t="str">
        <f t="shared" si="649"/>
        <v/>
      </c>
      <c r="F3755" s="297"/>
      <c r="G3755" s="297">
        <v>3755</v>
      </c>
      <c r="H3755" s="296" t="str">
        <f t="shared" si="648"/>
        <v/>
      </c>
      <c r="I3755" s="299" t="str">
        <f t="shared" si="641"/>
        <v/>
      </c>
      <c r="J3755" s="93"/>
      <c r="L3755" s="278">
        <f t="shared" si="642"/>
        <v>0</v>
      </c>
      <c r="M3755" s="278">
        <f t="shared" si="643"/>
        <v>0</v>
      </c>
      <c r="N3755" s="319">
        <f t="shared" si="644"/>
        <v>0</v>
      </c>
      <c r="O3755" s="300"/>
      <c r="P3755" s="300"/>
      <c r="Q3755" s="297"/>
      <c r="R3755" s="297"/>
      <c r="S3755" s="299" t="str">
        <f t="shared" si="650"/>
        <v/>
      </c>
    </row>
    <row r="3756" spans="1:19" ht="30" customHeight="1" x14ac:dyDescent="0.2">
      <c r="A3756" s="277" t="str">
        <f t="shared" si="640"/>
        <v/>
      </c>
      <c r="B3756" s="296" t="str">
        <f t="shared" si="645"/>
        <v/>
      </c>
      <c r="C3756" s="296" t="str">
        <f t="shared" si="646"/>
        <v/>
      </c>
      <c r="D3756" s="297" t="str">
        <f t="shared" si="647"/>
        <v/>
      </c>
      <c r="E3756" s="298" t="str">
        <f t="shared" si="649"/>
        <v/>
      </c>
      <c r="F3756" s="297"/>
      <c r="G3756" s="297">
        <v>3756</v>
      </c>
      <c r="H3756" s="296" t="str">
        <f t="shared" si="648"/>
        <v/>
      </c>
      <c r="I3756" s="299" t="str">
        <f t="shared" si="641"/>
        <v/>
      </c>
      <c r="J3756" s="93"/>
      <c r="L3756" s="278">
        <f t="shared" si="642"/>
        <v>0</v>
      </c>
      <c r="M3756" s="278">
        <f t="shared" si="643"/>
        <v>0</v>
      </c>
      <c r="N3756" s="319">
        <f t="shared" si="644"/>
        <v>0</v>
      </c>
      <c r="O3756" s="300"/>
      <c r="P3756" s="300"/>
      <c r="Q3756" s="297"/>
      <c r="R3756" s="297"/>
      <c r="S3756" s="299" t="str">
        <f t="shared" si="650"/>
        <v/>
      </c>
    </row>
    <row r="3757" spans="1:19" ht="30" customHeight="1" x14ac:dyDescent="0.2">
      <c r="A3757" s="277" t="str">
        <f t="shared" si="640"/>
        <v/>
      </c>
      <c r="B3757" s="296" t="str">
        <f t="shared" si="645"/>
        <v/>
      </c>
      <c r="C3757" s="296" t="str">
        <f t="shared" si="646"/>
        <v/>
      </c>
      <c r="D3757" s="297" t="str">
        <f t="shared" si="647"/>
        <v/>
      </c>
      <c r="E3757" s="298" t="str">
        <f t="shared" si="649"/>
        <v/>
      </c>
      <c r="F3757" s="297"/>
      <c r="G3757" s="297">
        <v>3757</v>
      </c>
      <c r="H3757" s="296" t="str">
        <f t="shared" si="648"/>
        <v/>
      </c>
      <c r="I3757" s="299" t="str">
        <f t="shared" si="641"/>
        <v/>
      </c>
      <c r="J3757" s="93"/>
      <c r="L3757" s="278">
        <f t="shared" si="642"/>
        <v>0</v>
      </c>
      <c r="M3757" s="278">
        <f t="shared" si="643"/>
        <v>0</v>
      </c>
      <c r="N3757" s="319">
        <f t="shared" si="644"/>
        <v>0</v>
      </c>
      <c r="O3757" s="300"/>
      <c r="P3757" s="300"/>
      <c r="Q3757" s="297"/>
      <c r="R3757" s="297"/>
      <c r="S3757" s="299" t="str">
        <f t="shared" si="650"/>
        <v/>
      </c>
    </row>
    <row r="3758" spans="1:19" ht="30" customHeight="1" x14ac:dyDescent="0.2">
      <c r="A3758" s="277" t="str">
        <f t="shared" si="640"/>
        <v/>
      </c>
      <c r="B3758" s="296" t="str">
        <f t="shared" si="645"/>
        <v/>
      </c>
      <c r="C3758" s="296" t="str">
        <f t="shared" si="646"/>
        <v/>
      </c>
      <c r="D3758" s="297" t="str">
        <f t="shared" si="647"/>
        <v/>
      </c>
      <c r="E3758" s="298" t="str">
        <f t="shared" si="649"/>
        <v/>
      </c>
      <c r="F3758" s="297"/>
      <c r="G3758" s="297">
        <v>3758</v>
      </c>
      <c r="H3758" s="296" t="str">
        <f t="shared" si="648"/>
        <v/>
      </c>
      <c r="I3758" s="299" t="str">
        <f t="shared" si="641"/>
        <v/>
      </c>
      <c r="J3758" s="93"/>
      <c r="L3758" s="278">
        <f t="shared" si="642"/>
        <v>0</v>
      </c>
      <c r="M3758" s="278">
        <f t="shared" si="643"/>
        <v>0</v>
      </c>
      <c r="N3758" s="319">
        <f t="shared" si="644"/>
        <v>0</v>
      </c>
      <c r="O3758" s="300"/>
      <c r="P3758" s="300"/>
      <c r="Q3758" s="297"/>
      <c r="R3758" s="297"/>
      <c r="S3758" s="299" t="str">
        <f t="shared" si="650"/>
        <v/>
      </c>
    </row>
    <row r="3759" spans="1:19" ht="30" customHeight="1" x14ac:dyDescent="0.2">
      <c r="A3759" s="277" t="str">
        <f t="shared" si="640"/>
        <v/>
      </c>
      <c r="B3759" s="296" t="str">
        <f t="shared" si="645"/>
        <v/>
      </c>
      <c r="C3759" s="296" t="str">
        <f t="shared" si="646"/>
        <v/>
      </c>
      <c r="D3759" s="297" t="str">
        <f t="shared" si="647"/>
        <v/>
      </c>
      <c r="E3759" s="298" t="str">
        <f t="shared" si="649"/>
        <v/>
      </c>
      <c r="F3759" s="297"/>
      <c r="G3759" s="297">
        <v>3759</v>
      </c>
      <c r="H3759" s="296" t="str">
        <f t="shared" si="648"/>
        <v/>
      </c>
      <c r="I3759" s="299" t="str">
        <f t="shared" si="641"/>
        <v/>
      </c>
      <c r="J3759" s="93"/>
      <c r="L3759" s="278">
        <f t="shared" si="642"/>
        <v>0</v>
      </c>
      <c r="M3759" s="278">
        <f t="shared" si="643"/>
        <v>0</v>
      </c>
      <c r="N3759" s="319">
        <f t="shared" si="644"/>
        <v>0</v>
      </c>
      <c r="O3759" s="300"/>
      <c r="P3759" s="300"/>
      <c r="Q3759" s="297"/>
      <c r="R3759" s="297"/>
      <c r="S3759" s="299" t="str">
        <f t="shared" si="650"/>
        <v/>
      </c>
    </row>
    <row r="3760" spans="1:19" ht="30" customHeight="1" x14ac:dyDescent="0.2">
      <c r="A3760" s="277" t="str">
        <f t="shared" si="640"/>
        <v/>
      </c>
      <c r="B3760" s="296" t="str">
        <f t="shared" si="645"/>
        <v/>
      </c>
      <c r="C3760" s="296" t="str">
        <f t="shared" si="646"/>
        <v/>
      </c>
      <c r="D3760" s="297" t="str">
        <f t="shared" si="647"/>
        <v/>
      </c>
      <c r="E3760" s="298" t="str">
        <f t="shared" si="649"/>
        <v/>
      </c>
      <c r="F3760" s="297"/>
      <c r="G3760" s="297">
        <v>3760</v>
      </c>
      <c r="H3760" s="296" t="str">
        <f t="shared" si="648"/>
        <v/>
      </c>
      <c r="I3760" s="299" t="str">
        <f t="shared" si="641"/>
        <v/>
      </c>
      <c r="J3760" s="93"/>
      <c r="L3760" s="278">
        <f t="shared" si="642"/>
        <v>0</v>
      </c>
      <c r="M3760" s="278">
        <f t="shared" si="643"/>
        <v>0</v>
      </c>
      <c r="N3760" s="319">
        <f t="shared" si="644"/>
        <v>0</v>
      </c>
      <c r="O3760" s="300"/>
      <c r="P3760" s="300"/>
      <c r="Q3760" s="297"/>
      <c r="R3760" s="297"/>
      <c r="S3760" s="299" t="str">
        <f t="shared" si="650"/>
        <v/>
      </c>
    </row>
    <row r="3761" spans="1:19" ht="30" customHeight="1" x14ac:dyDescent="0.2">
      <c r="A3761" s="277" t="str">
        <f t="shared" si="640"/>
        <v/>
      </c>
      <c r="B3761" s="296" t="str">
        <f t="shared" si="645"/>
        <v/>
      </c>
      <c r="C3761" s="296" t="str">
        <f t="shared" si="646"/>
        <v/>
      </c>
      <c r="D3761" s="297" t="str">
        <f t="shared" si="647"/>
        <v/>
      </c>
      <c r="E3761" s="298" t="str">
        <f t="shared" si="649"/>
        <v/>
      </c>
      <c r="F3761" s="297"/>
      <c r="G3761" s="297">
        <v>3761</v>
      </c>
      <c r="H3761" s="296" t="str">
        <f t="shared" si="648"/>
        <v/>
      </c>
      <c r="I3761" s="299" t="str">
        <f t="shared" si="641"/>
        <v/>
      </c>
      <c r="J3761" s="93"/>
      <c r="L3761" s="278">
        <f t="shared" si="642"/>
        <v>0</v>
      </c>
      <c r="M3761" s="278">
        <f t="shared" si="643"/>
        <v>0</v>
      </c>
      <c r="N3761" s="319">
        <f t="shared" si="644"/>
        <v>0</v>
      </c>
      <c r="O3761" s="300"/>
      <c r="P3761" s="300"/>
      <c r="Q3761" s="297"/>
      <c r="R3761" s="297"/>
      <c r="S3761" s="299" t="str">
        <f t="shared" si="650"/>
        <v/>
      </c>
    </row>
    <row r="3762" spans="1:19" ht="30" customHeight="1" x14ac:dyDescent="0.2">
      <c r="A3762" s="277" t="str">
        <f t="shared" si="640"/>
        <v/>
      </c>
      <c r="B3762" s="296" t="str">
        <f t="shared" si="645"/>
        <v/>
      </c>
      <c r="C3762" s="296" t="str">
        <f t="shared" si="646"/>
        <v/>
      </c>
      <c r="D3762" s="297" t="str">
        <f t="shared" si="647"/>
        <v/>
      </c>
      <c r="E3762" s="298" t="str">
        <f t="shared" si="649"/>
        <v/>
      </c>
      <c r="F3762" s="297"/>
      <c r="G3762" s="297">
        <v>3762</v>
      </c>
      <c r="H3762" s="296" t="str">
        <f t="shared" si="648"/>
        <v/>
      </c>
      <c r="I3762" s="299" t="str">
        <f t="shared" si="641"/>
        <v/>
      </c>
      <c r="J3762" s="93"/>
      <c r="L3762" s="278">
        <f t="shared" si="642"/>
        <v>0</v>
      </c>
      <c r="M3762" s="278">
        <f t="shared" si="643"/>
        <v>0</v>
      </c>
      <c r="N3762" s="319">
        <f t="shared" si="644"/>
        <v>0</v>
      </c>
      <c r="O3762" s="300"/>
      <c r="P3762" s="300"/>
      <c r="Q3762" s="297"/>
      <c r="R3762" s="297"/>
      <c r="S3762" s="299" t="str">
        <f t="shared" si="650"/>
        <v/>
      </c>
    </row>
    <row r="3763" spans="1:19" ht="30" customHeight="1" x14ac:dyDescent="0.2">
      <c r="A3763" s="277" t="str">
        <f t="shared" si="640"/>
        <v/>
      </c>
      <c r="B3763" s="296" t="str">
        <f t="shared" si="645"/>
        <v/>
      </c>
      <c r="C3763" s="296" t="str">
        <f t="shared" si="646"/>
        <v/>
      </c>
      <c r="D3763" s="297" t="str">
        <f t="shared" si="647"/>
        <v/>
      </c>
      <c r="E3763" s="298" t="str">
        <f t="shared" si="649"/>
        <v/>
      </c>
      <c r="F3763" s="297"/>
      <c r="G3763" s="297">
        <v>3763</v>
      </c>
      <c r="H3763" s="296" t="str">
        <f t="shared" si="648"/>
        <v/>
      </c>
      <c r="I3763" s="299" t="str">
        <f t="shared" si="641"/>
        <v/>
      </c>
      <c r="J3763" s="93"/>
      <c r="L3763" s="278">
        <f t="shared" si="642"/>
        <v>0</v>
      </c>
      <c r="M3763" s="278">
        <f t="shared" si="643"/>
        <v>0</v>
      </c>
      <c r="N3763" s="319">
        <f t="shared" si="644"/>
        <v>0</v>
      </c>
      <c r="O3763" s="300"/>
      <c r="P3763" s="300"/>
      <c r="Q3763" s="297"/>
      <c r="R3763" s="297"/>
      <c r="S3763" s="299" t="str">
        <f t="shared" si="650"/>
        <v/>
      </c>
    </row>
    <row r="3764" spans="1:19" ht="30" customHeight="1" x14ac:dyDescent="0.2">
      <c r="A3764" s="277" t="str">
        <f t="shared" si="640"/>
        <v/>
      </c>
      <c r="B3764" s="296" t="str">
        <f t="shared" si="645"/>
        <v/>
      </c>
      <c r="C3764" s="296" t="str">
        <f t="shared" si="646"/>
        <v/>
      </c>
      <c r="D3764" s="297" t="str">
        <f t="shared" si="647"/>
        <v/>
      </c>
      <c r="E3764" s="298" t="str">
        <f t="shared" si="649"/>
        <v/>
      </c>
      <c r="F3764" s="297"/>
      <c r="G3764" s="297">
        <v>3764</v>
      </c>
      <c r="H3764" s="296" t="str">
        <f t="shared" si="648"/>
        <v/>
      </c>
      <c r="I3764" s="299" t="str">
        <f t="shared" si="641"/>
        <v/>
      </c>
      <c r="J3764" s="93"/>
      <c r="L3764" s="278">
        <f t="shared" si="642"/>
        <v>0</v>
      </c>
      <c r="M3764" s="278">
        <f t="shared" si="643"/>
        <v>0</v>
      </c>
      <c r="N3764" s="319">
        <f t="shared" si="644"/>
        <v>0</v>
      </c>
      <c r="O3764" s="300"/>
      <c r="P3764" s="300"/>
      <c r="Q3764" s="297"/>
      <c r="R3764" s="297"/>
      <c r="S3764" s="299" t="str">
        <f t="shared" si="650"/>
        <v/>
      </c>
    </row>
    <row r="3765" spans="1:19" ht="30" customHeight="1" x14ac:dyDescent="0.2">
      <c r="A3765" s="277" t="str">
        <f t="shared" si="640"/>
        <v/>
      </c>
      <c r="B3765" s="296" t="str">
        <f t="shared" si="645"/>
        <v/>
      </c>
      <c r="C3765" s="296" t="str">
        <f t="shared" si="646"/>
        <v/>
      </c>
      <c r="D3765" s="297" t="str">
        <f t="shared" si="647"/>
        <v/>
      </c>
      <c r="E3765" s="298" t="str">
        <f t="shared" si="649"/>
        <v/>
      </c>
      <c r="F3765" s="297"/>
      <c r="G3765" s="297">
        <v>3765</v>
      </c>
      <c r="H3765" s="296" t="str">
        <f t="shared" si="648"/>
        <v/>
      </c>
      <c r="I3765" s="299" t="str">
        <f t="shared" si="641"/>
        <v/>
      </c>
      <c r="J3765" s="93"/>
      <c r="L3765" s="278">
        <f t="shared" si="642"/>
        <v>0</v>
      </c>
      <c r="M3765" s="278">
        <f t="shared" si="643"/>
        <v>0</v>
      </c>
      <c r="N3765" s="319">
        <f t="shared" si="644"/>
        <v>0</v>
      </c>
      <c r="O3765" s="300"/>
      <c r="P3765" s="300"/>
      <c r="Q3765" s="297"/>
      <c r="R3765" s="297"/>
      <c r="S3765" s="299" t="str">
        <f t="shared" si="650"/>
        <v/>
      </c>
    </row>
    <row r="3766" spans="1:19" ht="30" customHeight="1" x14ac:dyDescent="0.2">
      <c r="A3766" s="277" t="str">
        <f t="shared" si="640"/>
        <v/>
      </c>
      <c r="B3766" s="296" t="str">
        <f t="shared" si="645"/>
        <v/>
      </c>
      <c r="C3766" s="296" t="str">
        <f t="shared" si="646"/>
        <v/>
      </c>
      <c r="D3766" s="297" t="str">
        <f t="shared" si="647"/>
        <v/>
      </c>
      <c r="E3766" s="298" t="str">
        <f t="shared" si="649"/>
        <v/>
      </c>
      <c r="F3766" s="297"/>
      <c r="G3766" s="297">
        <v>3766</v>
      </c>
      <c r="H3766" s="296" t="str">
        <f t="shared" si="648"/>
        <v/>
      </c>
      <c r="I3766" s="299" t="str">
        <f t="shared" si="641"/>
        <v/>
      </c>
      <c r="J3766" s="93"/>
      <c r="L3766" s="278">
        <f t="shared" si="642"/>
        <v>0</v>
      </c>
      <c r="M3766" s="278">
        <f t="shared" si="643"/>
        <v>0</v>
      </c>
      <c r="N3766" s="319">
        <f t="shared" si="644"/>
        <v>0</v>
      </c>
      <c r="O3766" s="300"/>
      <c r="P3766" s="300"/>
      <c r="Q3766" s="297"/>
      <c r="R3766" s="297"/>
      <c r="S3766" s="299" t="str">
        <f t="shared" si="650"/>
        <v/>
      </c>
    </row>
    <row r="3767" spans="1:19" ht="30" customHeight="1" x14ac:dyDescent="0.2">
      <c r="A3767" s="277" t="str">
        <f t="shared" si="640"/>
        <v/>
      </c>
      <c r="B3767" s="296" t="str">
        <f t="shared" si="645"/>
        <v/>
      </c>
      <c r="C3767" s="296" t="str">
        <f t="shared" si="646"/>
        <v/>
      </c>
      <c r="D3767" s="297" t="str">
        <f t="shared" si="647"/>
        <v/>
      </c>
      <c r="E3767" s="298" t="str">
        <f t="shared" si="649"/>
        <v/>
      </c>
      <c r="F3767" s="297"/>
      <c r="G3767" s="297">
        <v>3767</v>
      </c>
      <c r="H3767" s="296" t="str">
        <f t="shared" si="648"/>
        <v/>
      </c>
      <c r="I3767" s="299" t="str">
        <f t="shared" si="641"/>
        <v/>
      </c>
      <c r="J3767" s="93"/>
      <c r="L3767" s="278">
        <f t="shared" si="642"/>
        <v>0</v>
      </c>
      <c r="M3767" s="278">
        <f t="shared" si="643"/>
        <v>0</v>
      </c>
      <c r="N3767" s="319">
        <f t="shared" si="644"/>
        <v>0</v>
      </c>
      <c r="O3767" s="300"/>
      <c r="P3767" s="300"/>
      <c r="Q3767" s="297"/>
      <c r="R3767" s="297"/>
      <c r="S3767" s="299" t="str">
        <f t="shared" si="650"/>
        <v/>
      </c>
    </row>
    <row r="3768" spans="1:19" ht="30" customHeight="1" x14ac:dyDescent="0.2">
      <c r="A3768" s="277" t="str">
        <f t="shared" si="640"/>
        <v/>
      </c>
      <c r="B3768" s="296" t="str">
        <f t="shared" si="645"/>
        <v/>
      </c>
      <c r="C3768" s="296" t="str">
        <f t="shared" si="646"/>
        <v/>
      </c>
      <c r="D3768" s="297" t="str">
        <f t="shared" si="647"/>
        <v/>
      </c>
      <c r="E3768" s="298" t="str">
        <f t="shared" si="649"/>
        <v/>
      </c>
      <c r="F3768" s="297"/>
      <c r="G3768" s="297">
        <v>3768</v>
      </c>
      <c r="H3768" s="296" t="str">
        <f t="shared" si="648"/>
        <v/>
      </c>
      <c r="I3768" s="299" t="str">
        <f t="shared" si="641"/>
        <v/>
      </c>
      <c r="J3768" s="93"/>
      <c r="L3768" s="278">
        <f t="shared" si="642"/>
        <v>0</v>
      </c>
      <c r="M3768" s="278">
        <f t="shared" si="643"/>
        <v>0</v>
      </c>
      <c r="N3768" s="319">
        <f t="shared" si="644"/>
        <v>0</v>
      </c>
      <c r="O3768" s="300"/>
      <c r="P3768" s="300"/>
      <c r="Q3768" s="297"/>
      <c r="R3768" s="297"/>
      <c r="S3768" s="299" t="str">
        <f t="shared" si="650"/>
        <v/>
      </c>
    </row>
    <row r="3769" spans="1:19" ht="30" customHeight="1" x14ac:dyDescent="0.2">
      <c r="A3769" s="277" t="str">
        <f t="shared" si="640"/>
        <v/>
      </c>
      <c r="B3769" s="296" t="str">
        <f t="shared" si="645"/>
        <v/>
      </c>
      <c r="C3769" s="296" t="str">
        <f t="shared" si="646"/>
        <v/>
      </c>
      <c r="D3769" s="297" t="str">
        <f t="shared" si="647"/>
        <v/>
      </c>
      <c r="E3769" s="298" t="str">
        <f t="shared" si="649"/>
        <v/>
      </c>
      <c r="F3769" s="297"/>
      <c r="G3769" s="297">
        <v>3769</v>
      </c>
      <c r="H3769" s="296" t="str">
        <f t="shared" si="648"/>
        <v/>
      </c>
      <c r="I3769" s="299" t="str">
        <f t="shared" si="641"/>
        <v/>
      </c>
      <c r="J3769" s="93"/>
      <c r="L3769" s="278">
        <f t="shared" si="642"/>
        <v>0</v>
      </c>
      <c r="M3769" s="278">
        <f t="shared" si="643"/>
        <v>0</v>
      </c>
      <c r="N3769" s="319">
        <f t="shared" si="644"/>
        <v>0</v>
      </c>
      <c r="O3769" s="300"/>
      <c r="P3769" s="300"/>
      <c r="Q3769" s="297"/>
      <c r="R3769" s="297"/>
      <c r="S3769" s="299" t="str">
        <f t="shared" si="650"/>
        <v/>
      </c>
    </row>
    <row r="3770" spans="1:19" ht="30" customHeight="1" x14ac:dyDescent="0.2">
      <c r="A3770" s="277" t="str">
        <f t="shared" si="640"/>
        <v/>
      </c>
      <c r="B3770" s="296" t="str">
        <f t="shared" si="645"/>
        <v/>
      </c>
      <c r="C3770" s="296" t="str">
        <f t="shared" si="646"/>
        <v/>
      </c>
      <c r="D3770" s="297" t="str">
        <f t="shared" si="647"/>
        <v/>
      </c>
      <c r="E3770" s="298" t="str">
        <f t="shared" si="649"/>
        <v/>
      </c>
      <c r="F3770" s="297"/>
      <c r="G3770" s="297">
        <v>3770</v>
      </c>
      <c r="H3770" s="296" t="str">
        <f t="shared" si="648"/>
        <v/>
      </c>
      <c r="I3770" s="299" t="str">
        <f t="shared" si="641"/>
        <v/>
      </c>
      <c r="J3770" s="93"/>
      <c r="L3770" s="278">
        <f t="shared" si="642"/>
        <v>0</v>
      </c>
      <c r="M3770" s="278">
        <f t="shared" si="643"/>
        <v>0</v>
      </c>
      <c r="N3770" s="319">
        <f t="shared" si="644"/>
        <v>0</v>
      </c>
      <c r="O3770" s="300"/>
      <c r="P3770" s="300"/>
      <c r="Q3770" s="297"/>
      <c r="R3770" s="297"/>
      <c r="S3770" s="299" t="str">
        <f t="shared" si="650"/>
        <v/>
      </c>
    </row>
    <row r="3771" spans="1:19" ht="30" customHeight="1" x14ac:dyDescent="0.2">
      <c r="A3771" s="277" t="str">
        <f t="shared" si="640"/>
        <v/>
      </c>
      <c r="B3771" s="296" t="str">
        <f t="shared" si="645"/>
        <v/>
      </c>
      <c r="C3771" s="296" t="str">
        <f t="shared" si="646"/>
        <v/>
      </c>
      <c r="D3771" s="297" t="str">
        <f t="shared" si="647"/>
        <v/>
      </c>
      <c r="E3771" s="298" t="str">
        <f t="shared" si="649"/>
        <v/>
      </c>
      <c r="F3771" s="297"/>
      <c r="G3771" s="297">
        <v>3771</v>
      </c>
      <c r="H3771" s="296" t="str">
        <f t="shared" si="648"/>
        <v/>
      </c>
      <c r="I3771" s="299" t="str">
        <f t="shared" si="641"/>
        <v/>
      </c>
      <c r="J3771" s="93"/>
      <c r="L3771" s="278">
        <f t="shared" si="642"/>
        <v>0</v>
      </c>
      <c r="M3771" s="278">
        <f t="shared" si="643"/>
        <v>0</v>
      </c>
      <c r="N3771" s="319">
        <f t="shared" si="644"/>
        <v>0</v>
      </c>
      <c r="O3771" s="300"/>
      <c r="P3771" s="300"/>
      <c r="Q3771" s="297"/>
      <c r="R3771" s="297"/>
      <c r="S3771" s="299" t="str">
        <f t="shared" si="650"/>
        <v/>
      </c>
    </row>
    <row r="3772" spans="1:19" ht="30" customHeight="1" x14ac:dyDescent="0.2">
      <c r="A3772" s="277" t="str">
        <f t="shared" si="640"/>
        <v/>
      </c>
      <c r="B3772" s="296" t="str">
        <f t="shared" si="645"/>
        <v/>
      </c>
      <c r="C3772" s="296" t="str">
        <f t="shared" si="646"/>
        <v/>
      </c>
      <c r="D3772" s="297" t="str">
        <f t="shared" si="647"/>
        <v/>
      </c>
      <c r="E3772" s="298" t="str">
        <f t="shared" si="649"/>
        <v/>
      </c>
      <c r="F3772" s="297"/>
      <c r="G3772" s="297">
        <v>3772</v>
      </c>
      <c r="H3772" s="296" t="str">
        <f t="shared" si="648"/>
        <v/>
      </c>
      <c r="I3772" s="299" t="str">
        <f t="shared" si="641"/>
        <v/>
      </c>
      <c r="J3772" s="93"/>
      <c r="L3772" s="278">
        <f t="shared" si="642"/>
        <v>0</v>
      </c>
      <c r="M3772" s="278">
        <f t="shared" si="643"/>
        <v>0</v>
      </c>
      <c r="N3772" s="319">
        <f t="shared" si="644"/>
        <v>0</v>
      </c>
      <c r="O3772" s="300"/>
      <c r="P3772" s="300"/>
      <c r="Q3772" s="297"/>
      <c r="R3772" s="297"/>
      <c r="S3772" s="299" t="str">
        <f t="shared" si="650"/>
        <v/>
      </c>
    </row>
    <row r="3773" spans="1:19" ht="30" customHeight="1" x14ac:dyDescent="0.2">
      <c r="A3773" s="277" t="str">
        <f t="shared" si="640"/>
        <v/>
      </c>
      <c r="B3773" s="296" t="str">
        <f t="shared" si="645"/>
        <v/>
      </c>
      <c r="C3773" s="296" t="str">
        <f t="shared" si="646"/>
        <v/>
      </c>
      <c r="D3773" s="297" t="str">
        <f t="shared" si="647"/>
        <v/>
      </c>
      <c r="E3773" s="298" t="str">
        <f t="shared" si="649"/>
        <v/>
      </c>
      <c r="F3773" s="297"/>
      <c r="G3773" s="297">
        <v>3773</v>
      </c>
      <c r="H3773" s="296" t="str">
        <f t="shared" si="648"/>
        <v/>
      </c>
      <c r="I3773" s="299" t="str">
        <f t="shared" si="641"/>
        <v/>
      </c>
      <c r="J3773" s="93"/>
      <c r="L3773" s="278">
        <f t="shared" si="642"/>
        <v>0</v>
      </c>
      <c r="M3773" s="278">
        <f t="shared" si="643"/>
        <v>0</v>
      </c>
      <c r="N3773" s="319">
        <f t="shared" si="644"/>
        <v>0</v>
      </c>
      <c r="O3773" s="300"/>
      <c r="P3773" s="300"/>
      <c r="Q3773" s="297"/>
      <c r="R3773" s="297"/>
      <c r="S3773" s="299" t="str">
        <f t="shared" si="650"/>
        <v/>
      </c>
    </row>
    <row r="3774" spans="1:19" ht="30" customHeight="1" x14ac:dyDescent="0.2">
      <c r="A3774" s="277" t="str">
        <f t="shared" si="640"/>
        <v/>
      </c>
      <c r="B3774" s="296" t="str">
        <f t="shared" si="645"/>
        <v/>
      </c>
      <c r="C3774" s="296" t="str">
        <f t="shared" si="646"/>
        <v/>
      </c>
      <c r="D3774" s="297" t="str">
        <f t="shared" si="647"/>
        <v/>
      </c>
      <c r="E3774" s="298" t="str">
        <f t="shared" si="649"/>
        <v/>
      </c>
      <c r="F3774" s="297"/>
      <c r="G3774" s="297">
        <v>3774</v>
      </c>
      <c r="H3774" s="296" t="str">
        <f t="shared" si="648"/>
        <v/>
      </c>
      <c r="I3774" s="299" t="str">
        <f t="shared" si="641"/>
        <v/>
      </c>
      <c r="J3774" s="93"/>
      <c r="L3774" s="278">
        <f t="shared" si="642"/>
        <v>0</v>
      </c>
      <c r="M3774" s="278">
        <f t="shared" si="643"/>
        <v>0</v>
      </c>
      <c r="N3774" s="319">
        <f t="shared" si="644"/>
        <v>0</v>
      </c>
      <c r="O3774" s="300"/>
      <c r="P3774" s="300"/>
      <c r="Q3774" s="297"/>
      <c r="R3774" s="297"/>
      <c r="S3774" s="299" t="str">
        <f t="shared" si="650"/>
        <v/>
      </c>
    </row>
    <row r="3775" spans="1:19" ht="30" customHeight="1" x14ac:dyDescent="0.2">
      <c r="A3775" s="277" t="str">
        <f t="shared" si="640"/>
        <v/>
      </c>
      <c r="B3775" s="296" t="str">
        <f t="shared" si="645"/>
        <v/>
      </c>
      <c r="C3775" s="296" t="str">
        <f t="shared" si="646"/>
        <v/>
      </c>
      <c r="D3775" s="297" t="str">
        <f t="shared" si="647"/>
        <v/>
      </c>
      <c r="E3775" s="298" t="str">
        <f t="shared" si="649"/>
        <v/>
      </c>
      <c r="F3775" s="297"/>
      <c r="G3775" s="297">
        <v>3775</v>
      </c>
      <c r="H3775" s="296" t="str">
        <f t="shared" si="648"/>
        <v/>
      </c>
      <c r="I3775" s="299" t="str">
        <f t="shared" si="641"/>
        <v/>
      </c>
      <c r="J3775" s="93"/>
      <c r="L3775" s="278">
        <f t="shared" si="642"/>
        <v>0</v>
      </c>
      <c r="M3775" s="278">
        <f t="shared" si="643"/>
        <v>0</v>
      </c>
      <c r="N3775" s="319">
        <f t="shared" si="644"/>
        <v>0</v>
      </c>
      <c r="O3775" s="300"/>
      <c r="P3775" s="300"/>
      <c r="Q3775" s="297"/>
      <c r="R3775" s="297"/>
      <c r="S3775" s="299" t="str">
        <f t="shared" si="650"/>
        <v/>
      </c>
    </row>
    <row r="3776" spans="1:19" ht="30" customHeight="1" x14ac:dyDescent="0.2">
      <c r="A3776" s="277" t="str">
        <f t="shared" si="640"/>
        <v/>
      </c>
      <c r="B3776" s="296" t="str">
        <f t="shared" si="645"/>
        <v/>
      </c>
      <c r="C3776" s="296" t="str">
        <f t="shared" si="646"/>
        <v/>
      </c>
      <c r="D3776" s="297" t="str">
        <f t="shared" si="647"/>
        <v/>
      </c>
      <c r="E3776" s="298" t="str">
        <f t="shared" si="649"/>
        <v/>
      </c>
      <c r="F3776" s="297"/>
      <c r="G3776" s="297">
        <v>3776</v>
      </c>
      <c r="H3776" s="296" t="str">
        <f t="shared" si="648"/>
        <v/>
      </c>
      <c r="I3776" s="299" t="str">
        <f t="shared" si="641"/>
        <v/>
      </c>
      <c r="J3776" s="93"/>
      <c r="L3776" s="278">
        <f t="shared" si="642"/>
        <v>0</v>
      </c>
      <c r="M3776" s="278">
        <f t="shared" si="643"/>
        <v>0</v>
      </c>
      <c r="N3776" s="319">
        <f t="shared" si="644"/>
        <v>0</v>
      </c>
      <c r="O3776" s="300"/>
      <c r="P3776" s="300"/>
      <c r="Q3776" s="297"/>
      <c r="R3776" s="297"/>
      <c r="S3776" s="299" t="str">
        <f t="shared" si="650"/>
        <v/>
      </c>
    </row>
    <row r="3777" spans="1:19" ht="30" customHeight="1" x14ac:dyDescent="0.2">
      <c r="A3777" s="277" t="str">
        <f t="shared" si="640"/>
        <v/>
      </c>
      <c r="B3777" s="296" t="str">
        <f t="shared" si="645"/>
        <v/>
      </c>
      <c r="C3777" s="296" t="str">
        <f t="shared" si="646"/>
        <v/>
      </c>
      <c r="D3777" s="297" t="str">
        <f t="shared" si="647"/>
        <v/>
      </c>
      <c r="E3777" s="298" t="str">
        <f t="shared" si="649"/>
        <v/>
      </c>
      <c r="F3777" s="297"/>
      <c r="G3777" s="297">
        <v>3777</v>
      </c>
      <c r="H3777" s="296" t="str">
        <f t="shared" si="648"/>
        <v/>
      </c>
      <c r="I3777" s="299" t="str">
        <f t="shared" si="641"/>
        <v/>
      </c>
      <c r="J3777" s="93"/>
      <c r="L3777" s="278">
        <f t="shared" si="642"/>
        <v>0</v>
      </c>
      <c r="M3777" s="278">
        <f t="shared" si="643"/>
        <v>0</v>
      </c>
      <c r="N3777" s="319">
        <f t="shared" si="644"/>
        <v>0</v>
      </c>
      <c r="O3777" s="300"/>
      <c r="P3777" s="300"/>
      <c r="Q3777" s="297"/>
      <c r="R3777" s="297"/>
      <c r="S3777" s="299" t="str">
        <f t="shared" si="650"/>
        <v/>
      </c>
    </row>
    <row r="3778" spans="1:19" ht="30" customHeight="1" x14ac:dyDescent="0.2">
      <c r="A3778" s="277" t="str">
        <f t="shared" ref="A3778:A3841" si="651">IF(B3778="","",$W$3)</f>
        <v/>
      </c>
      <c r="B3778" s="296" t="str">
        <f t="shared" si="645"/>
        <v/>
      </c>
      <c r="C3778" s="296" t="str">
        <f t="shared" si="646"/>
        <v/>
      </c>
      <c r="D3778" s="297" t="str">
        <f t="shared" si="647"/>
        <v/>
      </c>
      <c r="E3778" s="298" t="str">
        <f t="shared" si="649"/>
        <v/>
      </c>
      <c r="F3778" s="297"/>
      <c r="G3778" s="297">
        <v>3778</v>
      </c>
      <c r="H3778" s="296" t="str">
        <f t="shared" si="648"/>
        <v/>
      </c>
      <c r="I3778" s="299" t="str">
        <f t="shared" ref="I3778:I3841" si="652">IF(H3778="","",CONCATENATE("C",IF(H3778&gt;$X$1-25,0,INT(($X$1-H3778-20)/5))))</f>
        <v/>
      </c>
      <c r="J3778" s="93"/>
      <c r="L3778" s="278">
        <f t="shared" ref="L3778:L3841" si="653">IF(D3778="M",1,0)</f>
        <v>0</v>
      </c>
      <c r="M3778" s="278">
        <f t="shared" ref="M3778:M3841" si="654">IF(D3778="F",1,0)</f>
        <v>0</v>
      </c>
      <c r="N3778" s="319">
        <f t="shared" ref="N3778:N3841" si="655">IF(COUNTBLANK(O3778:R3778)=0,1,0)</f>
        <v>0</v>
      </c>
      <c r="O3778" s="300"/>
      <c r="P3778" s="300"/>
      <c r="Q3778" s="297"/>
      <c r="R3778" s="297"/>
      <c r="S3778" s="299" t="str">
        <f t="shared" si="650"/>
        <v/>
      </c>
    </row>
    <row r="3779" spans="1:19" ht="30" customHeight="1" x14ac:dyDescent="0.2">
      <c r="A3779" s="277" t="str">
        <f t="shared" si="651"/>
        <v/>
      </c>
      <c r="B3779" s="296" t="str">
        <f t="shared" ref="B3779:B3842" si="656">IF(O3779="","",O3779)</f>
        <v/>
      </c>
      <c r="C3779" s="296" t="str">
        <f t="shared" ref="C3779:C3842" si="657">IF(P3779="","",P3779)</f>
        <v/>
      </c>
      <c r="D3779" s="297" t="str">
        <f t="shared" ref="D3779:D3842" si="658">IF(Q3779="","",Q3779)</f>
        <v/>
      </c>
      <c r="E3779" s="298" t="str">
        <f t="shared" si="649"/>
        <v/>
      </c>
      <c r="F3779" s="297"/>
      <c r="G3779" s="297">
        <v>3779</v>
      </c>
      <c r="H3779" s="296" t="str">
        <f t="shared" ref="H3779:H3842" si="659">IF(R3779="","",R3779)</f>
        <v/>
      </c>
      <c r="I3779" s="299" t="str">
        <f t="shared" si="652"/>
        <v/>
      </c>
      <c r="J3779" s="93"/>
      <c r="L3779" s="278">
        <f t="shared" si="653"/>
        <v>0</v>
      </c>
      <c r="M3779" s="278">
        <f t="shared" si="654"/>
        <v>0</v>
      </c>
      <c r="N3779" s="319">
        <f t="shared" si="655"/>
        <v>0</v>
      </c>
      <c r="O3779" s="300"/>
      <c r="P3779" s="300"/>
      <c r="Q3779" s="297"/>
      <c r="R3779" s="297"/>
      <c r="S3779" s="299" t="str">
        <f t="shared" si="650"/>
        <v/>
      </c>
    </row>
    <row r="3780" spans="1:19" ht="30" customHeight="1" x14ac:dyDescent="0.2">
      <c r="A3780" s="277" t="str">
        <f t="shared" si="651"/>
        <v/>
      </c>
      <c r="B3780" s="296" t="str">
        <f t="shared" si="656"/>
        <v/>
      </c>
      <c r="C3780" s="296" t="str">
        <f t="shared" si="657"/>
        <v/>
      </c>
      <c r="D3780" s="297" t="str">
        <f t="shared" si="658"/>
        <v/>
      </c>
      <c r="E3780" s="298" t="str">
        <f t="shared" ref="E3780:E3843" si="660">IF(H3780="","",VALUE(CONCATENATE("01/01/",H3780)))</f>
        <v/>
      </c>
      <c r="F3780" s="297"/>
      <c r="G3780" s="297">
        <v>3780</v>
      </c>
      <c r="H3780" s="296" t="str">
        <f t="shared" si="659"/>
        <v/>
      </c>
      <c r="I3780" s="299" t="str">
        <f t="shared" si="652"/>
        <v/>
      </c>
      <c r="J3780" s="93"/>
      <c r="L3780" s="278">
        <f t="shared" si="653"/>
        <v>0</v>
      </c>
      <c r="M3780" s="278">
        <f t="shared" si="654"/>
        <v>0</v>
      </c>
      <c r="N3780" s="319">
        <f t="shared" si="655"/>
        <v>0</v>
      </c>
      <c r="O3780" s="300"/>
      <c r="P3780" s="300"/>
      <c r="Q3780" s="297"/>
      <c r="R3780" s="297"/>
      <c r="S3780" s="299" t="str">
        <f t="shared" si="650"/>
        <v/>
      </c>
    </row>
    <row r="3781" spans="1:19" ht="30" customHeight="1" x14ac:dyDescent="0.2">
      <c r="A3781" s="277" t="str">
        <f t="shared" si="651"/>
        <v/>
      </c>
      <c r="B3781" s="296" t="str">
        <f t="shared" si="656"/>
        <v/>
      </c>
      <c r="C3781" s="296" t="str">
        <f t="shared" si="657"/>
        <v/>
      </c>
      <c r="D3781" s="297" t="str">
        <f t="shared" si="658"/>
        <v/>
      </c>
      <c r="E3781" s="298" t="str">
        <f t="shared" si="660"/>
        <v/>
      </c>
      <c r="F3781" s="297"/>
      <c r="G3781" s="297">
        <v>3781</v>
      </c>
      <c r="H3781" s="296" t="str">
        <f t="shared" si="659"/>
        <v/>
      </c>
      <c r="I3781" s="299" t="str">
        <f t="shared" si="652"/>
        <v/>
      </c>
      <c r="J3781" s="93"/>
      <c r="L3781" s="278">
        <f t="shared" si="653"/>
        <v>0</v>
      </c>
      <c r="M3781" s="278">
        <f t="shared" si="654"/>
        <v>0</v>
      </c>
      <c r="N3781" s="319">
        <f t="shared" si="655"/>
        <v>0</v>
      </c>
      <c r="O3781" s="300"/>
      <c r="P3781" s="300"/>
      <c r="Q3781" s="297"/>
      <c r="R3781" s="297"/>
      <c r="S3781" s="299" t="str">
        <f t="shared" si="650"/>
        <v/>
      </c>
    </row>
    <row r="3782" spans="1:19" ht="30" customHeight="1" x14ac:dyDescent="0.2">
      <c r="A3782" s="277" t="str">
        <f t="shared" si="651"/>
        <v/>
      </c>
      <c r="B3782" s="296" t="str">
        <f t="shared" si="656"/>
        <v/>
      </c>
      <c r="C3782" s="296" t="str">
        <f t="shared" si="657"/>
        <v/>
      </c>
      <c r="D3782" s="297" t="str">
        <f t="shared" si="658"/>
        <v/>
      </c>
      <c r="E3782" s="298" t="str">
        <f t="shared" si="660"/>
        <v/>
      </c>
      <c r="F3782" s="297"/>
      <c r="G3782" s="297">
        <v>3782</v>
      </c>
      <c r="H3782" s="296" t="str">
        <f t="shared" si="659"/>
        <v/>
      </c>
      <c r="I3782" s="299" t="str">
        <f t="shared" si="652"/>
        <v/>
      </c>
      <c r="J3782" s="93"/>
      <c r="L3782" s="278">
        <f t="shared" si="653"/>
        <v>0</v>
      </c>
      <c r="M3782" s="278">
        <f t="shared" si="654"/>
        <v>0</v>
      </c>
      <c r="N3782" s="319">
        <f t="shared" si="655"/>
        <v>0</v>
      </c>
      <c r="O3782" s="300"/>
      <c r="P3782" s="300"/>
      <c r="Q3782" s="297"/>
      <c r="R3782" s="297"/>
      <c r="S3782" s="299" t="str">
        <f t="shared" si="650"/>
        <v/>
      </c>
    </row>
    <row r="3783" spans="1:19" ht="30" customHeight="1" x14ac:dyDescent="0.2">
      <c r="A3783" s="277" t="str">
        <f t="shared" si="651"/>
        <v/>
      </c>
      <c r="B3783" s="296" t="str">
        <f t="shared" si="656"/>
        <v/>
      </c>
      <c r="C3783" s="296" t="str">
        <f t="shared" si="657"/>
        <v/>
      </c>
      <c r="D3783" s="297" t="str">
        <f t="shared" si="658"/>
        <v/>
      </c>
      <c r="E3783" s="298" t="str">
        <f t="shared" si="660"/>
        <v/>
      </c>
      <c r="F3783" s="297"/>
      <c r="G3783" s="297">
        <v>3783</v>
      </c>
      <c r="H3783" s="296" t="str">
        <f t="shared" si="659"/>
        <v/>
      </c>
      <c r="I3783" s="299" t="str">
        <f t="shared" si="652"/>
        <v/>
      </c>
      <c r="J3783" s="93"/>
      <c r="L3783" s="278">
        <f t="shared" si="653"/>
        <v>0</v>
      </c>
      <c r="M3783" s="278">
        <f t="shared" si="654"/>
        <v>0</v>
      </c>
      <c r="N3783" s="319">
        <f t="shared" si="655"/>
        <v>0</v>
      </c>
      <c r="O3783" s="300"/>
      <c r="P3783" s="300"/>
      <c r="Q3783" s="297"/>
      <c r="R3783" s="297"/>
      <c r="S3783" s="299" t="str">
        <f t="shared" si="650"/>
        <v/>
      </c>
    </row>
    <row r="3784" spans="1:19" ht="30" customHeight="1" x14ac:dyDescent="0.2">
      <c r="A3784" s="277" t="str">
        <f t="shared" si="651"/>
        <v/>
      </c>
      <c r="B3784" s="296" t="str">
        <f t="shared" si="656"/>
        <v/>
      </c>
      <c r="C3784" s="296" t="str">
        <f t="shared" si="657"/>
        <v/>
      </c>
      <c r="D3784" s="297" t="str">
        <f t="shared" si="658"/>
        <v/>
      </c>
      <c r="E3784" s="298" t="str">
        <f t="shared" si="660"/>
        <v/>
      </c>
      <c r="F3784" s="297"/>
      <c r="G3784" s="297">
        <v>3784</v>
      </c>
      <c r="H3784" s="296" t="str">
        <f t="shared" si="659"/>
        <v/>
      </c>
      <c r="I3784" s="299" t="str">
        <f t="shared" si="652"/>
        <v/>
      </c>
      <c r="J3784" s="93"/>
      <c r="L3784" s="278">
        <f t="shared" si="653"/>
        <v>0</v>
      </c>
      <c r="M3784" s="278">
        <f t="shared" si="654"/>
        <v>0</v>
      </c>
      <c r="N3784" s="319">
        <f t="shared" si="655"/>
        <v>0</v>
      </c>
      <c r="O3784" s="300"/>
      <c r="P3784" s="300"/>
      <c r="Q3784" s="297"/>
      <c r="R3784" s="297"/>
      <c r="S3784" s="299" t="str">
        <f t="shared" si="650"/>
        <v/>
      </c>
    </row>
    <row r="3785" spans="1:19" ht="30" customHeight="1" x14ac:dyDescent="0.2">
      <c r="A3785" s="277" t="str">
        <f t="shared" si="651"/>
        <v/>
      </c>
      <c r="B3785" s="296" t="str">
        <f t="shared" si="656"/>
        <v/>
      </c>
      <c r="C3785" s="296" t="str">
        <f t="shared" si="657"/>
        <v/>
      </c>
      <c r="D3785" s="297" t="str">
        <f t="shared" si="658"/>
        <v/>
      </c>
      <c r="E3785" s="298" t="str">
        <f t="shared" si="660"/>
        <v/>
      </c>
      <c r="F3785" s="297"/>
      <c r="G3785" s="297">
        <v>3785</v>
      </c>
      <c r="H3785" s="296" t="str">
        <f t="shared" si="659"/>
        <v/>
      </c>
      <c r="I3785" s="299" t="str">
        <f t="shared" si="652"/>
        <v/>
      </c>
      <c r="J3785" s="93"/>
      <c r="L3785" s="278">
        <f t="shared" si="653"/>
        <v>0</v>
      </c>
      <c r="M3785" s="278">
        <f t="shared" si="654"/>
        <v>0</v>
      </c>
      <c r="N3785" s="319">
        <f t="shared" si="655"/>
        <v>0</v>
      </c>
      <c r="O3785" s="300"/>
      <c r="P3785" s="300"/>
      <c r="Q3785" s="297"/>
      <c r="R3785" s="297"/>
      <c r="S3785" s="299" t="str">
        <f t="shared" si="650"/>
        <v/>
      </c>
    </row>
    <row r="3786" spans="1:19" ht="30" customHeight="1" x14ac:dyDescent="0.2">
      <c r="A3786" s="277" t="str">
        <f t="shared" si="651"/>
        <v/>
      </c>
      <c r="B3786" s="296" t="str">
        <f t="shared" si="656"/>
        <v/>
      </c>
      <c r="C3786" s="296" t="str">
        <f t="shared" si="657"/>
        <v/>
      </c>
      <c r="D3786" s="297" t="str">
        <f t="shared" si="658"/>
        <v/>
      </c>
      <c r="E3786" s="298" t="str">
        <f t="shared" si="660"/>
        <v/>
      </c>
      <c r="F3786" s="297"/>
      <c r="G3786" s="297">
        <v>3786</v>
      </c>
      <c r="H3786" s="296" t="str">
        <f t="shared" si="659"/>
        <v/>
      </c>
      <c r="I3786" s="299" t="str">
        <f t="shared" si="652"/>
        <v/>
      </c>
      <c r="J3786" s="93"/>
      <c r="L3786" s="278">
        <f t="shared" si="653"/>
        <v>0</v>
      </c>
      <c r="M3786" s="278">
        <f t="shared" si="654"/>
        <v>0</v>
      </c>
      <c r="N3786" s="319">
        <f t="shared" si="655"/>
        <v>0</v>
      </c>
      <c r="O3786" s="300"/>
      <c r="P3786" s="300"/>
      <c r="Q3786" s="297"/>
      <c r="R3786" s="297"/>
      <c r="S3786" s="299" t="str">
        <f t="shared" si="650"/>
        <v/>
      </c>
    </row>
    <row r="3787" spans="1:19" ht="30" customHeight="1" x14ac:dyDescent="0.2">
      <c r="A3787" s="277" t="str">
        <f t="shared" si="651"/>
        <v/>
      </c>
      <c r="B3787" s="296" t="str">
        <f t="shared" si="656"/>
        <v/>
      </c>
      <c r="C3787" s="296" t="str">
        <f t="shared" si="657"/>
        <v/>
      </c>
      <c r="D3787" s="297" t="str">
        <f t="shared" si="658"/>
        <v/>
      </c>
      <c r="E3787" s="298" t="str">
        <f t="shared" si="660"/>
        <v/>
      </c>
      <c r="F3787" s="297"/>
      <c r="G3787" s="297">
        <v>3787</v>
      </c>
      <c r="H3787" s="296" t="str">
        <f t="shared" si="659"/>
        <v/>
      </c>
      <c r="I3787" s="299" t="str">
        <f t="shared" si="652"/>
        <v/>
      </c>
      <c r="J3787" s="93"/>
      <c r="L3787" s="278">
        <f t="shared" si="653"/>
        <v>0</v>
      </c>
      <c r="M3787" s="278">
        <f t="shared" si="654"/>
        <v>0</v>
      </c>
      <c r="N3787" s="319">
        <f t="shared" si="655"/>
        <v>0</v>
      </c>
      <c r="O3787" s="300"/>
      <c r="P3787" s="300"/>
      <c r="Q3787" s="297"/>
      <c r="R3787" s="297"/>
      <c r="S3787" s="299" t="str">
        <f t="shared" si="650"/>
        <v/>
      </c>
    </row>
    <row r="3788" spans="1:19" ht="30" customHeight="1" x14ac:dyDescent="0.2">
      <c r="A3788" s="277" t="str">
        <f t="shared" si="651"/>
        <v/>
      </c>
      <c r="B3788" s="296" t="str">
        <f t="shared" si="656"/>
        <v/>
      </c>
      <c r="C3788" s="296" t="str">
        <f t="shared" si="657"/>
        <v/>
      </c>
      <c r="D3788" s="297" t="str">
        <f t="shared" si="658"/>
        <v/>
      </c>
      <c r="E3788" s="298" t="str">
        <f t="shared" si="660"/>
        <v/>
      </c>
      <c r="F3788" s="297"/>
      <c r="G3788" s="297">
        <v>3788</v>
      </c>
      <c r="H3788" s="296" t="str">
        <f t="shared" si="659"/>
        <v/>
      </c>
      <c r="I3788" s="299" t="str">
        <f t="shared" si="652"/>
        <v/>
      </c>
      <c r="J3788" s="93"/>
      <c r="L3788" s="278">
        <f t="shared" si="653"/>
        <v>0</v>
      </c>
      <c r="M3788" s="278">
        <f t="shared" si="654"/>
        <v>0</v>
      </c>
      <c r="N3788" s="319">
        <f t="shared" si="655"/>
        <v>0</v>
      </c>
      <c r="O3788" s="300"/>
      <c r="P3788" s="300"/>
      <c r="Q3788" s="297"/>
      <c r="R3788" s="297"/>
      <c r="S3788" s="299" t="str">
        <f t="shared" si="650"/>
        <v/>
      </c>
    </row>
    <row r="3789" spans="1:19" ht="30" customHeight="1" x14ac:dyDescent="0.2">
      <c r="A3789" s="277" t="str">
        <f t="shared" si="651"/>
        <v/>
      </c>
      <c r="B3789" s="296" t="str">
        <f t="shared" si="656"/>
        <v/>
      </c>
      <c r="C3789" s="296" t="str">
        <f t="shared" si="657"/>
        <v/>
      </c>
      <c r="D3789" s="297" t="str">
        <f t="shared" si="658"/>
        <v/>
      </c>
      <c r="E3789" s="298" t="str">
        <f t="shared" si="660"/>
        <v/>
      </c>
      <c r="F3789" s="297"/>
      <c r="G3789" s="297">
        <v>3789</v>
      </c>
      <c r="H3789" s="296" t="str">
        <f t="shared" si="659"/>
        <v/>
      </c>
      <c r="I3789" s="299" t="str">
        <f t="shared" si="652"/>
        <v/>
      </c>
      <c r="J3789" s="93"/>
      <c r="L3789" s="278">
        <f t="shared" si="653"/>
        <v>0</v>
      </c>
      <c r="M3789" s="278">
        <f t="shared" si="654"/>
        <v>0</v>
      </c>
      <c r="N3789" s="319">
        <f t="shared" si="655"/>
        <v>0</v>
      </c>
      <c r="O3789" s="300"/>
      <c r="P3789" s="300"/>
      <c r="Q3789" s="297"/>
      <c r="R3789" s="297"/>
      <c r="S3789" s="299" t="str">
        <f t="shared" si="650"/>
        <v/>
      </c>
    </row>
    <row r="3790" spans="1:19" ht="30" customHeight="1" x14ac:dyDescent="0.2">
      <c r="A3790" s="277" t="str">
        <f t="shared" si="651"/>
        <v/>
      </c>
      <c r="B3790" s="296" t="str">
        <f t="shared" si="656"/>
        <v/>
      </c>
      <c r="C3790" s="296" t="str">
        <f t="shared" si="657"/>
        <v/>
      </c>
      <c r="D3790" s="297" t="str">
        <f t="shared" si="658"/>
        <v/>
      </c>
      <c r="E3790" s="298" t="str">
        <f t="shared" si="660"/>
        <v/>
      </c>
      <c r="F3790" s="297"/>
      <c r="G3790" s="297">
        <v>3790</v>
      </c>
      <c r="H3790" s="296" t="str">
        <f t="shared" si="659"/>
        <v/>
      </c>
      <c r="I3790" s="299" t="str">
        <f t="shared" si="652"/>
        <v/>
      </c>
      <c r="J3790" s="93"/>
      <c r="L3790" s="278">
        <f t="shared" si="653"/>
        <v>0</v>
      </c>
      <c r="M3790" s="278">
        <f t="shared" si="654"/>
        <v>0</v>
      </c>
      <c r="N3790" s="319">
        <f t="shared" si="655"/>
        <v>0</v>
      </c>
      <c r="O3790" s="300"/>
      <c r="P3790" s="300"/>
      <c r="Q3790" s="297"/>
      <c r="R3790" s="297"/>
      <c r="S3790" s="299" t="str">
        <f t="shared" si="650"/>
        <v/>
      </c>
    </row>
    <row r="3791" spans="1:19" ht="30" customHeight="1" x14ac:dyDescent="0.2">
      <c r="A3791" s="277" t="str">
        <f t="shared" si="651"/>
        <v/>
      </c>
      <c r="B3791" s="296" t="str">
        <f t="shared" si="656"/>
        <v/>
      </c>
      <c r="C3791" s="296" t="str">
        <f t="shared" si="657"/>
        <v/>
      </c>
      <c r="D3791" s="297" t="str">
        <f t="shared" si="658"/>
        <v/>
      </c>
      <c r="E3791" s="298" t="str">
        <f t="shared" si="660"/>
        <v/>
      </c>
      <c r="F3791" s="297"/>
      <c r="G3791" s="297">
        <v>3791</v>
      </c>
      <c r="H3791" s="296" t="str">
        <f t="shared" si="659"/>
        <v/>
      </c>
      <c r="I3791" s="299" t="str">
        <f t="shared" si="652"/>
        <v/>
      </c>
      <c r="J3791" s="93"/>
      <c r="L3791" s="278">
        <f t="shared" si="653"/>
        <v>0</v>
      </c>
      <c r="M3791" s="278">
        <f t="shared" si="654"/>
        <v>0</v>
      </c>
      <c r="N3791" s="319">
        <f t="shared" si="655"/>
        <v>0</v>
      </c>
      <c r="O3791" s="300"/>
      <c r="P3791" s="300"/>
      <c r="Q3791" s="297"/>
      <c r="R3791" s="297"/>
      <c r="S3791" s="299" t="str">
        <f t="shared" si="650"/>
        <v/>
      </c>
    </row>
    <row r="3792" spans="1:19" ht="30" customHeight="1" x14ac:dyDescent="0.2">
      <c r="A3792" s="277" t="str">
        <f t="shared" si="651"/>
        <v/>
      </c>
      <c r="B3792" s="296" t="str">
        <f t="shared" si="656"/>
        <v/>
      </c>
      <c r="C3792" s="296" t="str">
        <f t="shared" si="657"/>
        <v/>
      </c>
      <c r="D3792" s="297" t="str">
        <f t="shared" si="658"/>
        <v/>
      </c>
      <c r="E3792" s="298" t="str">
        <f t="shared" si="660"/>
        <v/>
      </c>
      <c r="F3792" s="297"/>
      <c r="G3792" s="297">
        <v>3792</v>
      </c>
      <c r="H3792" s="296" t="str">
        <f t="shared" si="659"/>
        <v/>
      </c>
      <c r="I3792" s="299" t="str">
        <f t="shared" si="652"/>
        <v/>
      </c>
      <c r="J3792" s="93"/>
      <c r="L3792" s="278">
        <f t="shared" si="653"/>
        <v>0</v>
      </c>
      <c r="M3792" s="278">
        <f t="shared" si="654"/>
        <v>0</v>
      </c>
      <c r="N3792" s="319">
        <f t="shared" si="655"/>
        <v>0</v>
      </c>
      <c r="O3792" s="300"/>
      <c r="P3792" s="300"/>
      <c r="Q3792" s="297"/>
      <c r="R3792" s="297"/>
      <c r="S3792" s="299" t="str">
        <f t="shared" si="650"/>
        <v/>
      </c>
    </row>
    <row r="3793" spans="1:19" ht="30" customHeight="1" x14ac:dyDescent="0.2">
      <c r="A3793" s="277" t="str">
        <f t="shared" si="651"/>
        <v/>
      </c>
      <c r="B3793" s="296" t="str">
        <f t="shared" si="656"/>
        <v/>
      </c>
      <c r="C3793" s="296" t="str">
        <f t="shared" si="657"/>
        <v/>
      </c>
      <c r="D3793" s="297" t="str">
        <f t="shared" si="658"/>
        <v/>
      </c>
      <c r="E3793" s="298" t="str">
        <f t="shared" si="660"/>
        <v/>
      </c>
      <c r="F3793" s="297"/>
      <c r="G3793" s="297">
        <v>3793</v>
      </c>
      <c r="H3793" s="296" t="str">
        <f t="shared" si="659"/>
        <v/>
      </c>
      <c r="I3793" s="299" t="str">
        <f t="shared" si="652"/>
        <v/>
      </c>
      <c r="J3793" s="93"/>
      <c r="L3793" s="278">
        <f t="shared" si="653"/>
        <v>0</v>
      </c>
      <c r="M3793" s="278">
        <f t="shared" si="654"/>
        <v>0</v>
      </c>
      <c r="N3793" s="319">
        <f t="shared" si="655"/>
        <v>0</v>
      </c>
      <c r="O3793" s="300"/>
      <c r="P3793" s="300"/>
      <c r="Q3793" s="297"/>
      <c r="R3793" s="297"/>
      <c r="S3793" s="299" t="str">
        <f t="shared" ref="S3793:S3856" si="661">IF(R3793="","",CONCATENATE("C",IF(R3793&gt;$X$1-25,0,INT(($X$1-R3793-20)/5))))</f>
        <v/>
      </c>
    </row>
    <row r="3794" spans="1:19" ht="30" customHeight="1" x14ac:dyDescent="0.2">
      <c r="A3794" s="277" t="str">
        <f t="shared" si="651"/>
        <v/>
      </c>
      <c r="B3794" s="296" t="str">
        <f t="shared" si="656"/>
        <v/>
      </c>
      <c r="C3794" s="296" t="str">
        <f t="shared" si="657"/>
        <v/>
      </c>
      <c r="D3794" s="297" t="str">
        <f t="shared" si="658"/>
        <v/>
      </c>
      <c r="E3794" s="298" t="str">
        <f t="shared" si="660"/>
        <v/>
      </c>
      <c r="F3794" s="297"/>
      <c r="G3794" s="297">
        <v>3794</v>
      </c>
      <c r="H3794" s="296" t="str">
        <f t="shared" si="659"/>
        <v/>
      </c>
      <c r="I3794" s="299" t="str">
        <f t="shared" si="652"/>
        <v/>
      </c>
      <c r="J3794" s="93"/>
      <c r="L3794" s="278">
        <f t="shared" si="653"/>
        <v>0</v>
      </c>
      <c r="M3794" s="278">
        <f t="shared" si="654"/>
        <v>0</v>
      </c>
      <c r="N3794" s="319">
        <f t="shared" si="655"/>
        <v>0</v>
      </c>
      <c r="O3794" s="300"/>
      <c r="P3794" s="300"/>
      <c r="Q3794" s="297"/>
      <c r="R3794" s="297"/>
      <c r="S3794" s="299" t="str">
        <f t="shared" si="661"/>
        <v/>
      </c>
    </row>
    <row r="3795" spans="1:19" ht="30" customHeight="1" x14ac:dyDescent="0.2">
      <c r="A3795" s="277" t="str">
        <f t="shared" si="651"/>
        <v/>
      </c>
      <c r="B3795" s="296" t="str">
        <f t="shared" si="656"/>
        <v/>
      </c>
      <c r="C3795" s="296" t="str">
        <f t="shared" si="657"/>
        <v/>
      </c>
      <c r="D3795" s="297" t="str">
        <f t="shared" si="658"/>
        <v/>
      </c>
      <c r="E3795" s="298" t="str">
        <f t="shared" si="660"/>
        <v/>
      </c>
      <c r="F3795" s="297"/>
      <c r="G3795" s="297">
        <v>3795</v>
      </c>
      <c r="H3795" s="296" t="str">
        <f t="shared" si="659"/>
        <v/>
      </c>
      <c r="I3795" s="299" t="str">
        <f t="shared" si="652"/>
        <v/>
      </c>
      <c r="J3795" s="93"/>
      <c r="L3795" s="278">
        <f t="shared" si="653"/>
        <v>0</v>
      </c>
      <c r="M3795" s="278">
        <f t="shared" si="654"/>
        <v>0</v>
      </c>
      <c r="N3795" s="319">
        <f t="shared" si="655"/>
        <v>0</v>
      </c>
      <c r="O3795" s="300"/>
      <c r="P3795" s="300"/>
      <c r="Q3795" s="297"/>
      <c r="R3795" s="297"/>
      <c r="S3795" s="299" t="str">
        <f t="shared" si="661"/>
        <v/>
      </c>
    </row>
    <row r="3796" spans="1:19" ht="30" customHeight="1" x14ac:dyDescent="0.2">
      <c r="A3796" s="277" t="str">
        <f t="shared" si="651"/>
        <v/>
      </c>
      <c r="B3796" s="296" t="str">
        <f t="shared" si="656"/>
        <v/>
      </c>
      <c r="C3796" s="296" t="str">
        <f t="shared" si="657"/>
        <v/>
      </c>
      <c r="D3796" s="297" t="str">
        <f t="shared" si="658"/>
        <v/>
      </c>
      <c r="E3796" s="298" t="str">
        <f t="shared" si="660"/>
        <v/>
      </c>
      <c r="F3796" s="297"/>
      <c r="G3796" s="297">
        <v>3796</v>
      </c>
      <c r="H3796" s="296" t="str">
        <f t="shared" si="659"/>
        <v/>
      </c>
      <c r="I3796" s="299" t="str">
        <f t="shared" si="652"/>
        <v/>
      </c>
      <c r="J3796" s="93"/>
      <c r="L3796" s="278">
        <f t="shared" si="653"/>
        <v>0</v>
      </c>
      <c r="M3796" s="278">
        <f t="shared" si="654"/>
        <v>0</v>
      </c>
      <c r="N3796" s="319">
        <f t="shared" si="655"/>
        <v>0</v>
      </c>
      <c r="O3796" s="300"/>
      <c r="P3796" s="300"/>
      <c r="Q3796" s="297"/>
      <c r="R3796" s="297"/>
      <c r="S3796" s="299" t="str">
        <f t="shared" si="661"/>
        <v/>
      </c>
    </row>
    <row r="3797" spans="1:19" ht="30" customHeight="1" x14ac:dyDescent="0.2">
      <c r="A3797" s="277" t="str">
        <f t="shared" si="651"/>
        <v/>
      </c>
      <c r="B3797" s="296" t="str">
        <f t="shared" si="656"/>
        <v/>
      </c>
      <c r="C3797" s="296" t="str">
        <f t="shared" si="657"/>
        <v/>
      </c>
      <c r="D3797" s="297" t="str">
        <f t="shared" si="658"/>
        <v/>
      </c>
      <c r="E3797" s="298" t="str">
        <f t="shared" si="660"/>
        <v/>
      </c>
      <c r="F3797" s="297"/>
      <c r="G3797" s="297">
        <v>3797</v>
      </c>
      <c r="H3797" s="296" t="str">
        <f t="shared" si="659"/>
        <v/>
      </c>
      <c r="I3797" s="299" t="str">
        <f t="shared" si="652"/>
        <v/>
      </c>
      <c r="J3797" s="93"/>
      <c r="L3797" s="278">
        <f t="shared" si="653"/>
        <v>0</v>
      </c>
      <c r="M3797" s="278">
        <f t="shared" si="654"/>
        <v>0</v>
      </c>
      <c r="N3797" s="319">
        <f t="shared" si="655"/>
        <v>0</v>
      </c>
      <c r="O3797" s="300"/>
      <c r="P3797" s="300"/>
      <c r="Q3797" s="297"/>
      <c r="R3797" s="297"/>
      <c r="S3797" s="299" t="str">
        <f t="shared" si="661"/>
        <v/>
      </c>
    </row>
    <row r="3798" spans="1:19" ht="30" customHeight="1" x14ac:dyDescent="0.2">
      <c r="A3798" s="277" t="str">
        <f t="shared" si="651"/>
        <v/>
      </c>
      <c r="B3798" s="296" t="str">
        <f t="shared" si="656"/>
        <v/>
      </c>
      <c r="C3798" s="296" t="str">
        <f t="shared" si="657"/>
        <v/>
      </c>
      <c r="D3798" s="297" t="str">
        <f t="shared" si="658"/>
        <v/>
      </c>
      <c r="E3798" s="298" t="str">
        <f t="shared" si="660"/>
        <v/>
      </c>
      <c r="F3798" s="297"/>
      <c r="G3798" s="297">
        <v>3798</v>
      </c>
      <c r="H3798" s="296" t="str">
        <f t="shared" si="659"/>
        <v/>
      </c>
      <c r="I3798" s="299" t="str">
        <f t="shared" si="652"/>
        <v/>
      </c>
      <c r="J3798" s="93"/>
      <c r="L3798" s="278">
        <f t="shared" si="653"/>
        <v>0</v>
      </c>
      <c r="M3798" s="278">
        <f t="shared" si="654"/>
        <v>0</v>
      </c>
      <c r="N3798" s="319">
        <f t="shared" si="655"/>
        <v>0</v>
      </c>
      <c r="O3798" s="300"/>
      <c r="P3798" s="300"/>
      <c r="Q3798" s="297"/>
      <c r="R3798" s="297"/>
      <c r="S3798" s="299" t="str">
        <f t="shared" si="661"/>
        <v/>
      </c>
    </row>
    <row r="3799" spans="1:19" ht="30" customHeight="1" x14ac:dyDescent="0.2">
      <c r="A3799" s="277" t="str">
        <f t="shared" si="651"/>
        <v/>
      </c>
      <c r="B3799" s="296" t="str">
        <f t="shared" si="656"/>
        <v/>
      </c>
      <c r="C3799" s="296" t="str">
        <f t="shared" si="657"/>
        <v/>
      </c>
      <c r="D3799" s="297" t="str">
        <f t="shared" si="658"/>
        <v/>
      </c>
      <c r="E3799" s="298" t="str">
        <f t="shared" si="660"/>
        <v/>
      </c>
      <c r="F3799" s="297"/>
      <c r="G3799" s="297">
        <v>3799</v>
      </c>
      <c r="H3799" s="296" t="str">
        <f t="shared" si="659"/>
        <v/>
      </c>
      <c r="I3799" s="299" t="str">
        <f t="shared" si="652"/>
        <v/>
      </c>
      <c r="J3799" s="93"/>
      <c r="L3799" s="278">
        <f t="shared" si="653"/>
        <v>0</v>
      </c>
      <c r="M3799" s="278">
        <f t="shared" si="654"/>
        <v>0</v>
      </c>
      <c r="N3799" s="319">
        <f t="shared" si="655"/>
        <v>0</v>
      </c>
      <c r="O3799" s="300"/>
      <c r="P3799" s="300"/>
      <c r="Q3799" s="297"/>
      <c r="R3799" s="297"/>
      <c r="S3799" s="299" t="str">
        <f t="shared" si="661"/>
        <v/>
      </c>
    </row>
    <row r="3800" spans="1:19" ht="30" customHeight="1" x14ac:dyDescent="0.2">
      <c r="A3800" s="277" t="str">
        <f t="shared" si="651"/>
        <v/>
      </c>
      <c r="B3800" s="296" t="str">
        <f t="shared" si="656"/>
        <v/>
      </c>
      <c r="C3800" s="296" t="str">
        <f t="shared" si="657"/>
        <v/>
      </c>
      <c r="D3800" s="297" t="str">
        <f t="shared" si="658"/>
        <v/>
      </c>
      <c r="E3800" s="298" t="str">
        <f t="shared" si="660"/>
        <v/>
      </c>
      <c r="F3800" s="297"/>
      <c r="G3800" s="297">
        <v>3800</v>
      </c>
      <c r="H3800" s="296" t="str">
        <f t="shared" si="659"/>
        <v/>
      </c>
      <c r="I3800" s="299" t="str">
        <f t="shared" si="652"/>
        <v/>
      </c>
      <c r="J3800" s="93"/>
      <c r="L3800" s="278">
        <f t="shared" si="653"/>
        <v>0</v>
      </c>
      <c r="M3800" s="278">
        <f t="shared" si="654"/>
        <v>0</v>
      </c>
      <c r="N3800" s="319">
        <f t="shared" si="655"/>
        <v>0</v>
      </c>
      <c r="O3800" s="300"/>
      <c r="P3800" s="300"/>
      <c r="Q3800" s="297"/>
      <c r="R3800" s="297"/>
      <c r="S3800" s="299" t="str">
        <f t="shared" si="661"/>
        <v/>
      </c>
    </row>
    <row r="3801" spans="1:19" ht="30" customHeight="1" x14ac:dyDescent="0.2">
      <c r="A3801" s="277" t="str">
        <f t="shared" si="651"/>
        <v/>
      </c>
      <c r="B3801" s="296" t="str">
        <f t="shared" si="656"/>
        <v/>
      </c>
      <c r="C3801" s="296" t="str">
        <f t="shared" si="657"/>
        <v/>
      </c>
      <c r="D3801" s="297" t="str">
        <f t="shared" si="658"/>
        <v/>
      </c>
      <c r="E3801" s="298" t="str">
        <f t="shared" si="660"/>
        <v/>
      </c>
      <c r="F3801" s="297"/>
      <c r="G3801" s="297">
        <v>3801</v>
      </c>
      <c r="H3801" s="296" t="str">
        <f t="shared" si="659"/>
        <v/>
      </c>
      <c r="I3801" s="299" t="str">
        <f t="shared" si="652"/>
        <v/>
      </c>
      <c r="J3801" s="93"/>
      <c r="L3801" s="278">
        <f t="shared" si="653"/>
        <v>0</v>
      </c>
      <c r="M3801" s="278">
        <f t="shared" si="654"/>
        <v>0</v>
      </c>
      <c r="N3801" s="319">
        <f t="shared" si="655"/>
        <v>0</v>
      </c>
      <c r="O3801" s="300"/>
      <c r="P3801" s="300"/>
      <c r="Q3801" s="297"/>
      <c r="R3801" s="297"/>
      <c r="S3801" s="299" t="str">
        <f t="shared" si="661"/>
        <v/>
      </c>
    </row>
    <row r="3802" spans="1:19" ht="30" customHeight="1" x14ac:dyDescent="0.2">
      <c r="A3802" s="277" t="str">
        <f t="shared" si="651"/>
        <v/>
      </c>
      <c r="B3802" s="296" t="str">
        <f t="shared" si="656"/>
        <v/>
      </c>
      <c r="C3802" s="296" t="str">
        <f t="shared" si="657"/>
        <v/>
      </c>
      <c r="D3802" s="297" t="str">
        <f t="shared" si="658"/>
        <v/>
      </c>
      <c r="E3802" s="298" t="str">
        <f t="shared" si="660"/>
        <v/>
      </c>
      <c r="F3802" s="297"/>
      <c r="G3802" s="297">
        <v>3802</v>
      </c>
      <c r="H3802" s="296" t="str">
        <f t="shared" si="659"/>
        <v/>
      </c>
      <c r="I3802" s="299" t="str">
        <f t="shared" si="652"/>
        <v/>
      </c>
      <c r="J3802" s="93"/>
      <c r="L3802" s="278">
        <f t="shared" si="653"/>
        <v>0</v>
      </c>
      <c r="M3802" s="278">
        <f t="shared" si="654"/>
        <v>0</v>
      </c>
      <c r="N3802" s="319">
        <f t="shared" si="655"/>
        <v>0</v>
      </c>
      <c r="O3802" s="300"/>
      <c r="P3802" s="300"/>
      <c r="Q3802" s="297"/>
      <c r="R3802" s="297"/>
      <c r="S3802" s="299" t="str">
        <f t="shared" si="661"/>
        <v/>
      </c>
    </row>
    <row r="3803" spans="1:19" ht="30" customHeight="1" x14ac:dyDescent="0.2">
      <c r="A3803" s="277" t="str">
        <f t="shared" si="651"/>
        <v/>
      </c>
      <c r="B3803" s="296" t="str">
        <f t="shared" si="656"/>
        <v/>
      </c>
      <c r="C3803" s="296" t="str">
        <f t="shared" si="657"/>
        <v/>
      </c>
      <c r="D3803" s="297" t="str">
        <f t="shared" si="658"/>
        <v/>
      </c>
      <c r="E3803" s="298" t="str">
        <f t="shared" si="660"/>
        <v/>
      </c>
      <c r="F3803" s="297"/>
      <c r="G3803" s="297">
        <v>3803</v>
      </c>
      <c r="H3803" s="296" t="str">
        <f t="shared" si="659"/>
        <v/>
      </c>
      <c r="I3803" s="299" t="str">
        <f t="shared" si="652"/>
        <v/>
      </c>
      <c r="J3803" s="93"/>
      <c r="L3803" s="278">
        <f t="shared" si="653"/>
        <v>0</v>
      </c>
      <c r="M3803" s="278">
        <f t="shared" si="654"/>
        <v>0</v>
      </c>
      <c r="N3803" s="319">
        <f t="shared" si="655"/>
        <v>0</v>
      </c>
      <c r="O3803" s="300"/>
      <c r="P3803" s="300"/>
      <c r="Q3803" s="297"/>
      <c r="R3803" s="297"/>
      <c r="S3803" s="299" t="str">
        <f t="shared" si="661"/>
        <v/>
      </c>
    </row>
    <row r="3804" spans="1:19" ht="30" customHeight="1" x14ac:dyDescent="0.2">
      <c r="A3804" s="277" t="str">
        <f t="shared" si="651"/>
        <v/>
      </c>
      <c r="B3804" s="296" t="str">
        <f t="shared" si="656"/>
        <v/>
      </c>
      <c r="C3804" s="296" t="str">
        <f t="shared" si="657"/>
        <v/>
      </c>
      <c r="D3804" s="297" t="str">
        <f t="shared" si="658"/>
        <v/>
      </c>
      <c r="E3804" s="298" t="str">
        <f t="shared" si="660"/>
        <v/>
      </c>
      <c r="F3804" s="297"/>
      <c r="G3804" s="297">
        <v>3804</v>
      </c>
      <c r="H3804" s="296" t="str">
        <f t="shared" si="659"/>
        <v/>
      </c>
      <c r="I3804" s="299" t="str">
        <f t="shared" si="652"/>
        <v/>
      </c>
      <c r="J3804" s="93"/>
      <c r="L3804" s="278">
        <f t="shared" si="653"/>
        <v>0</v>
      </c>
      <c r="M3804" s="278">
        <f t="shared" si="654"/>
        <v>0</v>
      </c>
      <c r="N3804" s="319">
        <f t="shared" si="655"/>
        <v>0</v>
      </c>
      <c r="O3804" s="300"/>
      <c r="P3804" s="300"/>
      <c r="Q3804" s="297"/>
      <c r="R3804" s="297"/>
      <c r="S3804" s="299" t="str">
        <f t="shared" si="661"/>
        <v/>
      </c>
    </row>
    <row r="3805" spans="1:19" ht="30" customHeight="1" x14ac:dyDescent="0.2">
      <c r="A3805" s="277" t="str">
        <f t="shared" si="651"/>
        <v/>
      </c>
      <c r="B3805" s="296" t="str">
        <f t="shared" si="656"/>
        <v/>
      </c>
      <c r="C3805" s="296" t="str">
        <f t="shared" si="657"/>
        <v/>
      </c>
      <c r="D3805" s="297" t="str">
        <f t="shared" si="658"/>
        <v/>
      </c>
      <c r="E3805" s="298" t="str">
        <f t="shared" si="660"/>
        <v/>
      </c>
      <c r="F3805" s="297"/>
      <c r="G3805" s="297">
        <v>3805</v>
      </c>
      <c r="H3805" s="296" t="str">
        <f t="shared" si="659"/>
        <v/>
      </c>
      <c r="I3805" s="299" t="str">
        <f t="shared" si="652"/>
        <v/>
      </c>
      <c r="J3805" s="93"/>
      <c r="L3805" s="278">
        <f t="shared" si="653"/>
        <v>0</v>
      </c>
      <c r="M3805" s="278">
        <f t="shared" si="654"/>
        <v>0</v>
      </c>
      <c r="N3805" s="319">
        <f t="shared" si="655"/>
        <v>0</v>
      </c>
      <c r="O3805" s="300"/>
      <c r="P3805" s="300"/>
      <c r="Q3805" s="297"/>
      <c r="R3805" s="297"/>
      <c r="S3805" s="299" t="str">
        <f t="shared" si="661"/>
        <v/>
      </c>
    </row>
    <row r="3806" spans="1:19" ht="30" customHeight="1" x14ac:dyDescent="0.2">
      <c r="A3806" s="277" t="str">
        <f t="shared" si="651"/>
        <v/>
      </c>
      <c r="B3806" s="296" t="str">
        <f t="shared" si="656"/>
        <v/>
      </c>
      <c r="C3806" s="296" t="str">
        <f t="shared" si="657"/>
        <v/>
      </c>
      <c r="D3806" s="297" t="str">
        <f t="shared" si="658"/>
        <v/>
      </c>
      <c r="E3806" s="298" t="str">
        <f t="shared" si="660"/>
        <v/>
      </c>
      <c r="F3806" s="297"/>
      <c r="G3806" s="297">
        <v>3806</v>
      </c>
      <c r="H3806" s="296" t="str">
        <f t="shared" si="659"/>
        <v/>
      </c>
      <c r="I3806" s="299" t="str">
        <f t="shared" si="652"/>
        <v/>
      </c>
      <c r="J3806" s="93"/>
      <c r="L3806" s="278">
        <f t="shared" si="653"/>
        <v>0</v>
      </c>
      <c r="M3806" s="278">
        <f t="shared" si="654"/>
        <v>0</v>
      </c>
      <c r="N3806" s="319">
        <f t="shared" si="655"/>
        <v>0</v>
      </c>
      <c r="O3806" s="300"/>
      <c r="P3806" s="300"/>
      <c r="Q3806" s="297"/>
      <c r="R3806" s="297"/>
      <c r="S3806" s="299" t="str">
        <f t="shared" si="661"/>
        <v/>
      </c>
    </row>
    <row r="3807" spans="1:19" ht="30" customHeight="1" x14ac:dyDescent="0.2">
      <c r="A3807" s="277" t="str">
        <f t="shared" si="651"/>
        <v/>
      </c>
      <c r="B3807" s="296" t="str">
        <f t="shared" si="656"/>
        <v/>
      </c>
      <c r="C3807" s="296" t="str">
        <f t="shared" si="657"/>
        <v/>
      </c>
      <c r="D3807" s="297" t="str">
        <f t="shared" si="658"/>
        <v/>
      </c>
      <c r="E3807" s="298" t="str">
        <f t="shared" si="660"/>
        <v/>
      </c>
      <c r="F3807" s="297"/>
      <c r="G3807" s="297">
        <v>3807</v>
      </c>
      <c r="H3807" s="296" t="str">
        <f t="shared" si="659"/>
        <v/>
      </c>
      <c r="I3807" s="299" t="str">
        <f t="shared" si="652"/>
        <v/>
      </c>
      <c r="J3807" s="93"/>
      <c r="L3807" s="278">
        <f t="shared" si="653"/>
        <v>0</v>
      </c>
      <c r="M3807" s="278">
        <f t="shared" si="654"/>
        <v>0</v>
      </c>
      <c r="N3807" s="319">
        <f t="shared" si="655"/>
        <v>0</v>
      </c>
      <c r="O3807" s="300"/>
      <c r="P3807" s="300"/>
      <c r="Q3807" s="297"/>
      <c r="R3807" s="297"/>
      <c r="S3807" s="299" t="str">
        <f t="shared" si="661"/>
        <v/>
      </c>
    </row>
    <row r="3808" spans="1:19" ht="30" customHeight="1" x14ac:dyDescent="0.2">
      <c r="A3808" s="277" t="str">
        <f t="shared" si="651"/>
        <v/>
      </c>
      <c r="B3808" s="296" t="str">
        <f t="shared" si="656"/>
        <v/>
      </c>
      <c r="C3808" s="296" t="str">
        <f t="shared" si="657"/>
        <v/>
      </c>
      <c r="D3808" s="297" t="str">
        <f t="shared" si="658"/>
        <v/>
      </c>
      <c r="E3808" s="298" t="str">
        <f t="shared" si="660"/>
        <v/>
      </c>
      <c r="F3808" s="297"/>
      <c r="G3808" s="297">
        <v>3808</v>
      </c>
      <c r="H3808" s="296" t="str">
        <f t="shared" si="659"/>
        <v/>
      </c>
      <c r="I3808" s="299" t="str">
        <f t="shared" si="652"/>
        <v/>
      </c>
      <c r="J3808" s="93"/>
      <c r="L3808" s="278">
        <f t="shared" si="653"/>
        <v>0</v>
      </c>
      <c r="M3808" s="278">
        <f t="shared" si="654"/>
        <v>0</v>
      </c>
      <c r="N3808" s="319">
        <f t="shared" si="655"/>
        <v>0</v>
      </c>
      <c r="O3808" s="300"/>
      <c r="P3808" s="300"/>
      <c r="Q3808" s="297"/>
      <c r="R3808" s="297"/>
      <c r="S3808" s="299" t="str">
        <f t="shared" si="661"/>
        <v/>
      </c>
    </row>
    <row r="3809" spans="1:19" ht="30" customHeight="1" x14ac:dyDescent="0.2">
      <c r="A3809" s="277" t="str">
        <f t="shared" si="651"/>
        <v/>
      </c>
      <c r="B3809" s="296" t="str">
        <f t="shared" si="656"/>
        <v/>
      </c>
      <c r="C3809" s="296" t="str">
        <f t="shared" si="657"/>
        <v/>
      </c>
      <c r="D3809" s="297" t="str">
        <f t="shared" si="658"/>
        <v/>
      </c>
      <c r="E3809" s="298" t="str">
        <f t="shared" si="660"/>
        <v/>
      </c>
      <c r="F3809" s="297"/>
      <c r="G3809" s="297">
        <v>3809</v>
      </c>
      <c r="H3809" s="296" t="str">
        <f t="shared" si="659"/>
        <v/>
      </c>
      <c r="I3809" s="299" t="str">
        <f t="shared" si="652"/>
        <v/>
      </c>
      <c r="J3809" s="93"/>
      <c r="L3809" s="278">
        <f t="shared" si="653"/>
        <v>0</v>
      </c>
      <c r="M3809" s="278">
        <f t="shared" si="654"/>
        <v>0</v>
      </c>
      <c r="N3809" s="319">
        <f t="shared" si="655"/>
        <v>0</v>
      </c>
      <c r="O3809" s="300"/>
      <c r="P3809" s="300"/>
      <c r="Q3809" s="297"/>
      <c r="R3809" s="297"/>
      <c r="S3809" s="299" t="str">
        <f t="shared" si="661"/>
        <v/>
      </c>
    </row>
    <row r="3810" spans="1:19" ht="30" customHeight="1" x14ac:dyDescent="0.2">
      <c r="A3810" s="277" t="str">
        <f t="shared" si="651"/>
        <v/>
      </c>
      <c r="B3810" s="296" t="str">
        <f t="shared" si="656"/>
        <v/>
      </c>
      <c r="C3810" s="296" t="str">
        <f t="shared" si="657"/>
        <v/>
      </c>
      <c r="D3810" s="297" t="str">
        <f t="shared" si="658"/>
        <v/>
      </c>
      <c r="E3810" s="298" t="str">
        <f t="shared" si="660"/>
        <v/>
      </c>
      <c r="F3810" s="297"/>
      <c r="G3810" s="297">
        <v>3810</v>
      </c>
      <c r="H3810" s="296" t="str">
        <f t="shared" si="659"/>
        <v/>
      </c>
      <c r="I3810" s="299" t="str">
        <f t="shared" si="652"/>
        <v/>
      </c>
      <c r="J3810" s="93"/>
      <c r="L3810" s="278">
        <f t="shared" si="653"/>
        <v>0</v>
      </c>
      <c r="M3810" s="278">
        <f t="shared" si="654"/>
        <v>0</v>
      </c>
      <c r="N3810" s="319">
        <f t="shared" si="655"/>
        <v>0</v>
      </c>
      <c r="O3810" s="300"/>
      <c r="P3810" s="300"/>
      <c r="Q3810" s="297"/>
      <c r="R3810" s="297"/>
      <c r="S3810" s="299" t="str">
        <f t="shared" si="661"/>
        <v/>
      </c>
    </row>
    <row r="3811" spans="1:19" ht="30" customHeight="1" x14ac:dyDescent="0.2">
      <c r="A3811" s="277" t="str">
        <f t="shared" si="651"/>
        <v/>
      </c>
      <c r="B3811" s="296" t="str">
        <f t="shared" si="656"/>
        <v/>
      </c>
      <c r="C3811" s="296" t="str">
        <f t="shared" si="657"/>
        <v/>
      </c>
      <c r="D3811" s="297" t="str">
        <f t="shared" si="658"/>
        <v/>
      </c>
      <c r="E3811" s="298" t="str">
        <f t="shared" si="660"/>
        <v/>
      </c>
      <c r="F3811" s="297"/>
      <c r="G3811" s="297">
        <v>3811</v>
      </c>
      <c r="H3811" s="296" t="str">
        <f t="shared" si="659"/>
        <v/>
      </c>
      <c r="I3811" s="299" t="str">
        <f t="shared" si="652"/>
        <v/>
      </c>
      <c r="J3811" s="93"/>
      <c r="L3811" s="278">
        <f t="shared" si="653"/>
        <v>0</v>
      </c>
      <c r="M3811" s="278">
        <f t="shared" si="654"/>
        <v>0</v>
      </c>
      <c r="N3811" s="319">
        <f t="shared" si="655"/>
        <v>0</v>
      </c>
      <c r="O3811" s="300"/>
      <c r="P3811" s="300"/>
      <c r="Q3811" s="297"/>
      <c r="R3811" s="297"/>
      <c r="S3811" s="299" t="str">
        <f t="shared" si="661"/>
        <v/>
      </c>
    </row>
    <row r="3812" spans="1:19" ht="30" customHeight="1" x14ac:dyDescent="0.2">
      <c r="A3812" s="277" t="str">
        <f t="shared" si="651"/>
        <v/>
      </c>
      <c r="B3812" s="296" t="str">
        <f t="shared" si="656"/>
        <v/>
      </c>
      <c r="C3812" s="296" t="str">
        <f t="shared" si="657"/>
        <v/>
      </c>
      <c r="D3812" s="297" t="str">
        <f t="shared" si="658"/>
        <v/>
      </c>
      <c r="E3812" s="298" t="str">
        <f t="shared" si="660"/>
        <v/>
      </c>
      <c r="F3812" s="297"/>
      <c r="G3812" s="297">
        <v>3812</v>
      </c>
      <c r="H3812" s="296" t="str">
        <f t="shared" si="659"/>
        <v/>
      </c>
      <c r="I3812" s="299" t="str">
        <f t="shared" si="652"/>
        <v/>
      </c>
      <c r="J3812" s="93"/>
      <c r="L3812" s="278">
        <f t="shared" si="653"/>
        <v>0</v>
      </c>
      <c r="M3812" s="278">
        <f t="shared" si="654"/>
        <v>0</v>
      </c>
      <c r="N3812" s="319">
        <f t="shared" si="655"/>
        <v>0</v>
      </c>
      <c r="O3812" s="300"/>
      <c r="P3812" s="300"/>
      <c r="Q3812" s="297"/>
      <c r="R3812" s="297"/>
      <c r="S3812" s="299" t="str">
        <f t="shared" si="661"/>
        <v/>
      </c>
    </row>
    <row r="3813" spans="1:19" ht="30" customHeight="1" x14ac:dyDescent="0.2">
      <c r="A3813" s="277" t="str">
        <f t="shared" si="651"/>
        <v/>
      </c>
      <c r="B3813" s="296" t="str">
        <f t="shared" si="656"/>
        <v/>
      </c>
      <c r="C3813" s="296" t="str">
        <f t="shared" si="657"/>
        <v/>
      </c>
      <c r="D3813" s="297" t="str">
        <f t="shared" si="658"/>
        <v/>
      </c>
      <c r="E3813" s="298" t="str">
        <f t="shared" si="660"/>
        <v/>
      </c>
      <c r="F3813" s="297"/>
      <c r="G3813" s="297">
        <v>3813</v>
      </c>
      <c r="H3813" s="296" t="str">
        <f t="shared" si="659"/>
        <v/>
      </c>
      <c r="I3813" s="299" t="str">
        <f t="shared" si="652"/>
        <v/>
      </c>
      <c r="J3813" s="93"/>
      <c r="L3813" s="278">
        <f t="shared" si="653"/>
        <v>0</v>
      </c>
      <c r="M3813" s="278">
        <f t="shared" si="654"/>
        <v>0</v>
      </c>
      <c r="N3813" s="319">
        <f t="shared" si="655"/>
        <v>0</v>
      </c>
      <c r="O3813" s="300"/>
      <c r="P3813" s="300"/>
      <c r="Q3813" s="297"/>
      <c r="R3813" s="297"/>
      <c r="S3813" s="299" t="str">
        <f t="shared" si="661"/>
        <v/>
      </c>
    </row>
    <row r="3814" spans="1:19" ht="30" customHeight="1" x14ac:dyDescent="0.2">
      <c r="A3814" s="277" t="str">
        <f t="shared" si="651"/>
        <v/>
      </c>
      <c r="B3814" s="296" t="str">
        <f t="shared" si="656"/>
        <v/>
      </c>
      <c r="C3814" s="296" t="str">
        <f t="shared" si="657"/>
        <v/>
      </c>
      <c r="D3814" s="297" t="str">
        <f t="shared" si="658"/>
        <v/>
      </c>
      <c r="E3814" s="298" t="str">
        <f t="shared" si="660"/>
        <v/>
      </c>
      <c r="F3814" s="297"/>
      <c r="G3814" s="297">
        <v>3814</v>
      </c>
      <c r="H3814" s="296" t="str">
        <f t="shared" si="659"/>
        <v/>
      </c>
      <c r="I3814" s="299" t="str">
        <f t="shared" si="652"/>
        <v/>
      </c>
      <c r="J3814" s="93"/>
      <c r="L3814" s="278">
        <f t="shared" si="653"/>
        <v>0</v>
      </c>
      <c r="M3814" s="278">
        <f t="shared" si="654"/>
        <v>0</v>
      </c>
      <c r="N3814" s="319">
        <f t="shared" si="655"/>
        <v>0</v>
      </c>
      <c r="O3814" s="300"/>
      <c r="P3814" s="300"/>
      <c r="Q3814" s="297"/>
      <c r="R3814" s="297"/>
      <c r="S3814" s="299" t="str">
        <f t="shared" si="661"/>
        <v/>
      </c>
    </row>
    <row r="3815" spans="1:19" ht="30" customHeight="1" x14ac:dyDescent="0.2">
      <c r="A3815" s="277" t="str">
        <f t="shared" si="651"/>
        <v/>
      </c>
      <c r="B3815" s="296" t="str">
        <f t="shared" si="656"/>
        <v/>
      </c>
      <c r="C3815" s="296" t="str">
        <f t="shared" si="657"/>
        <v/>
      </c>
      <c r="D3815" s="297" t="str">
        <f t="shared" si="658"/>
        <v/>
      </c>
      <c r="E3815" s="298" t="str">
        <f t="shared" si="660"/>
        <v/>
      </c>
      <c r="F3815" s="297"/>
      <c r="G3815" s="297">
        <v>3815</v>
      </c>
      <c r="H3815" s="296" t="str">
        <f t="shared" si="659"/>
        <v/>
      </c>
      <c r="I3815" s="299" t="str">
        <f t="shared" si="652"/>
        <v/>
      </c>
      <c r="J3815" s="93"/>
      <c r="L3815" s="278">
        <f t="shared" si="653"/>
        <v>0</v>
      </c>
      <c r="M3815" s="278">
        <f t="shared" si="654"/>
        <v>0</v>
      </c>
      <c r="N3815" s="319">
        <f t="shared" si="655"/>
        <v>0</v>
      </c>
      <c r="O3815" s="300"/>
      <c r="P3815" s="300"/>
      <c r="Q3815" s="297"/>
      <c r="R3815" s="297"/>
      <c r="S3815" s="299" t="str">
        <f t="shared" si="661"/>
        <v/>
      </c>
    </row>
    <row r="3816" spans="1:19" ht="30" customHeight="1" x14ac:dyDescent="0.2">
      <c r="A3816" s="277" t="str">
        <f t="shared" si="651"/>
        <v/>
      </c>
      <c r="B3816" s="296" t="str">
        <f t="shared" si="656"/>
        <v/>
      </c>
      <c r="C3816" s="296" t="str">
        <f t="shared" si="657"/>
        <v/>
      </c>
      <c r="D3816" s="297" t="str">
        <f t="shared" si="658"/>
        <v/>
      </c>
      <c r="E3816" s="298" t="str">
        <f t="shared" si="660"/>
        <v/>
      </c>
      <c r="F3816" s="297"/>
      <c r="G3816" s="297">
        <v>3816</v>
      </c>
      <c r="H3816" s="296" t="str">
        <f t="shared" si="659"/>
        <v/>
      </c>
      <c r="I3816" s="299" t="str">
        <f t="shared" si="652"/>
        <v/>
      </c>
      <c r="J3816" s="93"/>
      <c r="L3816" s="278">
        <f t="shared" si="653"/>
        <v>0</v>
      </c>
      <c r="M3816" s="278">
        <f t="shared" si="654"/>
        <v>0</v>
      </c>
      <c r="N3816" s="319">
        <f t="shared" si="655"/>
        <v>0</v>
      </c>
      <c r="O3816" s="300"/>
      <c r="P3816" s="300"/>
      <c r="Q3816" s="297"/>
      <c r="R3816" s="297"/>
      <c r="S3816" s="299" t="str">
        <f t="shared" si="661"/>
        <v/>
      </c>
    </row>
    <row r="3817" spans="1:19" ht="30" customHeight="1" x14ac:dyDescent="0.2">
      <c r="A3817" s="277" t="str">
        <f t="shared" si="651"/>
        <v/>
      </c>
      <c r="B3817" s="296" t="str">
        <f t="shared" si="656"/>
        <v/>
      </c>
      <c r="C3817" s="296" t="str">
        <f t="shared" si="657"/>
        <v/>
      </c>
      <c r="D3817" s="297" t="str">
        <f t="shared" si="658"/>
        <v/>
      </c>
      <c r="E3817" s="298" t="str">
        <f t="shared" si="660"/>
        <v/>
      </c>
      <c r="F3817" s="297"/>
      <c r="G3817" s="297">
        <v>3817</v>
      </c>
      <c r="H3817" s="296" t="str">
        <f t="shared" si="659"/>
        <v/>
      </c>
      <c r="I3817" s="299" t="str">
        <f t="shared" si="652"/>
        <v/>
      </c>
      <c r="J3817" s="93"/>
      <c r="L3817" s="278">
        <f t="shared" si="653"/>
        <v>0</v>
      </c>
      <c r="M3817" s="278">
        <f t="shared" si="654"/>
        <v>0</v>
      </c>
      <c r="N3817" s="319">
        <f t="shared" si="655"/>
        <v>0</v>
      </c>
      <c r="O3817" s="300"/>
      <c r="P3817" s="300"/>
      <c r="Q3817" s="297"/>
      <c r="R3817" s="297"/>
      <c r="S3817" s="299" t="str">
        <f t="shared" si="661"/>
        <v/>
      </c>
    </row>
    <row r="3818" spans="1:19" ht="30" customHeight="1" x14ac:dyDescent="0.2">
      <c r="A3818" s="277" t="str">
        <f t="shared" si="651"/>
        <v/>
      </c>
      <c r="B3818" s="296" t="str">
        <f t="shared" si="656"/>
        <v/>
      </c>
      <c r="C3818" s="296" t="str">
        <f t="shared" si="657"/>
        <v/>
      </c>
      <c r="D3818" s="297" t="str">
        <f t="shared" si="658"/>
        <v/>
      </c>
      <c r="E3818" s="298" t="str">
        <f t="shared" si="660"/>
        <v/>
      </c>
      <c r="F3818" s="297"/>
      <c r="G3818" s="297">
        <v>3818</v>
      </c>
      <c r="H3818" s="296" t="str">
        <f t="shared" si="659"/>
        <v/>
      </c>
      <c r="I3818" s="299" t="str">
        <f t="shared" si="652"/>
        <v/>
      </c>
      <c r="J3818" s="93"/>
      <c r="L3818" s="278">
        <f t="shared" si="653"/>
        <v>0</v>
      </c>
      <c r="M3818" s="278">
        <f t="shared" si="654"/>
        <v>0</v>
      </c>
      <c r="N3818" s="319">
        <f t="shared" si="655"/>
        <v>0</v>
      </c>
      <c r="O3818" s="300"/>
      <c r="P3818" s="300"/>
      <c r="Q3818" s="297"/>
      <c r="R3818" s="297"/>
      <c r="S3818" s="299" t="str">
        <f t="shared" si="661"/>
        <v/>
      </c>
    </row>
    <row r="3819" spans="1:19" ht="30" customHeight="1" x14ac:dyDescent="0.2">
      <c r="A3819" s="277" t="str">
        <f t="shared" si="651"/>
        <v/>
      </c>
      <c r="B3819" s="296" t="str">
        <f t="shared" si="656"/>
        <v/>
      </c>
      <c r="C3819" s="296" t="str">
        <f t="shared" si="657"/>
        <v/>
      </c>
      <c r="D3819" s="297" t="str">
        <f t="shared" si="658"/>
        <v/>
      </c>
      <c r="E3819" s="298" t="str">
        <f t="shared" si="660"/>
        <v/>
      </c>
      <c r="F3819" s="297"/>
      <c r="G3819" s="297">
        <v>3819</v>
      </c>
      <c r="H3819" s="296" t="str">
        <f t="shared" si="659"/>
        <v/>
      </c>
      <c r="I3819" s="299" t="str">
        <f t="shared" si="652"/>
        <v/>
      </c>
      <c r="J3819" s="93"/>
      <c r="L3819" s="278">
        <f t="shared" si="653"/>
        <v>0</v>
      </c>
      <c r="M3819" s="278">
        <f t="shared" si="654"/>
        <v>0</v>
      </c>
      <c r="N3819" s="319">
        <f t="shared" si="655"/>
        <v>0</v>
      </c>
      <c r="O3819" s="300"/>
      <c r="P3819" s="300"/>
      <c r="Q3819" s="297"/>
      <c r="R3819" s="297"/>
      <c r="S3819" s="299" t="str">
        <f t="shared" si="661"/>
        <v/>
      </c>
    </row>
    <row r="3820" spans="1:19" ht="30" customHeight="1" x14ac:dyDescent="0.2">
      <c r="A3820" s="277" t="str">
        <f t="shared" si="651"/>
        <v/>
      </c>
      <c r="B3820" s="296" t="str">
        <f t="shared" si="656"/>
        <v/>
      </c>
      <c r="C3820" s="296" t="str">
        <f t="shared" si="657"/>
        <v/>
      </c>
      <c r="D3820" s="297" t="str">
        <f t="shared" si="658"/>
        <v/>
      </c>
      <c r="E3820" s="298" t="str">
        <f t="shared" si="660"/>
        <v/>
      </c>
      <c r="F3820" s="297"/>
      <c r="G3820" s="297">
        <v>3820</v>
      </c>
      <c r="H3820" s="296" t="str">
        <f t="shared" si="659"/>
        <v/>
      </c>
      <c r="I3820" s="299" t="str">
        <f t="shared" si="652"/>
        <v/>
      </c>
      <c r="J3820" s="93"/>
      <c r="L3820" s="278">
        <f t="shared" si="653"/>
        <v>0</v>
      </c>
      <c r="M3820" s="278">
        <f t="shared" si="654"/>
        <v>0</v>
      </c>
      <c r="N3820" s="319">
        <f t="shared" si="655"/>
        <v>0</v>
      </c>
      <c r="O3820" s="300"/>
      <c r="P3820" s="300"/>
      <c r="Q3820" s="297"/>
      <c r="R3820" s="297"/>
      <c r="S3820" s="299" t="str">
        <f t="shared" si="661"/>
        <v/>
      </c>
    </row>
    <row r="3821" spans="1:19" ht="30" customHeight="1" x14ac:dyDescent="0.2">
      <c r="A3821" s="277" t="str">
        <f t="shared" si="651"/>
        <v/>
      </c>
      <c r="B3821" s="296" t="str">
        <f t="shared" si="656"/>
        <v/>
      </c>
      <c r="C3821" s="296" t="str">
        <f t="shared" si="657"/>
        <v/>
      </c>
      <c r="D3821" s="297" t="str">
        <f t="shared" si="658"/>
        <v/>
      </c>
      <c r="E3821" s="298" t="str">
        <f t="shared" si="660"/>
        <v/>
      </c>
      <c r="F3821" s="297"/>
      <c r="G3821" s="297">
        <v>3821</v>
      </c>
      <c r="H3821" s="296" t="str">
        <f t="shared" si="659"/>
        <v/>
      </c>
      <c r="I3821" s="299" t="str">
        <f t="shared" si="652"/>
        <v/>
      </c>
      <c r="J3821" s="93"/>
      <c r="L3821" s="278">
        <f t="shared" si="653"/>
        <v>0</v>
      </c>
      <c r="M3821" s="278">
        <f t="shared" si="654"/>
        <v>0</v>
      </c>
      <c r="N3821" s="319">
        <f t="shared" si="655"/>
        <v>0</v>
      </c>
      <c r="O3821" s="300"/>
      <c r="P3821" s="300"/>
      <c r="Q3821" s="297"/>
      <c r="R3821" s="297"/>
      <c r="S3821" s="299" t="str">
        <f t="shared" si="661"/>
        <v/>
      </c>
    </row>
    <row r="3822" spans="1:19" ht="30" customHeight="1" x14ac:dyDescent="0.2">
      <c r="A3822" s="277" t="str">
        <f t="shared" si="651"/>
        <v/>
      </c>
      <c r="B3822" s="296" t="str">
        <f t="shared" si="656"/>
        <v/>
      </c>
      <c r="C3822" s="296" t="str">
        <f t="shared" si="657"/>
        <v/>
      </c>
      <c r="D3822" s="297" t="str">
        <f t="shared" si="658"/>
        <v/>
      </c>
      <c r="E3822" s="298" t="str">
        <f t="shared" si="660"/>
        <v/>
      </c>
      <c r="F3822" s="297"/>
      <c r="G3822" s="297">
        <v>3822</v>
      </c>
      <c r="H3822" s="296" t="str">
        <f t="shared" si="659"/>
        <v/>
      </c>
      <c r="I3822" s="299" t="str">
        <f t="shared" si="652"/>
        <v/>
      </c>
      <c r="J3822" s="93"/>
      <c r="L3822" s="278">
        <f t="shared" si="653"/>
        <v>0</v>
      </c>
      <c r="M3822" s="278">
        <f t="shared" si="654"/>
        <v>0</v>
      </c>
      <c r="N3822" s="319">
        <f t="shared" si="655"/>
        <v>0</v>
      </c>
      <c r="O3822" s="300"/>
      <c r="P3822" s="300"/>
      <c r="Q3822" s="297"/>
      <c r="R3822" s="297"/>
      <c r="S3822" s="299" t="str">
        <f t="shared" si="661"/>
        <v/>
      </c>
    </row>
    <row r="3823" spans="1:19" ht="30" customHeight="1" x14ac:dyDescent="0.2">
      <c r="A3823" s="277" t="str">
        <f t="shared" si="651"/>
        <v/>
      </c>
      <c r="B3823" s="296" t="str">
        <f t="shared" si="656"/>
        <v/>
      </c>
      <c r="C3823" s="296" t="str">
        <f t="shared" si="657"/>
        <v/>
      </c>
      <c r="D3823" s="297" t="str">
        <f t="shared" si="658"/>
        <v/>
      </c>
      <c r="E3823" s="298" t="str">
        <f t="shared" si="660"/>
        <v/>
      </c>
      <c r="F3823" s="297"/>
      <c r="G3823" s="297">
        <v>3823</v>
      </c>
      <c r="H3823" s="296" t="str">
        <f t="shared" si="659"/>
        <v/>
      </c>
      <c r="I3823" s="299" t="str">
        <f t="shared" si="652"/>
        <v/>
      </c>
      <c r="J3823" s="93"/>
      <c r="L3823" s="278">
        <f t="shared" si="653"/>
        <v>0</v>
      </c>
      <c r="M3823" s="278">
        <f t="shared" si="654"/>
        <v>0</v>
      </c>
      <c r="N3823" s="319">
        <f t="shared" si="655"/>
        <v>0</v>
      </c>
      <c r="O3823" s="300"/>
      <c r="P3823" s="300"/>
      <c r="Q3823" s="297"/>
      <c r="R3823" s="297"/>
      <c r="S3823" s="299" t="str">
        <f t="shared" si="661"/>
        <v/>
      </c>
    </row>
    <row r="3824" spans="1:19" ht="30" customHeight="1" x14ac:dyDescent="0.2">
      <c r="A3824" s="277" t="str">
        <f t="shared" si="651"/>
        <v/>
      </c>
      <c r="B3824" s="296" t="str">
        <f t="shared" si="656"/>
        <v/>
      </c>
      <c r="C3824" s="296" t="str">
        <f t="shared" si="657"/>
        <v/>
      </c>
      <c r="D3824" s="297" t="str">
        <f t="shared" si="658"/>
        <v/>
      </c>
      <c r="E3824" s="298" t="str">
        <f t="shared" si="660"/>
        <v/>
      </c>
      <c r="F3824" s="297"/>
      <c r="G3824" s="297">
        <v>3824</v>
      </c>
      <c r="H3824" s="296" t="str">
        <f t="shared" si="659"/>
        <v/>
      </c>
      <c r="I3824" s="299" t="str">
        <f t="shared" si="652"/>
        <v/>
      </c>
      <c r="J3824" s="93"/>
      <c r="L3824" s="278">
        <f t="shared" si="653"/>
        <v>0</v>
      </c>
      <c r="M3824" s="278">
        <f t="shared" si="654"/>
        <v>0</v>
      </c>
      <c r="N3824" s="319">
        <f t="shared" si="655"/>
        <v>0</v>
      </c>
      <c r="O3824" s="300"/>
      <c r="P3824" s="300"/>
      <c r="Q3824" s="297"/>
      <c r="R3824" s="297"/>
      <c r="S3824" s="299" t="str">
        <f t="shared" si="661"/>
        <v/>
      </c>
    </row>
    <row r="3825" spans="1:19" ht="30" customHeight="1" x14ac:dyDescent="0.2">
      <c r="A3825" s="277" t="str">
        <f t="shared" si="651"/>
        <v/>
      </c>
      <c r="B3825" s="296" t="str">
        <f t="shared" si="656"/>
        <v/>
      </c>
      <c r="C3825" s="296" t="str">
        <f t="shared" si="657"/>
        <v/>
      </c>
      <c r="D3825" s="297" t="str">
        <f t="shared" si="658"/>
        <v/>
      </c>
      <c r="E3825" s="298" t="str">
        <f t="shared" si="660"/>
        <v/>
      </c>
      <c r="F3825" s="297"/>
      <c r="G3825" s="297">
        <v>3825</v>
      </c>
      <c r="H3825" s="296" t="str">
        <f t="shared" si="659"/>
        <v/>
      </c>
      <c r="I3825" s="299" t="str">
        <f t="shared" si="652"/>
        <v/>
      </c>
      <c r="J3825" s="93"/>
      <c r="L3825" s="278">
        <f t="shared" si="653"/>
        <v>0</v>
      </c>
      <c r="M3825" s="278">
        <f t="shared" si="654"/>
        <v>0</v>
      </c>
      <c r="N3825" s="319">
        <f t="shared" si="655"/>
        <v>0</v>
      </c>
      <c r="O3825" s="300"/>
      <c r="P3825" s="300"/>
      <c r="Q3825" s="297"/>
      <c r="R3825" s="297"/>
      <c r="S3825" s="299" t="str">
        <f t="shared" si="661"/>
        <v/>
      </c>
    </row>
    <row r="3826" spans="1:19" ht="30" customHeight="1" x14ac:dyDescent="0.2">
      <c r="A3826" s="277" t="str">
        <f t="shared" si="651"/>
        <v/>
      </c>
      <c r="B3826" s="296" t="str">
        <f t="shared" si="656"/>
        <v/>
      </c>
      <c r="C3826" s="296" t="str">
        <f t="shared" si="657"/>
        <v/>
      </c>
      <c r="D3826" s="297" t="str">
        <f t="shared" si="658"/>
        <v/>
      </c>
      <c r="E3826" s="298" t="str">
        <f t="shared" si="660"/>
        <v/>
      </c>
      <c r="F3826" s="297"/>
      <c r="G3826" s="297">
        <v>3826</v>
      </c>
      <c r="H3826" s="296" t="str">
        <f t="shared" si="659"/>
        <v/>
      </c>
      <c r="I3826" s="299" t="str">
        <f t="shared" si="652"/>
        <v/>
      </c>
      <c r="J3826" s="93"/>
      <c r="L3826" s="278">
        <f t="shared" si="653"/>
        <v>0</v>
      </c>
      <c r="M3826" s="278">
        <f t="shared" si="654"/>
        <v>0</v>
      </c>
      <c r="N3826" s="319">
        <f t="shared" si="655"/>
        <v>0</v>
      </c>
      <c r="O3826" s="300"/>
      <c r="P3826" s="300"/>
      <c r="Q3826" s="297"/>
      <c r="R3826" s="297"/>
      <c r="S3826" s="299" t="str">
        <f t="shared" si="661"/>
        <v/>
      </c>
    </row>
    <row r="3827" spans="1:19" ht="30" customHeight="1" x14ac:dyDescent="0.2">
      <c r="A3827" s="277" t="str">
        <f t="shared" si="651"/>
        <v/>
      </c>
      <c r="B3827" s="296" t="str">
        <f t="shared" si="656"/>
        <v/>
      </c>
      <c r="C3827" s="296" t="str">
        <f t="shared" si="657"/>
        <v/>
      </c>
      <c r="D3827" s="297" t="str">
        <f t="shared" si="658"/>
        <v/>
      </c>
      <c r="E3827" s="298" t="str">
        <f t="shared" si="660"/>
        <v/>
      </c>
      <c r="F3827" s="297"/>
      <c r="G3827" s="297">
        <v>3827</v>
      </c>
      <c r="H3827" s="296" t="str">
        <f t="shared" si="659"/>
        <v/>
      </c>
      <c r="I3827" s="299" t="str">
        <f t="shared" si="652"/>
        <v/>
      </c>
      <c r="J3827" s="93"/>
      <c r="L3827" s="278">
        <f t="shared" si="653"/>
        <v>0</v>
      </c>
      <c r="M3827" s="278">
        <f t="shared" si="654"/>
        <v>0</v>
      </c>
      <c r="N3827" s="319">
        <f t="shared" si="655"/>
        <v>0</v>
      </c>
      <c r="O3827" s="300"/>
      <c r="P3827" s="300"/>
      <c r="Q3827" s="297"/>
      <c r="R3827" s="297"/>
      <c r="S3827" s="299" t="str">
        <f t="shared" si="661"/>
        <v/>
      </c>
    </row>
    <row r="3828" spans="1:19" ht="30" customHeight="1" x14ac:dyDescent="0.2">
      <c r="A3828" s="277" t="str">
        <f t="shared" si="651"/>
        <v/>
      </c>
      <c r="B3828" s="296" t="str">
        <f t="shared" si="656"/>
        <v/>
      </c>
      <c r="C3828" s="296" t="str">
        <f t="shared" si="657"/>
        <v/>
      </c>
      <c r="D3828" s="297" t="str">
        <f t="shared" si="658"/>
        <v/>
      </c>
      <c r="E3828" s="298" t="str">
        <f t="shared" si="660"/>
        <v/>
      </c>
      <c r="F3828" s="297"/>
      <c r="G3828" s="297">
        <v>3828</v>
      </c>
      <c r="H3828" s="296" t="str">
        <f t="shared" si="659"/>
        <v/>
      </c>
      <c r="I3828" s="299" t="str">
        <f t="shared" si="652"/>
        <v/>
      </c>
      <c r="J3828" s="93"/>
      <c r="L3828" s="278">
        <f t="shared" si="653"/>
        <v>0</v>
      </c>
      <c r="M3828" s="278">
        <f t="shared" si="654"/>
        <v>0</v>
      </c>
      <c r="N3828" s="319">
        <f t="shared" si="655"/>
        <v>0</v>
      </c>
      <c r="O3828" s="300"/>
      <c r="P3828" s="300"/>
      <c r="Q3828" s="297"/>
      <c r="R3828" s="297"/>
      <c r="S3828" s="299" t="str">
        <f t="shared" si="661"/>
        <v/>
      </c>
    </row>
    <row r="3829" spans="1:19" ht="30" customHeight="1" x14ac:dyDescent="0.2">
      <c r="A3829" s="277" t="str">
        <f t="shared" si="651"/>
        <v/>
      </c>
      <c r="B3829" s="296" t="str">
        <f t="shared" si="656"/>
        <v/>
      </c>
      <c r="C3829" s="296" t="str">
        <f t="shared" si="657"/>
        <v/>
      </c>
      <c r="D3829" s="297" t="str">
        <f t="shared" si="658"/>
        <v/>
      </c>
      <c r="E3829" s="298" t="str">
        <f t="shared" si="660"/>
        <v/>
      </c>
      <c r="F3829" s="297"/>
      <c r="G3829" s="297">
        <v>3829</v>
      </c>
      <c r="H3829" s="296" t="str">
        <f t="shared" si="659"/>
        <v/>
      </c>
      <c r="I3829" s="299" t="str">
        <f t="shared" si="652"/>
        <v/>
      </c>
      <c r="J3829" s="93"/>
      <c r="L3829" s="278">
        <f t="shared" si="653"/>
        <v>0</v>
      </c>
      <c r="M3829" s="278">
        <f t="shared" si="654"/>
        <v>0</v>
      </c>
      <c r="N3829" s="319">
        <f t="shared" si="655"/>
        <v>0</v>
      </c>
      <c r="O3829" s="300"/>
      <c r="P3829" s="300"/>
      <c r="Q3829" s="297"/>
      <c r="R3829" s="297"/>
      <c r="S3829" s="299" t="str">
        <f t="shared" si="661"/>
        <v/>
      </c>
    </row>
    <row r="3830" spans="1:19" ht="30" customHeight="1" x14ac:dyDescent="0.2">
      <c r="A3830" s="277" t="str">
        <f t="shared" si="651"/>
        <v/>
      </c>
      <c r="B3830" s="296" t="str">
        <f t="shared" si="656"/>
        <v/>
      </c>
      <c r="C3830" s="296" t="str">
        <f t="shared" si="657"/>
        <v/>
      </c>
      <c r="D3830" s="297" t="str">
        <f t="shared" si="658"/>
        <v/>
      </c>
      <c r="E3830" s="298" t="str">
        <f t="shared" si="660"/>
        <v/>
      </c>
      <c r="F3830" s="297"/>
      <c r="G3830" s="297">
        <v>3830</v>
      </c>
      <c r="H3830" s="296" t="str">
        <f t="shared" si="659"/>
        <v/>
      </c>
      <c r="I3830" s="299" t="str">
        <f t="shared" si="652"/>
        <v/>
      </c>
      <c r="J3830" s="93"/>
      <c r="L3830" s="278">
        <f t="shared" si="653"/>
        <v>0</v>
      </c>
      <c r="M3830" s="278">
        <f t="shared" si="654"/>
        <v>0</v>
      </c>
      <c r="N3830" s="319">
        <f t="shared" si="655"/>
        <v>0</v>
      </c>
      <c r="O3830" s="300"/>
      <c r="P3830" s="300"/>
      <c r="Q3830" s="297"/>
      <c r="R3830" s="297"/>
      <c r="S3830" s="299" t="str">
        <f t="shared" si="661"/>
        <v/>
      </c>
    </row>
    <row r="3831" spans="1:19" ht="30" customHeight="1" x14ac:dyDescent="0.2">
      <c r="A3831" s="277" t="str">
        <f t="shared" si="651"/>
        <v/>
      </c>
      <c r="B3831" s="296" t="str">
        <f t="shared" si="656"/>
        <v/>
      </c>
      <c r="C3831" s="296" t="str">
        <f t="shared" si="657"/>
        <v/>
      </c>
      <c r="D3831" s="297" t="str">
        <f t="shared" si="658"/>
        <v/>
      </c>
      <c r="E3831" s="298" t="str">
        <f t="shared" si="660"/>
        <v/>
      </c>
      <c r="F3831" s="297"/>
      <c r="G3831" s="297">
        <v>3831</v>
      </c>
      <c r="H3831" s="296" t="str">
        <f t="shared" si="659"/>
        <v/>
      </c>
      <c r="I3831" s="299" t="str">
        <f t="shared" si="652"/>
        <v/>
      </c>
      <c r="J3831" s="93"/>
      <c r="L3831" s="278">
        <f t="shared" si="653"/>
        <v>0</v>
      </c>
      <c r="M3831" s="278">
        <f t="shared" si="654"/>
        <v>0</v>
      </c>
      <c r="N3831" s="319">
        <f t="shared" si="655"/>
        <v>0</v>
      </c>
      <c r="O3831" s="300"/>
      <c r="P3831" s="300"/>
      <c r="Q3831" s="297"/>
      <c r="R3831" s="297"/>
      <c r="S3831" s="299" t="str">
        <f t="shared" si="661"/>
        <v/>
      </c>
    </row>
    <row r="3832" spans="1:19" ht="30" customHeight="1" x14ac:dyDescent="0.2">
      <c r="A3832" s="277" t="str">
        <f t="shared" si="651"/>
        <v/>
      </c>
      <c r="B3832" s="296" t="str">
        <f t="shared" si="656"/>
        <v/>
      </c>
      <c r="C3832" s="296" t="str">
        <f t="shared" si="657"/>
        <v/>
      </c>
      <c r="D3832" s="297" t="str">
        <f t="shared" si="658"/>
        <v/>
      </c>
      <c r="E3832" s="298" t="str">
        <f t="shared" si="660"/>
        <v/>
      </c>
      <c r="F3832" s="297"/>
      <c r="G3832" s="297">
        <v>3832</v>
      </c>
      <c r="H3832" s="296" t="str">
        <f t="shared" si="659"/>
        <v/>
      </c>
      <c r="I3832" s="299" t="str">
        <f t="shared" si="652"/>
        <v/>
      </c>
      <c r="J3832" s="93"/>
      <c r="L3832" s="278">
        <f t="shared" si="653"/>
        <v>0</v>
      </c>
      <c r="M3832" s="278">
        <f t="shared" si="654"/>
        <v>0</v>
      </c>
      <c r="N3832" s="319">
        <f t="shared" si="655"/>
        <v>0</v>
      </c>
      <c r="O3832" s="300"/>
      <c r="P3832" s="300"/>
      <c r="Q3832" s="297"/>
      <c r="R3832" s="297"/>
      <c r="S3832" s="299" t="str">
        <f t="shared" si="661"/>
        <v/>
      </c>
    </row>
    <row r="3833" spans="1:19" ht="30" customHeight="1" x14ac:dyDescent="0.2">
      <c r="A3833" s="277" t="str">
        <f t="shared" si="651"/>
        <v/>
      </c>
      <c r="B3833" s="296" t="str">
        <f t="shared" si="656"/>
        <v/>
      </c>
      <c r="C3833" s="296" t="str">
        <f t="shared" si="657"/>
        <v/>
      </c>
      <c r="D3833" s="297" t="str">
        <f t="shared" si="658"/>
        <v/>
      </c>
      <c r="E3833" s="298" t="str">
        <f t="shared" si="660"/>
        <v/>
      </c>
      <c r="F3833" s="297"/>
      <c r="G3833" s="297">
        <v>3833</v>
      </c>
      <c r="H3833" s="296" t="str">
        <f t="shared" si="659"/>
        <v/>
      </c>
      <c r="I3833" s="299" t="str">
        <f t="shared" si="652"/>
        <v/>
      </c>
      <c r="J3833" s="93"/>
      <c r="L3833" s="278">
        <f t="shared" si="653"/>
        <v>0</v>
      </c>
      <c r="M3833" s="278">
        <f t="shared" si="654"/>
        <v>0</v>
      </c>
      <c r="N3833" s="319">
        <f t="shared" si="655"/>
        <v>0</v>
      </c>
      <c r="O3833" s="300"/>
      <c r="P3833" s="300"/>
      <c r="Q3833" s="297"/>
      <c r="R3833" s="297"/>
      <c r="S3833" s="299" t="str">
        <f t="shared" si="661"/>
        <v/>
      </c>
    </row>
    <row r="3834" spans="1:19" ht="30" customHeight="1" x14ac:dyDescent="0.2">
      <c r="A3834" s="277" t="str">
        <f t="shared" si="651"/>
        <v/>
      </c>
      <c r="B3834" s="296" t="str">
        <f t="shared" si="656"/>
        <v/>
      </c>
      <c r="C3834" s="296" t="str">
        <f t="shared" si="657"/>
        <v/>
      </c>
      <c r="D3834" s="297" t="str">
        <f t="shared" si="658"/>
        <v/>
      </c>
      <c r="E3834" s="298" t="str">
        <f t="shared" si="660"/>
        <v/>
      </c>
      <c r="F3834" s="297"/>
      <c r="G3834" s="297">
        <v>3834</v>
      </c>
      <c r="H3834" s="296" t="str">
        <f t="shared" si="659"/>
        <v/>
      </c>
      <c r="I3834" s="299" t="str">
        <f t="shared" si="652"/>
        <v/>
      </c>
      <c r="J3834" s="93"/>
      <c r="L3834" s="278">
        <f t="shared" si="653"/>
        <v>0</v>
      </c>
      <c r="M3834" s="278">
        <f t="shared" si="654"/>
        <v>0</v>
      </c>
      <c r="N3834" s="319">
        <f t="shared" si="655"/>
        <v>0</v>
      </c>
      <c r="O3834" s="300"/>
      <c r="P3834" s="300"/>
      <c r="Q3834" s="297"/>
      <c r="R3834" s="297"/>
      <c r="S3834" s="299" t="str">
        <f t="shared" si="661"/>
        <v/>
      </c>
    </row>
    <row r="3835" spans="1:19" ht="30" customHeight="1" x14ac:dyDescent="0.2">
      <c r="A3835" s="277" t="str">
        <f t="shared" si="651"/>
        <v/>
      </c>
      <c r="B3835" s="296" t="str">
        <f t="shared" si="656"/>
        <v/>
      </c>
      <c r="C3835" s="296" t="str">
        <f t="shared" si="657"/>
        <v/>
      </c>
      <c r="D3835" s="297" t="str">
        <f t="shared" si="658"/>
        <v/>
      </c>
      <c r="E3835" s="298" t="str">
        <f t="shared" si="660"/>
        <v/>
      </c>
      <c r="F3835" s="297"/>
      <c r="G3835" s="297">
        <v>3835</v>
      </c>
      <c r="H3835" s="296" t="str">
        <f t="shared" si="659"/>
        <v/>
      </c>
      <c r="I3835" s="299" t="str">
        <f t="shared" si="652"/>
        <v/>
      </c>
      <c r="J3835" s="93"/>
      <c r="L3835" s="278">
        <f t="shared" si="653"/>
        <v>0</v>
      </c>
      <c r="M3835" s="278">
        <f t="shared" si="654"/>
        <v>0</v>
      </c>
      <c r="N3835" s="319">
        <f t="shared" si="655"/>
        <v>0</v>
      </c>
      <c r="O3835" s="300"/>
      <c r="P3835" s="300"/>
      <c r="Q3835" s="297"/>
      <c r="R3835" s="297"/>
      <c r="S3835" s="299" t="str">
        <f t="shared" si="661"/>
        <v/>
      </c>
    </row>
    <row r="3836" spans="1:19" ht="30" customHeight="1" x14ac:dyDescent="0.2">
      <c r="A3836" s="277" t="str">
        <f t="shared" si="651"/>
        <v/>
      </c>
      <c r="B3836" s="296" t="str">
        <f t="shared" si="656"/>
        <v/>
      </c>
      <c r="C3836" s="296" t="str">
        <f t="shared" si="657"/>
        <v/>
      </c>
      <c r="D3836" s="297" t="str">
        <f t="shared" si="658"/>
        <v/>
      </c>
      <c r="E3836" s="298" t="str">
        <f t="shared" si="660"/>
        <v/>
      </c>
      <c r="F3836" s="297"/>
      <c r="G3836" s="297">
        <v>3836</v>
      </c>
      <c r="H3836" s="296" t="str">
        <f t="shared" si="659"/>
        <v/>
      </c>
      <c r="I3836" s="299" t="str">
        <f t="shared" si="652"/>
        <v/>
      </c>
      <c r="J3836" s="93"/>
      <c r="L3836" s="278">
        <f t="shared" si="653"/>
        <v>0</v>
      </c>
      <c r="M3836" s="278">
        <f t="shared" si="654"/>
        <v>0</v>
      </c>
      <c r="N3836" s="319">
        <f t="shared" si="655"/>
        <v>0</v>
      </c>
      <c r="O3836" s="300"/>
      <c r="P3836" s="300"/>
      <c r="Q3836" s="297"/>
      <c r="R3836" s="297"/>
      <c r="S3836" s="299" t="str">
        <f t="shared" si="661"/>
        <v/>
      </c>
    </row>
    <row r="3837" spans="1:19" ht="30" customHeight="1" x14ac:dyDescent="0.2">
      <c r="A3837" s="277" t="str">
        <f t="shared" si="651"/>
        <v/>
      </c>
      <c r="B3837" s="296" t="str">
        <f t="shared" si="656"/>
        <v/>
      </c>
      <c r="C3837" s="296" t="str">
        <f t="shared" si="657"/>
        <v/>
      </c>
      <c r="D3837" s="297" t="str">
        <f t="shared" si="658"/>
        <v/>
      </c>
      <c r="E3837" s="298" t="str">
        <f t="shared" si="660"/>
        <v/>
      </c>
      <c r="F3837" s="297"/>
      <c r="G3837" s="297">
        <v>3837</v>
      </c>
      <c r="H3837" s="296" t="str">
        <f t="shared" si="659"/>
        <v/>
      </c>
      <c r="I3837" s="299" t="str">
        <f t="shared" si="652"/>
        <v/>
      </c>
      <c r="J3837" s="93"/>
      <c r="L3837" s="278">
        <f t="shared" si="653"/>
        <v>0</v>
      </c>
      <c r="M3837" s="278">
        <f t="shared" si="654"/>
        <v>0</v>
      </c>
      <c r="N3837" s="319">
        <f t="shared" si="655"/>
        <v>0</v>
      </c>
      <c r="O3837" s="300"/>
      <c r="P3837" s="300"/>
      <c r="Q3837" s="297"/>
      <c r="R3837" s="297"/>
      <c r="S3837" s="299" t="str">
        <f t="shared" si="661"/>
        <v/>
      </c>
    </row>
    <row r="3838" spans="1:19" ht="30" customHeight="1" x14ac:dyDescent="0.2">
      <c r="A3838" s="277" t="str">
        <f t="shared" si="651"/>
        <v/>
      </c>
      <c r="B3838" s="296" t="str">
        <f t="shared" si="656"/>
        <v/>
      </c>
      <c r="C3838" s="296" t="str">
        <f t="shared" si="657"/>
        <v/>
      </c>
      <c r="D3838" s="297" t="str">
        <f t="shared" si="658"/>
        <v/>
      </c>
      <c r="E3838" s="298" t="str">
        <f t="shared" si="660"/>
        <v/>
      </c>
      <c r="F3838" s="297"/>
      <c r="G3838" s="297">
        <v>3838</v>
      </c>
      <c r="H3838" s="296" t="str">
        <f t="shared" si="659"/>
        <v/>
      </c>
      <c r="I3838" s="299" t="str">
        <f t="shared" si="652"/>
        <v/>
      </c>
      <c r="J3838" s="93"/>
      <c r="L3838" s="278">
        <f t="shared" si="653"/>
        <v>0</v>
      </c>
      <c r="M3838" s="278">
        <f t="shared" si="654"/>
        <v>0</v>
      </c>
      <c r="N3838" s="319">
        <f t="shared" si="655"/>
        <v>0</v>
      </c>
      <c r="O3838" s="300"/>
      <c r="P3838" s="300"/>
      <c r="Q3838" s="297"/>
      <c r="R3838" s="297"/>
      <c r="S3838" s="299" t="str">
        <f t="shared" si="661"/>
        <v/>
      </c>
    </row>
    <row r="3839" spans="1:19" ht="30" customHeight="1" x14ac:dyDescent="0.2">
      <c r="A3839" s="277" t="str">
        <f t="shared" si="651"/>
        <v/>
      </c>
      <c r="B3839" s="296" t="str">
        <f t="shared" si="656"/>
        <v/>
      </c>
      <c r="C3839" s="296" t="str">
        <f t="shared" si="657"/>
        <v/>
      </c>
      <c r="D3839" s="297" t="str">
        <f t="shared" si="658"/>
        <v/>
      </c>
      <c r="E3839" s="298" t="str">
        <f t="shared" si="660"/>
        <v/>
      </c>
      <c r="F3839" s="297"/>
      <c r="G3839" s="297">
        <v>3839</v>
      </c>
      <c r="H3839" s="296" t="str">
        <f t="shared" si="659"/>
        <v/>
      </c>
      <c r="I3839" s="299" t="str">
        <f t="shared" si="652"/>
        <v/>
      </c>
      <c r="J3839" s="93"/>
      <c r="L3839" s="278">
        <f t="shared" si="653"/>
        <v>0</v>
      </c>
      <c r="M3839" s="278">
        <f t="shared" si="654"/>
        <v>0</v>
      </c>
      <c r="N3839" s="319">
        <f t="shared" si="655"/>
        <v>0</v>
      </c>
      <c r="O3839" s="300"/>
      <c r="P3839" s="300"/>
      <c r="Q3839" s="297"/>
      <c r="R3839" s="297"/>
      <c r="S3839" s="299" t="str">
        <f t="shared" si="661"/>
        <v/>
      </c>
    </row>
    <row r="3840" spans="1:19" ht="30" customHeight="1" x14ac:dyDescent="0.2">
      <c r="A3840" s="277" t="str">
        <f t="shared" si="651"/>
        <v/>
      </c>
      <c r="B3840" s="296" t="str">
        <f t="shared" si="656"/>
        <v/>
      </c>
      <c r="C3840" s="296" t="str">
        <f t="shared" si="657"/>
        <v/>
      </c>
      <c r="D3840" s="297" t="str">
        <f t="shared" si="658"/>
        <v/>
      </c>
      <c r="E3840" s="298" t="str">
        <f t="shared" si="660"/>
        <v/>
      </c>
      <c r="F3840" s="297"/>
      <c r="G3840" s="297">
        <v>3840</v>
      </c>
      <c r="H3840" s="296" t="str">
        <f t="shared" si="659"/>
        <v/>
      </c>
      <c r="I3840" s="299" t="str">
        <f t="shared" si="652"/>
        <v/>
      </c>
      <c r="J3840" s="93"/>
      <c r="L3840" s="278">
        <f t="shared" si="653"/>
        <v>0</v>
      </c>
      <c r="M3840" s="278">
        <f t="shared" si="654"/>
        <v>0</v>
      </c>
      <c r="N3840" s="319">
        <f t="shared" si="655"/>
        <v>0</v>
      </c>
      <c r="O3840" s="300"/>
      <c r="P3840" s="300"/>
      <c r="Q3840" s="297"/>
      <c r="R3840" s="297"/>
      <c r="S3840" s="299" t="str">
        <f t="shared" si="661"/>
        <v/>
      </c>
    </row>
    <row r="3841" spans="1:19" ht="30" customHeight="1" x14ac:dyDescent="0.2">
      <c r="A3841" s="277" t="str">
        <f t="shared" si="651"/>
        <v/>
      </c>
      <c r="B3841" s="296" t="str">
        <f t="shared" si="656"/>
        <v/>
      </c>
      <c r="C3841" s="296" t="str">
        <f t="shared" si="657"/>
        <v/>
      </c>
      <c r="D3841" s="297" t="str">
        <f t="shared" si="658"/>
        <v/>
      </c>
      <c r="E3841" s="298" t="str">
        <f t="shared" si="660"/>
        <v/>
      </c>
      <c r="F3841" s="297"/>
      <c r="G3841" s="297">
        <v>3841</v>
      </c>
      <c r="H3841" s="296" t="str">
        <f t="shared" si="659"/>
        <v/>
      </c>
      <c r="I3841" s="299" t="str">
        <f t="shared" si="652"/>
        <v/>
      </c>
      <c r="J3841" s="93"/>
      <c r="L3841" s="278">
        <f t="shared" si="653"/>
        <v>0</v>
      </c>
      <c r="M3841" s="278">
        <f t="shared" si="654"/>
        <v>0</v>
      </c>
      <c r="N3841" s="319">
        <f t="shared" si="655"/>
        <v>0</v>
      </c>
      <c r="O3841" s="300"/>
      <c r="P3841" s="300"/>
      <c r="Q3841" s="297"/>
      <c r="R3841" s="297"/>
      <c r="S3841" s="299" t="str">
        <f t="shared" si="661"/>
        <v/>
      </c>
    </row>
    <row r="3842" spans="1:19" ht="30" customHeight="1" x14ac:dyDescent="0.2">
      <c r="A3842" s="277" t="str">
        <f t="shared" ref="A3842:A3905" si="662">IF(B3842="","",$W$3)</f>
        <v/>
      </c>
      <c r="B3842" s="296" t="str">
        <f t="shared" si="656"/>
        <v/>
      </c>
      <c r="C3842" s="296" t="str">
        <f t="shared" si="657"/>
        <v/>
      </c>
      <c r="D3842" s="297" t="str">
        <f t="shared" si="658"/>
        <v/>
      </c>
      <c r="E3842" s="298" t="str">
        <f t="shared" si="660"/>
        <v/>
      </c>
      <c r="F3842" s="297"/>
      <c r="G3842" s="297">
        <v>3842</v>
      </c>
      <c r="H3842" s="296" t="str">
        <f t="shared" si="659"/>
        <v/>
      </c>
      <c r="I3842" s="299" t="str">
        <f t="shared" ref="I3842:I3905" si="663">IF(H3842="","",CONCATENATE("C",IF(H3842&gt;$X$1-25,0,INT(($X$1-H3842-20)/5))))</f>
        <v/>
      </c>
      <c r="J3842" s="93"/>
      <c r="L3842" s="278">
        <f t="shared" ref="L3842:L3905" si="664">IF(D3842="M",1,0)</f>
        <v>0</v>
      </c>
      <c r="M3842" s="278">
        <f t="shared" ref="M3842:M3905" si="665">IF(D3842="F",1,0)</f>
        <v>0</v>
      </c>
      <c r="N3842" s="319">
        <f t="shared" ref="N3842:N3905" si="666">IF(COUNTBLANK(O3842:R3842)=0,1,0)</f>
        <v>0</v>
      </c>
      <c r="O3842" s="300"/>
      <c r="P3842" s="300"/>
      <c r="Q3842" s="297"/>
      <c r="R3842" s="297"/>
      <c r="S3842" s="299" t="str">
        <f t="shared" si="661"/>
        <v/>
      </c>
    </row>
    <row r="3843" spans="1:19" ht="30" customHeight="1" x14ac:dyDescent="0.2">
      <c r="A3843" s="277" t="str">
        <f t="shared" si="662"/>
        <v/>
      </c>
      <c r="B3843" s="296" t="str">
        <f t="shared" ref="B3843:B3906" si="667">IF(O3843="","",O3843)</f>
        <v/>
      </c>
      <c r="C3843" s="296" t="str">
        <f t="shared" ref="C3843:C3906" si="668">IF(P3843="","",P3843)</f>
        <v/>
      </c>
      <c r="D3843" s="297" t="str">
        <f t="shared" ref="D3843:D3906" si="669">IF(Q3843="","",Q3843)</f>
        <v/>
      </c>
      <c r="E3843" s="298" t="str">
        <f t="shared" si="660"/>
        <v/>
      </c>
      <c r="F3843" s="297"/>
      <c r="G3843" s="297">
        <v>3843</v>
      </c>
      <c r="H3843" s="296" t="str">
        <f t="shared" ref="H3843:H3906" si="670">IF(R3843="","",R3843)</f>
        <v/>
      </c>
      <c r="I3843" s="299" t="str">
        <f t="shared" si="663"/>
        <v/>
      </c>
      <c r="J3843" s="93"/>
      <c r="L3843" s="278">
        <f t="shared" si="664"/>
        <v>0</v>
      </c>
      <c r="M3843" s="278">
        <f t="shared" si="665"/>
        <v>0</v>
      </c>
      <c r="N3843" s="319">
        <f t="shared" si="666"/>
        <v>0</v>
      </c>
      <c r="O3843" s="300"/>
      <c r="P3843" s="300"/>
      <c r="Q3843" s="297"/>
      <c r="R3843" s="297"/>
      <c r="S3843" s="299" t="str">
        <f t="shared" si="661"/>
        <v/>
      </c>
    </row>
    <row r="3844" spans="1:19" ht="30" customHeight="1" x14ac:dyDescent="0.2">
      <c r="A3844" s="277" t="str">
        <f t="shared" si="662"/>
        <v/>
      </c>
      <c r="B3844" s="296" t="str">
        <f t="shared" si="667"/>
        <v/>
      </c>
      <c r="C3844" s="296" t="str">
        <f t="shared" si="668"/>
        <v/>
      </c>
      <c r="D3844" s="297" t="str">
        <f t="shared" si="669"/>
        <v/>
      </c>
      <c r="E3844" s="298" t="str">
        <f t="shared" ref="E3844:E3907" si="671">IF(H3844="","",VALUE(CONCATENATE("01/01/",H3844)))</f>
        <v/>
      </c>
      <c r="F3844" s="297"/>
      <c r="G3844" s="297">
        <v>3844</v>
      </c>
      <c r="H3844" s="296" t="str">
        <f t="shared" si="670"/>
        <v/>
      </c>
      <c r="I3844" s="299" t="str">
        <f t="shared" si="663"/>
        <v/>
      </c>
      <c r="J3844" s="93"/>
      <c r="L3844" s="278">
        <f t="shared" si="664"/>
        <v>0</v>
      </c>
      <c r="M3844" s="278">
        <f t="shared" si="665"/>
        <v>0</v>
      </c>
      <c r="N3844" s="319">
        <f t="shared" si="666"/>
        <v>0</v>
      </c>
      <c r="O3844" s="300"/>
      <c r="P3844" s="300"/>
      <c r="Q3844" s="297"/>
      <c r="R3844" s="297"/>
      <c r="S3844" s="299" t="str">
        <f t="shared" si="661"/>
        <v/>
      </c>
    </row>
    <row r="3845" spans="1:19" ht="30" customHeight="1" x14ac:dyDescent="0.2">
      <c r="A3845" s="277" t="str">
        <f t="shared" si="662"/>
        <v/>
      </c>
      <c r="B3845" s="296" t="str">
        <f t="shared" si="667"/>
        <v/>
      </c>
      <c r="C3845" s="296" t="str">
        <f t="shared" si="668"/>
        <v/>
      </c>
      <c r="D3845" s="297" t="str">
        <f t="shared" si="669"/>
        <v/>
      </c>
      <c r="E3845" s="298" t="str">
        <f t="shared" si="671"/>
        <v/>
      </c>
      <c r="F3845" s="297"/>
      <c r="G3845" s="297">
        <v>3845</v>
      </c>
      <c r="H3845" s="296" t="str">
        <f t="shared" si="670"/>
        <v/>
      </c>
      <c r="I3845" s="299" t="str">
        <f t="shared" si="663"/>
        <v/>
      </c>
      <c r="J3845" s="93"/>
      <c r="L3845" s="278">
        <f t="shared" si="664"/>
        <v>0</v>
      </c>
      <c r="M3845" s="278">
        <f t="shared" si="665"/>
        <v>0</v>
      </c>
      <c r="N3845" s="319">
        <f t="shared" si="666"/>
        <v>0</v>
      </c>
      <c r="O3845" s="300"/>
      <c r="P3845" s="300"/>
      <c r="Q3845" s="297"/>
      <c r="R3845" s="297"/>
      <c r="S3845" s="299" t="str">
        <f t="shared" si="661"/>
        <v/>
      </c>
    </row>
    <row r="3846" spans="1:19" ht="30" customHeight="1" x14ac:dyDescent="0.2">
      <c r="A3846" s="277" t="str">
        <f t="shared" si="662"/>
        <v/>
      </c>
      <c r="B3846" s="296" t="str">
        <f t="shared" si="667"/>
        <v/>
      </c>
      <c r="C3846" s="296" t="str">
        <f t="shared" si="668"/>
        <v/>
      </c>
      <c r="D3846" s="297" t="str">
        <f t="shared" si="669"/>
        <v/>
      </c>
      <c r="E3846" s="298" t="str">
        <f t="shared" si="671"/>
        <v/>
      </c>
      <c r="F3846" s="297"/>
      <c r="G3846" s="297">
        <v>3846</v>
      </c>
      <c r="H3846" s="296" t="str">
        <f t="shared" si="670"/>
        <v/>
      </c>
      <c r="I3846" s="299" t="str">
        <f t="shared" si="663"/>
        <v/>
      </c>
      <c r="J3846" s="93"/>
      <c r="L3846" s="278">
        <f t="shared" si="664"/>
        <v>0</v>
      </c>
      <c r="M3846" s="278">
        <f t="shared" si="665"/>
        <v>0</v>
      </c>
      <c r="N3846" s="319">
        <f t="shared" si="666"/>
        <v>0</v>
      </c>
      <c r="O3846" s="300"/>
      <c r="P3846" s="300"/>
      <c r="Q3846" s="297"/>
      <c r="R3846" s="297"/>
      <c r="S3846" s="299" t="str">
        <f t="shared" si="661"/>
        <v/>
      </c>
    </row>
    <row r="3847" spans="1:19" ht="30" customHeight="1" x14ac:dyDescent="0.2">
      <c r="A3847" s="277" t="str">
        <f t="shared" si="662"/>
        <v/>
      </c>
      <c r="B3847" s="296" t="str">
        <f t="shared" si="667"/>
        <v/>
      </c>
      <c r="C3847" s="296" t="str">
        <f t="shared" si="668"/>
        <v/>
      </c>
      <c r="D3847" s="297" t="str">
        <f t="shared" si="669"/>
        <v/>
      </c>
      <c r="E3847" s="298" t="str">
        <f t="shared" si="671"/>
        <v/>
      </c>
      <c r="F3847" s="297"/>
      <c r="G3847" s="297">
        <v>3847</v>
      </c>
      <c r="H3847" s="296" t="str">
        <f t="shared" si="670"/>
        <v/>
      </c>
      <c r="I3847" s="299" t="str">
        <f t="shared" si="663"/>
        <v/>
      </c>
      <c r="J3847" s="93"/>
      <c r="L3847" s="278">
        <f t="shared" si="664"/>
        <v>0</v>
      </c>
      <c r="M3847" s="278">
        <f t="shared" si="665"/>
        <v>0</v>
      </c>
      <c r="N3847" s="319">
        <f t="shared" si="666"/>
        <v>0</v>
      </c>
      <c r="O3847" s="300"/>
      <c r="P3847" s="300"/>
      <c r="Q3847" s="297"/>
      <c r="R3847" s="297"/>
      <c r="S3847" s="299" t="str">
        <f t="shared" si="661"/>
        <v/>
      </c>
    </row>
    <row r="3848" spans="1:19" ht="30" customHeight="1" x14ac:dyDescent="0.2">
      <c r="A3848" s="277" t="str">
        <f t="shared" si="662"/>
        <v/>
      </c>
      <c r="B3848" s="296" t="str">
        <f t="shared" si="667"/>
        <v/>
      </c>
      <c r="C3848" s="296" t="str">
        <f t="shared" si="668"/>
        <v/>
      </c>
      <c r="D3848" s="297" t="str">
        <f t="shared" si="669"/>
        <v/>
      </c>
      <c r="E3848" s="298" t="str">
        <f t="shared" si="671"/>
        <v/>
      </c>
      <c r="F3848" s="297"/>
      <c r="G3848" s="297">
        <v>3848</v>
      </c>
      <c r="H3848" s="296" t="str">
        <f t="shared" si="670"/>
        <v/>
      </c>
      <c r="I3848" s="299" t="str">
        <f t="shared" si="663"/>
        <v/>
      </c>
      <c r="J3848" s="93"/>
      <c r="L3848" s="278">
        <f t="shared" si="664"/>
        <v>0</v>
      </c>
      <c r="M3848" s="278">
        <f t="shared" si="665"/>
        <v>0</v>
      </c>
      <c r="N3848" s="319">
        <f t="shared" si="666"/>
        <v>0</v>
      </c>
      <c r="O3848" s="300"/>
      <c r="P3848" s="300"/>
      <c r="Q3848" s="297"/>
      <c r="R3848" s="297"/>
      <c r="S3848" s="299" t="str">
        <f t="shared" si="661"/>
        <v/>
      </c>
    </row>
    <row r="3849" spans="1:19" ht="30" customHeight="1" x14ac:dyDescent="0.2">
      <c r="A3849" s="277" t="str">
        <f t="shared" si="662"/>
        <v/>
      </c>
      <c r="B3849" s="296" t="str">
        <f t="shared" si="667"/>
        <v/>
      </c>
      <c r="C3849" s="296" t="str">
        <f t="shared" si="668"/>
        <v/>
      </c>
      <c r="D3849" s="297" t="str">
        <f t="shared" si="669"/>
        <v/>
      </c>
      <c r="E3849" s="298" t="str">
        <f t="shared" si="671"/>
        <v/>
      </c>
      <c r="F3849" s="297"/>
      <c r="G3849" s="297">
        <v>3849</v>
      </c>
      <c r="H3849" s="296" t="str">
        <f t="shared" si="670"/>
        <v/>
      </c>
      <c r="I3849" s="299" t="str">
        <f t="shared" si="663"/>
        <v/>
      </c>
      <c r="J3849" s="93"/>
      <c r="L3849" s="278">
        <f t="shared" si="664"/>
        <v>0</v>
      </c>
      <c r="M3849" s="278">
        <f t="shared" si="665"/>
        <v>0</v>
      </c>
      <c r="N3849" s="319">
        <f t="shared" si="666"/>
        <v>0</v>
      </c>
      <c r="O3849" s="300"/>
      <c r="P3849" s="300"/>
      <c r="Q3849" s="297"/>
      <c r="R3849" s="297"/>
      <c r="S3849" s="299" t="str">
        <f t="shared" si="661"/>
        <v/>
      </c>
    </row>
    <row r="3850" spans="1:19" ht="30" customHeight="1" x14ac:dyDescent="0.2">
      <c r="A3850" s="277" t="str">
        <f t="shared" si="662"/>
        <v/>
      </c>
      <c r="B3850" s="296" t="str">
        <f t="shared" si="667"/>
        <v/>
      </c>
      <c r="C3850" s="296" t="str">
        <f t="shared" si="668"/>
        <v/>
      </c>
      <c r="D3850" s="297" t="str">
        <f t="shared" si="669"/>
        <v/>
      </c>
      <c r="E3850" s="298" t="str">
        <f t="shared" si="671"/>
        <v/>
      </c>
      <c r="F3850" s="297"/>
      <c r="G3850" s="297">
        <v>3850</v>
      </c>
      <c r="H3850" s="296" t="str">
        <f t="shared" si="670"/>
        <v/>
      </c>
      <c r="I3850" s="299" t="str">
        <f t="shared" si="663"/>
        <v/>
      </c>
      <c r="J3850" s="93"/>
      <c r="L3850" s="278">
        <f t="shared" si="664"/>
        <v>0</v>
      </c>
      <c r="M3850" s="278">
        <f t="shared" si="665"/>
        <v>0</v>
      </c>
      <c r="N3850" s="319">
        <f t="shared" si="666"/>
        <v>0</v>
      </c>
      <c r="O3850" s="300"/>
      <c r="P3850" s="300"/>
      <c r="Q3850" s="297"/>
      <c r="R3850" s="297"/>
      <c r="S3850" s="299" t="str">
        <f t="shared" si="661"/>
        <v/>
      </c>
    </row>
    <row r="3851" spans="1:19" ht="30" customHeight="1" x14ac:dyDescent="0.2">
      <c r="A3851" s="277" t="str">
        <f t="shared" si="662"/>
        <v/>
      </c>
      <c r="B3851" s="296" t="str">
        <f t="shared" si="667"/>
        <v/>
      </c>
      <c r="C3851" s="296" t="str">
        <f t="shared" si="668"/>
        <v/>
      </c>
      <c r="D3851" s="297" t="str">
        <f t="shared" si="669"/>
        <v/>
      </c>
      <c r="E3851" s="298" t="str">
        <f t="shared" si="671"/>
        <v/>
      </c>
      <c r="F3851" s="297"/>
      <c r="G3851" s="297">
        <v>3851</v>
      </c>
      <c r="H3851" s="296" t="str">
        <f t="shared" si="670"/>
        <v/>
      </c>
      <c r="I3851" s="299" t="str">
        <f t="shared" si="663"/>
        <v/>
      </c>
      <c r="J3851" s="93"/>
      <c r="L3851" s="278">
        <f t="shared" si="664"/>
        <v>0</v>
      </c>
      <c r="M3851" s="278">
        <f t="shared" si="665"/>
        <v>0</v>
      </c>
      <c r="N3851" s="319">
        <f t="shared" si="666"/>
        <v>0</v>
      </c>
      <c r="O3851" s="300"/>
      <c r="P3851" s="300"/>
      <c r="Q3851" s="297"/>
      <c r="R3851" s="297"/>
      <c r="S3851" s="299" t="str">
        <f t="shared" si="661"/>
        <v/>
      </c>
    </row>
    <row r="3852" spans="1:19" ht="30" customHeight="1" x14ac:dyDescent="0.2">
      <c r="A3852" s="277" t="str">
        <f t="shared" si="662"/>
        <v/>
      </c>
      <c r="B3852" s="296" t="str">
        <f t="shared" si="667"/>
        <v/>
      </c>
      <c r="C3852" s="296" t="str">
        <f t="shared" si="668"/>
        <v/>
      </c>
      <c r="D3852" s="297" t="str">
        <f t="shared" si="669"/>
        <v/>
      </c>
      <c r="E3852" s="298" t="str">
        <f t="shared" si="671"/>
        <v/>
      </c>
      <c r="F3852" s="297"/>
      <c r="G3852" s="297">
        <v>3852</v>
      </c>
      <c r="H3852" s="296" t="str">
        <f t="shared" si="670"/>
        <v/>
      </c>
      <c r="I3852" s="299" t="str">
        <f t="shared" si="663"/>
        <v/>
      </c>
      <c r="J3852" s="93"/>
      <c r="L3852" s="278">
        <f t="shared" si="664"/>
        <v>0</v>
      </c>
      <c r="M3852" s="278">
        <f t="shared" si="665"/>
        <v>0</v>
      </c>
      <c r="N3852" s="319">
        <f t="shared" si="666"/>
        <v>0</v>
      </c>
      <c r="O3852" s="300"/>
      <c r="P3852" s="300"/>
      <c r="Q3852" s="297"/>
      <c r="R3852" s="297"/>
      <c r="S3852" s="299" t="str">
        <f t="shared" si="661"/>
        <v/>
      </c>
    </row>
    <row r="3853" spans="1:19" ht="30" customHeight="1" x14ac:dyDescent="0.2">
      <c r="A3853" s="277" t="str">
        <f t="shared" si="662"/>
        <v/>
      </c>
      <c r="B3853" s="296" t="str">
        <f t="shared" si="667"/>
        <v/>
      </c>
      <c r="C3853" s="296" t="str">
        <f t="shared" si="668"/>
        <v/>
      </c>
      <c r="D3853" s="297" t="str">
        <f t="shared" si="669"/>
        <v/>
      </c>
      <c r="E3853" s="298" t="str">
        <f t="shared" si="671"/>
        <v/>
      </c>
      <c r="F3853" s="297"/>
      <c r="G3853" s="297">
        <v>3853</v>
      </c>
      <c r="H3853" s="296" t="str">
        <f t="shared" si="670"/>
        <v/>
      </c>
      <c r="I3853" s="299" t="str">
        <f t="shared" si="663"/>
        <v/>
      </c>
      <c r="J3853" s="93"/>
      <c r="L3853" s="278">
        <f t="shared" si="664"/>
        <v>0</v>
      </c>
      <c r="M3853" s="278">
        <f t="shared" si="665"/>
        <v>0</v>
      </c>
      <c r="N3853" s="319">
        <f t="shared" si="666"/>
        <v>0</v>
      </c>
      <c r="O3853" s="300"/>
      <c r="P3853" s="300"/>
      <c r="Q3853" s="297"/>
      <c r="R3853" s="297"/>
      <c r="S3853" s="299" t="str">
        <f t="shared" si="661"/>
        <v/>
      </c>
    </row>
    <row r="3854" spans="1:19" ht="30" customHeight="1" x14ac:dyDescent="0.2">
      <c r="A3854" s="277" t="str">
        <f t="shared" si="662"/>
        <v/>
      </c>
      <c r="B3854" s="296" t="str">
        <f t="shared" si="667"/>
        <v/>
      </c>
      <c r="C3854" s="296" t="str">
        <f t="shared" si="668"/>
        <v/>
      </c>
      <c r="D3854" s="297" t="str">
        <f t="shared" si="669"/>
        <v/>
      </c>
      <c r="E3854" s="298" t="str">
        <f t="shared" si="671"/>
        <v/>
      </c>
      <c r="F3854" s="297"/>
      <c r="G3854" s="297">
        <v>3854</v>
      </c>
      <c r="H3854" s="296" t="str">
        <f t="shared" si="670"/>
        <v/>
      </c>
      <c r="I3854" s="299" t="str">
        <f t="shared" si="663"/>
        <v/>
      </c>
      <c r="J3854" s="93"/>
      <c r="L3854" s="278">
        <f t="shared" si="664"/>
        <v>0</v>
      </c>
      <c r="M3854" s="278">
        <f t="shared" si="665"/>
        <v>0</v>
      </c>
      <c r="N3854" s="319">
        <f t="shared" si="666"/>
        <v>0</v>
      </c>
      <c r="O3854" s="300"/>
      <c r="P3854" s="300"/>
      <c r="Q3854" s="297"/>
      <c r="R3854" s="297"/>
      <c r="S3854" s="299" t="str">
        <f t="shared" si="661"/>
        <v/>
      </c>
    </row>
    <row r="3855" spans="1:19" ht="30" customHeight="1" x14ac:dyDescent="0.2">
      <c r="A3855" s="277" t="str">
        <f t="shared" si="662"/>
        <v/>
      </c>
      <c r="B3855" s="296" t="str">
        <f t="shared" si="667"/>
        <v/>
      </c>
      <c r="C3855" s="296" t="str">
        <f t="shared" si="668"/>
        <v/>
      </c>
      <c r="D3855" s="297" t="str">
        <f t="shared" si="669"/>
        <v/>
      </c>
      <c r="E3855" s="298" t="str">
        <f t="shared" si="671"/>
        <v/>
      </c>
      <c r="F3855" s="297"/>
      <c r="G3855" s="297">
        <v>3855</v>
      </c>
      <c r="H3855" s="296" t="str">
        <f t="shared" si="670"/>
        <v/>
      </c>
      <c r="I3855" s="299" t="str">
        <f t="shared" si="663"/>
        <v/>
      </c>
      <c r="J3855" s="93"/>
      <c r="L3855" s="278">
        <f t="shared" si="664"/>
        <v>0</v>
      </c>
      <c r="M3855" s="278">
        <f t="shared" si="665"/>
        <v>0</v>
      </c>
      <c r="N3855" s="319">
        <f t="shared" si="666"/>
        <v>0</v>
      </c>
      <c r="O3855" s="300"/>
      <c r="P3855" s="300"/>
      <c r="Q3855" s="297"/>
      <c r="R3855" s="297"/>
      <c r="S3855" s="299" t="str">
        <f t="shared" si="661"/>
        <v/>
      </c>
    </row>
    <row r="3856" spans="1:19" ht="30" customHeight="1" x14ac:dyDescent="0.2">
      <c r="A3856" s="277" t="str">
        <f t="shared" si="662"/>
        <v/>
      </c>
      <c r="B3856" s="296" t="str">
        <f t="shared" si="667"/>
        <v/>
      </c>
      <c r="C3856" s="296" t="str">
        <f t="shared" si="668"/>
        <v/>
      </c>
      <c r="D3856" s="297" t="str">
        <f t="shared" si="669"/>
        <v/>
      </c>
      <c r="E3856" s="298" t="str">
        <f t="shared" si="671"/>
        <v/>
      </c>
      <c r="F3856" s="297"/>
      <c r="G3856" s="297">
        <v>3856</v>
      </c>
      <c r="H3856" s="296" t="str">
        <f t="shared" si="670"/>
        <v/>
      </c>
      <c r="I3856" s="299" t="str">
        <f t="shared" si="663"/>
        <v/>
      </c>
      <c r="J3856" s="93"/>
      <c r="L3856" s="278">
        <f t="shared" si="664"/>
        <v>0</v>
      </c>
      <c r="M3856" s="278">
        <f t="shared" si="665"/>
        <v>0</v>
      </c>
      <c r="N3856" s="319">
        <f t="shared" si="666"/>
        <v>0</v>
      </c>
      <c r="O3856" s="300"/>
      <c r="P3856" s="300"/>
      <c r="Q3856" s="297"/>
      <c r="R3856" s="297"/>
      <c r="S3856" s="299" t="str">
        <f t="shared" si="661"/>
        <v/>
      </c>
    </row>
    <row r="3857" spans="1:19" ht="30" customHeight="1" x14ac:dyDescent="0.2">
      <c r="A3857" s="277" t="str">
        <f t="shared" si="662"/>
        <v/>
      </c>
      <c r="B3857" s="296" t="str">
        <f t="shared" si="667"/>
        <v/>
      </c>
      <c r="C3857" s="296" t="str">
        <f t="shared" si="668"/>
        <v/>
      </c>
      <c r="D3857" s="297" t="str">
        <f t="shared" si="669"/>
        <v/>
      </c>
      <c r="E3857" s="298" t="str">
        <f t="shared" si="671"/>
        <v/>
      </c>
      <c r="F3857" s="297"/>
      <c r="G3857" s="297">
        <v>3857</v>
      </c>
      <c r="H3857" s="296" t="str">
        <f t="shared" si="670"/>
        <v/>
      </c>
      <c r="I3857" s="299" t="str">
        <f t="shared" si="663"/>
        <v/>
      </c>
      <c r="J3857" s="93"/>
      <c r="L3857" s="278">
        <f t="shared" si="664"/>
        <v>0</v>
      </c>
      <c r="M3857" s="278">
        <f t="shared" si="665"/>
        <v>0</v>
      </c>
      <c r="N3857" s="319">
        <f t="shared" si="666"/>
        <v>0</v>
      </c>
      <c r="O3857" s="300"/>
      <c r="P3857" s="300"/>
      <c r="Q3857" s="297"/>
      <c r="R3857" s="297"/>
      <c r="S3857" s="299" t="str">
        <f t="shared" ref="S3857:S3920" si="672">IF(R3857="","",CONCATENATE("C",IF(R3857&gt;$X$1-25,0,INT(($X$1-R3857-20)/5))))</f>
        <v/>
      </c>
    </row>
    <row r="3858" spans="1:19" ht="30" customHeight="1" x14ac:dyDescent="0.2">
      <c r="A3858" s="277" t="str">
        <f t="shared" si="662"/>
        <v/>
      </c>
      <c r="B3858" s="296" t="str">
        <f t="shared" si="667"/>
        <v/>
      </c>
      <c r="C3858" s="296" t="str">
        <f t="shared" si="668"/>
        <v/>
      </c>
      <c r="D3858" s="297" t="str">
        <f t="shared" si="669"/>
        <v/>
      </c>
      <c r="E3858" s="298" t="str">
        <f t="shared" si="671"/>
        <v/>
      </c>
      <c r="F3858" s="297"/>
      <c r="G3858" s="297">
        <v>3858</v>
      </c>
      <c r="H3858" s="296" t="str">
        <f t="shared" si="670"/>
        <v/>
      </c>
      <c r="I3858" s="299" t="str">
        <f t="shared" si="663"/>
        <v/>
      </c>
      <c r="J3858" s="93"/>
      <c r="L3858" s="278">
        <f t="shared" si="664"/>
        <v>0</v>
      </c>
      <c r="M3858" s="278">
        <f t="shared" si="665"/>
        <v>0</v>
      </c>
      <c r="N3858" s="319">
        <f t="shared" si="666"/>
        <v>0</v>
      </c>
      <c r="O3858" s="300"/>
      <c r="P3858" s="300"/>
      <c r="Q3858" s="297"/>
      <c r="R3858" s="297"/>
      <c r="S3858" s="299" t="str">
        <f t="shared" si="672"/>
        <v/>
      </c>
    </row>
    <row r="3859" spans="1:19" ht="30" customHeight="1" x14ac:dyDescent="0.2">
      <c r="A3859" s="277" t="str">
        <f t="shared" si="662"/>
        <v/>
      </c>
      <c r="B3859" s="296" t="str">
        <f t="shared" si="667"/>
        <v/>
      </c>
      <c r="C3859" s="296" t="str">
        <f t="shared" si="668"/>
        <v/>
      </c>
      <c r="D3859" s="297" t="str">
        <f t="shared" si="669"/>
        <v/>
      </c>
      <c r="E3859" s="298" t="str">
        <f t="shared" si="671"/>
        <v/>
      </c>
      <c r="F3859" s="297"/>
      <c r="G3859" s="297">
        <v>3859</v>
      </c>
      <c r="H3859" s="296" t="str">
        <f t="shared" si="670"/>
        <v/>
      </c>
      <c r="I3859" s="299" t="str">
        <f t="shared" si="663"/>
        <v/>
      </c>
      <c r="J3859" s="93"/>
      <c r="L3859" s="278">
        <f t="shared" si="664"/>
        <v>0</v>
      </c>
      <c r="M3859" s="278">
        <f t="shared" si="665"/>
        <v>0</v>
      </c>
      <c r="N3859" s="319">
        <f t="shared" si="666"/>
        <v>0</v>
      </c>
      <c r="O3859" s="300"/>
      <c r="P3859" s="300"/>
      <c r="Q3859" s="297"/>
      <c r="R3859" s="297"/>
      <c r="S3859" s="299" t="str">
        <f t="shared" si="672"/>
        <v/>
      </c>
    </row>
    <row r="3860" spans="1:19" ht="30" customHeight="1" x14ac:dyDescent="0.2">
      <c r="A3860" s="277" t="str">
        <f t="shared" si="662"/>
        <v/>
      </c>
      <c r="B3860" s="296" t="str">
        <f t="shared" si="667"/>
        <v/>
      </c>
      <c r="C3860" s="296" t="str">
        <f t="shared" si="668"/>
        <v/>
      </c>
      <c r="D3860" s="297" t="str">
        <f t="shared" si="669"/>
        <v/>
      </c>
      <c r="E3860" s="298" t="str">
        <f t="shared" si="671"/>
        <v/>
      </c>
      <c r="F3860" s="297"/>
      <c r="G3860" s="297">
        <v>3860</v>
      </c>
      <c r="H3860" s="296" t="str">
        <f t="shared" si="670"/>
        <v/>
      </c>
      <c r="I3860" s="299" t="str">
        <f t="shared" si="663"/>
        <v/>
      </c>
      <c r="J3860" s="93"/>
      <c r="L3860" s="278">
        <f t="shared" si="664"/>
        <v>0</v>
      </c>
      <c r="M3860" s="278">
        <f t="shared" si="665"/>
        <v>0</v>
      </c>
      <c r="N3860" s="319">
        <f t="shared" si="666"/>
        <v>0</v>
      </c>
      <c r="O3860" s="300"/>
      <c r="P3860" s="300"/>
      <c r="Q3860" s="297"/>
      <c r="R3860" s="297"/>
      <c r="S3860" s="299" t="str">
        <f t="shared" si="672"/>
        <v/>
      </c>
    </row>
    <row r="3861" spans="1:19" ht="30" customHeight="1" x14ac:dyDescent="0.2">
      <c r="A3861" s="277" t="str">
        <f t="shared" si="662"/>
        <v/>
      </c>
      <c r="B3861" s="296" t="str">
        <f t="shared" si="667"/>
        <v/>
      </c>
      <c r="C3861" s="296" t="str">
        <f t="shared" si="668"/>
        <v/>
      </c>
      <c r="D3861" s="297" t="str">
        <f t="shared" si="669"/>
        <v/>
      </c>
      <c r="E3861" s="298" t="str">
        <f t="shared" si="671"/>
        <v/>
      </c>
      <c r="F3861" s="297"/>
      <c r="G3861" s="297">
        <v>3861</v>
      </c>
      <c r="H3861" s="296" t="str">
        <f t="shared" si="670"/>
        <v/>
      </c>
      <c r="I3861" s="299" t="str">
        <f t="shared" si="663"/>
        <v/>
      </c>
      <c r="J3861" s="93"/>
      <c r="L3861" s="278">
        <f t="shared" si="664"/>
        <v>0</v>
      </c>
      <c r="M3861" s="278">
        <f t="shared" si="665"/>
        <v>0</v>
      </c>
      <c r="N3861" s="319">
        <f t="shared" si="666"/>
        <v>0</v>
      </c>
      <c r="O3861" s="300"/>
      <c r="P3861" s="300"/>
      <c r="Q3861" s="297"/>
      <c r="R3861" s="297"/>
      <c r="S3861" s="299" t="str">
        <f t="shared" si="672"/>
        <v/>
      </c>
    </row>
    <row r="3862" spans="1:19" ht="30" customHeight="1" x14ac:dyDescent="0.2">
      <c r="A3862" s="277" t="str">
        <f t="shared" si="662"/>
        <v/>
      </c>
      <c r="B3862" s="296" t="str">
        <f t="shared" si="667"/>
        <v/>
      </c>
      <c r="C3862" s="296" t="str">
        <f t="shared" si="668"/>
        <v/>
      </c>
      <c r="D3862" s="297" t="str">
        <f t="shared" si="669"/>
        <v/>
      </c>
      <c r="E3862" s="298" t="str">
        <f t="shared" si="671"/>
        <v/>
      </c>
      <c r="F3862" s="297"/>
      <c r="G3862" s="297">
        <v>3862</v>
      </c>
      <c r="H3862" s="296" t="str">
        <f t="shared" si="670"/>
        <v/>
      </c>
      <c r="I3862" s="299" t="str">
        <f t="shared" si="663"/>
        <v/>
      </c>
      <c r="J3862" s="93"/>
      <c r="L3862" s="278">
        <f t="shared" si="664"/>
        <v>0</v>
      </c>
      <c r="M3862" s="278">
        <f t="shared" si="665"/>
        <v>0</v>
      </c>
      <c r="N3862" s="319">
        <f t="shared" si="666"/>
        <v>0</v>
      </c>
      <c r="O3862" s="300"/>
      <c r="P3862" s="300"/>
      <c r="Q3862" s="297"/>
      <c r="R3862" s="297"/>
      <c r="S3862" s="299" t="str">
        <f t="shared" si="672"/>
        <v/>
      </c>
    </row>
    <row r="3863" spans="1:19" ht="30" customHeight="1" x14ac:dyDescent="0.2">
      <c r="A3863" s="277" t="str">
        <f t="shared" si="662"/>
        <v/>
      </c>
      <c r="B3863" s="296" t="str">
        <f t="shared" si="667"/>
        <v/>
      </c>
      <c r="C3863" s="296" t="str">
        <f t="shared" si="668"/>
        <v/>
      </c>
      <c r="D3863" s="297" t="str">
        <f t="shared" si="669"/>
        <v/>
      </c>
      <c r="E3863" s="298" t="str">
        <f t="shared" si="671"/>
        <v/>
      </c>
      <c r="F3863" s="297"/>
      <c r="G3863" s="297">
        <v>3863</v>
      </c>
      <c r="H3863" s="296" t="str">
        <f t="shared" si="670"/>
        <v/>
      </c>
      <c r="I3863" s="299" t="str">
        <f t="shared" si="663"/>
        <v/>
      </c>
      <c r="J3863" s="93"/>
      <c r="L3863" s="278">
        <f t="shared" si="664"/>
        <v>0</v>
      </c>
      <c r="M3863" s="278">
        <f t="shared" si="665"/>
        <v>0</v>
      </c>
      <c r="N3863" s="319">
        <f t="shared" si="666"/>
        <v>0</v>
      </c>
      <c r="O3863" s="300"/>
      <c r="P3863" s="300"/>
      <c r="Q3863" s="297"/>
      <c r="R3863" s="297"/>
      <c r="S3863" s="299" t="str">
        <f t="shared" si="672"/>
        <v/>
      </c>
    </row>
    <row r="3864" spans="1:19" ht="30" customHeight="1" x14ac:dyDescent="0.2">
      <c r="A3864" s="277" t="str">
        <f t="shared" si="662"/>
        <v/>
      </c>
      <c r="B3864" s="296" t="str">
        <f t="shared" si="667"/>
        <v/>
      </c>
      <c r="C3864" s="296" t="str">
        <f t="shared" si="668"/>
        <v/>
      </c>
      <c r="D3864" s="297" t="str">
        <f t="shared" si="669"/>
        <v/>
      </c>
      <c r="E3864" s="298" t="str">
        <f t="shared" si="671"/>
        <v/>
      </c>
      <c r="F3864" s="297"/>
      <c r="G3864" s="297">
        <v>3864</v>
      </c>
      <c r="H3864" s="296" t="str">
        <f t="shared" si="670"/>
        <v/>
      </c>
      <c r="I3864" s="299" t="str">
        <f t="shared" si="663"/>
        <v/>
      </c>
      <c r="J3864" s="93"/>
      <c r="L3864" s="278">
        <f t="shared" si="664"/>
        <v>0</v>
      </c>
      <c r="M3864" s="278">
        <f t="shared" si="665"/>
        <v>0</v>
      </c>
      <c r="N3864" s="319">
        <f t="shared" si="666"/>
        <v>0</v>
      </c>
      <c r="O3864" s="300"/>
      <c r="P3864" s="300"/>
      <c r="Q3864" s="297"/>
      <c r="R3864" s="297"/>
      <c r="S3864" s="299" t="str">
        <f t="shared" si="672"/>
        <v/>
      </c>
    </row>
    <row r="3865" spans="1:19" ht="30" customHeight="1" x14ac:dyDescent="0.2">
      <c r="A3865" s="277" t="str">
        <f t="shared" si="662"/>
        <v/>
      </c>
      <c r="B3865" s="296" t="str">
        <f t="shared" si="667"/>
        <v/>
      </c>
      <c r="C3865" s="296" t="str">
        <f t="shared" si="668"/>
        <v/>
      </c>
      <c r="D3865" s="297" t="str">
        <f t="shared" si="669"/>
        <v/>
      </c>
      <c r="E3865" s="298" t="str">
        <f t="shared" si="671"/>
        <v/>
      </c>
      <c r="F3865" s="297"/>
      <c r="G3865" s="297">
        <v>3865</v>
      </c>
      <c r="H3865" s="296" t="str">
        <f t="shared" si="670"/>
        <v/>
      </c>
      <c r="I3865" s="299" t="str">
        <f t="shared" si="663"/>
        <v/>
      </c>
      <c r="J3865" s="93"/>
      <c r="L3865" s="278">
        <f t="shared" si="664"/>
        <v>0</v>
      </c>
      <c r="M3865" s="278">
        <f t="shared" si="665"/>
        <v>0</v>
      </c>
      <c r="N3865" s="319">
        <f t="shared" si="666"/>
        <v>0</v>
      </c>
      <c r="O3865" s="300"/>
      <c r="P3865" s="300"/>
      <c r="Q3865" s="297"/>
      <c r="R3865" s="297"/>
      <c r="S3865" s="299" t="str">
        <f t="shared" si="672"/>
        <v/>
      </c>
    </row>
    <row r="3866" spans="1:19" ht="30" customHeight="1" x14ac:dyDescent="0.2">
      <c r="A3866" s="277" t="str">
        <f t="shared" si="662"/>
        <v/>
      </c>
      <c r="B3866" s="296" t="str">
        <f t="shared" si="667"/>
        <v/>
      </c>
      <c r="C3866" s="296" t="str">
        <f t="shared" si="668"/>
        <v/>
      </c>
      <c r="D3866" s="297" t="str">
        <f t="shared" si="669"/>
        <v/>
      </c>
      <c r="E3866" s="298" t="str">
        <f t="shared" si="671"/>
        <v/>
      </c>
      <c r="F3866" s="297"/>
      <c r="G3866" s="297">
        <v>3866</v>
      </c>
      <c r="H3866" s="296" t="str">
        <f t="shared" si="670"/>
        <v/>
      </c>
      <c r="I3866" s="299" t="str">
        <f t="shared" si="663"/>
        <v/>
      </c>
      <c r="J3866" s="93"/>
      <c r="L3866" s="278">
        <f t="shared" si="664"/>
        <v>0</v>
      </c>
      <c r="M3866" s="278">
        <f t="shared" si="665"/>
        <v>0</v>
      </c>
      <c r="N3866" s="319">
        <f t="shared" si="666"/>
        <v>0</v>
      </c>
      <c r="O3866" s="300"/>
      <c r="P3866" s="300"/>
      <c r="Q3866" s="297"/>
      <c r="R3866" s="297"/>
      <c r="S3866" s="299" t="str">
        <f t="shared" si="672"/>
        <v/>
      </c>
    </row>
    <row r="3867" spans="1:19" ht="30" customHeight="1" x14ac:dyDescent="0.2">
      <c r="A3867" s="277" t="str">
        <f t="shared" si="662"/>
        <v/>
      </c>
      <c r="B3867" s="296" t="str">
        <f t="shared" si="667"/>
        <v/>
      </c>
      <c r="C3867" s="296" t="str">
        <f t="shared" si="668"/>
        <v/>
      </c>
      <c r="D3867" s="297" t="str">
        <f t="shared" si="669"/>
        <v/>
      </c>
      <c r="E3867" s="298" t="str">
        <f t="shared" si="671"/>
        <v/>
      </c>
      <c r="F3867" s="297"/>
      <c r="G3867" s="297">
        <v>3867</v>
      </c>
      <c r="H3867" s="296" t="str">
        <f t="shared" si="670"/>
        <v/>
      </c>
      <c r="I3867" s="299" t="str">
        <f t="shared" si="663"/>
        <v/>
      </c>
      <c r="J3867" s="93"/>
      <c r="L3867" s="278">
        <f t="shared" si="664"/>
        <v>0</v>
      </c>
      <c r="M3867" s="278">
        <f t="shared" si="665"/>
        <v>0</v>
      </c>
      <c r="N3867" s="319">
        <f t="shared" si="666"/>
        <v>0</v>
      </c>
      <c r="O3867" s="300"/>
      <c r="P3867" s="300"/>
      <c r="Q3867" s="297"/>
      <c r="R3867" s="297"/>
      <c r="S3867" s="299" t="str">
        <f t="shared" si="672"/>
        <v/>
      </c>
    </row>
    <row r="3868" spans="1:19" ht="30" customHeight="1" x14ac:dyDescent="0.2">
      <c r="A3868" s="277" t="str">
        <f t="shared" si="662"/>
        <v/>
      </c>
      <c r="B3868" s="296" t="str">
        <f t="shared" si="667"/>
        <v/>
      </c>
      <c r="C3868" s="296" t="str">
        <f t="shared" si="668"/>
        <v/>
      </c>
      <c r="D3868" s="297" t="str">
        <f t="shared" si="669"/>
        <v/>
      </c>
      <c r="E3868" s="298" t="str">
        <f t="shared" si="671"/>
        <v/>
      </c>
      <c r="F3868" s="297"/>
      <c r="G3868" s="297">
        <v>3868</v>
      </c>
      <c r="H3868" s="296" t="str">
        <f t="shared" si="670"/>
        <v/>
      </c>
      <c r="I3868" s="299" t="str">
        <f t="shared" si="663"/>
        <v/>
      </c>
      <c r="J3868" s="93"/>
      <c r="L3868" s="278">
        <f t="shared" si="664"/>
        <v>0</v>
      </c>
      <c r="M3868" s="278">
        <f t="shared" si="665"/>
        <v>0</v>
      </c>
      <c r="N3868" s="319">
        <f t="shared" si="666"/>
        <v>0</v>
      </c>
      <c r="O3868" s="300"/>
      <c r="P3868" s="300"/>
      <c r="Q3868" s="297"/>
      <c r="R3868" s="297"/>
      <c r="S3868" s="299" t="str">
        <f t="shared" si="672"/>
        <v/>
      </c>
    </row>
    <row r="3869" spans="1:19" ht="30" customHeight="1" x14ac:dyDescent="0.2">
      <c r="A3869" s="277" t="str">
        <f t="shared" si="662"/>
        <v/>
      </c>
      <c r="B3869" s="296" t="str">
        <f t="shared" si="667"/>
        <v/>
      </c>
      <c r="C3869" s="296" t="str">
        <f t="shared" si="668"/>
        <v/>
      </c>
      <c r="D3869" s="297" t="str">
        <f t="shared" si="669"/>
        <v/>
      </c>
      <c r="E3869" s="298" t="str">
        <f t="shared" si="671"/>
        <v/>
      </c>
      <c r="F3869" s="297"/>
      <c r="G3869" s="297">
        <v>3869</v>
      </c>
      <c r="H3869" s="296" t="str">
        <f t="shared" si="670"/>
        <v/>
      </c>
      <c r="I3869" s="299" t="str">
        <f t="shared" si="663"/>
        <v/>
      </c>
      <c r="J3869" s="93"/>
      <c r="L3869" s="278">
        <f t="shared" si="664"/>
        <v>0</v>
      </c>
      <c r="M3869" s="278">
        <f t="shared" si="665"/>
        <v>0</v>
      </c>
      <c r="N3869" s="319">
        <f t="shared" si="666"/>
        <v>0</v>
      </c>
      <c r="O3869" s="300"/>
      <c r="P3869" s="300"/>
      <c r="Q3869" s="297"/>
      <c r="R3869" s="297"/>
      <c r="S3869" s="299" t="str">
        <f t="shared" si="672"/>
        <v/>
      </c>
    </row>
    <row r="3870" spans="1:19" ht="30" customHeight="1" x14ac:dyDescent="0.2">
      <c r="A3870" s="277" t="str">
        <f t="shared" si="662"/>
        <v/>
      </c>
      <c r="B3870" s="296" t="str">
        <f t="shared" si="667"/>
        <v/>
      </c>
      <c r="C3870" s="296" t="str">
        <f t="shared" si="668"/>
        <v/>
      </c>
      <c r="D3870" s="297" t="str">
        <f t="shared" si="669"/>
        <v/>
      </c>
      <c r="E3870" s="298" t="str">
        <f t="shared" si="671"/>
        <v/>
      </c>
      <c r="F3870" s="297"/>
      <c r="G3870" s="297">
        <v>3870</v>
      </c>
      <c r="H3870" s="296" t="str">
        <f t="shared" si="670"/>
        <v/>
      </c>
      <c r="I3870" s="299" t="str">
        <f t="shared" si="663"/>
        <v/>
      </c>
      <c r="J3870" s="93"/>
      <c r="L3870" s="278">
        <f t="shared" si="664"/>
        <v>0</v>
      </c>
      <c r="M3870" s="278">
        <f t="shared" si="665"/>
        <v>0</v>
      </c>
      <c r="N3870" s="319">
        <f t="shared" si="666"/>
        <v>0</v>
      </c>
      <c r="O3870" s="300"/>
      <c r="P3870" s="300"/>
      <c r="Q3870" s="297"/>
      <c r="R3870" s="297"/>
      <c r="S3870" s="299" t="str">
        <f t="shared" si="672"/>
        <v/>
      </c>
    </row>
    <row r="3871" spans="1:19" ht="30" customHeight="1" x14ac:dyDescent="0.2">
      <c r="A3871" s="277" t="str">
        <f t="shared" si="662"/>
        <v/>
      </c>
      <c r="B3871" s="296" t="str">
        <f t="shared" si="667"/>
        <v/>
      </c>
      <c r="C3871" s="296" t="str">
        <f t="shared" si="668"/>
        <v/>
      </c>
      <c r="D3871" s="297" t="str">
        <f t="shared" si="669"/>
        <v/>
      </c>
      <c r="E3871" s="298" t="str">
        <f t="shared" si="671"/>
        <v/>
      </c>
      <c r="F3871" s="297"/>
      <c r="G3871" s="297">
        <v>3871</v>
      </c>
      <c r="H3871" s="296" t="str">
        <f t="shared" si="670"/>
        <v/>
      </c>
      <c r="I3871" s="299" t="str">
        <f t="shared" si="663"/>
        <v/>
      </c>
      <c r="J3871" s="93"/>
      <c r="L3871" s="278">
        <f t="shared" si="664"/>
        <v>0</v>
      </c>
      <c r="M3871" s="278">
        <f t="shared" si="665"/>
        <v>0</v>
      </c>
      <c r="N3871" s="319">
        <f t="shared" si="666"/>
        <v>0</v>
      </c>
      <c r="O3871" s="300"/>
      <c r="P3871" s="300"/>
      <c r="Q3871" s="297"/>
      <c r="R3871" s="297"/>
      <c r="S3871" s="299" t="str">
        <f t="shared" si="672"/>
        <v/>
      </c>
    </row>
    <row r="3872" spans="1:19" ht="30" customHeight="1" x14ac:dyDescent="0.2">
      <c r="A3872" s="277" t="str">
        <f t="shared" si="662"/>
        <v/>
      </c>
      <c r="B3872" s="296" t="str">
        <f t="shared" si="667"/>
        <v/>
      </c>
      <c r="C3872" s="296" t="str">
        <f t="shared" si="668"/>
        <v/>
      </c>
      <c r="D3872" s="297" t="str">
        <f t="shared" si="669"/>
        <v/>
      </c>
      <c r="E3872" s="298" t="str">
        <f t="shared" si="671"/>
        <v/>
      </c>
      <c r="F3872" s="297"/>
      <c r="G3872" s="297">
        <v>3872</v>
      </c>
      <c r="H3872" s="296" t="str">
        <f t="shared" si="670"/>
        <v/>
      </c>
      <c r="I3872" s="299" t="str">
        <f t="shared" si="663"/>
        <v/>
      </c>
      <c r="J3872" s="93"/>
      <c r="L3872" s="278">
        <f t="shared" si="664"/>
        <v>0</v>
      </c>
      <c r="M3872" s="278">
        <f t="shared" si="665"/>
        <v>0</v>
      </c>
      <c r="N3872" s="319">
        <f t="shared" si="666"/>
        <v>0</v>
      </c>
      <c r="O3872" s="300"/>
      <c r="P3872" s="300"/>
      <c r="Q3872" s="297"/>
      <c r="R3872" s="297"/>
      <c r="S3872" s="299" t="str">
        <f t="shared" si="672"/>
        <v/>
      </c>
    </row>
    <row r="3873" spans="1:19" ht="30" customHeight="1" x14ac:dyDescent="0.2">
      <c r="A3873" s="277" t="str">
        <f t="shared" si="662"/>
        <v/>
      </c>
      <c r="B3873" s="296" t="str">
        <f t="shared" si="667"/>
        <v/>
      </c>
      <c r="C3873" s="296" t="str">
        <f t="shared" si="668"/>
        <v/>
      </c>
      <c r="D3873" s="297" t="str">
        <f t="shared" si="669"/>
        <v/>
      </c>
      <c r="E3873" s="298" t="str">
        <f t="shared" si="671"/>
        <v/>
      </c>
      <c r="F3873" s="297"/>
      <c r="G3873" s="297">
        <v>3873</v>
      </c>
      <c r="H3873" s="296" t="str">
        <f t="shared" si="670"/>
        <v/>
      </c>
      <c r="I3873" s="299" t="str">
        <f t="shared" si="663"/>
        <v/>
      </c>
      <c r="J3873" s="93"/>
      <c r="L3873" s="278">
        <f t="shared" si="664"/>
        <v>0</v>
      </c>
      <c r="M3873" s="278">
        <f t="shared" si="665"/>
        <v>0</v>
      </c>
      <c r="N3873" s="319">
        <f t="shared" si="666"/>
        <v>0</v>
      </c>
      <c r="O3873" s="300"/>
      <c r="P3873" s="300"/>
      <c r="Q3873" s="297"/>
      <c r="R3873" s="297"/>
      <c r="S3873" s="299" t="str">
        <f t="shared" si="672"/>
        <v/>
      </c>
    </row>
    <row r="3874" spans="1:19" ht="30" customHeight="1" x14ac:dyDescent="0.2">
      <c r="A3874" s="277" t="str">
        <f t="shared" si="662"/>
        <v/>
      </c>
      <c r="B3874" s="296" t="str">
        <f t="shared" si="667"/>
        <v/>
      </c>
      <c r="C3874" s="296" t="str">
        <f t="shared" si="668"/>
        <v/>
      </c>
      <c r="D3874" s="297" t="str">
        <f t="shared" si="669"/>
        <v/>
      </c>
      <c r="E3874" s="298" t="str">
        <f t="shared" si="671"/>
        <v/>
      </c>
      <c r="F3874" s="297"/>
      <c r="G3874" s="297">
        <v>3874</v>
      </c>
      <c r="H3874" s="296" t="str">
        <f t="shared" si="670"/>
        <v/>
      </c>
      <c r="I3874" s="299" t="str">
        <f t="shared" si="663"/>
        <v/>
      </c>
      <c r="J3874" s="93"/>
      <c r="L3874" s="278">
        <f t="shared" si="664"/>
        <v>0</v>
      </c>
      <c r="M3874" s="278">
        <f t="shared" si="665"/>
        <v>0</v>
      </c>
      <c r="N3874" s="319">
        <f t="shared" si="666"/>
        <v>0</v>
      </c>
      <c r="O3874" s="300"/>
      <c r="P3874" s="300"/>
      <c r="Q3874" s="297"/>
      <c r="R3874" s="297"/>
      <c r="S3874" s="299" t="str">
        <f t="shared" si="672"/>
        <v/>
      </c>
    </row>
    <row r="3875" spans="1:19" ht="30" customHeight="1" x14ac:dyDescent="0.2">
      <c r="A3875" s="277" t="str">
        <f t="shared" si="662"/>
        <v/>
      </c>
      <c r="B3875" s="296" t="str">
        <f t="shared" si="667"/>
        <v/>
      </c>
      <c r="C3875" s="296" t="str">
        <f t="shared" si="668"/>
        <v/>
      </c>
      <c r="D3875" s="297" t="str">
        <f t="shared" si="669"/>
        <v/>
      </c>
      <c r="E3875" s="298" t="str">
        <f t="shared" si="671"/>
        <v/>
      </c>
      <c r="F3875" s="297"/>
      <c r="G3875" s="297">
        <v>3875</v>
      </c>
      <c r="H3875" s="296" t="str">
        <f t="shared" si="670"/>
        <v/>
      </c>
      <c r="I3875" s="299" t="str">
        <f t="shared" si="663"/>
        <v/>
      </c>
      <c r="J3875" s="93"/>
      <c r="L3875" s="278">
        <f t="shared" si="664"/>
        <v>0</v>
      </c>
      <c r="M3875" s="278">
        <f t="shared" si="665"/>
        <v>0</v>
      </c>
      <c r="N3875" s="319">
        <f t="shared" si="666"/>
        <v>0</v>
      </c>
      <c r="O3875" s="300"/>
      <c r="P3875" s="300"/>
      <c r="Q3875" s="297"/>
      <c r="R3875" s="297"/>
      <c r="S3875" s="299" t="str">
        <f t="shared" si="672"/>
        <v/>
      </c>
    </row>
    <row r="3876" spans="1:19" ht="30" customHeight="1" x14ac:dyDescent="0.2">
      <c r="A3876" s="277" t="str">
        <f t="shared" si="662"/>
        <v/>
      </c>
      <c r="B3876" s="296" t="str">
        <f t="shared" si="667"/>
        <v/>
      </c>
      <c r="C3876" s="296" t="str">
        <f t="shared" si="668"/>
        <v/>
      </c>
      <c r="D3876" s="297" t="str">
        <f t="shared" si="669"/>
        <v/>
      </c>
      <c r="E3876" s="298" t="str">
        <f t="shared" si="671"/>
        <v/>
      </c>
      <c r="F3876" s="297"/>
      <c r="G3876" s="297">
        <v>3876</v>
      </c>
      <c r="H3876" s="296" t="str">
        <f t="shared" si="670"/>
        <v/>
      </c>
      <c r="I3876" s="299" t="str">
        <f t="shared" si="663"/>
        <v/>
      </c>
      <c r="J3876" s="93"/>
      <c r="L3876" s="278">
        <f t="shared" si="664"/>
        <v>0</v>
      </c>
      <c r="M3876" s="278">
        <f t="shared" si="665"/>
        <v>0</v>
      </c>
      <c r="N3876" s="319">
        <f t="shared" si="666"/>
        <v>0</v>
      </c>
      <c r="O3876" s="300"/>
      <c r="P3876" s="300"/>
      <c r="Q3876" s="297"/>
      <c r="R3876" s="297"/>
      <c r="S3876" s="299" t="str">
        <f t="shared" si="672"/>
        <v/>
      </c>
    </row>
    <row r="3877" spans="1:19" ht="30" customHeight="1" x14ac:dyDescent="0.2">
      <c r="A3877" s="277" t="str">
        <f t="shared" si="662"/>
        <v/>
      </c>
      <c r="B3877" s="296" t="str">
        <f t="shared" si="667"/>
        <v/>
      </c>
      <c r="C3877" s="296" t="str">
        <f t="shared" si="668"/>
        <v/>
      </c>
      <c r="D3877" s="297" t="str">
        <f t="shared" si="669"/>
        <v/>
      </c>
      <c r="E3877" s="298" t="str">
        <f t="shared" si="671"/>
        <v/>
      </c>
      <c r="F3877" s="297"/>
      <c r="G3877" s="297">
        <v>3877</v>
      </c>
      <c r="H3877" s="296" t="str">
        <f t="shared" si="670"/>
        <v/>
      </c>
      <c r="I3877" s="299" t="str">
        <f t="shared" si="663"/>
        <v/>
      </c>
      <c r="J3877" s="93"/>
      <c r="L3877" s="278">
        <f t="shared" si="664"/>
        <v>0</v>
      </c>
      <c r="M3877" s="278">
        <f t="shared" si="665"/>
        <v>0</v>
      </c>
      <c r="N3877" s="319">
        <f t="shared" si="666"/>
        <v>0</v>
      </c>
      <c r="O3877" s="300"/>
      <c r="P3877" s="300"/>
      <c r="Q3877" s="297"/>
      <c r="R3877" s="297"/>
      <c r="S3877" s="299" t="str">
        <f t="shared" si="672"/>
        <v/>
      </c>
    </row>
    <row r="3878" spans="1:19" ht="30" customHeight="1" x14ac:dyDescent="0.2">
      <c r="A3878" s="277" t="str">
        <f t="shared" si="662"/>
        <v/>
      </c>
      <c r="B3878" s="296" t="str">
        <f t="shared" si="667"/>
        <v/>
      </c>
      <c r="C3878" s="296" t="str">
        <f t="shared" si="668"/>
        <v/>
      </c>
      <c r="D3878" s="297" t="str">
        <f t="shared" si="669"/>
        <v/>
      </c>
      <c r="E3878" s="298" t="str">
        <f t="shared" si="671"/>
        <v/>
      </c>
      <c r="F3878" s="297"/>
      <c r="G3878" s="297">
        <v>3878</v>
      </c>
      <c r="H3878" s="296" t="str">
        <f t="shared" si="670"/>
        <v/>
      </c>
      <c r="I3878" s="299" t="str">
        <f t="shared" si="663"/>
        <v/>
      </c>
      <c r="J3878" s="93"/>
      <c r="L3878" s="278">
        <f t="shared" si="664"/>
        <v>0</v>
      </c>
      <c r="M3878" s="278">
        <f t="shared" si="665"/>
        <v>0</v>
      </c>
      <c r="N3878" s="319">
        <f t="shared" si="666"/>
        <v>0</v>
      </c>
      <c r="O3878" s="300"/>
      <c r="P3878" s="300"/>
      <c r="Q3878" s="297"/>
      <c r="R3878" s="297"/>
      <c r="S3878" s="299" t="str">
        <f t="shared" si="672"/>
        <v/>
      </c>
    </row>
    <row r="3879" spans="1:19" ht="30" customHeight="1" x14ac:dyDescent="0.2">
      <c r="A3879" s="277" t="str">
        <f t="shared" si="662"/>
        <v/>
      </c>
      <c r="B3879" s="296" t="str">
        <f t="shared" si="667"/>
        <v/>
      </c>
      <c r="C3879" s="296" t="str">
        <f t="shared" si="668"/>
        <v/>
      </c>
      <c r="D3879" s="297" t="str">
        <f t="shared" si="669"/>
        <v/>
      </c>
      <c r="E3879" s="298" t="str">
        <f t="shared" si="671"/>
        <v/>
      </c>
      <c r="F3879" s="297"/>
      <c r="G3879" s="297">
        <v>3879</v>
      </c>
      <c r="H3879" s="296" t="str">
        <f t="shared" si="670"/>
        <v/>
      </c>
      <c r="I3879" s="299" t="str">
        <f t="shared" si="663"/>
        <v/>
      </c>
      <c r="J3879" s="93"/>
      <c r="L3879" s="278">
        <f t="shared" si="664"/>
        <v>0</v>
      </c>
      <c r="M3879" s="278">
        <f t="shared" si="665"/>
        <v>0</v>
      </c>
      <c r="N3879" s="319">
        <f t="shared" si="666"/>
        <v>0</v>
      </c>
      <c r="O3879" s="300"/>
      <c r="P3879" s="300"/>
      <c r="Q3879" s="297"/>
      <c r="R3879" s="297"/>
      <c r="S3879" s="299" t="str">
        <f t="shared" si="672"/>
        <v/>
      </c>
    </row>
    <row r="3880" spans="1:19" ht="30" customHeight="1" x14ac:dyDescent="0.2">
      <c r="A3880" s="277" t="str">
        <f t="shared" si="662"/>
        <v/>
      </c>
      <c r="B3880" s="296" t="str">
        <f t="shared" si="667"/>
        <v/>
      </c>
      <c r="C3880" s="296" t="str">
        <f t="shared" si="668"/>
        <v/>
      </c>
      <c r="D3880" s="297" t="str">
        <f t="shared" si="669"/>
        <v/>
      </c>
      <c r="E3880" s="298" t="str">
        <f t="shared" si="671"/>
        <v/>
      </c>
      <c r="F3880" s="297"/>
      <c r="G3880" s="297">
        <v>3880</v>
      </c>
      <c r="H3880" s="296" t="str">
        <f t="shared" si="670"/>
        <v/>
      </c>
      <c r="I3880" s="299" t="str">
        <f t="shared" si="663"/>
        <v/>
      </c>
      <c r="J3880" s="93"/>
      <c r="L3880" s="278">
        <f t="shared" si="664"/>
        <v>0</v>
      </c>
      <c r="M3880" s="278">
        <f t="shared" si="665"/>
        <v>0</v>
      </c>
      <c r="N3880" s="319">
        <f t="shared" si="666"/>
        <v>0</v>
      </c>
      <c r="O3880" s="300"/>
      <c r="P3880" s="300"/>
      <c r="Q3880" s="297"/>
      <c r="R3880" s="297"/>
      <c r="S3880" s="299" t="str">
        <f t="shared" si="672"/>
        <v/>
      </c>
    </row>
    <row r="3881" spans="1:19" ht="30" customHeight="1" x14ac:dyDescent="0.2">
      <c r="A3881" s="277" t="str">
        <f t="shared" si="662"/>
        <v/>
      </c>
      <c r="B3881" s="296" t="str">
        <f t="shared" si="667"/>
        <v/>
      </c>
      <c r="C3881" s="296" t="str">
        <f t="shared" si="668"/>
        <v/>
      </c>
      <c r="D3881" s="297" t="str">
        <f t="shared" si="669"/>
        <v/>
      </c>
      <c r="E3881" s="298" t="str">
        <f t="shared" si="671"/>
        <v/>
      </c>
      <c r="F3881" s="297"/>
      <c r="G3881" s="297">
        <v>3881</v>
      </c>
      <c r="H3881" s="296" t="str">
        <f t="shared" si="670"/>
        <v/>
      </c>
      <c r="I3881" s="299" t="str">
        <f t="shared" si="663"/>
        <v/>
      </c>
      <c r="J3881" s="93"/>
      <c r="L3881" s="278">
        <f t="shared" si="664"/>
        <v>0</v>
      </c>
      <c r="M3881" s="278">
        <f t="shared" si="665"/>
        <v>0</v>
      </c>
      <c r="N3881" s="319">
        <f t="shared" si="666"/>
        <v>0</v>
      </c>
      <c r="O3881" s="300"/>
      <c r="P3881" s="300"/>
      <c r="Q3881" s="297"/>
      <c r="R3881" s="297"/>
      <c r="S3881" s="299" t="str">
        <f t="shared" si="672"/>
        <v/>
      </c>
    </row>
    <row r="3882" spans="1:19" ht="30" customHeight="1" x14ac:dyDescent="0.2">
      <c r="A3882" s="277" t="str">
        <f t="shared" si="662"/>
        <v/>
      </c>
      <c r="B3882" s="296" t="str">
        <f t="shared" si="667"/>
        <v/>
      </c>
      <c r="C3882" s="296" t="str">
        <f t="shared" si="668"/>
        <v/>
      </c>
      <c r="D3882" s="297" t="str">
        <f t="shared" si="669"/>
        <v/>
      </c>
      <c r="E3882" s="298" t="str">
        <f t="shared" si="671"/>
        <v/>
      </c>
      <c r="F3882" s="297"/>
      <c r="G3882" s="297">
        <v>3882</v>
      </c>
      <c r="H3882" s="296" t="str">
        <f t="shared" si="670"/>
        <v/>
      </c>
      <c r="I3882" s="299" t="str">
        <f t="shared" si="663"/>
        <v/>
      </c>
      <c r="J3882" s="93"/>
      <c r="L3882" s="278">
        <f t="shared" si="664"/>
        <v>0</v>
      </c>
      <c r="M3882" s="278">
        <f t="shared" si="665"/>
        <v>0</v>
      </c>
      <c r="N3882" s="319">
        <f t="shared" si="666"/>
        <v>0</v>
      </c>
      <c r="O3882" s="300"/>
      <c r="P3882" s="300"/>
      <c r="Q3882" s="297"/>
      <c r="R3882" s="297"/>
      <c r="S3882" s="299" t="str">
        <f t="shared" si="672"/>
        <v/>
      </c>
    </row>
    <row r="3883" spans="1:19" ht="30" customHeight="1" x14ac:dyDescent="0.2">
      <c r="A3883" s="277" t="str">
        <f t="shared" si="662"/>
        <v/>
      </c>
      <c r="B3883" s="296" t="str">
        <f t="shared" si="667"/>
        <v/>
      </c>
      <c r="C3883" s="296" t="str">
        <f t="shared" si="668"/>
        <v/>
      </c>
      <c r="D3883" s="297" t="str">
        <f t="shared" si="669"/>
        <v/>
      </c>
      <c r="E3883" s="298" t="str">
        <f t="shared" si="671"/>
        <v/>
      </c>
      <c r="F3883" s="297"/>
      <c r="G3883" s="297">
        <v>3883</v>
      </c>
      <c r="H3883" s="296" t="str">
        <f t="shared" si="670"/>
        <v/>
      </c>
      <c r="I3883" s="299" t="str">
        <f t="shared" si="663"/>
        <v/>
      </c>
      <c r="J3883" s="93"/>
      <c r="L3883" s="278">
        <f t="shared" si="664"/>
        <v>0</v>
      </c>
      <c r="M3883" s="278">
        <f t="shared" si="665"/>
        <v>0</v>
      </c>
      <c r="N3883" s="319">
        <f t="shared" si="666"/>
        <v>0</v>
      </c>
      <c r="O3883" s="300"/>
      <c r="P3883" s="300"/>
      <c r="Q3883" s="297"/>
      <c r="R3883" s="297"/>
      <c r="S3883" s="299" t="str">
        <f t="shared" si="672"/>
        <v/>
      </c>
    </row>
    <row r="3884" spans="1:19" ht="30" customHeight="1" x14ac:dyDescent="0.2">
      <c r="A3884" s="277" t="str">
        <f t="shared" si="662"/>
        <v/>
      </c>
      <c r="B3884" s="296" t="str">
        <f t="shared" si="667"/>
        <v/>
      </c>
      <c r="C3884" s="296" t="str">
        <f t="shared" si="668"/>
        <v/>
      </c>
      <c r="D3884" s="297" t="str">
        <f t="shared" si="669"/>
        <v/>
      </c>
      <c r="E3884" s="298" t="str">
        <f t="shared" si="671"/>
        <v/>
      </c>
      <c r="F3884" s="297"/>
      <c r="G3884" s="297">
        <v>3884</v>
      </c>
      <c r="H3884" s="296" t="str">
        <f t="shared" si="670"/>
        <v/>
      </c>
      <c r="I3884" s="299" t="str">
        <f t="shared" si="663"/>
        <v/>
      </c>
      <c r="J3884" s="93"/>
      <c r="L3884" s="278">
        <f t="shared" si="664"/>
        <v>0</v>
      </c>
      <c r="M3884" s="278">
        <f t="shared" si="665"/>
        <v>0</v>
      </c>
      <c r="N3884" s="319">
        <f t="shared" si="666"/>
        <v>0</v>
      </c>
      <c r="O3884" s="300"/>
      <c r="P3884" s="300"/>
      <c r="Q3884" s="297"/>
      <c r="R3884" s="297"/>
      <c r="S3884" s="299" t="str">
        <f t="shared" si="672"/>
        <v/>
      </c>
    </row>
    <row r="3885" spans="1:19" ht="30" customHeight="1" x14ac:dyDescent="0.2">
      <c r="A3885" s="277" t="str">
        <f t="shared" si="662"/>
        <v/>
      </c>
      <c r="B3885" s="296" t="str">
        <f t="shared" si="667"/>
        <v/>
      </c>
      <c r="C3885" s="296" t="str">
        <f t="shared" si="668"/>
        <v/>
      </c>
      <c r="D3885" s="297" t="str">
        <f t="shared" si="669"/>
        <v/>
      </c>
      <c r="E3885" s="298" t="str">
        <f t="shared" si="671"/>
        <v/>
      </c>
      <c r="F3885" s="297"/>
      <c r="G3885" s="297">
        <v>3885</v>
      </c>
      <c r="H3885" s="296" t="str">
        <f t="shared" si="670"/>
        <v/>
      </c>
      <c r="I3885" s="299" t="str">
        <f t="shared" si="663"/>
        <v/>
      </c>
      <c r="J3885" s="93"/>
      <c r="L3885" s="278">
        <f t="shared" si="664"/>
        <v>0</v>
      </c>
      <c r="M3885" s="278">
        <f t="shared" si="665"/>
        <v>0</v>
      </c>
      <c r="N3885" s="319">
        <f t="shared" si="666"/>
        <v>0</v>
      </c>
      <c r="O3885" s="300"/>
      <c r="P3885" s="300"/>
      <c r="Q3885" s="297"/>
      <c r="R3885" s="297"/>
      <c r="S3885" s="299" t="str">
        <f t="shared" si="672"/>
        <v/>
      </c>
    </row>
    <row r="3886" spans="1:19" ht="30" customHeight="1" x14ac:dyDescent="0.2">
      <c r="A3886" s="277" t="str">
        <f t="shared" si="662"/>
        <v/>
      </c>
      <c r="B3886" s="296" t="str">
        <f t="shared" si="667"/>
        <v/>
      </c>
      <c r="C3886" s="296" t="str">
        <f t="shared" si="668"/>
        <v/>
      </c>
      <c r="D3886" s="297" t="str">
        <f t="shared" si="669"/>
        <v/>
      </c>
      <c r="E3886" s="298" t="str">
        <f t="shared" si="671"/>
        <v/>
      </c>
      <c r="F3886" s="297"/>
      <c r="G3886" s="297">
        <v>3886</v>
      </c>
      <c r="H3886" s="296" t="str">
        <f t="shared" si="670"/>
        <v/>
      </c>
      <c r="I3886" s="299" t="str">
        <f t="shared" si="663"/>
        <v/>
      </c>
      <c r="J3886" s="93"/>
      <c r="L3886" s="278">
        <f t="shared" si="664"/>
        <v>0</v>
      </c>
      <c r="M3886" s="278">
        <f t="shared" si="665"/>
        <v>0</v>
      </c>
      <c r="N3886" s="319">
        <f t="shared" si="666"/>
        <v>0</v>
      </c>
      <c r="O3886" s="300"/>
      <c r="P3886" s="300"/>
      <c r="Q3886" s="297"/>
      <c r="R3886" s="297"/>
      <c r="S3886" s="299" t="str">
        <f t="shared" si="672"/>
        <v/>
      </c>
    </row>
    <row r="3887" spans="1:19" ht="30" customHeight="1" x14ac:dyDescent="0.2">
      <c r="A3887" s="277" t="str">
        <f t="shared" si="662"/>
        <v/>
      </c>
      <c r="B3887" s="296" t="str">
        <f t="shared" si="667"/>
        <v/>
      </c>
      <c r="C3887" s="296" t="str">
        <f t="shared" si="668"/>
        <v/>
      </c>
      <c r="D3887" s="297" t="str">
        <f t="shared" si="669"/>
        <v/>
      </c>
      <c r="E3887" s="298" t="str">
        <f t="shared" si="671"/>
        <v/>
      </c>
      <c r="F3887" s="297"/>
      <c r="G3887" s="297">
        <v>3887</v>
      </c>
      <c r="H3887" s="296" t="str">
        <f t="shared" si="670"/>
        <v/>
      </c>
      <c r="I3887" s="299" t="str">
        <f t="shared" si="663"/>
        <v/>
      </c>
      <c r="J3887" s="93"/>
      <c r="L3887" s="278">
        <f t="shared" si="664"/>
        <v>0</v>
      </c>
      <c r="M3887" s="278">
        <f t="shared" si="665"/>
        <v>0</v>
      </c>
      <c r="N3887" s="319">
        <f t="shared" si="666"/>
        <v>0</v>
      </c>
      <c r="O3887" s="300"/>
      <c r="P3887" s="300"/>
      <c r="Q3887" s="297"/>
      <c r="R3887" s="297"/>
      <c r="S3887" s="299" t="str">
        <f t="shared" si="672"/>
        <v/>
      </c>
    </row>
    <row r="3888" spans="1:19" ht="30" customHeight="1" x14ac:dyDescent="0.2">
      <c r="A3888" s="277" t="str">
        <f t="shared" si="662"/>
        <v/>
      </c>
      <c r="B3888" s="296" t="str">
        <f t="shared" si="667"/>
        <v/>
      </c>
      <c r="C3888" s="296" t="str">
        <f t="shared" si="668"/>
        <v/>
      </c>
      <c r="D3888" s="297" t="str">
        <f t="shared" si="669"/>
        <v/>
      </c>
      <c r="E3888" s="298" t="str">
        <f t="shared" si="671"/>
        <v/>
      </c>
      <c r="F3888" s="297"/>
      <c r="G3888" s="297">
        <v>3888</v>
      </c>
      <c r="H3888" s="296" t="str">
        <f t="shared" si="670"/>
        <v/>
      </c>
      <c r="I3888" s="299" t="str">
        <f t="shared" si="663"/>
        <v/>
      </c>
      <c r="J3888" s="93"/>
      <c r="L3888" s="278">
        <f t="shared" si="664"/>
        <v>0</v>
      </c>
      <c r="M3888" s="278">
        <f t="shared" si="665"/>
        <v>0</v>
      </c>
      <c r="N3888" s="319">
        <f t="shared" si="666"/>
        <v>0</v>
      </c>
      <c r="O3888" s="300"/>
      <c r="P3888" s="300"/>
      <c r="Q3888" s="297"/>
      <c r="R3888" s="297"/>
      <c r="S3888" s="299" t="str">
        <f t="shared" si="672"/>
        <v/>
      </c>
    </row>
    <row r="3889" spans="1:19" ht="30" customHeight="1" x14ac:dyDescent="0.2">
      <c r="A3889" s="277" t="str">
        <f t="shared" si="662"/>
        <v/>
      </c>
      <c r="B3889" s="296" t="str">
        <f t="shared" si="667"/>
        <v/>
      </c>
      <c r="C3889" s="296" t="str">
        <f t="shared" si="668"/>
        <v/>
      </c>
      <c r="D3889" s="297" t="str">
        <f t="shared" si="669"/>
        <v/>
      </c>
      <c r="E3889" s="298" t="str">
        <f t="shared" si="671"/>
        <v/>
      </c>
      <c r="F3889" s="297"/>
      <c r="G3889" s="297">
        <v>3889</v>
      </c>
      <c r="H3889" s="296" t="str">
        <f t="shared" si="670"/>
        <v/>
      </c>
      <c r="I3889" s="299" t="str">
        <f t="shared" si="663"/>
        <v/>
      </c>
      <c r="J3889" s="93"/>
      <c r="L3889" s="278">
        <f t="shared" si="664"/>
        <v>0</v>
      </c>
      <c r="M3889" s="278">
        <f t="shared" si="665"/>
        <v>0</v>
      </c>
      <c r="N3889" s="319">
        <f t="shared" si="666"/>
        <v>0</v>
      </c>
      <c r="O3889" s="300"/>
      <c r="P3889" s="300"/>
      <c r="Q3889" s="297"/>
      <c r="R3889" s="297"/>
      <c r="S3889" s="299" t="str">
        <f t="shared" si="672"/>
        <v/>
      </c>
    </row>
    <row r="3890" spans="1:19" ht="30" customHeight="1" x14ac:dyDescent="0.2">
      <c r="A3890" s="277" t="str">
        <f t="shared" si="662"/>
        <v/>
      </c>
      <c r="B3890" s="296" t="str">
        <f t="shared" si="667"/>
        <v/>
      </c>
      <c r="C3890" s="296" t="str">
        <f t="shared" si="668"/>
        <v/>
      </c>
      <c r="D3890" s="297" t="str">
        <f t="shared" si="669"/>
        <v/>
      </c>
      <c r="E3890" s="298" t="str">
        <f t="shared" si="671"/>
        <v/>
      </c>
      <c r="F3890" s="297"/>
      <c r="G3890" s="297">
        <v>3890</v>
      </c>
      <c r="H3890" s="296" t="str">
        <f t="shared" si="670"/>
        <v/>
      </c>
      <c r="I3890" s="299" t="str">
        <f t="shared" si="663"/>
        <v/>
      </c>
      <c r="J3890" s="93"/>
      <c r="L3890" s="278">
        <f t="shared" si="664"/>
        <v>0</v>
      </c>
      <c r="M3890" s="278">
        <f t="shared" si="665"/>
        <v>0</v>
      </c>
      <c r="N3890" s="319">
        <f t="shared" si="666"/>
        <v>0</v>
      </c>
      <c r="O3890" s="300"/>
      <c r="P3890" s="300"/>
      <c r="Q3890" s="297"/>
      <c r="R3890" s="297"/>
      <c r="S3890" s="299" t="str">
        <f t="shared" si="672"/>
        <v/>
      </c>
    </row>
    <row r="3891" spans="1:19" ht="30" customHeight="1" x14ac:dyDescent="0.2">
      <c r="A3891" s="277" t="str">
        <f t="shared" si="662"/>
        <v/>
      </c>
      <c r="B3891" s="296" t="str">
        <f t="shared" si="667"/>
        <v/>
      </c>
      <c r="C3891" s="296" t="str">
        <f t="shared" si="668"/>
        <v/>
      </c>
      <c r="D3891" s="297" t="str">
        <f t="shared" si="669"/>
        <v/>
      </c>
      <c r="E3891" s="298" t="str">
        <f t="shared" si="671"/>
        <v/>
      </c>
      <c r="F3891" s="297"/>
      <c r="G3891" s="297">
        <v>3891</v>
      </c>
      <c r="H3891" s="296" t="str">
        <f t="shared" si="670"/>
        <v/>
      </c>
      <c r="I3891" s="299" t="str">
        <f t="shared" si="663"/>
        <v/>
      </c>
      <c r="J3891" s="93"/>
      <c r="L3891" s="278">
        <f t="shared" si="664"/>
        <v>0</v>
      </c>
      <c r="M3891" s="278">
        <f t="shared" si="665"/>
        <v>0</v>
      </c>
      <c r="N3891" s="319">
        <f t="shared" si="666"/>
        <v>0</v>
      </c>
      <c r="O3891" s="300"/>
      <c r="P3891" s="300"/>
      <c r="Q3891" s="297"/>
      <c r="R3891" s="297"/>
      <c r="S3891" s="299" t="str">
        <f t="shared" si="672"/>
        <v/>
      </c>
    </row>
    <row r="3892" spans="1:19" ht="30" customHeight="1" x14ac:dyDescent="0.2">
      <c r="A3892" s="277" t="str">
        <f t="shared" si="662"/>
        <v/>
      </c>
      <c r="B3892" s="296" t="str">
        <f t="shared" si="667"/>
        <v/>
      </c>
      <c r="C3892" s="296" t="str">
        <f t="shared" si="668"/>
        <v/>
      </c>
      <c r="D3892" s="297" t="str">
        <f t="shared" si="669"/>
        <v/>
      </c>
      <c r="E3892" s="298" t="str">
        <f t="shared" si="671"/>
        <v/>
      </c>
      <c r="F3892" s="297"/>
      <c r="G3892" s="297">
        <v>3892</v>
      </c>
      <c r="H3892" s="296" t="str">
        <f t="shared" si="670"/>
        <v/>
      </c>
      <c r="I3892" s="299" t="str">
        <f t="shared" si="663"/>
        <v/>
      </c>
      <c r="J3892" s="93"/>
      <c r="L3892" s="278">
        <f t="shared" si="664"/>
        <v>0</v>
      </c>
      <c r="M3892" s="278">
        <f t="shared" si="665"/>
        <v>0</v>
      </c>
      <c r="N3892" s="319">
        <f t="shared" si="666"/>
        <v>0</v>
      </c>
      <c r="O3892" s="300"/>
      <c r="P3892" s="300"/>
      <c r="Q3892" s="297"/>
      <c r="R3892" s="297"/>
      <c r="S3892" s="299" t="str">
        <f t="shared" si="672"/>
        <v/>
      </c>
    </row>
    <row r="3893" spans="1:19" ht="30" customHeight="1" x14ac:dyDescent="0.2">
      <c r="A3893" s="277" t="str">
        <f t="shared" si="662"/>
        <v/>
      </c>
      <c r="B3893" s="296" t="str">
        <f t="shared" si="667"/>
        <v/>
      </c>
      <c r="C3893" s="296" t="str">
        <f t="shared" si="668"/>
        <v/>
      </c>
      <c r="D3893" s="297" t="str">
        <f t="shared" si="669"/>
        <v/>
      </c>
      <c r="E3893" s="298" t="str">
        <f t="shared" si="671"/>
        <v/>
      </c>
      <c r="F3893" s="297"/>
      <c r="G3893" s="297">
        <v>3893</v>
      </c>
      <c r="H3893" s="296" t="str">
        <f t="shared" si="670"/>
        <v/>
      </c>
      <c r="I3893" s="299" t="str">
        <f t="shared" si="663"/>
        <v/>
      </c>
      <c r="J3893" s="93"/>
      <c r="L3893" s="278">
        <f t="shared" si="664"/>
        <v>0</v>
      </c>
      <c r="M3893" s="278">
        <f t="shared" si="665"/>
        <v>0</v>
      </c>
      <c r="N3893" s="319">
        <f t="shared" si="666"/>
        <v>0</v>
      </c>
      <c r="O3893" s="300"/>
      <c r="P3893" s="300"/>
      <c r="Q3893" s="297"/>
      <c r="R3893" s="297"/>
      <c r="S3893" s="299" t="str">
        <f t="shared" si="672"/>
        <v/>
      </c>
    </row>
    <row r="3894" spans="1:19" ht="30" customHeight="1" x14ac:dyDescent="0.2">
      <c r="A3894" s="277" t="str">
        <f t="shared" si="662"/>
        <v/>
      </c>
      <c r="B3894" s="296" t="str">
        <f t="shared" si="667"/>
        <v/>
      </c>
      <c r="C3894" s="296" t="str">
        <f t="shared" si="668"/>
        <v/>
      </c>
      <c r="D3894" s="297" t="str">
        <f t="shared" si="669"/>
        <v/>
      </c>
      <c r="E3894" s="298" t="str">
        <f t="shared" si="671"/>
        <v/>
      </c>
      <c r="F3894" s="297"/>
      <c r="G3894" s="297">
        <v>3894</v>
      </c>
      <c r="H3894" s="296" t="str">
        <f t="shared" si="670"/>
        <v/>
      </c>
      <c r="I3894" s="299" t="str">
        <f t="shared" si="663"/>
        <v/>
      </c>
      <c r="J3894" s="93"/>
      <c r="L3894" s="278">
        <f t="shared" si="664"/>
        <v>0</v>
      </c>
      <c r="M3894" s="278">
        <f t="shared" si="665"/>
        <v>0</v>
      </c>
      <c r="N3894" s="319">
        <f t="shared" si="666"/>
        <v>0</v>
      </c>
      <c r="O3894" s="300"/>
      <c r="P3894" s="300"/>
      <c r="Q3894" s="297"/>
      <c r="R3894" s="297"/>
      <c r="S3894" s="299" t="str">
        <f t="shared" si="672"/>
        <v/>
      </c>
    </row>
    <row r="3895" spans="1:19" ht="30" customHeight="1" x14ac:dyDescent="0.2">
      <c r="A3895" s="277" t="str">
        <f t="shared" si="662"/>
        <v/>
      </c>
      <c r="B3895" s="296" t="str">
        <f t="shared" si="667"/>
        <v/>
      </c>
      <c r="C3895" s="296" t="str">
        <f t="shared" si="668"/>
        <v/>
      </c>
      <c r="D3895" s="297" t="str">
        <f t="shared" si="669"/>
        <v/>
      </c>
      <c r="E3895" s="298" t="str">
        <f t="shared" si="671"/>
        <v/>
      </c>
      <c r="F3895" s="297"/>
      <c r="G3895" s="297">
        <v>3895</v>
      </c>
      <c r="H3895" s="296" t="str">
        <f t="shared" si="670"/>
        <v/>
      </c>
      <c r="I3895" s="299" t="str">
        <f t="shared" si="663"/>
        <v/>
      </c>
      <c r="J3895" s="93"/>
      <c r="L3895" s="278">
        <f t="shared" si="664"/>
        <v>0</v>
      </c>
      <c r="M3895" s="278">
        <f t="shared" si="665"/>
        <v>0</v>
      </c>
      <c r="N3895" s="319">
        <f t="shared" si="666"/>
        <v>0</v>
      </c>
      <c r="O3895" s="300"/>
      <c r="P3895" s="300"/>
      <c r="Q3895" s="297"/>
      <c r="R3895" s="297"/>
      <c r="S3895" s="299" t="str">
        <f t="shared" si="672"/>
        <v/>
      </c>
    </row>
    <row r="3896" spans="1:19" ht="30" customHeight="1" x14ac:dyDescent="0.2">
      <c r="A3896" s="277" t="str">
        <f t="shared" si="662"/>
        <v/>
      </c>
      <c r="B3896" s="296" t="str">
        <f t="shared" si="667"/>
        <v/>
      </c>
      <c r="C3896" s="296" t="str">
        <f t="shared" si="668"/>
        <v/>
      </c>
      <c r="D3896" s="297" t="str">
        <f t="shared" si="669"/>
        <v/>
      </c>
      <c r="E3896" s="298" t="str">
        <f t="shared" si="671"/>
        <v/>
      </c>
      <c r="F3896" s="297"/>
      <c r="G3896" s="297">
        <v>3896</v>
      </c>
      <c r="H3896" s="296" t="str">
        <f t="shared" si="670"/>
        <v/>
      </c>
      <c r="I3896" s="299" t="str">
        <f t="shared" si="663"/>
        <v/>
      </c>
      <c r="J3896" s="93"/>
      <c r="L3896" s="278">
        <f t="shared" si="664"/>
        <v>0</v>
      </c>
      <c r="M3896" s="278">
        <f t="shared" si="665"/>
        <v>0</v>
      </c>
      <c r="N3896" s="319">
        <f t="shared" si="666"/>
        <v>0</v>
      </c>
      <c r="O3896" s="300"/>
      <c r="P3896" s="300"/>
      <c r="Q3896" s="297"/>
      <c r="R3896" s="297"/>
      <c r="S3896" s="299" t="str">
        <f t="shared" si="672"/>
        <v/>
      </c>
    </row>
    <row r="3897" spans="1:19" ht="30" customHeight="1" x14ac:dyDescent="0.2">
      <c r="A3897" s="277" t="str">
        <f t="shared" si="662"/>
        <v/>
      </c>
      <c r="B3897" s="296" t="str">
        <f t="shared" si="667"/>
        <v/>
      </c>
      <c r="C3897" s="296" t="str">
        <f t="shared" si="668"/>
        <v/>
      </c>
      <c r="D3897" s="297" t="str">
        <f t="shared" si="669"/>
        <v/>
      </c>
      <c r="E3897" s="298" t="str">
        <f t="shared" si="671"/>
        <v/>
      </c>
      <c r="F3897" s="297"/>
      <c r="G3897" s="297">
        <v>3897</v>
      </c>
      <c r="H3897" s="296" t="str">
        <f t="shared" si="670"/>
        <v/>
      </c>
      <c r="I3897" s="299" t="str">
        <f t="shared" si="663"/>
        <v/>
      </c>
      <c r="J3897" s="93"/>
      <c r="L3897" s="278">
        <f t="shared" si="664"/>
        <v>0</v>
      </c>
      <c r="M3897" s="278">
        <f t="shared" si="665"/>
        <v>0</v>
      </c>
      <c r="N3897" s="319">
        <f t="shared" si="666"/>
        <v>0</v>
      </c>
      <c r="O3897" s="300"/>
      <c r="P3897" s="300"/>
      <c r="Q3897" s="297"/>
      <c r="R3897" s="297"/>
      <c r="S3897" s="299" t="str">
        <f t="shared" si="672"/>
        <v/>
      </c>
    </row>
    <row r="3898" spans="1:19" ht="30" customHeight="1" x14ac:dyDescent="0.2">
      <c r="A3898" s="277" t="str">
        <f t="shared" si="662"/>
        <v/>
      </c>
      <c r="B3898" s="296" t="str">
        <f t="shared" si="667"/>
        <v/>
      </c>
      <c r="C3898" s="296" t="str">
        <f t="shared" si="668"/>
        <v/>
      </c>
      <c r="D3898" s="297" t="str">
        <f t="shared" si="669"/>
        <v/>
      </c>
      <c r="E3898" s="298" t="str">
        <f t="shared" si="671"/>
        <v/>
      </c>
      <c r="F3898" s="297"/>
      <c r="G3898" s="297">
        <v>3898</v>
      </c>
      <c r="H3898" s="296" t="str">
        <f t="shared" si="670"/>
        <v/>
      </c>
      <c r="I3898" s="299" t="str">
        <f t="shared" si="663"/>
        <v/>
      </c>
      <c r="J3898" s="93"/>
      <c r="L3898" s="278">
        <f t="shared" si="664"/>
        <v>0</v>
      </c>
      <c r="M3898" s="278">
        <f t="shared" si="665"/>
        <v>0</v>
      </c>
      <c r="N3898" s="319">
        <f t="shared" si="666"/>
        <v>0</v>
      </c>
      <c r="O3898" s="300"/>
      <c r="P3898" s="300"/>
      <c r="Q3898" s="297"/>
      <c r="R3898" s="297"/>
      <c r="S3898" s="299" t="str">
        <f t="shared" si="672"/>
        <v/>
      </c>
    </row>
    <row r="3899" spans="1:19" ht="30" customHeight="1" x14ac:dyDescent="0.2">
      <c r="A3899" s="277" t="str">
        <f t="shared" si="662"/>
        <v/>
      </c>
      <c r="B3899" s="296" t="str">
        <f t="shared" si="667"/>
        <v/>
      </c>
      <c r="C3899" s="296" t="str">
        <f t="shared" si="668"/>
        <v/>
      </c>
      <c r="D3899" s="297" t="str">
        <f t="shared" si="669"/>
        <v/>
      </c>
      <c r="E3899" s="298" t="str">
        <f t="shared" si="671"/>
        <v/>
      </c>
      <c r="F3899" s="297"/>
      <c r="G3899" s="297">
        <v>3899</v>
      </c>
      <c r="H3899" s="296" t="str">
        <f t="shared" si="670"/>
        <v/>
      </c>
      <c r="I3899" s="299" t="str">
        <f t="shared" si="663"/>
        <v/>
      </c>
      <c r="J3899" s="93"/>
      <c r="L3899" s="278">
        <f t="shared" si="664"/>
        <v>0</v>
      </c>
      <c r="M3899" s="278">
        <f t="shared" si="665"/>
        <v>0</v>
      </c>
      <c r="N3899" s="319">
        <f t="shared" si="666"/>
        <v>0</v>
      </c>
      <c r="O3899" s="300"/>
      <c r="P3899" s="300"/>
      <c r="Q3899" s="297"/>
      <c r="R3899" s="297"/>
      <c r="S3899" s="299" t="str">
        <f t="shared" si="672"/>
        <v/>
      </c>
    </row>
    <row r="3900" spans="1:19" ht="30" customHeight="1" x14ac:dyDescent="0.2">
      <c r="A3900" s="277" t="str">
        <f t="shared" si="662"/>
        <v/>
      </c>
      <c r="B3900" s="296" t="str">
        <f t="shared" si="667"/>
        <v/>
      </c>
      <c r="C3900" s="296" t="str">
        <f t="shared" si="668"/>
        <v/>
      </c>
      <c r="D3900" s="297" t="str">
        <f t="shared" si="669"/>
        <v/>
      </c>
      <c r="E3900" s="298" t="str">
        <f t="shared" si="671"/>
        <v/>
      </c>
      <c r="F3900" s="297"/>
      <c r="G3900" s="297">
        <v>3900</v>
      </c>
      <c r="H3900" s="296" t="str">
        <f t="shared" si="670"/>
        <v/>
      </c>
      <c r="I3900" s="299" t="str">
        <f t="shared" si="663"/>
        <v/>
      </c>
      <c r="J3900" s="93"/>
      <c r="L3900" s="278">
        <f t="shared" si="664"/>
        <v>0</v>
      </c>
      <c r="M3900" s="278">
        <f t="shared" si="665"/>
        <v>0</v>
      </c>
      <c r="N3900" s="319">
        <f t="shared" si="666"/>
        <v>0</v>
      </c>
      <c r="O3900" s="300"/>
      <c r="P3900" s="300"/>
      <c r="Q3900" s="297"/>
      <c r="R3900" s="297"/>
      <c r="S3900" s="299" t="str">
        <f t="shared" si="672"/>
        <v/>
      </c>
    </row>
    <row r="3901" spans="1:19" ht="30" customHeight="1" x14ac:dyDescent="0.2">
      <c r="A3901" s="277" t="str">
        <f t="shared" si="662"/>
        <v/>
      </c>
      <c r="B3901" s="296" t="str">
        <f t="shared" si="667"/>
        <v/>
      </c>
      <c r="C3901" s="296" t="str">
        <f t="shared" si="668"/>
        <v/>
      </c>
      <c r="D3901" s="297" t="str">
        <f t="shared" si="669"/>
        <v/>
      </c>
      <c r="E3901" s="298" t="str">
        <f t="shared" si="671"/>
        <v/>
      </c>
      <c r="F3901" s="297"/>
      <c r="G3901" s="297">
        <v>3901</v>
      </c>
      <c r="H3901" s="296" t="str">
        <f t="shared" si="670"/>
        <v/>
      </c>
      <c r="I3901" s="299" t="str">
        <f t="shared" si="663"/>
        <v/>
      </c>
      <c r="J3901" s="93"/>
      <c r="L3901" s="278">
        <f t="shared" si="664"/>
        <v>0</v>
      </c>
      <c r="M3901" s="278">
        <f t="shared" si="665"/>
        <v>0</v>
      </c>
      <c r="N3901" s="319">
        <f t="shared" si="666"/>
        <v>0</v>
      </c>
      <c r="O3901" s="300"/>
      <c r="P3901" s="300"/>
      <c r="Q3901" s="297"/>
      <c r="R3901" s="297"/>
      <c r="S3901" s="299" t="str">
        <f t="shared" si="672"/>
        <v/>
      </c>
    </row>
    <row r="3902" spans="1:19" ht="30" customHeight="1" x14ac:dyDescent="0.2">
      <c r="A3902" s="277" t="str">
        <f t="shared" si="662"/>
        <v/>
      </c>
      <c r="B3902" s="296" t="str">
        <f t="shared" si="667"/>
        <v/>
      </c>
      <c r="C3902" s="296" t="str">
        <f t="shared" si="668"/>
        <v/>
      </c>
      <c r="D3902" s="297" t="str">
        <f t="shared" si="669"/>
        <v/>
      </c>
      <c r="E3902" s="298" t="str">
        <f t="shared" si="671"/>
        <v/>
      </c>
      <c r="F3902" s="297"/>
      <c r="G3902" s="297">
        <v>3902</v>
      </c>
      <c r="H3902" s="296" t="str">
        <f t="shared" si="670"/>
        <v/>
      </c>
      <c r="I3902" s="299" t="str">
        <f t="shared" si="663"/>
        <v/>
      </c>
      <c r="J3902" s="93"/>
      <c r="L3902" s="278">
        <f t="shared" si="664"/>
        <v>0</v>
      </c>
      <c r="M3902" s="278">
        <f t="shared" si="665"/>
        <v>0</v>
      </c>
      <c r="N3902" s="319">
        <f t="shared" si="666"/>
        <v>0</v>
      </c>
      <c r="O3902" s="300"/>
      <c r="P3902" s="300"/>
      <c r="Q3902" s="297"/>
      <c r="R3902" s="297"/>
      <c r="S3902" s="299" t="str">
        <f t="shared" si="672"/>
        <v/>
      </c>
    </row>
    <row r="3903" spans="1:19" ht="30" customHeight="1" x14ac:dyDescent="0.2">
      <c r="A3903" s="277" t="str">
        <f t="shared" si="662"/>
        <v/>
      </c>
      <c r="B3903" s="296" t="str">
        <f t="shared" si="667"/>
        <v/>
      </c>
      <c r="C3903" s="296" t="str">
        <f t="shared" si="668"/>
        <v/>
      </c>
      <c r="D3903" s="297" t="str">
        <f t="shared" si="669"/>
        <v/>
      </c>
      <c r="E3903" s="298" t="str">
        <f t="shared" si="671"/>
        <v/>
      </c>
      <c r="F3903" s="297"/>
      <c r="G3903" s="297">
        <v>3903</v>
      </c>
      <c r="H3903" s="296" t="str">
        <f t="shared" si="670"/>
        <v/>
      </c>
      <c r="I3903" s="299" t="str">
        <f t="shared" si="663"/>
        <v/>
      </c>
      <c r="J3903" s="93"/>
      <c r="L3903" s="278">
        <f t="shared" si="664"/>
        <v>0</v>
      </c>
      <c r="M3903" s="278">
        <f t="shared" si="665"/>
        <v>0</v>
      </c>
      <c r="N3903" s="319">
        <f t="shared" si="666"/>
        <v>0</v>
      </c>
      <c r="O3903" s="300"/>
      <c r="P3903" s="300"/>
      <c r="Q3903" s="297"/>
      <c r="R3903" s="297"/>
      <c r="S3903" s="299" t="str">
        <f t="shared" si="672"/>
        <v/>
      </c>
    </row>
    <row r="3904" spans="1:19" ht="30" customHeight="1" x14ac:dyDescent="0.2">
      <c r="A3904" s="277" t="str">
        <f t="shared" si="662"/>
        <v/>
      </c>
      <c r="B3904" s="296" t="str">
        <f t="shared" si="667"/>
        <v/>
      </c>
      <c r="C3904" s="296" t="str">
        <f t="shared" si="668"/>
        <v/>
      </c>
      <c r="D3904" s="297" t="str">
        <f t="shared" si="669"/>
        <v/>
      </c>
      <c r="E3904" s="298" t="str">
        <f t="shared" si="671"/>
        <v/>
      </c>
      <c r="F3904" s="297"/>
      <c r="G3904" s="297">
        <v>3904</v>
      </c>
      <c r="H3904" s="296" t="str">
        <f t="shared" si="670"/>
        <v/>
      </c>
      <c r="I3904" s="299" t="str">
        <f t="shared" si="663"/>
        <v/>
      </c>
      <c r="J3904" s="93"/>
      <c r="L3904" s="278">
        <f t="shared" si="664"/>
        <v>0</v>
      </c>
      <c r="M3904" s="278">
        <f t="shared" si="665"/>
        <v>0</v>
      </c>
      <c r="N3904" s="319">
        <f t="shared" si="666"/>
        <v>0</v>
      </c>
      <c r="O3904" s="300"/>
      <c r="P3904" s="300"/>
      <c r="Q3904" s="297"/>
      <c r="R3904" s="297"/>
      <c r="S3904" s="299" t="str">
        <f t="shared" si="672"/>
        <v/>
      </c>
    </row>
    <row r="3905" spans="1:19" ht="30" customHeight="1" x14ac:dyDescent="0.2">
      <c r="A3905" s="277" t="str">
        <f t="shared" si="662"/>
        <v/>
      </c>
      <c r="B3905" s="296" t="str">
        <f t="shared" si="667"/>
        <v/>
      </c>
      <c r="C3905" s="296" t="str">
        <f t="shared" si="668"/>
        <v/>
      </c>
      <c r="D3905" s="297" t="str">
        <f t="shared" si="669"/>
        <v/>
      </c>
      <c r="E3905" s="298" t="str">
        <f t="shared" si="671"/>
        <v/>
      </c>
      <c r="F3905" s="297"/>
      <c r="G3905" s="297">
        <v>3905</v>
      </c>
      <c r="H3905" s="296" t="str">
        <f t="shared" si="670"/>
        <v/>
      </c>
      <c r="I3905" s="299" t="str">
        <f t="shared" si="663"/>
        <v/>
      </c>
      <c r="J3905" s="93"/>
      <c r="L3905" s="278">
        <f t="shared" si="664"/>
        <v>0</v>
      </c>
      <c r="M3905" s="278">
        <f t="shared" si="665"/>
        <v>0</v>
      </c>
      <c r="N3905" s="319">
        <f t="shared" si="666"/>
        <v>0</v>
      </c>
      <c r="O3905" s="300"/>
      <c r="P3905" s="300"/>
      <c r="Q3905" s="297"/>
      <c r="R3905" s="297"/>
      <c r="S3905" s="299" t="str">
        <f t="shared" si="672"/>
        <v/>
      </c>
    </row>
    <row r="3906" spans="1:19" ht="30" customHeight="1" x14ac:dyDescent="0.2">
      <c r="A3906" s="277" t="str">
        <f t="shared" ref="A3906:A3969" si="673">IF(B3906="","",$W$3)</f>
        <v/>
      </c>
      <c r="B3906" s="296" t="str">
        <f t="shared" si="667"/>
        <v/>
      </c>
      <c r="C3906" s="296" t="str">
        <f t="shared" si="668"/>
        <v/>
      </c>
      <c r="D3906" s="297" t="str">
        <f t="shared" si="669"/>
        <v/>
      </c>
      <c r="E3906" s="298" t="str">
        <f t="shared" si="671"/>
        <v/>
      </c>
      <c r="F3906" s="297"/>
      <c r="G3906" s="297">
        <v>3906</v>
      </c>
      <c r="H3906" s="296" t="str">
        <f t="shared" si="670"/>
        <v/>
      </c>
      <c r="I3906" s="299" t="str">
        <f t="shared" ref="I3906:I3969" si="674">IF(H3906="","",CONCATENATE("C",IF(H3906&gt;$X$1-25,0,INT(($X$1-H3906-20)/5))))</f>
        <v/>
      </c>
      <c r="J3906" s="93"/>
      <c r="L3906" s="278">
        <f t="shared" ref="L3906:L3969" si="675">IF(D3906="M",1,0)</f>
        <v>0</v>
      </c>
      <c r="M3906" s="278">
        <f t="shared" ref="M3906:M3969" si="676">IF(D3906="F",1,0)</f>
        <v>0</v>
      </c>
      <c r="N3906" s="319">
        <f t="shared" ref="N3906:N3969" si="677">IF(COUNTBLANK(O3906:R3906)=0,1,0)</f>
        <v>0</v>
      </c>
      <c r="O3906" s="300"/>
      <c r="P3906" s="300"/>
      <c r="Q3906" s="297"/>
      <c r="R3906" s="297"/>
      <c r="S3906" s="299" t="str">
        <f t="shared" si="672"/>
        <v/>
      </c>
    </row>
    <row r="3907" spans="1:19" ht="30" customHeight="1" x14ac:dyDescent="0.2">
      <c r="A3907" s="277" t="str">
        <f t="shared" si="673"/>
        <v/>
      </c>
      <c r="B3907" s="296" t="str">
        <f t="shared" ref="B3907:B3970" si="678">IF(O3907="","",O3907)</f>
        <v/>
      </c>
      <c r="C3907" s="296" t="str">
        <f t="shared" ref="C3907:C3970" si="679">IF(P3907="","",P3907)</f>
        <v/>
      </c>
      <c r="D3907" s="297" t="str">
        <f t="shared" ref="D3907:D3970" si="680">IF(Q3907="","",Q3907)</f>
        <v/>
      </c>
      <c r="E3907" s="298" t="str">
        <f t="shared" si="671"/>
        <v/>
      </c>
      <c r="F3907" s="297"/>
      <c r="G3907" s="297">
        <v>3907</v>
      </c>
      <c r="H3907" s="296" t="str">
        <f t="shared" ref="H3907:H3970" si="681">IF(R3907="","",R3907)</f>
        <v/>
      </c>
      <c r="I3907" s="299" t="str">
        <f t="shared" si="674"/>
        <v/>
      </c>
      <c r="J3907" s="93"/>
      <c r="L3907" s="278">
        <f t="shared" si="675"/>
        <v>0</v>
      </c>
      <c r="M3907" s="278">
        <f t="shared" si="676"/>
        <v>0</v>
      </c>
      <c r="N3907" s="319">
        <f t="shared" si="677"/>
        <v>0</v>
      </c>
      <c r="O3907" s="300"/>
      <c r="P3907" s="300"/>
      <c r="Q3907" s="297"/>
      <c r="R3907" s="297"/>
      <c r="S3907" s="299" t="str">
        <f t="shared" si="672"/>
        <v/>
      </c>
    </row>
    <row r="3908" spans="1:19" ht="30" customHeight="1" x14ac:dyDescent="0.2">
      <c r="A3908" s="277" t="str">
        <f t="shared" si="673"/>
        <v/>
      </c>
      <c r="B3908" s="296" t="str">
        <f t="shared" si="678"/>
        <v/>
      </c>
      <c r="C3908" s="296" t="str">
        <f t="shared" si="679"/>
        <v/>
      </c>
      <c r="D3908" s="297" t="str">
        <f t="shared" si="680"/>
        <v/>
      </c>
      <c r="E3908" s="298" t="str">
        <f t="shared" ref="E3908:E3971" si="682">IF(H3908="","",VALUE(CONCATENATE("01/01/",H3908)))</f>
        <v/>
      </c>
      <c r="F3908" s="297"/>
      <c r="G3908" s="297">
        <v>3908</v>
      </c>
      <c r="H3908" s="296" t="str">
        <f t="shared" si="681"/>
        <v/>
      </c>
      <c r="I3908" s="299" t="str">
        <f t="shared" si="674"/>
        <v/>
      </c>
      <c r="J3908" s="93"/>
      <c r="L3908" s="278">
        <f t="shared" si="675"/>
        <v>0</v>
      </c>
      <c r="M3908" s="278">
        <f t="shared" si="676"/>
        <v>0</v>
      </c>
      <c r="N3908" s="319">
        <f t="shared" si="677"/>
        <v>0</v>
      </c>
      <c r="O3908" s="300"/>
      <c r="P3908" s="300"/>
      <c r="Q3908" s="297"/>
      <c r="R3908" s="297"/>
      <c r="S3908" s="299" t="str">
        <f t="shared" si="672"/>
        <v/>
      </c>
    </row>
    <row r="3909" spans="1:19" ht="30" customHeight="1" x14ac:dyDescent="0.2">
      <c r="A3909" s="277" t="str">
        <f t="shared" si="673"/>
        <v/>
      </c>
      <c r="B3909" s="296" t="str">
        <f t="shared" si="678"/>
        <v/>
      </c>
      <c r="C3909" s="296" t="str">
        <f t="shared" si="679"/>
        <v/>
      </c>
      <c r="D3909" s="297" t="str">
        <f t="shared" si="680"/>
        <v/>
      </c>
      <c r="E3909" s="298" t="str">
        <f t="shared" si="682"/>
        <v/>
      </c>
      <c r="F3909" s="297"/>
      <c r="G3909" s="297">
        <v>3909</v>
      </c>
      <c r="H3909" s="296" t="str">
        <f t="shared" si="681"/>
        <v/>
      </c>
      <c r="I3909" s="299" t="str">
        <f t="shared" si="674"/>
        <v/>
      </c>
      <c r="J3909" s="93"/>
      <c r="L3909" s="278">
        <f t="shared" si="675"/>
        <v>0</v>
      </c>
      <c r="M3909" s="278">
        <f t="shared" si="676"/>
        <v>0</v>
      </c>
      <c r="N3909" s="319">
        <f t="shared" si="677"/>
        <v>0</v>
      </c>
      <c r="O3909" s="300"/>
      <c r="P3909" s="300"/>
      <c r="Q3909" s="297"/>
      <c r="R3909" s="297"/>
      <c r="S3909" s="299" t="str">
        <f t="shared" si="672"/>
        <v/>
      </c>
    </row>
    <row r="3910" spans="1:19" ht="30" customHeight="1" x14ac:dyDescent="0.2">
      <c r="A3910" s="277" t="str">
        <f t="shared" si="673"/>
        <v/>
      </c>
      <c r="B3910" s="296" t="str">
        <f t="shared" si="678"/>
        <v/>
      </c>
      <c r="C3910" s="296" t="str">
        <f t="shared" si="679"/>
        <v/>
      </c>
      <c r="D3910" s="297" t="str">
        <f t="shared" si="680"/>
        <v/>
      </c>
      <c r="E3910" s="298" t="str">
        <f t="shared" si="682"/>
        <v/>
      </c>
      <c r="F3910" s="297"/>
      <c r="G3910" s="297">
        <v>3910</v>
      </c>
      <c r="H3910" s="296" t="str">
        <f t="shared" si="681"/>
        <v/>
      </c>
      <c r="I3910" s="299" t="str">
        <f t="shared" si="674"/>
        <v/>
      </c>
      <c r="J3910" s="93"/>
      <c r="L3910" s="278">
        <f t="shared" si="675"/>
        <v>0</v>
      </c>
      <c r="M3910" s="278">
        <f t="shared" si="676"/>
        <v>0</v>
      </c>
      <c r="N3910" s="319">
        <f t="shared" si="677"/>
        <v>0</v>
      </c>
      <c r="O3910" s="300"/>
      <c r="P3910" s="300"/>
      <c r="Q3910" s="297"/>
      <c r="R3910" s="297"/>
      <c r="S3910" s="299" t="str">
        <f t="shared" si="672"/>
        <v/>
      </c>
    </row>
    <row r="3911" spans="1:19" ht="30" customHeight="1" x14ac:dyDescent="0.2">
      <c r="A3911" s="277" t="str">
        <f t="shared" si="673"/>
        <v/>
      </c>
      <c r="B3911" s="296" t="str">
        <f t="shared" si="678"/>
        <v/>
      </c>
      <c r="C3911" s="296" t="str">
        <f t="shared" si="679"/>
        <v/>
      </c>
      <c r="D3911" s="297" t="str">
        <f t="shared" si="680"/>
        <v/>
      </c>
      <c r="E3911" s="298" t="str">
        <f t="shared" si="682"/>
        <v/>
      </c>
      <c r="F3911" s="297"/>
      <c r="G3911" s="297">
        <v>3911</v>
      </c>
      <c r="H3911" s="296" t="str">
        <f t="shared" si="681"/>
        <v/>
      </c>
      <c r="I3911" s="299" t="str">
        <f t="shared" si="674"/>
        <v/>
      </c>
      <c r="J3911" s="93"/>
      <c r="L3911" s="278">
        <f t="shared" si="675"/>
        <v>0</v>
      </c>
      <c r="M3911" s="278">
        <f t="shared" si="676"/>
        <v>0</v>
      </c>
      <c r="N3911" s="319">
        <f t="shared" si="677"/>
        <v>0</v>
      </c>
      <c r="O3911" s="300"/>
      <c r="P3911" s="300"/>
      <c r="Q3911" s="297"/>
      <c r="R3911" s="297"/>
      <c r="S3911" s="299" t="str">
        <f t="shared" si="672"/>
        <v/>
      </c>
    </row>
    <row r="3912" spans="1:19" ht="30" customHeight="1" x14ac:dyDescent="0.2">
      <c r="A3912" s="277" t="str">
        <f t="shared" si="673"/>
        <v/>
      </c>
      <c r="B3912" s="296" t="str">
        <f t="shared" si="678"/>
        <v/>
      </c>
      <c r="C3912" s="296" t="str">
        <f t="shared" si="679"/>
        <v/>
      </c>
      <c r="D3912" s="297" t="str">
        <f t="shared" si="680"/>
        <v/>
      </c>
      <c r="E3912" s="298" t="str">
        <f t="shared" si="682"/>
        <v/>
      </c>
      <c r="F3912" s="297"/>
      <c r="G3912" s="297">
        <v>3912</v>
      </c>
      <c r="H3912" s="296" t="str">
        <f t="shared" si="681"/>
        <v/>
      </c>
      <c r="I3912" s="299" t="str">
        <f t="shared" si="674"/>
        <v/>
      </c>
      <c r="J3912" s="93"/>
      <c r="L3912" s="278">
        <f t="shared" si="675"/>
        <v>0</v>
      </c>
      <c r="M3912" s="278">
        <f t="shared" si="676"/>
        <v>0</v>
      </c>
      <c r="N3912" s="319">
        <f t="shared" si="677"/>
        <v>0</v>
      </c>
      <c r="O3912" s="300"/>
      <c r="P3912" s="300"/>
      <c r="Q3912" s="297"/>
      <c r="R3912" s="297"/>
      <c r="S3912" s="299" t="str">
        <f t="shared" si="672"/>
        <v/>
      </c>
    </row>
    <row r="3913" spans="1:19" ht="30" customHeight="1" x14ac:dyDescent="0.2">
      <c r="A3913" s="277" t="str">
        <f t="shared" si="673"/>
        <v/>
      </c>
      <c r="B3913" s="296" t="str">
        <f t="shared" si="678"/>
        <v/>
      </c>
      <c r="C3913" s="296" t="str">
        <f t="shared" si="679"/>
        <v/>
      </c>
      <c r="D3913" s="297" t="str">
        <f t="shared" si="680"/>
        <v/>
      </c>
      <c r="E3913" s="298" t="str">
        <f t="shared" si="682"/>
        <v/>
      </c>
      <c r="F3913" s="297"/>
      <c r="G3913" s="297">
        <v>3913</v>
      </c>
      <c r="H3913" s="296" t="str">
        <f t="shared" si="681"/>
        <v/>
      </c>
      <c r="I3913" s="299" t="str">
        <f t="shared" si="674"/>
        <v/>
      </c>
      <c r="J3913" s="93"/>
      <c r="L3913" s="278">
        <f t="shared" si="675"/>
        <v>0</v>
      </c>
      <c r="M3913" s="278">
        <f t="shared" si="676"/>
        <v>0</v>
      </c>
      <c r="N3913" s="319">
        <f t="shared" si="677"/>
        <v>0</v>
      </c>
      <c r="O3913" s="300"/>
      <c r="P3913" s="300"/>
      <c r="Q3913" s="297"/>
      <c r="R3913" s="297"/>
      <c r="S3913" s="299" t="str">
        <f t="shared" si="672"/>
        <v/>
      </c>
    </row>
    <row r="3914" spans="1:19" ht="30" customHeight="1" x14ac:dyDescent="0.2">
      <c r="A3914" s="277" t="str">
        <f t="shared" si="673"/>
        <v/>
      </c>
      <c r="B3914" s="296" t="str">
        <f t="shared" si="678"/>
        <v/>
      </c>
      <c r="C3914" s="296" t="str">
        <f t="shared" si="679"/>
        <v/>
      </c>
      <c r="D3914" s="297" t="str">
        <f t="shared" si="680"/>
        <v/>
      </c>
      <c r="E3914" s="298" t="str">
        <f t="shared" si="682"/>
        <v/>
      </c>
      <c r="F3914" s="297"/>
      <c r="G3914" s="297">
        <v>3914</v>
      </c>
      <c r="H3914" s="296" t="str">
        <f t="shared" si="681"/>
        <v/>
      </c>
      <c r="I3914" s="299" t="str">
        <f t="shared" si="674"/>
        <v/>
      </c>
      <c r="J3914" s="93"/>
      <c r="L3914" s="278">
        <f t="shared" si="675"/>
        <v>0</v>
      </c>
      <c r="M3914" s="278">
        <f t="shared" si="676"/>
        <v>0</v>
      </c>
      <c r="N3914" s="319">
        <f t="shared" si="677"/>
        <v>0</v>
      </c>
      <c r="O3914" s="300"/>
      <c r="P3914" s="300"/>
      <c r="Q3914" s="297"/>
      <c r="R3914" s="297"/>
      <c r="S3914" s="299" t="str">
        <f t="shared" si="672"/>
        <v/>
      </c>
    </row>
    <row r="3915" spans="1:19" ht="30" customHeight="1" x14ac:dyDescent="0.2">
      <c r="A3915" s="277" t="str">
        <f t="shared" si="673"/>
        <v/>
      </c>
      <c r="B3915" s="296" t="str">
        <f t="shared" si="678"/>
        <v/>
      </c>
      <c r="C3915" s="296" t="str">
        <f t="shared" si="679"/>
        <v/>
      </c>
      <c r="D3915" s="297" t="str">
        <f t="shared" si="680"/>
        <v/>
      </c>
      <c r="E3915" s="298" t="str">
        <f t="shared" si="682"/>
        <v/>
      </c>
      <c r="F3915" s="297"/>
      <c r="G3915" s="297">
        <v>3915</v>
      </c>
      <c r="H3915" s="296" t="str">
        <f t="shared" si="681"/>
        <v/>
      </c>
      <c r="I3915" s="299" t="str">
        <f t="shared" si="674"/>
        <v/>
      </c>
      <c r="J3915" s="93"/>
      <c r="L3915" s="278">
        <f t="shared" si="675"/>
        <v>0</v>
      </c>
      <c r="M3915" s="278">
        <f t="shared" si="676"/>
        <v>0</v>
      </c>
      <c r="N3915" s="319">
        <f t="shared" si="677"/>
        <v>0</v>
      </c>
      <c r="O3915" s="300"/>
      <c r="P3915" s="300"/>
      <c r="Q3915" s="297"/>
      <c r="R3915" s="297"/>
      <c r="S3915" s="299" t="str">
        <f t="shared" si="672"/>
        <v/>
      </c>
    </row>
    <row r="3916" spans="1:19" ht="30" customHeight="1" x14ac:dyDescent="0.2">
      <c r="A3916" s="277" t="str">
        <f t="shared" si="673"/>
        <v/>
      </c>
      <c r="B3916" s="296" t="str">
        <f t="shared" si="678"/>
        <v/>
      </c>
      <c r="C3916" s="296" t="str">
        <f t="shared" si="679"/>
        <v/>
      </c>
      <c r="D3916" s="297" t="str">
        <f t="shared" si="680"/>
        <v/>
      </c>
      <c r="E3916" s="298" t="str">
        <f t="shared" si="682"/>
        <v/>
      </c>
      <c r="F3916" s="297"/>
      <c r="G3916" s="297">
        <v>3916</v>
      </c>
      <c r="H3916" s="296" t="str">
        <f t="shared" si="681"/>
        <v/>
      </c>
      <c r="I3916" s="299" t="str">
        <f t="shared" si="674"/>
        <v/>
      </c>
      <c r="J3916" s="93"/>
      <c r="L3916" s="278">
        <f t="shared" si="675"/>
        <v>0</v>
      </c>
      <c r="M3916" s="278">
        <f t="shared" si="676"/>
        <v>0</v>
      </c>
      <c r="N3916" s="319">
        <f t="shared" si="677"/>
        <v>0</v>
      </c>
      <c r="O3916" s="300"/>
      <c r="P3916" s="300"/>
      <c r="Q3916" s="297"/>
      <c r="R3916" s="297"/>
      <c r="S3916" s="299" t="str">
        <f t="shared" si="672"/>
        <v/>
      </c>
    </row>
    <row r="3917" spans="1:19" ht="30" customHeight="1" x14ac:dyDescent="0.2">
      <c r="A3917" s="277" t="str">
        <f t="shared" si="673"/>
        <v/>
      </c>
      <c r="B3917" s="296" t="str">
        <f t="shared" si="678"/>
        <v/>
      </c>
      <c r="C3917" s="296" t="str">
        <f t="shared" si="679"/>
        <v/>
      </c>
      <c r="D3917" s="297" t="str">
        <f t="shared" si="680"/>
        <v/>
      </c>
      <c r="E3917" s="298" t="str">
        <f t="shared" si="682"/>
        <v/>
      </c>
      <c r="F3917" s="297"/>
      <c r="G3917" s="297">
        <v>3917</v>
      </c>
      <c r="H3917" s="296" t="str">
        <f t="shared" si="681"/>
        <v/>
      </c>
      <c r="I3917" s="299" t="str">
        <f t="shared" si="674"/>
        <v/>
      </c>
      <c r="J3917" s="93"/>
      <c r="L3917" s="278">
        <f t="shared" si="675"/>
        <v>0</v>
      </c>
      <c r="M3917" s="278">
        <f t="shared" si="676"/>
        <v>0</v>
      </c>
      <c r="N3917" s="319">
        <f t="shared" si="677"/>
        <v>0</v>
      </c>
      <c r="O3917" s="300"/>
      <c r="P3917" s="300"/>
      <c r="Q3917" s="297"/>
      <c r="R3917" s="297"/>
      <c r="S3917" s="299" t="str">
        <f t="shared" si="672"/>
        <v/>
      </c>
    </row>
    <row r="3918" spans="1:19" ht="30" customHeight="1" x14ac:dyDescent="0.2">
      <c r="A3918" s="277" t="str">
        <f t="shared" si="673"/>
        <v/>
      </c>
      <c r="B3918" s="296" t="str">
        <f t="shared" si="678"/>
        <v/>
      </c>
      <c r="C3918" s="296" t="str">
        <f t="shared" si="679"/>
        <v/>
      </c>
      <c r="D3918" s="297" t="str">
        <f t="shared" si="680"/>
        <v/>
      </c>
      <c r="E3918" s="298" t="str">
        <f t="shared" si="682"/>
        <v/>
      </c>
      <c r="F3918" s="297"/>
      <c r="G3918" s="297">
        <v>3918</v>
      </c>
      <c r="H3918" s="296" t="str">
        <f t="shared" si="681"/>
        <v/>
      </c>
      <c r="I3918" s="299" t="str">
        <f t="shared" si="674"/>
        <v/>
      </c>
      <c r="J3918" s="93"/>
      <c r="L3918" s="278">
        <f t="shared" si="675"/>
        <v>0</v>
      </c>
      <c r="M3918" s="278">
        <f t="shared" si="676"/>
        <v>0</v>
      </c>
      <c r="N3918" s="319">
        <f t="shared" si="677"/>
        <v>0</v>
      </c>
      <c r="O3918" s="300"/>
      <c r="P3918" s="300"/>
      <c r="Q3918" s="297"/>
      <c r="R3918" s="297"/>
      <c r="S3918" s="299" t="str">
        <f t="shared" si="672"/>
        <v/>
      </c>
    </row>
    <row r="3919" spans="1:19" ht="30" customHeight="1" x14ac:dyDescent="0.2">
      <c r="A3919" s="277" t="str">
        <f t="shared" si="673"/>
        <v/>
      </c>
      <c r="B3919" s="296" t="str">
        <f t="shared" si="678"/>
        <v/>
      </c>
      <c r="C3919" s="296" t="str">
        <f t="shared" si="679"/>
        <v/>
      </c>
      <c r="D3919" s="297" t="str">
        <f t="shared" si="680"/>
        <v/>
      </c>
      <c r="E3919" s="298" t="str">
        <f t="shared" si="682"/>
        <v/>
      </c>
      <c r="F3919" s="297"/>
      <c r="G3919" s="297">
        <v>3919</v>
      </c>
      <c r="H3919" s="296" t="str">
        <f t="shared" si="681"/>
        <v/>
      </c>
      <c r="I3919" s="299" t="str">
        <f t="shared" si="674"/>
        <v/>
      </c>
      <c r="J3919" s="93"/>
      <c r="L3919" s="278">
        <f t="shared" si="675"/>
        <v>0</v>
      </c>
      <c r="M3919" s="278">
        <f t="shared" si="676"/>
        <v>0</v>
      </c>
      <c r="N3919" s="319">
        <f t="shared" si="677"/>
        <v>0</v>
      </c>
      <c r="O3919" s="300"/>
      <c r="P3919" s="300"/>
      <c r="Q3919" s="297"/>
      <c r="R3919" s="297"/>
      <c r="S3919" s="299" t="str">
        <f t="shared" si="672"/>
        <v/>
      </c>
    </row>
    <row r="3920" spans="1:19" ht="30" customHeight="1" x14ac:dyDescent="0.2">
      <c r="A3920" s="277" t="str">
        <f t="shared" si="673"/>
        <v/>
      </c>
      <c r="B3920" s="296" t="str">
        <f t="shared" si="678"/>
        <v/>
      </c>
      <c r="C3920" s="296" t="str">
        <f t="shared" si="679"/>
        <v/>
      </c>
      <c r="D3920" s="297" t="str">
        <f t="shared" si="680"/>
        <v/>
      </c>
      <c r="E3920" s="298" t="str">
        <f t="shared" si="682"/>
        <v/>
      </c>
      <c r="F3920" s="297"/>
      <c r="G3920" s="297">
        <v>3920</v>
      </c>
      <c r="H3920" s="296" t="str">
        <f t="shared" si="681"/>
        <v/>
      </c>
      <c r="I3920" s="299" t="str">
        <f t="shared" si="674"/>
        <v/>
      </c>
      <c r="J3920" s="93"/>
      <c r="L3920" s="278">
        <f t="shared" si="675"/>
        <v>0</v>
      </c>
      <c r="M3920" s="278">
        <f t="shared" si="676"/>
        <v>0</v>
      </c>
      <c r="N3920" s="319">
        <f t="shared" si="677"/>
        <v>0</v>
      </c>
      <c r="O3920" s="300"/>
      <c r="P3920" s="300"/>
      <c r="Q3920" s="297"/>
      <c r="R3920" s="297"/>
      <c r="S3920" s="299" t="str">
        <f t="shared" si="672"/>
        <v/>
      </c>
    </row>
    <row r="3921" spans="1:19" ht="30" customHeight="1" x14ac:dyDescent="0.2">
      <c r="A3921" s="277" t="str">
        <f t="shared" si="673"/>
        <v/>
      </c>
      <c r="B3921" s="296" t="str">
        <f t="shared" si="678"/>
        <v/>
      </c>
      <c r="C3921" s="296" t="str">
        <f t="shared" si="679"/>
        <v/>
      </c>
      <c r="D3921" s="297" t="str">
        <f t="shared" si="680"/>
        <v/>
      </c>
      <c r="E3921" s="298" t="str">
        <f t="shared" si="682"/>
        <v/>
      </c>
      <c r="F3921" s="297"/>
      <c r="G3921" s="297">
        <v>3921</v>
      </c>
      <c r="H3921" s="296" t="str">
        <f t="shared" si="681"/>
        <v/>
      </c>
      <c r="I3921" s="299" t="str">
        <f t="shared" si="674"/>
        <v/>
      </c>
      <c r="J3921" s="93"/>
      <c r="L3921" s="278">
        <f t="shared" si="675"/>
        <v>0</v>
      </c>
      <c r="M3921" s="278">
        <f t="shared" si="676"/>
        <v>0</v>
      </c>
      <c r="N3921" s="319">
        <f t="shared" si="677"/>
        <v>0</v>
      </c>
      <c r="O3921" s="300"/>
      <c r="P3921" s="300"/>
      <c r="Q3921" s="297"/>
      <c r="R3921" s="297"/>
      <c r="S3921" s="299" t="str">
        <f t="shared" ref="S3921:S3984" si="683">IF(R3921="","",CONCATENATE("C",IF(R3921&gt;$X$1-25,0,INT(($X$1-R3921-20)/5))))</f>
        <v/>
      </c>
    </row>
    <row r="3922" spans="1:19" ht="30" customHeight="1" x14ac:dyDescent="0.2">
      <c r="A3922" s="277" t="str">
        <f t="shared" si="673"/>
        <v/>
      </c>
      <c r="B3922" s="296" t="str">
        <f t="shared" si="678"/>
        <v/>
      </c>
      <c r="C3922" s="296" t="str">
        <f t="shared" si="679"/>
        <v/>
      </c>
      <c r="D3922" s="297" t="str">
        <f t="shared" si="680"/>
        <v/>
      </c>
      <c r="E3922" s="298" t="str">
        <f t="shared" si="682"/>
        <v/>
      </c>
      <c r="F3922" s="297"/>
      <c r="G3922" s="297">
        <v>3922</v>
      </c>
      <c r="H3922" s="296" t="str">
        <f t="shared" si="681"/>
        <v/>
      </c>
      <c r="I3922" s="299" t="str">
        <f t="shared" si="674"/>
        <v/>
      </c>
      <c r="J3922" s="93"/>
      <c r="L3922" s="278">
        <f t="shared" si="675"/>
        <v>0</v>
      </c>
      <c r="M3922" s="278">
        <f t="shared" si="676"/>
        <v>0</v>
      </c>
      <c r="N3922" s="319">
        <f t="shared" si="677"/>
        <v>0</v>
      </c>
      <c r="O3922" s="300"/>
      <c r="P3922" s="300"/>
      <c r="Q3922" s="297"/>
      <c r="R3922" s="297"/>
      <c r="S3922" s="299" t="str">
        <f t="shared" si="683"/>
        <v/>
      </c>
    </row>
    <row r="3923" spans="1:19" ht="30" customHeight="1" x14ac:dyDescent="0.2">
      <c r="A3923" s="277" t="str">
        <f t="shared" si="673"/>
        <v/>
      </c>
      <c r="B3923" s="296" t="str">
        <f t="shared" si="678"/>
        <v/>
      </c>
      <c r="C3923" s="296" t="str">
        <f t="shared" si="679"/>
        <v/>
      </c>
      <c r="D3923" s="297" t="str">
        <f t="shared" si="680"/>
        <v/>
      </c>
      <c r="E3923" s="298" t="str">
        <f t="shared" si="682"/>
        <v/>
      </c>
      <c r="F3923" s="297"/>
      <c r="G3923" s="297">
        <v>3923</v>
      </c>
      <c r="H3923" s="296" t="str">
        <f t="shared" si="681"/>
        <v/>
      </c>
      <c r="I3923" s="299" t="str">
        <f t="shared" si="674"/>
        <v/>
      </c>
      <c r="J3923" s="93"/>
      <c r="L3923" s="278">
        <f t="shared" si="675"/>
        <v>0</v>
      </c>
      <c r="M3923" s="278">
        <f t="shared" si="676"/>
        <v>0</v>
      </c>
      <c r="N3923" s="319">
        <f t="shared" si="677"/>
        <v>0</v>
      </c>
      <c r="O3923" s="300"/>
      <c r="P3923" s="300"/>
      <c r="Q3923" s="297"/>
      <c r="R3923" s="297"/>
      <c r="S3923" s="299" t="str">
        <f t="shared" si="683"/>
        <v/>
      </c>
    </row>
    <row r="3924" spans="1:19" ht="30" customHeight="1" x14ac:dyDescent="0.2">
      <c r="A3924" s="277" t="str">
        <f t="shared" si="673"/>
        <v/>
      </c>
      <c r="B3924" s="296" t="str">
        <f t="shared" si="678"/>
        <v/>
      </c>
      <c r="C3924" s="296" t="str">
        <f t="shared" si="679"/>
        <v/>
      </c>
      <c r="D3924" s="297" t="str">
        <f t="shared" si="680"/>
        <v/>
      </c>
      <c r="E3924" s="298" t="str">
        <f t="shared" si="682"/>
        <v/>
      </c>
      <c r="F3924" s="297"/>
      <c r="G3924" s="297">
        <v>3924</v>
      </c>
      <c r="H3924" s="296" t="str">
        <f t="shared" si="681"/>
        <v/>
      </c>
      <c r="I3924" s="299" t="str">
        <f t="shared" si="674"/>
        <v/>
      </c>
      <c r="J3924" s="93"/>
      <c r="L3924" s="278">
        <f t="shared" si="675"/>
        <v>0</v>
      </c>
      <c r="M3924" s="278">
        <f t="shared" si="676"/>
        <v>0</v>
      </c>
      <c r="N3924" s="319">
        <f t="shared" si="677"/>
        <v>0</v>
      </c>
      <c r="O3924" s="300"/>
      <c r="P3924" s="300"/>
      <c r="Q3924" s="297"/>
      <c r="R3924" s="297"/>
      <c r="S3924" s="299" t="str">
        <f t="shared" si="683"/>
        <v/>
      </c>
    </row>
    <row r="3925" spans="1:19" ht="30" customHeight="1" x14ac:dyDescent="0.2">
      <c r="A3925" s="277" t="str">
        <f t="shared" si="673"/>
        <v/>
      </c>
      <c r="B3925" s="296" t="str">
        <f t="shared" si="678"/>
        <v/>
      </c>
      <c r="C3925" s="296" t="str">
        <f t="shared" si="679"/>
        <v/>
      </c>
      <c r="D3925" s="297" t="str">
        <f t="shared" si="680"/>
        <v/>
      </c>
      <c r="E3925" s="298" t="str">
        <f t="shared" si="682"/>
        <v/>
      </c>
      <c r="F3925" s="297"/>
      <c r="G3925" s="297">
        <v>3925</v>
      </c>
      <c r="H3925" s="296" t="str">
        <f t="shared" si="681"/>
        <v/>
      </c>
      <c r="I3925" s="299" t="str">
        <f t="shared" si="674"/>
        <v/>
      </c>
      <c r="J3925" s="93"/>
      <c r="L3925" s="278">
        <f t="shared" si="675"/>
        <v>0</v>
      </c>
      <c r="M3925" s="278">
        <f t="shared" si="676"/>
        <v>0</v>
      </c>
      <c r="N3925" s="319">
        <f t="shared" si="677"/>
        <v>0</v>
      </c>
      <c r="O3925" s="300"/>
      <c r="P3925" s="300"/>
      <c r="Q3925" s="297"/>
      <c r="R3925" s="297"/>
      <c r="S3925" s="299" t="str">
        <f t="shared" si="683"/>
        <v/>
      </c>
    </row>
    <row r="3926" spans="1:19" ht="30" customHeight="1" x14ac:dyDescent="0.2">
      <c r="A3926" s="277" t="str">
        <f t="shared" si="673"/>
        <v/>
      </c>
      <c r="B3926" s="296" t="str">
        <f t="shared" si="678"/>
        <v/>
      </c>
      <c r="C3926" s="296" t="str">
        <f t="shared" si="679"/>
        <v/>
      </c>
      <c r="D3926" s="297" t="str">
        <f t="shared" si="680"/>
        <v/>
      </c>
      <c r="E3926" s="298" t="str">
        <f t="shared" si="682"/>
        <v/>
      </c>
      <c r="F3926" s="297"/>
      <c r="G3926" s="297">
        <v>3926</v>
      </c>
      <c r="H3926" s="296" t="str">
        <f t="shared" si="681"/>
        <v/>
      </c>
      <c r="I3926" s="299" t="str">
        <f t="shared" si="674"/>
        <v/>
      </c>
      <c r="J3926" s="93"/>
      <c r="L3926" s="278">
        <f t="shared" si="675"/>
        <v>0</v>
      </c>
      <c r="M3926" s="278">
        <f t="shared" si="676"/>
        <v>0</v>
      </c>
      <c r="N3926" s="319">
        <f t="shared" si="677"/>
        <v>0</v>
      </c>
      <c r="O3926" s="300"/>
      <c r="P3926" s="300"/>
      <c r="Q3926" s="297"/>
      <c r="R3926" s="297"/>
      <c r="S3926" s="299" t="str">
        <f t="shared" si="683"/>
        <v/>
      </c>
    </row>
    <row r="3927" spans="1:19" ht="30" customHeight="1" x14ac:dyDescent="0.2">
      <c r="A3927" s="277" t="str">
        <f t="shared" si="673"/>
        <v/>
      </c>
      <c r="B3927" s="296" t="str">
        <f t="shared" si="678"/>
        <v/>
      </c>
      <c r="C3927" s="296" t="str">
        <f t="shared" si="679"/>
        <v/>
      </c>
      <c r="D3927" s="297" t="str">
        <f t="shared" si="680"/>
        <v/>
      </c>
      <c r="E3927" s="298" t="str">
        <f t="shared" si="682"/>
        <v/>
      </c>
      <c r="F3927" s="297"/>
      <c r="G3927" s="297">
        <v>3927</v>
      </c>
      <c r="H3927" s="296" t="str">
        <f t="shared" si="681"/>
        <v/>
      </c>
      <c r="I3927" s="299" t="str">
        <f t="shared" si="674"/>
        <v/>
      </c>
      <c r="J3927" s="93"/>
      <c r="L3927" s="278">
        <f t="shared" si="675"/>
        <v>0</v>
      </c>
      <c r="M3927" s="278">
        <f t="shared" si="676"/>
        <v>0</v>
      </c>
      <c r="N3927" s="319">
        <f t="shared" si="677"/>
        <v>0</v>
      </c>
      <c r="O3927" s="300"/>
      <c r="P3927" s="300"/>
      <c r="Q3927" s="297"/>
      <c r="R3927" s="297"/>
      <c r="S3927" s="299" t="str">
        <f t="shared" si="683"/>
        <v/>
      </c>
    </row>
    <row r="3928" spans="1:19" ht="30" customHeight="1" x14ac:dyDescent="0.2">
      <c r="A3928" s="277" t="str">
        <f t="shared" si="673"/>
        <v/>
      </c>
      <c r="B3928" s="296" t="str">
        <f t="shared" si="678"/>
        <v/>
      </c>
      <c r="C3928" s="296" t="str">
        <f t="shared" si="679"/>
        <v/>
      </c>
      <c r="D3928" s="297" t="str">
        <f t="shared" si="680"/>
        <v/>
      </c>
      <c r="E3928" s="298" t="str">
        <f t="shared" si="682"/>
        <v/>
      </c>
      <c r="F3928" s="297"/>
      <c r="G3928" s="297">
        <v>3928</v>
      </c>
      <c r="H3928" s="296" t="str">
        <f t="shared" si="681"/>
        <v/>
      </c>
      <c r="I3928" s="299" t="str">
        <f t="shared" si="674"/>
        <v/>
      </c>
      <c r="J3928" s="93"/>
      <c r="L3928" s="278">
        <f t="shared" si="675"/>
        <v>0</v>
      </c>
      <c r="M3928" s="278">
        <f t="shared" si="676"/>
        <v>0</v>
      </c>
      <c r="N3928" s="319">
        <f t="shared" si="677"/>
        <v>0</v>
      </c>
      <c r="O3928" s="300"/>
      <c r="P3928" s="300"/>
      <c r="Q3928" s="297"/>
      <c r="R3928" s="297"/>
      <c r="S3928" s="299" t="str">
        <f t="shared" si="683"/>
        <v/>
      </c>
    </row>
    <row r="3929" spans="1:19" ht="30" customHeight="1" x14ac:dyDescent="0.2">
      <c r="A3929" s="277" t="str">
        <f t="shared" si="673"/>
        <v/>
      </c>
      <c r="B3929" s="296" t="str">
        <f t="shared" si="678"/>
        <v/>
      </c>
      <c r="C3929" s="296" t="str">
        <f t="shared" si="679"/>
        <v/>
      </c>
      <c r="D3929" s="297" t="str">
        <f t="shared" si="680"/>
        <v/>
      </c>
      <c r="E3929" s="298" t="str">
        <f t="shared" si="682"/>
        <v/>
      </c>
      <c r="F3929" s="297"/>
      <c r="G3929" s="297">
        <v>3929</v>
      </c>
      <c r="H3929" s="296" t="str">
        <f t="shared" si="681"/>
        <v/>
      </c>
      <c r="I3929" s="299" t="str">
        <f t="shared" si="674"/>
        <v/>
      </c>
      <c r="J3929" s="93"/>
      <c r="L3929" s="278">
        <f t="shared" si="675"/>
        <v>0</v>
      </c>
      <c r="M3929" s="278">
        <f t="shared" si="676"/>
        <v>0</v>
      </c>
      <c r="N3929" s="319">
        <f t="shared" si="677"/>
        <v>0</v>
      </c>
      <c r="O3929" s="300"/>
      <c r="P3929" s="300"/>
      <c r="Q3929" s="297"/>
      <c r="R3929" s="297"/>
      <c r="S3929" s="299" t="str">
        <f t="shared" si="683"/>
        <v/>
      </c>
    </row>
    <row r="3930" spans="1:19" ht="30" customHeight="1" x14ac:dyDescent="0.2">
      <c r="A3930" s="277" t="str">
        <f t="shared" si="673"/>
        <v/>
      </c>
      <c r="B3930" s="296" t="str">
        <f t="shared" si="678"/>
        <v/>
      </c>
      <c r="C3930" s="296" t="str">
        <f t="shared" si="679"/>
        <v/>
      </c>
      <c r="D3930" s="297" t="str">
        <f t="shared" si="680"/>
        <v/>
      </c>
      <c r="E3930" s="298" t="str">
        <f t="shared" si="682"/>
        <v/>
      </c>
      <c r="F3930" s="297"/>
      <c r="G3930" s="297">
        <v>3930</v>
      </c>
      <c r="H3930" s="296" t="str">
        <f t="shared" si="681"/>
        <v/>
      </c>
      <c r="I3930" s="299" t="str">
        <f t="shared" si="674"/>
        <v/>
      </c>
      <c r="J3930" s="93"/>
      <c r="L3930" s="278">
        <f t="shared" si="675"/>
        <v>0</v>
      </c>
      <c r="M3930" s="278">
        <f t="shared" si="676"/>
        <v>0</v>
      </c>
      <c r="N3930" s="319">
        <f t="shared" si="677"/>
        <v>0</v>
      </c>
      <c r="O3930" s="300"/>
      <c r="P3930" s="300"/>
      <c r="Q3930" s="297"/>
      <c r="R3930" s="297"/>
      <c r="S3930" s="299" t="str">
        <f t="shared" si="683"/>
        <v/>
      </c>
    </row>
    <row r="3931" spans="1:19" ht="30" customHeight="1" x14ac:dyDescent="0.2">
      <c r="A3931" s="277" t="str">
        <f t="shared" si="673"/>
        <v/>
      </c>
      <c r="B3931" s="296" t="str">
        <f t="shared" si="678"/>
        <v/>
      </c>
      <c r="C3931" s="296" t="str">
        <f t="shared" si="679"/>
        <v/>
      </c>
      <c r="D3931" s="297" t="str">
        <f t="shared" si="680"/>
        <v/>
      </c>
      <c r="E3931" s="298" t="str">
        <f t="shared" si="682"/>
        <v/>
      </c>
      <c r="F3931" s="297"/>
      <c r="G3931" s="297">
        <v>3931</v>
      </c>
      <c r="H3931" s="296" t="str">
        <f t="shared" si="681"/>
        <v/>
      </c>
      <c r="I3931" s="299" t="str">
        <f t="shared" si="674"/>
        <v/>
      </c>
      <c r="J3931" s="93"/>
      <c r="L3931" s="278">
        <f t="shared" si="675"/>
        <v>0</v>
      </c>
      <c r="M3931" s="278">
        <f t="shared" si="676"/>
        <v>0</v>
      </c>
      <c r="N3931" s="319">
        <f t="shared" si="677"/>
        <v>0</v>
      </c>
      <c r="O3931" s="300"/>
      <c r="P3931" s="300"/>
      <c r="Q3931" s="297"/>
      <c r="R3931" s="297"/>
      <c r="S3931" s="299" t="str">
        <f t="shared" si="683"/>
        <v/>
      </c>
    </row>
    <row r="3932" spans="1:19" ht="30" customHeight="1" x14ac:dyDescent="0.2">
      <c r="A3932" s="277" t="str">
        <f t="shared" si="673"/>
        <v/>
      </c>
      <c r="B3932" s="296" t="str">
        <f t="shared" si="678"/>
        <v/>
      </c>
      <c r="C3932" s="296" t="str">
        <f t="shared" si="679"/>
        <v/>
      </c>
      <c r="D3932" s="297" t="str">
        <f t="shared" si="680"/>
        <v/>
      </c>
      <c r="E3932" s="298" t="str">
        <f t="shared" si="682"/>
        <v/>
      </c>
      <c r="F3932" s="297"/>
      <c r="G3932" s="297">
        <v>3932</v>
      </c>
      <c r="H3932" s="296" t="str">
        <f t="shared" si="681"/>
        <v/>
      </c>
      <c r="I3932" s="299" t="str">
        <f t="shared" si="674"/>
        <v/>
      </c>
      <c r="J3932" s="93"/>
      <c r="L3932" s="278">
        <f t="shared" si="675"/>
        <v>0</v>
      </c>
      <c r="M3932" s="278">
        <f t="shared" si="676"/>
        <v>0</v>
      </c>
      <c r="N3932" s="319">
        <f t="shared" si="677"/>
        <v>0</v>
      </c>
      <c r="O3932" s="300"/>
      <c r="P3932" s="300"/>
      <c r="Q3932" s="297"/>
      <c r="R3932" s="297"/>
      <c r="S3932" s="299" t="str">
        <f t="shared" si="683"/>
        <v/>
      </c>
    </row>
    <row r="3933" spans="1:19" ht="30" customHeight="1" x14ac:dyDescent="0.2">
      <c r="A3933" s="277" t="str">
        <f t="shared" si="673"/>
        <v/>
      </c>
      <c r="B3933" s="296" t="str">
        <f t="shared" si="678"/>
        <v/>
      </c>
      <c r="C3933" s="296" t="str">
        <f t="shared" si="679"/>
        <v/>
      </c>
      <c r="D3933" s="297" t="str">
        <f t="shared" si="680"/>
        <v/>
      </c>
      <c r="E3933" s="298" t="str">
        <f t="shared" si="682"/>
        <v/>
      </c>
      <c r="F3933" s="297"/>
      <c r="G3933" s="297">
        <v>3933</v>
      </c>
      <c r="H3933" s="296" t="str">
        <f t="shared" si="681"/>
        <v/>
      </c>
      <c r="I3933" s="299" t="str">
        <f t="shared" si="674"/>
        <v/>
      </c>
      <c r="J3933" s="93"/>
      <c r="L3933" s="278">
        <f t="shared" si="675"/>
        <v>0</v>
      </c>
      <c r="M3933" s="278">
        <f t="shared" si="676"/>
        <v>0</v>
      </c>
      <c r="N3933" s="319">
        <f t="shared" si="677"/>
        <v>0</v>
      </c>
      <c r="O3933" s="300"/>
      <c r="P3933" s="300"/>
      <c r="Q3933" s="297"/>
      <c r="R3933" s="297"/>
      <c r="S3933" s="299" t="str">
        <f t="shared" si="683"/>
        <v/>
      </c>
    </row>
    <row r="3934" spans="1:19" ht="30" customHeight="1" x14ac:dyDescent="0.2">
      <c r="A3934" s="277" t="str">
        <f t="shared" si="673"/>
        <v/>
      </c>
      <c r="B3934" s="296" t="str">
        <f t="shared" si="678"/>
        <v/>
      </c>
      <c r="C3934" s="296" t="str">
        <f t="shared" si="679"/>
        <v/>
      </c>
      <c r="D3934" s="297" t="str">
        <f t="shared" si="680"/>
        <v/>
      </c>
      <c r="E3934" s="298" t="str">
        <f t="shared" si="682"/>
        <v/>
      </c>
      <c r="F3934" s="297"/>
      <c r="G3934" s="297">
        <v>3934</v>
      </c>
      <c r="H3934" s="296" t="str">
        <f t="shared" si="681"/>
        <v/>
      </c>
      <c r="I3934" s="299" t="str">
        <f t="shared" si="674"/>
        <v/>
      </c>
      <c r="J3934" s="93"/>
      <c r="L3934" s="278">
        <f t="shared" si="675"/>
        <v>0</v>
      </c>
      <c r="M3934" s="278">
        <f t="shared" si="676"/>
        <v>0</v>
      </c>
      <c r="N3934" s="319">
        <f t="shared" si="677"/>
        <v>0</v>
      </c>
      <c r="O3934" s="300"/>
      <c r="P3934" s="300"/>
      <c r="Q3934" s="297"/>
      <c r="R3934" s="297"/>
      <c r="S3934" s="299" t="str">
        <f t="shared" si="683"/>
        <v/>
      </c>
    </row>
    <row r="3935" spans="1:19" ht="30" customHeight="1" x14ac:dyDescent="0.2">
      <c r="A3935" s="277" t="str">
        <f t="shared" si="673"/>
        <v/>
      </c>
      <c r="B3935" s="296" t="str">
        <f t="shared" si="678"/>
        <v/>
      </c>
      <c r="C3935" s="296" t="str">
        <f t="shared" si="679"/>
        <v/>
      </c>
      <c r="D3935" s="297" t="str">
        <f t="shared" si="680"/>
        <v/>
      </c>
      <c r="E3935" s="298" t="str">
        <f t="shared" si="682"/>
        <v/>
      </c>
      <c r="F3935" s="297"/>
      <c r="G3935" s="297">
        <v>3935</v>
      </c>
      <c r="H3935" s="296" t="str">
        <f t="shared" si="681"/>
        <v/>
      </c>
      <c r="I3935" s="299" t="str">
        <f t="shared" si="674"/>
        <v/>
      </c>
      <c r="J3935" s="93"/>
      <c r="L3935" s="278">
        <f t="shared" si="675"/>
        <v>0</v>
      </c>
      <c r="M3935" s="278">
        <f t="shared" si="676"/>
        <v>0</v>
      </c>
      <c r="N3935" s="319">
        <f t="shared" si="677"/>
        <v>0</v>
      </c>
      <c r="O3935" s="300"/>
      <c r="P3935" s="300"/>
      <c r="Q3935" s="297"/>
      <c r="R3935" s="297"/>
      <c r="S3935" s="299" t="str">
        <f t="shared" si="683"/>
        <v/>
      </c>
    </row>
    <row r="3936" spans="1:19" ht="30" customHeight="1" x14ac:dyDescent="0.2">
      <c r="A3936" s="277" t="str">
        <f t="shared" si="673"/>
        <v/>
      </c>
      <c r="B3936" s="296" t="str">
        <f t="shared" si="678"/>
        <v/>
      </c>
      <c r="C3936" s="296" t="str">
        <f t="shared" si="679"/>
        <v/>
      </c>
      <c r="D3936" s="297" t="str">
        <f t="shared" si="680"/>
        <v/>
      </c>
      <c r="E3936" s="298" t="str">
        <f t="shared" si="682"/>
        <v/>
      </c>
      <c r="F3936" s="297"/>
      <c r="G3936" s="297">
        <v>3936</v>
      </c>
      <c r="H3936" s="296" t="str">
        <f t="shared" si="681"/>
        <v/>
      </c>
      <c r="I3936" s="299" t="str">
        <f t="shared" si="674"/>
        <v/>
      </c>
      <c r="J3936" s="93"/>
      <c r="L3936" s="278">
        <f t="shared" si="675"/>
        <v>0</v>
      </c>
      <c r="M3936" s="278">
        <f t="shared" si="676"/>
        <v>0</v>
      </c>
      <c r="N3936" s="319">
        <f t="shared" si="677"/>
        <v>0</v>
      </c>
      <c r="O3936" s="300"/>
      <c r="P3936" s="300"/>
      <c r="Q3936" s="297"/>
      <c r="R3936" s="297"/>
      <c r="S3936" s="299" t="str">
        <f t="shared" si="683"/>
        <v/>
      </c>
    </row>
    <row r="3937" spans="1:19" ht="30" customHeight="1" x14ac:dyDescent="0.2">
      <c r="A3937" s="277" t="str">
        <f t="shared" si="673"/>
        <v/>
      </c>
      <c r="B3937" s="296" t="str">
        <f t="shared" si="678"/>
        <v/>
      </c>
      <c r="C3937" s="296" t="str">
        <f t="shared" si="679"/>
        <v/>
      </c>
      <c r="D3937" s="297" t="str">
        <f t="shared" si="680"/>
        <v/>
      </c>
      <c r="E3937" s="298" t="str">
        <f t="shared" si="682"/>
        <v/>
      </c>
      <c r="F3937" s="297"/>
      <c r="G3937" s="297">
        <v>3937</v>
      </c>
      <c r="H3937" s="296" t="str">
        <f t="shared" si="681"/>
        <v/>
      </c>
      <c r="I3937" s="299" t="str">
        <f t="shared" si="674"/>
        <v/>
      </c>
      <c r="J3937" s="93"/>
      <c r="L3937" s="278">
        <f t="shared" si="675"/>
        <v>0</v>
      </c>
      <c r="M3937" s="278">
        <f t="shared" si="676"/>
        <v>0</v>
      </c>
      <c r="N3937" s="319">
        <f t="shared" si="677"/>
        <v>0</v>
      </c>
      <c r="O3937" s="300"/>
      <c r="P3937" s="300"/>
      <c r="Q3937" s="297"/>
      <c r="R3937" s="297"/>
      <c r="S3937" s="299" t="str">
        <f t="shared" si="683"/>
        <v/>
      </c>
    </row>
    <row r="3938" spans="1:19" ht="30" customHeight="1" x14ac:dyDescent="0.2">
      <c r="A3938" s="277" t="str">
        <f t="shared" si="673"/>
        <v/>
      </c>
      <c r="B3938" s="296" t="str">
        <f t="shared" si="678"/>
        <v/>
      </c>
      <c r="C3938" s="296" t="str">
        <f t="shared" si="679"/>
        <v/>
      </c>
      <c r="D3938" s="297" t="str">
        <f t="shared" si="680"/>
        <v/>
      </c>
      <c r="E3938" s="298" t="str">
        <f t="shared" si="682"/>
        <v/>
      </c>
      <c r="F3938" s="297"/>
      <c r="G3938" s="297">
        <v>3938</v>
      </c>
      <c r="H3938" s="296" t="str">
        <f t="shared" si="681"/>
        <v/>
      </c>
      <c r="I3938" s="299" t="str">
        <f t="shared" si="674"/>
        <v/>
      </c>
      <c r="J3938" s="93"/>
      <c r="L3938" s="278">
        <f t="shared" si="675"/>
        <v>0</v>
      </c>
      <c r="M3938" s="278">
        <f t="shared" si="676"/>
        <v>0</v>
      </c>
      <c r="N3938" s="319">
        <f t="shared" si="677"/>
        <v>0</v>
      </c>
      <c r="O3938" s="300"/>
      <c r="P3938" s="300"/>
      <c r="Q3938" s="297"/>
      <c r="R3938" s="297"/>
      <c r="S3938" s="299" t="str">
        <f t="shared" si="683"/>
        <v/>
      </c>
    </row>
    <row r="3939" spans="1:19" ht="30" customHeight="1" x14ac:dyDescent="0.2">
      <c r="A3939" s="277" t="str">
        <f t="shared" si="673"/>
        <v/>
      </c>
      <c r="B3939" s="296" t="str">
        <f t="shared" si="678"/>
        <v/>
      </c>
      <c r="C3939" s="296" t="str">
        <f t="shared" si="679"/>
        <v/>
      </c>
      <c r="D3939" s="297" t="str">
        <f t="shared" si="680"/>
        <v/>
      </c>
      <c r="E3939" s="298" t="str">
        <f t="shared" si="682"/>
        <v/>
      </c>
      <c r="F3939" s="297"/>
      <c r="G3939" s="297">
        <v>3939</v>
      </c>
      <c r="H3939" s="296" t="str">
        <f t="shared" si="681"/>
        <v/>
      </c>
      <c r="I3939" s="299" t="str">
        <f t="shared" si="674"/>
        <v/>
      </c>
      <c r="J3939" s="93"/>
      <c r="L3939" s="278">
        <f t="shared" si="675"/>
        <v>0</v>
      </c>
      <c r="M3939" s="278">
        <f t="shared" si="676"/>
        <v>0</v>
      </c>
      <c r="N3939" s="319">
        <f t="shared" si="677"/>
        <v>0</v>
      </c>
      <c r="O3939" s="300"/>
      <c r="P3939" s="300"/>
      <c r="Q3939" s="297"/>
      <c r="R3939" s="297"/>
      <c r="S3939" s="299" t="str">
        <f t="shared" si="683"/>
        <v/>
      </c>
    </row>
    <row r="3940" spans="1:19" ht="30" customHeight="1" x14ac:dyDescent="0.2">
      <c r="A3940" s="277" t="str">
        <f t="shared" si="673"/>
        <v/>
      </c>
      <c r="B3940" s="296" t="str">
        <f t="shared" si="678"/>
        <v/>
      </c>
      <c r="C3940" s="296" t="str">
        <f t="shared" si="679"/>
        <v/>
      </c>
      <c r="D3940" s="297" t="str">
        <f t="shared" si="680"/>
        <v/>
      </c>
      <c r="E3940" s="298" t="str">
        <f t="shared" si="682"/>
        <v/>
      </c>
      <c r="F3940" s="297"/>
      <c r="G3940" s="297">
        <v>3940</v>
      </c>
      <c r="H3940" s="296" t="str">
        <f t="shared" si="681"/>
        <v/>
      </c>
      <c r="I3940" s="299" t="str">
        <f t="shared" si="674"/>
        <v/>
      </c>
      <c r="J3940" s="93"/>
      <c r="L3940" s="278">
        <f t="shared" si="675"/>
        <v>0</v>
      </c>
      <c r="M3940" s="278">
        <f t="shared" si="676"/>
        <v>0</v>
      </c>
      <c r="N3940" s="319">
        <f t="shared" si="677"/>
        <v>0</v>
      </c>
      <c r="O3940" s="300"/>
      <c r="P3940" s="300"/>
      <c r="Q3940" s="297"/>
      <c r="R3940" s="297"/>
      <c r="S3940" s="299" t="str">
        <f t="shared" si="683"/>
        <v/>
      </c>
    </row>
    <row r="3941" spans="1:19" ht="30" customHeight="1" x14ac:dyDescent="0.2">
      <c r="A3941" s="277" t="str">
        <f t="shared" si="673"/>
        <v/>
      </c>
      <c r="B3941" s="296" t="str">
        <f t="shared" si="678"/>
        <v/>
      </c>
      <c r="C3941" s="296" t="str">
        <f t="shared" si="679"/>
        <v/>
      </c>
      <c r="D3941" s="297" t="str">
        <f t="shared" si="680"/>
        <v/>
      </c>
      <c r="E3941" s="298" t="str">
        <f t="shared" si="682"/>
        <v/>
      </c>
      <c r="F3941" s="297"/>
      <c r="G3941" s="297">
        <v>3941</v>
      </c>
      <c r="H3941" s="296" t="str">
        <f t="shared" si="681"/>
        <v/>
      </c>
      <c r="I3941" s="299" t="str">
        <f t="shared" si="674"/>
        <v/>
      </c>
      <c r="J3941" s="93"/>
      <c r="L3941" s="278">
        <f t="shared" si="675"/>
        <v>0</v>
      </c>
      <c r="M3941" s="278">
        <f t="shared" si="676"/>
        <v>0</v>
      </c>
      <c r="N3941" s="319">
        <f t="shared" si="677"/>
        <v>0</v>
      </c>
      <c r="O3941" s="300"/>
      <c r="P3941" s="300"/>
      <c r="Q3941" s="297"/>
      <c r="R3941" s="297"/>
      <c r="S3941" s="299" t="str">
        <f t="shared" si="683"/>
        <v/>
      </c>
    </row>
    <row r="3942" spans="1:19" ht="30" customHeight="1" x14ac:dyDescent="0.2">
      <c r="A3942" s="277" t="str">
        <f t="shared" si="673"/>
        <v/>
      </c>
      <c r="B3942" s="296" t="str">
        <f t="shared" si="678"/>
        <v/>
      </c>
      <c r="C3942" s="296" t="str">
        <f t="shared" si="679"/>
        <v/>
      </c>
      <c r="D3942" s="297" t="str">
        <f t="shared" si="680"/>
        <v/>
      </c>
      <c r="E3942" s="298" t="str">
        <f t="shared" si="682"/>
        <v/>
      </c>
      <c r="F3942" s="297"/>
      <c r="G3942" s="297">
        <v>3942</v>
      </c>
      <c r="H3942" s="296" t="str">
        <f t="shared" si="681"/>
        <v/>
      </c>
      <c r="I3942" s="299" t="str">
        <f t="shared" si="674"/>
        <v/>
      </c>
      <c r="J3942" s="93"/>
      <c r="L3942" s="278">
        <f t="shared" si="675"/>
        <v>0</v>
      </c>
      <c r="M3942" s="278">
        <f t="shared" si="676"/>
        <v>0</v>
      </c>
      <c r="N3942" s="319">
        <f t="shared" si="677"/>
        <v>0</v>
      </c>
      <c r="O3942" s="300"/>
      <c r="P3942" s="300"/>
      <c r="Q3942" s="297"/>
      <c r="R3942" s="297"/>
      <c r="S3942" s="299" t="str">
        <f t="shared" si="683"/>
        <v/>
      </c>
    </row>
    <row r="3943" spans="1:19" ht="30" customHeight="1" x14ac:dyDescent="0.2">
      <c r="A3943" s="277" t="str">
        <f t="shared" si="673"/>
        <v/>
      </c>
      <c r="B3943" s="296" t="str">
        <f t="shared" si="678"/>
        <v/>
      </c>
      <c r="C3943" s="296" t="str">
        <f t="shared" si="679"/>
        <v/>
      </c>
      <c r="D3943" s="297" t="str">
        <f t="shared" si="680"/>
        <v/>
      </c>
      <c r="E3943" s="298" t="str">
        <f t="shared" si="682"/>
        <v/>
      </c>
      <c r="F3943" s="297"/>
      <c r="G3943" s="297">
        <v>3943</v>
      </c>
      <c r="H3943" s="296" t="str">
        <f t="shared" si="681"/>
        <v/>
      </c>
      <c r="I3943" s="299" t="str">
        <f t="shared" si="674"/>
        <v/>
      </c>
      <c r="J3943" s="93"/>
      <c r="L3943" s="278">
        <f t="shared" si="675"/>
        <v>0</v>
      </c>
      <c r="M3943" s="278">
        <f t="shared" si="676"/>
        <v>0</v>
      </c>
      <c r="N3943" s="319">
        <f t="shared" si="677"/>
        <v>0</v>
      </c>
      <c r="O3943" s="300"/>
      <c r="P3943" s="300"/>
      <c r="Q3943" s="297"/>
      <c r="R3943" s="297"/>
      <c r="S3943" s="299" t="str">
        <f t="shared" si="683"/>
        <v/>
      </c>
    </row>
    <row r="3944" spans="1:19" ht="30" customHeight="1" x14ac:dyDescent="0.2">
      <c r="A3944" s="277" t="str">
        <f t="shared" si="673"/>
        <v/>
      </c>
      <c r="B3944" s="296" t="str">
        <f t="shared" si="678"/>
        <v/>
      </c>
      <c r="C3944" s="296" t="str">
        <f t="shared" si="679"/>
        <v/>
      </c>
      <c r="D3944" s="297" t="str">
        <f t="shared" si="680"/>
        <v/>
      </c>
      <c r="E3944" s="298" t="str">
        <f t="shared" si="682"/>
        <v/>
      </c>
      <c r="F3944" s="297"/>
      <c r="G3944" s="297">
        <v>3944</v>
      </c>
      <c r="H3944" s="296" t="str">
        <f t="shared" si="681"/>
        <v/>
      </c>
      <c r="I3944" s="299" t="str">
        <f t="shared" si="674"/>
        <v/>
      </c>
      <c r="J3944" s="93"/>
      <c r="L3944" s="278">
        <f t="shared" si="675"/>
        <v>0</v>
      </c>
      <c r="M3944" s="278">
        <f t="shared" si="676"/>
        <v>0</v>
      </c>
      <c r="N3944" s="319">
        <f t="shared" si="677"/>
        <v>0</v>
      </c>
      <c r="O3944" s="300"/>
      <c r="P3944" s="300"/>
      <c r="Q3944" s="297"/>
      <c r="R3944" s="297"/>
      <c r="S3944" s="299" t="str">
        <f t="shared" si="683"/>
        <v/>
      </c>
    </row>
    <row r="3945" spans="1:19" ht="30" customHeight="1" x14ac:dyDescent="0.2">
      <c r="A3945" s="277" t="str">
        <f t="shared" si="673"/>
        <v/>
      </c>
      <c r="B3945" s="296" t="str">
        <f t="shared" si="678"/>
        <v/>
      </c>
      <c r="C3945" s="296" t="str">
        <f t="shared" si="679"/>
        <v/>
      </c>
      <c r="D3945" s="297" t="str">
        <f t="shared" si="680"/>
        <v/>
      </c>
      <c r="E3945" s="298" t="str">
        <f t="shared" si="682"/>
        <v/>
      </c>
      <c r="F3945" s="297"/>
      <c r="G3945" s="297">
        <v>3945</v>
      </c>
      <c r="H3945" s="296" t="str">
        <f t="shared" si="681"/>
        <v/>
      </c>
      <c r="I3945" s="299" t="str">
        <f t="shared" si="674"/>
        <v/>
      </c>
      <c r="J3945" s="93"/>
      <c r="L3945" s="278">
        <f t="shared" si="675"/>
        <v>0</v>
      </c>
      <c r="M3945" s="278">
        <f t="shared" si="676"/>
        <v>0</v>
      </c>
      <c r="N3945" s="319">
        <f t="shared" si="677"/>
        <v>0</v>
      </c>
      <c r="O3945" s="300"/>
      <c r="P3945" s="300"/>
      <c r="Q3945" s="297"/>
      <c r="R3945" s="297"/>
      <c r="S3945" s="299" t="str">
        <f t="shared" si="683"/>
        <v/>
      </c>
    </row>
    <row r="3946" spans="1:19" ht="30" customHeight="1" x14ac:dyDescent="0.2">
      <c r="A3946" s="277" t="str">
        <f t="shared" si="673"/>
        <v/>
      </c>
      <c r="B3946" s="296" t="str">
        <f t="shared" si="678"/>
        <v/>
      </c>
      <c r="C3946" s="296" t="str">
        <f t="shared" si="679"/>
        <v/>
      </c>
      <c r="D3946" s="297" t="str">
        <f t="shared" si="680"/>
        <v/>
      </c>
      <c r="E3946" s="298" t="str">
        <f t="shared" si="682"/>
        <v/>
      </c>
      <c r="F3946" s="297"/>
      <c r="G3946" s="297">
        <v>3946</v>
      </c>
      <c r="H3946" s="296" t="str">
        <f t="shared" si="681"/>
        <v/>
      </c>
      <c r="I3946" s="299" t="str">
        <f t="shared" si="674"/>
        <v/>
      </c>
      <c r="J3946" s="93"/>
      <c r="L3946" s="278">
        <f t="shared" si="675"/>
        <v>0</v>
      </c>
      <c r="M3946" s="278">
        <f t="shared" si="676"/>
        <v>0</v>
      </c>
      <c r="N3946" s="319">
        <f t="shared" si="677"/>
        <v>0</v>
      </c>
      <c r="O3946" s="300"/>
      <c r="P3946" s="300"/>
      <c r="Q3946" s="297"/>
      <c r="R3946" s="297"/>
      <c r="S3946" s="299" t="str">
        <f t="shared" si="683"/>
        <v/>
      </c>
    </row>
    <row r="3947" spans="1:19" ht="30" customHeight="1" x14ac:dyDescent="0.2">
      <c r="A3947" s="277" t="str">
        <f t="shared" si="673"/>
        <v/>
      </c>
      <c r="B3947" s="296" t="str">
        <f t="shared" si="678"/>
        <v/>
      </c>
      <c r="C3947" s="296" t="str">
        <f t="shared" si="679"/>
        <v/>
      </c>
      <c r="D3947" s="297" t="str">
        <f t="shared" si="680"/>
        <v/>
      </c>
      <c r="E3947" s="298" t="str">
        <f t="shared" si="682"/>
        <v/>
      </c>
      <c r="F3947" s="297"/>
      <c r="G3947" s="297">
        <v>3947</v>
      </c>
      <c r="H3947" s="296" t="str">
        <f t="shared" si="681"/>
        <v/>
      </c>
      <c r="I3947" s="299" t="str">
        <f t="shared" si="674"/>
        <v/>
      </c>
      <c r="J3947" s="93"/>
      <c r="L3947" s="278">
        <f t="shared" si="675"/>
        <v>0</v>
      </c>
      <c r="M3947" s="278">
        <f t="shared" si="676"/>
        <v>0</v>
      </c>
      <c r="N3947" s="319">
        <f t="shared" si="677"/>
        <v>0</v>
      </c>
      <c r="O3947" s="300"/>
      <c r="P3947" s="300"/>
      <c r="Q3947" s="297"/>
      <c r="R3947" s="297"/>
      <c r="S3947" s="299" t="str">
        <f t="shared" si="683"/>
        <v/>
      </c>
    </row>
    <row r="3948" spans="1:19" ht="30" customHeight="1" x14ac:dyDescent="0.2">
      <c r="A3948" s="277" t="str">
        <f t="shared" si="673"/>
        <v/>
      </c>
      <c r="B3948" s="296" t="str">
        <f t="shared" si="678"/>
        <v/>
      </c>
      <c r="C3948" s="296" t="str">
        <f t="shared" si="679"/>
        <v/>
      </c>
      <c r="D3948" s="297" t="str">
        <f t="shared" si="680"/>
        <v/>
      </c>
      <c r="E3948" s="298" t="str">
        <f t="shared" si="682"/>
        <v/>
      </c>
      <c r="F3948" s="297"/>
      <c r="G3948" s="297">
        <v>3948</v>
      </c>
      <c r="H3948" s="296" t="str">
        <f t="shared" si="681"/>
        <v/>
      </c>
      <c r="I3948" s="299" t="str">
        <f t="shared" si="674"/>
        <v/>
      </c>
      <c r="J3948" s="93"/>
      <c r="L3948" s="278">
        <f t="shared" si="675"/>
        <v>0</v>
      </c>
      <c r="M3948" s="278">
        <f t="shared" si="676"/>
        <v>0</v>
      </c>
      <c r="N3948" s="319">
        <f t="shared" si="677"/>
        <v>0</v>
      </c>
      <c r="O3948" s="300"/>
      <c r="P3948" s="300"/>
      <c r="Q3948" s="297"/>
      <c r="R3948" s="297"/>
      <c r="S3948" s="299" t="str">
        <f t="shared" si="683"/>
        <v/>
      </c>
    </row>
    <row r="3949" spans="1:19" ht="30" customHeight="1" x14ac:dyDescent="0.2">
      <c r="A3949" s="277" t="str">
        <f t="shared" si="673"/>
        <v/>
      </c>
      <c r="B3949" s="296" t="str">
        <f t="shared" si="678"/>
        <v/>
      </c>
      <c r="C3949" s="296" t="str">
        <f t="shared" si="679"/>
        <v/>
      </c>
      <c r="D3949" s="297" t="str">
        <f t="shared" si="680"/>
        <v/>
      </c>
      <c r="E3949" s="298" t="str">
        <f t="shared" si="682"/>
        <v/>
      </c>
      <c r="F3949" s="297"/>
      <c r="G3949" s="297">
        <v>3949</v>
      </c>
      <c r="H3949" s="296" t="str">
        <f t="shared" si="681"/>
        <v/>
      </c>
      <c r="I3949" s="299" t="str">
        <f t="shared" si="674"/>
        <v/>
      </c>
      <c r="J3949" s="93"/>
      <c r="L3949" s="278">
        <f t="shared" si="675"/>
        <v>0</v>
      </c>
      <c r="M3949" s="278">
        <f t="shared" si="676"/>
        <v>0</v>
      </c>
      <c r="N3949" s="319">
        <f t="shared" si="677"/>
        <v>0</v>
      </c>
      <c r="O3949" s="300"/>
      <c r="P3949" s="300"/>
      <c r="Q3949" s="297"/>
      <c r="R3949" s="297"/>
      <c r="S3949" s="299" t="str">
        <f t="shared" si="683"/>
        <v/>
      </c>
    </row>
    <row r="3950" spans="1:19" ht="30" customHeight="1" x14ac:dyDescent="0.2">
      <c r="A3950" s="277" t="str">
        <f t="shared" si="673"/>
        <v/>
      </c>
      <c r="B3950" s="296" t="str">
        <f t="shared" si="678"/>
        <v/>
      </c>
      <c r="C3950" s="296" t="str">
        <f t="shared" si="679"/>
        <v/>
      </c>
      <c r="D3950" s="297" t="str">
        <f t="shared" si="680"/>
        <v/>
      </c>
      <c r="E3950" s="298" t="str">
        <f t="shared" si="682"/>
        <v/>
      </c>
      <c r="F3950" s="297"/>
      <c r="G3950" s="297">
        <v>3950</v>
      </c>
      <c r="H3950" s="296" t="str">
        <f t="shared" si="681"/>
        <v/>
      </c>
      <c r="I3950" s="299" t="str">
        <f t="shared" si="674"/>
        <v/>
      </c>
      <c r="J3950" s="93"/>
      <c r="L3950" s="278">
        <f t="shared" si="675"/>
        <v>0</v>
      </c>
      <c r="M3950" s="278">
        <f t="shared" si="676"/>
        <v>0</v>
      </c>
      <c r="N3950" s="319">
        <f t="shared" si="677"/>
        <v>0</v>
      </c>
      <c r="O3950" s="300"/>
      <c r="P3950" s="300"/>
      <c r="Q3950" s="297"/>
      <c r="R3950" s="297"/>
      <c r="S3950" s="299" t="str">
        <f t="shared" si="683"/>
        <v/>
      </c>
    </row>
    <row r="3951" spans="1:19" ht="30" customHeight="1" x14ac:dyDescent="0.2">
      <c r="A3951" s="277" t="str">
        <f t="shared" si="673"/>
        <v/>
      </c>
      <c r="B3951" s="296" t="str">
        <f t="shared" si="678"/>
        <v/>
      </c>
      <c r="C3951" s="296" t="str">
        <f t="shared" si="679"/>
        <v/>
      </c>
      <c r="D3951" s="297" t="str">
        <f t="shared" si="680"/>
        <v/>
      </c>
      <c r="E3951" s="298" t="str">
        <f t="shared" si="682"/>
        <v/>
      </c>
      <c r="F3951" s="297"/>
      <c r="G3951" s="297">
        <v>3951</v>
      </c>
      <c r="H3951" s="296" t="str">
        <f t="shared" si="681"/>
        <v/>
      </c>
      <c r="I3951" s="299" t="str">
        <f t="shared" si="674"/>
        <v/>
      </c>
      <c r="J3951" s="93"/>
      <c r="L3951" s="278">
        <f t="shared" si="675"/>
        <v>0</v>
      </c>
      <c r="M3951" s="278">
        <f t="shared" si="676"/>
        <v>0</v>
      </c>
      <c r="N3951" s="319">
        <f t="shared" si="677"/>
        <v>0</v>
      </c>
      <c r="O3951" s="300"/>
      <c r="P3951" s="300"/>
      <c r="Q3951" s="297"/>
      <c r="R3951" s="297"/>
      <c r="S3951" s="299" t="str">
        <f t="shared" si="683"/>
        <v/>
      </c>
    </row>
    <row r="3952" spans="1:19" ht="30" customHeight="1" x14ac:dyDescent="0.2">
      <c r="A3952" s="277" t="str">
        <f t="shared" si="673"/>
        <v/>
      </c>
      <c r="B3952" s="296" t="str">
        <f t="shared" si="678"/>
        <v/>
      </c>
      <c r="C3952" s="296" t="str">
        <f t="shared" si="679"/>
        <v/>
      </c>
      <c r="D3952" s="297" t="str">
        <f t="shared" si="680"/>
        <v/>
      </c>
      <c r="E3952" s="298" t="str">
        <f t="shared" si="682"/>
        <v/>
      </c>
      <c r="F3952" s="297"/>
      <c r="G3952" s="297">
        <v>3952</v>
      </c>
      <c r="H3952" s="296" t="str">
        <f t="shared" si="681"/>
        <v/>
      </c>
      <c r="I3952" s="299" t="str">
        <f t="shared" si="674"/>
        <v/>
      </c>
      <c r="J3952" s="93"/>
      <c r="L3952" s="278">
        <f t="shared" si="675"/>
        <v>0</v>
      </c>
      <c r="M3952" s="278">
        <f t="shared" si="676"/>
        <v>0</v>
      </c>
      <c r="N3952" s="319">
        <f t="shared" si="677"/>
        <v>0</v>
      </c>
      <c r="O3952" s="300"/>
      <c r="P3952" s="300"/>
      <c r="Q3952" s="297"/>
      <c r="R3952" s="297"/>
      <c r="S3952" s="299" t="str">
        <f t="shared" si="683"/>
        <v/>
      </c>
    </row>
    <row r="3953" spans="1:19" ht="30" customHeight="1" x14ac:dyDescent="0.2">
      <c r="A3953" s="277" t="str">
        <f t="shared" si="673"/>
        <v/>
      </c>
      <c r="B3953" s="296" t="str">
        <f t="shared" si="678"/>
        <v/>
      </c>
      <c r="C3953" s="296" t="str">
        <f t="shared" si="679"/>
        <v/>
      </c>
      <c r="D3953" s="297" t="str">
        <f t="shared" si="680"/>
        <v/>
      </c>
      <c r="E3953" s="298" t="str">
        <f t="shared" si="682"/>
        <v/>
      </c>
      <c r="F3953" s="297"/>
      <c r="G3953" s="297">
        <v>3953</v>
      </c>
      <c r="H3953" s="296" t="str">
        <f t="shared" si="681"/>
        <v/>
      </c>
      <c r="I3953" s="299" t="str">
        <f t="shared" si="674"/>
        <v/>
      </c>
      <c r="J3953" s="93"/>
      <c r="L3953" s="278">
        <f t="shared" si="675"/>
        <v>0</v>
      </c>
      <c r="M3953" s="278">
        <f t="shared" si="676"/>
        <v>0</v>
      </c>
      <c r="N3953" s="319">
        <f t="shared" si="677"/>
        <v>0</v>
      </c>
      <c r="O3953" s="300"/>
      <c r="P3953" s="300"/>
      <c r="Q3953" s="297"/>
      <c r="R3953" s="297"/>
      <c r="S3953" s="299" t="str">
        <f t="shared" si="683"/>
        <v/>
      </c>
    </row>
    <row r="3954" spans="1:19" ht="30" customHeight="1" x14ac:dyDescent="0.2">
      <c r="A3954" s="277" t="str">
        <f t="shared" si="673"/>
        <v/>
      </c>
      <c r="B3954" s="296" t="str">
        <f t="shared" si="678"/>
        <v/>
      </c>
      <c r="C3954" s="296" t="str">
        <f t="shared" si="679"/>
        <v/>
      </c>
      <c r="D3954" s="297" t="str">
        <f t="shared" si="680"/>
        <v/>
      </c>
      <c r="E3954" s="298" t="str">
        <f t="shared" si="682"/>
        <v/>
      </c>
      <c r="F3954" s="297"/>
      <c r="G3954" s="297">
        <v>3954</v>
      </c>
      <c r="H3954" s="296" t="str">
        <f t="shared" si="681"/>
        <v/>
      </c>
      <c r="I3954" s="299" t="str">
        <f t="shared" si="674"/>
        <v/>
      </c>
      <c r="J3954" s="93"/>
      <c r="L3954" s="278">
        <f t="shared" si="675"/>
        <v>0</v>
      </c>
      <c r="M3954" s="278">
        <f t="shared" si="676"/>
        <v>0</v>
      </c>
      <c r="N3954" s="319">
        <f t="shared" si="677"/>
        <v>0</v>
      </c>
      <c r="O3954" s="300"/>
      <c r="P3954" s="300"/>
      <c r="Q3954" s="297"/>
      <c r="R3954" s="297"/>
      <c r="S3954" s="299" t="str">
        <f t="shared" si="683"/>
        <v/>
      </c>
    </row>
    <row r="3955" spans="1:19" ht="30" customHeight="1" x14ac:dyDescent="0.2">
      <c r="A3955" s="277" t="str">
        <f t="shared" si="673"/>
        <v/>
      </c>
      <c r="B3955" s="296" t="str">
        <f t="shared" si="678"/>
        <v/>
      </c>
      <c r="C3955" s="296" t="str">
        <f t="shared" si="679"/>
        <v/>
      </c>
      <c r="D3955" s="297" t="str">
        <f t="shared" si="680"/>
        <v/>
      </c>
      <c r="E3955" s="298" t="str">
        <f t="shared" si="682"/>
        <v/>
      </c>
      <c r="F3955" s="297"/>
      <c r="G3955" s="297">
        <v>3955</v>
      </c>
      <c r="H3955" s="296" t="str">
        <f t="shared" si="681"/>
        <v/>
      </c>
      <c r="I3955" s="299" t="str">
        <f t="shared" si="674"/>
        <v/>
      </c>
      <c r="J3955" s="93"/>
      <c r="L3955" s="278">
        <f t="shared" si="675"/>
        <v>0</v>
      </c>
      <c r="M3955" s="278">
        <f t="shared" si="676"/>
        <v>0</v>
      </c>
      <c r="N3955" s="319">
        <f t="shared" si="677"/>
        <v>0</v>
      </c>
      <c r="O3955" s="300"/>
      <c r="P3955" s="300"/>
      <c r="Q3955" s="297"/>
      <c r="R3955" s="297"/>
      <c r="S3955" s="299" t="str">
        <f t="shared" si="683"/>
        <v/>
      </c>
    </row>
    <row r="3956" spans="1:19" ht="30" customHeight="1" x14ac:dyDescent="0.2">
      <c r="A3956" s="277" t="str">
        <f t="shared" si="673"/>
        <v/>
      </c>
      <c r="B3956" s="296" t="str">
        <f t="shared" si="678"/>
        <v/>
      </c>
      <c r="C3956" s="296" t="str">
        <f t="shared" si="679"/>
        <v/>
      </c>
      <c r="D3956" s="297" t="str">
        <f t="shared" si="680"/>
        <v/>
      </c>
      <c r="E3956" s="298" t="str">
        <f t="shared" si="682"/>
        <v/>
      </c>
      <c r="F3956" s="297"/>
      <c r="G3956" s="297">
        <v>3956</v>
      </c>
      <c r="H3956" s="296" t="str">
        <f t="shared" si="681"/>
        <v/>
      </c>
      <c r="I3956" s="299" t="str">
        <f t="shared" si="674"/>
        <v/>
      </c>
      <c r="J3956" s="93"/>
      <c r="L3956" s="278">
        <f t="shared" si="675"/>
        <v>0</v>
      </c>
      <c r="M3956" s="278">
        <f t="shared" si="676"/>
        <v>0</v>
      </c>
      <c r="N3956" s="319">
        <f t="shared" si="677"/>
        <v>0</v>
      </c>
      <c r="O3956" s="300"/>
      <c r="P3956" s="300"/>
      <c r="Q3956" s="297"/>
      <c r="R3956" s="297"/>
      <c r="S3956" s="299" t="str">
        <f t="shared" si="683"/>
        <v/>
      </c>
    </row>
    <row r="3957" spans="1:19" ht="30" customHeight="1" x14ac:dyDescent="0.2">
      <c r="A3957" s="277" t="str">
        <f t="shared" si="673"/>
        <v/>
      </c>
      <c r="B3957" s="296" t="str">
        <f t="shared" si="678"/>
        <v/>
      </c>
      <c r="C3957" s="296" t="str">
        <f t="shared" si="679"/>
        <v/>
      </c>
      <c r="D3957" s="297" t="str">
        <f t="shared" si="680"/>
        <v/>
      </c>
      <c r="E3957" s="298" t="str">
        <f t="shared" si="682"/>
        <v/>
      </c>
      <c r="F3957" s="297"/>
      <c r="G3957" s="297">
        <v>3957</v>
      </c>
      <c r="H3957" s="296" t="str">
        <f t="shared" si="681"/>
        <v/>
      </c>
      <c r="I3957" s="299" t="str">
        <f t="shared" si="674"/>
        <v/>
      </c>
      <c r="J3957" s="93"/>
      <c r="L3957" s="278">
        <f t="shared" si="675"/>
        <v>0</v>
      </c>
      <c r="M3957" s="278">
        <f t="shared" si="676"/>
        <v>0</v>
      </c>
      <c r="N3957" s="319">
        <f t="shared" si="677"/>
        <v>0</v>
      </c>
      <c r="O3957" s="300"/>
      <c r="P3957" s="300"/>
      <c r="Q3957" s="297"/>
      <c r="R3957" s="297"/>
      <c r="S3957" s="299" t="str">
        <f t="shared" si="683"/>
        <v/>
      </c>
    </row>
    <row r="3958" spans="1:19" ht="30" customHeight="1" x14ac:dyDescent="0.2">
      <c r="A3958" s="277" t="str">
        <f t="shared" si="673"/>
        <v/>
      </c>
      <c r="B3958" s="296" t="str">
        <f t="shared" si="678"/>
        <v/>
      </c>
      <c r="C3958" s="296" t="str">
        <f t="shared" si="679"/>
        <v/>
      </c>
      <c r="D3958" s="297" t="str">
        <f t="shared" si="680"/>
        <v/>
      </c>
      <c r="E3958" s="298" t="str">
        <f t="shared" si="682"/>
        <v/>
      </c>
      <c r="F3958" s="297"/>
      <c r="G3958" s="297">
        <v>3958</v>
      </c>
      <c r="H3958" s="296" t="str">
        <f t="shared" si="681"/>
        <v/>
      </c>
      <c r="I3958" s="299" t="str">
        <f t="shared" si="674"/>
        <v/>
      </c>
      <c r="J3958" s="93"/>
      <c r="L3958" s="278">
        <f t="shared" si="675"/>
        <v>0</v>
      </c>
      <c r="M3958" s="278">
        <f t="shared" si="676"/>
        <v>0</v>
      </c>
      <c r="N3958" s="319">
        <f t="shared" si="677"/>
        <v>0</v>
      </c>
      <c r="O3958" s="300"/>
      <c r="P3958" s="300"/>
      <c r="Q3958" s="297"/>
      <c r="R3958" s="297"/>
      <c r="S3958" s="299" t="str">
        <f t="shared" si="683"/>
        <v/>
      </c>
    </row>
    <row r="3959" spans="1:19" ht="30" customHeight="1" x14ac:dyDescent="0.2">
      <c r="A3959" s="277" t="str">
        <f t="shared" si="673"/>
        <v/>
      </c>
      <c r="B3959" s="296" t="str">
        <f t="shared" si="678"/>
        <v/>
      </c>
      <c r="C3959" s="296" t="str">
        <f t="shared" si="679"/>
        <v/>
      </c>
      <c r="D3959" s="297" t="str">
        <f t="shared" si="680"/>
        <v/>
      </c>
      <c r="E3959" s="298" t="str">
        <f t="shared" si="682"/>
        <v/>
      </c>
      <c r="F3959" s="297"/>
      <c r="G3959" s="297">
        <v>3959</v>
      </c>
      <c r="H3959" s="296" t="str">
        <f t="shared" si="681"/>
        <v/>
      </c>
      <c r="I3959" s="299" t="str">
        <f t="shared" si="674"/>
        <v/>
      </c>
      <c r="J3959" s="93"/>
      <c r="L3959" s="278">
        <f t="shared" si="675"/>
        <v>0</v>
      </c>
      <c r="M3959" s="278">
        <f t="shared" si="676"/>
        <v>0</v>
      </c>
      <c r="N3959" s="319">
        <f t="shared" si="677"/>
        <v>0</v>
      </c>
      <c r="O3959" s="300"/>
      <c r="P3959" s="300"/>
      <c r="Q3959" s="297"/>
      <c r="R3959" s="297"/>
      <c r="S3959" s="299" t="str">
        <f t="shared" si="683"/>
        <v/>
      </c>
    </row>
    <row r="3960" spans="1:19" ht="30" customHeight="1" x14ac:dyDescent="0.2">
      <c r="A3960" s="277" t="str">
        <f t="shared" si="673"/>
        <v/>
      </c>
      <c r="B3960" s="296" t="str">
        <f t="shared" si="678"/>
        <v/>
      </c>
      <c r="C3960" s="296" t="str">
        <f t="shared" si="679"/>
        <v/>
      </c>
      <c r="D3960" s="297" t="str">
        <f t="shared" si="680"/>
        <v/>
      </c>
      <c r="E3960" s="298" t="str">
        <f t="shared" si="682"/>
        <v/>
      </c>
      <c r="F3960" s="297"/>
      <c r="G3960" s="297">
        <v>3960</v>
      </c>
      <c r="H3960" s="296" t="str">
        <f t="shared" si="681"/>
        <v/>
      </c>
      <c r="I3960" s="299" t="str">
        <f t="shared" si="674"/>
        <v/>
      </c>
      <c r="J3960" s="93"/>
      <c r="L3960" s="278">
        <f t="shared" si="675"/>
        <v>0</v>
      </c>
      <c r="M3960" s="278">
        <f t="shared" si="676"/>
        <v>0</v>
      </c>
      <c r="N3960" s="319">
        <f t="shared" si="677"/>
        <v>0</v>
      </c>
      <c r="O3960" s="300"/>
      <c r="P3960" s="300"/>
      <c r="Q3960" s="297"/>
      <c r="R3960" s="297"/>
      <c r="S3960" s="299" t="str">
        <f t="shared" si="683"/>
        <v/>
      </c>
    </row>
    <row r="3961" spans="1:19" ht="30" customHeight="1" x14ac:dyDescent="0.2">
      <c r="A3961" s="277" t="str">
        <f t="shared" si="673"/>
        <v/>
      </c>
      <c r="B3961" s="296" t="str">
        <f t="shared" si="678"/>
        <v/>
      </c>
      <c r="C3961" s="296" t="str">
        <f t="shared" si="679"/>
        <v/>
      </c>
      <c r="D3961" s="297" t="str">
        <f t="shared" si="680"/>
        <v/>
      </c>
      <c r="E3961" s="298" t="str">
        <f t="shared" si="682"/>
        <v/>
      </c>
      <c r="F3961" s="297"/>
      <c r="G3961" s="297">
        <v>3961</v>
      </c>
      <c r="H3961" s="296" t="str">
        <f t="shared" si="681"/>
        <v/>
      </c>
      <c r="I3961" s="299" t="str">
        <f t="shared" si="674"/>
        <v/>
      </c>
      <c r="J3961" s="93"/>
      <c r="L3961" s="278">
        <f t="shared" si="675"/>
        <v>0</v>
      </c>
      <c r="M3961" s="278">
        <f t="shared" si="676"/>
        <v>0</v>
      </c>
      <c r="N3961" s="319">
        <f t="shared" si="677"/>
        <v>0</v>
      </c>
      <c r="O3961" s="300"/>
      <c r="P3961" s="300"/>
      <c r="Q3961" s="297"/>
      <c r="R3961" s="297"/>
      <c r="S3961" s="299" t="str">
        <f t="shared" si="683"/>
        <v/>
      </c>
    </row>
    <row r="3962" spans="1:19" ht="30" customHeight="1" x14ac:dyDescent="0.2">
      <c r="A3962" s="277" t="str">
        <f t="shared" si="673"/>
        <v/>
      </c>
      <c r="B3962" s="296" t="str">
        <f t="shared" si="678"/>
        <v/>
      </c>
      <c r="C3962" s="296" t="str">
        <f t="shared" si="679"/>
        <v/>
      </c>
      <c r="D3962" s="297" t="str">
        <f t="shared" si="680"/>
        <v/>
      </c>
      <c r="E3962" s="298" t="str">
        <f t="shared" si="682"/>
        <v/>
      </c>
      <c r="F3962" s="297"/>
      <c r="G3962" s="297">
        <v>3962</v>
      </c>
      <c r="H3962" s="296" t="str">
        <f t="shared" si="681"/>
        <v/>
      </c>
      <c r="I3962" s="299" t="str">
        <f t="shared" si="674"/>
        <v/>
      </c>
      <c r="J3962" s="93"/>
      <c r="L3962" s="278">
        <f t="shared" si="675"/>
        <v>0</v>
      </c>
      <c r="M3962" s="278">
        <f t="shared" si="676"/>
        <v>0</v>
      </c>
      <c r="N3962" s="319">
        <f t="shared" si="677"/>
        <v>0</v>
      </c>
      <c r="O3962" s="300"/>
      <c r="P3962" s="300"/>
      <c r="Q3962" s="297"/>
      <c r="R3962" s="297"/>
      <c r="S3962" s="299" t="str">
        <f t="shared" si="683"/>
        <v/>
      </c>
    </row>
    <row r="3963" spans="1:19" ht="30" customHeight="1" x14ac:dyDescent="0.2">
      <c r="A3963" s="277" t="str">
        <f t="shared" si="673"/>
        <v/>
      </c>
      <c r="B3963" s="296" t="str">
        <f t="shared" si="678"/>
        <v/>
      </c>
      <c r="C3963" s="296" t="str">
        <f t="shared" si="679"/>
        <v/>
      </c>
      <c r="D3963" s="297" t="str">
        <f t="shared" si="680"/>
        <v/>
      </c>
      <c r="E3963" s="298" t="str">
        <f t="shared" si="682"/>
        <v/>
      </c>
      <c r="F3963" s="297"/>
      <c r="G3963" s="297">
        <v>3963</v>
      </c>
      <c r="H3963" s="296" t="str">
        <f t="shared" si="681"/>
        <v/>
      </c>
      <c r="I3963" s="299" t="str">
        <f t="shared" si="674"/>
        <v/>
      </c>
      <c r="J3963" s="93"/>
      <c r="L3963" s="278">
        <f t="shared" si="675"/>
        <v>0</v>
      </c>
      <c r="M3963" s="278">
        <f t="shared" si="676"/>
        <v>0</v>
      </c>
      <c r="N3963" s="319">
        <f t="shared" si="677"/>
        <v>0</v>
      </c>
      <c r="O3963" s="300"/>
      <c r="P3963" s="300"/>
      <c r="Q3963" s="297"/>
      <c r="R3963" s="297"/>
      <c r="S3963" s="299" t="str">
        <f t="shared" si="683"/>
        <v/>
      </c>
    </row>
    <row r="3964" spans="1:19" ht="30" customHeight="1" x14ac:dyDescent="0.2">
      <c r="A3964" s="277" t="str">
        <f t="shared" si="673"/>
        <v/>
      </c>
      <c r="B3964" s="296" t="str">
        <f t="shared" si="678"/>
        <v/>
      </c>
      <c r="C3964" s="296" t="str">
        <f t="shared" si="679"/>
        <v/>
      </c>
      <c r="D3964" s="297" t="str">
        <f t="shared" si="680"/>
        <v/>
      </c>
      <c r="E3964" s="298" t="str">
        <f t="shared" si="682"/>
        <v/>
      </c>
      <c r="F3964" s="297"/>
      <c r="G3964" s="297">
        <v>3964</v>
      </c>
      <c r="H3964" s="296" t="str">
        <f t="shared" si="681"/>
        <v/>
      </c>
      <c r="I3964" s="299" t="str">
        <f t="shared" si="674"/>
        <v/>
      </c>
      <c r="J3964" s="93"/>
      <c r="L3964" s="278">
        <f t="shared" si="675"/>
        <v>0</v>
      </c>
      <c r="M3964" s="278">
        <f t="shared" si="676"/>
        <v>0</v>
      </c>
      <c r="N3964" s="319">
        <f t="shared" si="677"/>
        <v>0</v>
      </c>
      <c r="O3964" s="300"/>
      <c r="P3964" s="300"/>
      <c r="Q3964" s="297"/>
      <c r="R3964" s="297"/>
      <c r="S3964" s="299" t="str">
        <f t="shared" si="683"/>
        <v/>
      </c>
    </row>
    <row r="3965" spans="1:19" ht="30" customHeight="1" x14ac:dyDescent="0.2">
      <c r="A3965" s="277" t="str">
        <f t="shared" si="673"/>
        <v/>
      </c>
      <c r="B3965" s="296" t="str">
        <f t="shared" si="678"/>
        <v/>
      </c>
      <c r="C3965" s="296" t="str">
        <f t="shared" si="679"/>
        <v/>
      </c>
      <c r="D3965" s="297" t="str">
        <f t="shared" si="680"/>
        <v/>
      </c>
      <c r="E3965" s="298" t="str">
        <f t="shared" si="682"/>
        <v/>
      </c>
      <c r="F3965" s="297"/>
      <c r="G3965" s="297">
        <v>3965</v>
      </c>
      <c r="H3965" s="296" t="str">
        <f t="shared" si="681"/>
        <v/>
      </c>
      <c r="I3965" s="299" t="str">
        <f t="shared" si="674"/>
        <v/>
      </c>
      <c r="J3965" s="93"/>
      <c r="L3965" s="278">
        <f t="shared" si="675"/>
        <v>0</v>
      </c>
      <c r="M3965" s="278">
        <f t="shared" si="676"/>
        <v>0</v>
      </c>
      <c r="N3965" s="319">
        <f t="shared" si="677"/>
        <v>0</v>
      </c>
      <c r="O3965" s="300"/>
      <c r="P3965" s="300"/>
      <c r="Q3965" s="297"/>
      <c r="R3965" s="297"/>
      <c r="S3965" s="299" t="str">
        <f t="shared" si="683"/>
        <v/>
      </c>
    </row>
    <row r="3966" spans="1:19" ht="30" customHeight="1" x14ac:dyDescent="0.2">
      <c r="A3966" s="277" t="str">
        <f t="shared" si="673"/>
        <v/>
      </c>
      <c r="B3966" s="296" t="str">
        <f t="shared" si="678"/>
        <v/>
      </c>
      <c r="C3966" s="296" t="str">
        <f t="shared" si="679"/>
        <v/>
      </c>
      <c r="D3966" s="297" t="str">
        <f t="shared" si="680"/>
        <v/>
      </c>
      <c r="E3966" s="298" t="str">
        <f t="shared" si="682"/>
        <v/>
      </c>
      <c r="F3966" s="297"/>
      <c r="G3966" s="297">
        <v>3966</v>
      </c>
      <c r="H3966" s="296" t="str">
        <f t="shared" si="681"/>
        <v/>
      </c>
      <c r="I3966" s="299" t="str">
        <f t="shared" si="674"/>
        <v/>
      </c>
      <c r="J3966" s="93"/>
      <c r="L3966" s="278">
        <f t="shared" si="675"/>
        <v>0</v>
      </c>
      <c r="M3966" s="278">
        <f t="shared" si="676"/>
        <v>0</v>
      </c>
      <c r="N3966" s="319">
        <f t="shared" si="677"/>
        <v>0</v>
      </c>
      <c r="O3966" s="300"/>
      <c r="P3966" s="300"/>
      <c r="Q3966" s="297"/>
      <c r="R3966" s="297"/>
      <c r="S3966" s="299" t="str">
        <f t="shared" si="683"/>
        <v/>
      </c>
    </row>
    <row r="3967" spans="1:19" ht="30" customHeight="1" x14ac:dyDescent="0.2">
      <c r="A3967" s="277" t="str">
        <f t="shared" si="673"/>
        <v/>
      </c>
      <c r="B3967" s="296" t="str">
        <f t="shared" si="678"/>
        <v/>
      </c>
      <c r="C3967" s="296" t="str">
        <f t="shared" si="679"/>
        <v/>
      </c>
      <c r="D3967" s="297" t="str">
        <f t="shared" si="680"/>
        <v/>
      </c>
      <c r="E3967" s="298" t="str">
        <f t="shared" si="682"/>
        <v/>
      </c>
      <c r="F3967" s="297"/>
      <c r="G3967" s="297">
        <v>3967</v>
      </c>
      <c r="H3967" s="296" t="str">
        <f t="shared" si="681"/>
        <v/>
      </c>
      <c r="I3967" s="299" t="str">
        <f t="shared" si="674"/>
        <v/>
      </c>
      <c r="J3967" s="93"/>
      <c r="L3967" s="278">
        <f t="shared" si="675"/>
        <v>0</v>
      </c>
      <c r="M3967" s="278">
        <f t="shared" si="676"/>
        <v>0</v>
      </c>
      <c r="N3967" s="319">
        <f t="shared" si="677"/>
        <v>0</v>
      </c>
      <c r="O3967" s="300"/>
      <c r="P3967" s="300"/>
      <c r="Q3967" s="297"/>
      <c r="R3967" s="297"/>
      <c r="S3967" s="299" t="str">
        <f t="shared" si="683"/>
        <v/>
      </c>
    </row>
    <row r="3968" spans="1:19" ht="30" customHeight="1" x14ac:dyDescent="0.2">
      <c r="A3968" s="277" t="str">
        <f t="shared" si="673"/>
        <v/>
      </c>
      <c r="B3968" s="296" t="str">
        <f t="shared" si="678"/>
        <v/>
      </c>
      <c r="C3968" s="296" t="str">
        <f t="shared" si="679"/>
        <v/>
      </c>
      <c r="D3968" s="297" t="str">
        <f t="shared" si="680"/>
        <v/>
      </c>
      <c r="E3968" s="298" t="str">
        <f t="shared" si="682"/>
        <v/>
      </c>
      <c r="F3968" s="297"/>
      <c r="G3968" s="297">
        <v>3968</v>
      </c>
      <c r="H3968" s="296" t="str">
        <f t="shared" si="681"/>
        <v/>
      </c>
      <c r="I3968" s="299" t="str">
        <f t="shared" si="674"/>
        <v/>
      </c>
      <c r="J3968" s="93"/>
      <c r="L3968" s="278">
        <f t="shared" si="675"/>
        <v>0</v>
      </c>
      <c r="M3968" s="278">
        <f t="shared" si="676"/>
        <v>0</v>
      </c>
      <c r="N3968" s="319">
        <f t="shared" si="677"/>
        <v>0</v>
      </c>
      <c r="O3968" s="300"/>
      <c r="P3968" s="300"/>
      <c r="Q3968" s="297"/>
      <c r="R3968" s="297"/>
      <c r="S3968" s="299" t="str">
        <f t="shared" si="683"/>
        <v/>
      </c>
    </row>
    <row r="3969" spans="1:19" ht="30" customHeight="1" x14ac:dyDescent="0.2">
      <c r="A3969" s="277" t="str">
        <f t="shared" si="673"/>
        <v/>
      </c>
      <c r="B3969" s="296" t="str">
        <f t="shared" si="678"/>
        <v/>
      </c>
      <c r="C3969" s="296" t="str">
        <f t="shared" si="679"/>
        <v/>
      </c>
      <c r="D3969" s="297" t="str">
        <f t="shared" si="680"/>
        <v/>
      </c>
      <c r="E3969" s="298" t="str">
        <f t="shared" si="682"/>
        <v/>
      </c>
      <c r="F3969" s="297"/>
      <c r="G3969" s="297">
        <v>3969</v>
      </c>
      <c r="H3969" s="296" t="str">
        <f t="shared" si="681"/>
        <v/>
      </c>
      <c r="I3969" s="299" t="str">
        <f t="shared" si="674"/>
        <v/>
      </c>
      <c r="J3969" s="93"/>
      <c r="L3969" s="278">
        <f t="shared" si="675"/>
        <v>0</v>
      </c>
      <c r="M3969" s="278">
        <f t="shared" si="676"/>
        <v>0</v>
      </c>
      <c r="N3969" s="319">
        <f t="shared" si="677"/>
        <v>0</v>
      </c>
      <c r="O3969" s="300"/>
      <c r="P3969" s="300"/>
      <c r="Q3969" s="297"/>
      <c r="R3969" s="297"/>
      <c r="S3969" s="299" t="str">
        <f t="shared" si="683"/>
        <v/>
      </c>
    </row>
    <row r="3970" spans="1:19" ht="30" customHeight="1" x14ac:dyDescent="0.2">
      <c r="A3970" s="277" t="str">
        <f t="shared" ref="A3970:A4033" si="684">IF(B3970="","",$W$3)</f>
        <v/>
      </c>
      <c r="B3970" s="296" t="str">
        <f t="shared" si="678"/>
        <v/>
      </c>
      <c r="C3970" s="296" t="str">
        <f t="shared" si="679"/>
        <v/>
      </c>
      <c r="D3970" s="297" t="str">
        <f t="shared" si="680"/>
        <v/>
      </c>
      <c r="E3970" s="298" t="str">
        <f t="shared" si="682"/>
        <v/>
      </c>
      <c r="F3970" s="297"/>
      <c r="G3970" s="297">
        <v>3970</v>
      </c>
      <c r="H3970" s="296" t="str">
        <f t="shared" si="681"/>
        <v/>
      </c>
      <c r="I3970" s="299" t="str">
        <f t="shared" ref="I3970:I4033" si="685">IF(H3970="","",CONCATENATE("C",IF(H3970&gt;$X$1-25,0,INT(($X$1-H3970-20)/5))))</f>
        <v/>
      </c>
      <c r="J3970" s="93"/>
      <c r="L3970" s="278">
        <f t="shared" ref="L3970:L4033" si="686">IF(D3970="M",1,0)</f>
        <v>0</v>
      </c>
      <c r="M3970" s="278">
        <f t="shared" ref="M3970:M4033" si="687">IF(D3970="F",1,0)</f>
        <v>0</v>
      </c>
      <c r="N3970" s="319">
        <f t="shared" ref="N3970:N4033" si="688">IF(COUNTBLANK(O3970:R3970)=0,1,0)</f>
        <v>0</v>
      </c>
      <c r="O3970" s="300"/>
      <c r="P3970" s="300"/>
      <c r="Q3970" s="297"/>
      <c r="R3970" s="297"/>
      <c r="S3970" s="299" t="str">
        <f t="shared" si="683"/>
        <v/>
      </c>
    </row>
    <row r="3971" spans="1:19" ht="30" customHeight="1" x14ac:dyDescent="0.2">
      <c r="A3971" s="277" t="str">
        <f t="shared" si="684"/>
        <v/>
      </c>
      <c r="B3971" s="296" t="str">
        <f t="shared" ref="B3971:B4034" si="689">IF(O3971="","",O3971)</f>
        <v/>
      </c>
      <c r="C3971" s="296" t="str">
        <f t="shared" ref="C3971:C4034" si="690">IF(P3971="","",P3971)</f>
        <v/>
      </c>
      <c r="D3971" s="297" t="str">
        <f t="shared" ref="D3971:D4034" si="691">IF(Q3971="","",Q3971)</f>
        <v/>
      </c>
      <c r="E3971" s="298" t="str">
        <f t="shared" si="682"/>
        <v/>
      </c>
      <c r="F3971" s="297"/>
      <c r="G3971" s="297">
        <v>3971</v>
      </c>
      <c r="H3971" s="296" t="str">
        <f t="shared" ref="H3971:H4034" si="692">IF(R3971="","",R3971)</f>
        <v/>
      </c>
      <c r="I3971" s="299" t="str">
        <f t="shared" si="685"/>
        <v/>
      </c>
      <c r="J3971" s="93"/>
      <c r="L3971" s="278">
        <f t="shared" si="686"/>
        <v>0</v>
      </c>
      <c r="M3971" s="278">
        <f t="shared" si="687"/>
        <v>0</v>
      </c>
      <c r="N3971" s="319">
        <f t="shared" si="688"/>
        <v>0</v>
      </c>
      <c r="O3971" s="300"/>
      <c r="P3971" s="300"/>
      <c r="Q3971" s="297"/>
      <c r="R3971" s="297"/>
      <c r="S3971" s="299" t="str">
        <f t="shared" si="683"/>
        <v/>
      </c>
    </row>
    <row r="3972" spans="1:19" ht="30" customHeight="1" x14ac:dyDescent="0.2">
      <c r="A3972" s="277" t="str">
        <f t="shared" si="684"/>
        <v/>
      </c>
      <c r="B3972" s="296" t="str">
        <f t="shared" si="689"/>
        <v/>
      </c>
      <c r="C3972" s="296" t="str">
        <f t="shared" si="690"/>
        <v/>
      </c>
      <c r="D3972" s="297" t="str">
        <f t="shared" si="691"/>
        <v/>
      </c>
      <c r="E3972" s="298" t="str">
        <f t="shared" ref="E3972:E4035" si="693">IF(H3972="","",VALUE(CONCATENATE("01/01/",H3972)))</f>
        <v/>
      </c>
      <c r="F3972" s="297"/>
      <c r="G3972" s="297">
        <v>3972</v>
      </c>
      <c r="H3972" s="296" t="str">
        <f t="shared" si="692"/>
        <v/>
      </c>
      <c r="I3972" s="299" t="str">
        <f t="shared" si="685"/>
        <v/>
      </c>
      <c r="J3972" s="93"/>
      <c r="L3972" s="278">
        <f t="shared" si="686"/>
        <v>0</v>
      </c>
      <c r="M3972" s="278">
        <f t="shared" si="687"/>
        <v>0</v>
      </c>
      <c r="N3972" s="319">
        <f t="shared" si="688"/>
        <v>0</v>
      </c>
      <c r="O3972" s="300"/>
      <c r="P3972" s="300"/>
      <c r="Q3972" s="297"/>
      <c r="R3972" s="297"/>
      <c r="S3972" s="299" t="str">
        <f t="shared" si="683"/>
        <v/>
      </c>
    </row>
    <row r="3973" spans="1:19" ht="30" customHeight="1" x14ac:dyDescent="0.2">
      <c r="A3973" s="277" t="str">
        <f t="shared" si="684"/>
        <v/>
      </c>
      <c r="B3973" s="296" t="str">
        <f t="shared" si="689"/>
        <v/>
      </c>
      <c r="C3973" s="296" t="str">
        <f t="shared" si="690"/>
        <v/>
      </c>
      <c r="D3973" s="297" t="str">
        <f t="shared" si="691"/>
        <v/>
      </c>
      <c r="E3973" s="298" t="str">
        <f t="shared" si="693"/>
        <v/>
      </c>
      <c r="F3973" s="297"/>
      <c r="G3973" s="297">
        <v>3973</v>
      </c>
      <c r="H3973" s="296" t="str">
        <f t="shared" si="692"/>
        <v/>
      </c>
      <c r="I3973" s="299" t="str">
        <f t="shared" si="685"/>
        <v/>
      </c>
      <c r="J3973" s="93"/>
      <c r="L3973" s="278">
        <f t="shared" si="686"/>
        <v>0</v>
      </c>
      <c r="M3973" s="278">
        <f t="shared" si="687"/>
        <v>0</v>
      </c>
      <c r="N3973" s="319">
        <f t="shared" si="688"/>
        <v>0</v>
      </c>
      <c r="O3973" s="300"/>
      <c r="P3973" s="300"/>
      <c r="Q3973" s="297"/>
      <c r="R3973" s="297"/>
      <c r="S3973" s="299" t="str">
        <f t="shared" si="683"/>
        <v/>
      </c>
    </row>
    <row r="3974" spans="1:19" ht="30" customHeight="1" x14ac:dyDescent="0.2">
      <c r="A3974" s="277" t="str">
        <f t="shared" si="684"/>
        <v/>
      </c>
      <c r="B3974" s="296" t="str">
        <f t="shared" si="689"/>
        <v/>
      </c>
      <c r="C3974" s="296" t="str">
        <f t="shared" si="690"/>
        <v/>
      </c>
      <c r="D3974" s="297" t="str">
        <f t="shared" si="691"/>
        <v/>
      </c>
      <c r="E3974" s="298" t="str">
        <f t="shared" si="693"/>
        <v/>
      </c>
      <c r="F3974" s="297"/>
      <c r="G3974" s="297">
        <v>3974</v>
      </c>
      <c r="H3974" s="296" t="str">
        <f t="shared" si="692"/>
        <v/>
      </c>
      <c r="I3974" s="299" t="str">
        <f t="shared" si="685"/>
        <v/>
      </c>
      <c r="J3974" s="93"/>
      <c r="L3974" s="278">
        <f t="shared" si="686"/>
        <v>0</v>
      </c>
      <c r="M3974" s="278">
        <f t="shared" si="687"/>
        <v>0</v>
      </c>
      <c r="N3974" s="319">
        <f t="shared" si="688"/>
        <v>0</v>
      </c>
      <c r="O3974" s="300"/>
      <c r="P3974" s="300"/>
      <c r="Q3974" s="297"/>
      <c r="R3974" s="297"/>
      <c r="S3974" s="299" t="str">
        <f t="shared" si="683"/>
        <v/>
      </c>
    </row>
    <row r="3975" spans="1:19" ht="30" customHeight="1" x14ac:dyDescent="0.2">
      <c r="A3975" s="277" t="str">
        <f t="shared" si="684"/>
        <v/>
      </c>
      <c r="B3975" s="296" t="str">
        <f t="shared" si="689"/>
        <v/>
      </c>
      <c r="C3975" s="296" t="str">
        <f t="shared" si="690"/>
        <v/>
      </c>
      <c r="D3975" s="297" t="str">
        <f t="shared" si="691"/>
        <v/>
      </c>
      <c r="E3975" s="298" t="str">
        <f t="shared" si="693"/>
        <v/>
      </c>
      <c r="F3975" s="297"/>
      <c r="G3975" s="297">
        <v>3975</v>
      </c>
      <c r="H3975" s="296" t="str">
        <f t="shared" si="692"/>
        <v/>
      </c>
      <c r="I3975" s="299" t="str">
        <f t="shared" si="685"/>
        <v/>
      </c>
      <c r="J3975" s="93"/>
      <c r="L3975" s="278">
        <f t="shared" si="686"/>
        <v>0</v>
      </c>
      <c r="M3975" s="278">
        <f t="shared" si="687"/>
        <v>0</v>
      </c>
      <c r="N3975" s="319">
        <f t="shared" si="688"/>
        <v>0</v>
      </c>
      <c r="O3975" s="300"/>
      <c r="P3975" s="300"/>
      <c r="Q3975" s="297"/>
      <c r="R3975" s="297"/>
      <c r="S3975" s="299" t="str">
        <f t="shared" si="683"/>
        <v/>
      </c>
    </row>
    <row r="3976" spans="1:19" ht="30" customHeight="1" x14ac:dyDescent="0.2">
      <c r="A3976" s="277" t="str">
        <f t="shared" si="684"/>
        <v/>
      </c>
      <c r="B3976" s="296" t="str">
        <f t="shared" si="689"/>
        <v/>
      </c>
      <c r="C3976" s="296" t="str">
        <f t="shared" si="690"/>
        <v/>
      </c>
      <c r="D3976" s="297" t="str">
        <f t="shared" si="691"/>
        <v/>
      </c>
      <c r="E3976" s="298" t="str">
        <f t="shared" si="693"/>
        <v/>
      </c>
      <c r="F3976" s="297"/>
      <c r="G3976" s="297">
        <v>3976</v>
      </c>
      <c r="H3976" s="296" t="str">
        <f t="shared" si="692"/>
        <v/>
      </c>
      <c r="I3976" s="299" t="str">
        <f t="shared" si="685"/>
        <v/>
      </c>
      <c r="J3976" s="93"/>
      <c r="L3976" s="278">
        <f t="shared" si="686"/>
        <v>0</v>
      </c>
      <c r="M3976" s="278">
        <f t="shared" si="687"/>
        <v>0</v>
      </c>
      <c r="N3976" s="319">
        <f t="shared" si="688"/>
        <v>0</v>
      </c>
      <c r="O3976" s="300"/>
      <c r="P3976" s="300"/>
      <c r="Q3976" s="297"/>
      <c r="R3976" s="297"/>
      <c r="S3976" s="299" t="str">
        <f t="shared" si="683"/>
        <v/>
      </c>
    </row>
    <row r="3977" spans="1:19" ht="30" customHeight="1" x14ac:dyDescent="0.2">
      <c r="A3977" s="277" t="str">
        <f t="shared" si="684"/>
        <v/>
      </c>
      <c r="B3977" s="296" t="str">
        <f t="shared" si="689"/>
        <v/>
      </c>
      <c r="C3977" s="296" t="str">
        <f t="shared" si="690"/>
        <v/>
      </c>
      <c r="D3977" s="297" t="str">
        <f t="shared" si="691"/>
        <v/>
      </c>
      <c r="E3977" s="298" t="str">
        <f t="shared" si="693"/>
        <v/>
      </c>
      <c r="F3977" s="297"/>
      <c r="G3977" s="297">
        <v>3977</v>
      </c>
      <c r="H3977" s="296" t="str">
        <f t="shared" si="692"/>
        <v/>
      </c>
      <c r="I3977" s="299" t="str">
        <f t="shared" si="685"/>
        <v/>
      </c>
      <c r="J3977" s="93"/>
      <c r="L3977" s="278">
        <f t="shared" si="686"/>
        <v>0</v>
      </c>
      <c r="M3977" s="278">
        <f t="shared" si="687"/>
        <v>0</v>
      </c>
      <c r="N3977" s="319">
        <f t="shared" si="688"/>
        <v>0</v>
      </c>
      <c r="O3977" s="300"/>
      <c r="P3977" s="300"/>
      <c r="Q3977" s="297"/>
      <c r="R3977" s="297"/>
      <c r="S3977" s="299" t="str">
        <f t="shared" si="683"/>
        <v/>
      </c>
    </row>
    <row r="3978" spans="1:19" ht="30" customHeight="1" x14ac:dyDescent="0.2">
      <c r="A3978" s="277" t="str">
        <f t="shared" si="684"/>
        <v/>
      </c>
      <c r="B3978" s="296" t="str">
        <f t="shared" si="689"/>
        <v/>
      </c>
      <c r="C3978" s="296" t="str">
        <f t="shared" si="690"/>
        <v/>
      </c>
      <c r="D3978" s="297" t="str">
        <f t="shared" si="691"/>
        <v/>
      </c>
      <c r="E3978" s="298" t="str">
        <f t="shared" si="693"/>
        <v/>
      </c>
      <c r="F3978" s="297"/>
      <c r="G3978" s="297">
        <v>3978</v>
      </c>
      <c r="H3978" s="296" t="str">
        <f t="shared" si="692"/>
        <v/>
      </c>
      <c r="I3978" s="299" t="str">
        <f t="shared" si="685"/>
        <v/>
      </c>
      <c r="J3978" s="93"/>
      <c r="L3978" s="278">
        <f t="shared" si="686"/>
        <v>0</v>
      </c>
      <c r="M3978" s="278">
        <f t="shared" si="687"/>
        <v>0</v>
      </c>
      <c r="N3978" s="319">
        <f t="shared" si="688"/>
        <v>0</v>
      </c>
      <c r="O3978" s="300"/>
      <c r="P3978" s="300"/>
      <c r="Q3978" s="297"/>
      <c r="R3978" s="297"/>
      <c r="S3978" s="299" t="str">
        <f t="shared" si="683"/>
        <v/>
      </c>
    </row>
    <row r="3979" spans="1:19" ht="30" customHeight="1" x14ac:dyDescent="0.2">
      <c r="A3979" s="277" t="str">
        <f t="shared" si="684"/>
        <v/>
      </c>
      <c r="B3979" s="296" t="str">
        <f t="shared" si="689"/>
        <v/>
      </c>
      <c r="C3979" s="296" t="str">
        <f t="shared" si="690"/>
        <v/>
      </c>
      <c r="D3979" s="297" t="str">
        <f t="shared" si="691"/>
        <v/>
      </c>
      <c r="E3979" s="298" t="str">
        <f t="shared" si="693"/>
        <v/>
      </c>
      <c r="F3979" s="297"/>
      <c r="G3979" s="297">
        <v>3979</v>
      </c>
      <c r="H3979" s="296" t="str">
        <f t="shared" si="692"/>
        <v/>
      </c>
      <c r="I3979" s="299" t="str">
        <f t="shared" si="685"/>
        <v/>
      </c>
      <c r="J3979" s="93"/>
      <c r="L3979" s="278">
        <f t="shared" si="686"/>
        <v>0</v>
      </c>
      <c r="M3979" s="278">
        <f t="shared" si="687"/>
        <v>0</v>
      </c>
      <c r="N3979" s="319">
        <f t="shared" si="688"/>
        <v>0</v>
      </c>
      <c r="O3979" s="300"/>
      <c r="P3979" s="300"/>
      <c r="Q3979" s="297"/>
      <c r="R3979" s="297"/>
      <c r="S3979" s="299" t="str">
        <f t="shared" si="683"/>
        <v/>
      </c>
    </row>
    <row r="3980" spans="1:19" ht="30" customHeight="1" x14ac:dyDescent="0.2">
      <c r="A3980" s="277" t="str">
        <f t="shared" si="684"/>
        <v/>
      </c>
      <c r="B3980" s="296" t="str">
        <f t="shared" si="689"/>
        <v/>
      </c>
      <c r="C3980" s="296" t="str">
        <f t="shared" si="690"/>
        <v/>
      </c>
      <c r="D3980" s="297" t="str">
        <f t="shared" si="691"/>
        <v/>
      </c>
      <c r="E3980" s="298" t="str">
        <f t="shared" si="693"/>
        <v/>
      </c>
      <c r="F3980" s="297"/>
      <c r="G3980" s="297">
        <v>3980</v>
      </c>
      <c r="H3980" s="296" t="str">
        <f t="shared" si="692"/>
        <v/>
      </c>
      <c r="I3980" s="299" t="str">
        <f t="shared" si="685"/>
        <v/>
      </c>
      <c r="J3980" s="93"/>
      <c r="L3980" s="278">
        <f t="shared" si="686"/>
        <v>0</v>
      </c>
      <c r="M3980" s="278">
        <f t="shared" si="687"/>
        <v>0</v>
      </c>
      <c r="N3980" s="319">
        <f t="shared" si="688"/>
        <v>0</v>
      </c>
      <c r="O3980" s="300"/>
      <c r="P3980" s="300"/>
      <c r="Q3980" s="297"/>
      <c r="R3980" s="297"/>
      <c r="S3980" s="299" t="str">
        <f t="shared" si="683"/>
        <v/>
      </c>
    </row>
    <row r="3981" spans="1:19" ht="30" customHeight="1" x14ac:dyDescent="0.2">
      <c r="A3981" s="277" t="str">
        <f t="shared" si="684"/>
        <v/>
      </c>
      <c r="B3981" s="296" t="str">
        <f t="shared" si="689"/>
        <v/>
      </c>
      <c r="C3981" s="296" t="str">
        <f t="shared" si="690"/>
        <v/>
      </c>
      <c r="D3981" s="297" t="str">
        <f t="shared" si="691"/>
        <v/>
      </c>
      <c r="E3981" s="298" t="str">
        <f t="shared" si="693"/>
        <v/>
      </c>
      <c r="F3981" s="297"/>
      <c r="G3981" s="297">
        <v>3981</v>
      </c>
      <c r="H3981" s="296" t="str">
        <f t="shared" si="692"/>
        <v/>
      </c>
      <c r="I3981" s="299" t="str">
        <f t="shared" si="685"/>
        <v/>
      </c>
      <c r="J3981" s="93"/>
      <c r="L3981" s="278">
        <f t="shared" si="686"/>
        <v>0</v>
      </c>
      <c r="M3981" s="278">
        <f t="shared" si="687"/>
        <v>0</v>
      </c>
      <c r="N3981" s="319">
        <f t="shared" si="688"/>
        <v>0</v>
      </c>
      <c r="O3981" s="300"/>
      <c r="P3981" s="300"/>
      <c r="Q3981" s="297"/>
      <c r="R3981" s="297"/>
      <c r="S3981" s="299" t="str">
        <f t="shared" si="683"/>
        <v/>
      </c>
    </row>
    <row r="3982" spans="1:19" ht="30" customHeight="1" x14ac:dyDescent="0.2">
      <c r="A3982" s="277" t="str">
        <f t="shared" si="684"/>
        <v/>
      </c>
      <c r="B3982" s="296" t="str">
        <f t="shared" si="689"/>
        <v/>
      </c>
      <c r="C3982" s="296" t="str">
        <f t="shared" si="690"/>
        <v/>
      </c>
      <c r="D3982" s="297" t="str">
        <f t="shared" si="691"/>
        <v/>
      </c>
      <c r="E3982" s="298" t="str">
        <f t="shared" si="693"/>
        <v/>
      </c>
      <c r="F3982" s="297"/>
      <c r="G3982" s="297">
        <v>3982</v>
      </c>
      <c r="H3982" s="296" t="str">
        <f t="shared" si="692"/>
        <v/>
      </c>
      <c r="I3982" s="299" t="str">
        <f t="shared" si="685"/>
        <v/>
      </c>
      <c r="J3982" s="93"/>
      <c r="L3982" s="278">
        <f t="shared" si="686"/>
        <v>0</v>
      </c>
      <c r="M3982" s="278">
        <f t="shared" si="687"/>
        <v>0</v>
      </c>
      <c r="N3982" s="319">
        <f t="shared" si="688"/>
        <v>0</v>
      </c>
      <c r="O3982" s="300"/>
      <c r="P3982" s="300"/>
      <c r="Q3982" s="297"/>
      <c r="R3982" s="297"/>
      <c r="S3982" s="299" t="str">
        <f t="shared" si="683"/>
        <v/>
      </c>
    </row>
    <row r="3983" spans="1:19" ht="30" customHeight="1" x14ac:dyDescent="0.2">
      <c r="A3983" s="277" t="str">
        <f t="shared" si="684"/>
        <v/>
      </c>
      <c r="B3983" s="296" t="str">
        <f t="shared" si="689"/>
        <v/>
      </c>
      <c r="C3983" s="296" t="str">
        <f t="shared" si="690"/>
        <v/>
      </c>
      <c r="D3983" s="297" t="str">
        <f t="shared" si="691"/>
        <v/>
      </c>
      <c r="E3983" s="298" t="str">
        <f t="shared" si="693"/>
        <v/>
      </c>
      <c r="F3983" s="297"/>
      <c r="G3983" s="297">
        <v>3983</v>
      </c>
      <c r="H3983" s="296" t="str">
        <f t="shared" si="692"/>
        <v/>
      </c>
      <c r="I3983" s="299" t="str">
        <f t="shared" si="685"/>
        <v/>
      </c>
      <c r="J3983" s="93"/>
      <c r="L3983" s="278">
        <f t="shared" si="686"/>
        <v>0</v>
      </c>
      <c r="M3983" s="278">
        <f t="shared" si="687"/>
        <v>0</v>
      </c>
      <c r="N3983" s="319">
        <f t="shared" si="688"/>
        <v>0</v>
      </c>
      <c r="O3983" s="300"/>
      <c r="P3983" s="300"/>
      <c r="Q3983" s="297"/>
      <c r="R3983" s="297"/>
      <c r="S3983" s="299" t="str">
        <f t="shared" si="683"/>
        <v/>
      </c>
    </row>
    <row r="3984" spans="1:19" ht="30" customHeight="1" x14ac:dyDescent="0.2">
      <c r="A3984" s="277" t="str">
        <f t="shared" si="684"/>
        <v/>
      </c>
      <c r="B3984" s="296" t="str">
        <f t="shared" si="689"/>
        <v/>
      </c>
      <c r="C3984" s="296" t="str">
        <f t="shared" si="690"/>
        <v/>
      </c>
      <c r="D3984" s="297" t="str">
        <f t="shared" si="691"/>
        <v/>
      </c>
      <c r="E3984" s="298" t="str">
        <f t="shared" si="693"/>
        <v/>
      </c>
      <c r="F3984" s="297"/>
      <c r="G3984" s="297">
        <v>3984</v>
      </c>
      <c r="H3984" s="296" t="str">
        <f t="shared" si="692"/>
        <v/>
      </c>
      <c r="I3984" s="299" t="str">
        <f t="shared" si="685"/>
        <v/>
      </c>
      <c r="J3984" s="93"/>
      <c r="L3984" s="278">
        <f t="shared" si="686"/>
        <v>0</v>
      </c>
      <c r="M3984" s="278">
        <f t="shared" si="687"/>
        <v>0</v>
      </c>
      <c r="N3984" s="319">
        <f t="shared" si="688"/>
        <v>0</v>
      </c>
      <c r="O3984" s="300"/>
      <c r="P3984" s="300"/>
      <c r="Q3984" s="297"/>
      <c r="R3984" s="297"/>
      <c r="S3984" s="299" t="str">
        <f t="shared" si="683"/>
        <v/>
      </c>
    </row>
    <row r="3985" spans="1:19" ht="30" customHeight="1" x14ac:dyDescent="0.2">
      <c r="A3985" s="277" t="str">
        <f t="shared" si="684"/>
        <v/>
      </c>
      <c r="B3985" s="296" t="str">
        <f t="shared" si="689"/>
        <v/>
      </c>
      <c r="C3985" s="296" t="str">
        <f t="shared" si="690"/>
        <v/>
      </c>
      <c r="D3985" s="297" t="str">
        <f t="shared" si="691"/>
        <v/>
      </c>
      <c r="E3985" s="298" t="str">
        <f t="shared" si="693"/>
        <v/>
      </c>
      <c r="F3985" s="297"/>
      <c r="G3985" s="297">
        <v>3985</v>
      </c>
      <c r="H3985" s="296" t="str">
        <f t="shared" si="692"/>
        <v/>
      </c>
      <c r="I3985" s="299" t="str">
        <f t="shared" si="685"/>
        <v/>
      </c>
      <c r="J3985" s="93"/>
      <c r="L3985" s="278">
        <f t="shared" si="686"/>
        <v>0</v>
      </c>
      <c r="M3985" s="278">
        <f t="shared" si="687"/>
        <v>0</v>
      </c>
      <c r="N3985" s="319">
        <f t="shared" si="688"/>
        <v>0</v>
      </c>
      <c r="O3985" s="300"/>
      <c r="P3985" s="300"/>
      <c r="Q3985" s="297"/>
      <c r="R3985" s="297"/>
      <c r="S3985" s="299" t="str">
        <f t="shared" ref="S3985:S4048" si="694">IF(R3985="","",CONCATENATE("C",IF(R3985&gt;$X$1-25,0,INT(($X$1-R3985-20)/5))))</f>
        <v/>
      </c>
    </row>
    <row r="3986" spans="1:19" ht="30" customHeight="1" x14ac:dyDescent="0.2">
      <c r="A3986" s="277" t="str">
        <f t="shared" si="684"/>
        <v/>
      </c>
      <c r="B3986" s="296" t="str">
        <f t="shared" si="689"/>
        <v/>
      </c>
      <c r="C3986" s="296" t="str">
        <f t="shared" si="690"/>
        <v/>
      </c>
      <c r="D3986" s="297" t="str">
        <f t="shared" si="691"/>
        <v/>
      </c>
      <c r="E3986" s="298" t="str">
        <f t="shared" si="693"/>
        <v/>
      </c>
      <c r="F3986" s="297"/>
      <c r="G3986" s="297">
        <v>3986</v>
      </c>
      <c r="H3986" s="296" t="str">
        <f t="shared" si="692"/>
        <v/>
      </c>
      <c r="I3986" s="299" t="str">
        <f t="shared" si="685"/>
        <v/>
      </c>
      <c r="J3986" s="93"/>
      <c r="L3986" s="278">
        <f t="shared" si="686"/>
        <v>0</v>
      </c>
      <c r="M3986" s="278">
        <f t="shared" si="687"/>
        <v>0</v>
      </c>
      <c r="N3986" s="319">
        <f t="shared" si="688"/>
        <v>0</v>
      </c>
      <c r="O3986" s="300"/>
      <c r="P3986" s="300"/>
      <c r="Q3986" s="297"/>
      <c r="R3986" s="297"/>
      <c r="S3986" s="299" t="str">
        <f t="shared" si="694"/>
        <v/>
      </c>
    </row>
    <row r="3987" spans="1:19" ht="30" customHeight="1" x14ac:dyDescent="0.2">
      <c r="A3987" s="277" t="str">
        <f t="shared" si="684"/>
        <v/>
      </c>
      <c r="B3987" s="296" t="str">
        <f t="shared" si="689"/>
        <v/>
      </c>
      <c r="C3987" s="296" t="str">
        <f t="shared" si="690"/>
        <v/>
      </c>
      <c r="D3987" s="297" t="str">
        <f t="shared" si="691"/>
        <v/>
      </c>
      <c r="E3987" s="298" t="str">
        <f t="shared" si="693"/>
        <v/>
      </c>
      <c r="F3987" s="297"/>
      <c r="G3987" s="297">
        <v>3987</v>
      </c>
      <c r="H3987" s="296" t="str">
        <f t="shared" si="692"/>
        <v/>
      </c>
      <c r="I3987" s="299" t="str">
        <f t="shared" si="685"/>
        <v/>
      </c>
      <c r="J3987" s="93"/>
      <c r="L3987" s="278">
        <f t="shared" si="686"/>
        <v>0</v>
      </c>
      <c r="M3987" s="278">
        <f t="shared" si="687"/>
        <v>0</v>
      </c>
      <c r="N3987" s="319">
        <f t="shared" si="688"/>
        <v>0</v>
      </c>
      <c r="O3987" s="300"/>
      <c r="P3987" s="300"/>
      <c r="Q3987" s="297"/>
      <c r="R3987" s="297"/>
      <c r="S3987" s="299" t="str">
        <f t="shared" si="694"/>
        <v/>
      </c>
    </row>
    <row r="3988" spans="1:19" ht="30" customHeight="1" x14ac:dyDescent="0.2">
      <c r="A3988" s="277" t="str">
        <f t="shared" si="684"/>
        <v/>
      </c>
      <c r="B3988" s="296" t="str">
        <f t="shared" si="689"/>
        <v/>
      </c>
      <c r="C3988" s="296" t="str">
        <f t="shared" si="690"/>
        <v/>
      </c>
      <c r="D3988" s="297" t="str">
        <f t="shared" si="691"/>
        <v/>
      </c>
      <c r="E3988" s="298" t="str">
        <f t="shared" si="693"/>
        <v/>
      </c>
      <c r="F3988" s="297"/>
      <c r="G3988" s="297">
        <v>3988</v>
      </c>
      <c r="H3988" s="296" t="str">
        <f t="shared" si="692"/>
        <v/>
      </c>
      <c r="I3988" s="299" t="str">
        <f t="shared" si="685"/>
        <v/>
      </c>
      <c r="J3988" s="93"/>
      <c r="L3988" s="278">
        <f t="shared" si="686"/>
        <v>0</v>
      </c>
      <c r="M3988" s="278">
        <f t="shared" si="687"/>
        <v>0</v>
      </c>
      <c r="N3988" s="319">
        <f t="shared" si="688"/>
        <v>0</v>
      </c>
      <c r="O3988" s="300"/>
      <c r="P3988" s="300"/>
      <c r="Q3988" s="297"/>
      <c r="R3988" s="297"/>
      <c r="S3988" s="299" t="str">
        <f t="shared" si="694"/>
        <v/>
      </c>
    </row>
    <row r="3989" spans="1:19" ht="30" customHeight="1" x14ac:dyDescent="0.2">
      <c r="A3989" s="277" t="str">
        <f t="shared" si="684"/>
        <v/>
      </c>
      <c r="B3989" s="296" t="str">
        <f t="shared" si="689"/>
        <v/>
      </c>
      <c r="C3989" s="296" t="str">
        <f t="shared" si="690"/>
        <v/>
      </c>
      <c r="D3989" s="297" t="str">
        <f t="shared" si="691"/>
        <v/>
      </c>
      <c r="E3989" s="298" t="str">
        <f t="shared" si="693"/>
        <v/>
      </c>
      <c r="F3989" s="297"/>
      <c r="G3989" s="297">
        <v>3989</v>
      </c>
      <c r="H3989" s="296" t="str">
        <f t="shared" si="692"/>
        <v/>
      </c>
      <c r="I3989" s="299" t="str">
        <f t="shared" si="685"/>
        <v/>
      </c>
      <c r="J3989" s="93"/>
      <c r="L3989" s="278">
        <f t="shared" si="686"/>
        <v>0</v>
      </c>
      <c r="M3989" s="278">
        <f t="shared" si="687"/>
        <v>0</v>
      </c>
      <c r="N3989" s="319">
        <f t="shared" si="688"/>
        <v>0</v>
      </c>
      <c r="O3989" s="300"/>
      <c r="P3989" s="300"/>
      <c r="Q3989" s="297"/>
      <c r="R3989" s="297"/>
      <c r="S3989" s="299" t="str">
        <f t="shared" si="694"/>
        <v/>
      </c>
    </row>
    <row r="3990" spans="1:19" ht="30" customHeight="1" x14ac:dyDescent="0.2">
      <c r="A3990" s="277" t="str">
        <f t="shared" si="684"/>
        <v/>
      </c>
      <c r="B3990" s="296" t="str">
        <f t="shared" si="689"/>
        <v/>
      </c>
      <c r="C3990" s="296" t="str">
        <f t="shared" si="690"/>
        <v/>
      </c>
      <c r="D3990" s="297" t="str">
        <f t="shared" si="691"/>
        <v/>
      </c>
      <c r="E3990" s="298" t="str">
        <f t="shared" si="693"/>
        <v/>
      </c>
      <c r="F3990" s="297"/>
      <c r="G3990" s="297">
        <v>3990</v>
      </c>
      <c r="H3990" s="296" t="str">
        <f t="shared" si="692"/>
        <v/>
      </c>
      <c r="I3990" s="299" t="str">
        <f t="shared" si="685"/>
        <v/>
      </c>
      <c r="J3990" s="93"/>
      <c r="L3990" s="278">
        <f t="shared" si="686"/>
        <v>0</v>
      </c>
      <c r="M3990" s="278">
        <f t="shared" si="687"/>
        <v>0</v>
      </c>
      <c r="N3990" s="319">
        <f t="shared" si="688"/>
        <v>0</v>
      </c>
      <c r="O3990" s="300"/>
      <c r="P3990" s="300"/>
      <c r="Q3990" s="297"/>
      <c r="R3990" s="297"/>
      <c r="S3990" s="299" t="str">
        <f t="shared" si="694"/>
        <v/>
      </c>
    </row>
    <row r="3991" spans="1:19" ht="30" customHeight="1" x14ac:dyDescent="0.2">
      <c r="A3991" s="277" t="str">
        <f t="shared" si="684"/>
        <v/>
      </c>
      <c r="B3991" s="296" t="str">
        <f t="shared" si="689"/>
        <v/>
      </c>
      <c r="C3991" s="296" t="str">
        <f t="shared" si="690"/>
        <v/>
      </c>
      <c r="D3991" s="297" t="str">
        <f t="shared" si="691"/>
        <v/>
      </c>
      <c r="E3991" s="298" t="str">
        <f t="shared" si="693"/>
        <v/>
      </c>
      <c r="F3991" s="297"/>
      <c r="G3991" s="297">
        <v>3991</v>
      </c>
      <c r="H3991" s="296" t="str">
        <f t="shared" si="692"/>
        <v/>
      </c>
      <c r="I3991" s="299" t="str">
        <f t="shared" si="685"/>
        <v/>
      </c>
      <c r="J3991" s="93"/>
      <c r="L3991" s="278">
        <f t="shared" si="686"/>
        <v>0</v>
      </c>
      <c r="M3991" s="278">
        <f t="shared" si="687"/>
        <v>0</v>
      </c>
      <c r="N3991" s="319">
        <f t="shared" si="688"/>
        <v>0</v>
      </c>
      <c r="O3991" s="300"/>
      <c r="P3991" s="300"/>
      <c r="Q3991" s="297"/>
      <c r="R3991" s="297"/>
      <c r="S3991" s="299" t="str">
        <f t="shared" si="694"/>
        <v/>
      </c>
    </row>
    <row r="3992" spans="1:19" ht="30" customHeight="1" x14ac:dyDescent="0.2">
      <c r="A3992" s="277" t="str">
        <f t="shared" si="684"/>
        <v/>
      </c>
      <c r="B3992" s="296" t="str">
        <f t="shared" si="689"/>
        <v/>
      </c>
      <c r="C3992" s="296" t="str">
        <f t="shared" si="690"/>
        <v/>
      </c>
      <c r="D3992" s="297" t="str">
        <f t="shared" si="691"/>
        <v/>
      </c>
      <c r="E3992" s="298" t="str">
        <f t="shared" si="693"/>
        <v/>
      </c>
      <c r="F3992" s="297"/>
      <c r="G3992" s="297">
        <v>3992</v>
      </c>
      <c r="H3992" s="296" t="str">
        <f t="shared" si="692"/>
        <v/>
      </c>
      <c r="I3992" s="299" t="str">
        <f t="shared" si="685"/>
        <v/>
      </c>
      <c r="J3992" s="93"/>
      <c r="L3992" s="278">
        <f t="shared" si="686"/>
        <v>0</v>
      </c>
      <c r="M3992" s="278">
        <f t="shared" si="687"/>
        <v>0</v>
      </c>
      <c r="N3992" s="319">
        <f t="shared" si="688"/>
        <v>0</v>
      </c>
      <c r="O3992" s="300"/>
      <c r="P3992" s="300"/>
      <c r="Q3992" s="297"/>
      <c r="R3992" s="297"/>
      <c r="S3992" s="299" t="str">
        <f t="shared" si="694"/>
        <v/>
      </c>
    </row>
    <row r="3993" spans="1:19" ht="30" customHeight="1" x14ac:dyDescent="0.2">
      <c r="A3993" s="277" t="str">
        <f t="shared" si="684"/>
        <v/>
      </c>
      <c r="B3993" s="296" t="str">
        <f t="shared" si="689"/>
        <v/>
      </c>
      <c r="C3993" s="296" t="str">
        <f t="shared" si="690"/>
        <v/>
      </c>
      <c r="D3993" s="297" t="str">
        <f t="shared" si="691"/>
        <v/>
      </c>
      <c r="E3993" s="298" t="str">
        <f t="shared" si="693"/>
        <v/>
      </c>
      <c r="F3993" s="297"/>
      <c r="G3993" s="297">
        <v>3993</v>
      </c>
      <c r="H3993" s="296" t="str">
        <f t="shared" si="692"/>
        <v/>
      </c>
      <c r="I3993" s="299" t="str">
        <f t="shared" si="685"/>
        <v/>
      </c>
      <c r="J3993" s="93"/>
      <c r="L3993" s="278">
        <f t="shared" si="686"/>
        <v>0</v>
      </c>
      <c r="M3993" s="278">
        <f t="shared" si="687"/>
        <v>0</v>
      </c>
      <c r="N3993" s="319">
        <f t="shared" si="688"/>
        <v>0</v>
      </c>
      <c r="O3993" s="300"/>
      <c r="P3993" s="300"/>
      <c r="Q3993" s="297"/>
      <c r="R3993" s="297"/>
      <c r="S3993" s="299" t="str">
        <f t="shared" si="694"/>
        <v/>
      </c>
    </row>
    <row r="3994" spans="1:19" ht="30" customHeight="1" x14ac:dyDescent="0.2">
      <c r="A3994" s="277" t="str">
        <f t="shared" si="684"/>
        <v/>
      </c>
      <c r="B3994" s="296" t="str">
        <f t="shared" si="689"/>
        <v/>
      </c>
      <c r="C3994" s="296" t="str">
        <f t="shared" si="690"/>
        <v/>
      </c>
      <c r="D3994" s="297" t="str">
        <f t="shared" si="691"/>
        <v/>
      </c>
      <c r="E3994" s="298" t="str">
        <f t="shared" si="693"/>
        <v/>
      </c>
      <c r="F3994" s="297"/>
      <c r="G3994" s="297">
        <v>3994</v>
      </c>
      <c r="H3994" s="296" t="str">
        <f t="shared" si="692"/>
        <v/>
      </c>
      <c r="I3994" s="299" t="str">
        <f t="shared" si="685"/>
        <v/>
      </c>
      <c r="J3994" s="93"/>
      <c r="L3994" s="278">
        <f t="shared" si="686"/>
        <v>0</v>
      </c>
      <c r="M3994" s="278">
        <f t="shared" si="687"/>
        <v>0</v>
      </c>
      <c r="N3994" s="319">
        <f t="shared" si="688"/>
        <v>0</v>
      </c>
      <c r="O3994" s="300"/>
      <c r="P3994" s="300"/>
      <c r="Q3994" s="297"/>
      <c r="R3994" s="297"/>
      <c r="S3994" s="299" t="str">
        <f t="shared" si="694"/>
        <v/>
      </c>
    </row>
    <row r="3995" spans="1:19" ht="30" customHeight="1" x14ac:dyDescent="0.2">
      <c r="A3995" s="277" t="str">
        <f t="shared" si="684"/>
        <v/>
      </c>
      <c r="B3995" s="296" t="str">
        <f t="shared" si="689"/>
        <v/>
      </c>
      <c r="C3995" s="296" t="str">
        <f t="shared" si="690"/>
        <v/>
      </c>
      <c r="D3995" s="297" t="str">
        <f t="shared" si="691"/>
        <v/>
      </c>
      <c r="E3995" s="298" t="str">
        <f t="shared" si="693"/>
        <v/>
      </c>
      <c r="F3995" s="297"/>
      <c r="G3995" s="297">
        <v>3995</v>
      </c>
      <c r="H3995" s="296" t="str">
        <f t="shared" si="692"/>
        <v/>
      </c>
      <c r="I3995" s="299" t="str">
        <f t="shared" si="685"/>
        <v/>
      </c>
      <c r="J3995" s="93"/>
      <c r="L3995" s="278">
        <f t="shared" si="686"/>
        <v>0</v>
      </c>
      <c r="M3995" s="278">
        <f t="shared" si="687"/>
        <v>0</v>
      </c>
      <c r="N3995" s="319">
        <f t="shared" si="688"/>
        <v>0</v>
      </c>
      <c r="O3995" s="300"/>
      <c r="P3995" s="300"/>
      <c r="Q3995" s="297"/>
      <c r="R3995" s="297"/>
      <c r="S3995" s="299" t="str">
        <f t="shared" si="694"/>
        <v/>
      </c>
    </row>
    <row r="3996" spans="1:19" ht="30" customHeight="1" x14ac:dyDescent="0.2">
      <c r="A3996" s="277" t="str">
        <f t="shared" si="684"/>
        <v/>
      </c>
      <c r="B3996" s="296" t="str">
        <f t="shared" si="689"/>
        <v/>
      </c>
      <c r="C3996" s="296" t="str">
        <f t="shared" si="690"/>
        <v/>
      </c>
      <c r="D3996" s="297" t="str">
        <f t="shared" si="691"/>
        <v/>
      </c>
      <c r="E3996" s="298" t="str">
        <f t="shared" si="693"/>
        <v/>
      </c>
      <c r="F3996" s="297"/>
      <c r="G3996" s="297">
        <v>3996</v>
      </c>
      <c r="H3996" s="296" t="str">
        <f t="shared" si="692"/>
        <v/>
      </c>
      <c r="I3996" s="299" t="str">
        <f t="shared" si="685"/>
        <v/>
      </c>
      <c r="J3996" s="93"/>
      <c r="L3996" s="278">
        <f t="shared" si="686"/>
        <v>0</v>
      </c>
      <c r="M3996" s="278">
        <f t="shared" si="687"/>
        <v>0</v>
      </c>
      <c r="N3996" s="319">
        <f t="shared" si="688"/>
        <v>0</v>
      </c>
      <c r="O3996" s="300"/>
      <c r="P3996" s="300"/>
      <c r="Q3996" s="297"/>
      <c r="R3996" s="297"/>
      <c r="S3996" s="299" t="str">
        <f t="shared" si="694"/>
        <v/>
      </c>
    </row>
    <row r="3997" spans="1:19" ht="30" customHeight="1" x14ac:dyDescent="0.2">
      <c r="A3997" s="277" t="str">
        <f t="shared" si="684"/>
        <v/>
      </c>
      <c r="B3997" s="296" t="str">
        <f t="shared" si="689"/>
        <v/>
      </c>
      <c r="C3997" s="296" t="str">
        <f t="shared" si="690"/>
        <v/>
      </c>
      <c r="D3997" s="297" t="str">
        <f t="shared" si="691"/>
        <v/>
      </c>
      <c r="E3997" s="298" t="str">
        <f t="shared" si="693"/>
        <v/>
      </c>
      <c r="F3997" s="297"/>
      <c r="G3997" s="297">
        <v>3997</v>
      </c>
      <c r="H3997" s="296" t="str">
        <f t="shared" si="692"/>
        <v/>
      </c>
      <c r="I3997" s="299" t="str">
        <f t="shared" si="685"/>
        <v/>
      </c>
      <c r="J3997" s="93"/>
      <c r="L3997" s="278">
        <f t="shared" si="686"/>
        <v>0</v>
      </c>
      <c r="M3997" s="278">
        <f t="shared" si="687"/>
        <v>0</v>
      </c>
      <c r="N3997" s="319">
        <f t="shared" si="688"/>
        <v>0</v>
      </c>
      <c r="O3997" s="300"/>
      <c r="P3997" s="300"/>
      <c r="Q3997" s="297"/>
      <c r="R3997" s="297"/>
      <c r="S3997" s="299" t="str">
        <f t="shared" si="694"/>
        <v/>
      </c>
    </row>
    <row r="3998" spans="1:19" ht="30" customHeight="1" x14ac:dyDescent="0.2">
      <c r="A3998" s="277" t="str">
        <f t="shared" si="684"/>
        <v/>
      </c>
      <c r="B3998" s="296" t="str">
        <f t="shared" si="689"/>
        <v/>
      </c>
      <c r="C3998" s="296" t="str">
        <f t="shared" si="690"/>
        <v/>
      </c>
      <c r="D3998" s="297" t="str">
        <f t="shared" si="691"/>
        <v/>
      </c>
      <c r="E3998" s="298" t="str">
        <f t="shared" si="693"/>
        <v/>
      </c>
      <c r="F3998" s="297"/>
      <c r="G3998" s="297">
        <v>3998</v>
      </c>
      <c r="H3998" s="296" t="str">
        <f t="shared" si="692"/>
        <v/>
      </c>
      <c r="I3998" s="299" t="str">
        <f t="shared" si="685"/>
        <v/>
      </c>
      <c r="J3998" s="93"/>
      <c r="L3998" s="278">
        <f t="shared" si="686"/>
        <v>0</v>
      </c>
      <c r="M3998" s="278">
        <f t="shared" si="687"/>
        <v>0</v>
      </c>
      <c r="N3998" s="319">
        <f t="shared" si="688"/>
        <v>0</v>
      </c>
      <c r="O3998" s="300"/>
      <c r="P3998" s="300"/>
      <c r="Q3998" s="297"/>
      <c r="R3998" s="297"/>
      <c r="S3998" s="299" t="str">
        <f t="shared" si="694"/>
        <v/>
      </c>
    </row>
    <row r="3999" spans="1:19" ht="30" customHeight="1" x14ac:dyDescent="0.2">
      <c r="A3999" s="277" t="str">
        <f t="shared" si="684"/>
        <v/>
      </c>
      <c r="B3999" s="296" t="str">
        <f t="shared" si="689"/>
        <v/>
      </c>
      <c r="C3999" s="296" t="str">
        <f t="shared" si="690"/>
        <v/>
      </c>
      <c r="D3999" s="297" t="str">
        <f t="shared" si="691"/>
        <v/>
      </c>
      <c r="E3999" s="298" t="str">
        <f t="shared" si="693"/>
        <v/>
      </c>
      <c r="F3999" s="297"/>
      <c r="G3999" s="297">
        <v>3999</v>
      </c>
      <c r="H3999" s="296" t="str">
        <f t="shared" si="692"/>
        <v/>
      </c>
      <c r="I3999" s="299" t="str">
        <f t="shared" si="685"/>
        <v/>
      </c>
      <c r="J3999" s="93"/>
      <c r="L3999" s="278">
        <f t="shared" si="686"/>
        <v>0</v>
      </c>
      <c r="M3999" s="278">
        <f t="shared" si="687"/>
        <v>0</v>
      </c>
      <c r="N3999" s="319">
        <f t="shared" si="688"/>
        <v>0</v>
      </c>
      <c r="O3999" s="300"/>
      <c r="P3999" s="300"/>
      <c r="Q3999" s="297"/>
      <c r="R3999" s="297"/>
      <c r="S3999" s="299" t="str">
        <f t="shared" si="694"/>
        <v/>
      </c>
    </row>
    <row r="4000" spans="1:19" ht="30" customHeight="1" x14ac:dyDescent="0.2">
      <c r="A4000" s="277" t="str">
        <f t="shared" si="684"/>
        <v/>
      </c>
      <c r="B4000" s="296" t="str">
        <f t="shared" si="689"/>
        <v/>
      </c>
      <c r="C4000" s="296" t="str">
        <f t="shared" si="690"/>
        <v/>
      </c>
      <c r="D4000" s="297" t="str">
        <f t="shared" si="691"/>
        <v/>
      </c>
      <c r="E4000" s="298" t="str">
        <f t="shared" si="693"/>
        <v/>
      </c>
      <c r="F4000" s="297"/>
      <c r="G4000" s="297">
        <v>4000</v>
      </c>
      <c r="H4000" s="296" t="str">
        <f t="shared" si="692"/>
        <v/>
      </c>
      <c r="I4000" s="299" t="str">
        <f t="shared" si="685"/>
        <v/>
      </c>
      <c r="J4000" s="93"/>
      <c r="L4000" s="278">
        <f t="shared" si="686"/>
        <v>0</v>
      </c>
      <c r="M4000" s="278">
        <f t="shared" si="687"/>
        <v>0</v>
      </c>
      <c r="N4000" s="319">
        <f t="shared" si="688"/>
        <v>0</v>
      </c>
      <c r="O4000" s="300"/>
      <c r="P4000" s="300"/>
      <c r="Q4000" s="297"/>
      <c r="R4000" s="297"/>
      <c r="S4000" s="299" t="str">
        <f t="shared" si="694"/>
        <v/>
      </c>
    </row>
    <row r="4001" spans="1:19" ht="30" customHeight="1" x14ac:dyDescent="0.2">
      <c r="A4001" s="277" t="str">
        <f t="shared" si="684"/>
        <v/>
      </c>
      <c r="B4001" s="296" t="str">
        <f t="shared" si="689"/>
        <v/>
      </c>
      <c r="C4001" s="296" t="str">
        <f t="shared" si="690"/>
        <v/>
      </c>
      <c r="D4001" s="297" t="str">
        <f t="shared" si="691"/>
        <v/>
      </c>
      <c r="E4001" s="298" t="str">
        <f t="shared" si="693"/>
        <v/>
      </c>
      <c r="F4001" s="297"/>
      <c r="G4001" s="297">
        <v>4001</v>
      </c>
      <c r="H4001" s="296" t="str">
        <f t="shared" si="692"/>
        <v/>
      </c>
      <c r="I4001" s="299" t="str">
        <f t="shared" si="685"/>
        <v/>
      </c>
      <c r="J4001" s="93"/>
      <c r="L4001" s="278">
        <f t="shared" si="686"/>
        <v>0</v>
      </c>
      <c r="M4001" s="278">
        <f t="shared" si="687"/>
        <v>0</v>
      </c>
      <c r="N4001" s="319">
        <f t="shared" si="688"/>
        <v>0</v>
      </c>
      <c r="O4001" s="300"/>
      <c r="P4001" s="300"/>
      <c r="Q4001" s="297"/>
      <c r="R4001" s="297"/>
      <c r="S4001" s="299" t="str">
        <f t="shared" si="694"/>
        <v/>
      </c>
    </row>
    <row r="4002" spans="1:19" ht="30" customHeight="1" x14ac:dyDescent="0.2">
      <c r="A4002" s="277" t="str">
        <f t="shared" si="684"/>
        <v/>
      </c>
      <c r="B4002" s="296" t="str">
        <f t="shared" si="689"/>
        <v/>
      </c>
      <c r="C4002" s="296" t="str">
        <f t="shared" si="690"/>
        <v/>
      </c>
      <c r="D4002" s="297" t="str">
        <f t="shared" si="691"/>
        <v/>
      </c>
      <c r="E4002" s="298" t="str">
        <f t="shared" si="693"/>
        <v/>
      </c>
      <c r="F4002" s="297"/>
      <c r="G4002" s="297">
        <v>4002</v>
      </c>
      <c r="H4002" s="296" t="str">
        <f t="shared" si="692"/>
        <v/>
      </c>
      <c r="I4002" s="299" t="str">
        <f t="shared" si="685"/>
        <v/>
      </c>
      <c r="J4002" s="93"/>
      <c r="L4002" s="278">
        <f t="shared" si="686"/>
        <v>0</v>
      </c>
      <c r="M4002" s="278">
        <f t="shared" si="687"/>
        <v>0</v>
      </c>
      <c r="N4002" s="319">
        <f t="shared" si="688"/>
        <v>0</v>
      </c>
      <c r="O4002" s="300"/>
      <c r="P4002" s="300"/>
      <c r="Q4002" s="297"/>
      <c r="R4002" s="297"/>
      <c r="S4002" s="299" t="str">
        <f t="shared" si="694"/>
        <v/>
      </c>
    </row>
    <row r="4003" spans="1:19" ht="30" customHeight="1" x14ac:dyDescent="0.2">
      <c r="A4003" s="277" t="str">
        <f t="shared" si="684"/>
        <v/>
      </c>
      <c r="B4003" s="296" t="str">
        <f t="shared" si="689"/>
        <v/>
      </c>
      <c r="C4003" s="296" t="str">
        <f t="shared" si="690"/>
        <v/>
      </c>
      <c r="D4003" s="297" t="str">
        <f t="shared" si="691"/>
        <v/>
      </c>
      <c r="E4003" s="298" t="str">
        <f t="shared" si="693"/>
        <v/>
      </c>
      <c r="F4003" s="297"/>
      <c r="G4003" s="297">
        <v>4003</v>
      </c>
      <c r="H4003" s="296" t="str">
        <f t="shared" si="692"/>
        <v/>
      </c>
      <c r="I4003" s="299" t="str">
        <f t="shared" si="685"/>
        <v/>
      </c>
      <c r="J4003" s="93"/>
      <c r="L4003" s="278">
        <f t="shared" si="686"/>
        <v>0</v>
      </c>
      <c r="M4003" s="278">
        <f t="shared" si="687"/>
        <v>0</v>
      </c>
      <c r="N4003" s="319">
        <f t="shared" si="688"/>
        <v>0</v>
      </c>
      <c r="O4003" s="300"/>
      <c r="P4003" s="300"/>
      <c r="Q4003" s="297"/>
      <c r="R4003" s="297"/>
      <c r="S4003" s="299" t="str">
        <f t="shared" si="694"/>
        <v/>
      </c>
    </row>
    <row r="4004" spans="1:19" ht="30" customHeight="1" x14ac:dyDescent="0.2">
      <c r="A4004" s="277" t="str">
        <f t="shared" si="684"/>
        <v/>
      </c>
      <c r="B4004" s="296" t="str">
        <f t="shared" si="689"/>
        <v/>
      </c>
      <c r="C4004" s="296" t="str">
        <f t="shared" si="690"/>
        <v/>
      </c>
      <c r="D4004" s="297" t="str">
        <f t="shared" si="691"/>
        <v/>
      </c>
      <c r="E4004" s="298" t="str">
        <f t="shared" si="693"/>
        <v/>
      </c>
      <c r="F4004" s="297"/>
      <c r="G4004" s="297">
        <v>4004</v>
      </c>
      <c r="H4004" s="296" t="str">
        <f t="shared" si="692"/>
        <v/>
      </c>
      <c r="I4004" s="299" t="str">
        <f t="shared" si="685"/>
        <v/>
      </c>
      <c r="J4004" s="93"/>
      <c r="L4004" s="278">
        <f t="shared" si="686"/>
        <v>0</v>
      </c>
      <c r="M4004" s="278">
        <f t="shared" si="687"/>
        <v>0</v>
      </c>
      <c r="N4004" s="319">
        <f t="shared" si="688"/>
        <v>0</v>
      </c>
      <c r="O4004" s="300"/>
      <c r="P4004" s="300"/>
      <c r="Q4004" s="297"/>
      <c r="R4004" s="297"/>
      <c r="S4004" s="299" t="str">
        <f t="shared" si="694"/>
        <v/>
      </c>
    </row>
    <row r="4005" spans="1:19" ht="30" customHeight="1" x14ac:dyDescent="0.2">
      <c r="A4005" s="277" t="str">
        <f t="shared" si="684"/>
        <v/>
      </c>
      <c r="B4005" s="296" t="str">
        <f t="shared" si="689"/>
        <v/>
      </c>
      <c r="C4005" s="296" t="str">
        <f t="shared" si="690"/>
        <v/>
      </c>
      <c r="D4005" s="297" t="str">
        <f t="shared" si="691"/>
        <v/>
      </c>
      <c r="E4005" s="298" t="str">
        <f t="shared" si="693"/>
        <v/>
      </c>
      <c r="F4005" s="297"/>
      <c r="G4005" s="297">
        <v>4005</v>
      </c>
      <c r="H4005" s="296" t="str">
        <f t="shared" si="692"/>
        <v/>
      </c>
      <c r="I4005" s="299" t="str">
        <f t="shared" si="685"/>
        <v/>
      </c>
      <c r="J4005" s="93"/>
      <c r="L4005" s="278">
        <f t="shared" si="686"/>
        <v>0</v>
      </c>
      <c r="M4005" s="278">
        <f t="shared" si="687"/>
        <v>0</v>
      </c>
      <c r="N4005" s="319">
        <f t="shared" si="688"/>
        <v>0</v>
      </c>
      <c r="O4005" s="300"/>
      <c r="P4005" s="300"/>
      <c r="Q4005" s="297"/>
      <c r="R4005" s="297"/>
      <c r="S4005" s="299" t="str">
        <f t="shared" si="694"/>
        <v/>
      </c>
    </row>
    <row r="4006" spans="1:19" ht="30" customHeight="1" x14ac:dyDescent="0.2">
      <c r="A4006" s="277" t="str">
        <f t="shared" si="684"/>
        <v/>
      </c>
      <c r="B4006" s="296" t="str">
        <f t="shared" si="689"/>
        <v/>
      </c>
      <c r="C4006" s="296" t="str">
        <f t="shared" si="690"/>
        <v/>
      </c>
      <c r="D4006" s="297" t="str">
        <f t="shared" si="691"/>
        <v/>
      </c>
      <c r="E4006" s="298" t="str">
        <f t="shared" si="693"/>
        <v/>
      </c>
      <c r="F4006" s="297"/>
      <c r="G4006" s="297">
        <v>4006</v>
      </c>
      <c r="H4006" s="296" t="str">
        <f t="shared" si="692"/>
        <v/>
      </c>
      <c r="I4006" s="299" t="str">
        <f t="shared" si="685"/>
        <v/>
      </c>
      <c r="J4006" s="93"/>
      <c r="L4006" s="278">
        <f t="shared" si="686"/>
        <v>0</v>
      </c>
      <c r="M4006" s="278">
        <f t="shared" si="687"/>
        <v>0</v>
      </c>
      <c r="N4006" s="319">
        <f t="shared" si="688"/>
        <v>0</v>
      </c>
      <c r="O4006" s="300"/>
      <c r="P4006" s="300"/>
      <c r="Q4006" s="297"/>
      <c r="R4006" s="297"/>
      <c r="S4006" s="299" t="str">
        <f t="shared" si="694"/>
        <v/>
      </c>
    </row>
    <row r="4007" spans="1:19" ht="30" customHeight="1" x14ac:dyDescent="0.2">
      <c r="A4007" s="277" t="str">
        <f t="shared" si="684"/>
        <v/>
      </c>
      <c r="B4007" s="296" t="str">
        <f t="shared" si="689"/>
        <v/>
      </c>
      <c r="C4007" s="296" t="str">
        <f t="shared" si="690"/>
        <v/>
      </c>
      <c r="D4007" s="297" t="str">
        <f t="shared" si="691"/>
        <v/>
      </c>
      <c r="E4007" s="298" t="str">
        <f t="shared" si="693"/>
        <v/>
      </c>
      <c r="F4007" s="297"/>
      <c r="G4007" s="297">
        <v>4007</v>
      </c>
      <c r="H4007" s="296" t="str">
        <f t="shared" si="692"/>
        <v/>
      </c>
      <c r="I4007" s="299" t="str">
        <f t="shared" si="685"/>
        <v/>
      </c>
      <c r="J4007" s="93"/>
      <c r="L4007" s="278">
        <f t="shared" si="686"/>
        <v>0</v>
      </c>
      <c r="M4007" s="278">
        <f t="shared" si="687"/>
        <v>0</v>
      </c>
      <c r="N4007" s="319">
        <f t="shared" si="688"/>
        <v>0</v>
      </c>
      <c r="O4007" s="300"/>
      <c r="P4007" s="300"/>
      <c r="Q4007" s="297"/>
      <c r="R4007" s="297"/>
      <c r="S4007" s="299" t="str">
        <f t="shared" si="694"/>
        <v/>
      </c>
    </row>
    <row r="4008" spans="1:19" ht="30" customHeight="1" x14ac:dyDescent="0.2">
      <c r="A4008" s="277" t="str">
        <f t="shared" si="684"/>
        <v/>
      </c>
      <c r="B4008" s="296" t="str">
        <f t="shared" si="689"/>
        <v/>
      </c>
      <c r="C4008" s="296" t="str">
        <f t="shared" si="690"/>
        <v/>
      </c>
      <c r="D4008" s="297" t="str">
        <f t="shared" si="691"/>
        <v/>
      </c>
      <c r="E4008" s="298" t="str">
        <f t="shared" si="693"/>
        <v/>
      </c>
      <c r="F4008" s="297"/>
      <c r="G4008" s="297">
        <v>4008</v>
      </c>
      <c r="H4008" s="296" t="str">
        <f t="shared" si="692"/>
        <v/>
      </c>
      <c r="I4008" s="299" t="str">
        <f t="shared" si="685"/>
        <v/>
      </c>
      <c r="J4008" s="93"/>
      <c r="L4008" s="278">
        <f t="shared" si="686"/>
        <v>0</v>
      </c>
      <c r="M4008" s="278">
        <f t="shared" si="687"/>
        <v>0</v>
      </c>
      <c r="N4008" s="319">
        <f t="shared" si="688"/>
        <v>0</v>
      </c>
      <c r="O4008" s="300"/>
      <c r="P4008" s="300"/>
      <c r="Q4008" s="297"/>
      <c r="R4008" s="297"/>
      <c r="S4008" s="299" t="str">
        <f t="shared" si="694"/>
        <v/>
      </c>
    </row>
    <row r="4009" spans="1:19" ht="30" customHeight="1" x14ac:dyDescent="0.2">
      <c r="A4009" s="277" t="str">
        <f t="shared" si="684"/>
        <v/>
      </c>
      <c r="B4009" s="296" t="str">
        <f t="shared" si="689"/>
        <v/>
      </c>
      <c r="C4009" s="296" t="str">
        <f t="shared" si="690"/>
        <v/>
      </c>
      <c r="D4009" s="297" t="str">
        <f t="shared" si="691"/>
        <v/>
      </c>
      <c r="E4009" s="298" t="str">
        <f t="shared" si="693"/>
        <v/>
      </c>
      <c r="F4009" s="297"/>
      <c r="G4009" s="297">
        <v>4009</v>
      </c>
      <c r="H4009" s="296" t="str">
        <f t="shared" si="692"/>
        <v/>
      </c>
      <c r="I4009" s="299" t="str">
        <f t="shared" si="685"/>
        <v/>
      </c>
      <c r="J4009" s="93"/>
      <c r="L4009" s="278">
        <f t="shared" si="686"/>
        <v>0</v>
      </c>
      <c r="M4009" s="278">
        <f t="shared" si="687"/>
        <v>0</v>
      </c>
      <c r="N4009" s="319">
        <f t="shared" si="688"/>
        <v>0</v>
      </c>
      <c r="O4009" s="300"/>
      <c r="P4009" s="300"/>
      <c r="Q4009" s="297"/>
      <c r="R4009" s="297"/>
      <c r="S4009" s="299" t="str">
        <f t="shared" si="694"/>
        <v/>
      </c>
    </row>
    <row r="4010" spans="1:19" ht="30" customHeight="1" x14ac:dyDescent="0.2">
      <c r="A4010" s="277" t="str">
        <f t="shared" si="684"/>
        <v/>
      </c>
      <c r="B4010" s="296" t="str">
        <f t="shared" si="689"/>
        <v/>
      </c>
      <c r="C4010" s="296" t="str">
        <f t="shared" si="690"/>
        <v/>
      </c>
      <c r="D4010" s="297" t="str">
        <f t="shared" si="691"/>
        <v/>
      </c>
      <c r="E4010" s="298" t="str">
        <f t="shared" si="693"/>
        <v/>
      </c>
      <c r="F4010" s="297"/>
      <c r="G4010" s="297">
        <v>4010</v>
      </c>
      <c r="H4010" s="296" t="str">
        <f t="shared" si="692"/>
        <v/>
      </c>
      <c r="I4010" s="299" t="str">
        <f t="shared" si="685"/>
        <v/>
      </c>
      <c r="J4010" s="93"/>
      <c r="L4010" s="278">
        <f t="shared" si="686"/>
        <v>0</v>
      </c>
      <c r="M4010" s="278">
        <f t="shared" si="687"/>
        <v>0</v>
      </c>
      <c r="N4010" s="319">
        <f t="shared" si="688"/>
        <v>0</v>
      </c>
      <c r="O4010" s="300"/>
      <c r="P4010" s="300"/>
      <c r="Q4010" s="297"/>
      <c r="R4010" s="297"/>
      <c r="S4010" s="299" t="str">
        <f t="shared" si="694"/>
        <v/>
      </c>
    </row>
    <row r="4011" spans="1:19" ht="30" customHeight="1" x14ac:dyDescent="0.2">
      <c r="A4011" s="277" t="str">
        <f t="shared" si="684"/>
        <v/>
      </c>
      <c r="B4011" s="296" t="str">
        <f t="shared" si="689"/>
        <v/>
      </c>
      <c r="C4011" s="296" t="str">
        <f t="shared" si="690"/>
        <v/>
      </c>
      <c r="D4011" s="297" t="str">
        <f t="shared" si="691"/>
        <v/>
      </c>
      <c r="E4011" s="298" t="str">
        <f t="shared" si="693"/>
        <v/>
      </c>
      <c r="F4011" s="297"/>
      <c r="G4011" s="297">
        <v>4011</v>
      </c>
      <c r="H4011" s="296" t="str">
        <f t="shared" si="692"/>
        <v/>
      </c>
      <c r="I4011" s="299" t="str">
        <f t="shared" si="685"/>
        <v/>
      </c>
      <c r="J4011" s="93"/>
      <c r="L4011" s="278">
        <f t="shared" si="686"/>
        <v>0</v>
      </c>
      <c r="M4011" s="278">
        <f t="shared" si="687"/>
        <v>0</v>
      </c>
      <c r="N4011" s="319">
        <f t="shared" si="688"/>
        <v>0</v>
      </c>
      <c r="O4011" s="300"/>
      <c r="P4011" s="300"/>
      <c r="Q4011" s="297"/>
      <c r="R4011" s="297"/>
      <c r="S4011" s="299" t="str">
        <f t="shared" si="694"/>
        <v/>
      </c>
    </row>
    <row r="4012" spans="1:19" ht="30" customHeight="1" x14ac:dyDescent="0.2">
      <c r="A4012" s="277" t="str">
        <f t="shared" si="684"/>
        <v/>
      </c>
      <c r="B4012" s="296" t="str">
        <f t="shared" si="689"/>
        <v/>
      </c>
      <c r="C4012" s="296" t="str">
        <f t="shared" si="690"/>
        <v/>
      </c>
      <c r="D4012" s="297" t="str">
        <f t="shared" si="691"/>
        <v/>
      </c>
      <c r="E4012" s="298" t="str">
        <f t="shared" si="693"/>
        <v/>
      </c>
      <c r="F4012" s="297"/>
      <c r="G4012" s="297">
        <v>4012</v>
      </c>
      <c r="H4012" s="296" t="str">
        <f t="shared" si="692"/>
        <v/>
      </c>
      <c r="I4012" s="299" t="str">
        <f t="shared" si="685"/>
        <v/>
      </c>
      <c r="J4012" s="93"/>
      <c r="L4012" s="278">
        <f t="shared" si="686"/>
        <v>0</v>
      </c>
      <c r="M4012" s="278">
        <f t="shared" si="687"/>
        <v>0</v>
      </c>
      <c r="N4012" s="319">
        <f t="shared" si="688"/>
        <v>0</v>
      </c>
      <c r="O4012" s="300"/>
      <c r="P4012" s="300"/>
      <c r="Q4012" s="297"/>
      <c r="R4012" s="297"/>
      <c r="S4012" s="299" t="str">
        <f t="shared" si="694"/>
        <v/>
      </c>
    </row>
    <row r="4013" spans="1:19" ht="30" customHeight="1" x14ac:dyDescent="0.2">
      <c r="A4013" s="277" t="str">
        <f t="shared" si="684"/>
        <v/>
      </c>
      <c r="B4013" s="296" t="str">
        <f t="shared" si="689"/>
        <v/>
      </c>
      <c r="C4013" s="296" t="str">
        <f t="shared" si="690"/>
        <v/>
      </c>
      <c r="D4013" s="297" t="str">
        <f t="shared" si="691"/>
        <v/>
      </c>
      <c r="E4013" s="298" t="str">
        <f t="shared" si="693"/>
        <v/>
      </c>
      <c r="F4013" s="297"/>
      <c r="G4013" s="297">
        <v>4013</v>
      </c>
      <c r="H4013" s="296" t="str">
        <f t="shared" si="692"/>
        <v/>
      </c>
      <c r="I4013" s="299" t="str">
        <f t="shared" si="685"/>
        <v/>
      </c>
      <c r="J4013" s="93"/>
      <c r="L4013" s="278">
        <f t="shared" si="686"/>
        <v>0</v>
      </c>
      <c r="M4013" s="278">
        <f t="shared" si="687"/>
        <v>0</v>
      </c>
      <c r="N4013" s="319">
        <f t="shared" si="688"/>
        <v>0</v>
      </c>
      <c r="O4013" s="300"/>
      <c r="P4013" s="300"/>
      <c r="Q4013" s="297"/>
      <c r="R4013" s="297"/>
      <c r="S4013" s="299" t="str">
        <f t="shared" si="694"/>
        <v/>
      </c>
    </row>
    <row r="4014" spans="1:19" ht="30" customHeight="1" x14ac:dyDescent="0.2">
      <c r="A4014" s="277" t="str">
        <f t="shared" si="684"/>
        <v/>
      </c>
      <c r="B4014" s="296" t="str">
        <f t="shared" si="689"/>
        <v/>
      </c>
      <c r="C4014" s="296" t="str">
        <f t="shared" si="690"/>
        <v/>
      </c>
      <c r="D4014" s="297" t="str">
        <f t="shared" si="691"/>
        <v/>
      </c>
      <c r="E4014" s="298" t="str">
        <f t="shared" si="693"/>
        <v/>
      </c>
      <c r="F4014" s="297"/>
      <c r="G4014" s="297">
        <v>4014</v>
      </c>
      <c r="H4014" s="296" t="str">
        <f t="shared" si="692"/>
        <v/>
      </c>
      <c r="I4014" s="299" t="str">
        <f t="shared" si="685"/>
        <v/>
      </c>
      <c r="J4014" s="93"/>
      <c r="L4014" s="278">
        <f t="shared" si="686"/>
        <v>0</v>
      </c>
      <c r="M4014" s="278">
        <f t="shared" si="687"/>
        <v>0</v>
      </c>
      <c r="N4014" s="319">
        <f t="shared" si="688"/>
        <v>0</v>
      </c>
      <c r="O4014" s="300"/>
      <c r="P4014" s="300"/>
      <c r="Q4014" s="297"/>
      <c r="R4014" s="297"/>
      <c r="S4014" s="299" t="str">
        <f t="shared" si="694"/>
        <v/>
      </c>
    </row>
    <row r="4015" spans="1:19" ht="30" customHeight="1" x14ac:dyDescent="0.2">
      <c r="A4015" s="277" t="str">
        <f t="shared" si="684"/>
        <v/>
      </c>
      <c r="B4015" s="296" t="str">
        <f t="shared" si="689"/>
        <v/>
      </c>
      <c r="C4015" s="296" t="str">
        <f t="shared" si="690"/>
        <v/>
      </c>
      <c r="D4015" s="297" t="str">
        <f t="shared" si="691"/>
        <v/>
      </c>
      <c r="E4015" s="298" t="str">
        <f t="shared" si="693"/>
        <v/>
      </c>
      <c r="F4015" s="297"/>
      <c r="G4015" s="297">
        <v>4015</v>
      </c>
      <c r="H4015" s="296" t="str">
        <f t="shared" si="692"/>
        <v/>
      </c>
      <c r="I4015" s="299" t="str">
        <f t="shared" si="685"/>
        <v/>
      </c>
      <c r="J4015" s="93"/>
      <c r="L4015" s="278">
        <f t="shared" si="686"/>
        <v>0</v>
      </c>
      <c r="M4015" s="278">
        <f t="shared" si="687"/>
        <v>0</v>
      </c>
      <c r="N4015" s="319">
        <f t="shared" si="688"/>
        <v>0</v>
      </c>
      <c r="O4015" s="300"/>
      <c r="P4015" s="300"/>
      <c r="Q4015" s="297"/>
      <c r="R4015" s="297"/>
      <c r="S4015" s="299" t="str">
        <f t="shared" si="694"/>
        <v/>
      </c>
    </row>
    <row r="4016" spans="1:19" ht="30" customHeight="1" x14ac:dyDescent="0.2">
      <c r="A4016" s="277" t="str">
        <f t="shared" si="684"/>
        <v/>
      </c>
      <c r="B4016" s="296" t="str">
        <f t="shared" si="689"/>
        <v/>
      </c>
      <c r="C4016" s="296" t="str">
        <f t="shared" si="690"/>
        <v/>
      </c>
      <c r="D4016" s="297" t="str">
        <f t="shared" si="691"/>
        <v/>
      </c>
      <c r="E4016" s="298" t="str">
        <f t="shared" si="693"/>
        <v/>
      </c>
      <c r="F4016" s="297"/>
      <c r="G4016" s="297">
        <v>4016</v>
      </c>
      <c r="H4016" s="296" t="str">
        <f t="shared" si="692"/>
        <v/>
      </c>
      <c r="I4016" s="299" t="str">
        <f t="shared" si="685"/>
        <v/>
      </c>
      <c r="J4016" s="93"/>
      <c r="L4016" s="278">
        <f t="shared" si="686"/>
        <v>0</v>
      </c>
      <c r="M4016" s="278">
        <f t="shared" si="687"/>
        <v>0</v>
      </c>
      <c r="N4016" s="319">
        <f t="shared" si="688"/>
        <v>0</v>
      </c>
      <c r="O4016" s="300"/>
      <c r="P4016" s="300"/>
      <c r="Q4016" s="297"/>
      <c r="R4016" s="297"/>
      <c r="S4016" s="299" t="str">
        <f t="shared" si="694"/>
        <v/>
      </c>
    </row>
    <row r="4017" spans="1:19" ht="30" customHeight="1" x14ac:dyDescent="0.2">
      <c r="A4017" s="277" t="str">
        <f t="shared" si="684"/>
        <v/>
      </c>
      <c r="B4017" s="296" t="str">
        <f t="shared" si="689"/>
        <v/>
      </c>
      <c r="C4017" s="296" t="str">
        <f t="shared" si="690"/>
        <v/>
      </c>
      <c r="D4017" s="297" t="str">
        <f t="shared" si="691"/>
        <v/>
      </c>
      <c r="E4017" s="298" t="str">
        <f t="shared" si="693"/>
        <v/>
      </c>
      <c r="F4017" s="297"/>
      <c r="G4017" s="297">
        <v>4017</v>
      </c>
      <c r="H4017" s="296" t="str">
        <f t="shared" si="692"/>
        <v/>
      </c>
      <c r="I4017" s="299" t="str">
        <f t="shared" si="685"/>
        <v/>
      </c>
      <c r="J4017" s="93"/>
      <c r="L4017" s="278">
        <f t="shared" si="686"/>
        <v>0</v>
      </c>
      <c r="M4017" s="278">
        <f t="shared" si="687"/>
        <v>0</v>
      </c>
      <c r="N4017" s="319">
        <f t="shared" si="688"/>
        <v>0</v>
      </c>
      <c r="O4017" s="300"/>
      <c r="P4017" s="300"/>
      <c r="Q4017" s="297"/>
      <c r="R4017" s="297"/>
      <c r="S4017" s="299" t="str">
        <f t="shared" si="694"/>
        <v/>
      </c>
    </row>
    <row r="4018" spans="1:19" ht="30" customHeight="1" x14ac:dyDescent="0.2">
      <c r="A4018" s="277" t="str">
        <f t="shared" si="684"/>
        <v/>
      </c>
      <c r="B4018" s="296" t="str">
        <f t="shared" si="689"/>
        <v/>
      </c>
      <c r="C4018" s="296" t="str">
        <f t="shared" si="690"/>
        <v/>
      </c>
      <c r="D4018" s="297" t="str">
        <f t="shared" si="691"/>
        <v/>
      </c>
      <c r="E4018" s="298" t="str">
        <f t="shared" si="693"/>
        <v/>
      </c>
      <c r="F4018" s="297"/>
      <c r="G4018" s="297">
        <v>4018</v>
      </c>
      <c r="H4018" s="296" t="str">
        <f t="shared" si="692"/>
        <v/>
      </c>
      <c r="I4018" s="299" t="str">
        <f t="shared" si="685"/>
        <v/>
      </c>
      <c r="J4018" s="93"/>
      <c r="L4018" s="278">
        <f t="shared" si="686"/>
        <v>0</v>
      </c>
      <c r="M4018" s="278">
        <f t="shared" si="687"/>
        <v>0</v>
      </c>
      <c r="N4018" s="319">
        <f t="shared" si="688"/>
        <v>0</v>
      </c>
      <c r="O4018" s="300"/>
      <c r="P4018" s="300"/>
      <c r="Q4018" s="297"/>
      <c r="R4018" s="297"/>
      <c r="S4018" s="299" t="str">
        <f t="shared" si="694"/>
        <v/>
      </c>
    </row>
    <row r="4019" spans="1:19" ht="30" customHeight="1" x14ac:dyDescent="0.2">
      <c r="A4019" s="277" t="str">
        <f t="shared" si="684"/>
        <v/>
      </c>
      <c r="B4019" s="296" t="str">
        <f t="shared" si="689"/>
        <v/>
      </c>
      <c r="C4019" s="296" t="str">
        <f t="shared" si="690"/>
        <v/>
      </c>
      <c r="D4019" s="297" t="str">
        <f t="shared" si="691"/>
        <v/>
      </c>
      <c r="E4019" s="298" t="str">
        <f t="shared" si="693"/>
        <v/>
      </c>
      <c r="F4019" s="297"/>
      <c r="G4019" s="297">
        <v>4019</v>
      </c>
      <c r="H4019" s="296" t="str">
        <f t="shared" si="692"/>
        <v/>
      </c>
      <c r="I4019" s="299" t="str">
        <f t="shared" si="685"/>
        <v/>
      </c>
      <c r="J4019" s="93"/>
      <c r="L4019" s="278">
        <f t="shared" si="686"/>
        <v>0</v>
      </c>
      <c r="M4019" s="278">
        <f t="shared" si="687"/>
        <v>0</v>
      </c>
      <c r="N4019" s="319">
        <f t="shared" si="688"/>
        <v>0</v>
      </c>
      <c r="O4019" s="300"/>
      <c r="P4019" s="300"/>
      <c r="Q4019" s="297"/>
      <c r="R4019" s="297"/>
      <c r="S4019" s="299" t="str">
        <f t="shared" si="694"/>
        <v/>
      </c>
    </row>
    <row r="4020" spans="1:19" ht="30" customHeight="1" x14ac:dyDescent="0.2">
      <c r="A4020" s="277" t="str">
        <f t="shared" si="684"/>
        <v/>
      </c>
      <c r="B4020" s="296" t="str">
        <f t="shared" si="689"/>
        <v/>
      </c>
      <c r="C4020" s="296" t="str">
        <f t="shared" si="690"/>
        <v/>
      </c>
      <c r="D4020" s="297" t="str">
        <f t="shared" si="691"/>
        <v/>
      </c>
      <c r="E4020" s="298" t="str">
        <f t="shared" si="693"/>
        <v/>
      </c>
      <c r="F4020" s="297"/>
      <c r="G4020" s="297">
        <v>4020</v>
      </c>
      <c r="H4020" s="296" t="str">
        <f t="shared" si="692"/>
        <v/>
      </c>
      <c r="I4020" s="299" t="str">
        <f t="shared" si="685"/>
        <v/>
      </c>
      <c r="J4020" s="93"/>
      <c r="L4020" s="278">
        <f t="shared" si="686"/>
        <v>0</v>
      </c>
      <c r="M4020" s="278">
        <f t="shared" si="687"/>
        <v>0</v>
      </c>
      <c r="N4020" s="319">
        <f t="shared" si="688"/>
        <v>0</v>
      </c>
      <c r="O4020" s="300"/>
      <c r="P4020" s="300"/>
      <c r="Q4020" s="297"/>
      <c r="R4020" s="297"/>
      <c r="S4020" s="299" t="str">
        <f t="shared" si="694"/>
        <v/>
      </c>
    </row>
    <row r="4021" spans="1:19" ht="30" customHeight="1" x14ac:dyDescent="0.2">
      <c r="A4021" s="277" t="str">
        <f t="shared" si="684"/>
        <v/>
      </c>
      <c r="B4021" s="296" t="str">
        <f t="shared" si="689"/>
        <v/>
      </c>
      <c r="C4021" s="296" t="str">
        <f t="shared" si="690"/>
        <v/>
      </c>
      <c r="D4021" s="297" t="str">
        <f t="shared" si="691"/>
        <v/>
      </c>
      <c r="E4021" s="298" t="str">
        <f t="shared" si="693"/>
        <v/>
      </c>
      <c r="F4021" s="297"/>
      <c r="G4021" s="297">
        <v>4021</v>
      </c>
      <c r="H4021" s="296" t="str">
        <f t="shared" si="692"/>
        <v/>
      </c>
      <c r="I4021" s="299" t="str">
        <f t="shared" si="685"/>
        <v/>
      </c>
      <c r="J4021" s="93"/>
      <c r="L4021" s="278">
        <f t="shared" si="686"/>
        <v>0</v>
      </c>
      <c r="M4021" s="278">
        <f t="shared" si="687"/>
        <v>0</v>
      </c>
      <c r="N4021" s="319">
        <f t="shared" si="688"/>
        <v>0</v>
      </c>
      <c r="O4021" s="300"/>
      <c r="P4021" s="300"/>
      <c r="Q4021" s="297"/>
      <c r="R4021" s="297"/>
      <c r="S4021" s="299" t="str">
        <f t="shared" si="694"/>
        <v/>
      </c>
    </row>
    <row r="4022" spans="1:19" ht="30" customHeight="1" x14ac:dyDescent="0.2">
      <c r="A4022" s="277" t="str">
        <f t="shared" si="684"/>
        <v/>
      </c>
      <c r="B4022" s="296" t="str">
        <f t="shared" si="689"/>
        <v/>
      </c>
      <c r="C4022" s="296" t="str">
        <f t="shared" si="690"/>
        <v/>
      </c>
      <c r="D4022" s="297" t="str">
        <f t="shared" si="691"/>
        <v/>
      </c>
      <c r="E4022" s="298" t="str">
        <f t="shared" si="693"/>
        <v/>
      </c>
      <c r="F4022" s="297"/>
      <c r="G4022" s="297">
        <v>4022</v>
      </c>
      <c r="H4022" s="296" t="str">
        <f t="shared" si="692"/>
        <v/>
      </c>
      <c r="I4022" s="299" t="str">
        <f t="shared" si="685"/>
        <v/>
      </c>
      <c r="J4022" s="93"/>
      <c r="L4022" s="278">
        <f t="shared" si="686"/>
        <v>0</v>
      </c>
      <c r="M4022" s="278">
        <f t="shared" si="687"/>
        <v>0</v>
      </c>
      <c r="N4022" s="319">
        <f t="shared" si="688"/>
        <v>0</v>
      </c>
      <c r="O4022" s="300"/>
      <c r="P4022" s="300"/>
      <c r="Q4022" s="297"/>
      <c r="R4022" s="297"/>
      <c r="S4022" s="299" t="str">
        <f t="shared" si="694"/>
        <v/>
      </c>
    </row>
    <row r="4023" spans="1:19" ht="30" customHeight="1" x14ac:dyDescent="0.2">
      <c r="A4023" s="277" t="str">
        <f t="shared" si="684"/>
        <v/>
      </c>
      <c r="B4023" s="296" t="str">
        <f t="shared" si="689"/>
        <v/>
      </c>
      <c r="C4023" s="296" t="str">
        <f t="shared" si="690"/>
        <v/>
      </c>
      <c r="D4023" s="297" t="str">
        <f t="shared" si="691"/>
        <v/>
      </c>
      <c r="E4023" s="298" t="str">
        <f t="shared" si="693"/>
        <v/>
      </c>
      <c r="F4023" s="297"/>
      <c r="G4023" s="297">
        <v>4023</v>
      </c>
      <c r="H4023" s="296" t="str">
        <f t="shared" si="692"/>
        <v/>
      </c>
      <c r="I4023" s="299" t="str">
        <f t="shared" si="685"/>
        <v/>
      </c>
      <c r="J4023" s="93"/>
      <c r="L4023" s="278">
        <f t="shared" si="686"/>
        <v>0</v>
      </c>
      <c r="M4023" s="278">
        <f t="shared" si="687"/>
        <v>0</v>
      </c>
      <c r="N4023" s="319">
        <f t="shared" si="688"/>
        <v>0</v>
      </c>
      <c r="O4023" s="300"/>
      <c r="P4023" s="300"/>
      <c r="Q4023" s="297"/>
      <c r="R4023" s="297"/>
      <c r="S4023" s="299" t="str">
        <f t="shared" si="694"/>
        <v/>
      </c>
    </row>
    <row r="4024" spans="1:19" ht="30" customHeight="1" x14ac:dyDescent="0.2">
      <c r="A4024" s="277" t="str">
        <f t="shared" si="684"/>
        <v/>
      </c>
      <c r="B4024" s="296" t="str">
        <f t="shared" si="689"/>
        <v/>
      </c>
      <c r="C4024" s="296" t="str">
        <f t="shared" si="690"/>
        <v/>
      </c>
      <c r="D4024" s="297" t="str">
        <f t="shared" si="691"/>
        <v/>
      </c>
      <c r="E4024" s="298" t="str">
        <f t="shared" si="693"/>
        <v/>
      </c>
      <c r="F4024" s="297"/>
      <c r="G4024" s="297">
        <v>4024</v>
      </c>
      <c r="H4024" s="296" t="str">
        <f t="shared" si="692"/>
        <v/>
      </c>
      <c r="I4024" s="299" t="str">
        <f t="shared" si="685"/>
        <v/>
      </c>
      <c r="J4024" s="93"/>
      <c r="L4024" s="278">
        <f t="shared" si="686"/>
        <v>0</v>
      </c>
      <c r="M4024" s="278">
        <f t="shared" si="687"/>
        <v>0</v>
      </c>
      <c r="N4024" s="319">
        <f t="shared" si="688"/>
        <v>0</v>
      </c>
      <c r="O4024" s="300"/>
      <c r="P4024" s="300"/>
      <c r="Q4024" s="297"/>
      <c r="R4024" s="297"/>
      <c r="S4024" s="299" t="str">
        <f t="shared" si="694"/>
        <v/>
      </c>
    </row>
    <row r="4025" spans="1:19" ht="30" customHeight="1" x14ac:dyDescent="0.2">
      <c r="A4025" s="277" t="str">
        <f t="shared" si="684"/>
        <v/>
      </c>
      <c r="B4025" s="296" t="str">
        <f t="shared" si="689"/>
        <v/>
      </c>
      <c r="C4025" s="296" t="str">
        <f t="shared" si="690"/>
        <v/>
      </c>
      <c r="D4025" s="297" t="str">
        <f t="shared" si="691"/>
        <v/>
      </c>
      <c r="E4025" s="298" t="str">
        <f t="shared" si="693"/>
        <v/>
      </c>
      <c r="F4025" s="297"/>
      <c r="G4025" s="297">
        <v>4025</v>
      </c>
      <c r="H4025" s="296" t="str">
        <f t="shared" si="692"/>
        <v/>
      </c>
      <c r="I4025" s="299" t="str">
        <f t="shared" si="685"/>
        <v/>
      </c>
      <c r="J4025" s="93"/>
      <c r="L4025" s="278">
        <f t="shared" si="686"/>
        <v>0</v>
      </c>
      <c r="M4025" s="278">
        <f t="shared" si="687"/>
        <v>0</v>
      </c>
      <c r="N4025" s="319">
        <f t="shared" si="688"/>
        <v>0</v>
      </c>
      <c r="O4025" s="300"/>
      <c r="P4025" s="300"/>
      <c r="Q4025" s="297"/>
      <c r="R4025" s="297"/>
      <c r="S4025" s="299" t="str">
        <f t="shared" si="694"/>
        <v/>
      </c>
    </row>
    <row r="4026" spans="1:19" ht="30" customHeight="1" x14ac:dyDescent="0.2">
      <c r="A4026" s="277" t="str">
        <f t="shared" si="684"/>
        <v/>
      </c>
      <c r="B4026" s="296" t="str">
        <f t="shared" si="689"/>
        <v/>
      </c>
      <c r="C4026" s="296" t="str">
        <f t="shared" si="690"/>
        <v/>
      </c>
      <c r="D4026" s="297" t="str">
        <f t="shared" si="691"/>
        <v/>
      </c>
      <c r="E4026" s="298" t="str">
        <f t="shared" si="693"/>
        <v/>
      </c>
      <c r="F4026" s="297"/>
      <c r="G4026" s="297">
        <v>4026</v>
      </c>
      <c r="H4026" s="296" t="str">
        <f t="shared" si="692"/>
        <v/>
      </c>
      <c r="I4026" s="299" t="str">
        <f t="shared" si="685"/>
        <v/>
      </c>
      <c r="J4026" s="93"/>
      <c r="L4026" s="278">
        <f t="shared" si="686"/>
        <v>0</v>
      </c>
      <c r="M4026" s="278">
        <f t="shared" si="687"/>
        <v>0</v>
      </c>
      <c r="N4026" s="319">
        <f t="shared" si="688"/>
        <v>0</v>
      </c>
      <c r="O4026" s="300"/>
      <c r="P4026" s="300"/>
      <c r="Q4026" s="297"/>
      <c r="R4026" s="297"/>
      <c r="S4026" s="299" t="str">
        <f t="shared" si="694"/>
        <v/>
      </c>
    </row>
    <row r="4027" spans="1:19" ht="30" customHeight="1" x14ac:dyDescent="0.2">
      <c r="A4027" s="277" t="str">
        <f t="shared" si="684"/>
        <v/>
      </c>
      <c r="B4027" s="296" t="str">
        <f t="shared" si="689"/>
        <v/>
      </c>
      <c r="C4027" s="296" t="str">
        <f t="shared" si="690"/>
        <v/>
      </c>
      <c r="D4027" s="297" t="str">
        <f t="shared" si="691"/>
        <v/>
      </c>
      <c r="E4027" s="298" t="str">
        <f t="shared" si="693"/>
        <v/>
      </c>
      <c r="F4027" s="297"/>
      <c r="G4027" s="297">
        <v>4027</v>
      </c>
      <c r="H4027" s="296" t="str">
        <f t="shared" si="692"/>
        <v/>
      </c>
      <c r="I4027" s="299" t="str">
        <f t="shared" si="685"/>
        <v/>
      </c>
      <c r="J4027" s="93"/>
      <c r="L4027" s="278">
        <f t="shared" si="686"/>
        <v>0</v>
      </c>
      <c r="M4027" s="278">
        <f t="shared" si="687"/>
        <v>0</v>
      </c>
      <c r="N4027" s="319">
        <f t="shared" si="688"/>
        <v>0</v>
      </c>
      <c r="O4027" s="300"/>
      <c r="P4027" s="300"/>
      <c r="Q4027" s="297"/>
      <c r="R4027" s="297"/>
      <c r="S4027" s="299" t="str">
        <f t="shared" si="694"/>
        <v/>
      </c>
    </row>
    <row r="4028" spans="1:19" ht="30" customHeight="1" x14ac:dyDescent="0.2">
      <c r="A4028" s="277" t="str">
        <f t="shared" si="684"/>
        <v/>
      </c>
      <c r="B4028" s="296" t="str">
        <f t="shared" si="689"/>
        <v/>
      </c>
      <c r="C4028" s="296" t="str">
        <f t="shared" si="690"/>
        <v/>
      </c>
      <c r="D4028" s="297" t="str">
        <f t="shared" si="691"/>
        <v/>
      </c>
      <c r="E4028" s="298" t="str">
        <f t="shared" si="693"/>
        <v/>
      </c>
      <c r="F4028" s="297"/>
      <c r="G4028" s="297">
        <v>4028</v>
      </c>
      <c r="H4028" s="296" t="str">
        <f t="shared" si="692"/>
        <v/>
      </c>
      <c r="I4028" s="299" t="str">
        <f t="shared" si="685"/>
        <v/>
      </c>
      <c r="J4028" s="93"/>
      <c r="L4028" s="278">
        <f t="shared" si="686"/>
        <v>0</v>
      </c>
      <c r="M4028" s="278">
        <f t="shared" si="687"/>
        <v>0</v>
      </c>
      <c r="N4028" s="319">
        <f t="shared" si="688"/>
        <v>0</v>
      </c>
      <c r="O4028" s="300"/>
      <c r="P4028" s="300"/>
      <c r="Q4028" s="297"/>
      <c r="R4028" s="297"/>
      <c r="S4028" s="299" t="str">
        <f t="shared" si="694"/>
        <v/>
      </c>
    </row>
    <row r="4029" spans="1:19" ht="30" customHeight="1" x14ac:dyDescent="0.2">
      <c r="A4029" s="277" t="str">
        <f t="shared" si="684"/>
        <v/>
      </c>
      <c r="B4029" s="296" t="str">
        <f t="shared" si="689"/>
        <v/>
      </c>
      <c r="C4029" s="296" t="str">
        <f t="shared" si="690"/>
        <v/>
      </c>
      <c r="D4029" s="297" t="str">
        <f t="shared" si="691"/>
        <v/>
      </c>
      <c r="E4029" s="298" t="str">
        <f t="shared" si="693"/>
        <v/>
      </c>
      <c r="F4029" s="297"/>
      <c r="G4029" s="297">
        <v>4029</v>
      </c>
      <c r="H4029" s="296" t="str">
        <f t="shared" si="692"/>
        <v/>
      </c>
      <c r="I4029" s="299" t="str">
        <f t="shared" si="685"/>
        <v/>
      </c>
      <c r="J4029" s="93"/>
      <c r="L4029" s="278">
        <f t="shared" si="686"/>
        <v>0</v>
      </c>
      <c r="M4029" s="278">
        <f t="shared" si="687"/>
        <v>0</v>
      </c>
      <c r="N4029" s="319">
        <f t="shared" si="688"/>
        <v>0</v>
      </c>
      <c r="O4029" s="300"/>
      <c r="P4029" s="300"/>
      <c r="Q4029" s="297"/>
      <c r="R4029" s="297"/>
      <c r="S4029" s="299" t="str">
        <f t="shared" si="694"/>
        <v/>
      </c>
    </row>
    <row r="4030" spans="1:19" ht="30" customHeight="1" x14ac:dyDescent="0.2">
      <c r="A4030" s="277" t="str">
        <f t="shared" si="684"/>
        <v/>
      </c>
      <c r="B4030" s="296" t="str">
        <f t="shared" si="689"/>
        <v/>
      </c>
      <c r="C4030" s="296" t="str">
        <f t="shared" si="690"/>
        <v/>
      </c>
      <c r="D4030" s="297" t="str">
        <f t="shared" si="691"/>
        <v/>
      </c>
      <c r="E4030" s="298" t="str">
        <f t="shared" si="693"/>
        <v/>
      </c>
      <c r="F4030" s="297"/>
      <c r="G4030" s="297">
        <v>4030</v>
      </c>
      <c r="H4030" s="296" t="str">
        <f t="shared" si="692"/>
        <v/>
      </c>
      <c r="I4030" s="299" t="str">
        <f t="shared" si="685"/>
        <v/>
      </c>
      <c r="J4030" s="93"/>
      <c r="L4030" s="278">
        <f t="shared" si="686"/>
        <v>0</v>
      </c>
      <c r="M4030" s="278">
        <f t="shared" si="687"/>
        <v>0</v>
      </c>
      <c r="N4030" s="319">
        <f t="shared" si="688"/>
        <v>0</v>
      </c>
      <c r="O4030" s="300"/>
      <c r="P4030" s="300"/>
      <c r="Q4030" s="297"/>
      <c r="R4030" s="297"/>
      <c r="S4030" s="299" t="str">
        <f t="shared" si="694"/>
        <v/>
      </c>
    </row>
    <row r="4031" spans="1:19" ht="30" customHeight="1" x14ac:dyDescent="0.2">
      <c r="A4031" s="277" t="str">
        <f t="shared" si="684"/>
        <v/>
      </c>
      <c r="B4031" s="296" t="str">
        <f t="shared" si="689"/>
        <v/>
      </c>
      <c r="C4031" s="296" t="str">
        <f t="shared" si="690"/>
        <v/>
      </c>
      <c r="D4031" s="297" t="str">
        <f t="shared" si="691"/>
        <v/>
      </c>
      <c r="E4031" s="298" t="str">
        <f t="shared" si="693"/>
        <v/>
      </c>
      <c r="F4031" s="297"/>
      <c r="G4031" s="297">
        <v>4031</v>
      </c>
      <c r="H4031" s="296" t="str">
        <f t="shared" si="692"/>
        <v/>
      </c>
      <c r="I4031" s="299" t="str">
        <f t="shared" si="685"/>
        <v/>
      </c>
      <c r="J4031" s="93"/>
      <c r="L4031" s="278">
        <f t="shared" si="686"/>
        <v>0</v>
      </c>
      <c r="M4031" s="278">
        <f t="shared" si="687"/>
        <v>0</v>
      </c>
      <c r="N4031" s="319">
        <f t="shared" si="688"/>
        <v>0</v>
      </c>
      <c r="O4031" s="300"/>
      <c r="P4031" s="300"/>
      <c r="Q4031" s="297"/>
      <c r="R4031" s="297"/>
      <c r="S4031" s="299" t="str">
        <f t="shared" si="694"/>
        <v/>
      </c>
    </row>
    <row r="4032" spans="1:19" ht="30" customHeight="1" x14ac:dyDescent="0.2">
      <c r="A4032" s="277" t="str">
        <f t="shared" si="684"/>
        <v/>
      </c>
      <c r="B4032" s="296" t="str">
        <f t="shared" si="689"/>
        <v/>
      </c>
      <c r="C4032" s="296" t="str">
        <f t="shared" si="690"/>
        <v/>
      </c>
      <c r="D4032" s="297" t="str">
        <f t="shared" si="691"/>
        <v/>
      </c>
      <c r="E4032" s="298" t="str">
        <f t="shared" si="693"/>
        <v/>
      </c>
      <c r="F4032" s="297"/>
      <c r="G4032" s="297">
        <v>4032</v>
      </c>
      <c r="H4032" s="296" t="str">
        <f t="shared" si="692"/>
        <v/>
      </c>
      <c r="I4032" s="299" t="str">
        <f t="shared" si="685"/>
        <v/>
      </c>
      <c r="J4032" s="93"/>
      <c r="L4032" s="278">
        <f t="shared" si="686"/>
        <v>0</v>
      </c>
      <c r="M4032" s="278">
        <f t="shared" si="687"/>
        <v>0</v>
      </c>
      <c r="N4032" s="319">
        <f t="shared" si="688"/>
        <v>0</v>
      </c>
      <c r="O4032" s="300"/>
      <c r="P4032" s="300"/>
      <c r="Q4032" s="297"/>
      <c r="R4032" s="297"/>
      <c r="S4032" s="299" t="str">
        <f t="shared" si="694"/>
        <v/>
      </c>
    </row>
    <row r="4033" spans="1:19" ht="30" customHeight="1" x14ac:dyDescent="0.2">
      <c r="A4033" s="277" t="str">
        <f t="shared" si="684"/>
        <v/>
      </c>
      <c r="B4033" s="296" t="str">
        <f t="shared" si="689"/>
        <v/>
      </c>
      <c r="C4033" s="296" t="str">
        <f t="shared" si="690"/>
        <v/>
      </c>
      <c r="D4033" s="297" t="str">
        <f t="shared" si="691"/>
        <v/>
      </c>
      <c r="E4033" s="298" t="str">
        <f t="shared" si="693"/>
        <v/>
      </c>
      <c r="F4033" s="297"/>
      <c r="G4033" s="297">
        <v>4033</v>
      </c>
      <c r="H4033" s="296" t="str">
        <f t="shared" si="692"/>
        <v/>
      </c>
      <c r="I4033" s="299" t="str">
        <f t="shared" si="685"/>
        <v/>
      </c>
      <c r="J4033" s="93"/>
      <c r="L4033" s="278">
        <f t="shared" si="686"/>
        <v>0</v>
      </c>
      <c r="M4033" s="278">
        <f t="shared" si="687"/>
        <v>0</v>
      </c>
      <c r="N4033" s="319">
        <f t="shared" si="688"/>
        <v>0</v>
      </c>
      <c r="O4033" s="300"/>
      <c r="P4033" s="300"/>
      <c r="Q4033" s="297"/>
      <c r="R4033" s="297"/>
      <c r="S4033" s="299" t="str">
        <f t="shared" si="694"/>
        <v/>
      </c>
    </row>
    <row r="4034" spans="1:19" ht="30" customHeight="1" x14ac:dyDescent="0.2">
      <c r="A4034" s="277" t="str">
        <f t="shared" ref="A4034:A4097" si="695">IF(B4034="","",$W$3)</f>
        <v/>
      </c>
      <c r="B4034" s="296" t="str">
        <f t="shared" si="689"/>
        <v/>
      </c>
      <c r="C4034" s="296" t="str">
        <f t="shared" si="690"/>
        <v/>
      </c>
      <c r="D4034" s="297" t="str">
        <f t="shared" si="691"/>
        <v/>
      </c>
      <c r="E4034" s="298" t="str">
        <f t="shared" si="693"/>
        <v/>
      </c>
      <c r="F4034" s="297"/>
      <c r="G4034" s="297">
        <v>4034</v>
      </c>
      <c r="H4034" s="296" t="str">
        <f t="shared" si="692"/>
        <v/>
      </c>
      <c r="I4034" s="299" t="str">
        <f t="shared" ref="I4034:I4097" si="696">IF(H4034="","",CONCATENATE("C",IF(H4034&gt;$X$1-25,0,INT(($X$1-H4034-20)/5))))</f>
        <v/>
      </c>
      <c r="J4034" s="93"/>
      <c r="L4034" s="278">
        <f t="shared" ref="L4034:L4097" si="697">IF(D4034="M",1,0)</f>
        <v>0</v>
      </c>
      <c r="M4034" s="278">
        <f t="shared" ref="M4034:M4097" si="698">IF(D4034="F",1,0)</f>
        <v>0</v>
      </c>
      <c r="N4034" s="319">
        <f t="shared" ref="N4034:N4097" si="699">IF(COUNTBLANK(O4034:R4034)=0,1,0)</f>
        <v>0</v>
      </c>
      <c r="O4034" s="300"/>
      <c r="P4034" s="300"/>
      <c r="Q4034" s="297"/>
      <c r="R4034" s="297"/>
      <c r="S4034" s="299" t="str">
        <f t="shared" si="694"/>
        <v/>
      </c>
    </row>
    <row r="4035" spans="1:19" ht="30" customHeight="1" x14ac:dyDescent="0.2">
      <c r="A4035" s="277" t="str">
        <f t="shared" si="695"/>
        <v/>
      </c>
      <c r="B4035" s="296" t="str">
        <f t="shared" ref="B4035:B4098" si="700">IF(O4035="","",O4035)</f>
        <v/>
      </c>
      <c r="C4035" s="296" t="str">
        <f t="shared" ref="C4035:C4098" si="701">IF(P4035="","",P4035)</f>
        <v/>
      </c>
      <c r="D4035" s="297" t="str">
        <f t="shared" ref="D4035:D4098" si="702">IF(Q4035="","",Q4035)</f>
        <v/>
      </c>
      <c r="E4035" s="298" t="str">
        <f t="shared" si="693"/>
        <v/>
      </c>
      <c r="F4035" s="297"/>
      <c r="G4035" s="297">
        <v>4035</v>
      </c>
      <c r="H4035" s="296" t="str">
        <f t="shared" ref="H4035:H4098" si="703">IF(R4035="","",R4035)</f>
        <v/>
      </c>
      <c r="I4035" s="299" t="str">
        <f t="shared" si="696"/>
        <v/>
      </c>
      <c r="J4035" s="93"/>
      <c r="L4035" s="278">
        <f t="shared" si="697"/>
        <v>0</v>
      </c>
      <c r="M4035" s="278">
        <f t="shared" si="698"/>
        <v>0</v>
      </c>
      <c r="N4035" s="319">
        <f t="shared" si="699"/>
        <v>0</v>
      </c>
      <c r="O4035" s="300"/>
      <c r="P4035" s="300"/>
      <c r="Q4035" s="297"/>
      <c r="R4035" s="297"/>
      <c r="S4035" s="299" t="str">
        <f t="shared" si="694"/>
        <v/>
      </c>
    </row>
    <row r="4036" spans="1:19" ht="30" customHeight="1" x14ac:dyDescent="0.2">
      <c r="A4036" s="277" t="str">
        <f t="shared" si="695"/>
        <v/>
      </c>
      <c r="B4036" s="296" t="str">
        <f t="shared" si="700"/>
        <v/>
      </c>
      <c r="C4036" s="296" t="str">
        <f t="shared" si="701"/>
        <v/>
      </c>
      <c r="D4036" s="297" t="str">
        <f t="shared" si="702"/>
        <v/>
      </c>
      <c r="E4036" s="298" t="str">
        <f t="shared" ref="E4036:E4099" si="704">IF(H4036="","",VALUE(CONCATENATE("01/01/",H4036)))</f>
        <v/>
      </c>
      <c r="F4036" s="297"/>
      <c r="G4036" s="297">
        <v>4036</v>
      </c>
      <c r="H4036" s="296" t="str">
        <f t="shared" si="703"/>
        <v/>
      </c>
      <c r="I4036" s="299" t="str">
        <f t="shared" si="696"/>
        <v/>
      </c>
      <c r="J4036" s="93"/>
      <c r="L4036" s="278">
        <f t="shared" si="697"/>
        <v>0</v>
      </c>
      <c r="M4036" s="278">
        <f t="shared" si="698"/>
        <v>0</v>
      </c>
      <c r="N4036" s="319">
        <f t="shared" si="699"/>
        <v>0</v>
      </c>
      <c r="O4036" s="300"/>
      <c r="P4036" s="300"/>
      <c r="Q4036" s="297"/>
      <c r="R4036" s="297"/>
      <c r="S4036" s="299" t="str">
        <f t="shared" si="694"/>
        <v/>
      </c>
    </row>
    <row r="4037" spans="1:19" ht="30" customHeight="1" x14ac:dyDescent="0.2">
      <c r="A4037" s="277" t="str">
        <f t="shared" si="695"/>
        <v/>
      </c>
      <c r="B4037" s="296" t="str">
        <f t="shared" si="700"/>
        <v/>
      </c>
      <c r="C4037" s="296" t="str">
        <f t="shared" si="701"/>
        <v/>
      </c>
      <c r="D4037" s="297" t="str">
        <f t="shared" si="702"/>
        <v/>
      </c>
      <c r="E4037" s="298" t="str">
        <f t="shared" si="704"/>
        <v/>
      </c>
      <c r="F4037" s="297"/>
      <c r="G4037" s="297">
        <v>4037</v>
      </c>
      <c r="H4037" s="296" t="str">
        <f t="shared" si="703"/>
        <v/>
      </c>
      <c r="I4037" s="299" t="str">
        <f t="shared" si="696"/>
        <v/>
      </c>
      <c r="J4037" s="93"/>
      <c r="L4037" s="278">
        <f t="shared" si="697"/>
        <v>0</v>
      </c>
      <c r="M4037" s="278">
        <f t="shared" si="698"/>
        <v>0</v>
      </c>
      <c r="N4037" s="319">
        <f t="shared" si="699"/>
        <v>0</v>
      </c>
      <c r="O4037" s="300"/>
      <c r="P4037" s="300"/>
      <c r="Q4037" s="297"/>
      <c r="R4037" s="297"/>
      <c r="S4037" s="299" t="str">
        <f t="shared" si="694"/>
        <v/>
      </c>
    </row>
    <row r="4038" spans="1:19" ht="30" customHeight="1" x14ac:dyDescent="0.2">
      <c r="A4038" s="277" t="str">
        <f t="shared" si="695"/>
        <v/>
      </c>
      <c r="B4038" s="296" t="str">
        <f t="shared" si="700"/>
        <v/>
      </c>
      <c r="C4038" s="296" t="str">
        <f t="shared" si="701"/>
        <v/>
      </c>
      <c r="D4038" s="297" t="str">
        <f t="shared" si="702"/>
        <v/>
      </c>
      <c r="E4038" s="298" t="str">
        <f t="shared" si="704"/>
        <v/>
      </c>
      <c r="F4038" s="297"/>
      <c r="G4038" s="297">
        <v>4038</v>
      </c>
      <c r="H4038" s="296" t="str">
        <f t="shared" si="703"/>
        <v/>
      </c>
      <c r="I4038" s="299" t="str">
        <f t="shared" si="696"/>
        <v/>
      </c>
      <c r="J4038" s="93"/>
      <c r="L4038" s="278">
        <f t="shared" si="697"/>
        <v>0</v>
      </c>
      <c r="M4038" s="278">
        <f t="shared" si="698"/>
        <v>0</v>
      </c>
      <c r="N4038" s="319">
        <f t="shared" si="699"/>
        <v>0</v>
      </c>
      <c r="O4038" s="300"/>
      <c r="P4038" s="300"/>
      <c r="Q4038" s="297"/>
      <c r="R4038" s="297"/>
      <c r="S4038" s="299" t="str">
        <f t="shared" si="694"/>
        <v/>
      </c>
    </row>
    <row r="4039" spans="1:19" ht="30" customHeight="1" x14ac:dyDescent="0.2">
      <c r="A4039" s="277" t="str">
        <f t="shared" si="695"/>
        <v/>
      </c>
      <c r="B4039" s="296" t="str">
        <f t="shared" si="700"/>
        <v/>
      </c>
      <c r="C4039" s="296" t="str">
        <f t="shared" si="701"/>
        <v/>
      </c>
      <c r="D4039" s="297" t="str">
        <f t="shared" si="702"/>
        <v/>
      </c>
      <c r="E4039" s="298" t="str">
        <f t="shared" si="704"/>
        <v/>
      </c>
      <c r="F4039" s="297"/>
      <c r="G4039" s="297">
        <v>4039</v>
      </c>
      <c r="H4039" s="296" t="str">
        <f t="shared" si="703"/>
        <v/>
      </c>
      <c r="I4039" s="299" t="str">
        <f t="shared" si="696"/>
        <v/>
      </c>
      <c r="J4039" s="93"/>
      <c r="L4039" s="278">
        <f t="shared" si="697"/>
        <v>0</v>
      </c>
      <c r="M4039" s="278">
        <f t="shared" si="698"/>
        <v>0</v>
      </c>
      <c r="N4039" s="319">
        <f t="shared" si="699"/>
        <v>0</v>
      </c>
      <c r="O4039" s="300"/>
      <c r="P4039" s="300"/>
      <c r="Q4039" s="297"/>
      <c r="R4039" s="297"/>
      <c r="S4039" s="299" t="str">
        <f t="shared" si="694"/>
        <v/>
      </c>
    </row>
    <row r="4040" spans="1:19" ht="30" customHeight="1" x14ac:dyDescent="0.2">
      <c r="A4040" s="277" t="str">
        <f t="shared" si="695"/>
        <v/>
      </c>
      <c r="B4040" s="296" t="str">
        <f t="shared" si="700"/>
        <v/>
      </c>
      <c r="C4040" s="296" t="str">
        <f t="shared" si="701"/>
        <v/>
      </c>
      <c r="D4040" s="297" t="str">
        <f t="shared" si="702"/>
        <v/>
      </c>
      <c r="E4040" s="298" t="str">
        <f t="shared" si="704"/>
        <v/>
      </c>
      <c r="F4040" s="297"/>
      <c r="G4040" s="297">
        <v>4040</v>
      </c>
      <c r="H4040" s="296" t="str">
        <f t="shared" si="703"/>
        <v/>
      </c>
      <c r="I4040" s="299" t="str">
        <f t="shared" si="696"/>
        <v/>
      </c>
      <c r="J4040" s="93"/>
      <c r="L4040" s="278">
        <f t="shared" si="697"/>
        <v>0</v>
      </c>
      <c r="M4040" s="278">
        <f t="shared" si="698"/>
        <v>0</v>
      </c>
      <c r="N4040" s="319">
        <f t="shared" si="699"/>
        <v>0</v>
      </c>
      <c r="O4040" s="300"/>
      <c r="P4040" s="300"/>
      <c r="Q4040" s="297"/>
      <c r="R4040" s="297"/>
      <c r="S4040" s="299" t="str">
        <f t="shared" si="694"/>
        <v/>
      </c>
    </row>
    <row r="4041" spans="1:19" ht="30" customHeight="1" x14ac:dyDescent="0.2">
      <c r="A4041" s="277" t="str">
        <f t="shared" si="695"/>
        <v/>
      </c>
      <c r="B4041" s="296" t="str">
        <f t="shared" si="700"/>
        <v/>
      </c>
      <c r="C4041" s="296" t="str">
        <f t="shared" si="701"/>
        <v/>
      </c>
      <c r="D4041" s="297" t="str">
        <f t="shared" si="702"/>
        <v/>
      </c>
      <c r="E4041" s="298" t="str">
        <f t="shared" si="704"/>
        <v/>
      </c>
      <c r="F4041" s="297"/>
      <c r="G4041" s="297">
        <v>4041</v>
      </c>
      <c r="H4041" s="296" t="str">
        <f t="shared" si="703"/>
        <v/>
      </c>
      <c r="I4041" s="299" t="str">
        <f t="shared" si="696"/>
        <v/>
      </c>
      <c r="J4041" s="93"/>
      <c r="L4041" s="278">
        <f t="shared" si="697"/>
        <v>0</v>
      </c>
      <c r="M4041" s="278">
        <f t="shared" si="698"/>
        <v>0</v>
      </c>
      <c r="N4041" s="319">
        <f t="shared" si="699"/>
        <v>0</v>
      </c>
      <c r="O4041" s="300"/>
      <c r="P4041" s="300"/>
      <c r="Q4041" s="297"/>
      <c r="R4041" s="297"/>
      <c r="S4041" s="299" t="str">
        <f t="shared" si="694"/>
        <v/>
      </c>
    </row>
    <row r="4042" spans="1:19" ht="30" customHeight="1" x14ac:dyDescent="0.2">
      <c r="A4042" s="277" t="str">
        <f t="shared" si="695"/>
        <v/>
      </c>
      <c r="B4042" s="296" t="str">
        <f t="shared" si="700"/>
        <v/>
      </c>
      <c r="C4042" s="296" t="str">
        <f t="shared" si="701"/>
        <v/>
      </c>
      <c r="D4042" s="297" t="str">
        <f t="shared" si="702"/>
        <v/>
      </c>
      <c r="E4042" s="298" t="str">
        <f t="shared" si="704"/>
        <v/>
      </c>
      <c r="F4042" s="297"/>
      <c r="G4042" s="297">
        <v>4042</v>
      </c>
      <c r="H4042" s="296" t="str">
        <f t="shared" si="703"/>
        <v/>
      </c>
      <c r="I4042" s="299" t="str">
        <f t="shared" si="696"/>
        <v/>
      </c>
      <c r="J4042" s="93"/>
      <c r="L4042" s="278">
        <f t="shared" si="697"/>
        <v>0</v>
      </c>
      <c r="M4042" s="278">
        <f t="shared" si="698"/>
        <v>0</v>
      </c>
      <c r="N4042" s="319">
        <f t="shared" si="699"/>
        <v>0</v>
      </c>
      <c r="O4042" s="300"/>
      <c r="P4042" s="300"/>
      <c r="Q4042" s="297"/>
      <c r="R4042" s="297"/>
      <c r="S4042" s="299" t="str">
        <f t="shared" si="694"/>
        <v/>
      </c>
    </row>
    <row r="4043" spans="1:19" ht="30" customHeight="1" x14ac:dyDescent="0.2">
      <c r="A4043" s="277" t="str">
        <f t="shared" si="695"/>
        <v/>
      </c>
      <c r="B4043" s="296" t="str">
        <f t="shared" si="700"/>
        <v/>
      </c>
      <c r="C4043" s="296" t="str">
        <f t="shared" si="701"/>
        <v/>
      </c>
      <c r="D4043" s="297" t="str">
        <f t="shared" si="702"/>
        <v/>
      </c>
      <c r="E4043" s="298" t="str">
        <f t="shared" si="704"/>
        <v/>
      </c>
      <c r="F4043" s="297"/>
      <c r="G4043" s="297">
        <v>4043</v>
      </c>
      <c r="H4043" s="296" t="str">
        <f t="shared" si="703"/>
        <v/>
      </c>
      <c r="I4043" s="299" t="str">
        <f t="shared" si="696"/>
        <v/>
      </c>
      <c r="J4043" s="93"/>
      <c r="L4043" s="278">
        <f t="shared" si="697"/>
        <v>0</v>
      </c>
      <c r="M4043" s="278">
        <f t="shared" si="698"/>
        <v>0</v>
      </c>
      <c r="N4043" s="319">
        <f t="shared" si="699"/>
        <v>0</v>
      </c>
      <c r="O4043" s="300"/>
      <c r="P4043" s="300"/>
      <c r="Q4043" s="297"/>
      <c r="R4043" s="297"/>
      <c r="S4043" s="299" t="str">
        <f t="shared" si="694"/>
        <v/>
      </c>
    </row>
    <row r="4044" spans="1:19" ht="30" customHeight="1" x14ac:dyDescent="0.2">
      <c r="A4044" s="277" t="str">
        <f t="shared" si="695"/>
        <v/>
      </c>
      <c r="B4044" s="296" t="str">
        <f t="shared" si="700"/>
        <v/>
      </c>
      <c r="C4044" s="296" t="str">
        <f t="shared" si="701"/>
        <v/>
      </c>
      <c r="D4044" s="297" t="str">
        <f t="shared" si="702"/>
        <v/>
      </c>
      <c r="E4044" s="298" t="str">
        <f t="shared" si="704"/>
        <v/>
      </c>
      <c r="F4044" s="297"/>
      <c r="G4044" s="297">
        <v>4044</v>
      </c>
      <c r="H4044" s="296" t="str">
        <f t="shared" si="703"/>
        <v/>
      </c>
      <c r="I4044" s="299" t="str">
        <f t="shared" si="696"/>
        <v/>
      </c>
      <c r="J4044" s="93"/>
      <c r="L4044" s="278">
        <f t="shared" si="697"/>
        <v>0</v>
      </c>
      <c r="M4044" s="278">
        <f t="shared" si="698"/>
        <v>0</v>
      </c>
      <c r="N4044" s="319">
        <f t="shared" si="699"/>
        <v>0</v>
      </c>
      <c r="O4044" s="300"/>
      <c r="P4044" s="300"/>
      <c r="Q4044" s="297"/>
      <c r="R4044" s="297"/>
      <c r="S4044" s="299" t="str">
        <f t="shared" si="694"/>
        <v/>
      </c>
    </row>
    <row r="4045" spans="1:19" ht="30" customHeight="1" x14ac:dyDescent="0.2">
      <c r="A4045" s="277" t="str">
        <f t="shared" si="695"/>
        <v/>
      </c>
      <c r="B4045" s="296" t="str">
        <f t="shared" si="700"/>
        <v/>
      </c>
      <c r="C4045" s="296" t="str">
        <f t="shared" si="701"/>
        <v/>
      </c>
      <c r="D4045" s="297" t="str">
        <f t="shared" si="702"/>
        <v/>
      </c>
      <c r="E4045" s="298" t="str">
        <f t="shared" si="704"/>
        <v/>
      </c>
      <c r="F4045" s="297"/>
      <c r="G4045" s="297">
        <v>4045</v>
      </c>
      <c r="H4045" s="296" t="str">
        <f t="shared" si="703"/>
        <v/>
      </c>
      <c r="I4045" s="299" t="str">
        <f t="shared" si="696"/>
        <v/>
      </c>
      <c r="J4045" s="93"/>
      <c r="L4045" s="278">
        <f t="shared" si="697"/>
        <v>0</v>
      </c>
      <c r="M4045" s="278">
        <f t="shared" si="698"/>
        <v>0</v>
      </c>
      <c r="N4045" s="319">
        <f t="shared" si="699"/>
        <v>0</v>
      </c>
      <c r="O4045" s="300"/>
      <c r="P4045" s="300"/>
      <c r="Q4045" s="297"/>
      <c r="R4045" s="297"/>
      <c r="S4045" s="299" t="str">
        <f t="shared" si="694"/>
        <v/>
      </c>
    </row>
    <row r="4046" spans="1:19" ht="30" customHeight="1" x14ac:dyDescent="0.2">
      <c r="A4046" s="277" t="str">
        <f t="shared" si="695"/>
        <v/>
      </c>
      <c r="B4046" s="296" t="str">
        <f t="shared" si="700"/>
        <v/>
      </c>
      <c r="C4046" s="296" t="str">
        <f t="shared" si="701"/>
        <v/>
      </c>
      <c r="D4046" s="297" t="str">
        <f t="shared" si="702"/>
        <v/>
      </c>
      <c r="E4046" s="298" t="str">
        <f t="shared" si="704"/>
        <v/>
      </c>
      <c r="F4046" s="297"/>
      <c r="G4046" s="297">
        <v>4046</v>
      </c>
      <c r="H4046" s="296" t="str">
        <f t="shared" si="703"/>
        <v/>
      </c>
      <c r="I4046" s="299" t="str">
        <f t="shared" si="696"/>
        <v/>
      </c>
      <c r="J4046" s="93"/>
      <c r="L4046" s="278">
        <f t="shared" si="697"/>
        <v>0</v>
      </c>
      <c r="M4046" s="278">
        <f t="shared" si="698"/>
        <v>0</v>
      </c>
      <c r="N4046" s="319">
        <f t="shared" si="699"/>
        <v>0</v>
      </c>
      <c r="O4046" s="300"/>
      <c r="P4046" s="300"/>
      <c r="Q4046" s="297"/>
      <c r="R4046" s="297"/>
      <c r="S4046" s="299" t="str">
        <f t="shared" si="694"/>
        <v/>
      </c>
    </row>
    <row r="4047" spans="1:19" ht="30" customHeight="1" x14ac:dyDescent="0.2">
      <c r="A4047" s="277" t="str">
        <f t="shared" si="695"/>
        <v/>
      </c>
      <c r="B4047" s="296" t="str">
        <f t="shared" si="700"/>
        <v/>
      </c>
      <c r="C4047" s="296" t="str">
        <f t="shared" si="701"/>
        <v/>
      </c>
      <c r="D4047" s="297" t="str">
        <f t="shared" si="702"/>
        <v/>
      </c>
      <c r="E4047" s="298" t="str">
        <f t="shared" si="704"/>
        <v/>
      </c>
      <c r="F4047" s="297"/>
      <c r="G4047" s="297">
        <v>4047</v>
      </c>
      <c r="H4047" s="296" t="str">
        <f t="shared" si="703"/>
        <v/>
      </c>
      <c r="I4047" s="299" t="str">
        <f t="shared" si="696"/>
        <v/>
      </c>
      <c r="J4047" s="93"/>
      <c r="L4047" s="278">
        <f t="shared" si="697"/>
        <v>0</v>
      </c>
      <c r="M4047" s="278">
        <f t="shared" si="698"/>
        <v>0</v>
      </c>
      <c r="N4047" s="319">
        <f t="shared" si="699"/>
        <v>0</v>
      </c>
      <c r="O4047" s="300"/>
      <c r="P4047" s="300"/>
      <c r="Q4047" s="297"/>
      <c r="R4047" s="297"/>
      <c r="S4047" s="299" t="str">
        <f t="shared" si="694"/>
        <v/>
      </c>
    </row>
    <row r="4048" spans="1:19" ht="30" customHeight="1" x14ac:dyDescent="0.2">
      <c r="A4048" s="277" t="str">
        <f t="shared" si="695"/>
        <v/>
      </c>
      <c r="B4048" s="296" t="str">
        <f t="shared" si="700"/>
        <v/>
      </c>
      <c r="C4048" s="296" t="str">
        <f t="shared" si="701"/>
        <v/>
      </c>
      <c r="D4048" s="297" t="str">
        <f t="shared" si="702"/>
        <v/>
      </c>
      <c r="E4048" s="298" t="str">
        <f t="shared" si="704"/>
        <v/>
      </c>
      <c r="F4048" s="297"/>
      <c r="G4048" s="297">
        <v>4048</v>
      </c>
      <c r="H4048" s="296" t="str">
        <f t="shared" si="703"/>
        <v/>
      </c>
      <c r="I4048" s="299" t="str">
        <f t="shared" si="696"/>
        <v/>
      </c>
      <c r="J4048" s="93"/>
      <c r="L4048" s="278">
        <f t="shared" si="697"/>
        <v>0</v>
      </c>
      <c r="M4048" s="278">
        <f t="shared" si="698"/>
        <v>0</v>
      </c>
      <c r="N4048" s="319">
        <f t="shared" si="699"/>
        <v>0</v>
      </c>
      <c r="O4048" s="300"/>
      <c r="P4048" s="300"/>
      <c r="Q4048" s="297"/>
      <c r="R4048" s="297"/>
      <c r="S4048" s="299" t="str">
        <f t="shared" si="694"/>
        <v/>
      </c>
    </row>
    <row r="4049" spans="1:19" ht="30" customHeight="1" x14ac:dyDescent="0.2">
      <c r="A4049" s="277" t="str">
        <f t="shared" si="695"/>
        <v/>
      </c>
      <c r="B4049" s="296" t="str">
        <f t="shared" si="700"/>
        <v/>
      </c>
      <c r="C4049" s="296" t="str">
        <f t="shared" si="701"/>
        <v/>
      </c>
      <c r="D4049" s="297" t="str">
        <f t="shared" si="702"/>
        <v/>
      </c>
      <c r="E4049" s="298" t="str">
        <f t="shared" si="704"/>
        <v/>
      </c>
      <c r="F4049" s="297"/>
      <c r="G4049" s="297">
        <v>4049</v>
      </c>
      <c r="H4049" s="296" t="str">
        <f t="shared" si="703"/>
        <v/>
      </c>
      <c r="I4049" s="299" t="str">
        <f t="shared" si="696"/>
        <v/>
      </c>
      <c r="J4049" s="93"/>
      <c r="L4049" s="278">
        <f t="shared" si="697"/>
        <v>0</v>
      </c>
      <c r="M4049" s="278">
        <f t="shared" si="698"/>
        <v>0</v>
      </c>
      <c r="N4049" s="319">
        <f t="shared" si="699"/>
        <v>0</v>
      </c>
      <c r="O4049" s="300"/>
      <c r="P4049" s="300"/>
      <c r="Q4049" s="297"/>
      <c r="R4049" s="297"/>
      <c r="S4049" s="299" t="str">
        <f t="shared" ref="S4049:S4112" si="705">IF(R4049="","",CONCATENATE("C",IF(R4049&gt;$X$1-25,0,INT(($X$1-R4049-20)/5))))</f>
        <v/>
      </c>
    </row>
    <row r="4050" spans="1:19" ht="30" customHeight="1" x14ac:dyDescent="0.2">
      <c r="A4050" s="277" t="str">
        <f t="shared" si="695"/>
        <v/>
      </c>
      <c r="B4050" s="296" t="str">
        <f t="shared" si="700"/>
        <v/>
      </c>
      <c r="C4050" s="296" t="str">
        <f t="shared" si="701"/>
        <v/>
      </c>
      <c r="D4050" s="297" t="str">
        <f t="shared" si="702"/>
        <v/>
      </c>
      <c r="E4050" s="298" t="str">
        <f t="shared" si="704"/>
        <v/>
      </c>
      <c r="F4050" s="297"/>
      <c r="G4050" s="297">
        <v>4050</v>
      </c>
      <c r="H4050" s="296" t="str">
        <f t="shared" si="703"/>
        <v/>
      </c>
      <c r="I4050" s="299" t="str">
        <f t="shared" si="696"/>
        <v/>
      </c>
      <c r="J4050" s="93"/>
      <c r="L4050" s="278">
        <f t="shared" si="697"/>
        <v>0</v>
      </c>
      <c r="M4050" s="278">
        <f t="shared" si="698"/>
        <v>0</v>
      </c>
      <c r="N4050" s="319">
        <f t="shared" si="699"/>
        <v>0</v>
      </c>
      <c r="O4050" s="300"/>
      <c r="P4050" s="300"/>
      <c r="Q4050" s="297"/>
      <c r="R4050" s="297"/>
      <c r="S4050" s="299" t="str">
        <f t="shared" si="705"/>
        <v/>
      </c>
    </row>
    <row r="4051" spans="1:19" ht="30" customHeight="1" x14ac:dyDescent="0.2">
      <c r="A4051" s="277" t="str">
        <f t="shared" si="695"/>
        <v/>
      </c>
      <c r="B4051" s="296" t="str">
        <f t="shared" si="700"/>
        <v/>
      </c>
      <c r="C4051" s="296" t="str">
        <f t="shared" si="701"/>
        <v/>
      </c>
      <c r="D4051" s="297" t="str">
        <f t="shared" si="702"/>
        <v/>
      </c>
      <c r="E4051" s="298" t="str">
        <f t="shared" si="704"/>
        <v/>
      </c>
      <c r="F4051" s="297"/>
      <c r="G4051" s="297">
        <v>4051</v>
      </c>
      <c r="H4051" s="296" t="str">
        <f t="shared" si="703"/>
        <v/>
      </c>
      <c r="I4051" s="299" t="str">
        <f t="shared" si="696"/>
        <v/>
      </c>
      <c r="J4051" s="93"/>
      <c r="L4051" s="278">
        <f t="shared" si="697"/>
        <v>0</v>
      </c>
      <c r="M4051" s="278">
        <f t="shared" si="698"/>
        <v>0</v>
      </c>
      <c r="N4051" s="319">
        <f t="shared" si="699"/>
        <v>0</v>
      </c>
      <c r="O4051" s="300"/>
      <c r="P4051" s="300"/>
      <c r="Q4051" s="297"/>
      <c r="R4051" s="297"/>
      <c r="S4051" s="299" t="str">
        <f t="shared" si="705"/>
        <v/>
      </c>
    </row>
    <row r="4052" spans="1:19" ht="30" customHeight="1" x14ac:dyDescent="0.2">
      <c r="A4052" s="277" t="str">
        <f t="shared" si="695"/>
        <v/>
      </c>
      <c r="B4052" s="296" t="str">
        <f t="shared" si="700"/>
        <v/>
      </c>
      <c r="C4052" s="296" t="str">
        <f t="shared" si="701"/>
        <v/>
      </c>
      <c r="D4052" s="297" t="str">
        <f t="shared" si="702"/>
        <v/>
      </c>
      <c r="E4052" s="298" t="str">
        <f t="shared" si="704"/>
        <v/>
      </c>
      <c r="F4052" s="297"/>
      <c r="G4052" s="297">
        <v>4052</v>
      </c>
      <c r="H4052" s="296" t="str">
        <f t="shared" si="703"/>
        <v/>
      </c>
      <c r="I4052" s="299" t="str">
        <f t="shared" si="696"/>
        <v/>
      </c>
      <c r="J4052" s="93"/>
      <c r="L4052" s="278">
        <f t="shared" si="697"/>
        <v>0</v>
      </c>
      <c r="M4052" s="278">
        <f t="shared" si="698"/>
        <v>0</v>
      </c>
      <c r="N4052" s="319">
        <f t="shared" si="699"/>
        <v>0</v>
      </c>
      <c r="O4052" s="300"/>
      <c r="P4052" s="300"/>
      <c r="Q4052" s="297"/>
      <c r="R4052" s="297"/>
      <c r="S4052" s="299" t="str">
        <f t="shared" si="705"/>
        <v/>
      </c>
    </row>
    <row r="4053" spans="1:19" ht="30" customHeight="1" x14ac:dyDescent="0.2">
      <c r="A4053" s="277" t="str">
        <f t="shared" si="695"/>
        <v/>
      </c>
      <c r="B4053" s="296" t="str">
        <f t="shared" si="700"/>
        <v/>
      </c>
      <c r="C4053" s="296" t="str">
        <f t="shared" si="701"/>
        <v/>
      </c>
      <c r="D4053" s="297" t="str">
        <f t="shared" si="702"/>
        <v/>
      </c>
      <c r="E4053" s="298" t="str">
        <f t="shared" si="704"/>
        <v/>
      </c>
      <c r="F4053" s="297"/>
      <c r="G4053" s="297">
        <v>4053</v>
      </c>
      <c r="H4053" s="296" t="str">
        <f t="shared" si="703"/>
        <v/>
      </c>
      <c r="I4053" s="299" t="str">
        <f t="shared" si="696"/>
        <v/>
      </c>
      <c r="J4053" s="93"/>
      <c r="L4053" s="278">
        <f t="shared" si="697"/>
        <v>0</v>
      </c>
      <c r="M4053" s="278">
        <f t="shared" si="698"/>
        <v>0</v>
      </c>
      <c r="N4053" s="319">
        <f t="shared" si="699"/>
        <v>0</v>
      </c>
      <c r="O4053" s="300"/>
      <c r="P4053" s="300"/>
      <c r="Q4053" s="297"/>
      <c r="R4053" s="297"/>
      <c r="S4053" s="299" t="str">
        <f t="shared" si="705"/>
        <v/>
      </c>
    </row>
    <row r="4054" spans="1:19" ht="30" customHeight="1" x14ac:dyDescent="0.2">
      <c r="A4054" s="277" t="str">
        <f t="shared" si="695"/>
        <v/>
      </c>
      <c r="B4054" s="296" t="str">
        <f t="shared" si="700"/>
        <v/>
      </c>
      <c r="C4054" s="296" t="str">
        <f t="shared" si="701"/>
        <v/>
      </c>
      <c r="D4054" s="297" t="str">
        <f t="shared" si="702"/>
        <v/>
      </c>
      <c r="E4054" s="298" t="str">
        <f t="shared" si="704"/>
        <v/>
      </c>
      <c r="F4054" s="297"/>
      <c r="G4054" s="297">
        <v>4054</v>
      </c>
      <c r="H4054" s="296" t="str">
        <f t="shared" si="703"/>
        <v/>
      </c>
      <c r="I4054" s="299" t="str">
        <f t="shared" si="696"/>
        <v/>
      </c>
      <c r="J4054" s="93"/>
      <c r="L4054" s="278">
        <f t="shared" si="697"/>
        <v>0</v>
      </c>
      <c r="M4054" s="278">
        <f t="shared" si="698"/>
        <v>0</v>
      </c>
      <c r="N4054" s="319">
        <f t="shared" si="699"/>
        <v>0</v>
      </c>
      <c r="O4054" s="300"/>
      <c r="P4054" s="300"/>
      <c r="Q4054" s="297"/>
      <c r="R4054" s="297"/>
      <c r="S4054" s="299" t="str">
        <f t="shared" si="705"/>
        <v/>
      </c>
    </row>
    <row r="4055" spans="1:19" ht="30" customHeight="1" x14ac:dyDescent="0.2">
      <c r="A4055" s="277" t="str">
        <f t="shared" si="695"/>
        <v/>
      </c>
      <c r="B4055" s="296" t="str">
        <f t="shared" si="700"/>
        <v/>
      </c>
      <c r="C4055" s="296" t="str">
        <f t="shared" si="701"/>
        <v/>
      </c>
      <c r="D4055" s="297" t="str">
        <f t="shared" si="702"/>
        <v/>
      </c>
      <c r="E4055" s="298" t="str">
        <f t="shared" si="704"/>
        <v/>
      </c>
      <c r="F4055" s="297"/>
      <c r="G4055" s="297">
        <v>4055</v>
      </c>
      <c r="H4055" s="296" t="str">
        <f t="shared" si="703"/>
        <v/>
      </c>
      <c r="I4055" s="299" t="str">
        <f t="shared" si="696"/>
        <v/>
      </c>
      <c r="J4055" s="93"/>
      <c r="L4055" s="278">
        <f t="shared" si="697"/>
        <v>0</v>
      </c>
      <c r="M4055" s="278">
        <f t="shared" si="698"/>
        <v>0</v>
      </c>
      <c r="N4055" s="319">
        <f t="shared" si="699"/>
        <v>0</v>
      </c>
      <c r="O4055" s="300"/>
      <c r="P4055" s="300"/>
      <c r="Q4055" s="297"/>
      <c r="R4055" s="297"/>
      <c r="S4055" s="299" t="str">
        <f t="shared" si="705"/>
        <v/>
      </c>
    </row>
    <row r="4056" spans="1:19" ht="30" customHeight="1" x14ac:dyDescent="0.2">
      <c r="A4056" s="277" t="str">
        <f t="shared" si="695"/>
        <v/>
      </c>
      <c r="B4056" s="296" t="str">
        <f t="shared" si="700"/>
        <v/>
      </c>
      <c r="C4056" s="296" t="str">
        <f t="shared" si="701"/>
        <v/>
      </c>
      <c r="D4056" s="297" t="str">
        <f t="shared" si="702"/>
        <v/>
      </c>
      <c r="E4056" s="298" t="str">
        <f t="shared" si="704"/>
        <v/>
      </c>
      <c r="F4056" s="297"/>
      <c r="G4056" s="297">
        <v>4056</v>
      </c>
      <c r="H4056" s="296" t="str">
        <f t="shared" si="703"/>
        <v/>
      </c>
      <c r="I4056" s="299" t="str">
        <f t="shared" si="696"/>
        <v/>
      </c>
      <c r="J4056" s="93"/>
      <c r="L4056" s="278">
        <f t="shared" si="697"/>
        <v>0</v>
      </c>
      <c r="M4056" s="278">
        <f t="shared" si="698"/>
        <v>0</v>
      </c>
      <c r="N4056" s="319">
        <f t="shared" si="699"/>
        <v>0</v>
      </c>
      <c r="O4056" s="300"/>
      <c r="P4056" s="300"/>
      <c r="Q4056" s="297"/>
      <c r="R4056" s="297"/>
      <c r="S4056" s="299" t="str">
        <f t="shared" si="705"/>
        <v/>
      </c>
    </row>
    <row r="4057" spans="1:19" ht="30" customHeight="1" x14ac:dyDescent="0.2">
      <c r="A4057" s="277" t="str">
        <f t="shared" si="695"/>
        <v/>
      </c>
      <c r="B4057" s="296" t="str">
        <f t="shared" si="700"/>
        <v/>
      </c>
      <c r="C4057" s="296" t="str">
        <f t="shared" si="701"/>
        <v/>
      </c>
      <c r="D4057" s="297" t="str">
        <f t="shared" si="702"/>
        <v/>
      </c>
      <c r="E4057" s="298" t="str">
        <f t="shared" si="704"/>
        <v/>
      </c>
      <c r="F4057" s="297"/>
      <c r="G4057" s="297">
        <v>4057</v>
      </c>
      <c r="H4057" s="296" t="str">
        <f t="shared" si="703"/>
        <v/>
      </c>
      <c r="I4057" s="299" t="str">
        <f t="shared" si="696"/>
        <v/>
      </c>
      <c r="J4057" s="93"/>
      <c r="L4057" s="278">
        <f t="shared" si="697"/>
        <v>0</v>
      </c>
      <c r="M4057" s="278">
        <f t="shared" si="698"/>
        <v>0</v>
      </c>
      <c r="N4057" s="319">
        <f t="shared" si="699"/>
        <v>0</v>
      </c>
      <c r="O4057" s="300"/>
      <c r="P4057" s="300"/>
      <c r="Q4057" s="297"/>
      <c r="R4057" s="297"/>
      <c r="S4057" s="299" t="str">
        <f t="shared" si="705"/>
        <v/>
      </c>
    </row>
    <row r="4058" spans="1:19" ht="30" customHeight="1" x14ac:dyDescent="0.2">
      <c r="A4058" s="277" t="str">
        <f t="shared" si="695"/>
        <v/>
      </c>
      <c r="B4058" s="296" t="str">
        <f t="shared" si="700"/>
        <v/>
      </c>
      <c r="C4058" s="296" t="str">
        <f t="shared" si="701"/>
        <v/>
      </c>
      <c r="D4058" s="297" t="str">
        <f t="shared" si="702"/>
        <v/>
      </c>
      <c r="E4058" s="298" t="str">
        <f t="shared" si="704"/>
        <v/>
      </c>
      <c r="F4058" s="297"/>
      <c r="G4058" s="297">
        <v>4058</v>
      </c>
      <c r="H4058" s="296" t="str">
        <f t="shared" si="703"/>
        <v/>
      </c>
      <c r="I4058" s="299" t="str">
        <f t="shared" si="696"/>
        <v/>
      </c>
      <c r="J4058" s="93"/>
      <c r="L4058" s="278">
        <f t="shared" si="697"/>
        <v>0</v>
      </c>
      <c r="M4058" s="278">
        <f t="shared" si="698"/>
        <v>0</v>
      </c>
      <c r="N4058" s="319">
        <f t="shared" si="699"/>
        <v>0</v>
      </c>
      <c r="O4058" s="300"/>
      <c r="P4058" s="300"/>
      <c r="Q4058" s="297"/>
      <c r="R4058" s="297"/>
      <c r="S4058" s="299" t="str">
        <f t="shared" si="705"/>
        <v/>
      </c>
    </row>
    <row r="4059" spans="1:19" ht="30" customHeight="1" x14ac:dyDescent="0.2">
      <c r="A4059" s="277" t="str">
        <f t="shared" si="695"/>
        <v/>
      </c>
      <c r="B4059" s="296" t="str">
        <f t="shared" si="700"/>
        <v/>
      </c>
      <c r="C4059" s="296" t="str">
        <f t="shared" si="701"/>
        <v/>
      </c>
      <c r="D4059" s="297" t="str">
        <f t="shared" si="702"/>
        <v/>
      </c>
      <c r="E4059" s="298" t="str">
        <f t="shared" si="704"/>
        <v/>
      </c>
      <c r="F4059" s="297"/>
      <c r="G4059" s="297">
        <v>4059</v>
      </c>
      <c r="H4059" s="296" t="str">
        <f t="shared" si="703"/>
        <v/>
      </c>
      <c r="I4059" s="299" t="str">
        <f t="shared" si="696"/>
        <v/>
      </c>
      <c r="J4059" s="93"/>
      <c r="L4059" s="278">
        <f t="shared" si="697"/>
        <v>0</v>
      </c>
      <c r="M4059" s="278">
        <f t="shared" si="698"/>
        <v>0</v>
      </c>
      <c r="N4059" s="319">
        <f t="shared" si="699"/>
        <v>0</v>
      </c>
      <c r="O4059" s="300"/>
      <c r="P4059" s="300"/>
      <c r="Q4059" s="297"/>
      <c r="R4059" s="297"/>
      <c r="S4059" s="299" t="str">
        <f t="shared" si="705"/>
        <v/>
      </c>
    </row>
    <row r="4060" spans="1:19" ht="30" customHeight="1" x14ac:dyDescent="0.2">
      <c r="A4060" s="277" t="str">
        <f t="shared" si="695"/>
        <v/>
      </c>
      <c r="B4060" s="296" t="str">
        <f t="shared" si="700"/>
        <v/>
      </c>
      <c r="C4060" s="296" t="str">
        <f t="shared" si="701"/>
        <v/>
      </c>
      <c r="D4060" s="297" t="str">
        <f t="shared" si="702"/>
        <v/>
      </c>
      <c r="E4060" s="298" t="str">
        <f t="shared" si="704"/>
        <v/>
      </c>
      <c r="F4060" s="297"/>
      <c r="G4060" s="297">
        <v>4060</v>
      </c>
      <c r="H4060" s="296" t="str">
        <f t="shared" si="703"/>
        <v/>
      </c>
      <c r="I4060" s="299" t="str">
        <f t="shared" si="696"/>
        <v/>
      </c>
      <c r="J4060" s="93"/>
      <c r="L4060" s="278">
        <f t="shared" si="697"/>
        <v>0</v>
      </c>
      <c r="M4060" s="278">
        <f t="shared" si="698"/>
        <v>0</v>
      </c>
      <c r="N4060" s="319">
        <f t="shared" si="699"/>
        <v>0</v>
      </c>
      <c r="O4060" s="300"/>
      <c r="P4060" s="300"/>
      <c r="Q4060" s="297"/>
      <c r="R4060" s="297"/>
      <c r="S4060" s="299" t="str">
        <f t="shared" si="705"/>
        <v/>
      </c>
    </row>
    <row r="4061" spans="1:19" ht="30" customHeight="1" x14ac:dyDescent="0.2">
      <c r="A4061" s="277" t="str">
        <f t="shared" si="695"/>
        <v/>
      </c>
      <c r="B4061" s="296" t="str">
        <f t="shared" si="700"/>
        <v/>
      </c>
      <c r="C4061" s="296" t="str">
        <f t="shared" si="701"/>
        <v/>
      </c>
      <c r="D4061" s="297" t="str">
        <f t="shared" si="702"/>
        <v/>
      </c>
      <c r="E4061" s="298" t="str">
        <f t="shared" si="704"/>
        <v/>
      </c>
      <c r="F4061" s="297"/>
      <c r="G4061" s="297">
        <v>4061</v>
      </c>
      <c r="H4061" s="296" t="str">
        <f t="shared" si="703"/>
        <v/>
      </c>
      <c r="I4061" s="299" t="str">
        <f t="shared" si="696"/>
        <v/>
      </c>
      <c r="J4061" s="93"/>
      <c r="L4061" s="278">
        <f t="shared" si="697"/>
        <v>0</v>
      </c>
      <c r="M4061" s="278">
        <f t="shared" si="698"/>
        <v>0</v>
      </c>
      <c r="N4061" s="319">
        <f t="shared" si="699"/>
        <v>0</v>
      </c>
      <c r="O4061" s="300"/>
      <c r="P4061" s="300"/>
      <c r="Q4061" s="297"/>
      <c r="R4061" s="297"/>
      <c r="S4061" s="299" t="str">
        <f t="shared" si="705"/>
        <v/>
      </c>
    </row>
    <row r="4062" spans="1:19" ht="30" customHeight="1" x14ac:dyDescent="0.2">
      <c r="A4062" s="277" t="str">
        <f t="shared" si="695"/>
        <v/>
      </c>
      <c r="B4062" s="296" t="str">
        <f t="shared" si="700"/>
        <v/>
      </c>
      <c r="C4062" s="296" t="str">
        <f t="shared" si="701"/>
        <v/>
      </c>
      <c r="D4062" s="297" t="str">
        <f t="shared" si="702"/>
        <v/>
      </c>
      <c r="E4062" s="298" t="str">
        <f t="shared" si="704"/>
        <v/>
      </c>
      <c r="F4062" s="297"/>
      <c r="G4062" s="297">
        <v>4062</v>
      </c>
      <c r="H4062" s="296" t="str">
        <f t="shared" si="703"/>
        <v/>
      </c>
      <c r="I4062" s="299" t="str">
        <f t="shared" si="696"/>
        <v/>
      </c>
      <c r="J4062" s="93"/>
      <c r="L4062" s="278">
        <f t="shared" si="697"/>
        <v>0</v>
      </c>
      <c r="M4062" s="278">
        <f t="shared" si="698"/>
        <v>0</v>
      </c>
      <c r="N4062" s="319">
        <f t="shared" si="699"/>
        <v>0</v>
      </c>
      <c r="O4062" s="300"/>
      <c r="P4062" s="300"/>
      <c r="Q4062" s="297"/>
      <c r="R4062" s="297"/>
      <c r="S4062" s="299" t="str">
        <f t="shared" si="705"/>
        <v/>
      </c>
    </row>
    <row r="4063" spans="1:19" ht="30" customHeight="1" x14ac:dyDescent="0.2">
      <c r="A4063" s="277" t="str">
        <f t="shared" si="695"/>
        <v/>
      </c>
      <c r="B4063" s="296" t="str">
        <f t="shared" si="700"/>
        <v/>
      </c>
      <c r="C4063" s="296" t="str">
        <f t="shared" si="701"/>
        <v/>
      </c>
      <c r="D4063" s="297" t="str">
        <f t="shared" si="702"/>
        <v/>
      </c>
      <c r="E4063" s="298" t="str">
        <f t="shared" si="704"/>
        <v/>
      </c>
      <c r="F4063" s="297"/>
      <c r="G4063" s="297">
        <v>4063</v>
      </c>
      <c r="H4063" s="296" t="str">
        <f t="shared" si="703"/>
        <v/>
      </c>
      <c r="I4063" s="299" t="str">
        <f t="shared" si="696"/>
        <v/>
      </c>
      <c r="J4063" s="93"/>
      <c r="L4063" s="278">
        <f t="shared" si="697"/>
        <v>0</v>
      </c>
      <c r="M4063" s="278">
        <f t="shared" si="698"/>
        <v>0</v>
      </c>
      <c r="N4063" s="319">
        <f t="shared" si="699"/>
        <v>0</v>
      </c>
      <c r="O4063" s="300"/>
      <c r="P4063" s="300"/>
      <c r="Q4063" s="297"/>
      <c r="R4063" s="297"/>
      <c r="S4063" s="299" t="str">
        <f t="shared" si="705"/>
        <v/>
      </c>
    </row>
    <row r="4064" spans="1:19" ht="30" customHeight="1" x14ac:dyDescent="0.2">
      <c r="A4064" s="277" t="str">
        <f t="shared" si="695"/>
        <v/>
      </c>
      <c r="B4064" s="296" t="str">
        <f t="shared" si="700"/>
        <v/>
      </c>
      <c r="C4064" s="296" t="str">
        <f t="shared" si="701"/>
        <v/>
      </c>
      <c r="D4064" s="297" t="str">
        <f t="shared" si="702"/>
        <v/>
      </c>
      <c r="E4064" s="298" t="str">
        <f t="shared" si="704"/>
        <v/>
      </c>
      <c r="F4064" s="297"/>
      <c r="G4064" s="297">
        <v>4064</v>
      </c>
      <c r="H4064" s="296" t="str">
        <f t="shared" si="703"/>
        <v/>
      </c>
      <c r="I4064" s="299" t="str">
        <f t="shared" si="696"/>
        <v/>
      </c>
      <c r="J4064" s="93"/>
      <c r="L4064" s="278">
        <f t="shared" si="697"/>
        <v>0</v>
      </c>
      <c r="M4064" s="278">
        <f t="shared" si="698"/>
        <v>0</v>
      </c>
      <c r="N4064" s="319">
        <f t="shared" si="699"/>
        <v>0</v>
      </c>
      <c r="O4064" s="300"/>
      <c r="P4064" s="300"/>
      <c r="Q4064" s="297"/>
      <c r="R4064" s="297"/>
      <c r="S4064" s="299" t="str">
        <f t="shared" si="705"/>
        <v/>
      </c>
    </row>
    <row r="4065" spans="1:19" ht="30" customHeight="1" x14ac:dyDescent="0.2">
      <c r="A4065" s="277" t="str">
        <f t="shared" si="695"/>
        <v/>
      </c>
      <c r="B4065" s="296" t="str">
        <f t="shared" si="700"/>
        <v/>
      </c>
      <c r="C4065" s="296" t="str">
        <f t="shared" si="701"/>
        <v/>
      </c>
      <c r="D4065" s="297" t="str">
        <f t="shared" si="702"/>
        <v/>
      </c>
      <c r="E4065" s="298" t="str">
        <f t="shared" si="704"/>
        <v/>
      </c>
      <c r="F4065" s="297"/>
      <c r="G4065" s="297">
        <v>4065</v>
      </c>
      <c r="H4065" s="296" t="str">
        <f t="shared" si="703"/>
        <v/>
      </c>
      <c r="I4065" s="299" t="str">
        <f t="shared" si="696"/>
        <v/>
      </c>
      <c r="J4065" s="93"/>
      <c r="L4065" s="278">
        <f t="shared" si="697"/>
        <v>0</v>
      </c>
      <c r="M4065" s="278">
        <f t="shared" si="698"/>
        <v>0</v>
      </c>
      <c r="N4065" s="319">
        <f t="shared" si="699"/>
        <v>0</v>
      </c>
      <c r="O4065" s="300"/>
      <c r="P4065" s="300"/>
      <c r="Q4065" s="297"/>
      <c r="R4065" s="297"/>
      <c r="S4065" s="299" t="str">
        <f t="shared" si="705"/>
        <v/>
      </c>
    </row>
    <row r="4066" spans="1:19" ht="30" customHeight="1" x14ac:dyDescent="0.2">
      <c r="A4066" s="277" t="str">
        <f t="shared" si="695"/>
        <v/>
      </c>
      <c r="B4066" s="296" t="str">
        <f t="shared" si="700"/>
        <v/>
      </c>
      <c r="C4066" s="296" t="str">
        <f t="shared" si="701"/>
        <v/>
      </c>
      <c r="D4066" s="297" t="str">
        <f t="shared" si="702"/>
        <v/>
      </c>
      <c r="E4066" s="298" t="str">
        <f t="shared" si="704"/>
        <v/>
      </c>
      <c r="F4066" s="297"/>
      <c r="G4066" s="297">
        <v>4066</v>
      </c>
      <c r="H4066" s="296" t="str">
        <f t="shared" si="703"/>
        <v/>
      </c>
      <c r="I4066" s="299" t="str">
        <f t="shared" si="696"/>
        <v/>
      </c>
      <c r="J4066" s="93"/>
      <c r="L4066" s="278">
        <f t="shared" si="697"/>
        <v>0</v>
      </c>
      <c r="M4066" s="278">
        <f t="shared" si="698"/>
        <v>0</v>
      </c>
      <c r="N4066" s="319">
        <f t="shared" si="699"/>
        <v>0</v>
      </c>
      <c r="O4066" s="300"/>
      <c r="P4066" s="300"/>
      <c r="Q4066" s="297"/>
      <c r="R4066" s="297"/>
      <c r="S4066" s="299" t="str">
        <f t="shared" si="705"/>
        <v/>
      </c>
    </row>
    <row r="4067" spans="1:19" ht="30" customHeight="1" x14ac:dyDescent="0.2">
      <c r="A4067" s="277" t="str">
        <f t="shared" si="695"/>
        <v/>
      </c>
      <c r="B4067" s="296" t="str">
        <f t="shared" si="700"/>
        <v/>
      </c>
      <c r="C4067" s="296" t="str">
        <f t="shared" si="701"/>
        <v/>
      </c>
      <c r="D4067" s="297" t="str">
        <f t="shared" si="702"/>
        <v/>
      </c>
      <c r="E4067" s="298" t="str">
        <f t="shared" si="704"/>
        <v/>
      </c>
      <c r="F4067" s="297"/>
      <c r="G4067" s="297">
        <v>4067</v>
      </c>
      <c r="H4067" s="296" t="str">
        <f t="shared" si="703"/>
        <v/>
      </c>
      <c r="I4067" s="299" t="str">
        <f t="shared" si="696"/>
        <v/>
      </c>
      <c r="J4067" s="93"/>
      <c r="L4067" s="278">
        <f t="shared" si="697"/>
        <v>0</v>
      </c>
      <c r="M4067" s="278">
        <f t="shared" si="698"/>
        <v>0</v>
      </c>
      <c r="N4067" s="319">
        <f t="shared" si="699"/>
        <v>0</v>
      </c>
      <c r="O4067" s="300"/>
      <c r="P4067" s="300"/>
      <c r="Q4067" s="297"/>
      <c r="R4067" s="297"/>
      <c r="S4067" s="299" t="str">
        <f t="shared" si="705"/>
        <v/>
      </c>
    </row>
    <row r="4068" spans="1:19" ht="30" customHeight="1" x14ac:dyDescent="0.2">
      <c r="A4068" s="277" t="str">
        <f t="shared" si="695"/>
        <v/>
      </c>
      <c r="B4068" s="296" t="str">
        <f t="shared" si="700"/>
        <v/>
      </c>
      <c r="C4068" s="296" t="str">
        <f t="shared" si="701"/>
        <v/>
      </c>
      <c r="D4068" s="297" t="str">
        <f t="shared" si="702"/>
        <v/>
      </c>
      <c r="E4068" s="298" t="str">
        <f t="shared" si="704"/>
        <v/>
      </c>
      <c r="F4068" s="297"/>
      <c r="G4068" s="297">
        <v>4068</v>
      </c>
      <c r="H4068" s="296" t="str">
        <f t="shared" si="703"/>
        <v/>
      </c>
      <c r="I4068" s="299" t="str">
        <f t="shared" si="696"/>
        <v/>
      </c>
      <c r="J4068" s="93"/>
      <c r="L4068" s="278">
        <f t="shared" si="697"/>
        <v>0</v>
      </c>
      <c r="M4068" s="278">
        <f t="shared" si="698"/>
        <v>0</v>
      </c>
      <c r="N4068" s="319">
        <f t="shared" si="699"/>
        <v>0</v>
      </c>
      <c r="O4068" s="300"/>
      <c r="P4068" s="300"/>
      <c r="Q4068" s="297"/>
      <c r="R4068" s="297"/>
      <c r="S4068" s="299" t="str">
        <f t="shared" si="705"/>
        <v/>
      </c>
    </row>
    <row r="4069" spans="1:19" ht="30" customHeight="1" x14ac:dyDescent="0.2">
      <c r="A4069" s="277" t="str">
        <f t="shared" si="695"/>
        <v/>
      </c>
      <c r="B4069" s="296" t="str">
        <f t="shared" si="700"/>
        <v/>
      </c>
      <c r="C4069" s="296" t="str">
        <f t="shared" si="701"/>
        <v/>
      </c>
      <c r="D4069" s="297" t="str">
        <f t="shared" si="702"/>
        <v/>
      </c>
      <c r="E4069" s="298" t="str">
        <f t="shared" si="704"/>
        <v/>
      </c>
      <c r="F4069" s="297"/>
      <c r="G4069" s="297">
        <v>4069</v>
      </c>
      <c r="H4069" s="296" t="str">
        <f t="shared" si="703"/>
        <v/>
      </c>
      <c r="I4069" s="299" t="str">
        <f t="shared" si="696"/>
        <v/>
      </c>
      <c r="J4069" s="93"/>
      <c r="L4069" s="278">
        <f t="shared" si="697"/>
        <v>0</v>
      </c>
      <c r="M4069" s="278">
        <f t="shared" si="698"/>
        <v>0</v>
      </c>
      <c r="N4069" s="319">
        <f t="shared" si="699"/>
        <v>0</v>
      </c>
      <c r="O4069" s="300"/>
      <c r="P4069" s="300"/>
      <c r="Q4069" s="297"/>
      <c r="R4069" s="297"/>
      <c r="S4069" s="299" t="str">
        <f t="shared" si="705"/>
        <v/>
      </c>
    </row>
    <row r="4070" spans="1:19" ht="30" customHeight="1" x14ac:dyDescent="0.2">
      <c r="A4070" s="277" t="str">
        <f t="shared" si="695"/>
        <v/>
      </c>
      <c r="B4070" s="296" t="str">
        <f t="shared" si="700"/>
        <v/>
      </c>
      <c r="C4070" s="296" t="str">
        <f t="shared" si="701"/>
        <v/>
      </c>
      <c r="D4070" s="297" t="str">
        <f t="shared" si="702"/>
        <v/>
      </c>
      <c r="E4070" s="298" t="str">
        <f t="shared" si="704"/>
        <v/>
      </c>
      <c r="F4070" s="297"/>
      <c r="G4070" s="297">
        <v>4070</v>
      </c>
      <c r="H4070" s="296" t="str">
        <f t="shared" si="703"/>
        <v/>
      </c>
      <c r="I4070" s="299" t="str">
        <f t="shared" si="696"/>
        <v/>
      </c>
      <c r="J4070" s="93"/>
      <c r="L4070" s="278">
        <f t="shared" si="697"/>
        <v>0</v>
      </c>
      <c r="M4070" s="278">
        <f t="shared" si="698"/>
        <v>0</v>
      </c>
      <c r="N4070" s="319">
        <f t="shared" si="699"/>
        <v>0</v>
      </c>
      <c r="O4070" s="300"/>
      <c r="P4070" s="300"/>
      <c r="Q4070" s="297"/>
      <c r="R4070" s="297"/>
      <c r="S4070" s="299" t="str">
        <f t="shared" si="705"/>
        <v/>
      </c>
    </row>
    <row r="4071" spans="1:19" ht="30" customHeight="1" x14ac:dyDescent="0.2">
      <c r="A4071" s="277" t="str">
        <f t="shared" si="695"/>
        <v/>
      </c>
      <c r="B4071" s="296" t="str">
        <f t="shared" si="700"/>
        <v/>
      </c>
      <c r="C4071" s="296" t="str">
        <f t="shared" si="701"/>
        <v/>
      </c>
      <c r="D4071" s="297" t="str">
        <f t="shared" si="702"/>
        <v/>
      </c>
      <c r="E4071" s="298" t="str">
        <f t="shared" si="704"/>
        <v/>
      </c>
      <c r="F4071" s="297"/>
      <c r="G4071" s="297">
        <v>4071</v>
      </c>
      <c r="H4071" s="296" t="str">
        <f t="shared" si="703"/>
        <v/>
      </c>
      <c r="I4071" s="299" t="str">
        <f t="shared" si="696"/>
        <v/>
      </c>
      <c r="J4071" s="93"/>
      <c r="L4071" s="278">
        <f t="shared" si="697"/>
        <v>0</v>
      </c>
      <c r="M4071" s="278">
        <f t="shared" si="698"/>
        <v>0</v>
      </c>
      <c r="N4071" s="319">
        <f t="shared" si="699"/>
        <v>0</v>
      </c>
      <c r="O4071" s="300"/>
      <c r="P4071" s="300"/>
      <c r="Q4071" s="297"/>
      <c r="R4071" s="297"/>
      <c r="S4071" s="299" t="str">
        <f t="shared" si="705"/>
        <v/>
      </c>
    </row>
    <row r="4072" spans="1:19" ht="30" customHeight="1" x14ac:dyDescent="0.2">
      <c r="A4072" s="277" t="str">
        <f t="shared" si="695"/>
        <v/>
      </c>
      <c r="B4072" s="296" t="str">
        <f t="shared" si="700"/>
        <v/>
      </c>
      <c r="C4072" s="296" t="str">
        <f t="shared" si="701"/>
        <v/>
      </c>
      <c r="D4072" s="297" t="str">
        <f t="shared" si="702"/>
        <v/>
      </c>
      <c r="E4072" s="298" t="str">
        <f t="shared" si="704"/>
        <v/>
      </c>
      <c r="F4072" s="297"/>
      <c r="G4072" s="297">
        <v>4072</v>
      </c>
      <c r="H4072" s="296" t="str">
        <f t="shared" si="703"/>
        <v/>
      </c>
      <c r="I4072" s="299" t="str">
        <f t="shared" si="696"/>
        <v/>
      </c>
      <c r="J4072" s="93"/>
      <c r="L4072" s="278">
        <f t="shared" si="697"/>
        <v>0</v>
      </c>
      <c r="M4072" s="278">
        <f t="shared" si="698"/>
        <v>0</v>
      </c>
      <c r="N4072" s="319">
        <f t="shared" si="699"/>
        <v>0</v>
      </c>
      <c r="O4072" s="300"/>
      <c r="P4072" s="300"/>
      <c r="Q4072" s="297"/>
      <c r="R4072" s="297"/>
      <c r="S4072" s="299" t="str">
        <f t="shared" si="705"/>
        <v/>
      </c>
    </row>
    <row r="4073" spans="1:19" ht="30" customHeight="1" x14ac:dyDescent="0.2">
      <c r="A4073" s="277" t="str">
        <f t="shared" si="695"/>
        <v/>
      </c>
      <c r="B4073" s="296" t="str">
        <f t="shared" si="700"/>
        <v/>
      </c>
      <c r="C4073" s="296" t="str">
        <f t="shared" si="701"/>
        <v/>
      </c>
      <c r="D4073" s="297" t="str">
        <f t="shared" si="702"/>
        <v/>
      </c>
      <c r="E4073" s="298" t="str">
        <f t="shared" si="704"/>
        <v/>
      </c>
      <c r="F4073" s="297"/>
      <c r="G4073" s="297">
        <v>4073</v>
      </c>
      <c r="H4073" s="296" t="str">
        <f t="shared" si="703"/>
        <v/>
      </c>
      <c r="I4073" s="299" t="str">
        <f t="shared" si="696"/>
        <v/>
      </c>
      <c r="J4073" s="93"/>
      <c r="L4073" s="278">
        <f t="shared" si="697"/>
        <v>0</v>
      </c>
      <c r="M4073" s="278">
        <f t="shared" si="698"/>
        <v>0</v>
      </c>
      <c r="N4073" s="319">
        <f t="shared" si="699"/>
        <v>0</v>
      </c>
      <c r="O4073" s="300"/>
      <c r="P4073" s="300"/>
      <c r="Q4073" s="297"/>
      <c r="R4073" s="297"/>
      <c r="S4073" s="299" t="str">
        <f t="shared" si="705"/>
        <v/>
      </c>
    </row>
    <row r="4074" spans="1:19" ht="30" customHeight="1" x14ac:dyDescent="0.2">
      <c r="A4074" s="277" t="str">
        <f t="shared" si="695"/>
        <v/>
      </c>
      <c r="B4074" s="296" t="str">
        <f t="shared" si="700"/>
        <v/>
      </c>
      <c r="C4074" s="296" t="str">
        <f t="shared" si="701"/>
        <v/>
      </c>
      <c r="D4074" s="297" t="str">
        <f t="shared" si="702"/>
        <v/>
      </c>
      <c r="E4074" s="298" t="str">
        <f t="shared" si="704"/>
        <v/>
      </c>
      <c r="F4074" s="297"/>
      <c r="G4074" s="297">
        <v>4074</v>
      </c>
      <c r="H4074" s="296" t="str">
        <f t="shared" si="703"/>
        <v/>
      </c>
      <c r="I4074" s="299" t="str">
        <f t="shared" si="696"/>
        <v/>
      </c>
      <c r="J4074" s="93"/>
      <c r="L4074" s="278">
        <f t="shared" si="697"/>
        <v>0</v>
      </c>
      <c r="M4074" s="278">
        <f t="shared" si="698"/>
        <v>0</v>
      </c>
      <c r="N4074" s="319">
        <f t="shared" si="699"/>
        <v>0</v>
      </c>
      <c r="O4074" s="300"/>
      <c r="P4074" s="300"/>
      <c r="Q4074" s="297"/>
      <c r="R4074" s="297"/>
      <c r="S4074" s="299" t="str">
        <f t="shared" si="705"/>
        <v/>
      </c>
    </row>
    <row r="4075" spans="1:19" ht="30" customHeight="1" x14ac:dyDescent="0.2">
      <c r="A4075" s="277" t="str">
        <f t="shared" si="695"/>
        <v/>
      </c>
      <c r="B4075" s="296" t="str">
        <f t="shared" si="700"/>
        <v/>
      </c>
      <c r="C4075" s="296" t="str">
        <f t="shared" si="701"/>
        <v/>
      </c>
      <c r="D4075" s="297" t="str">
        <f t="shared" si="702"/>
        <v/>
      </c>
      <c r="E4075" s="298" t="str">
        <f t="shared" si="704"/>
        <v/>
      </c>
      <c r="F4075" s="297"/>
      <c r="G4075" s="297">
        <v>4075</v>
      </c>
      <c r="H4075" s="296" t="str">
        <f t="shared" si="703"/>
        <v/>
      </c>
      <c r="I4075" s="299" t="str">
        <f t="shared" si="696"/>
        <v/>
      </c>
      <c r="J4075" s="93"/>
      <c r="L4075" s="278">
        <f t="shared" si="697"/>
        <v>0</v>
      </c>
      <c r="M4075" s="278">
        <f t="shared" si="698"/>
        <v>0</v>
      </c>
      <c r="N4075" s="319">
        <f t="shared" si="699"/>
        <v>0</v>
      </c>
      <c r="O4075" s="300"/>
      <c r="P4075" s="300"/>
      <c r="Q4075" s="297"/>
      <c r="R4075" s="297"/>
      <c r="S4075" s="299" t="str">
        <f t="shared" si="705"/>
        <v/>
      </c>
    </row>
    <row r="4076" spans="1:19" ht="30" customHeight="1" x14ac:dyDescent="0.2">
      <c r="A4076" s="277" t="str">
        <f t="shared" si="695"/>
        <v/>
      </c>
      <c r="B4076" s="296" t="str">
        <f t="shared" si="700"/>
        <v/>
      </c>
      <c r="C4076" s="296" t="str">
        <f t="shared" si="701"/>
        <v/>
      </c>
      <c r="D4076" s="297" t="str">
        <f t="shared" si="702"/>
        <v/>
      </c>
      <c r="E4076" s="298" t="str">
        <f t="shared" si="704"/>
        <v/>
      </c>
      <c r="F4076" s="297"/>
      <c r="G4076" s="297">
        <v>4076</v>
      </c>
      <c r="H4076" s="296" t="str">
        <f t="shared" si="703"/>
        <v/>
      </c>
      <c r="I4076" s="299" t="str">
        <f t="shared" si="696"/>
        <v/>
      </c>
      <c r="J4076" s="93"/>
      <c r="L4076" s="278">
        <f t="shared" si="697"/>
        <v>0</v>
      </c>
      <c r="M4076" s="278">
        <f t="shared" si="698"/>
        <v>0</v>
      </c>
      <c r="N4076" s="319">
        <f t="shared" si="699"/>
        <v>0</v>
      </c>
      <c r="O4076" s="300"/>
      <c r="P4076" s="300"/>
      <c r="Q4076" s="297"/>
      <c r="R4076" s="297"/>
      <c r="S4076" s="299" t="str">
        <f t="shared" si="705"/>
        <v/>
      </c>
    </row>
    <row r="4077" spans="1:19" ht="30" customHeight="1" x14ac:dyDescent="0.2">
      <c r="A4077" s="277" t="str">
        <f t="shared" si="695"/>
        <v/>
      </c>
      <c r="B4077" s="296" t="str">
        <f t="shared" si="700"/>
        <v/>
      </c>
      <c r="C4077" s="296" t="str">
        <f t="shared" si="701"/>
        <v/>
      </c>
      <c r="D4077" s="297" t="str">
        <f t="shared" si="702"/>
        <v/>
      </c>
      <c r="E4077" s="298" t="str">
        <f t="shared" si="704"/>
        <v/>
      </c>
      <c r="F4077" s="297"/>
      <c r="G4077" s="297">
        <v>4077</v>
      </c>
      <c r="H4077" s="296" t="str">
        <f t="shared" si="703"/>
        <v/>
      </c>
      <c r="I4077" s="299" t="str">
        <f t="shared" si="696"/>
        <v/>
      </c>
      <c r="J4077" s="93"/>
      <c r="L4077" s="278">
        <f t="shared" si="697"/>
        <v>0</v>
      </c>
      <c r="M4077" s="278">
        <f t="shared" si="698"/>
        <v>0</v>
      </c>
      <c r="N4077" s="319">
        <f t="shared" si="699"/>
        <v>0</v>
      </c>
      <c r="O4077" s="300"/>
      <c r="P4077" s="300"/>
      <c r="Q4077" s="297"/>
      <c r="R4077" s="297"/>
      <c r="S4077" s="299" t="str">
        <f t="shared" si="705"/>
        <v/>
      </c>
    </row>
    <row r="4078" spans="1:19" ht="30" customHeight="1" x14ac:dyDescent="0.2">
      <c r="A4078" s="277" t="str">
        <f t="shared" si="695"/>
        <v/>
      </c>
      <c r="B4078" s="296" t="str">
        <f t="shared" si="700"/>
        <v/>
      </c>
      <c r="C4078" s="296" t="str">
        <f t="shared" si="701"/>
        <v/>
      </c>
      <c r="D4078" s="297" t="str">
        <f t="shared" si="702"/>
        <v/>
      </c>
      <c r="E4078" s="298" t="str">
        <f t="shared" si="704"/>
        <v/>
      </c>
      <c r="F4078" s="297"/>
      <c r="G4078" s="297">
        <v>4078</v>
      </c>
      <c r="H4078" s="296" t="str">
        <f t="shared" si="703"/>
        <v/>
      </c>
      <c r="I4078" s="299" t="str">
        <f t="shared" si="696"/>
        <v/>
      </c>
      <c r="J4078" s="93"/>
      <c r="L4078" s="278">
        <f t="shared" si="697"/>
        <v>0</v>
      </c>
      <c r="M4078" s="278">
        <f t="shared" si="698"/>
        <v>0</v>
      </c>
      <c r="N4078" s="319">
        <f t="shared" si="699"/>
        <v>0</v>
      </c>
      <c r="O4078" s="300"/>
      <c r="P4078" s="300"/>
      <c r="Q4078" s="297"/>
      <c r="R4078" s="297"/>
      <c r="S4078" s="299" t="str">
        <f t="shared" si="705"/>
        <v/>
      </c>
    </row>
    <row r="4079" spans="1:19" ht="30" customHeight="1" x14ac:dyDescent="0.2">
      <c r="A4079" s="277" t="str">
        <f t="shared" si="695"/>
        <v/>
      </c>
      <c r="B4079" s="296" t="str">
        <f t="shared" si="700"/>
        <v/>
      </c>
      <c r="C4079" s="296" t="str">
        <f t="shared" si="701"/>
        <v/>
      </c>
      <c r="D4079" s="297" t="str">
        <f t="shared" si="702"/>
        <v/>
      </c>
      <c r="E4079" s="298" t="str">
        <f t="shared" si="704"/>
        <v/>
      </c>
      <c r="F4079" s="297"/>
      <c r="G4079" s="297">
        <v>4079</v>
      </c>
      <c r="H4079" s="296" t="str">
        <f t="shared" si="703"/>
        <v/>
      </c>
      <c r="I4079" s="299" t="str">
        <f t="shared" si="696"/>
        <v/>
      </c>
      <c r="J4079" s="93"/>
      <c r="L4079" s="278">
        <f t="shared" si="697"/>
        <v>0</v>
      </c>
      <c r="M4079" s="278">
        <f t="shared" si="698"/>
        <v>0</v>
      </c>
      <c r="N4079" s="319">
        <f t="shared" si="699"/>
        <v>0</v>
      </c>
      <c r="O4079" s="300"/>
      <c r="P4079" s="300"/>
      <c r="Q4079" s="297"/>
      <c r="R4079" s="297"/>
      <c r="S4079" s="299" t="str">
        <f t="shared" si="705"/>
        <v/>
      </c>
    </row>
    <row r="4080" spans="1:19" ht="30" customHeight="1" x14ac:dyDescent="0.2">
      <c r="A4080" s="277" t="str">
        <f t="shared" si="695"/>
        <v/>
      </c>
      <c r="B4080" s="296" t="str">
        <f t="shared" si="700"/>
        <v/>
      </c>
      <c r="C4080" s="296" t="str">
        <f t="shared" si="701"/>
        <v/>
      </c>
      <c r="D4080" s="297" t="str">
        <f t="shared" si="702"/>
        <v/>
      </c>
      <c r="E4080" s="298" t="str">
        <f t="shared" si="704"/>
        <v/>
      </c>
      <c r="F4080" s="297"/>
      <c r="G4080" s="297">
        <v>4080</v>
      </c>
      <c r="H4080" s="296" t="str">
        <f t="shared" si="703"/>
        <v/>
      </c>
      <c r="I4080" s="299" t="str">
        <f t="shared" si="696"/>
        <v/>
      </c>
      <c r="J4080" s="93"/>
      <c r="L4080" s="278">
        <f t="shared" si="697"/>
        <v>0</v>
      </c>
      <c r="M4080" s="278">
        <f t="shared" si="698"/>
        <v>0</v>
      </c>
      <c r="N4080" s="319">
        <f t="shared" si="699"/>
        <v>0</v>
      </c>
      <c r="O4080" s="300"/>
      <c r="P4080" s="300"/>
      <c r="Q4080" s="297"/>
      <c r="R4080" s="297"/>
      <c r="S4080" s="299" t="str">
        <f t="shared" si="705"/>
        <v/>
      </c>
    </row>
    <row r="4081" spans="1:19" ht="30" customHeight="1" x14ac:dyDescent="0.2">
      <c r="A4081" s="277" t="str">
        <f t="shared" si="695"/>
        <v/>
      </c>
      <c r="B4081" s="296" t="str">
        <f t="shared" si="700"/>
        <v/>
      </c>
      <c r="C4081" s="296" t="str">
        <f t="shared" si="701"/>
        <v/>
      </c>
      <c r="D4081" s="297" t="str">
        <f t="shared" si="702"/>
        <v/>
      </c>
      <c r="E4081" s="298" t="str">
        <f t="shared" si="704"/>
        <v/>
      </c>
      <c r="F4081" s="297"/>
      <c r="G4081" s="297">
        <v>4081</v>
      </c>
      <c r="H4081" s="296" t="str">
        <f t="shared" si="703"/>
        <v/>
      </c>
      <c r="I4081" s="299" t="str">
        <f t="shared" si="696"/>
        <v/>
      </c>
      <c r="J4081" s="93"/>
      <c r="L4081" s="278">
        <f t="shared" si="697"/>
        <v>0</v>
      </c>
      <c r="M4081" s="278">
        <f t="shared" si="698"/>
        <v>0</v>
      </c>
      <c r="N4081" s="319">
        <f t="shared" si="699"/>
        <v>0</v>
      </c>
      <c r="O4081" s="300"/>
      <c r="P4081" s="300"/>
      <c r="Q4081" s="297"/>
      <c r="R4081" s="297"/>
      <c r="S4081" s="299" t="str">
        <f t="shared" si="705"/>
        <v/>
      </c>
    </row>
    <row r="4082" spans="1:19" ht="30" customHeight="1" x14ac:dyDescent="0.2">
      <c r="A4082" s="277" t="str">
        <f t="shared" si="695"/>
        <v/>
      </c>
      <c r="B4082" s="296" t="str">
        <f t="shared" si="700"/>
        <v/>
      </c>
      <c r="C4082" s="296" t="str">
        <f t="shared" si="701"/>
        <v/>
      </c>
      <c r="D4082" s="297" t="str">
        <f t="shared" si="702"/>
        <v/>
      </c>
      <c r="E4082" s="298" t="str">
        <f t="shared" si="704"/>
        <v/>
      </c>
      <c r="F4082" s="297"/>
      <c r="G4082" s="297">
        <v>4082</v>
      </c>
      <c r="H4082" s="296" t="str">
        <f t="shared" si="703"/>
        <v/>
      </c>
      <c r="I4082" s="299" t="str">
        <f t="shared" si="696"/>
        <v/>
      </c>
      <c r="J4082" s="93"/>
      <c r="L4082" s="278">
        <f t="shared" si="697"/>
        <v>0</v>
      </c>
      <c r="M4082" s="278">
        <f t="shared" si="698"/>
        <v>0</v>
      </c>
      <c r="N4082" s="319">
        <f t="shared" si="699"/>
        <v>0</v>
      </c>
      <c r="O4082" s="300"/>
      <c r="P4082" s="300"/>
      <c r="Q4082" s="297"/>
      <c r="R4082" s="297"/>
      <c r="S4082" s="299" t="str">
        <f t="shared" si="705"/>
        <v/>
      </c>
    </row>
    <row r="4083" spans="1:19" ht="30" customHeight="1" x14ac:dyDescent="0.2">
      <c r="A4083" s="277" t="str">
        <f t="shared" si="695"/>
        <v/>
      </c>
      <c r="B4083" s="296" t="str">
        <f t="shared" si="700"/>
        <v/>
      </c>
      <c r="C4083" s="296" t="str">
        <f t="shared" si="701"/>
        <v/>
      </c>
      <c r="D4083" s="297" t="str">
        <f t="shared" si="702"/>
        <v/>
      </c>
      <c r="E4083" s="298" t="str">
        <f t="shared" si="704"/>
        <v/>
      </c>
      <c r="F4083" s="297"/>
      <c r="G4083" s="297">
        <v>4083</v>
      </c>
      <c r="H4083" s="296" t="str">
        <f t="shared" si="703"/>
        <v/>
      </c>
      <c r="I4083" s="299" t="str">
        <f t="shared" si="696"/>
        <v/>
      </c>
      <c r="J4083" s="93"/>
      <c r="L4083" s="278">
        <f t="shared" si="697"/>
        <v>0</v>
      </c>
      <c r="M4083" s="278">
        <f t="shared" si="698"/>
        <v>0</v>
      </c>
      <c r="N4083" s="319">
        <f t="shared" si="699"/>
        <v>0</v>
      </c>
      <c r="O4083" s="300"/>
      <c r="P4083" s="300"/>
      <c r="Q4083" s="297"/>
      <c r="R4083" s="297"/>
      <c r="S4083" s="299" t="str">
        <f t="shared" si="705"/>
        <v/>
      </c>
    </row>
    <row r="4084" spans="1:19" ht="30" customHeight="1" x14ac:dyDescent="0.2">
      <c r="A4084" s="277" t="str">
        <f t="shared" si="695"/>
        <v/>
      </c>
      <c r="B4084" s="296" t="str">
        <f t="shared" si="700"/>
        <v/>
      </c>
      <c r="C4084" s="296" t="str">
        <f t="shared" si="701"/>
        <v/>
      </c>
      <c r="D4084" s="297" t="str">
        <f t="shared" si="702"/>
        <v/>
      </c>
      <c r="E4084" s="298" t="str">
        <f t="shared" si="704"/>
        <v/>
      </c>
      <c r="F4084" s="297"/>
      <c r="G4084" s="297">
        <v>4084</v>
      </c>
      <c r="H4084" s="296" t="str">
        <f t="shared" si="703"/>
        <v/>
      </c>
      <c r="I4084" s="299" t="str">
        <f t="shared" si="696"/>
        <v/>
      </c>
      <c r="J4084" s="93"/>
      <c r="L4084" s="278">
        <f t="shared" si="697"/>
        <v>0</v>
      </c>
      <c r="M4084" s="278">
        <f t="shared" si="698"/>
        <v>0</v>
      </c>
      <c r="N4084" s="319">
        <f t="shared" si="699"/>
        <v>0</v>
      </c>
      <c r="O4084" s="300"/>
      <c r="P4084" s="300"/>
      <c r="Q4084" s="297"/>
      <c r="R4084" s="297"/>
      <c r="S4084" s="299" t="str">
        <f t="shared" si="705"/>
        <v/>
      </c>
    </row>
    <row r="4085" spans="1:19" ht="30" customHeight="1" x14ac:dyDescent="0.2">
      <c r="A4085" s="277" t="str">
        <f t="shared" si="695"/>
        <v/>
      </c>
      <c r="B4085" s="296" t="str">
        <f t="shared" si="700"/>
        <v/>
      </c>
      <c r="C4085" s="296" t="str">
        <f t="shared" si="701"/>
        <v/>
      </c>
      <c r="D4085" s="297" t="str">
        <f t="shared" si="702"/>
        <v/>
      </c>
      <c r="E4085" s="298" t="str">
        <f t="shared" si="704"/>
        <v/>
      </c>
      <c r="F4085" s="297"/>
      <c r="G4085" s="297">
        <v>4085</v>
      </c>
      <c r="H4085" s="296" t="str">
        <f t="shared" si="703"/>
        <v/>
      </c>
      <c r="I4085" s="299" t="str">
        <f t="shared" si="696"/>
        <v/>
      </c>
      <c r="J4085" s="93"/>
      <c r="L4085" s="278">
        <f t="shared" si="697"/>
        <v>0</v>
      </c>
      <c r="M4085" s="278">
        <f t="shared" si="698"/>
        <v>0</v>
      </c>
      <c r="N4085" s="319">
        <f t="shared" si="699"/>
        <v>0</v>
      </c>
      <c r="O4085" s="300"/>
      <c r="P4085" s="300"/>
      <c r="Q4085" s="297"/>
      <c r="R4085" s="297"/>
      <c r="S4085" s="299" t="str">
        <f t="shared" si="705"/>
        <v/>
      </c>
    </row>
    <row r="4086" spans="1:19" ht="30" customHeight="1" x14ac:dyDescent="0.2">
      <c r="A4086" s="277" t="str">
        <f t="shared" si="695"/>
        <v/>
      </c>
      <c r="B4086" s="296" t="str">
        <f t="shared" si="700"/>
        <v/>
      </c>
      <c r="C4086" s="296" t="str">
        <f t="shared" si="701"/>
        <v/>
      </c>
      <c r="D4086" s="297" t="str">
        <f t="shared" si="702"/>
        <v/>
      </c>
      <c r="E4086" s="298" t="str">
        <f t="shared" si="704"/>
        <v/>
      </c>
      <c r="F4086" s="297"/>
      <c r="G4086" s="297">
        <v>4086</v>
      </c>
      <c r="H4086" s="296" t="str">
        <f t="shared" si="703"/>
        <v/>
      </c>
      <c r="I4086" s="299" t="str">
        <f t="shared" si="696"/>
        <v/>
      </c>
      <c r="J4086" s="93"/>
      <c r="L4086" s="278">
        <f t="shared" si="697"/>
        <v>0</v>
      </c>
      <c r="M4086" s="278">
        <f t="shared" si="698"/>
        <v>0</v>
      </c>
      <c r="N4086" s="319">
        <f t="shared" si="699"/>
        <v>0</v>
      </c>
      <c r="O4086" s="300"/>
      <c r="P4086" s="300"/>
      <c r="Q4086" s="297"/>
      <c r="R4086" s="297"/>
      <c r="S4086" s="299" t="str">
        <f t="shared" si="705"/>
        <v/>
      </c>
    </row>
    <row r="4087" spans="1:19" ht="30" customHeight="1" x14ac:dyDescent="0.2">
      <c r="A4087" s="277" t="str">
        <f t="shared" si="695"/>
        <v/>
      </c>
      <c r="B4087" s="296" t="str">
        <f t="shared" si="700"/>
        <v/>
      </c>
      <c r="C4087" s="296" t="str">
        <f t="shared" si="701"/>
        <v/>
      </c>
      <c r="D4087" s="297" t="str">
        <f t="shared" si="702"/>
        <v/>
      </c>
      <c r="E4087" s="298" t="str">
        <f t="shared" si="704"/>
        <v/>
      </c>
      <c r="F4087" s="297"/>
      <c r="G4087" s="297">
        <v>4087</v>
      </c>
      <c r="H4087" s="296" t="str">
        <f t="shared" si="703"/>
        <v/>
      </c>
      <c r="I4087" s="299" t="str">
        <f t="shared" si="696"/>
        <v/>
      </c>
      <c r="J4087" s="93"/>
      <c r="L4087" s="278">
        <f t="shared" si="697"/>
        <v>0</v>
      </c>
      <c r="M4087" s="278">
        <f t="shared" si="698"/>
        <v>0</v>
      </c>
      <c r="N4087" s="319">
        <f t="shared" si="699"/>
        <v>0</v>
      </c>
      <c r="O4087" s="300"/>
      <c r="P4087" s="300"/>
      <c r="Q4087" s="297"/>
      <c r="R4087" s="297"/>
      <c r="S4087" s="299" t="str">
        <f t="shared" si="705"/>
        <v/>
      </c>
    </row>
    <row r="4088" spans="1:19" ht="30" customHeight="1" x14ac:dyDescent="0.2">
      <c r="A4088" s="277" t="str">
        <f t="shared" si="695"/>
        <v/>
      </c>
      <c r="B4088" s="296" t="str">
        <f t="shared" si="700"/>
        <v/>
      </c>
      <c r="C4088" s="296" t="str">
        <f t="shared" si="701"/>
        <v/>
      </c>
      <c r="D4088" s="297" t="str">
        <f t="shared" si="702"/>
        <v/>
      </c>
      <c r="E4088" s="298" t="str">
        <f t="shared" si="704"/>
        <v/>
      </c>
      <c r="F4088" s="297"/>
      <c r="G4088" s="297">
        <v>4088</v>
      </c>
      <c r="H4088" s="296" t="str">
        <f t="shared" si="703"/>
        <v/>
      </c>
      <c r="I4088" s="299" t="str">
        <f t="shared" si="696"/>
        <v/>
      </c>
      <c r="J4088" s="93"/>
      <c r="L4088" s="278">
        <f t="shared" si="697"/>
        <v>0</v>
      </c>
      <c r="M4088" s="278">
        <f t="shared" si="698"/>
        <v>0</v>
      </c>
      <c r="N4088" s="319">
        <f t="shared" si="699"/>
        <v>0</v>
      </c>
      <c r="O4088" s="300"/>
      <c r="P4088" s="300"/>
      <c r="Q4088" s="297"/>
      <c r="R4088" s="297"/>
      <c r="S4088" s="299" t="str">
        <f t="shared" si="705"/>
        <v/>
      </c>
    </row>
    <row r="4089" spans="1:19" ht="30" customHeight="1" x14ac:dyDescent="0.2">
      <c r="A4089" s="277" t="str">
        <f t="shared" si="695"/>
        <v/>
      </c>
      <c r="B4089" s="296" t="str">
        <f t="shared" si="700"/>
        <v/>
      </c>
      <c r="C4089" s="296" t="str">
        <f t="shared" si="701"/>
        <v/>
      </c>
      <c r="D4089" s="297" t="str">
        <f t="shared" si="702"/>
        <v/>
      </c>
      <c r="E4089" s="298" t="str">
        <f t="shared" si="704"/>
        <v/>
      </c>
      <c r="F4089" s="297"/>
      <c r="G4089" s="297">
        <v>4089</v>
      </c>
      <c r="H4089" s="296" t="str">
        <f t="shared" si="703"/>
        <v/>
      </c>
      <c r="I4089" s="299" t="str">
        <f t="shared" si="696"/>
        <v/>
      </c>
      <c r="J4089" s="93"/>
      <c r="L4089" s="278">
        <f t="shared" si="697"/>
        <v>0</v>
      </c>
      <c r="M4089" s="278">
        <f t="shared" si="698"/>
        <v>0</v>
      </c>
      <c r="N4089" s="319">
        <f t="shared" si="699"/>
        <v>0</v>
      </c>
      <c r="O4089" s="300"/>
      <c r="P4089" s="300"/>
      <c r="Q4089" s="297"/>
      <c r="R4089" s="297"/>
      <c r="S4089" s="299" t="str">
        <f t="shared" si="705"/>
        <v/>
      </c>
    </row>
    <row r="4090" spans="1:19" ht="30" customHeight="1" x14ac:dyDescent="0.2">
      <c r="A4090" s="277" t="str">
        <f t="shared" si="695"/>
        <v/>
      </c>
      <c r="B4090" s="296" t="str">
        <f t="shared" si="700"/>
        <v/>
      </c>
      <c r="C4090" s="296" t="str">
        <f t="shared" si="701"/>
        <v/>
      </c>
      <c r="D4090" s="297" t="str">
        <f t="shared" si="702"/>
        <v/>
      </c>
      <c r="E4090" s="298" t="str">
        <f t="shared" si="704"/>
        <v/>
      </c>
      <c r="F4090" s="297"/>
      <c r="G4090" s="297">
        <v>4090</v>
      </c>
      <c r="H4090" s="296" t="str">
        <f t="shared" si="703"/>
        <v/>
      </c>
      <c r="I4090" s="299" t="str">
        <f t="shared" si="696"/>
        <v/>
      </c>
      <c r="J4090" s="93"/>
      <c r="L4090" s="278">
        <f t="shared" si="697"/>
        <v>0</v>
      </c>
      <c r="M4090" s="278">
        <f t="shared" si="698"/>
        <v>0</v>
      </c>
      <c r="N4090" s="319">
        <f t="shared" si="699"/>
        <v>0</v>
      </c>
      <c r="O4090" s="300"/>
      <c r="P4090" s="300"/>
      <c r="Q4090" s="297"/>
      <c r="R4090" s="297"/>
      <c r="S4090" s="299" t="str">
        <f t="shared" si="705"/>
        <v/>
      </c>
    </row>
    <row r="4091" spans="1:19" ht="30" customHeight="1" x14ac:dyDescent="0.2">
      <c r="A4091" s="277" t="str">
        <f t="shared" si="695"/>
        <v/>
      </c>
      <c r="B4091" s="296" t="str">
        <f t="shared" si="700"/>
        <v/>
      </c>
      <c r="C4091" s="296" t="str">
        <f t="shared" si="701"/>
        <v/>
      </c>
      <c r="D4091" s="297" t="str">
        <f t="shared" si="702"/>
        <v/>
      </c>
      <c r="E4091" s="298" t="str">
        <f t="shared" si="704"/>
        <v/>
      </c>
      <c r="F4091" s="297"/>
      <c r="G4091" s="297">
        <v>4091</v>
      </c>
      <c r="H4091" s="296" t="str">
        <f t="shared" si="703"/>
        <v/>
      </c>
      <c r="I4091" s="299" t="str">
        <f t="shared" si="696"/>
        <v/>
      </c>
      <c r="J4091" s="93"/>
      <c r="L4091" s="278">
        <f t="shared" si="697"/>
        <v>0</v>
      </c>
      <c r="M4091" s="278">
        <f t="shared" si="698"/>
        <v>0</v>
      </c>
      <c r="N4091" s="319">
        <f t="shared" si="699"/>
        <v>0</v>
      </c>
      <c r="O4091" s="300"/>
      <c r="P4091" s="300"/>
      <c r="Q4091" s="297"/>
      <c r="R4091" s="297"/>
      <c r="S4091" s="299" t="str">
        <f t="shared" si="705"/>
        <v/>
      </c>
    </row>
    <row r="4092" spans="1:19" ht="30" customHeight="1" x14ac:dyDescent="0.2">
      <c r="A4092" s="277" t="str">
        <f t="shared" si="695"/>
        <v/>
      </c>
      <c r="B4092" s="296" t="str">
        <f t="shared" si="700"/>
        <v/>
      </c>
      <c r="C4092" s="296" t="str">
        <f t="shared" si="701"/>
        <v/>
      </c>
      <c r="D4092" s="297" t="str">
        <f t="shared" si="702"/>
        <v/>
      </c>
      <c r="E4092" s="298" t="str">
        <f t="shared" si="704"/>
        <v/>
      </c>
      <c r="F4092" s="297"/>
      <c r="G4092" s="297">
        <v>4092</v>
      </c>
      <c r="H4092" s="296" t="str">
        <f t="shared" si="703"/>
        <v/>
      </c>
      <c r="I4092" s="299" t="str">
        <f t="shared" si="696"/>
        <v/>
      </c>
      <c r="J4092" s="93"/>
      <c r="L4092" s="278">
        <f t="shared" si="697"/>
        <v>0</v>
      </c>
      <c r="M4092" s="278">
        <f t="shared" si="698"/>
        <v>0</v>
      </c>
      <c r="N4092" s="319">
        <f t="shared" si="699"/>
        <v>0</v>
      </c>
      <c r="O4092" s="300"/>
      <c r="P4092" s="300"/>
      <c r="Q4092" s="297"/>
      <c r="R4092" s="297"/>
      <c r="S4092" s="299" t="str">
        <f t="shared" si="705"/>
        <v/>
      </c>
    </row>
    <row r="4093" spans="1:19" ht="30" customHeight="1" x14ac:dyDescent="0.2">
      <c r="A4093" s="277" t="str">
        <f t="shared" si="695"/>
        <v/>
      </c>
      <c r="B4093" s="296" t="str">
        <f t="shared" si="700"/>
        <v/>
      </c>
      <c r="C4093" s="296" t="str">
        <f t="shared" si="701"/>
        <v/>
      </c>
      <c r="D4093" s="297" t="str">
        <f t="shared" si="702"/>
        <v/>
      </c>
      <c r="E4093" s="298" t="str">
        <f t="shared" si="704"/>
        <v/>
      </c>
      <c r="F4093" s="297"/>
      <c r="G4093" s="297">
        <v>4093</v>
      </c>
      <c r="H4093" s="296" t="str">
        <f t="shared" si="703"/>
        <v/>
      </c>
      <c r="I4093" s="299" t="str">
        <f t="shared" si="696"/>
        <v/>
      </c>
      <c r="J4093" s="93"/>
      <c r="L4093" s="278">
        <f t="shared" si="697"/>
        <v>0</v>
      </c>
      <c r="M4093" s="278">
        <f t="shared" si="698"/>
        <v>0</v>
      </c>
      <c r="N4093" s="319">
        <f t="shared" si="699"/>
        <v>0</v>
      </c>
      <c r="O4093" s="300"/>
      <c r="P4093" s="300"/>
      <c r="Q4093" s="297"/>
      <c r="R4093" s="297"/>
      <c r="S4093" s="299" t="str">
        <f t="shared" si="705"/>
        <v/>
      </c>
    </row>
    <row r="4094" spans="1:19" ht="30" customHeight="1" x14ac:dyDescent="0.2">
      <c r="A4094" s="277" t="str">
        <f t="shared" si="695"/>
        <v/>
      </c>
      <c r="B4094" s="296" t="str">
        <f t="shared" si="700"/>
        <v/>
      </c>
      <c r="C4094" s="296" t="str">
        <f t="shared" si="701"/>
        <v/>
      </c>
      <c r="D4094" s="297" t="str">
        <f t="shared" si="702"/>
        <v/>
      </c>
      <c r="E4094" s="298" t="str">
        <f t="shared" si="704"/>
        <v/>
      </c>
      <c r="F4094" s="297"/>
      <c r="G4094" s="297">
        <v>4094</v>
      </c>
      <c r="H4094" s="296" t="str">
        <f t="shared" si="703"/>
        <v/>
      </c>
      <c r="I4094" s="299" t="str">
        <f t="shared" si="696"/>
        <v/>
      </c>
      <c r="J4094" s="93"/>
      <c r="L4094" s="278">
        <f t="shared" si="697"/>
        <v>0</v>
      </c>
      <c r="M4094" s="278">
        <f t="shared" si="698"/>
        <v>0</v>
      </c>
      <c r="N4094" s="319">
        <f t="shared" si="699"/>
        <v>0</v>
      </c>
      <c r="O4094" s="300"/>
      <c r="P4094" s="300"/>
      <c r="Q4094" s="297"/>
      <c r="R4094" s="297"/>
      <c r="S4094" s="299" t="str">
        <f t="shared" si="705"/>
        <v/>
      </c>
    </row>
    <row r="4095" spans="1:19" ht="30" customHeight="1" x14ac:dyDescent="0.2">
      <c r="A4095" s="277" t="str">
        <f t="shared" si="695"/>
        <v/>
      </c>
      <c r="B4095" s="296" t="str">
        <f t="shared" si="700"/>
        <v/>
      </c>
      <c r="C4095" s="296" t="str">
        <f t="shared" si="701"/>
        <v/>
      </c>
      <c r="D4095" s="297" t="str">
        <f t="shared" si="702"/>
        <v/>
      </c>
      <c r="E4095" s="298" t="str">
        <f t="shared" si="704"/>
        <v/>
      </c>
      <c r="F4095" s="297"/>
      <c r="G4095" s="297">
        <v>4095</v>
      </c>
      <c r="H4095" s="296" t="str">
        <f t="shared" si="703"/>
        <v/>
      </c>
      <c r="I4095" s="299" t="str">
        <f t="shared" si="696"/>
        <v/>
      </c>
      <c r="J4095" s="93"/>
      <c r="L4095" s="278">
        <f t="shared" si="697"/>
        <v>0</v>
      </c>
      <c r="M4095" s="278">
        <f t="shared" si="698"/>
        <v>0</v>
      </c>
      <c r="N4095" s="319">
        <f t="shared" si="699"/>
        <v>0</v>
      </c>
      <c r="O4095" s="300"/>
      <c r="P4095" s="300"/>
      <c r="Q4095" s="297"/>
      <c r="R4095" s="297"/>
      <c r="S4095" s="299" t="str">
        <f t="shared" si="705"/>
        <v/>
      </c>
    </row>
    <row r="4096" spans="1:19" ht="30" customHeight="1" x14ac:dyDescent="0.2">
      <c r="A4096" s="277" t="str">
        <f t="shared" si="695"/>
        <v/>
      </c>
      <c r="B4096" s="296" t="str">
        <f t="shared" si="700"/>
        <v/>
      </c>
      <c r="C4096" s="296" t="str">
        <f t="shared" si="701"/>
        <v/>
      </c>
      <c r="D4096" s="297" t="str">
        <f t="shared" si="702"/>
        <v/>
      </c>
      <c r="E4096" s="298" t="str">
        <f t="shared" si="704"/>
        <v/>
      </c>
      <c r="F4096" s="297"/>
      <c r="G4096" s="297">
        <v>4096</v>
      </c>
      <c r="H4096" s="296" t="str">
        <f t="shared" si="703"/>
        <v/>
      </c>
      <c r="I4096" s="299" t="str">
        <f t="shared" si="696"/>
        <v/>
      </c>
      <c r="J4096" s="93"/>
      <c r="L4096" s="278">
        <f t="shared" si="697"/>
        <v>0</v>
      </c>
      <c r="M4096" s="278">
        <f t="shared" si="698"/>
        <v>0</v>
      </c>
      <c r="N4096" s="319">
        <f t="shared" si="699"/>
        <v>0</v>
      </c>
      <c r="O4096" s="300"/>
      <c r="P4096" s="300"/>
      <c r="Q4096" s="297"/>
      <c r="R4096" s="297"/>
      <c r="S4096" s="299" t="str">
        <f t="shared" si="705"/>
        <v/>
      </c>
    </row>
    <row r="4097" spans="1:19" ht="30" customHeight="1" x14ac:dyDescent="0.2">
      <c r="A4097" s="277" t="str">
        <f t="shared" si="695"/>
        <v/>
      </c>
      <c r="B4097" s="296" t="str">
        <f t="shared" si="700"/>
        <v/>
      </c>
      <c r="C4097" s="296" t="str">
        <f t="shared" si="701"/>
        <v/>
      </c>
      <c r="D4097" s="297" t="str">
        <f t="shared" si="702"/>
        <v/>
      </c>
      <c r="E4097" s="298" t="str">
        <f t="shared" si="704"/>
        <v/>
      </c>
      <c r="F4097" s="297"/>
      <c r="G4097" s="297">
        <v>4097</v>
      </c>
      <c r="H4097" s="296" t="str">
        <f t="shared" si="703"/>
        <v/>
      </c>
      <c r="I4097" s="299" t="str">
        <f t="shared" si="696"/>
        <v/>
      </c>
      <c r="J4097" s="93"/>
      <c r="L4097" s="278">
        <f t="shared" si="697"/>
        <v>0</v>
      </c>
      <c r="M4097" s="278">
        <f t="shared" si="698"/>
        <v>0</v>
      </c>
      <c r="N4097" s="319">
        <f t="shared" si="699"/>
        <v>0</v>
      </c>
      <c r="O4097" s="300"/>
      <c r="P4097" s="300"/>
      <c r="Q4097" s="297"/>
      <c r="R4097" s="297"/>
      <c r="S4097" s="299" t="str">
        <f t="shared" si="705"/>
        <v/>
      </c>
    </row>
    <row r="4098" spans="1:19" ht="30" customHeight="1" x14ac:dyDescent="0.2">
      <c r="A4098" s="277" t="str">
        <f t="shared" ref="A4098:A4161" si="706">IF(B4098="","",$W$3)</f>
        <v/>
      </c>
      <c r="B4098" s="296" t="str">
        <f t="shared" si="700"/>
        <v/>
      </c>
      <c r="C4098" s="296" t="str">
        <f t="shared" si="701"/>
        <v/>
      </c>
      <c r="D4098" s="297" t="str">
        <f t="shared" si="702"/>
        <v/>
      </c>
      <c r="E4098" s="298" t="str">
        <f t="shared" si="704"/>
        <v/>
      </c>
      <c r="F4098" s="297"/>
      <c r="G4098" s="297">
        <v>4098</v>
      </c>
      <c r="H4098" s="296" t="str">
        <f t="shared" si="703"/>
        <v/>
      </c>
      <c r="I4098" s="299" t="str">
        <f t="shared" ref="I4098:I4161" si="707">IF(H4098="","",CONCATENATE("C",IF(H4098&gt;$X$1-25,0,INT(($X$1-H4098-20)/5))))</f>
        <v/>
      </c>
      <c r="J4098" s="93"/>
      <c r="L4098" s="278">
        <f t="shared" ref="L4098:L4161" si="708">IF(D4098="M",1,0)</f>
        <v>0</v>
      </c>
      <c r="M4098" s="278">
        <f t="shared" ref="M4098:M4161" si="709">IF(D4098="F",1,0)</f>
        <v>0</v>
      </c>
      <c r="N4098" s="319">
        <f t="shared" ref="N4098:N4161" si="710">IF(COUNTBLANK(O4098:R4098)=0,1,0)</f>
        <v>0</v>
      </c>
      <c r="O4098" s="300"/>
      <c r="P4098" s="300"/>
      <c r="Q4098" s="297"/>
      <c r="R4098" s="297"/>
      <c r="S4098" s="299" t="str">
        <f t="shared" si="705"/>
        <v/>
      </c>
    </row>
    <row r="4099" spans="1:19" ht="30" customHeight="1" x14ac:dyDescent="0.2">
      <c r="A4099" s="277" t="str">
        <f t="shared" si="706"/>
        <v/>
      </c>
      <c r="B4099" s="296" t="str">
        <f t="shared" ref="B4099:B4162" si="711">IF(O4099="","",O4099)</f>
        <v/>
      </c>
      <c r="C4099" s="296" t="str">
        <f t="shared" ref="C4099:C4162" si="712">IF(P4099="","",P4099)</f>
        <v/>
      </c>
      <c r="D4099" s="297" t="str">
        <f t="shared" ref="D4099:D4162" si="713">IF(Q4099="","",Q4099)</f>
        <v/>
      </c>
      <c r="E4099" s="298" t="str">
        <f t="shared" si="704"/>
        <v/>
      </c>
      <c r="F4099" s="297"/>
      <c r="G4099" s="297">
        <v>4099</v>
      </c>
      <c r="H4099" s="296" t="str">
        <f t="shared" ref="H4099:H4162" si="714">IF(R4099="","",R4099)</f>
        <v/>
      </c>
      <c r="I4099" s="299" t="str">
        <f t="shared" si="707"/>
        <v/>
      </c>
      <c r="J4099" s="93"/>
      <c r="L4099" s="278">
        <f t="shared" si="708"/>
        <v>0</v>
      </c>
      <c r="M4099" s="278">
        <f t="shared" si="709"/>
        <v>0</v>
      </c>
      <c r="N4099" s="319">
        <f t="shared" si="710"/>
        <v>0</v>
      </c>
      <c r="O4099" s="300"/>
      <c r="P4099" s="300"/>
      <c r="Q4099" s="297"/>
      <c r="R4099" s="297"/>
      <c r="S4099" s="299" t="str">
        <f t="shared" si="705"/>
        <v/>
      </c>
    </row>
    <row r="4100" spans="1:19" ht="30" customHeight="1" x14ac:dyDescent="0.2">
      <c r="A4100" s="277" t="str">
        <f t="shared" si="706"/>
        <v/>
      </c>
      <c r="B4100" s="296" t="str">
        <f t="shared" si="711"/>
        <v/>
      </c>
      <c r="C4100" s="296" t="str">
        <f t="shared" si="712"/>
        <v/>
      </c>
      <c r="D4100" s="297" t="str">
        <f t="shared" si="713"/>
        <v/>
      </c>
      <c r="E4100" s="298" t="str">
        <f t="shared" ref="E4100:E4163" si="715">IF(H4100="","",VALUE(CONCATENATE("01/01/",H4100)))</f>
        <v/>
      </c>
      <c r="F4100" s="297"/>
      <c r="G4100" s="297">
        <v>4100</v>
      </c>
      <c r="H4100" s="296" t="str">
        <f t="shared" si="714"/>
        <v/>
      </c>
      <c r="I4100" s="299" t="str">
        <f t="shared" si="707"/>
        <v/>
      </c>
      <c r="J4100" s="93"/>
      <c r="L4100" s="278">
        <f t="shared" si="708"/>
        <v>0</v>
      </c>
      <c r="M4100" s="278">
        <f t="shared" si="709"/>
        <v>0</v>
      </c>
      <c r="N4100" s="319">
        <f t="shared" si="710"/>
        <v>0</v>
      </c>
      <c r="O4100" s="300"/>
      <c r="P4100" s="300"/>
      <c r="Q4100" s="297"/>
      <c r="R4100" s="297"/>
      <c r="S4100" s="299" t="str">
        <f t="shared" si="705"/>
        <v/>
      </c>
    </row>
    <row r="4101" spans="1:19" ht="30" customHeight="1" x14ac:dyDescent="0.2">
      <c r="A4101" s="277" t="str">
        <f t="shared" si="706"/>
        <v/>
      </c>
      <c r="B4101" s="296" t="str">
        <f t="shared" si="711"/>
        <v/>
      </c>
      <c r="C4101" s="296" t="str">
        <f t="shared" si="712"/>
        <v/>
      </c>
      <c r="D4101" s="297" t="str">
        <f t="shared" si="713"/>
        <v/>
      </c>
      <c r="E4101" s="298" t="str">
        <f t="shared" si="715"/>
        <v/>
      </c>
      <c r="F4101" s="297"/>
      <c r="G4101" s="297">
        <v>4101</v>
      </c>
      <c r="H4101" s="296" t="str">
        <f t="shared" si="714"/>
        <v/>
      </c>
      <c r="I4101" s="299" t="str">
        <f t="shared" si="707"/>
        <v/>
      </c>
      <c r="J4101" s="93"/>
      <c r="L4101" s="278">
        <f t="shared" si="708"/>
        <v>0</v>
      </c>
      <c r="M4101" s="278">
        <f t="shared" si="709"/>
        <v>0</v>
      </c>
      <c r="N4101" s="319">
        <f t="shared" si="710"/>
        <v>0</v>
      </c>
      <c r="O4101" s="300"/>
      <c r="P4101" s="300"/>
      <c r="Q4101" s="297"/>
      <c r="R4101" s="297"/>
      <c r="S4101" s="299" t="str">
        <f t="shared" si="705"/>
        <v/>
      </c>
    </row>
    <row r="4102" spans="1:19" ht="30" customHeight="1" x14ac:dyDescent="0.2">
      <c r="A4102" s="277" t="str">
        <f t="shared" si="706"/>
        <v/>
      </c>
      <c r="B4102" s="296" t="str">
        <f t="shared" si="711"/>
        <v/>
      </c>
      <c r="C4102" s="296" t="str">
        <f t="shared" si="712"/>
        <v/>
      </c>
      <c r="D4102" s="297" t="str">
        <f t="shared" si="713"/>
        <v/>
      </c>
      <c r="E4102" s="298" t="str">
        <f t="shared" si="715"/>
        <v/>
      </c>
      <c r="F4102" s="297"/>
      <c r="G4102" s="297">
        <v>4102</v>
      </c>
      <c r="H4102" s="296" t="str">
        <f t="shared" si="714"/>
        <v/>
      </c>
      <c r="I4102" s="299" t="str">
        <f t="shared" si="707"/>
        <v/>
      </c>
      <c r="J4102" s="93"/>
      <c r="L4102" s="278">
        <f t="shared" si="708"/>
        <v>0</v>
      </c>
      <c r="M4102" s="278">
        <f t="shared" si="709"/>
        <v>0</v>
      </c>
      <c r="N4102" s="319">
        <f t="shared" si="710"/>
        <v>0</v>
      </c>
      <c r="O4102" s="300"/>
      <c r="P4102" s="300"/>
      <c r="Q4102" s="297"/>
      <c r="R4102" s="297"/>
      <c r="S4102" s="299" t="str">
        <f t="shared" si="705"/>
        <v/>
      </c>
    </row>
    <row r="4103" spans="1:19" ht="30" customHeight="1" x14ac:dyDescent="0.2">
      <c r="A4103" s="277" t="str">
        <f t="shared" si="706"/>
        <v/>
      </c>
      <c r="B4103" s="296" t="str">
        <f t="shared" si="711"/>
        <v/>
      </c>
      <c r="C4103" s="296" t="str">
        <f t="shared" si="712"/>
        <v/>
      </c>
      <c r="D4103" s="297" t="str">
        <f t="shared" si="713"/>
        <v/>
      </c>
      <c r="E4103" s="298" t="str">
        <f t="shared" si="715"/>
        <v/>
      </c>
      <c r="F4103" s="297"/>
      <c r="G4103" s="297">
        <v>4103</v>
      </c>
      <c r="H4103" s="296" t="str">
        <f t="shared" si="714"/>
        <v/>
      </c>
      <c r="I4103" s="299" t="str">
        <f t="shared" si="707"/>
        <v/>
      </c>
      <c r="J4103" s="93"/>
      <c r="L4103" s="278">
        <f t="shared" si="708"/>
        <v>0</v>
      </c>
      <c r="M4103" s="278">
        <f t="shared" si="709"/>
        <v>0</v>
      </c>
      <c r="N4103" s="319">
        <f t="shared" si="710"/>
        <v>0</v>
      </c>
      <c r="O4103" s="300"/>
      <c r="P4103" s="300"/>
      <c r="Q4103" s="297"/>
      <c r="R4103" s="297"/>
      <c r="S4103" s="299" t="str">
        <f t="shared" si="705"/>
        <v/>
      </c>
    </row>
    <row r="4104" spans="1:19" ht="30" customHeight="1" x14ac:dyDescent="0.2">
      <c r="A4104" s="277" t="str">
        <f t="shared" si="706"/>
        <v/>
      </c>
      <c r="B4104" s="296" t="str">
        <f t="shared" si="711"/>
        <v/>
      </c>
      <c r="C4104" s="296" t="str">
        <f t="shared" si="712"/>
        <v/>
      </c>
      <c r="D4104" s="297" t="str">
        <f t="shared" si="713"/>
        <v/>
      </c>
      <c r="E4104" s="298" t="str">
        <f t="shared" si="715"/>
        <v/>
      </c>
      <c r="F4104" s="297"/>
      <c r="G4104" s="297">
        <v>4104</v>
      </c>
      <c r="H4104" s="296" t="str">
        <f t="shared" si="714"/>
        <v/>
      </c>
      <c r="I4104" s="299" t="str">
        <f t="shared" si="707"/>
        <v/>
      </c>
      <c r="J4104" s="93"/>
      <c r="L4104" s="278">
        <f t="shared" si="708"/>
        <v>0</v>
      </c>
      <c r="M4104" s="278">
        <f t="shared" si="709"/>
        <v>0</v>
      </c>
      <c r="N4104" s="319">
        <f t="shared" si="710"/>
        <v>0</v>
      </c>
      <c r="O4104" s="300"/>
      <c r="P4104" s="300"/>
      <c r="Q4104" s="297"/>
      <c r="R4104" s="297"/>
      <c r="S4104" s="299" t="str">
        <f t="shared" si="705"/>
        <v/>
      </c>
    </row>
    <row r="4105" spans="1:19" ht="30" customHeight="1" x14ac:dyDescent="0.2">
      <c r="A4105" s="277" t="str">
        <f t="shared" si="706"/>
        <v/>
      </c>
      <c r="B4105" s="296" t="str">
        <f t="shared" si="711"/>
        <v/>
      </c>
      <c r="C4105" s="296" t="str">
        <f t="shared" si="712"/>
        <v/>
      </c>
      <c r="D4105" s="297" t="str">
        <f t="shared" si="713"/>
        <v/>
      </c>
      <c r="E4105" s="298" t="str">
        <f t="shared" si="715"/>
        <v/>
      </c>
      <c r="F4105" s="297"/>
      <c r="G4105" s="297">
        <v>4105</v>
      </c>
      <c r="H4105" s="296" t="str">
        <f t="shared" si="714"/>
        <v/>
      </c>
      <c r="I4105" s="299" t="str">
        <f t="shared" si="707"/>
        <v/>
      </c>
      <c r="J4105" s="93"/>
      <c r="L4105" s="278">
        <f t="shared" si="708"/>
        <v>0</v>
      </c>
      <c r="M4105" s="278">
        <f t="shared" si="709"/>
        <v>0</v>
      </c>
      <c r="N4105" s="319">
        <f t="shared" si="710"/>
        <v>0</v>
      </c>
      <c r="O4105" s="300"/>
      <c r="P4105" s="300"/>
      <c r="Q4105" s="297"/>
      <c r="R4105" s="297"/>
      <c r="S4105" s="299" t="str">
        <f t="shared" si="705"/>
        <v/>
      </c>
    </row>
    <row r="4106" spans="1:19" ht="30" customHeight="1" x14ac:dyDescent="0.2">
      <c r="A4106" s="277" t="str">
        <f t="shared" si="706"/>
        <v/>
      </c>
      <c r="B4106" s="296" t="str">
        <f t="shared" si="711"/>
        <v/>
      </c>
      <c r="C4106" s="296" t="str">
        <f t="shared" si="712"/>
        <v/>
      </c>
      <c r="D4106" s="297" t="str">
        <f t="shared" si="713"/>
        <v/>
      </c>
      <c r="E4106" s="298" t="str">
        <f t="shared" si="715"/>
        <v/>
      </c>
      <c r="F4106" s="297"/>
      <c r="G4106" s="297">
        <v>4106</v>
      </c>
      <c r="H4106" s="296" t="str">
        <f t="shared" si="714"/>
        <v/>
      </c>
      <c r="I4106" s="299" t="str">
        <f t="shared" si="707"/>
        <v/>
      </c>
      <c r="J4106" s="93"/>
      <c r="L4106" s="278">
        <f t="shared" si="708"/>
        <v>0</v>
      </c>
      <c r="M4106" s="278">
        <f t="shared" si="709"/>
        <v>0</v>
      </c>
      <c r="N4106" s="319">
        <f t="shared" si="710"/>
        <v>0</v>
      </c>
      <c r="O4106" s="300"/>
      <c r="P4106" s="300"/>
      <c r="Q4106" s="297"/>
      <c r="R4106" s="297"/>
      <c r="S4106" s="299" t="str">
        <f t="shared" si="705"/>
        <v/>
      </c>
    </row>
    <row r="4107" spans="1:19" ht="30" customHeight="1" x14ac:dyDescent="0.2">
      <c r="A4107" s="277" t="str">
        <f t="shared" si="706"/>
        <v/>
      </c>
      <c r="B4107" s="296" t="str">
        <f t="shared" si="711"/>
        <v/>
      </c>
      <c r="C4107" s="296" t="str">
        <f t="shared" si="712"/>
        <v/>
      </c>
      <c r="D4107" s="297" t="str">
        <f t="shared" si="713"/>
        <v/>
      </c>
      <c r="E4107" s="298" t="str">
        <f t="shared" si="715"/>
        <v/>
      </c>
      <c r="F4107" s="297"/>
      <c r="G4107" s="297">
        <v>4107</v>
      </c>
      <c r="H4107" s="296" t="str">
        <f t="shared" si="714"/>
        <v/>
      </c>
      <c r="I4107" s="299" t="str">
        <f t="shared" si="707"/>
        <v/>
      </c>
      <c r="J4107" s="93"/>
      <c r="L4107" s="278">
        <f t="shared" si="708"/>
        <v>0</v>
      </c>
      <c r="M4107" s="278">
        <f t="shared" si="709"/>
        <v>0</v>
      </c>
      <c r="N4107" s="319">
        <f t="shared" si="710"/>
        <v>0</v>
      </c>
      <c r="O4107" s="300"/>
      <c r="P4107" s="300"/>
      <c r="Q4107" s="297"/>
      <c r="R4107" s="297"/>
      <c r="S4107" s="299" t="str">
        <f t="shared" si="705"/>
        <v/>
      </c>
    </row>
    <row r="4108" spans="1:19" ht="30" customHeight="1" x14ac:dyDescent="0.2">
      <c r="A4108" s="277" t="str">
        <f t="shared" si="706"/>
        <v/>
      </c>
      <c r="B4108" s="296" t="str">
        <f t="shared" si="711"/>
        <v/>
      </c>
      <c r="C4108" s="296" t="str">
        <f t="shared" si="712"/>
        <v/>
      </c>
      <c r="D4108" s="297" t="str">
        <f t="shared" si="713"/>
        <v/>
      </c>
      <c r="E4108" s="298" t="str">
        <f t="shared" si="715"/>
        <v/>
      </c>
      <c r="F4108" s="297"/>
      <c r="G4108" s="297">
        <v>4108</v>
      </c>
      <c r="H4108" s="296" t="str">
        <f t="shared" si="714"/>
        <v/>
      </c>
      <c r="I4108" s="299" t="str">
        <f t="shared" si="707"/>
        <v/>
      </c>
      <c r="J4108" s="93"/>
      <c r="L4108" s="278">
        <f t="shared" si="708"/>
        <v>0</v>
      </c>
      <c r="M4108" s="278">
        <f t="shared" si="709"/>
        <v>0</v>
      </c>
      <c r="N4108" s="319">
        <f t="shared" si="710"/>
        <v>0</v>
      </c>
      <c r="O4108" s="300"/>
      <c r="P4108" s="300"/>
      <c r="Q4108" s="297"/>
      <c r="R4108" s="297"/>
      <c r="S4108" s="299" t="str">
        <f t="shared" si="705"/>
        <v/>
      </c>
    </row>
    <row r="4109" spans="1:19" ht="30" customHeight="1" x14ac:dyDescent="0.2">
      <c r="A4109" s="277" t="str">
        <f t="shared" si="706"/>
        <v/>
      </c>
      <c r="B4109" s="296" t="str">
        <f t="shared" si="711"/>
        <v/>
      </c>
      <c r="C4109" s="296" t="str">
        <f t="shared" si="712"/>
        <v/>
      </c>
      <c r="D4109" s="297" t="str">
        <f t="shared" si="713"/>
        <v/>
      </c>
      <c r="E4109" s="298" t="str">
        <f t="shared" si="715"/>
        <v/>
      </c>
      <c r="F4109" s="297"/>
      <c r="G4109" s="297">
        <v>4109</v>
      </c>
      <c r="H4109" s="296" t="str">
        <f t="shared" si="714"/>
        <v/>
      </c>
      <c r="I4109" s="299" t="str">
        <f t="shared" si="707"/>
        <v/>
      </c>
      <c r="J4109" s="93"/>
      <c r="L4109" s="278">
        <f t="shared" si="708"/>
        <v>0</v>
      </c>
      <c r="M4109" s="278">
        <f t="shared" si="709"/>
        <v>0</v>
      </c>
      <c r="N4109" s="319">
        <f t="shared" si="710"/>
        <v>0</v>
      </c>
      <c r="O4109" s="300"/>
      <c r="P4109" s="300"/>
      <c r="Q4109" s="297"/>
      <c r="R4109" s="297"/>
      <c r="S4109" s="299" t="str">
        <f t="shared" si="705"/>
        <v/>
      </c>
    </row>
    <row r="4110" spans="1:19" ht="30" customHeight="1" x14ac:dyDescent="0.2">
      <c r="A4110" s="277" t="str">
        <f t="shared" si="706"/>
        <v/>
      </c>
      <c r="B4110" s="296" t="str">
        <f t="shared" si="711"/>
        <v/>
      </c>
      <c r="C4110" s="296" t="str">
        <f t="shared" si="712"/>
        <v/>
      </c>
      <c r="D4110" s="297" t="str">
        <f t="shared" si="713"/>
        <v/>
      </c>
      <c r="E4110" s="298" t="str">
        <f t="shared" si="715"/>
        <v/>
      </c>
      <c r="F4110" s="297"/>
      <c r="G4110" s="297">
        <v>4110</v>
      </c>
      <c r="H4110" s="296" t="str">
        <f t="shared" si="714"/>
        <v/>
      </c>
      <c r="I4110" s="299" t="str">
        <f t="shared" si="707"/>
        <v/>
      </c>
      <c r="J4110" s="93"/>
      <c r="L4110" s="278">
        <f t="shared" si="708"/>
        <v>0</v>
      </c>
      <c r="M4110" s="278">
        <f t="shared" si="709"/>
        <v>0</v>
      </c>
      <c r="N4110" s="319">
        <f t="shared" si="710"/>
        <v>0</v>
      </c>
      <c r="O4110" s="300"/>
      <c r="P4110" s="300"/>
      <c r="Q4110" s="297"/>
      <c r="R4110" s="297"/>
      <c r="S4110" s="299" t="str">
        <f t="shared" si="705"/>
        <v/>
      </c>
    </row>
    <row r="4111" spans="1:19" ht="30" customHeight="1" x14ac:dyDescent="0.2">
      <c r="A4111" s="277" t="str">
        <f t="shared" si="706"/>
        <v/>
      </c>
      <c r="B4111" s="296" t="str">
        <f t="shared" si="711"/>
        <v/>
      </c>
      <c r="C4111" s="296" t="str">
        <f t="shared" si="712"/>
        <v/>
      </c>
      <c r="D4111" s="297" t="str">
        <f t="shared" si="713"/>
        <v/>
      </c>
      <c r="E4111" s="298" t="str">
        <f t="shared" si="715"/>
        <v/>
      </c>
      <c r="F4111" s="297"/>
      <c r="G4111" s="297">
        <v>4111</v>
      </c>
      <c r="H4111" s="296" t="str">
        <f t="shared" si="714"/>
        <v/>
      </c>
      <c r="I4111" s="299" t="str">
        <f t="shared" si="707"/>
        <v/>
      </c>
      <c r="J4111" s="93"/>
      <c r="L4111" s="278">
        <f t="shared" si="708"/>
        <v>0</v>
      </c>
      <c r="M4111" s="278">
        <f t="shared" si="709"/>
        <v>0</v>
      </c>
      <c r="N4111" s="319">
        <f t="shared" si="710"/>
        <v>0</v>
      </c>
      <c r="O4111" s="300"/>
      <c r="P4111" s="300"/>
      <c r="Q4111" s="297"/>
      <c r="R4111" s="297"/>
      <c r="S4111" s="299" t="str">
        <f t="shared" si="705"/>
        <v/>
      </c>
    </row>
    <row r="4112" spans="1:19" ht="30" customHeight="1" x14ac:dyDescent="0.2">
      <c r="A4112" s="277" t="str">
        <f t="shared" si="706"/>
        <v/>
      </c>
      <c r="B4112" s="296" t="str">
        <f t="shared" si="711"/>
        <v/>
      </c>
      <c r="C4112" s="296" t="str">
        <f t="shared" si="712"/>
        <v/>
      </c>
      <c r="D4112" s="297" t="str">
        <f t="shared" si="713"/>
        <v/>
      </c>
      <c r="E4112" s="298" t="str">
        <f t="shared" si="715"/>
        <v/>
      </c>
      <c r="F4112" s="297"/>
      <c r="G4112" s="297">
        <v>4112</v>
      </c>
      <c r="H4112" s="296" t="str">
        <f t="shared" si="714"/>
        <v/>
      </c>
      <c r="I4112" s="299" t="str">
        <f t="shared" si="707"/>
        <v/>
      </c>
      <c r="J4112" s="93"/>
      <c r="L4112" s="278">
        <f t="shared" si="708"/>
        <v>0</v>
      </c>
      <c r="M4112" s="278">
        <f t="shared" si="709"/>
        <v>0</v>
      </c>
      <c r="N4112" s="319">
        <f t="shared" si="710"/>
        <v>0</v>
      </c>
      <c r="O4112" s="300"/>
      <c r="P4112" s="300"/>
      <c r="Q4112" s="297"/>
      <c r="R4112" s="297"/>
      <c r="S4112" s="299" t="str">
        <f t="shared" si="705"/>
        <v/>
      </c>
    </row>
    <row r="4113" spans="1:19" ht="30" customHeight="1" x14ac:dyDescent="0.2">
      <c r="A4113" s="277" t="str">
        <f t="shared" si="706"/>
        <v/>
      </c>
      <c r="B4113" s="296" t="str">
        <f t="shared" si="711"/>
        <v/>
      </c>
      <c r="C4113" s="296" t="str">
        <f t="shared" si="712"/>
        <v/>
      </c>
      <c r="D4113" s="297" t="str">
        <f t="shared" si="713"/>
        <v/>
      </c>
      <c r="E4113" s="298" t="str">
        <f t="shared" si="715"/>
        <v/>
      </c>
      <c r="F4113" s="297"/>
      <c r="G4113" s="297">
        <v>4113</v>
      </c>
      <c r="H4113" s="296" t="str">
        <f t="shared" si="714"/>
        <v/>
      </c>
      <c r="I4113" s="299" t="str">
        <f t="shared" si="707"/>
        <v/>
      </c>
      <c r="J4113" s="93"/>
      <c r="L4113" s="278">
        <f t="shared" si="708"/>
        <v>0</v>
      </c>
      <c r="M4113" s="278">
        <f t="shared" si="709"/>
        <v>0</v>
      </c>
      <c r="N4113" s="319">
        <f t="shared" si="710"/>
        <v>0</v>
      </c>
      <c r="O4113" s="300"/>
      <c r="P4113" s="300"/>
      <c r="Q4113" s="297"/>
      <c r="R4113" s="297"/>
      <c r="S4113" s="299" t="str">
        <f t="shared" ref="S4113:S4176" si="716">IF(R4113="","",CONCATENATE("C",IF(R4113&gt;$X$1-25,0,INT(($X$1-R4113-20)/5))))</f>
        <v/>
      </c>
    </row>
    <row r="4114" spans="1:19" ht="30" customHeight="1" x14ac:dyDescent="0.2">
      <c r="A4114" s="277" t="str">
        <f t="shared" si="706"/>
        <v/>
      </c>
      <c r="B4114" s="296" t="str">
        <f t="shared" si="711"/>
        <v/>
      </c>
      <c r="C4114" s="296" t="str">
        <f t="shared" si="712"/>
        <v/>
      </c>
      <c r="D4114" s="297" t="str">
        <f t="shared" si="713"/>
        <v/>
      </c>
      <c r="E4114" s="298" t="str">
        <f t="shared" si="715"/>
        <v/>
      </c>
      <c r="F4114" s="297"/>
      <c r="G4114" s="297">
        <v>4114</v>
      </c>
      <c r="H4114" s="296" t="str">
        <f t="shared" si="714"/>
        <v/>
      </c>
      <c r="I4114" s="299" t="str">
        <f t="shared" si="707"/>
        <v/>
      </c>
      <c r="J4114" s="93"/>
      <c r="L4114" s="278">
        <f t="shared" si="708"/>
        <v>0</v>
      </c>
      <c r="M4114" s="278">
        <f t="shared" si="709"/>
        <v>0</v>
      </c>
      <c r="N4114" s="319">
        <f t="shared" si="710"/>
        <v>0</v>
      </c>
      <c r="O4114" s="300"/>
      <c r="P4114" s="300"/>
      <c r="Q4114" s="297"/>
      <c r="R4114" s="297"/>
      <c r="S4114" s="299" t="str">
        <f t="shared" si="716"/>
        <v/>
      </c>
    </row>
    <row r="4115" spans="1:19" ht="30" customHeight="1" x14ac:dyDescent="0.2">
      <c r="A4115" s="277" t="str">
        <f t="shared" si="706"/>
        <v/>
      </c>
      <c r="B4115" s="296" t="str">
        <f t="shared" si="711"/>
        <v/>
      </c>
      <c r="C4115" s="296" t="str">
        <f t="shared" si="712"/>
        <v/>
      </c>
      <c r="D4115" s="297" t="str">
        <f t="shared" si="713"/>
        <v/>
      </c>
      <c r="E4115" s="298" t="str">
        <f t="shared" si="715"/>
        <v/>
      </c>
      <c r="F4115" s="297"/>
      <c r="G4115" s="297">
        <v>4115</v>
      </c>
      <c r="H4115" s="296" t="str">
        <f t="shared" si="714"/>
        <v/>
      </c>
      <c r="I4115" s="299" t="str">
        <f t="shared" si="707"/>
        <v/>
      </c>
      <c r="J4115" s="93"/>
      <c r="L4115" s="278">
        <f t="shared" si="708"/>
        <v>0</v>
      </c>
      <c r="M4115" s="278">
        <f t="shared" si="709"/>
        <v>0</v>
      </c>
      <c r="N4115" s="319">
        <f t="shared" si="710"/>
        <v>0</v>
      </c>
      <c r="O4115" s="300"/>
      <c r="P4115" s="300"/>
      <c r="Q4115" s="297"/>
      <c r="R4115" s="297"/>
      <c r="S4115" s="299" t="str">
        <f t="shared" si="716"/>
        <v/>
      </c>
    </row>
    <row r="4116" spans="1:19" ht="30" customHeight="1" x14ac:dyDescent="0.2">
      <c r="A4116" s="277" t="str">
        <f t="shared" si="706"/>
        <v/>
      </c>
      <c r="B4116" s="296" t="str">
        <f t="shared" si="711"/>
        <v/>
      </c>
      <c r="C4116" s="296" t="str">
        <f t="shared" si="712"/>
        <v/>
      </c>
      <c r="D4116" s="297" t="str">
        <f t="shared" si="713"/>
        <v/>
      </c>
      <c r="E4116" s="298" t="str">
        <f t="shared" si="715"/>
        <v/>
      </c>
      <c r="F4116" s="297"/>
      <c r="G4116" s="297">
        <v>4116</v>
      </c>
      <c r="H4116" s="296" t="str">
        <f t="shared" si="714"/>
        <v/>
      </c>
      <c r="I4116" s="299" t="str">
        <f t="shared" si="707"/>
        <v/>
      </c>
      <c r="J4116" s="93"/>
      <c r="L4116" s="278">
        <f t="shared" si="708"/>
        <v>0</v>
      </c>
      <c r="M4116" s="278">
        <f t="shared" si="709"/>
        <v>0</v>
      </c>
      <c r="N4116" s="319">
        <f t="shared" si="710"/>
        <v>0</v>
      </c>
      <c r="O4116" s="300"/>
      <c r="P4116" s="300"/>
      <c r="Q4116" s="297"/>
      <c r="R4116" s="297"/>
      <c r="S4116" s="299" t="str">
        <f t="shared" si="716"/>
        <v/>
      </c>
    </row>
    <row r="4117" spans="1:19" ht="30" customHeight="1" x14ac:dyDescent="0.2">
      <c r="A4117" s="277" t="str">
        <f t="shared" si="706"/>
        <v/>
      </c>
      <c r="B4117" s="296" t="str">
        <f t="shared" si="711"/>
        <v/>
      </c>
      <c r="C4117" s="296" t="str">
        <f t="shared" si="712"/>
        <v/>
      </c>
      <c r="D4117" s="297" t="str">
        <f t="shared" si="713"/>
        <v/>
      </c>
      <c r="E4117" s="298" t="str">
        <f t="shared" si="715"/>
        <v/>
      </c>
      <c r="F4117" s="297"/>
      <c r="G4117" s="297">
        <v>4117</v>
      </c>
      <c r="H4117" s="296" t="str">
        <f t="shared" si="714"/>
        <v/>
      </c>
      <c r="I4117" s="299" t="str">
        <f t="shared" si="707"/>
        <v/>
      </c>
      <c r="J4117" s="93"/>
      <c r="L4117" s="278">
        <f t="shared" si="708"/>
        <v>0</v>
      </c>
      <c r="M4117" s="278">
        <f t="shared" si="709"/>
        <v>0</v>
      </c>
      <c r="N4117" s="319">
        <f t="shared" si="710"/>
        <v>0</v>
      </c>
      <c r="O4117" s="300"/>
      <c r="P4117" s="300"/>
      <c r="Q4117" s="297"/>
      <c r="R4117" s="297"/>
      <c r="S4117" s="299" t="str">
        <f t="shared" si="716"/>
        <v/>
      </c>
    </row>
    <row r="4118" spans="1:19" ht="30" customHeight="1" x14ac:dyDescent="0.2">
      <c r="A4118" s="277" t="str">
        <f t="shared" si="706"/>
        <v/>
      </c>
      <c r="B4118" s="296" t="str">
        <f t="shared" si="711"/>
        <v/>
      </c>
      <c r="C4118" s="296" t="str">
        <f t="shared" si="712"/>
        <v/>
      </c>
      <c r="D4118" s="297" t="str">
        <f t="shared" si="713"/>
        <v/>
      </c>
      <c r="E4118" s="298" t="str">
        <f t="shared" si="715"/>
        <v/>
      </c>
      <c r="F4118" s="297"/>
      <c r="G4118" s="297">
        <v>4118</v>
      </c>
      <c r="H4118" s="296" t="str">
        <f t="shared" si="714"/>
        <v/>
      </c>
      <c r="I4118" s="299" t="str">
        <f t="shared" si="707"/>
        <v/>
      </c>
      <c r="J4118" s="93"/>
      <c r="L4118" s="278">
        <f t="shared" si="708"/>
        <v>0</v>
      </c>
      <c r="M4118" s="278">
        <f t="shared" si="709"/>
        <v>0</v>
      </c>
      <c r="N4118" s="319">
        <f t="shared" si="710"/>
        <v>0</v>
      </c>
      <c r="O4118" s="300"/>
      <c r="P4118" s="300"/>
      <c r="Q4118" s="297"/>
      <c r="R4118" s="297"/>
      <c r="S4118" s="299" t="str">
        <f t="shared" si="716"/>
        <v/>
      </c>
    </row>
    <row r="4119" spans="1:19" ht="30" customHeight="1" x14ac:dyDescent="0.2">
      <c r="A4119" s="277" t="str">
        <f t="shared" si="706"/>
        <v/>
      </c>
      <c r="B4119" s="296" t="str">
        <f t="shared" si="711"/>
        <v/>
      </c>
      <c r="C4119" s="296" t="str">
        <f t="shared" si="712"/>
        <v/>
      </c>
      <c r="D4119" s="297" t="str">
        <f t="shared" si="713"/>
        <v/>
      </c>
      <c r="E4119" s="298" t="str">
        <f t="shared" si="715"/>
        <v/>
      </c>
      <c r="F4119" s="297"/>
      <c r="G4119" s="297">
        <v>4119</v>
      </c>
      <c r="H4119" s="296" t="str">
        <f t="shared" si="714"/>
        <v/>
      </c>
      <c r="I4119" s="299" t="str">
        <f t="shared" si="707"/>
        <v/>
      </c>
      <c r="J4119" s="93"/>
      <c r="L4119" s="278">
        <f t="shared" si="708"/>
        <v>0</v>
      </c>
      <c r="M4119" s="278">
        <f t="shared" si="709"/>
        <v>0</v>
      </c>
      <c r="N4119" s="319">
        <f t="shared" si="710"/>
        <v>0</v>
      </c>
      <c r="O4119" s="300"/>
      <c r="P4119" s="300"/>
      <c r="Q4119" s="297"/>
      <c r="R4119" s="297"/>
      <c r="S4119" s="299" t="str">
        <f t="shared" si="716"/>
        <v/>
      </c>
    </row>
    <row r="4120" spans="1:19" ht="30" customHeight="1" x14ac:dyDescent="0.2">
      <c r="A4120" s="277" t="str">
        <f t="shared" si="706"/>
        <v/>
      </c>
      <c r="B4120" s="296" t="str">
        <f t="shared" si="711"/>
        <v/>
      </c>
      <c r="C4120" s="296" t="str">
        <f t="shared" si="712"/>
        <v/>
      </c>
      <c r="D4120" s="297" t="str">
        <f t="shared" si="713"/>
        <v/>
      </c>
      <c r="E4120" s="298" t="str">
        <f t="shared" si="715"/>
        <v/>
      </c>
      <c r="F4120" s="297"/>
      <c r="G4120" s="297">
        <v>4120</v>
      </c>
      <c r="H4120" s="296" t="str">
        <f t="shared" si="714"/>
        <v/>
      </c>
      <c r="I4120" s="299" t="str">
        <f t="shared" si="707"/>
        <v/>
      </c>
      <c r="J4120" s="93"/>
      <c r="L4120" s="278">
        <f t="shared" si="708"/>
        <v>0</v>
      </c>
      <c r="M4120" s="278">
        <f t="shared" si="709"/>
        <v>0</v>
      </c>
      <c r="N4120" s="319">
        <f t="shared" si="710"/>
        <v>0</v>
      </c>
      <c r="O4120" s="300"/>
      <c r="P4120" s="300"/>
      <c r="Q4120" s="297"/>
      <c r="R4120" s="297"/>
      <c r="S4120" s="299" t="str">
        <f t="shared" si="716"/>
        <v/>
      </c>
    </row>
    <row r="4121" spans="1:19" ht="30" customHeight="1" x14ac:dyDescent="0.2">
      <c r="A4121" s="277" t="str">
        <f t="shared" si="706"/>
        <v/>
      </c>
      <c r="B4121" s="296" t="str">
        <f t="shared" si="711"/>
        <v/>
      </c>
      <c r="C4121" s="296" t="str">
        <f t="shared" si="712"/>
        <v/>
      </c>
      <c r="D4121" s="297" t="str">
        <f t="shared" si="713"/>
        <v/>
      </c>
      <c r="E4121" s="298" t="str">
        <f t="shared" si="715"/>
        <v/>
      </c>
      <c r="F4121" s="297"/>
      <c r="G4121" s="297">
        <v>4121</v>
      </c>
      <c r="H4121" s="296" t="str">
        <f t="shared" si="714"/>
        <v/>
      </c>
      <c r="I4121" s="299" t="str">
        <f t="shared" si="707"/>
        <v/>
      </c>
      <c r="J4121" s="93"/>
      <c r="L4121" s="278">
        <f t="shared" si="708"/>
        <v>0</v>
      </c>
      <c r="M4121" s="278">
        <f t="shared" si="709"/>
        <v>0</v>
      </c>
      <c r="N4121" s="319">
        <f t="shared" si="710"/>
        <v>0</v>
      </c>
      <c r="O4121" s="300"/>
      <c r="P4121" s="300"/>
      <c r="Q4121" s="297"/>
      <c r="R4121" s="297"/>
      <c r="S4121" s="299" t="str">
        <f t="shared" si="716"/>
        <v/>
      </c>
    </row>
    <row r="4122" spans="1:19" ht="30" customHeight="1" x14ac:dyDescent="0.2">
      <c r="A4122" s="277" t="str">
        <f t="shared" si="706"/>
        <v/>
      </c>
      <c r="B4122" s="296" t="str">
        <f t="shared" si="711"/>
        <v/>
      </c>
      <c r="C4122" s="296" t="str">
        <f t="shared" si="712"/>
        <v/>
      </c>
      <c r="D4122" s="297" t="str">
        <f t="shared" si="713"/>
        <v/>
      </c>
      <c r="E4122" s="298" t="str">
        <f t="shared" si="715"/>
        <v/>
      </c>
      <c r="F4122" s="297"/>
      <c r="G4122" s="297">
        <v>4122</v>
      </c>
      <c r="H4122" s="296" t="str">
        <f t="shared" si="714"/>
        <v/>
      </c>
      <c r="I4122" s="299" t="str">
        <f t="shared" si="707"/>
        <v/>
      </c>
      <c r="J4122" s="93"/>
      <c r="L4122" s="278">
        <f t="shared" si="708"/>
        <v>0</v>
      </c>
      <c r="M4122" s="278">
        <f t="shared" si="709"/>
        <v>0</v>
      </c>
      <c r="N4122" s="319">
        <f t="shared" si="710"/>
        <v>0</v>
      </c>
      <c r="O4122" s="300"/>
      <c r="P4122" s="300"/>
      <c r="Q4122" s="297"/>
      <c r="R4122" s="297"/>
      <c r="S4122" s="299" t="str">
        <f t="shared" si="716"/>
        <v/>
      </c>
    </row>
    <row r="4123" spans="1:19" ht="30" customHeight="1" x14ac:dyDescent="0.2">
      <c r="A4123" s="277" t="str">
        <f t="shared" si="706"/>
        <v/>
      </c>
      <c r="B4123" s="296" t="str">
        <f t="shared" si="711"/>
        <v/>
      </c>
      <c r="C4123" s="296" t="str">
        <f t="shared" si="712"/>
        <v/>
      </c>
      <c r="D4123" s="297" t="str">
        <f t="shared" si="713"/>
        <v/>
      </c>
      <c r="E4123" s="298" t="str">
        <f t="shared" si="715"/>
        <v/>
      </c>
      <c r="F4123" s="297"/>
      <c r="G4123" s="297">
        <v>4123</v>
      </c>
      <c r="H4123" s="296" t="str">
        <f t="shared" si="714"/>
        <v/>
      </c>
      <c r="I4123" s="299" t="str">
        <f t="shared" si="707"/>
        <v/>
      </c>
      <c r="J4123" s="93"/>
      <c r="L4123" s="278">
        <f t="shared" si="708"/>
        <v>0</v>
      </c>
      <c r="M4123" s="278">
        <f t="shared" si="709"/>
        <v>0</v>
      </c>
      <c r="N4123" s="319">
        <f t="shared" si="710"/>
        <v>0</v>
      </c>
      <c r="O4123" s="300"/>
      <c r="P4123" s="300"/>
      <c r="Q4123" s="297"/>
      <c r="R4123" s="297"/>
      <c r="S4123" s="299" t="str">
        <f t="shared" si="716"/>
        <v/>
      </c>
    </row>
    <row r="4124" spans="1:19" ht="30" customHeight="1" x14ac:dyDescent="0.2">
      <c r="A4124" s="277" t="str">
        <f t="shared" si="706"/>
        <v/>
      </c>
      <c r="B4124" s="296" t="str">
        <f t="shared" si="711"/>
        <v/>
      </c>
      <c r="C4124" s="296" t="str">
        <f t="shared" si="712"/>
        <v/>
      </c>
      <c r="D4124" s="297" t="str">
        <f t="shared" si="713"/>
        <v/>
      </c>
      <c r="E4124" s="298" t="str">
        <f t="shared" si="715"/>
        <v/>
      </c>
      <c r="F4124" s="297"/>
      <c r="G4124" s="297">
        <v>4124</v>
      </c>
      <c r="H4124" s="296" t="str">
        <f t="shared" si="714"/>
        <v/>
      </c>
      <c r="I4124" s="299" t="str">
        <f t="shared" si="707"/>
        <v/>
      </c>
      <c r="J4124" s="93"/>
      <c r="L4124" s="278">
        <f t="shared" si="708"/>
        <v>0</v>
      </c>
      <c r="M4124" s="278">
        <f t="shared" si="709"/>
        <v>0</v>
      </c>
      <c r="N4124" s="319">
        <f t="shared" si="710"/>
        <v>0</v>
      </c>
      <c r="O4124" s="300"/>
      <c r="P4124" s="300"/>
      <c r="Q4124" s="297"/>
      <c r="R4124" s="297"/>
      <c r="S4124" s="299" t="str">
        <f t="shared" si="716"/>
        <v/>
      </c>
    </row>
    <row r="4125" spans="1:19" ht="30" customHeight="1" x14ac:dyDescent="0.2">
      <c r="A4125" s="277" t="str">
        <f t="shared" si="706"/>
        <v/>
      </c>
      <c r="B4125" s="296" t="str">
        <f t="shared" si="711"/>
        <v/>
      </c>
      <c r="C4125" s="296" t="str">
        <f t="shared" si="712"/>
        <v/>
      </c>
      <c r="D4125" s="297" t="str">
        <f t="shared" si="713"/>
        <v/>
      </c>
      <c r="E4125" s="298" t="str">
        <f t="shared" si="715"/>
        <v/>
      </c>
      <c r="F4125" s="297"/>
      <c r="G4125" s="297">
        <v>4125</v>
      </c>
      <c r="H4125" s="296" t="str">
        <f t="shared" si="714"/>
        <v/>
      </c>
      <c r="I4125" s="299" t="str">
        <f t="shared" si="707"/>
        <v/>
      </c>
      <c r="J4125" s="93"/>
      <c r="L4125" s="278">
        <f t="shared" si="708"/>
        <v>0</v>
      </c>
      <c r="M4125" s="278">
        <f t="shared" si="709"/>
        <v>0</v>
      </c>
      <c r="N4125" s="319">
        <f t="shared" si="710"/>
        <v>0</v>
      </c>
      <c r="O4125" s="300"/>
      <c r="P4125" s="300"/>
      <c r="Q4125" s="297"/>
      <c r="R4125" s="297"/>
      <c r="S4125" s="299" t="str">
        <f t="shared" si="716"/>
        <v/>
      </c>
    </row>
    <row r="4126" spans="1:19" ht="30" customHeight="1" x14ac:dyDescent="0.2">
      <c r="A4126" s="277" t="str">
        <f t="shared" si="706"/>
        <v/>
      </c>
      <c r="B4126" s="296" t="str">
        <f t="shared" si="711"/>
        <v/>
      </c>
      <c r="C4126" s="296" t="str">
        <f t="shared" si="712"/>
        <v/>
      </c>
      <c r="D4126" s="297" t="str">
        <f t="shared" si="713"/>
        <v/>
      </c>
      <c r="E4126" s="298" t="str">
        <f t="shared" si="715"/>
        <v/>
      </c>
      <c r="F4126" s="297"/>
      <c r="G4126" s="297">
        <v>4126</v>
      </c>
      <c r="H4126" s="296" t="str">
        <f t="shared" si="714"/>
        <v/>
      </c>
      <c r="I4126" s="299" t="str">
        <f t="shared" si="707"/>
        <v/>
      </c>
      <c r="J4126" s="93"/>
      <c r="L4126" s="278">
        <f t="shared" si="708"/>
        <v>0</v>
      </c>
      <c r="M4126" s="278">
        <f t="shared" si="709"/>
        <v>0</v>
      </c>
      <c r="N4126" s="319">
        <f t="shared" si="710"/>
        <v>0</v>
      </c>
      <c r="O4126" s="300"/>
      <c r="P4126" s="300"/>
      <c r="Q4126" s="297"/>
      <c r="R4126" s="297"/>
      <c r="S4126" s="299" t="str">
        <f t="shared" si="716"/>
        <v/>
      </c>
    </row>
    <row r="4127" spans="1:19" ht="30" customHeight="1" x14ac:dyDescent="0.2">
      <c r="A4127" s="277" t="str">
        <f t="shared" si="706"/>
        <v/>
      </c>
      <c r="B4127" s="296" t="str">
        <f t="shared" si="711"/>
        <v/>
      </c>
      <c r="C4127" s="296" t="str">
        <f t="shared" si="712"/>
        <v/>
      </c>
      <c r="D4127" s="297" t="str">
        <f t="shared" si="713"/>
        <v/>
      </c>
      <c r="E4127" s="298" t="str">
        <f t="shared" si="715"/>
        <v/>
      </c>
      <c r="F4127" s="297"/>
      <c r="G4127" s="297">
        <v>4127</v>
      </c>
      <c r="H4127" s="296" t="str">
        <f t="shared" si="714"/>
        <v/>
      </c>
      <c r="I4127" s="299" t="str">
        <f t="shared" si="707"/>
        <v/>
      </c>
      <c r="J4127" s="93"/>
      <c r="L4127" s="278">
        <f t="shared" si="708"/>
        <v>0</v>
      </c>
      <c r="M4127" s="278">
        <f t="shared" si="709"/>
        <v>0</v>
      </c>
      <c r="N4127" s="319">
        <f t="shared" si="710"/>
        <v>0</v>
      </c>
      <c r="O4127" s="300"/>
      <c r="P4127" s="300"/>
      <c r="Q4127" s="297"/>
      <c r="R4127" s="297"/>
      <c r="S4127" s="299" t="str">
        <f t="shared" si="716"/>
        <v/>
      </c>
    </row>
    <row r="4128" spans="1:19" ht="30" customHeight="1" x14ac:dyDescent="0.2">
      <c r="A4128" s="277" t="str">
        <f t="shared" si="706"/>
        <v/>
      </c>
      <c r="B4128" s="296" t="str">
        <f t="shared" si="711"/>
        <v/>
      </c>
      <c r="C4128" s="296" t="str">
        <f t="shared" si="712"/>
        <v/>
      </c>
      <c r="D4128" s="297" t="str">
        <f t="shared" si="713"/>
        <v/>
      </c>
      <c r="E4128" s="298" t="str">
        <f t="shared" si="715"/>
        <v/>
      </c>
      <c r="F4128" s="297"/>
      <c r="G4128" s="297">
        <v>4128</v>
      </c>
      <c r="H4128" s="296" t="str">
        <f t="shared" si="714"/>
        <v/>
      </c>
      <c r="I4128" s="299" t="str">
        <f t="shared" si="707"/>
        <v/>
      </c>
      <c r="J4128" s="93"/>
      <c r="L4128" s="278">
        <f t="shared" si="708"/>
        <v>0</v>
      </c>
      <c r="M4128" s="278">
        <f t="shared" si="709"/>
        <v>0</v>
      </c>
      <c r="N4128" s="319">
        <f t="shared" si="710"/>
        <v>0</v>
      </c>
      <c r="O4128" s="300"/>
      <c r="P4128" s="300"/>
      <c r="Q4128" s="297"/>
      <c r="R4128" s="297"/>
      <c r="S4128" s="299" t="str">
        <f t="shared" si="716"/>
        <v/>
      </c>
    </row>
    <row r="4129" spans="1:19" ht="30" customHeight="1" x14ac:dyDescent="0.2">
      <c r="A4129" s="277" t="str">
        <f t="shared" si="706"/>
        <v/>
      </c>
      <c r="B4129" s="296" t="str">
        <f t="shared" si="711"/>
        <v/>
      </c>
      <c r="C4129" s="296" t="str">
        <f t="shared" si="712"/>
        <v/>
      </c>
      <c r="D4129" s="297" t="str">
        <f t="shared" si="713"/>
        <v/>
      </c>
      <c r="E4129" s="298" t="str">
        <f t="shared" si="715"/>
        <v/>
      </c>
      <c r="F4129" s="297"/>
      <c r="G4129" s="297">
        <v>4129</v>
      </c>
      <c r="H4129" s="296" t="str">
        <f t="shared" si="714"/>
        <v/>
      </c>
      <c r="I4129" s="299" t="str">
        <f t="shared" si="707"/>
        <v/>
      </c>
      <c r="J4129" s="93"/>
      <c r="L4129" s="278">
        <f t="shared" si="708"/>
        <v>0</v>
      </c>
      <c r="M4129" s="278">
        <f t="shared" si="709"/>
        <v>0</v>
      </c>
      <c r="N4129" s="319">
        <f t="shared" si="710"/>
        <v>0</v>
      </c>
      <c r="O4129" s="300"/>
      <c r="P4129" s="300"/>
      <c r="Q4129" s="297"/>
      <c r="R4129" s="297"/>
      <c r="S4129" s="299" t="str">
        <f t="shared" si="716"/>
        <v/>
      </c>
    </row>
    <row r="4130" spans="1:19" ht="30" customHeight="1" x14ac:dyDescent="0.2">
      <c r="A4130" s="277" t="str">
        <f t="shared" si="706"/>
        <v/>
      </c>
      <c r="B4130" s="296" t="str">
        <f t="shared" si="711"/>
        <v/>
      </c>
      <c r="C4130" s="296" t="str">
        <f t="shared" si="712"/>
        <v/>
      </c>
      <c r="D4130" s="297" t="str">
        <f t="shared" si="713"/>
        <v/>
      </c>
      <c r="E4130" s="298" t="str">
        <f t="shared" si="715"/>
        <v/>
      </c>
      <c r="F4130" s="297"/>
      <c r="G4130" s="297">
        <v>4130</v>
      </c>
      <c r="H4130" s="296" t="str">
        <f t="shared" si="714"/>
        <v/>
      </c>
      <c r="I4130" s="299" t="str">
        <f t="shared" si="707"/>
        <v/>
      </c>
      <c r="J4130" s="93"/>
      <c r="L4130" s="278">
        <f t="shared" si="708"/>
        <v>0</v>
      </c>
      <c r="M4130" s="278">
        <f t="shared" si="709"/>
        <v>0</v>
      </c>
      <c r="N4130" s="319">
        <f t="shared" si="710"/>
        <v>0</v>
      </c>
      <c r="O4130" s="300"/>
      <c r="P4130" s="300"/>
      <c r="Q4130" s="297"/>
      <c r="R4130" s="297"/>
      <c r="S4130" s="299" t="str">
        <f t="shared" si="716"/>
        <v/>
      </c>
    </row>
    <row r="4131" spans="1:19" ht="30" customHeight="1" x14ac:dyDescent="0.2">
      <c r="A4131" s="277" t="str">
        <f t="shared" si="706"/>
        <v/>
      </c>
      <c r="B4131" s="296" t="str">
        <f t="shared" si="711"/>
        <v/>
      </c>
      <c r="C4131" s="296" t="str">
        <f t="shared" si="712"/>
        <v/>
      </c>
      <c r="D4131" s="297" t="str">
        <f t="shared" si="713"/>
        <v/>
      </c>
      <c r="E4131" s="298" t="str">
        <f t="shared" si="715"/>
        <v/>
      </c>
      <c r="F4131" s="297"/>
      <c r="G4131" s="297">
        <v>4131</v>
      </c>
      <c r="H4131" s="296" t="str">
        <f t="shared" si="714"/>
        <v/>
      </c>
      <c r="I4131" s="299" t="str">
        <f t="shared" si="707"/>
        <v/>
      </c>
      <c r="J4131" s="93"/>
      <c r="L4131" s="278">
        <f t="shared" si="708"/>
        <v>0</v>
      </c>
      <c r="M4131" s="278">
        <f t="shared" si="709"/>
        <v>0</v>
      </c>
      <c r="N4131" s="319">
        <f t="shared" si="710"/>
        <v>0</v>
      </c>
      <c r="O4131" s="300"/>
      <c r="P4131" s="300"/>
      <c r="Q4131" s="297"/>
      <c r="R4131" s="297"/>
      <c r="S4131" s="299" t="str">
        <f t="shared" si="716"/>
        <v/>
      </c>
    </row>
    <row r="4132" spans="1:19" ht="30" customHeight="1" x14ac:dyDescent="0.2">
      <c r="A4132" s="277" t="str">
        <f t="shared" si="706"/>
        <v/>
      </c>
      <c r="B4132" s="296" t="str">
        <f t="shared" si="711"/>
        <v/>
      </c>
      <c r="C4132" s="296" t="str">
        <f t="shared" si="712"/>
        <v/>
      </c>
      <c r="D4132" s="297" t="str">
        <f t="shared" si="713"/>
        <v/>
      </c>
      <c r="E4132" s="298" t="str">
        <f t="shared" si="715"/>
        <v/>
      </c>
      <c r="F4132" s="297"/>
      <c r="G4132" s="297">
        <v>4132</v>
      </c>
      <c r="H4132" s="296" t="str">
        <f t="shared" si="714"/>
        <v/>
      </c>
      <c r="I4132" s="299" t="str">
        <f t="shared" si="707"/>
        <v/>
      </c>
      <c r="J4132" s="93"/>
      <c r="L4132" s="278">
        <f t="shared" si="708"/>
        <v>0</v>
      </c>
      <c r="M4132" s="278">
        <f t="shared" si="709"/>
        <v>0</v>
      </c>
      <c r="N4132" s="319">
        <f t="shared" si="710"/>
        <v>0</v>
      </c>
      <c r="O4132" s="300"/>
      <c r="P4132" s="300"/>
      <c r="Q4132" s="297"/>
      <c r="R4132" s="297"/>
      <c r="S4132" s="299" t="str">
        <f t="shared" si="716"/>
        <v/>
      </c>
    </row>
    <row r="4133" spans="1:19" ht="30" customHeight="1" x14ac:dyDescent="0.2">
      <c r="A4133" s="277" t="str">
        <f t="shared" si="706"/>
        <v/>
      </c>
      <c r="B4133" s="296" t="str">
        <f t="shared" si="711"/>
        <v/>
      </c>
      <c r="C4133" s="296" t="str">
        <f t="shared" si="712"/>
        <v/>
      </c>
      <c r="D4133" s="297" t="str">
        <f t="shared" si="713"/>
        <v/>
      </c>
      <c r="E4133" s="298" t="str">
        <f t="shared" si="715"/>
        <v/>
      </c>
      <c r="F4133" s="297"/>
      <c r="G4133" s="297">
        <v>4133</v>
      </c>
      <c r="H4133" s="296" t="str">
        <f t="shared" si="714"/>
        <v/>
      </c>
      <c r="I4133" s="299" t="str">
        <f t="shared" si="707"/>
        <v/>
      </c>
      <c r="J4133" s="93"/>
      <c r="L4133" s="278">
        <f t="shared" si="708"/>
        <v>0</v>
      </c>
      <c r="M4133" s="278">
        <f t="shared" si="709"/>
        <v>0</v>
      </c>
      <c r="N4133" s="319">
        <f t="shared" si="710"/>
        <v>0</v>
      </c>
      <c r="O4133" s="300"/>
      <c r="P4133" s="300"/>
      <c r="Q4133" s="297"/>
      <c r="R4133" s="297"/>
      <c r="S4133" s="299" t="str">
        <f t="shared" si="716"/>
        <v/>
      </c>
    </row>
    <row r="4134" spans="1:19" ht="30" customHeight="1" x14ac:dyDescent="0.2">
      <c r="A4134" s="277" t="str">
        <f t="shared" si="706"/>
        <v/>
      </c>
      <c r="B4134" s="296" t="str">
        <f t="shared" si="711"/>
        <v/>
      </c>
      <c r="C4134" s="296" t="str">
        <f t="shared" si="712"/>
        <v/>
      </c>
      <c r="D4134" s="297" t="str">
        <f t="shared" si="713"/>
        <v/>
      </c>
      <c r="E4134" s="298" t="str">
        <f t="shared" si="715"/>
        <v/>
      </c>
      <c r="F4134" s="297"/>
      <c r="G4134" s="297">
        <v>4134</v>
      </c>
      <c r="H4134" s="296" t="str">
        <f t="shared" si="714"/>
        <v/>
      </c>
      <c r="I4134" s="299" t="str">
        <f t="shared" si="707"/>
        <v/>
      </c>
      <c r="J4134" s="93"/>
      <c r="L4134" s="278">
        <f t="shared" si="708"/>
        <v>0</v>
      </c>
      <c r="M4134" s="278">
        <f t="shared" si="709"/>
        <v>0</v>
      </c>
      <c r="N4134" s="319">
        <f t="shared" si="710"/>
        <v>0</v>
      </c>
      <c r="O4134" s="300"/>
      <c r="P4134" s="300"/>
      <c r="Q4134" s="297"/>
      <c r="R4134" s="297"/>
      <c r="S4134" s="299" t="str">
        <f t="shared" si="716"/>
        <v/>
      </c>
    </row>
    <row r="4135" spans="1:19" ht="30" customHeight="1" x14ac:dyDescent="0.2">
      <c r="A4135" s="277" t="str">
        <f t="shared" si="706"/>
        <v/>
      </c>
      <c r="B4135" s="296" t="str">
        <f t="shared" si="711"/>
        <v/>
      </c>
      <c r="C4135" s="296" t="str">
        <f t="shared" si="712"/>
        <v/>
      </c>
      <c r="D4135" s="297" t="str">
        <f t="shared" si="713"/>
        <v/>
      </c>
      <c r="E4135" s="298" t="str">
        <f t="shared" si="715"/>
        <v/>
      </c>
      <c r="F4135" s="297"/>
      <c r="G4135" s="297">
        <v>4135</v>
      </c>
      <c r="H4135" s="296" t="str">
        <f t="shared" si="714"/>
        <v/>
      </c>
      <c r="I4135" s="299" t="str">
        <f t="shared" si="707"/>
        <v/>
      </c>
      <c r="J4135" s="93"/>
      <c r="L4135" s="278">
        <f t="shared" si="708"/>
        <v>0</v>
      </c>
      <c r="M4135" s="278">
        <f t="shared" si="709"/>
        <v>0</v>
      </c>
      <c r="N4135" s="319">
        <f t="shared" si="710"/>
        <v>0</v>
      </c>
      <c r="O4135" s="300"/>
      <c r="P4135" s="300"/>
      <c r="Q4135" s="297"/>
      <c r="R4135" s="297"/>
      <c r="S4135" s="299" t="str">
        <f t="shared" si="716"/>
        <v/>
      </c>
    </row>
    <row r="4136" spans="1:19" ht="30" customHeight="1" x14ac:dyDescent="0.2">
      <c r="A4136" s="277" t="str">
        <f t="shared" si="706"/>
        <v/>
      </c>
      <c r="B4136" s="296" t="str">
        <f t="shared" si="711"/>
        <v/>
      </c>
      <c r="C4136" s="296" t="str">
        <f t="shared" si="712"/>
        <v/>
      </c>
      <c r="D4136" s="297" t="str">
        <f t="shared" si="713"/>
        <v/>
      </c>
      <c r="E4136" s="298" t="str">
        <f t="shared" si="715"/>
        <v/>
      </c>
      <c r="F4136" s="297"/>
      <c r="G4136" s="297">
        <v>4136</v>
      </c>
      <c r="H4136" s="296" t="str">
        <f t="shared" si="714"/>
        <v/>
      </c>
      <c r="I4136" s="299" t="str">
        <f t="shared" si="707"/>
        <v/>
      </c>
      <c r="J4136" s="93"/>
      <c r="L4136" s="278">
        <f t="shared" si="708"/>
        <v>0</v>
      </c>
      <c r="M4136" s="278">
        <f t="shared" si="709"/>
        <v>0</v>
      </c>
      <c r="N4136" s="319">
        <f t="shared" si="710"/>
        <v>0</v>
      </c>
      <c r="O4136" s="300"/>
      <c r="P4136" s="300"/>
      <c r="Q4136" s="297"/>
      <c r="R4136" s="297"/>
      <c r="S4136" s="299" t="str">
        <f t="shared" si="716"/>
        <v/>
      </c>
    </row>
    <row r="4137" spans="1:19" ht="30" customHeight="1" x14ac:dyDescent="0.2">
      <c r="A4137" s="277" t="str">
        <f t="shared" si="706"/>
        <v/>
      </c>
      <c r="B4137" s="296" t="str">
        <f t="shared" si="711"/>
        <v/>
      </c>
      <c r="C4137" s="296" t="str">
        <f t="shared" si="712"/>
        <v/>
      </c>
      <c r="D4137" s="297" t="str">
        <f t="shared" si="713"/>
        <v/>
      </c>
      <c r="E4137" s="298" t="str">
        <f t="shared" si="715"/>
        <v/>
      </c>
      <c r="F4137" s="297"/>
      <c r="G4137" s="297">
        <v>4137</v>
      </c>
      <c r="H4137" s="296" t="str">
        <f t="shared" si="714"/>
        <v/>
      </c>
      <c r="I4137" s="299" t="str">
        <f t="shared" si="707"/>
        <v/>
      </c>
      <c r="J4137" s="93"/>
      <c r="L4137" s="278">
        <f t="shared" si="708"/>
        <v>0</v>
      </c>
      <c r="M4137" s="278">
        <f t="shared" si="709"/>
        <v>0</v>
      </c>
      <c r="N4137" s="319">
        <f t="shared" si="710"/>
        <v>0</v>
      </c>
      <c r="O4137" s="300"/>
      <c r="P4137" s="300"/>
      <c r="Q4137" s="297"/>
      <c r="R4137" s="297"/>
      <c r="S4137" s="299" t="str">
        <f t="shared" si="716"/>
        <v/>
      </c>
    </row>
    <row r="4138" spans="1:19" ht="30" customHeight="1" x14ac:dyDescent="0.2">
      <c r="A4138" s="277" t="str">
        <f t="shared" si="706"/>
        <v/>
      </c>
      <c r="B4138" s="296" t="str">
        <f t="shared" si="711"/>
        <v/>
      </c>
      <c r="C4138" s="296" t="str">
        <f t="shared" si="712"/>
        <v/>
      </c>
      <c r="D4138" s="297" t="str">
        <f t="shared" si="713"/>
        <v/>
      </c>
      <c r="E4138" s="298" t="str">
        <f t="shared" si="715"/>
        <v/>
      </c>
      <c r="F4138" s="297"/>
      <c r="G4138" s="297">
        <v>4138</v>
      </c>
      <c r="H4138" s="296" t="str">
        <f t="shared" si="714"/>
        <v/>
      </c>
      <c r="I4138" s="299" t="str">
        <f t="shared" si="707"/>
        <v/>
      </c>
      <c r="J4138" s="93"/>
      <c r="L4138" s="278">
        <f t="shared" si="708"/>
        <v>0</v>
      </c>
      <c r="M4138" s="278">
        <f t="shared" si="709"/>
        <v>0</v>
      </c>
      <c r="N4138" s="319">
        <f t="shared" si="710"/>
        <v>0</v>
      </c>
      <c r="O4138" s="300"/>
      <c r="P4138" s="300"/>
      <c r="Q4138" s="297"/>
      <c r="R4138" s="297"/>
      <c r="S4138" s="299" t="str">
        <f t="shared" si="716"/>
        <v/>
      </c>
    </row>
    <row r="4139" spans="1:19" ht="30" customHeight="1" x14ac:dyDescent="0.2">
      <c r="A4139" s="277" t="str">
        <f t="shared" si="706"/>
        <v/>
      </c>
      <c r="B4139" s="296" t="str">
        <f t="shared" si="711"/>
        <v/>
      </c>
      <c r="C4139" s="296" t="str">
        <f t="shared" si="712"/>
        <v/>
      </c>
      <c r="D4139" s="297" t="str">
        <f t="shared" si="713"/>
        <v/>
      </c>
      <c r="E4139" s="298" t="str">
        <f t="shared" si="715"/>
        <v/>
      </c>
      <c r="F4139" s="297"/>
      <c r="G4139" s="297">
        <v>4139</v>
      </c>
      <c r="H4139" s="296" t="str">
        <f t="shared" si="714"/>
        <v/>
      </c>
      <c r="I4139" s="299" t="str">
        <f t="shared" si="707"/>
        <v/>
      </c>
      <c r="J4139" s="93"/>
      <c r="L4139" s="278">
        <f t="shared" si="708"/>
        <v>0</v>
      </c>
      <c r="M4139" s="278">
        <f t="shared" si="709"/>
        <v>0</v>
      </c>
      <c r="N4139" s="319">
        <f t="shared" si="710"/>
        <v>0</v>
      </c>
      <c r="O4139" s="300"/>
      <c r="P4139" s="300"/>
      <c r="Q4139" s="297"/>
      <c r="R4139" s="297"/>
      <c r="S4139" s="299" t="str">
        <f t="shared" si="716"/>
        <v/>
      </c>
    </row>
    <row r="4140" spans="1:19" ht="30" customHeight="1" x14ac:dyDescent="0.2">
      <c r="A4140" s="277" t="str">
        <f t="shared" si="706"/>
        <v/>
      </c>
      <c r="B4140" s="296" t="str">
        <f t="shared" si="711"/>
        <v/>
      </c>
      <c r="C4140" s="296" t="str">
        <f t="shared" si="712"/>
        <v/>
      </c>
      <c r="D4140" s="297" t="str">
        <f t="shared" si="713"/>
        <v/>
      </c>
      <c r="E4140" s="298" t="str">
        <f t="shared" si="715"/>
        <v/>
      </c>
      <c r="F4140" s="297"/>
      <c r="G4140" s="297">
        <v>4140</v>
      </c>
      <c r="H4140" s="296" t="str">
        <f t="shared" si="714"/>
        <v/>
      </c>
      <c r="I4140" s="299" t="str">
        <f t="shared" si="707"/>
        <v/>
      </c>
      <c r="J4140" s="93"/>
      <c r="L4140" s="278">
        <f t="shared" si="708"/>
        <v>0</v>
      </c>
      <c r="M4140" s="278">
        <f t="shared" si="709"/>
        <v>0</v>
      </c>
      <c r="N4140" s="319">
        <f t="shared" si="710"/>
        <v>0</v>
      </c>
      <c r="O4140" s="300"/>
      <c r="P4140" s="300"/>
      <c r="Q4140" s="297"/>
      <c r="R4140" s="297"/>
      <c r="S4140" s="299" t="str">
        <f t="shared" si="716"/>
        <v/>
      </c>
    </row>
    <row r="4141" spans="1:19" ht="30" customHeight="1" x14ac:dyDescent="0.2">
      <c r="A4141" s="277" t="str">
        <f t="shared" si="706"/>
        <v/>
      </c>
      <c r="B4141" s="296" t="str">
        <f t="shared" si="711"/>
        <v/>
      </c>
      <c r="C4141" s="296" t="str">
        <f t="shared" si="712"/>
        <v/>
      </c>
      <c r="D4141" s="297" t="str">
        <f t="shared" si="713"/>
        <v/>
      </c>
      <c r="E4141" s="298" t="str">
        <f t="shared" si="715"/>
        <v/>
      </c>
      <c r="F4141" s="297"/>
      <c r="G4141" s="297">
        <v>4141</v>
      </c>
      <c r="H4141" s="296" t="str">
        <f t="shared" si="714"/>
        <v/>
      </c>
      <c r="I4141" s="299" t="str">
        <f t="shared" si="707"/>
        <v/>
      </c>
      <c r="J4141" s="93"/>
      <c r="L4141" s="278">
        <f t="shared" si="708"/>
        <v>0</v>
      </c>
      <c r="M4141" s="278">
        <f t="shared" si="709"/>
        <v>0</v>
      </c>
      <c r="N4141" s="319">
        <f t="shared" si="710"/>
        <v>0</v>
      </c>
      <c r="O4141" s="300"/>
      <c r="P4141" s="300"/>
      <c r="Q4141" s="297"/>
      <c r="R4141" s="297"/>
      <c r="S4141" s="299" t="str">
        <f t="shared" si="716"/>
        <v/>
      </c>
    </row>
    <row r="4142" spans="1:19" ht="30" customHeight="1" x14ac:dyDescent="0.2">
      <c r="A4142" s="277" t="str">
        <f t="shared" si="706"/>
        <v/>
      </c>
      <c r="B4142" s="296" t="str">
        <f t="shared" si="711"/>
        <v/>
      </c>
      <c r="C4142" s="296" t="str">
        <f t="shared" si="712"/>
        <v/>
      </c>
      <c r="D4142" s="297" t="str">
        <f t="shared" si="713"/>
        <v/>
      </c>
      <c r="E4142" s="298" t="str">
        <f t="shared" si="715"/>
        <v/>
      </c>
      <c r="F4142" s="297"/>
      <c r="G4142" s="297">
        <v>4142</v>
      </c>
      <c r="H4142" s="296" t="str">
        <f t="shared" si="714"/>
        <v/>
      </c>
      <c r="I4142" s="299" t="str">
        <f t="shared" si="707"/>
        <v/>
      </c>
      <c r="J4142" s="93"/>
      <c r="L4142" s="278">
        <f t="shared" si="708"/>
        <v>0</v>
      </c>
      <c r="M4142" s="278">
        <f t="shared" si="709"/>
        <v>0</v>
      </c>
      <c r="N4142" s="319">
        <f t="shared" si="710"/>
        <v>0</v>
      </c>
      <c r="O4142" s="300"/>
      <c r="P4142" s="300"/>
      <c r="Q4142" s="297"/>
      <c r="R4142" s="297"/>
      <c r="S4142" s="299" t="str">
        <f t="shared" si="716"/>
        <v/>
      </c>
    </row>
    <row r="4143" spans="1:19" ht="30" customHeight="1" x14ac:dyDescent="0.2">
      <c r="A4143" s="277" t="str">
        <f t="shared" si="706"/>
        <v/>
      </c>
      <c r="B4143" s="296" t="str">
        <f t="shared" si="711"/>
        <v/>
      </c>
      <c r="C4143" s="296" t="str">
        <f t="shared" si="712"/>
        <v/>
      </c>
      <c r="D4143" s="297" t="str">
        <f t="shared" si="713"/>
        <v/>
      </c>
      <c r="E4143" s="298" t="str">
        <f t="shared" si="715"/>
        <v/>
      </c>
      <c r="F4143" s="297"/>
      <c r="G4143" s="297">
        <v>4143</v>
      </c>
      <c r="H4143" s="296" t="str">
        <f t="shared" si="714"/>
        <v/>
      </c>
      <c r="I4143" s="299" t="str">
        <f t="shared" si="707"/>
        <v/>
      </c>
      <c r="J4143" s="93"/>
      <c r="L4143" s="278">
        <f t="shared" si="708"/>
        <v>0</v>
      </c>
      <c r="M4143" s="278">
        <f t="shared" si="709"/>
        <v>0</v>
      </c>
      <c r="N4143" s="319">
        <f t="shared" si="710"/>
        <v>0</v>
      </c>
      <c r="O4143" s="300"/>
      <c r="P4143" s="300"/>
      <c r="Q4143" s="297"/>
      <c r="R4143" s="297"/>
      <c r="S4143" s="299" t="str">
        <f t="shared" si="716"/>
        <v/>
      </c>
    </row>
    <row r="4144" spans="1:19" ht="30" customHeight="1" x14ac:dyDescent="0.2">
      <c r="A4144" s="277" t="str">
        <f t="shared" si="706"/>
        <v/>
      </c>
      <c r="B4144" s="296" t="str">
        <f t="shared" si="711"/>
        <v/>
      </c>
      <c r="C4144" s="296" t="str">
        <f t="shared" si="712"/>
        <v/>
      </c>
      <c r="D4144" s="297" t="str">
        <f t="shared" si="713"/>
        <v/>
      </c>
      <c r="E4144" s="298" t="str">
        <f t="shared" si="715"/>
        <v/>
      </c>
      <c r="F4144" s="297"/>
      <c r="G4144" s="297">
        <v>4144</v>
      </c>
      <c r="H4144" s="296" t="str">
        <f t="shared" si="714"/>
        <v/>
      </c>
      <c r="I4144" s="299" t="str">
        <f t="shared" si="707"/>
        <v/>
      </c>
      <c r="J4144" s="93"/>
      <c r="L4144" s="278">
        <f t="shared" si="708"/>
        <v>0</v>
      </c>
      <c r="M4144" s="278">
        <f t="shared" si="709"/>
        <v>0</v>
      </c>
      <c r="N4144" s="319">
        <f t="shared" si="710"/>
        <v>0</v>
      </c>
      <c r="O4144" s="300"/>
      <c r="P4144" s="300"/>
      <c r="Q4144" s="297"/>
      <c r="R4144" s="297"/>
      <c r="S4144" s="299" t="str">
        <f t="shared" si="716"/>
        <v/>
      </c>
    </row>
    <row r="4145" spans="1:19" ht="30" customHeight="1" x14ac:dyDescent="0.2">
      <c r="A4145" s="277" t="str">
        <f t="shared" si="706"/>
        <v/>
      </c>
      <c r="B4145" s="296" t="str">
        <f t="shared" si="711"/>
        <v/>
      </c>
      <c r="C4145" s="296" t="str">
        <f t="shared" si="712"/>
        <v/>
      </c>
      <c r="D4145" s="297" t="str">
        <f t="shared" si="713"/>
        <v/>
      </c>
      <c r="E4145" s="298" t="str">
        <f t="shared" si="715"/>
        <v/>
      </c>
      <c r="F4145" s="297"/>
      <c r="G4145" s="297">
        <v>4145</v>
      </c>
      <c r="H4145" s="296" t="str">
        <f t="shared" si="714"/>
        <v/>
      </c>
      <c r="I4145" s="299" t="str">
        <f t="shared" si="707"/>
        <v/>
      </c>
      <c r="J4145" s="93"/>
      <c r="L4145" s="278">
        <f t="shared" si="708"/>
        <v>0</v>
      </c>
      <c r="M4145" s="278">
        <f t="shared" si="709"/>
        <v>0</v>
      </c>
      <c r="N4145" s="319">
        <f t="shared" si="710"/>
        <v>0</v>
      </c>
      <c r="O4145" s="300"/>
      <c r="P4145" s="300"/>
      <c r="Q4145" s="297"/>
      <c r="R4145" s="297"/>
      <c r="S4145" s="299" t="str">
        <f t="shared" si="716"/>
        <v/>
      </c>
    </row>
    <row r="4146" spans="1:19" ht="30" customHeight="1" x14ac:dyDescent="0.2">
      <c r="A4146" s="277" t="str">
        <f t="shared" si="706"/>
        <v/>
      </c>
      <c r="B4146" s="296" t="str">
        <f t="shared" si="711"/>
        <v/>
      </c>
      <c r="C4146" s="296" t="str">
        <f t="shared" si="712"/>
        <v/>
      </c>
      <c r="D4146" s="297" t="str">
        <f t="shared" si="713"/>
        <v/>
      </c>
      <c r="E4146" s="298" t="str">
        <f t="shared" si="715"/>
        <v/>
      </c>
      <c r="F4146" s="297"/>
      <c r="G4146" s="297">
        <v>4146</v>
      </c>
      <c r="H4146" s="296" t="str">
        <f t="shared" si="714"/>
        <v/>
      </c>
      <c r="I4146" s="299" t="str">
        <f t="shared" si="707"/>
        <v/>
      </c>
      <c r="J4146" s="93"/>
      <c r="L4146" s="278">
        <f t="shared" si="708"/>
        <v>0</v>
      </c>
      <c r="M4146" s="278">
        <f t="shared" si="709"/>
        <v>0</v>
      </c>
      <c r="N4146" s="319">
        <f t="shared" si="710"/>
        <v>0</v>
      </c>
      <c r="O4146" s="300"/>
      <c r="P4146" s="300"/>
      <c r="Q4146" s="297"/>
      <c r="R4146" s="297"/>
      <c r="S4146" s="299" t="str">
        <f t="shared" si="716"/>
        <v/>
      </c>
    </row>
    <row r="4147" spans="1:19" ht="30" customHeight="1" x14ac:dyDescent="0.2">
      <c r="A4147" s="277" t="str">
        <f t="shared" si="706"/>
        <v/>
      </c>
      <c r="B4147" s="296" t="str">
        <f t="shared" si="711"/>
        <v/>
      </c>
      <c r="C4147" s="296" t="str">
        <f t="shared" si="712"/>
        <v/>
      </c>
      <c r="D4147" s="297" t="str">
        <f t="shared" si="713"/>
        <v/>
      </c>
      <c r="E4147" s="298" t="str">
        <f t="shared" si="715"/>
        <v/>
      </c>
      <c r="F4147" s="297"/>
      <c r="G4147" s="297">
        <v>4147</v>
      </c>
      <c r="H4147" s="296" t="str">
        <f t="shared" si="714"/>
        <v/>
      </c>
      <c r="I4147" s="299" t="str">
        <f t="shared" si="707"/>
        <v/>
      </c>
      <c r="J4147" s="93"/>
      <c r="L4147" s="278">
        <f t="shared" si="708"/>
        <v>0</v>
      </c>
      <c r="M4147" s="278">
        <f t="shared" si="709"/>
        <v>0</v>
      </c>
      <c r="N4147" s="319">
        <f t="shared" si="710"/>
        <v>0</v>
      </c>
      <c r="O4147" s="300"/>
      <c r="P4147" s="300"/>
      <c r="Q4147" s="297"/>
      <c r="R4147" s="297"/>
      <c r="S4147" s="299" t="str">
        <f t="shared" si="716"/>
        <v/>
      </c>
    </row>
    <row r="4148" spans="1:19" ht="30" customHeight="1" x14ac:dyDescent="0.2">
      <c r="A4148" s="277" t="str">
        <f t="shared" si="706"/>
        <v/>
      </c>
      <c r="B4148" s="296" t="str">
        <f t="shared" si="711"/>
        <v/>
      </c>
      <c r="C4148" s="296" t="str">
        <f t="shared" si="712"/>
        <v/>
      </c>
      <c r="D4148" s="297" t="str">
        <f t="shared" si="713"/>
        <v/>
      </c>
      <c r="E4148" s="298" t="str">
        <f t="shared" si="715"/>
        <v/>
      </c>
      <c r="F4148" s="297"/>
      <c r="G4148" s="297">
        <v>4148</v>
      </c>
      <c r="H4148" s="296" t="str">
        <f t="shared" si="714"/>
        <v/>
      </c>
      <c r="I4148" s="299" t="str">
        <f t="shared" si="707"/>
        <v/>
      </c>
      <c r="J4148" s="93"/>
      <c r="L4148" s="278">
        <f t="shared" si="708"/>
        <v>0</v>
      </c>
      <c r="M4148" s="278">
        <f t="shared" si="709"/>
        <v>0</v>
      </c>
      <c r="N4148" s="319">
        <f t="shared" si="710"/>
        <v>0</v>
      </c>
      <c r="O4148" s="300"/>
      <c r="P4148" s="300"/>
      <c r="Q4148" s="297"/>
      <c r="R4148" s="297"/>
      <c r="S4148" s="299" t="str">
        <f t="shared" si="716"/>
        <v/>
      </c>
    </row>
    <row r="4149" spans="1:19" ht="30" customHeight="1" x14ac:dyDescent="0.2">
      <c r="A4149" s="277" t="str">
        <f t="shared" si="706"/>
        <v/>
      </c>
      <c r="B4149" s="296" t="str">
        <f t="shared" si="711"/>
        <v/>
      </c>
      <c r="C4149" s="296" t="str">
        <f t="shared" si="712"/>
        <v/>
      </c>
      <c r="D4149" s="297" t="str">
        <f t="shared" si="713"/>
        <v/>
      </c>
      <c r="E4149" s="298" t="str">
        <f t="shared" si="715"/>
        <v/>
      </c>
      <c r="F4149" s="297"/>
      <c r="G4149" s="297">
        <v>4149</v>
      </c>
      <c r="H4149" s="296" t="str">
        <f t="shared" si="714"/>
        <v/>
      </c>
      <c r="I4149" s="299" t="str">
        <f t="shared" si="707"/>
        <v/>
      </c>
      <c r="J4149" s="93"/>
      <c r="L4149" s="278">
        <f t="shared" si="708"/>
        <v>0</v>
      </c>
      <c r="M4149" s="278">
        <f t="shared" si="709"/>
        <v>0</v>
      </c>
      <c r="N4149" s="319">
        <f t="shared" si="710"/>
        <v>0</v>
      </c>
      <c r="O4149" s="300"/>
      <c r="P4149" s="300"/>
      <c r="Q4149" s="297"/>
      <c r="R4149" s="297"/>
      <c r="S4149" s="299" t="str">
        <f t="shared" si="716"/>
        <v/>
      </c>
    </row>
    <row r="4150" spans="1:19" ht="30" customHeight="1" x14ac:dyDescent="0.2">
      <c r="A4150" s="277" t="str">
        <f t="shared" si="706"/>
        <v/>
      </c>
      <c r="B4150" s="296" t="str">
        <f t="shared" si="711"/>
        <v/>
      </c>
      <c r="C4150" s="296" t="str">
        <f t="shared" si="712"/>
        <v/>
      </c>
      <c r="D4150" s="297" t="str">
        <f t="shared" si="713"/>
        <v/>
      </c>
      <c r="E4150" s="298" t="str">
        <f t="shared" si="715"/>
        <v/>
      </c>
      <c r="F4150" s="297"/>
      <c r="G4150" s="297">
        <v>4150</v>
      </c>
      <c r="H4150" s="296" t="str">
        <f t="shared" si="714"/>
        <v/>
      </c>
      <c r="I4150" s="299" t="str">
        <f t="shared" si="707"/>
        <v/>
      </c>
      <c r="J4150" s="93"/>
      <c r="L4150" s="278">
        <f t="shared" si="708"/>
        <v>0</v>
      </c>
      <c r="M4150" s="278">
        <f t="shared" si="709"/>
        <v>0</v>
      </c>
      <c r="N4150" s="319">
        <f t="shared" si="710"/>
        <v>0</v>
      </c>
      <c r="O4150" s="300"/>
      <c r="P4150" s="300"/>
      <c r="Q4150" s="297"/>
      <c r="R4150" s="297"/>
      <c r="S4150" s="299" t="str">
        <f t="shared" si="716"/>
        <v/>
      </c>
    </row>
    <row r="4151" spans="1:19" ht="30" customHeight="1" x14ac:dyDescent="0.2">
      <c r="A4151" s="277" t="str">
        <f t="shared" si="706"/>
        <v/>
      </c>
      <c r="B4151" s="296" t="str">
        <f t="shared" si="711"/>
        <v/>
      </c>
      <c r="C4151" s="296" t="str">
        <f t="shared" si="712"/>
        <v/>
      </c>
      <c r="D4151" s="297" t="str">
        <f t="shared" si="713"/>
        <v/>
      </c>
      <c r="E4151" s="298" t="str">
        <f t="shared" si="715"/>
        <v/>
      </c>
      <c r="F4151" s="297"/>
      <c r="G4151" s="297">
        <v>4151</v>
      </c>
      <c r="H4151" s="296" t="str">
        <f t="shared" si="714"/>
        <v/>
      </c>
      <c r="I4151" s="299" t="str">
        <f t="shared" si="707"/>
        <v/>
      </c>
      <c r="J4151" s="93"/>
      <c r="L4151" s="278">
        <f t="shared" si="708"/>
        <v>0</v>
      </c>
      <c r="M4151" s="278">
        <f t="shared" si="709"/>
        <v>0</v>
      </c>
      <c r="N4151" s="319">
        <f t="shared" si="710"/>
        <v>0</v>
      </c>
      <c r="O4151" s="300"/>
      <c r="P4151" s="300"/>
      <c r="Q4151" s="297"/>
      <c r="R4151" s="297"/>
      <c r="S4151" s="299" t="str">
        <f t="shared" si="716"/>
        <v/>
      </c>
    </row>
    <row r="4152" spans="1:19" ht="30" customHeight="1" x14ac:dyDescent="0.2">
      <c r="A4152" s="277" t="str">
        <f t="shared" si="706"/>
        <v/>
      </c>
      <c r="B4152" s="296" t="str">
        <f t="shared" si="711"/>
        <v/>
      </c>
      <c r="C4152" s="296" t="str">
        <f t="shared" si="712"/>
        <v/>
      </c>
      <c r="D4152" s="297" t="str">
        <f t="shared" si="713"/>
        <v/>
      </c>
      <c r="E4152" s="298" t="str">
        <f t="shared" si="715"/>
        <v/>
      </c>
      <c r="F4152" s="297"/>
      <c r="G4152" s="297">
        <v>4152</v>
      </c>
      <c r="H4152" s="296" t="str">
        <f t="shared" si="714"/>
        <v/>
      </c>
      <c r="I4152" s="299" t="str">
        <f t="shared" si="707"/>
        <v/>
      </c>
      <c r="J4152" s="93"/>
      <c r="L4152" s="278">
        <f t="shared" si="708"/>
        <v>0</v>
      </c>
      <c r="M4152" s="278">
        <f t="shared" si="709"/>
        <v>0</v>
      </c>
      <c r="N4152" s="319">
        <f t="shared" si="710"/>
        <v>0</v>
      </c>
      <c r="O4152" s="300"/>
      <c r="P4152" s="300"/>
      <c r="Q4152" s="297"/>
      <c r="R4152" s="297"/>
      <c r="S4152" s="299" t="str">
        <f t="shared" si="716"/>
        <v/>
      </c>
    </row>
    <row r="4153" spans="1:19" ht="30" customHeight="1" x14ac:dyDescent="0.2">
      <c r="A4153" s="277" t="str">
        <f t="shared" si="706"/>
        <v/>
      </c>
      <c r="B4153" s="296" t="str">
        <f t="shared" si="711"/>
        <v/>
      </c>
      <c r="C4153" s="296" t="str">
        <f t="shared" si="712"/>
        <v/>
      </c>
      <c r="D4153" s="297" t="str">
        <f t="shared" si="713"/>
        <v/>
      </c>
      <c r="E4153" s="298" t="str">
        <f t="shared" si="715"/>
        <v/>
      </c>
      <c r="F4153" s="297"/>
      <c r="G4153" s="297">
        <v>4153</v>
      </c>
      <c r="H4153" s="296" t="str">
        <f t="shared" si="714"/>
        <v/>
      </c>
      <c r="I4153" s="299" t="str">
        <f t="shared" si="707"/>
        <v/>
      </c>
      <c r="J4153" s="93"/>
      <c r="L4153" s="278">
        <f t="shared" si="708"/>
        <v>0</v>
      </c>
      <c r="M4153" s="278">
        <f t="shared" si="709"/>
        <v>0</v>
      </c>
      <c r="N4153" s="319">
        <f t="shared" si="710"/>
        <v>0</v>
      </c>
      <c r="O4153" s="300"/>
      <c r="P4153" s="300"/>
      <c r="Q4153" s="297"/>
      <c r="R4153" s="297"/>
      <c r="S4153" s="299" t="str">
        <f t="shared" si="716"/>
        <v/>
      </c>
    </row>
    <row r="4154" spans="1:19" ht="30" customHeight="1" x14ac:dyDescent="0.2">
      <c r="A4154" s="277" t="str">
        <f t="shared" si="706"/>
        <v/>
      </c>
      <c r="B4154" s="296" t="str">
        <f t="shared" si="711"/>
        <v/>
      </c>
      <c r="C4154" s="296" t="str">
        <f t="shared" si="712"/>
        <v/>
      </c>
      <c r="D4154" s="297" t="str">
        <f t="shared" si="713"/>
        <v/>
      </c>
      <c r="E4154" s="298" t="str">
        <f t="shared" si="715"/>
        <v/>
      </c>
      <c r="F4154" s="297"/>
      <c r="G4154" s="297">
        <v>4154</v>
      </c>
      <c r="H4154" s="296" t="str">
        <f t="shared" si="714"/>
        <v/>
      </c>
      <c r="I4154" s="299" t="str">
        <f t="shared" si="707"/>
        <v/>
      </c>
      <c r="J4154" s="93"/>
      <c r="L4154" s="278">
        <f t="shared" si="708"/>
        <v>0</v>
      </c>
      <c r="M4154" s="278">
        <f t="shared" si="709"/>
        <v>0</v>
      </c>
      <c r="N4154" s="319">
        <f t="shared" si="710"/>
        <v>0</v>
      </c>
      <c r="O4154" s="300"/>
      <c r="P4154" s="300"/>
      <c r="Q4154" s="297"/>
      <c r="R4154" s="297"/>
      <c r="S4154" s="299" t="str">
        <f t="shared" si="716"/>
        <v/>
      </c>
    </row>
    <row r="4155" spans="1:19" ht="30" customHeight="1" x14ac:dyDescent="0.2">
      <c r="A4155" s="277" t="str">
        <f t="shared" si="706"/>
        <v/>
      </c>
      <c r="B4155" s="296" t="str">
        <f t="shared" si="711"/>
        <v/>
      </c>
      <c r="C4155" s="296" t="str">
        <f t="shared" si="712"/>
        <v/>
      </c>
      <c r="D4155" s="297" t="str">
        <f t="shared" si="713"/>
        <v/>
      </c>
      <c r="E4155" s="298" t="str">
        <f t="shared" si="715"/>
        <v/>
      </c>
      <c r="F4155" s="297"/>
      <c r="G4155" s="297">
        <v>4155</v>
      </c>
      <c r="H4155" s="296" t="str">
        <f t="shared" si="714"/>
        <v/>
      </c>
      <c r="I4155" s="299" t="str">
        <f t="shared" si="707"/>
        <v/>
      </c>
      <c r="J4155" s="93"/>
      <c r="L4155" s="278">
        <f t="shared" si="708"/>
        <v>0</v>
      </c>
      <c r="M4155" s="278">
        <f t="shared" si="709"/>
        <v>0</v>
      </c>
      <c r="N4155" s="319">
        <f t="shared" si="710"/>
        <v>0</v>
      </c>
      <c r="O4155" s="300"/>
      <c r="P4155" s="300"/>
      <c r="Q4155" s="297"/>
      <c r="R4155" s="297"/>
      <c r="S4155" s="299" t="str">
        <f t="shared" si="716"/>
        <v/>
      </c>
    </row>
    <row r="4156" spans="1:19" ht="30" customHeight="1" x14ac:dyDescent="0.2">
      <c r="A4156" s="277" t="str">
        <f t="shared" si="706"/>
        <v/>
      </c>
      <c r="B4156" s="296" t="str">
        <f t="shared" si="711"/>
        <v/>
      </c>
      <c r="C4156" s="296" t="str">
        <f t="shared" si="712"/>
        <v/>
      </c>
      <c r="D4156" s="297" t="str">
        <f t="shared" si="713"/>
        <v/>
      </c>
      <c r="E4156" s="298" t="str">
        <f t="shared" si="715"/>
        <v/>
      </c>
      <c r="F4156" s="297"/>
      <c r="G4156" s="297">
        <v>4156</v>
      </c>
      <c r="H4156" s="296" t="str">
        <f t="shared" si="714"/>
        <v/>
      </c>
      <c r="I4156" s="299" t="str">
        <f t="shared" si="707"/>
        <v/>
      </c>
      <c r="J4156" s="93"/>
      <c r="L4156" s="278">
        <f t="shared" si="708"/>
        <v>0</v>
      </c>
      <c r="M4156" s="278">
        <f t="shared" si="709"/>
        <v>0</v>
      </c>
      <c r="N4156" s="319">
        <f t="shared" si="710"/>
        <v>0</v>
      </c>
      <c r="O4156" s="300"/>
      <c r="P4156" s="300"/>
      <c r="Q4156" s="297"/>
      <c r="R4156" s="297"/>
      <c r="S4156" s="299" t="str">
        <f t="shared" si="716"/>
        <v/>
      </c>
    </row>
    <row r="4157" spans="1:19" ht="30" customHeight="1" x14ac:dyDescent="0.2">
      <c r="A4157" s="277" t="str">
        <f t="shared" si="706"/>
        <v/>
      </c>
      <c r="B4157" s="296" t="str">
        <f t="shared" si="711"/>
        <v/>
      </c>
      <c r="C4157" s="296" t="str">
        <f t="shared" si="712"/>
        <v/>
      </c>
      <c r="D4157" s="297" t="str">
        <f t="shared" si="713"/>
        <v/>
      </c>
      <c r="E4157" s="298" t="str">
        <f t="shared" si="715"/>
        <v/>
      </c>
      <c r="F4157" s="297"/>
      <c r="G4157" s="297">
        <v>4157</v>
      </c>
      <c r="H4157" s="296" t="str">
        <f t="shared" si="714"/>
        <v/>
      </c>
      <c r="I4157" s="299" t="str">
        <f t="shared" si="707"/>
        <v/>
      </c>
      <c r="J4157" s="93"/>
      <c r="L4157" s="278">
        <f t="shared" si="708"/>
        <v>0</v>
      </c>
      <c r="M4157" s="278">
        <f t="shared" si="709"/>
        <v>0</v>
      </c>
      <c r="N4157" s="319">
        <f t="shared" si="710"/>
        <v>0</v>
      </c>
      <c r="O4157" s="300"/>
      <c r="P4157" s="300"/>
      <c r="Q4157" s="297"/>
      <c r="R4157" s="297"/>
      <c r="S4157" s="299" t="str">
        <f t="shared" si="716"/>
        <v/>
      </c>
    </row>
    <row r="4158" spans="1:19" ht="30" customHeight="1" x14ac:dyDescent="0.2">
      <c r="A4158" s="277" t="str">
        <f t="shared" si="706"/>
        <v/>
      </c>
      <c r="B4158" s="296" t="str">
        <f t="shared" si="711"/>
        <v/>
      </c>
      <c r="C4158" s="296" t="str">
        <f t="shared" si="712"/>
        <v/>
      </c>
      <c r="D4158" s="297" t="str">
        <f t="shared" si="713"/>
        <v/>
      </c>
      <c r="E4158" s="298" t="str">
        <f t="shared" si="715"/>
        <v/>
      </c>
      <c r="F4158" s="297"/>
      <c r="G4158" s="297">
        <v>4158</v>
      </c>
      <c r="H4158" s="296" t="str">
        <f t="shared" si="714"/>
        <v/>
      </c>
      <c r="I4158" s="299" t="str">
        <f t="shared" si="707"/>
        <v/>
      </c>
      <c r="J4158" s="93"/>
      <c r="L4158" s="278">
        <f t="shared" si="708"/>
        <v>0</v>
      </c>
      <c r="M4158" s="278">
        <f t="shared" si="709"/>
        <v>0</v>
      </c>
      <c r="N4158" s="319">
        <f t="shared" si="710"/>
        <v>0</v>
      </c>
      <c r="O4158" s="300"/>
      <c r="P4158" s="300"/>
      <c r="Q4158" s="297"/>
      <c r="R4158" s="297"/>
      <c r="S4158" s="299" t="str">
        <f t="shared" si="716"/>
        <v/>
      </c>
    </row>
    <row r="4159" spans="1:19" ht="30" customHeight="1" x14ac:dyDescent="0.2">
      <c r="A4159" s="277" t="str">
        <f t="shared" si="706"/>
        <v/>
      </c>
      <c r="B4159" s="296" t="str">
        <f t="shared" si="711"/>
        <v/>
      </c>
      <c r="C4159" s="296" t="str">
        <f t="shared" si="712"/>
        <v/>
      </c>
      <c r="D4159" s="297" t="str">
        <f t="shared" si="713"/>
        <v/>
      </c>
      <c r="E4159" s="298" t="str">
        <f t="shared" si="715"/>
        <v/>
      </c>
      <c r="F4159" s="297"/>
      <c r="G4159" s="297">
        <v>4159</v>
      </c>
      <c r="H4159" s="296" t="str">
        <f t="shared" si="714"/>
        <v/>
      </c>
      <c r="I4159" s="299" t="str">
        <f t="shared" si="707"/>
        <v/>
      </c>
      <c r="J4159" s="93"/>
      <c r="L4159" s="278">
        <f t="shared" si="708"/>
        <v>0</v>
      </c>
      <c r="M4159" s="278">
        <f t="shared" si="709"/>
        <v>0</v>
      </c>
      <c r="N4159" s="319">
        <f t="shared" si="710"/>
        <v>0</v>
      </c>
      <c r="O4159" s="300"/>
      <c r="P4159" s="300"/>
      <c r="Q4159" s="297"/>
      <c r="R4159" s="297"/>
      <c r="S4159" s="299" t="str">
        <f t="shared" si="716"/>
        <v/>
      </c>
    </row>
    <row r="4160" spans="1:19" ht="30" customHeight="1" x14ac:dyDescent="0.2">
      <c r="A4160" s="277" t="str">
        <f t="shared" si="706"/>
        <v/>
      </c>
      <c r="B4160" s="296" t="str">
        <f t="shared" si="711"/>
        <v/>
      </c>
      <c r="C4160" s="296" t="str">
        <f t="shared" si="712"/>
        <v/>
      </c>
      <c r="D4160" s="297" t="str">
        <f t="shared" si="713"/>
        <v/>
      </c>
      <c r="E4160" s="298" t="str">
        <f t="shared" si="715"/>
        <v/>
      </c>
      <c r="F4160" s="297"/>
      <c r="G4160" s="297">
        <v>4160</v>
      </c>
      <c r="H4160" s="296" t="str">
        <f t="shared" si="714"/>
        <v/>
      </c>
      <c r="I4160" s="299" t="str">
        <f t="shared" si="707"/>
        <v/>
      </c>
      <c r="J4160" s="93"/>
      <c r="L4160" s="278">
        <f t="shared" si="708"/>
        <v>0</v>
      </c>
      <c r="M4160" s="278">
        <f t="shared" si="709"/>
        <v>0</v>
      </c>
      <c r="N4160" s="319">
        <f t="shared" si="710"/>
        <v>0</v>
      </c>
      <c r="O4160" s="300"/>
      <c r="P4160" s="300"/>
      <c r="Q4160" s="297"/>
      <c r="R4160" s="297"/>
      <c r="S4160" s="299" t="str">
        <f t="shared" si="716"/>
        <v/>
      </c>
    </row>
    <row r="4161" spans="1:19" ht="30" customHeight="1" x14ac:dyDescent="0.2">
      <c r="A4161" s="277" t="str">
        <f t="shared" si="706"/>
        <v/>
      </c>
      <c r="B4161" s="296" t="str">
        <f t="shared" si="711"/>
        <v/>
      </c>
      <c r="C4161" s="296" t="str">
        <f t="shared" si="712"/>
        <v/>
      </c>
      <c r="D4161" s="297" t="str">
        <f t="shared" si="713"/>
        <v/>
      </c>
      <c r="E4161" s="298" t="str">
        <f t="shared" si="715"/>
        <v/>
      </c>
      <c r="F4161" s="297"/>
      <c r="G4161" s="297">
        <v>4161</v>
      </c>
      <c r="H4161" s="296" t="str">
        <f t="shared" si="714"/>
        <v/>
      </c>
      <c r="I4161" s="299" t="str">
        <f t="shared" si="707"/>
        <v/>
      </c>
      <c r="J4161" s="93"/>
      <c r="L4161" s="278">
        <f t="shared" si="708"/>
        <v>0</v>
      </c>
      <c r="M4161" s="278">
        <f t="shared" si="709"/>
        <v>0</v>
      </c>
      <c r="N4161" s="319">
        <f t="shared" si="710"/>
        <v>0</v>
      </c>
      <c r="O4161" s="300"/>
      <c r="P4161" s="300"/>
      <c r="Q4161" s="297"/>
      <c r="R4161" s="297"/>
      <c r="S4161" s="299" t="str">
        <f t="shared" si="716"/>
        <v/>
      </c>
    </row>
    <row r="4162" spans="1:19" ht="30" customHeight="1" x14ac:dyDescent="0.2">
      <c r="A4162" s="277" t="str">
        <f t="shared" ref="A4162:A4225" si="717">IF(B4162="","",$W$3)</f>
        <v/>
      </c>
      <c r="B4162" s="296" t="str">
        <f t="shared" si="711"/>
        <v/>
      </c>
      <c r="C4162" s="296" t="str">
        <f t="shared" si="712"/>
        <v/>
      </c>
      <c r="D4162" s="297" t="str">
        <f t="shared" si="713"/>
        <v/>
      </c>
      <c r="E4162" s="298" t="str">
        <f t="shared" si="715"/>
        <v/>
      </c>
      <c r="F4162" s="297"/>
      <c r="G4162" s="297">
        <v>4162</v>
      </c>
      <c r="H4162" s="296" t="str">
        <f t="shared" si="714"/>
        <v/>
      </c>
      <c r="I4162" s="299" t="str">
        <f t="shared" ref="I4162:I4225" si="718">IF(H4162="","",CONCATENATE("C",IF(H4162&gt;$X$1-25,0,INT(($X$1-H4162-20)/5))))</f>
        <v/>
      </c>
      <c r="J4162" s="93"/>
      <c r="L4162" s="278">
        <f t="shared" ref="L4162:L4225" si="719">IF(D4162="M",1,0)</f>
        <v>0</v>
      </c>
      <c r="M4162" s="278">
        <f t="shared" ref="M4162:M4225" si="720">IF(D4162="F",1,0)</f>
        <v>0</v>
      </c>
      <c r="N4162" s="319">
        <f t="shared" ref="N4162:N4225" si="721">IF(COUNTBLANK(O4162:R4162)=0,1,0)</f>
        <v>0</v>
      </c>
      <c r="O4162" s="300"/>
      <c r="P4162" s="300"/>
      <c r="Q4162" s="297"/>
      <c r="R4162" s="297"/>
      <c r="S4162" s="299" t="str">
        <f t="shared" si="716"/>
        <v/>
      </c>
    </row>
    <row r="4163" spans="1:19" ht="30" customHeight="1" x14ac:dyDescent="0.2">
      <c r="A4163" s="277" t="str">
        <f t="shared" si="717"/>
        <v/>
      </c>
      <c r="B4163" s="296" t="str">
        <f t="shared" ref="B4163:B4226" si="722">IF(O4163="","",O4163)</f>
        <v/>
      </c>
      <c r="C4163" s="296" t="str">
        <f t="shared" ref="C4163:C4226" si="723">IF(P4163="","",P4163)</f>
        <v/>
      </c>
      <c r="D4163" s="297" t="str">
        <f t="shared" ref="D4163:D4226" si="724">IF(Q4163="","",Q4163)</f>
        <v/>
      </c>
      <c r="E4163" s="298" t="str">
        <f t="shared" si="715"/>
        <v/>
      </c>
      <c r="F4163" s="297"/>
      <c r="G4163" s="297">
        <v>4163</v>
      </c>
      <c r="H4163" s="296" t="str">
        <f t="shared" ref="H4163:H4226" si="725">IF(R4163="","",R4163)</f>
        <v/>
      </c>
      <c r="I4163" s="299" t="str">
        <f t="shared" si="718"/>
        <v/>
      </c>
      <c r="J4163" s="93"/>
      <c r="L4163" s="278">
        <f t="shared" si="719"/>
        <v>0</v>
      </c>
      <c r="M4163" s="278">
        <f t="shared" si="720"/>
        <v>0</v>
      </c>
      <c r="N4163" s="319">
        <f t="shared" si="721"/>
        <v>0</v>
      </c>
      <c r="O4163" s="300"/>
      <c r="P4163" s="300"/>
      <c r="Q4163" s="297"/>
      <c r="R4163" s="297"/>
      <c r="S4163" s="299" t="str">
        <f t="shared" si="716"/>
        <v/>
      </c>
    </row>
    <row r="4164" spans="1:19" ht="30" customHeight="1" x14ac:dyDescent="0.2">
      <c r="A4164" s="277" t="str">
        <f t="shared" si="717"/>
        <v/>
      </c>
      <c r="B4164" s="296" t="str">
        <f t="shared" si="722"/>
        <v/>
      </c>
      <c r="C4164" s="296" t="str">
        <f t="shared" si="723"/>
        <v/>
      </c>
      <c r="D4164" s="297" t="str">
        <f t="shared" si="724"/>
        <v/>
      </c>
      <c r="E4164" s="298" t="str">
        <f t="shared" ref="E4164:E4227" si="726">IF(H4164="","",VALUE(CONCATENATE("01/01/",H4164)))</f>
        <v/>
      </c>
      <c r="F4164" s="297"/>
      <c r="G4164" s="297">
        <v>4164</v>
      </c>
      <c r="H4164" s="296" t="str">
        <f t="shared" si="725"/>
        <v/>
      </c>
      <c r="I4164" s="299" t="str">
        <f t="shared" si="718"/>
        <v/>
      </c>
      <c r="J4164" s="93"/>
      <c r="L4164" s="278">
        <f t="shared" si="719"/>
        <v>0</v>
      </c>
      <c r="M4164" s="278">
        <f t="shared" si="720"/>
        <v>0</v>
      </c>
      <c r="N4164" s="319">
        <f t="shared" si="721"/>
        <v>0</v>
      </c>
      <c r="O4164" s="300"/>
      <c r="P4164" s="300"/>
      <c r="Q4164" s="297"/>
      <c r="R4164" s="297"/>
      <c r="S4164" s="299" t="str">
        <f t="shared" si="716"/>
        <v/>
      </c>
    </row>
    <row r="4165" spans="1:19" ht="30" customHeight="1" x14ac:dyDescent="0.2">
      <c r="A4165" s="277" t="str">
        <f t="shared" si="717"/>
        <v/>
      </c>
      <c r="B4165" s="296" t="str">
        <f t="shared" si="722"/>
        <v/>
      </c>
      <c r="C4165" s="296" t="str">
        <f t="shared" si="723"/>
        <v/>
      </c>
      <c r="D4165" s="297" t="str">
        <f t="shared" si="724"/>
        <v/>
      </c>
      <c r="E4165" s="298" t="str">
        <f t="shared" si="726"/>
        <v/>
      </c>
      <c r="F4165" s="297"/>
      <c r="G4165" s="297">
        <v>4165</v>
      </c>
      <c r="H4165" s="296" t="str">
        <f t="shared" si="725"/>
        <v/>
      </c>
      <c r="I4165" s="299" t="str">
        <f t="shared" si="718"/>
        <v/>
      </c>
      <c r="J4165" s="93"/>
      <c r="L4165" s="278">
        <f t="shared" si="719"/>
        <v>0</v>
      </c>
      <c r="M4165" s="278">
        <f t="shared" si="720"/>
        <v>0</v>
      </c>
      <c r="N4165" s="319">
        <f t="shared" si="721"/>
        <v>0</v>
      </c>
      <c r="O4165" s="300"/>
      <c r="P4165" s="300"/>
      <c r="Q4165" s="297"/>
      <c r="R4165" s="297"/>
      <c r="S4165" s="299" t="str">
        <f t="shared" si="716"/>
        <v/>
      </c>
    </row>
    <row r="4166" spans="1:19" ht="30" customHeight="1" x14ac:dyDescent="0.2">
      <c r="A4166" s="277" t="str">
        <f t="shared" si="717"/>
        <v/>
      </c>
      <c r="B4166" s="296" t="str">
        <f t="shared" si="722"/>
        <v/>
      </c>
      <c r="C4166" s="296" t="str">
        <f t="shared" si="723"/>
        <v/>
      </c>
      <c r="D4166" s="297" t="str">
        <f t="shared" si="724"/>
        <v/>
      </c>
      <c r="E4166" s="298" t="str">
        <f t="shared" si="726"/>
        <v/>
      </c>
      <c r="F4166" s="297"/>
      <c r="G4166" s="297">
        <v>4166</v>
      </c>
      <c r="H4166" s="296" t="str">
        <f t="shared" si="725"/>
        <v/>
      </c>
      <c r="I4166" s="299" t="str">
        <f t="shared" si="718"/>
        <v/>
      </c>
      <c r="J4166" s="93"/>
      <c r="L4166" s="278">
        <f t="shared" si="719"/>
        <v>0</v>
      </c>
      <c r="M4166" s="278">
        <f t="shared" si="720"/>
        <v>0</v>
      </c>
      <c r="N4166" s="319">
        <f t="shared" si="721"/>
        <v>0</v>
      </c>
      <c r="O4166" s="300"/>
      <c r="P4166" s="300"/>
      <c r="Q4166" s="297"/>
      <c r="R4166" s="297"/>
      <c r="S4166" s="299" t="str">
        <f t="shared" si="716"/>
        <v/>
      </c>
    </row>
    <row r="4167" spans="1:19" ht="30" customHeight="1" x14ac:dyDescent="0.2">
      <c r="A4167" s="277" t="str">
        <f t="shared" si="717"/>
        <v/>
      </c>
      <c r="B4167" s="296" t="str">
        <f t="shared" si="722"/>
        <v/>
      </c>
      <c r="C4167" s="296" t="str">
        <f t="shared" si="723"/>
        <v/>
      </c>
      <c r="D4167" s="297" t="str">
        <f t="shared" si="724"/>
        <v/>
      </c>
      <c r="E4167" s="298" t="str">
        <f t="shared" si="726"/>
        <v/>
      </c>
      <c r="F4167" s="297"/>
      <c r="G4167" s="297">
        <v>4167</v>
      </c>
      <c r="H4167" s="296" t="str">
        <f t="shared" si="725"/>
        <v/>
      </c>
      <c r="I4167" s="299" t="str">
        <f t="shared" si="718"/>
        <v/>
      </c>
      <c r="J4167" s="93"/>
      <c r="L4167" s="278">
        <f t="shared" si="719"/>
        <v>0</v>
      </c>
      <c r="M4167" s="278">
        <f t="shared" si="720"/>
        <v>0</v>
      </c>
      <c r="N4167" s="319">
        <f t="shared" si="721"/>
        <v>0</v>
      </c>
      <c r="O4167" s="300"/>
      <c r="P4167" s="300"/>
      <c r="Q4167" s="297"/>
      <c r="R4167" s="297"/>
      <c r="S4167" s="299" t="str">
        <f t="shared" si="716"/>
        <v/>
      </c>
    </row>
    <row r="4168" spans="1:19" ht="30" customHeight="1" x14ac:dyDescent="0.2">
      <c r="A4168" s="277" t="str">
        <f t="shared" si="717"/>
        <v/>
      </c>
      <c r="B4168" s="296" t="str">
        <f t="shared" si="722"/>
        <v/>
      </c>
      <c r="C4168" s="296" t="str">
        <f t="shared" si="723"/>
        <v/>
      </c>
      <c r="D4168" s="297" t="str">
        <f t="shared" si="724"/>
        <v/>
      </c>
      <c r="E4168" s="298" t="str">
        <f t="shared" si="726"/>
        <v/>
      </c>
      <c r="F4168" s="297"/>
      <c r="G4168" s="297">
        <v>4168</v>
      </c>
      <c r="H4168" s="296" t="str">
        <f t="shared" si="725"/>
        <v/>
      </c>
      <c r="I4168" s="299" t="str">
        <f t="shared" si="718"/>
        <v/>
      </c>
      <c r="J4168" s="93"/>
      <c r="L4168" s="278">
        <f t="shared" si="719"/>
        <v>0</v>
      </c>
      <c r="M4168" s="278">
        <f t="shared" si="720"/>
        <v>0</v>
      </c>
      <c r="N4168" s="319">
        <f t="shared" si="721"/>
        <v>0</v>
      </c>
      <c r="O4168" s="300"/>
      <c r="P4168" s="300"/>
      <c r="Q4168" s="297"/>
      <c r="R4168" s="297"/>
      <c r="S4168" s="299" t="str">
        <f t="shared" si="716"/>
        <v/>
      </c>
    </row>
    <row r="4169" spans="1:19" ht="30" customHeight="1" x14ac:dyDescent="0.2">
      <c r="A4169" s="277" t="str">
        <f t="shared" si="717"/>
        <v/>
      </c>
      <c r="B4169" s="296" t="str">
        <f t="shared" si="722"/>
        <v/>
      </c>
      <c r="C4169" s="296" t="str">
        <f t="shared" si="723"/>
        <v/>
      </c>
      <c r="D4169" s="297" t="str">
        <f t="shared" si="724"/>
        <v/>
      </c>
      <c r="E4169" s="298" t="str">
        <f t="shared" si="726"/>
        <v/>
      </c>
      <c r="F4169" s="297"/>
      <c r="G4169" s="297">
        <v>4169</v>
      </c>
      <c r="H4169" s="296" t="str">
        <f t="shared" si="725"/>
        <v/>
      </c>
      <c r="I4169" s="299" t="str">
        <f t="shared" si="718"/>
        <v/>
      </c>
      <c r="J4169" s="93"/>
      <c r="L4169" s="278">
        <f t="shared" si="719"/>
        <v>0</v>
      </c>
      <c r="M4169" s="278">
        <f t="shared" si="720"/>
        <v>0</v>
      </c>
      <c r="N4169" s="319">
        <f t="shared" si="721"/>
        <v>0</v>
      </c>
      <c r="O4169" s="300"/>
      <c r="P4169" s="300"/>
      <c r="Q4169" s="297"/>
      <c r="R4169" s="297"/>
      <c r="S4169" s="299" t="str">
        <f t="shared" si="716"/>
        <v/>
      </c>
    </row>
    <row r="4170" spans="1:19" ht="30" customHeight="1" x14ac:dyDescent="0.2">
      <c r="A4170" s="277" t="str">
        <f t="shared" si="717"/>
        <v/>
      </c>
      <c r="B4170" s="296" t="str">
        <f t="shared" si="722"/>
        <v/>
      </c>
      <c r="C4170" s="296" t="str">
        <f t="shared" si="723"/>
        <v/>
      </c>
      <c r="D4170" s="297" t="str">
        <f t="shared" si="724"/>
        <v/>
      </c>
      <c r="E4170" s="298" t="str">
        <f t="shared" si="726"/>
        <v/>
      </c>
      <c r="F4170" s="297"/>
      <c r="G4170" s="297">
        <v>4170</v>
      </c>
      <c r="H4170" s="296" t="str">
        <f t="shared" si="725"/>
        <v/>
      </c>
      <c r="I4170" s="299" t="str">
        <f t="shared" si="718"/>
        <v/>
      </c>
      <c r="J4170" s="93"/>
      <c r="L4170" s="278">
        <f t="shared" si="719"/>
        <v>0</v>
      </c>
      <c r="M4170" s="278">
        <f t="shared" si="720"/>
        <v>0</v>
      </c>
      <c r="N4170" s="319">
        <f t="shared" si="721"/>
        <v>0</v>
      </c>
      <c r="O4170" s="300"/>
      <c r="P4170" s="300"/>
      <c r="Q4170" s="297"/>
      <c r="R4170" s="297"/>
      <c r="S4170" s="299" t="str">
        <f t="shared" si="716"/>
        <v/>
      </c>
    </row>
    <row r="4171" spans="1:19" ht="30" customHeight="1" x14ac:dyDescent="0.2">
      <c r="A4171" s="277" t="str">
        <f t="shared" si="717"/>
        <v/>
      </c>
      <c r="B4171" s="296" t="str">
        <f t="shared" si="722"/>
        <v/>
      </c>
      <c r="C4171" s="296" t="str">
        <f t="shared" si="723"/>
        <v/>
      </c>
      <c r="D4171" s="297" t="str">
        <f t="shared" si="724"/>
        <v/>
      </c>
      <c r="E4171" s="298" t="str">
        <f t="shared" si="726"/>
        <v/>
      </c>
      <c r="F4171" s="297"/>
      <c r="G4171" s="297">
        <v>4171</v>
      </c>
      <c r="H4171" s="296" t="str">
        <f t="shared" si="725"/>
        <v/>
      </c>
      <c r="I4171" s="299" t="str">
        <f t="shared" si="718"/>
        <v/>
      </c>
      <c r="J4171" s="93"/>
      <c r="L4171" s="278">
        <f t="shared" si="719"/>
        <v>0</v>
      </c>
      <c r="M4171" s="278">
        <f t="shared" si="720"/>
        <v>0</v>
      </c>
      <c r="N4171" s="319">
        <f t="shared" si="721"/>
        <v>0</v>
      </c>
      <c r="O4171" s="300"/>
      <c r="P4171" s="300"/>
      <c r="Q4171" s="297"/>
      <c r="R4171" s="297"/>
      <c r="S4171" s="299" t="str">
        <f t="shared" si="716"/>
        <v/>
      </c>
    </row>
    <row r="4172" spans="1:19" ht="30" customHeight="1" x14ac:dyDescent="0.2">
      <c r="A4172" s="277" t="str">
        <f t="shared" si="717"/>
        <v/>
      </c>
      <c r="B4172" s="296" t="str">
        <f t="shared" si="722"/>
        <v/>
      </c>
      <c r="C4172" s="296" t="str">
        <f t="shared" si="723"/>
        <v/>
      </c>
      <c r="D4172" s="297" t="str">
        <f t="shared" si="724"/>
        <v/>
      </c>
      <c r="E4172" s="298" t="str">
        <f t="shared" si="726"/>
        <v/>
      </c>
      <c r="F4172" s="297"/>
      <c r="G4172" s="297">
        <v>4172</v>
      </c>
      <c r="H4172" s="296" t="str">
        <f t="shared" si="725"/>
        <v/>
      </c>
      <c r="I4172" s="299" t="str">
        <f t="shared" si="718"/>
        <v/>
      </c>
      <c r="J4172" s="93"/>
      <c r="L4172" s="278">
        <f t="shared" si="719"/>
        <v>0</v>
      </c>
      <c r="M4172" s="278">
        <f t="shared" si="720"/>
        <v>0</v>
      </c>
      <c r="N4172" s="319">
        <f t="shared" si="721"/>
        <v>0</v>
      </c>
      <c r="O4172" s="300"/>
      <c r="P4172" s="300"/>
      <c r="Q4172" s="297"/>
      <c r="R4172" s="297"/>
      <c r="S4172" s="299" t="str">
        <f t="shared" si="716"/>
        <v/>
      </c>
    </row>
    <row r="4173" spans="1:19" ht="30" customHeight="1" x14ac:dyDescent="0.2">
      <c r="A4173" s="277" t="str">
        <f t="shared" si="717"/>
        <v/>
      </c>
      <c r="B4173" s="296" t="str">
        <f t="shared" si="722"/>
        <v/>
      </c>
      <c r="C4173" s="296" t="str">
        <f t="shared" si="723"/>
        <v/>
      </c>
      <c r="D4173" s="297" t="str">
        <f t="shared" si="724"/>
        <v/>
      </c>
      <c r="E4173" s="298" t="str">
        <f t="shared" si="726"/>
        <v/>
      </c>
      <c r="F4173" s="297"/>
      <c r="G4173" s="297">
        <v>4173</v>
      </c>
      <c r="H4173" s="296" t="str">
        <f t="shared" si="725"/>
        <v/>
      </c>
      <c r="I4173" s="299" t="str">
        <f t="shared" si="718"/>
        <v/>
      </c>
      <c r="J4173" s="93"/>
      <c r="L4173" s="278">
        <f t="shared" si="719"/>
        <v>0</v>
      </c>
      <c r="M4173" s="278">
        <f t="shared" si="720"/>
        <v>0</v>
      </c>
      <c r="N4173" s="319">
        <f t="shared" si="721"/>
        <v>0</v>
      </c>
      <c r="O4173" s="300"/>
      <c r="P4173" s="300"/>
      <c r="Q4173" s="297"/>
      <c r="R4173" s="297"/>
      <c r="S4173" s="299" t="str">
        <f t="shared" si="716"/>
        <v/>
      </c>
    </row>
    <row r="4174" spans="1:19" ht="30" customHeight="1" x14ac:dyDescent="0.2">
      <c r="A4174" s="277" t="str">
        <f t="shared" si="717"/>
        <v/>
      </c>
      <c r="B4174" s="296" t="str">
        <f t="shared" si="722"/>
        <v/>
      </c>
      <c r="C4174" s="296" t="str">
        <f t="shared" si="723"/>
        <v/>
      </c>
      <c r="D4174" s="297" t="str">
        <f t="shared" si="724"/>
        <v/>
      </c>
      <c r="E4174" s="298" t="str">
        <f t="shared" si="726"/>
        <v/>
      </c>
      <c r="F4174" s="297"/>
      <c r="G4174" s="297">
        <v>4174</v>
      </c>
      <c r="H4174" s="296" t="str">
        <f t="shared" si="725"/>
        <v/>
      </c>
      <c r="I4174" s="299" t="str">
        <f t="shared" si="718"/>
        <v/>
      </c>
      <c r="J4174" s="93"/>
      <c r="L4174" s="278">
        <f t="shared" si="719"/>
        <v>0</v>
      </c>
      <c r="M4174" s="278">
        <f t="shared" si="720"/>
        <v>0</v>
      </c>
      <c r="N4174" s="319">
        <f t="shared" si="721"/>
        <v>0</v>
      </c>
      <c r="O4174" s="300"/>
      <c r="P4174" s="300"/>
      <c r="Q4174" s="297"/>
      <c r="R4174" s="297"/>
      <c r="S4174" s="299" t="str">
        <f t="shared" si="716"/>
        <v/>
      </c>
    </row>
    <row r="4175" spans="1:19" ht="30" customHeight="1" x14ac:dyDescent="0.2">
      <c r="A4175" s="277" t="str">
        <f t="shared" si="717"/>
        <v/>
      </c>
      <c r="B4175" s="296" t="str">
        <f t="shared" si="722"/>
        <v/>
      </c>
      <c r="C4175" s="296" t="str">
        <f t="shared" si="723"/>
        <v/>
      </c>
      <c r="D4175" s="297" t="str">
        <f t="shared" si="724"/>
        <v/>
      </c>
      <c r="E4175" s="298" t="str">
        <f t="shared" si="726"/>
        <v/>
      </c>
      <c r="F4175" s="297"/>
      <c r="G4175" s="297">
        <v>4175</v>
      </c>
      <c r="H4175" s="296" t="str">
        <f t="shared" si="725"/>
        <v/>
      </c>
      <c r="I4175" s="299" t="str">
        <f t="shared" si="718"/>
        <v/>
      </c>
      <c r="J4175" s="93"/>
      <c r="L4175" s="278">
        <f t="shared" si="719"/>
        <v>0</v>
      </c>
      <c r="M4175" s="278">
        <f t="shared" si="720"/>
        <v>0</v>
      </c>
      <c r="N4175" s="319">
        <f t="shared" si="721"/>
        <v>0</v>
      </c>
      <c r="O4175" s="300"/>
      <c r="P4175" s="300"/>
      <c r="Q4175" s="297"/>
      <c r="R4175" s="297"/>
      <c r="S4175" s="299" t="str">
        <f t="shared" si="716"/>
        <v/>
      </c>
    </row>
    <row r="4176" spans="1:19" ht="30" customHeight="1" x14ac:dyDescent="0.2">
      <c r="A4176" s="277" t="str">
        <f t="shared" si="717"/>
        <v/>
      </c>
      <c r="B4176" s="296" t="str">
        <f t="shared" si="722"/>
        <v/>
      </c>
      <c r="C4176" s="296" t="str">
        <f t="shared" si="723"/>
        <v/>
      </c>
      <c r="D4176" s="297" t="str">
        <f t="shared" si="724"/>
        <v/>
      </c>
      <c r="E4176" s="298" t="str">
        <f t="shared" si="726"/>
        <v/>
      </c>
      <c r="F4176" s="297"/>
      <c r="G4176" s="297">
        <v>4176</v>
      </c>
      <c r="H4176" s="296" t="str">
        <f t="shared" si="725"/>
        <v/>
      </c>
      <c r="I4176" s="299" t="str">
        <f t="shared" si="718"/>
        <v/>
      </c>
      <c r="J4176" s="93"/>
      <c r="L4176" s="278">
        <f t="shared" si="719"/>
        <v>0</v>
      </c>
      <c r="M4176" s="278">
        <f t="shared" si="720"/>
        <v>0</v>
      </c>
      <c r="N4176" s="319">
        <f t="shared" si="721"/>
        <v>0</v>
      </c>
      <c r="O4176" s="300"/>
      <c r="P4176" s="300"/>
      <c r="Q4176" s="297"/>
      <c r="R4176" s="297"/>
      <c r="S4176" s="299" t="str">
        <f t="shared" si="716"/>
        <v/>
      </c>
    </row>
    <row r="4177" spans="1:19" ht="30" customHeight="1" x14ac:dyDescent="0.2">
      <c r="A4177" s="277" t="str">
        <f t="shared" si="717"/>
        <v/>
      </c>
      <c r="B4177" s="296" t="str">
        <f t="shared" si="722"/>
        <v/>
      </c>
      <c r="C4177" s="296" t="str">
        <f t="shared" si="723"/>
        <v/>
      </c>
      <c r="D4177" s="297" t="str">
        <f t="shared" si="724"/>
        <v/>
      </c>
      <c r="E4177" s="298" t="str">
        <f t="shared" si="726"/>
        <v/>
      </c>
      <c r="F4177" s="297"/>
      <c r="G4177" s="297">
        <v>4177</v>
      </c>
      <c r="H4177" s="296" t="str">
        <f t="shared" si="725"/>
        <v/>
      </c>
      <c r="I4177" s="299" t="str">
        <f t="shared" si="718"/>
        <v/>
      </c>
      <c r="J4177" s="93"/>
      <c r="L4177" s="278">
        <f t="shared" si="719"/>
        <v>0</v>
      </c>
      <c r="M4177" s="278">
        <f t="shared" si="720"/>
        <v>0</v>
      </c>
      <c r="N4177" s="319">
        <f t="shared" si="721"/>
        <v>0</v>
      </c>
      <c r="O4177" s="300"/>
      <c r="P4177" s="300"/>
      <c r="Q4177" s="297"/>
      <c r="R4177" s="297"/>
      <c r="S4177" s="299" t="str">
        <f t="shared" ref="S4177:S4240" si="727">IF(R4177="","",CONCATENATE("C",IF(R4177&gt;$X$1-25,0,INT(($X$1-R4177-20)/5))))</f>
        <v/>
      </c>
    </row>
    <row r="4178" spans="1:19" ht="30" customHeight="1" x14ac:dyDescent="0.2">
      <c r="A4178" s="277" t="str">
        <f t="shared" si="717"/>
        <v/>
      </c>
      <c r="B4178" s="296" t="str">
        <f t="shared" si="722"/>
        <v/>
      </c>
      <c r="C4178" s="296" t="str">
        <f t="shared" si="723"/>
        <v/>
      </c>
      <c r="D4178" s="297" t="str">
        <f t="shared" si="724"/>
        <v/>
      </c>
      <c r="E4178" s="298" t="str">
        <f t="shared" si="726"/>
        <v/>
      </c>
      <c r="F4178" s="297"/>
      <c r="G4178" s="297">
        <v>4178</v>
      </c>
      <c r="H4178" s="296" t="str">
        <f t="shared" si="725"/>
        <v/>
      </c>
      <c r="I4178" s="299" t="str">
        <f t="shared" si="718"/>
        <v/>
      </c>
      <c r="J4178" s="93"/>
      <c r="L4178" s="278">
        <f t="shared" si="719"/>
        <v>0</v>
      </c>
      <c r="M4178" s="278">
        <f t="shared" si="720"/>
        <v>0</v>
      </c>
      <c r="N4178" s="319">
        <f t="shared" si="721"/>
        <v>0</v>
      </c>
      <c r="O4178" s="300"/>
      <c r="P4178" s="300"/>
      <c r="Q4178" s="297"/>
      <c r="R4178" s="297"/>
      <c r="S4178" s="299" t="str">
        <f t="shared" si="727"/>
        <v/>
      </c>
    </row>
    <row r="4179" spans="1:19" ht="30" customHeight="1" x14ac:dyDescent="0.2">
      <c r="A4179" s="277" t="str">
        <f t="shared" si="717"/>
        <v/>
      </c>
      <c r="B4179" s="296" t="str">
        <f t="shared" si="722"/>
        <v/>
      </c>
      <c r="C4179" s="296" t="str">
        <f t="shared" si="723"/>
        <v/>
      </c>
      <c r="D4179" s="297" t="str">
        <f t="shared" si="724"/>
        <v/>
      </c>
      <c r="E4179" s="298" t="str">
        <f t="shared" si="726"/>
        <v/>
      </c>
      <c r="F4179" s="297"/>
      <c r="G4179" s="297">
        <v>4179</v>
      </c>
      <c r="H4179" s="296" t="str">
        <f t="shared" si="725"/>
        <v/>
      </c>
      <c r="I4179" s="299" t="str">
        <f t="shared" si="718"/>
        <v/>
      </c>
      <c r="J4179" s="93"/>
      <c r="L4179" s="278">
        <f t="shared" si="719"/>
        <v>0</v>
      </c>
      <c r="M4179" s="278">
        <f t="shared" si="720"/>
        <v>0</v>
      </c>
      <c r="N4179" s="319">
        <f t="shared" si="721"/>
        <v>0</v>
      </c>
      <c r="O4179" s="300"/>
      <c r="P4179" s="300"/>
      <c r="Q4179" s="297"/>
      <c r="R4179" s="297"/>
      <c r="S4179" s="299" t="str">
        <f t="shared" si="727"/>
        <v/>
      </c>
    </row>
    <row r="4180" spans="1:19" ht="30" customHeight="1" x14ac:dyDescent="0.2">
      <c r="A4180" s="277" t="str">
        <f t="shared" si="717"/>
        <v/>
      </c>
      <c r="B4180" s="296" t="str">
        <f t="shared" si="722"/>
        <v/>
      </c>
      <c r="C4180" s="296" t="str">
        <f t="shared" si="723"/>
        <v/>
      </c>
      <c r="D4180" s="297" t="str">
        <f t="shared" si="724"/>
        <v/>
      </c>
      <c r="E4180" s="298" t="str">
        <f t="shared" si="726"/>
        <v/>
      </c>
      <c r="F4180" s="297"/>
      <c r="G4180" s="297">
        <v>4180</v>
      </c>
      <c r="H4180" s="296" t="str">
        <f t="shared" si="725"/>
        <v/>
      </c>
      <c r="I4180" s="299" t="str">
        <f t="shared" si="718"/>
        <v/>
      </c>
      <c r="J4180" s="93"/>
      <c r="L4180" s="278">
        <f t="shared" si="719"/>
        <v>0</v>
      </c>
      <c r="M4180" s="278">
        <f t="shared" si="720"/>
        <v>0</v>
      </c>
      <c r="N4180" s="319">
        <f t="shared" si="721"/>
        <v>0</v>
      </c>
      <c r="O4180" s="300"/>
      <c r="P4180" s="300"/>
      <c r="Q4180" s="297"/>
      <c r="R4180" s="297"/>
      <c r="S4180" s="299" t="str">
        <f t="shared" si="727"/>
        <v/>
      </c>
    </row>
    <row r="4181" spans="1:19" ht="30" customHeight="1" x14ac:dyDescent="0.2">
      <c r="A4181" s="277" t="str">
        <f t="shared" si="717"/>
        <v/>
      </c>
      <c r="B4181" s="296" t="str">
        <f t="shared" si="722"/>
        <v/>
      </c>
      <c r="C4181" s="296" t="str">
        <f t="shared" si="723"/>
        <v/>
      </c>
      <c r="D4181" s="297" t="str">
        <f t="shared" si="724"/>
        <v/>
      </c>
      <c r="E4181" s="298" t="str">
        <f t="shared" si="726"/>
        <v/>
      </c>
      <c r="F4181" s="297"/>
      <c r="G4181" s="297">
        <v>4181</v>
      </c>
      <c r="H4181" s="296" t="str">
        <f t="shared" si="725"/>
        <v/>
      </c>
      <c r="I4181" s="299" t="str">
        <f t="shared" si="718"/>
        <v/>
      </c>
      <c r="J4181" s="93"/>
      <c r="L4181" s="278">
        <f t="shared" si="719"/>
        <v>0</v>
      </c>
      <c r="M4181" s="278">
        <f t="shared" si="720"/>
        <v>0</v>
      </c>
      <c r="N4181" s="319">
        <f t="shared" si="721"/>
        <v>0</v>
      </c>
      <c r="O4181" s="300"/>
      <c r="P4181" s="300"/>
      <c r="Q4181" s="297"/>
      <c r="R4181" s="297"/>
      <c r="S4181" s="299" t="str">
        <f t="shared" si="727"/>
        <v/>
      </c>
    </row>
    <row r="4182" spans="1:19" ht="30" customHeight="1" x14ac:dyDescent="0.2">
      <c r="A4182" s="277" t="str">
        <f t="shared" si="717"/>
        <v/>
      </c>
      <c r="B4182" s="296" t="str">
        <f t="shared" si="722"/>
        <v/>
      </c>
      <c r="C4182" s="296" t="str">
        <f t="shared" si="723"/>
        <v/>
      </c>
      <c r="D4182" s="297" t="str">
        <f t="shared" si="724"/>
        <v/>
      </c>
      <c r="E4182" s="298" t="str">
        <f t="shared" si="726"/>
        <v/>
      </c>
      <c r="F4182" s="297"/>
      <c r="G4182" s="297">
        <v>4182</v>
      </c>
      <c r="H4182" s="296" t="str">
        <f t="shared" si="725"/>
        <v/>
      </c>
      <c r="I4182" s="299" t="str">
        <f t="shared" si="718"/>
        <v/>
      </c>
      <c r="J4182" s="93"/>
      <c r="L4182" s="278">
        <f t="shared" si="719"/>
        <v>0</v>
      </c>
      <c r="M4182" s="278">
        <f t="shared" si="720"/>
        <v>0</v>
      </c>
      <c r="N4182" s="319">
        <f t="shared" si="721"/>
        <v>0</v>
      </c>
      <c r="O4182" s="300"/>
      <c r="P4182" s="300"/>
      <c r="Q4182" s="297"/>
      <c r="R4182" s="297"/>
      <c r="S4182" s="299" t="str">
        <f t="shared" si="727"/>
        <v/>
      </c>
    </row>
    <row r="4183" spans="1:19" ht="30" customHeight="1" x14ac:dyDescent="0.2">
      <c r="A4183" s="277" t="str">
        <f t="shared" si="717"/>
        <v/>
      </c>
      <c r="B4183" s="296" t="str">
        <f t="shared" si="722"/>
        <v/>
      </c>
      <c r="C4183" s="296" t="str">
        <f t="shared" si="723"/>
        <v/>
      </c>
      <c r="D4183" s="297" t="str">
        <f t="shared" si="724"/>
        <v/>
      </c>
      <c r="E4183" s="298" t="str">
        <f t="shared" si="726"/>
        <v/>
      </c>
      <c r="F4183" s="297"/>
      <c r="G4183" s="297">
        <v>4183</v>
      </c>
      <c r="H4183" s="296" t="str">
        <f t="shared" si="725"/>
        <v/>
      </c>
      <c r="I4183" s="299" t="str">
        <f t="shared" si="718"/>
        <v/>
      </c>
      <c r="J4183" s="93"/>
      <c r="L4183" s="278">
        <f t="shared" si="719"/>
        <v>0</v>
      </c>
      <c r="M4183" s="278">
        <f t="shared" si="720"/>
        <v>0</v>
      </c>
      <c r="N4183" s="319">
        <f t="shared" si="721"/>
        <v>0</v>
      </c>
      <c r="O4183" s="300"/>
      <c r="P4183" s="300"/>
      <c r="Q4183" s="297"/>
      <c r="R4183" s="297"/>
      <c r="S4183" s="299" t="str">
        <f t="shared" si="727"/>
        <v/>
      </c>
    </row>
    <row r="4184" spans="1:19" ht="30" customHeight="1" x14ac:dyDescent="0.2">
      <c r="A4184" s="277" t="str">
        <f t="shared" si="717"/>
        <v/>
      </c>
      <c r="B4184" s="296" t="str">
        <f t="shared" si="722"/>
        <v/>
      </c>
      <c r="C4184" s="296" t="str">
        <f t="shared" si="723"/>
        <v/>
      </c>
      <c r="D4184" s="297" t="str">
        <f t="shared" si="724"/>
        <v/>
      </c>
      <c r="E4184" s="298" t="str">
        <f t="shared" si="726"/>
        <v/>
      </c>
      <c r="F4184" s="297"/>
      <c r="G4184" s="297">
        <v>4184</v>
      </c>
      <c r="H4184" s="296" t="str">
        <f t="shared" si="725"/>
        <v/>
      </c>
      <c r="I4184" s="299" t="str">
        <f t="shared" si="718"/>
        <v/>
      </c>
      <c r="J4184" s="93"/>
      <c r="L4184" s="278">
        <f t="shared" si="719"/>
        <v>0</v>
      </c>
      <c r="M4184" s="278">
        <f t="shared" si="720"/>
        <v>0</v>
      </c>
      <c r="N4184" s="319">
        <f t="shared" si="721"/>
        <v>0</v>
      </c>
      <c r="O4184" s="300"/>
      <c r="P4184" s="300"/>
      <c r="Q4184" s="297"/>
      <c r="R4184" s="297"/>
      <c r="S4184" s="299" t="str">
        <f t="shared" si="727"/>
        <v/>
      </c>
    </row>
    <row r="4185" spans="1:19" ht="30" customHeight="1" x14ac:dyDescent="0.2">
      <c r="A4185" s="277" t="str">
        <f t="shared" si="717"/>
        <v/>
      </c>
      <c r="B4185" s="296" t="str">
        <f t="shared" si="722"/>
        <v/>
      </c>
      <c r="C4185" s="296" t="str">
        <f t="shared" si="723"/>
        <v/>
      </c>
      <c r="D4185" s="297" t="str">
        <f t="shared" si="724"/>
        <v/>
      </c>
      <c r="E4185" s="298" t="str">
        <f t="shared" si="726"/>
        <v/>
      </c>
      <c r="F4185" s="297"/>
      <c r="G4185" s="297">
        <v>4185</v>
      </c>
      <c r="H4185" s="296" t="str">
        <f t="shared" si="725"/>
        <v/>
      </c>
      <c r="I4185" s="299" t="str">
        <f t="shared" si="718"/>
        <v/>
      </c>
      <c r="J4185" s="93"/>
      <c r="L4185" s="278">
        <f t="shared" si="719"/>
        <v>0</v>
      </c>
      <c r="M4185" s="278">
        <f t="shared" si="720"/>
        <v>0</v>
      </c>
      <c r="N4185" s="319">
        <f t="shared" si="721"/>
        <v>0</v>
      </c>
      <c r="O4185" s="300"/>
      <c r="P4185" s="300"/>
      <c r="Q4185" s="297"/>
      <c r="R4185" s="297"/>
      <c r="S4185" s="299" t="str">
        <f t="shared" si="727"/>
        <v/>
      </c>
    </row>
    <row r="4186" spans="1:19" ht="30" customHeight="1" x14ac:dyDescent="0.2">
      <c r="A4186" s="277" t="str">
        <f t="shared" si="717"/>
        <v/>
      </c>
      <c r="B4186" s="296" t="str">
        <f t="shared" si="722"/>
        <v/>
      </c>
      <c r="C4186" s="296" t="str">
        <f t="shared" si="723"/>
        <v/>
      </c>
      <c r="D4186" s="297" t="str">
        <f t="shared" si="724"/>
        <v/>
      </c>
      <c r="E4186" s="298" t="str">
        <f t="shared" si="726"/>
        <v/>
      </c>
      <c r="F4186" s="297"/>
      <c r="G4186" s="297">
        <v>4186</v>
      </c>
      <c r="H4186" s="296" t="str">
        <f t="shared" si="725"/>
        <v/>
      </c>
      <c r="I4186" s="299" t="str">
        <f t="shared" si="718"/>
        <v/>
      </c>
      <c r="J4186" s="93"/>
      <c r="L4186" s="278">
        <f t="shared" si="719"/>
        <v>0</v>
      </c>
      <c r="M4186" s="278">
        <f t="shared" si="720"/>
        <v>0</v>
      </c>
      <c r="N4186" s="319">
        <f t="shared" si="721"/>
        <v>0</v>
      </c>
      <c r="O4186" s="300"/>
      <c r="P4186" s="300"/>
      <c r="Q4186" s="297"/>
      <c r="R4186" s="297"/>
      <c r="S4186" s="299" t="str">
        <f t="shared" si="727"/>
        <v/>
      </c>
    </row>
    <row r="4187" spans="1:19" ht="30" customHeight="1" x14ac:dyDescent="0.2">
      <c r="A4187" s="277" t="str">
        <f t="shared" si="717"/>
        <v/>
      </c>
      <c r="B4187" s="296" t="str">
        <f t="shared" si="722"/>
        <v/>
      </c>
      <c r="C4187" s="296" t="str">
        <f t="shared" si="723"/>
        <v/>
      </c>
      <c r="D4187" s="297" t="str">
        <f t="shared" si="724"/>
        <v/>
      </c>
      <c r="E4187" s="298" t="str">
        <f t="shared" si="726"/>
        <v/>
      </c>
      <c r="F4187" s="297"/>
      <c r="G4187" s="297">
        <v>4187</v>
      </c>
      <c r="H4187" s="296" t="str">
        <f t="shared" si="725"/>
        <v/>
      </c>
      <c r="I4187" s="299" t="str">
        <f t="shared" si="718"/>
        <v/>
      </c>
      <c r="J4187" s="93"/>
      <c r="L4187" s="278">
        <f t="shared" si="719"/>
        <v>0</v>
      </c>
      <c r="M4187" s="278">
        <f t="shared" si="720"/>
        <v>0</v>
      </c>
      <c r="N4187" s="319">
        <f t="shared" si="721"/>
        <v>0</v>
      </c>
      <c r="O4187" s="300"/>
      <c r="P4187" s="300"/>
      <c r="Q4187" s="297"/>
      <c r="R4187" s="297"/>
      <c r="S4187" s="299" t="str">
        <f t="shared" si="727"/>
        <v/>
      </c>
    </row>
    <row r="4188" spans="1:19" ht="30" customHeight="1" x14ac:dyDescent="0.2">
      <c r="A4188" s="277" t="str">
        <f t="shared" si="717"/>
        <v/>
      </c>
      <c r="B4188" s="296" t="str">
        <f t="shared" si="722"/>
        <v/>
      </c>
      <c r="C4188" s="296" t="str">
        <f t="shared" si="723"/>
        <v/>
      </c>
      <c r="D4188" s="297" t="str">
        <f t="shared" si="724"/>
        <v/>
      </c>
      <c r="E4188" s="298" t="str">
        <f t="shared" si="726"/>
        <v/>
      </c>
      <c r="F4188" s="297"/>
      <c r="G4188" s="297">
        <v>4188</v>
      </c>
      <c r="H4188" s="296" t="str">
        <f t="shared" si="725"/>
        <v/>
      </c>
      <c r="I4188" s="299" t="str">
        <f t="shared" si="718"/>
        <v/>
      </c>
      <c r="J4188" s="93"/>
      <c r="L4188" s="278">
        <f t="shared" si="719"/>
        <v>0</v>
      </c>
      <c r="M4188" s="278">
        <f t="shared" si="720"/>
        <v>0</v>
      </c>
      <c r="N4188" s="319">
        <f t="shared" si="721"/>
        <v>0</v>
      </c>
      <c r="O4188" s="300"/>
      <c r="P4188" s="300"/>
      <c r="Q4188" s="297"/>
      <c r="R4188" s="297"/>
      <c r="S4188" s="299" t="str">
        <f t="shared" si="727"/>
        <v/>
      </c>
    </row>
    <row r="4189" spans="1:19" ht="30" customHeight="1" x14ac:dyDescent="0.2">
      <c r="A4189" s="277" t="str">
        <f t="shared" si="717"/>
        <v/>
      </c>
      <c r="B4189" s="296" t="str">
        <f t="shared" si="722"/>
        <v/>
      </c>
      <c r="C4189" s="296" t="str">
        <f t="shared" si="723"/>
        <v/>
      </c>
      <c r="D4189" s="297" t="str">
        <f t="shared" si="724"/>
        <v/>
      </c>
      <c r="E4189" s="298" t="str">
        <f t="shared" si="726"/>
        <v/>
      </c>
      <c r="F4189" s="297"/>
      <c r="G4189" s="297">
        <v>4189</v>
      </c>
      <c r="H4189" s="296" t="str">
        <f t="shared" si="725"/>
        <v/>
      </c>
      <c r="I4189" s="299" t="str">
        <f t="shared" si="718"/>
        <v/>
      </c>
      <c r="J4189" s="93"/>
      <c r="L4189" s="278">
        <f t="shared" si="719"/>
        <v>0</v>
      </c>
      <c r="M4189" s="278">
        <f t="shared" si="720"/>
        <v>0</v>
      </c>
      <c r="N4189" s="319">
        <f t="shared" si="721"/>
        <v>0</v>
      </c>
      <c r="O4189" s="300"/>
      <c r="P4189" s="300"/>
      <c r="Q4189" s="297"/>
      <c r="R4189" s="297"/>
      <c r="S4189" s="299" t="str">
        <f t="shared" si="727"/>
        <v/>
      </c>
    </row>
    <row r="4190" spans="1:19" ht="30" customHeight="1" x14ac:dyDescent="0.2">
      <c r="A4190" s="277" t="str">
        <f t="shared" si="717"/>
        <v/>
      </c>
      <c r="B4190" s="296" t="str">
        <f t="shared" si="722"/>
        <v/>
      </c>
      <c r="C4190" s="296" t="str">
        <f t="shared" si="723"/>
        <v/>
      </c>
      <c r="D4190" s="297" t="str">
        <f t="shared" si="724"/>
        <v/>
      </c>
      <c r="E4190" s="298" t="str">
        <f t="shared" si="726"/>
        <v/>
      </c>
      <c r="F4190" s="297"/>
      <c r="G4190" s="297">
        <v>4190</v>
      </c>
      <c r="H4190" s="296" t="str">
        <f t="shared" si="725"/>
        <v/>
      </c>
      <c r="I4190" s="299" t="str">
        <f t="shared" si="718"/>
        <v/>
      </c>
      <c r="J4190" s="93"/>
      <c r="L4190" s="278">
        <f t="shared" si="719"/>
        <v>0</v>
      </c>
      <c r="M4190" s="278">
        <f t="shared" si="720"/>
        <v>0</v>
      </c>
      <c r="N4190" s="319">
        <f t="shared" si="721"/>
        <v>0</v>
      </c>
      <c r="O4190" s="300"/>
      <c r="P4190" s="300"/>
      <c r="Q4190" s="297"/>
      <c r="R4190" s="297"/>
      <c r="S4190" s="299" t="str">
        <f t="shared" si="727"/>
        <v/>
      </c>
    </row>
    <row r="4191" spans="1:19" ht="30" customHeight="1" x14ac:dyDescent="0.2">
      <c r="A4191" s="277" t="str">
        <f t="shared" si="717"/>
        <v/>
      </c>
      <c r="B4191" s="296" t="str">
        <f t="shared" si="722"/>
        <v/>
      </c>
      <c r="C4191" s="296" t="str">
        <f t="shared" si="723"/>
        <v/>
      </c>
      <c r="D4191" s="297" t="str">
        <f t="shared" si="724"/>
        <v/>
      </c>
      <c r="E4191" s="298" t="str">
        <f t="shared" si="726"/>
        <v/>
      </c>
      <c r="F4191" s="297"/>
      <c r="G4191" s="297">
        <v>4191</v>
      </c>
      <c r="H4191" s="296" t="str">
        <f t="shared" si="725"/>
        <v/>
      </c>
      <c r="I4191" s="299" t="str">
        <f t="shared" si="718"/>
        <v/>
      </c>
      <c r="J4191" s="93"/>
      <c r="L4191" s="278">
        <f t="shared" si="719"/>
        <v>0</v>
      </c>
      <c r="M4191" s="278">
        <f t="shared" si="720"/>
        <v>0</v>
      </c>
      <c r="N4191" s="319">
        <f t="shared" si="721"/>
        <v>0</v>
      </c>
      <c r="O4191" s="300"/>
      <c r="P4191" s="300"/>
      <c r="Q4191" s="297"/>
      <c r="R4191" s="297"/>
      <c r="S4191" s="299" t="str">
        <f t="shared" si="727"/>
        <v/>
      </c>
    </row>
    <row r="4192" spans="1:19" ht="30" customHeight="1" x14ac:dyDescent="0.2">
      <c r="A4192" s="277" t="str">
        <f t="shared" si="717"/>
        <v/>
      </c>
      <c r="B4192" s="296" t="str">
        <f t="shared" si="722"/>
        <v/>
      </c>
      <c r="C4192" s="296" t="str">
        <f t="shared" si="723"/>
        <v/>
      </c>
      <c r="D4192" s="297" t="str">
        <f t="shared" si="724"/>
        <v/>
      </c>
      <c r="E4192" s="298" t="str">
        <f t="shared" si="726"/>
        <v/>
      </c>
      <c r="F4192" s="297"/>
      <c r="G4192" s="297">
        <v>4192</v>
      </c>
      <c r="H4192" s="296" t="str">
        <f t="shared" si="725"/>
        <v/>
      </c>
      <c r="I4192" s="299" t="str">
        <f t="shared" si="718"/>
        <v/>
      </c>
      <c r="J4192" s="93"/>
      <c r="L4192" s="278">
        <f t="shared" si="719"/>
        <v>0</v>
      </c>
      <c r="M4192" s="278">
        <f t="shared" si="720"/>
        <v>0</v>
      </c>
      <c r="N4192" s="319">
        <f t="shared" si="721"/>
        <v>0</v>
      </c>
      <c r="O4192" s="300"/>
      <c r="P4192" s="300"/>
      <c r="Q4192" s="297"/>
      <c r="R4192" s="297"/>
      <c r="S4192" s="299" t="str">
        <f t="shared" si="727"/>
        <v/>
      </c>
    </row>
    <row r="4193" spans="1:19" ht="30" customHeight="1" x14ac:dyDescent="0.2">
      <c r="A4193" s="277" t="str">
        <f t="shared" si="717"/>
        <v/>
      </c>
      <c r="B4193" s="296" t="str">
        <f t="shared" si="722"/>
        <v/>
      </c>
      <c r="C4193" s="296" t="str">
        <f t="shared" si="723"/>
        <v/>
      </c>
      <c r="D4193" s="297" t="str">
        <f t="shared" si="724"/>
        <v/>
      </c>
      <c r="E4193" s="298" t="str">
        <f t="shared" si="726"/>
        <v/>
      </c>
      <c r="F4193" s="297"/>
      <c r="G4193" s="297">
        <v>4193</v>
      </c>
      <c r="H4193" s="296" t="str">
        <f t="shared" si="725"/>
        <v/>
      </c>
      <c r="I4193" s="299" t="str">
        <f t="shared" si="718"/>
        <v/>
      </c>
      <c r="J4193" s="93"/>
      <c r="L4193" s="278">
        <f t="shared" si="719"/>
        <v>0</v>
      </c>
      <c r="M4193" s="278">
        <f t="shared" si="720"/>
        <v>0</v>
      </c>
      <c r="N4193" s="319">
        <f t="shared" si="721"/>
        <v>0</v>
      </c>
      <c r="O4193" s="300"/>
      <c r="P4193" s="300"/>
      <c r="Q4193" s="297"/>
      <c r="R4193" s="297"/>
      <c r="S4193" s="299" t="str">
        <f t="shared" si="727"/>
        <v/>
      </c>
    </row>
    <row r="4194" spans="1:19" ht="30" customHeight="1" x14ac:dyDescent="0.2">
      <c r="A4194" s="277" t="str">
        <f t="shared" si="717"/>
        <v/>
      </c>
      <c r="B4194" s="296" t="str">
        <f t="shared" si="722"/>
        <v/>
      </c>
      <c r="C4194" s="296" t="str">
        <f t="shared" si="723"/>
        <v/>
      </c>
      <c r="D4194" s="297" t="str">
        <f t="shared" si="724"/>
        <v/>
      </c>
      <c r="E4194" s="298" t="str">
        <f t="shared" si="726"/>
        <v/>
      </c>
      <c r="F4194" s="297"/>
      <c r="G4194" s="297">
        <v>4194</v>
      </c>
      <c r="H4194" s="296" t="str">
        <f t="shared" si="725"/>
        <v/>
      </c>
      <c r="I4194" s="299" t="str">
        <f t="shared" si="718"/>
        <v/>
      </c>
      <c r="J4194" s="93"/>
      <c r="L4194" s="278">
        <f t="shared" si="719"/>
        <v>0</v>
      </c>
      <c r="M4194" s="278">
        <f t="shared" si="720"/>
        <v>0</v>
      </c>
      <c r="N4194" s="319">
        <f t="shared" si="721"/>
        <v>0</v>
      </c>
      <c r="O4194" s="300"/>
      <c r="P4194" s="300"/>
      <c r="Q4194" s="297"/>
      <c r="R4194" s="297"/>
      <c r="S4194" s="299" t="str">
        <f t="shared" si="727"/>
        <v/>
      </c>
    </row>
    <row r="4195" spans="1:19" ht="30" customHeight="1" x14ac:dyDescent="0.2">
      <c r="A4195" s="277" t="str">
        <f t="shared" si="717"/>
        <v/>
      </c>
      <c r="B4195" s="296" t="str">
        <f t="shared" si="722"/>
        <v/>
      </c>
      <c r="C4195" s="296" t="str">
        <f t="shared" si="723"/>
        <v/>
      </c>
      <c r="D4195" s="297" t="str">
        <f t="shared" si="724"/>
        <v/>
      </c>
      <c r="E4195" s="298" t="str">
        <f t="shared" si="726"/>
        <v/>
      </c>
      <c r="F4195" s="297"/>
      <c r="G4195" s="297">
        <v>4195</v>
      </c>
      <c r="H4195" s="296" t="str">
        <f t="shared" si="725"/>
        <v/>
      </c>
      <c r="I4195" s="299" t="str">
        <f t="shared" si="718"/>
        <v/>
      </c>
      <c r="J4195" s="93"/>
      <c r="L4195" s="278">
        <f t="shared" si="719"/>
        <v>0</v>
      </c>
      <c r="M4195" s="278">
        <f t="shared" si="720"/>
        <v>0</v>
      </c>
      <c r="N4195" s="319">
        <f t="shared" si="721"/>
        <v>0</v>
      </c>
      <c r="O4195" s="300"/>
      <c r="P4195" s="300"/>
      <c r="Q4195" s="297"/>
      <c r="R4195" s="297"/>
      <c r="S4195" s="299" t="str">
        <f t="shared" si="727"/>
        <v/>
      </c>
    </row>
    <row r="4196" spans="1:19" ht="30" customHeight="1" x14ac:dyDescent="0.2">
      <c r="A4196" s="277" t="str">
        <f t="shared" si="717"/>
        <v/>
      </c>
      <c r="B4196" s="296" t="str">
        <f t="shared" si="722"/>
        <v/>
      </c>
      <c r="C4196" s="296" t="str">
        <f t="shared" si="723"/>
        <v/>
      </c>
      <c r="D4196" s="297" t="str">
        <f t="shared" si="724"/>
        <v/>
      </c>
      <c r="E4196" s="298" t="str">
        <f t="shared" si="726"/>
        <v/>
      </c>
      <c r="F4196" s="297"/>
      <c r="G4196" s="297">
        <v>4196</v>
      </c>
      <c r="H4196" s="296" t="str">
        <f t="shared" si="725"/>
        <v/>
      </c>
      <c r="I4196" s="299" t="str">
        <f t="shared" si="718"/>
        <v/>
      </c>
      <c r="J4196" s="93"/>
      <c r="L4196" s="278">
        <f t="shared" si="719"/>
        <v>0</v>
      </c>
      <c r="M4196" s="278">
        <f t="shared" si="720"/>
        <v>0</v>
      </c>
      <c r="N4196" s="319">
        <f t="shared" si="721"/>
        <v>0</v>
      </c>
      <c r="O4196" s="300"/>
      <c r="P4196" s="300"/>
      <c r="Q4196" s="297"/>
      <c r="R4196" s="297"/>
      <c r="S4196" s="299" t="str">
        <f t="shared" si="727"/>
        <v/>
      </c>
    </row>
    <row r="4197" spans="1:19" ht="30" customHeight="1" x14ac:dyDescent="0.2">
      <c r="A4197" s="277" t="str">
        <f t="shared" si="717"/>
        <v/>
      </c>
      <c r="B4197" s="296" t="str">
        <f t="shared" si="722"/>
        <v/>
      </c>
      <c r="C4197" s="296" t="str">
        <f t="shared" si="723"/>
        <v/>
      </c>
      <c r="D4197" s="297" t="str">
        <f t="shared" si="724"/>
        <v/>
      </c>
      <c r="E4197" s="298" t="str">
        <f t="shared" si="726"/>
        <v/>
      </c>
      <c r="F4197" s="297"/>
      <c r="G4197" s="297">
        <v>4197</v>
      </c>
      <c r="H4197" s="296" t="str">
        <f t="shared" si="725"/>
        <v/>
      </c>
      <c r="I4197" s="299" t="str">
        <f t="shared" si="718"/>
        <v/>
      </c>
      <c r="J4197" s="93"/>
      <c r="L4197" s="278">
        <f t="shared" si="719"/>
        <v>0</v>
      </c>
      <c r="M4197" s="278">
        <f t="shared" si="720"/>
        <v>0</v>
      </c>
      <c r="N4197" s="319">
        <f t="shared" si="721"/>
        <v>0</v>
      </c>
      <c r="O4197" s="300"/>
      <c r="P4197" s="300"/>
      <c r="Q4197" s="297"/>
      <c r="R4197" s="297"/>
      <c r="S4197" s="299" t="str">
        <f t="shared" si="727"/>
        <v/>
      </c>
    </row>
    <row r="4198" spans="1:19" ht="30" customHeight="1" x14ac:dyDescent="0.2">
      <c r="A4198" s="277" t="str">
        <f t="shared" si="717"/>
        <v/>
      </c>
      <c r="B4198" s="296" t="str">
        <f t="shared" si="722"/>
        <v/>
      </c>
      <c r="C4198" s="296" t="str">
        <f t="shared" si="723"/>
        <v/>
      </c>
      <c r="D4198" s="297" t="str">
        <f t="shared" si="724"/>
        <v/>
      </c>
      <c r="E4198" s="298" t="str">
        <f t="shared" si="726"/>
        <v/>
      </c>
      <c r="F4198" s="297"/>
      <c r="G4198" s="297">
        <v>4198</v>
      </c>
      <c r="H4198" s="296" t="str">
        <f t="shared" si="725"/>
        <v/>
      </c>
      <c r="I4198" s="299" t="str">
        <f t="shared" si="718"/>
        <v/>
      </c>
      <c r="J4198" s="93"/>
      <c r="L4198" s="278">
        <f t="shared" si="719"/>
        <v>0</v>
      </c>
      <c r="M4198" s="278">
        <f t="shared" si="720"/>
        <v>0</v>
      </c>
      <c r="N4198" s="319">
        <f t="shared" si="721"/>
        <v>0</v>
      </c>
      <c r="O4198" s="300"/>
      <c r="P4198" s="300"/>
      <c r="Q4198" s="297"/>
      <c r="R4198" s="297"/>
      <c r="S4198" s="299" t="str">
        <f t="shared" si="727"/>
        <v/>
      </c>
    </row>
    <row r="4199" spans="1:19" ht="30" customHeight="1" x14ac:dyDescent="0.2">
      <c r="A4199" s="277" t="str">
        <f t="shared" si="717"/>
        <v/>
      </c>
      <c r="B4199" s="296" t="str">
        <f t="shared" si="722"/>
        <v/>
      </c>
      <c r="C4199" s="296" t="str">
        <f t="shared" si="723"/>
        <v/>
      </c>
      <c r="D4199" s="297" t="str">
        <f t="shared" si="724"/>
        <v/>
      </c>
      <c r="E4199" s="298" t="str">
        <f t="shared" si="726"/>
        <v/>
      </c>
      <c r="F4199" s="297"/>
      <c r="G4199" s="297">
        <v>4199</v>
      </c>
      <c r="H4199" s="296" t="str">
        <f t="shared" si="725"/>
        <v/>
      </c>
      <c r="I4199" s="299" t="str">
        <f t="shared" si="718"/>
        <v/>
      </c>
      <c r="J4199" s="93"/>
      <c r="L4199" s="278">
        <f t="shared" si="719"/>
        <v>0</v>
      </c>
      <c r="M4199" s="278">
        <f t="shared" si="720"/>
        <v>0</v>
      </c>
      <c r="N4199" s="319">
        <f t="shared" si="721"/>
        <v>0</v>
      </c>
      <c r="O4199" s="300"/>
      <c r="P4199" s="300"/>
      <c r="Q4199" s="297"/>
      <c r="R4199" s="297"/>
      <c r="S4199" s="299" t="str">
        <f t="shared" si="727"/>
        <v/>
      </c>
    </row>
    <row r="4200" spans="1:19" ht="30" customHeight="1" x14ac:dyDescent="0.2">
      <c r="A4200" s="277" t="str">
        <f t="shared" si="717"/>
        <v/>
      </c>
      <c r="B4200" s="296" t="str">
        <f t="shared" si="722"/>
        <v/>
      </c>
      <c r="C4200" s="296" t="str">
        <f t="shared" si="723"/>
        <v/>
      </c>
      <c r="D4200" s="297" t="str">
        <f t="shared" si="724"/>
        <v/>
      </c>
      <c r="E4200" s="298" t="str">
        <f t="shared" si="726"/>
        <v/>
      </c>
      <c r="F4200" s="297"/>
      <c r="G4200" s="297">
        <v>4200</v>
      </c>
      <c r="H4200" s="296" t="str">
        <f t="shared" si="725"/>
        <v/>
      </c>
      <c r="I4200" s="299" t="str">
        <f t="shared" si="718"/>
        <v/>
      </c>
      <c r="J4200" s="93"/>
      <c r="L4200" s="278">
        <f t="shared" si="719"/>
        <v>0</v>
      </c>
      <c r="M4200" s="278">
        <f t="shared" si="720"/>
        <v>0</v>
      </c>
      <c r="N4200" s="319">
        <f t="shared" si="721"/>
        <v>0</v>
      </c>
      <c r="O4200" s="300"/>
      <c r="P4200" s="300"/>
      <c r="Q4200" s="297"/>
      <c r="R4200" s="297"/>
      <c r="S4200" s="299" t="str">
        <f t="shared" si="727"/>
        <v/>
      </c>
    </row>
    <row r="4201" spans="1:19" ht="30" customHeight="1" x14ac:dyDescent="0.2">
      <c r="A4201" s="277" t="str">
        <f t="shared" si="717"/>
        <v/>
      </c>
      <c r="B4201" s="296" t="str">
        <f t="shared" si="722"/>
        <v/>
      </c>
      <c r="C4201" s="296" t="str">
        <f t="shared" si="723"/>
        <v/>
      </c>
      <c r="D4201" s="297" t="str">
        <f t="shared" si="724"/>
        <v/>
      </c>
      <c r="E4201" s="298" t="str">
        <f t="shared" si="726"/>
        <v/>
      </c>
      <c r="F4201" s="297"/>
      <c r="G4201" s="297">
        <v>4201</v>
      </c>
      <c r="H4201" s="296" t="str">
        <f t="shared" si="725"/>
        <v/>
      </c>
      <c r="I4201" s="299" t="str">
        <f t="shared" si="718"/>
        <v/>
      </c>
      <c r="J4201" s="93"/>
      <c r="L4201" s="278">
        <f t="shared" si="719"/>
        <v>0</v>
      </c>
      <c r="M4201" s="278">
        <f t="shared" si="720"/>
        <v>0</v>
      </c>
      <c r="N4201" s="319">
        <f t="shared" si="721"/>
        <v>0</v>
      </c>
      <c r="O4201" s="300"/>
      <c r="P4201" s="300"/>
      <c r="Q4201" s="297"/>
      <c r="R4201" s="297"/>
      <c r="S4201" s="299" t="str">
        <f t="shared" si="727"/>
        <v/>
      </c>
    </row>
    <row r="4202" spans="1:19" ht="30" customHeight="1" x14ac:dyDescent="0.2">
      <c r="A4202" s="277" t="str">
        <f t="shared" si="717"/>
        <v/>
      </c>
      <c r="B4202" s="296" t="str">
        <f t="shared" si="722"/>
        <v/>
      </c>
      <c r="C4202" s="296" t="str">
        <f t="shared" si="723"/>
        <v/>
      </c>
      <c r="D4202" s="297" t="str">
        <f t="shared" si="724"/>
        <v/>
      </c>
      <c r="E4202" s="298" t="str">
        <f t="shared" si="726"/>
        <v/>
      </c>
      <c r="F4202" s="297"/>
      <c r="G4202" s="297">
        <v>4202</v>
      </c>
      <c r="H4202" s="296" t="str">
        <f t="shared" si="725"/>
        <v/>
      </c>
      <c r="I4202" s="299" t="str">
        <f t="shared" si="718"/>
        <v/>
      </c>
      <c r="J4202" s="93"/>
      <c r="L4202" s="278">
        <f t="shared" si="719"/>
        <v>0</v>
      </c>
      <c r="M4202" s="278">
        <f t="shared" si="720"/>
        <v>0</v>
      </c>
      <c r="N4202" s="319">
        <f t="shared" si="721"/>
        <v>0</v>
      </c>
      <c r="O4202" s="300"/>
      <c r="P4202" s="300"/>
      <c r="Q4202" s="297"/>
      <c r="R4202" s="297"/>
      <c r="S4202" s="299" t="str">
        <f t="shared" si="727"/>
        <v/>
      </c>
    </row>
    <row r="4203" spans="1:19" ht="30" customHeight="1" x14ac:dyDescent="0.2">
      <c r="A4203" s="277" t="str">
        <f t="shared" si="717"/>
        <v/>
      </c>
      <c r="B4203" s="296" t="str">
        <f t="shared" si="722"/>
        <v/>
      </c>
      <c r="C4203" s="296" t="str">
        <f t="shared" si="723"/>
        <v/>
      </c>
      <c r="D4203" s="297" t="str">
        <f t="shared" si="724"/>
        <v/>
      </c>
      <c r="E4203" s="298" t="str">
        <f t="shared" si="726"/>
        <v/>
      </c>
      <c r="F4203" s="297"/>
      <c r="G4203" s="297">
        <v>4203</v>
      </c>
      <c r="H4203" s="296" t="str">
        <f t="shared" si="725"/>
        <v/>
      </c>
      <c r="I4203" s="299" t="str">
        <f t="shared" si="718"/>
        <v/>
      </c>
      <c r="J4203" s="93"/>
      <c r="L4203" s="278">
        <f t="shared" si="719"/>
        <v>0</v>
      </c>
      <c r="M4203" s="278">
        <f t="shared" si="720"/>
        <v>0</v>
      </c>
      <c r="N4203" s="319">
        <f t="shared" si="721"/>
        <v>0</v>
      </c>
      <c r="O4203" s="300"/>
      <c r="P4203" s="300"/>
      <c r="Q4203" s="297"/>
      <c r="R4203" s="297"/>
      <c r="S4203" s="299" t="str">
        <f t="shared" si="727"/>
        <v/>
      </c>
    </row>
    <row r="4204" spans="1:19" ht="30" customHeight="1" x14ac:dyDescent="0.2">
      <c r="A4204" s="277" t="str">
        <f t="shared" si="717"/>
        <v/>
      </c>
      <c r="B4204" s="296" t="str">
        <f t="shared" si="722"/>
        <v/>
      </c>
      <c r="C4204" s="296" t="str">
        <f t="shared" si="723"/>
        <v/>
      </c>
      <c r="D4204" s="297" t="str">
        <f t="shared" si="724"/>
        <v/>
      </c>
      <c r="E4204" s="298" t="str">
        <f t="shared" si="726"/>
        <v/>
      </c>
      <c r="F4204" s="297"/>
      <c r="G4204" s="297">
        <v>4204</v>
      </c>
      <c r="H4204" s="296" t="str">
        <f t="shared" si="725"/>
        <v/>
      </c>
      <c r="I4204" s="299" t="str">
        <f t="shared" si="718"/>
        <v/>
      </c>
      <c r="J4204" s="93"/>
      <c r="L4204" s="278">
        <f t="shared" si="719"/>
        <v>0</v>
      </c>
      <c r="M4204" s="278">
        <f t="shared" si="720"/>
        <v>0</v>
      </c>
      <c r="N4204" s="319">
        <f t="shared" si="721"/>
        <v>0</v>
      </c>
      <c r="O4204" s="300"/>
      <c r="P4204" s="300"/>
      <c r="Q4204" s="297"/>
      <c r="R4204" s="297"/>
      <c r="S4204" s="299" t="str">
        <f t="shared" si="727"/>
        <v/>
      </c>
    </row>
    <row r="4205" spans="1:19" ht="30" customHeight="1" x14ac:dyDescent="0.2">
      <c r="A4205" s="277" t="str">
        <f t="shared" si="717"/>
        <v/>
      </c>
      <c r="B4205" s="296" t="str">
        <f t="shared" si="722"/>
        <v/>
      </c>
      <c r="C4205" s="296" t="str">
        <f t="shared" si="723"/>
        <v/>
      </c>
      <c r="D4205" s="297" t="str">
        <f t="shared" si="724"/>
        <v/>
      </c>
      <c r="E4205" s="298" t="str">
        <f t="shared" si="726"/>
        <v/>
      </c>
      <c r="F4205" s="297"/>
      <c r="G4205" s="297">
        <v>4205</v>
      </c>
      <c r="H4205" s="296" t="str">
        <f t="shared" si="725"/>
        <v/>
      </c>
      <c r="I4205" s="299" t="str">
        <f t="shared" si="718"/>
        <v/>
      </c>
      <c r="J4205" s="93"/>
      <c r="L4205" s="278">
        <f t="shared" si="719"/>
        <v>0</v>
      </c>
      <c r="M4205" s="278">
        <f t="shared" si="720"/>
        <v>0</v>
      </c>
      <c r="N4205" s="319">
        <f t="shared" si="721"/>
        <v>0</v>
      </c>
      <c r="O4205" s="300"/>
      <c r="P4205" s="300"/>
      <c r="Q4205" s="297"/>
      <c r="R4205" s="297"/>
      <c r="S4205" s="299" t="str">
        <f t="shared" si="727"/>
        <v/>
      </c>
    </row>
    <row r="4206" spans="1:19" ht="30" customHeight="1" x14ac:dyDescent="0.2">
      <c r="A4206" s="277" t="str">
        <f t="shared" si="717"/>
        <v/>
      </c>
      <c r="B4206" s="296" t="str">
        <f t="shared" si="722"/>
        <v/>
      </c>
      <c r="C4206" s="296" t="str">
        <f t="shared" si="723"/>
        <v/>
      </c>
      <c r="D4206" s="297" t="str">
        <f t="shared" si="724"/>
        <v/>
      </c>
      <c r="E4206" s="298" t="str">
        <f t="shared" si="726"/>
        <v/>
      </c>
      <c r="F4206" s="297"/>
      <c r="G4206" s="297">
        <v>4206</v>
      </c>
      <c r="H4206" s="296" t="str">
        <f t="shared" si="725"/>
        <v/>
      </c>
      <c r="I4206" s="299" t="str">
        <f t="shared" si="718"/>
        <v/>
      </c>
      <c r="J4206" s="93"/>
      <c r="L4206" s="278">
        <f t="shared" si="719"/>
        <v>0</v>
      </c>
      <c r="M4206" s="278">
        <f t="shared" si="720"/>
        <v>0</v>
      </c>
      <c r="N4206" s="319">
        <f t="shared" si="721"/>
        <v>0</v>
      </c>
      <c r="O4206" s="300"/>
      <c r="P4206" s="300"/>
      <c r="Q4206" s="297"/>
      <c r="R4206" s="297"/>
      <c r="S4206" s="299" t="str">
        <f t="shared" si="727"/>
        <v/>
      </c>
    </row>
    <row r="4207" spans="1:19" ht="30" customHeight="1" x14ac:dyDescent="0.2">
      <c r="A4207" s="277" t="str">
        <f t="shared" si="717"/>
        <v/>
      </c>
      <c r="B4207" s="296" t="str">
        <f t="shared" si="722"/>
        <v/>
      </c>
      <c r="C4207" s="296" t="str">
        <f t="shared" si="723"/>
        <v/>
      </c>
      <c r="D4207" s="297" t="str">
        <f t="shared" si="724"/>
        <v/>
      </c>
      <c r="E4207" s="298" t="str">
        <f t="shared" si="726"/>
        <v/>
      </c>
      <c r="F4207" s="297"/>
      <c r="G4207" s="297">
        <v>4207</v>
      </c>
      <c r="H4207" s="296" t="str">
        <f t="shared" si="725"/>
        <v/>
      </c>
      <c r="I4207" s="299" t="str">
        <f t="shared" si="718"/>
        <v/>
      </c>
      <c r="J4207" s="93"/>
      <c r="L4207" s="278">
        <f t="shared" si="719"/>
        <v>0</v>
      </c>
      <c r="M4207" s="278">
        <f t="shared" si="720"/>
        <v>0</v>
      </c>
      <c r="N4207" s="319">
        <f t="shared" si="721"/>
        <v>0</v>
      </c>
      <c r="O4207" s="300"/>
      <c r="P4207" s="300"/>
      <c r="Q4207" s="297"/>
      <c r="R4207" s="297"/>
      <c r="S4207" s="299" t="str">
        <f t="shared" si="727"/>
        <v/>
      </c>
    </row>
    <row r="4208" spans="1:19" ht="30" customHeight="1" x14ac:dyDescent="0.2">
      <c r="A4208" s="277" t="str">
        <f t="shared" si="717"/>
        <v/>
      </c>
      <c r="B4208" s="296" t="str">
        <f t="shared" si="722"/>
        <v/>
      </c>
      <c r="C4208" s="296" t="str">
        <f t="shared" si="723"/>
        <v/>
      </c>
      <c r="D4208" s="297" t="str">
        <f t="shared" si="724"/>
        <v/>
      </c>
      <c r="E4208" s="298" t="str">
        <f t="shared" si="726"/>
        <v/>
      </c>
      <c r="F4208" s="297"/>
      <c r="G4208" s="297">
        <v>4208</v>
      </c>
      <c r="H4208" s="296" t="str">
        <f t="shared" si="725"/>
        <v/>
      </c>
      <c r="I4208" s="299" t="str">
        <f t="shared" si="718"/>
        <v/>
      </c>
      <c r="J4208" s="93"/>
      <c r="L4208" s="278">
        <f t="shared" si="719"/>
        <v>0</v>
      </c>
      <c r="M4208" s="278">
        <f t="shared" si="720"/>
        <v>0</v>
      </c>
      <c r="N4208" s="319">
        <f t="shared" si="721"/>
        <v>0</v>
      </c>
      <c r="O4208" s="300"/>
      <c r="P4208" s="300"/>
      <c r="Q4208" s="297"/>
      <c r="R4208" s="297"/>
      <c r="S4208" s="299" t="str">
        <f t="shared" si="727"/>
        <v/>
      </c>
    </row>
    <row r="4209" spans="1:19" ht="30" customHeight="1" x14ac:dyDescent="0.2">
      <c r="A4209" s="277" t="str">
        <f t="shared" si="717"/>
        <v/>
      </c>
      <c r="B4209" s="296" t="str">
        <f t="shared" si="722"/>
        <v/>
      </c>
      <c r="C4209" s="296" t="str">
        <f t="shared" si="723"/>
        <v/>
      </c>
      <c r="D4209" s="297" t="str">
        <f t="shared" si="724"/>
        <v/>
      </c>
      <c r="E4209" s="298" t="str">
        <f t="shared" si="726"/>
        <v/>
      </c>
      <c r="F4209" s="297"/>
      <c r="G4209" s="297">
        <v>4209</v>
      </c>
      <c r="H4209" s="296" t="str">
        <f t="shared" si="725"/>
        <v/>
      </c>
      <c r="I4209" s="299" t="str">
        <f t="shared" si="718"/>
        <v/>
      </c>
      <c r="J4209" s="93"/>
      <c r="L4209" s="278">
        <f t="shared" si="719"/>
        <v>0</v>
      </c>
      <c r="M4209" s="278">
        <f t="shared" si="720"/>
        <v>0</v>
      </c>
      <c r="N4209" s="319">
        <f t="shared" si="721"/>
        <v>0</v>
      </c>
      <c r="O4209" s="300"/>
      <c r="P4209" s="300"/>
      <c r="Q4209" s="297"/>
      <c r="R4209" s="297"/>
      <c r="S4209" s="299" t="str">
        <f t="shared" si="727"/>
        <v/>
      </c>
    </row>
    <row r="4210" spans="1:19" ht="30" customHeight="1" x14ac:dyDescent="0.2">
      <c r="A4210" s="277" t="str">
        <f t="shared" si="717"/>
        <v/>
      </c>
      <c r="B4210" s="296" t="str">
        <f t="shared" si="722"/>
        <v/>
      </c>
      <c r="C4210" s="296" t="str">
        <f t="shared" si="723"/>
        <v/>
      </c>
      <c r="D4210" s="297" t="str">
        <f t="shared" si="724"/>
        <v/>
      </c>
      <c r="E4210" s="298" t="str">
        <f t="shared" si="726"/>
        <v/>
      </c>
      <c r="F4210" s="297"/>
      <c r="G4210" s="297">
        <v>4210</v>
      </c>
      <c r="H4210" s="296" t="str">
        <f t="shared" si="725"/>
        <v/>
      </c>
      <c r="I4210" s="299" t="str">
        <f t="shared" si="718"/>
        <v/>
      </c>
      <c r="J4210" s="93"/>
      <c r="L4210" s="278">
        <f t="shared" si="719"/>
        <v>0</v>
      </c>
      <c r="M4210" s="278">
        <f t="shared" si="720"/>
        <v>0</v>
      </c>
      <c r="N4210" s="319">
        <f t="shared" si="721"/>
        <v>0</v>
      </c>
      <c r="O4210" s="300"/>
      <c r="P4210" s="300"/>
      <c r="Q4210" s="297"/>
      <c r="R4210" s="297"/>
      <c r="S4210" s="299" t="str">
        <f t="shared" si="727"/>
        <v/>
      </c>
    </row>
    <row r="4211" spans="1:19" ht="30" customHeight="1" x14ac:dyDescent="0.2">
      <c r="A4211" s="277" t="str">
        <f t="shared" si="717"/>
        <v/>
      </c>
      <c r="B4211" s="296" t="str">
        <f t="shared" si="722"/>
        <v/>
      </c>
      <c r="C4211" s="296" t="str">
        <f t="shared" si="723"/>
        <v/>
      </c>
      <c r="D4211" s="297" t="str">
        <f t="shared" si="724"/>
        <v/>
      </c>
      <c r="E4211" s="298" t="str">
        <f t="shared" si="726"/>
        <v/>
      </c>
      <c r="F4211" s="297"/>
      <c r="G4211" s="297">
        <v>4211</v>
      </c>
      <c r="H4211" s="296" t="str">
        <f t="shared" si="725"/>
        <v/>
      </c>
      <c r="I4211" s="299" t="str">
        <f t="shared" si="718"/>
        <v/>
      </c>
      <c r="J4211" s="93"/>
      <c r="L4211" s="278">
        <f t="shared" si="719"/>
        <v>0</v>
      </c>
      <c r="M4211" s="278">
        <f t="shared" si="720"/>
        <v>0</v>
      </c>
      <c r="N4211" s="319">
        <f t="shared" si="721"/>
        <v>0</v>
      </c>
      <c r="O4211" s="300"/>
      <c r="P4211" s="300"/>
      <c r="Q4211" s="297"/>
      <c r="R4211" s="297"/>
      <c r="S4211" s="299" t="str">
        <f t="shared" si="727"/>
        <v/>
      </c>
    </row>
    <row r="4212" spans="1:19" ht="30" customHeight="1" x14ac:dyDescent="0.2">
      <c r="A4212" s="277" t="str">
        <f t="shared" si="717"/>
        <v/>
      </c>
      <c r="B4212" s="296" t="str">
        <f t="shared" si="722"/>
        <v/>
      </c>
      <c r="C4212" s="296" t="str">
        <f t="shared" si="723"/>
        <v/>
      </c>
      <c r="D4212" s="297" t="str">
        <f t="shared" si="724"/>
        <v/>
      </c>
      <c r="E4212" s="298" t="str">
        <f t="shared" si="726"/>
        <v/>
      </c>
      <c r="F4212" s="297"/>
      <c r="G4212" s="297">
        <v>4212</v>
      </c>
      <c r="H4212" s="296" t="str">
        <f t="shared" si="725"/>
        <v/>
      </c>
      <c r="I4212" s="299" t="str">
        <f t="shared" si="718"/>
        <v/>
      </c>
      <c r="J4212" s="93"/>
      <c r="L4212" s="278">
        <f t="shared" si="719"/>
        <v>0</v>
      </c>
      <c r="M4212" s="278">
        <f t="shared" si="720"/>
        <v>0</v>
      </c>
      <c r="N4212" s="319">
        <f t="shared" si="721"/>
        <v>0</v>
      </c>
      <c r="O4212" s="300"/>
      <c r="P4212" s="300"/>
      <c r="Q4212" s="297"/>
      <c r="R4212" s="297"/>
      <c r="S4212" s="299" t="str">
        <f t="shared" si="727"/>
        <v/>
      </c>
    </row>
    <row r="4213" spans="1:19" ht="30" customHeight="1" x14ac:dyDescent="0.2">
      <c r="A4213" s="277" t="str">
        <f t="shared" si="717"/>
        <v/>
      </c>
      <c r="B4213" s="296" t="str">
        <f t="shared" si="722"/>
        <v/>
      </c>
      <c r="C4213" s="296" t="str">
        <f t="shared" si="723"/>
        <v/>
      </c>
      <c r="D4213" s="297" t="str">
        <f t="shared" si="724"/>
        <v/>
      </c>
      <c r="E4213" s="298" t="str">
        <f t="shared" si="726"/>
        <v/>
      </c>
      <c r="F4213" s="297"/>
      <c r="G4213" s="297">
        <v>4213</v>
      </c>
      <c r="H4213" s="296" t="str">
        <f t="shared" si="725"/>
        <v/>
      </c>
      <c r="I4213" s="299" t="str">
        <f t="shared" si="718"/>
        <v/>
      </c>
      <c r="J4213" s="93"/>
      <c r="L4213" s="278">
        <f t="shared" si="719"/>
        <v>0</v>
      </c>
      <c r="M4213" s="278">
        <f t="shared" si="720"/>
        <v>0</v>
      </c>
      <c r="N4213" s="319">
        <f t="shared" si="721"/>
        <v>0</v>
      </c>
      <c r="O4213" s="300"/>
      <c r="P4213" s="300"/>
      <c r="Q4213" s="297"/>
      <c r="R4213" s="297"/>
      <c r="S4213" s="299" t="str">
        <f t="shared" si="727"/>
        <v/>
      </c>
    </row>
    <row r="4214" spans="1:19" ht="30" customHeight="1" x14ac:dyDescent="0.2">
      <c r="A4214" s="277" t="str">
        <f t="shared" si="717"/>
        <v/>
      </c>
      <c r="B4214" s="296" t="str">
        <f t="shared" si="722"/>
        <v/>
      </c>
      <c r="C4214" s="296" t="str">
        <f t="shared" si="723"/>
        <v/>
      </c>
      <c r="D4214" s="297" t="str">
        <f t="shared" si="724"/>
        <v/>
      </c>
      <c r="E4214" s="298" t="str">
        <f t="shared" si="726"/>
        <v/>
      </c>
      <c r="F4214" s="297"/>
      <c r="G4214" s="297">
        <v>4214</v>
      </c>
      <c r="H4214" s="296" t="str">
        <f t="shared" si="725"/>
        <v/>
      </c>
      <c r="I4214" s="299" t="str">
        <f t="shared" si="718"/>
        <v/>
      </c>
      <c r="J4214" s="93"/>
      <c r="L4214" s="278">
        <f t="shared" si="719"/>
        <v>0</v>
      </c>
      <c r="M4214" s="278">
        <f t="shared" si="720"/>
        <v>0</v>
      </c>
      <c r="N4214" s="319">
        <f t="shared" si="721"/>
        <v>0</v>
      </c>
      <c r="O4214" s="300"/>
      <c r="P4214" s="300"/>
      <c r="Q4214" s="297"/>
      <c r="R4214" s="297"/>
      <c r="S4214" s="299" t="str">
        <f t="shared" si="727"/>
        <v/>
      </c>
    </row>
    <row r="4215" spans="1:19" ht="30" customHeight="1" x14ac:dyDescent="0.2">
      <c r="A4215" s="277" t="str">
        <f t="shared" si="717"/>
        <v/>
      </c>
      <c r="B4215" s="296" t="str">
        <f t="shared" si="722"/>
        <v/>
      </c>
      <c r="C4215" s="296" t="str">
        <f t="shared" si="723"/>
        <v/>
      </c>
      <c r="D4215" s="297" t="str">
        <f t="shared" si="724"/>
        <v/>
      </c>
      <c r="E4215" s="298" t="str">
        <f t="shared" si="726"/>
        <v/>
      </c>
      <c r="F4215" s="297"/>
      <c r="G4215" s="297">
        <v>4215</v>
      </c>
      <c r="H4215" s="296" t="str">
        <f t="shared" si="725"/>
        <v/>
      </c>
      <c r="I4215" s="299" t="str">
        <f t="shared" si="718"/>
        <v/>
      </c>
      <c r="J4215" s="93"/>
      <c r="L4215" s="278">
        <f t="shared" si="719"/>
        <v>0</v>
      </c>
      <c r="M4215" s="278">
        <f t="shared" si="720"/>
        <v>0</v>
      </c>
      <c r="N4215" s="319">
        <f t="shared" si="721"/>
        <v>0</v>
      </c>
      <c r="O4215" s="300"/>
      <c r="P4215" s="300"/>
      <c r="Q4215" s="297"/>
      <c r="R4215" s="297"/>
      <c r="S4215" s="299" t="str">
        <f t="shared" si="727"/>
        <v/>
      </c>
    </row>
    <row r="4216" spans="1:19" ht="30" customHeight="1" x14ac:dyDescent="0.2">
      <c r="A4216" s="277" t="str">
        <f t="shared" si="717"/>
        <v/>
      </c>
      <c r="B4216" s="296" t="str">
        <f t="shared" si="722"/>
        <v/>
      </c>
      <c r="C4216" s="296" t="str">
        <f t="shared" si="723"/>
        <v/>
      </c>
      <c r="D4216" s="297" t="str">
        <f t="shared" si="724"/>
        <v/>
      </c>
      <c r="E4216" s="298" t="str">
        <f t="shared" si="726"/>
        <v/>
      </c>
      <c r="F4216" s="297"/>
      <c r="G4216" s="297">
        <v>4216</v>
      </c>
      <c r="H4216" s="296" t="str">
        <f t="shared" si="725"/>
        <v/>
      </c>
      <c r="I4216" s="299" t="str">
        <f t="shared" si="718"/>
        <v/>
      </c>
      <c r="J4216" s="93"/>
      <c r="L4216" s="278">
        <f t="shared" si="719"/>
        <v>0</v>
      </c>
      <c r="M4216" s="278">
        <f t="shared" si="720"/>
        <v>0</v>
      </c>
      <c r="N4216" s="319">
        <f t="shared" si="721"/>
        <v>0</v>
      </c>
      <c r="O4216" s="300"/>
      <c r="P4216" s="300"/>
      <c r="Q4216" s="297"/>
      <c r="R4216" s="297"/>
      <c r="S4216" s="299" t="str">
        <f t="shared" si="727"/>
        <v/>
      </c>
    </row>
    <row r="4217" spans="1:19" ht="30" customHeight="1" x14ac:dyDescent="0.2">
      <c r="A4217" s="277" t="str">
        <f t="shared" si="717"/>
        <v/>
      </c>
      <c r="B4217" s="296" t="str">
        <f t="shared" si="722"/>
        <v/>
      </c>
      <c r="C4217" s="296" t="str">
        <f t="shared" si="723"/>
        <v/>
      </c>
      <c r="D4217" s="297" t="str">
        <f t="shared" si="724"/>
        <v/>
      </c>
      <c r="E4217" s="298" t="str">
        <f t="shared" si="726"/>
        <v/>
      </c>
      <c r="F4217" s="297"/>
      <c r="G4217" s="297">
        <v>4217</v>
      </c>
      <c r="H4217" s="296" t="str">
        <f t="shared" si="725"/>
        <v/>
      </c>
      <c r="I4217" s="299" t="str">
        <f t="shared" si="718"/>
        <v/>
      </c>
      <c r="J4217" s="93"/>
      <c r="L4217" s="278">
        <f t="shared" si="719"/>
        <v>0</v>
      </c>
      <c r="M4217" s="278">
        <f t="shared" si="720"/>
        <v>0</v>
      </c>
      <c r="N4217" s="319">
        <f t="shared" si="721"/>
        <v>0</v>
      </c>
      <c r="O4217" s="300"/>
      <c r="P4217" s="300"/>
      <c r="Q4217" s="297"/>
      <c r="R4217" s="297"/>
      <c r="S4217" s="299" t="str">
        <f t="shared" si="727"/>
        <v/>
      </c>
    </row>
    <row r="4218" spans="1:19" ht="30" customHeight="1" x14ac:dyDescent="0.2">
      <c r="A4218" s="277" t="str">
        <f t="shared" si="717"/>
        <v/>
      </c>
      <c r="B4218" s="296" t="str">
        <f t="shared" si="722"/>
        <v/>
      </c>
      <c r="C4218" s="296" t="str">
        <f t="shared" si="723"/>
        <v/>
      </c>
      <c r="D4218" s="297" t="str">
        <f t="shared" si="724"/>
        <v/>
      </c>
      <c r="E4218" s="298" t="str">
        <f t="shared" si="726"/>
        <v/>
      </c>
      <c r="F4218" s="297"/>
      <c r="G4218" s="297">
        <v>4218</v>
      </c>
      <c r="H4218" s="296" t="str">
        <f t="shared" si="725"/>
        <v/>
      </c>
      <c r="I4218" s="299" t="str">
        <f t="shared" si="718"/>
        <v/>
      </c>
      <c r="J4218" s="93"/>
      <c r="L4218" s="278">
        <f t="shared" si="719"/>
        <v>0</v>
      </c>
      <c r="M4218" s="278">
        <f t="shared" si="720"/>
        <v>0</v>
      </c>
      <c r="N4218" s="319">
        <f t="shared" si="721"/>
        <v>0</v>
      </c>
      <c r="O4218" s="300"/>
      <c r="P4218" s="300"/>
      <c r="Q4218" s="297"/>
      <c r="R4218" s="297"/>
      <c r="S4218" s="299" t="str">
        <f t="shared" si="727"/>
        <v/>
      </c>
    </row>
    <row r="4219" spans="1:19" ht="30" customHeight="1" x14ac:dyDescent="0.2">
      <c r="A4219" s="277" t="str">
        <f t="shared" si="717"/>
        <v/>
      </c>
      <c r="B4219" s="296" t="str">
        <f t="shared" si="722"/>
        <v/>
      </c>
      <c r="C4219" s="296" t="str">
        <f t="shared" si="723"/>
        <v/>
      </c>
      <c r="D4219" s="297" t="str">
        <f t="shared" si="724"/>
        <v/>
      </c>
      <c r="E4219" s="298" t="str">
        <f t="shared" si="726"/>
        <v/>
      </c>
      <c r="F4219" s="297"/>
      <c r="G4219" s="297">
        <v>4219</v>
      </c>
      <c r="H4219" s="296" t="str">
        <f t="shared" si="725"/>
        <v/>
      </c>
      <c r="I4219" s="299" t="str">
        <f t="shared" si="718"/>
        <v/>
      </c>
      <c r="J4219" s="93"/>
      <c r="L4219" s="278">
        <f t="shared" si="719"/>
        <v>0</v>
      </c>
      <c r="M4219" s="278">
        <f t="shared" si="720"/>
        <v>0</v>
      </c>
      <c r="N4219" s="319">
        <f t="shared" si="721"/>
        <v>0</v>
      </c>
      <c r="O4219" s="300"/>
      <c r="P4219" s="300"/>
      <c r="Q4219" s="297"/>
      <c r="R4219" s="297"/>
      <c r="S4219" s="299" t="str">
        <f t="shared" si="727"/>
        <v/>
      </c>
    </row>
    <row r="4220" spans="1:19" ht="30" customHeight="1" x14ac:dyDescent="0.2">
      <c r="A4220" s="277" t="str">
        <f t="shared" si="717"/>
        <v/>
      </c>
      <c r="B4220" s="296" t="str">
        <f t="shared" si="722"/>
        <v/>
      </c>
      <c r="C4220" s="296" t="str">
        <f t="shared" si="723"/>
        <v/>
      </c>
      <c r="D4220" s="297" t="str">
        <f t="shared" si="724"/>
        <v/>
      </c>
      <c r="E4220" s="298" t="str">
        <f t="shared" si="726"/>
        <v/>
      </c>
      <c r="F4220" s="297"/>
      <c r="G4220" s="297">
        <v>4220</v>
      </c>
      <c r="H4220" s="296" t="str">
        <f t="shared" si="725"/>
        <v/>
      </c>
      <c r="I4220" s="299" t="str">
        <f t="shared" si="718"/>
        <v/>
      </c>
      <c r="J4220" s="93"/>
      <c r="L4220" s="278">
        <f t="shared" si="719"/>
        <v>0</v>
      </c>
      <c r="M4220" s="278">
        <f t="shared" si="720"/>
        <v>0</v>
      </c>
      <c r="N4220" s="319">
        <f t="shared" si="721"/>
        <v>0</v>
      </c>
      <c r="O4220" s="300"/>
      <c r="P4220" s="300"/>
      <c r="Q4220" s="297"/>
      <c r="R4220" s="297"/>
      <c r="S4220" s="299" t="str">
        <f t="shared" si="727"/>
        <v/>
      </c>
    </row>
    <row r="4221" spans="1:19" ht="30" customHeight="1" x14ac:dyDescent="0.2">
      <c r="A4221" s="277" t="str">
        <f t="shared" si="717"/>
        <v/>
      </c>
      <c r="B4221" s="296" t="str">
        <f t="shared" si="722"/>
        <v/>
      </c>
      <c r="C4221" s="296" t="str">
        <f t="shared" si="723"/>
        <v/>
      </c>
      <c r="D4221" s="297" t="str">
        <f t="shared" si="724"/>
        <v/>
      </c>
      <c r="E4221" s="298" t="str">
        <f t="shared" si="726"/>
        <v/>
      </c>
      <c r="F4221" s="297"/>
      <c r="G4221" s="297">
        <v>4221</v>
      </c>
      <c r="H4221" s="296" t="str">
        <f t="shared" si="725"/>
        <v/>
      </c>
      <c r="I4221" s="299" t="str">
        <f t="shared" si="718"/>
        <v/>
      </c>
      <c r="J4221" s="93"/>
      <c r="L4221" s="278">
        <f t="shared" si="719"/>
        <v>0</v>
      </c>
      <c r="M4221" s="278">
        <f t="shared" si="720"/>
        <v>0</v>
      </c>
      <c r="N4221" s="319">
        <f t="shared" si="721"/>
        <v>0</v>
      </c>
      <c r="O4221" s="300"/>
      <c r="P4221" s="300"/>
      <c r="Q4221" s="297"/>
      <c r="R4221" s="297"/>
      <c r="S4221" s="299" t="str">
        <f t="shared" si="727"/>
        <v/>
      </c>
    </row>
    <row r="4222" spans="1:19" ht="30" customHeight="1" x14ac:dyDescent="0.2">
      <c r="A4222" s="277" t="str">
        <f t="shared" si="717"/>
        <v/>
      </c>
      <c r="B4222" s="296" t="str">
        <f t="shared" si="722"/>
        <v/>
      </c>
      <c r="C4222" s="296" t="str">
        <f t="shared" si="723"/>
        <v/>
      </c>
      <c r="D4222" s="297" t="str">
        <f t="shared" si="724"/>
        <v/>
      </c>
      <c r="E4222" s="298" t="str">
        <f t="shared" si="726"/>
        <v/>
      </c>
      <c r="F4222" s="297"/>
      <c r="G4222" s="297">
        <v>4222</v>
      </c>
      <c r="H4222" s="296" t="str">
        <f t="shared" si="725"/>
        <v/>
      </c>
      <c r="I4222" s="299" t="str">
        <f t="shared" si="718"/>
        <v/>
      </c>
      <c r="J4222" s="93"/>
      <c r="L4222" s="278">
        <f t="shared" si="719"/>
        <v>0</v>
      </c>
      <c r="M4222" s="278">
        <f t="shared" si="720"/>
        <v>0</v>
      </c>
      <c r="N4222" s="319">
        <f t="shared" si="721"/>
        <v>0</v>
      </c>
      <c r="O4222" s="300"/>
      <c r="P4222" s="300"/>
      <c r="Q4222" s="297"/>
      <c r="R4222" s="297"/>
      <c r="S4222" s="299" t="str">
        <f t="shared" si="727"/>
        <v/>
      </c>
    </row>
    <row r="4223" spans="1:19" ht="30" customHeight="1" x14ac:dyDescent="0.2">
      <c r="A4223" s="277" t="str">
        <f t="shared" si="717"/>
        <v/>
      </c>
      <c r="B4223" s="296" t="str">
        <f t="shared" si="722"/>
        <v/>
      </c>
      <c r="C4223" s="296" t="str">
        <f t="shared" si="723"/>
        <v/>
      </c>
      <c r="D4223" s="297" t="str">
        <f t="shared" si="724"/>
        <v/>
      </c>
      <c r="E4223" s="298" t="str">
        <f t="shared" si="726"/>
        <v/>
      </c>
      <c r="F4223" s="297"/>
      <c r="G4223" s="297">
        <v>4223</v>
      </c>
      <c r="H4223" s="296" t="str">
        <f t="shared" si="725"/>
        <v/>
      </c>
      <c r="I4223" s="299" t="str">
        <f t="shared" si="718"/>
        <v/>
      </c>
      <c r="J4223" s="93"/>
      <c r="L4223" s="278">
        <f t="shared" si="719"/>
        <v>0</v>
      </c>
      <c r="M4223" s="278">
        <f t="shared" si="720"/>
        <v>0</v>
      </c>
      <c r="N4223" s="319">
        <f t="shared" si="721"/>
        <v>0</v>
      </c>
      <c r="O4223" s="300"/>
      <c r="P4223" s="300"/>
      <c r="Q4223" s="297"/>
      <c r="R4223" s="297"/>
      <c r="S4223" s="299" t="str">
        <f t="shared" si="727"/>
        <v/>
      </c>
    </row>
    <row r="4224" spans="1:19" ht="30" customHeight="1" x14ac:dyDescent="0.2">
      <c r="A4224" s="277" t="str">
        <f t="shared" si="717"/>
        <v/>
      </c>
      <c r="B4224" s="296" t="str">
        <f t="shared" si="722"/>
        <v/>
      </c>
      <c r="C4224" s="296" t="str">
        <f t="shared" si="723"/>
        <v/>
      </c>
      <c r="D4224" s="297" t="str">
        <f t="shared" si="724"/>
        <v/>
      </c>
      <c r="E4224" s="298" t="str">
        <f t="shared" si="726"/>
        <v/>
      </c>
      <c r="F4224" s="297"/>
      <c r="G4224" s="297">
        <v>4224</v>
      </c>
      <c r="H4224" s="296" t="str">
        <f t="shared" si="725"/>
        <v/>
      </c>
      <c r="I4224" s="299" t="str">
        <f t="shared" si="718"/>
        <v/>
      </c>
      <c r="J4224" s="93"/>
      <c r="L4224" s="278">
        <f t="shared" si="719"/>
        <v>0</v>
      </c>
      <c r="M4224" s="278">
        <f t="shared" si="720"/>
        <v>0</v>
      </c>
      <c r="N4224" s="319">
        <f t="shared" si="721"/>
        <v>0</v>
      </c>
      <c r="O4224" s="300"/>
      <c r="P4224" s="300"/>
      <c r="Q4224" s="297"/>
      <c r="R4224" s="297"/>
      <c r="S4224" s="299" t="str">
        <f t="shared" si="727"/>
        <v/>
      </c>
    </row>
    <row r="4225" spans="1:19" ht="30" customHeight="1" x14ac:dyDescent="0.2">
      <c r="A4225" s="277" t="str">
        <f t="shared" si="717"/>
        <v/>
      </c>
      <c r="B4225" s="296" t="str">
        <f t="shared" si="722"/>
        <v/>
      </c>
      <c r="C4225" s="296" t="str">
        <f t="shared" si="723"/>
        <v/>
      </c>
      <c r="D4225" s="297" t="str">
        <f t="shared" si="724"/>
        <v/>
      </c>
      <c r="E4225" s="298" t="str">
        <f t="shared" si="726"/>
        <v/>
      </c>
      <c r="F4225" s="297"/>
      <c r="G4225" s="297">
        <v>4225</v>
      </c>
      <c r="H4225" s="296" t="str">
        <f t="shared" si="725"/>
        <v/>
      </c>
      <c r="I4225" s="299" t="str">
        <f t="shared" si="718"/>
        <v/>
      </c>
      <c r="J4225" s="93"/>
      <c r="L4225" s="278">
        <f t="shared" si="719"/>
        <v>0</v>
      </c>
      <c r="M4225" s="278">
        <f t="shared" si="720"/>
        <v>0</v>
      </c>
      <c r="N4225" s="319">
        <f t="shared" si="721"/>
        <v>0</v>
      </c>
      <c r="O4225" s="300"/>
      <c r="P4225" s="300"/>
      <c r="Q4225" s="297"/>
      <c r="R4225" s="297"/>
      <c r="S4225" s="299" t="str">
        <f t="shared" si="727"/>
        <v/>
      </c>
    </row>
    <row r="4226" spans="1:19" ht="30" customHeight="1" x14ac:dyDescent="0.2">
      <c r="A4226" s="277" t="str">
        <f t="shared" ref="A4226:A4289" si="728">IF(B4226="","",$W$3)</f>
        <v/>
      </c>
      <c r="B4226" s="296" t="str">
        <f t="shared" si="722"/>
        <v/>
      </c>
      <c r="C4226" s="296" t="str">
        <f t="shared" si="723"/>
        <v/>
      </c>
      <c r="D4226" s="297" t="str">
        <f t="shared" si="724"/>
        <v/>
      </c>
      <c r="E4226" s="298" t="str">
        <f t="shared" si="726"/>
        <v/>
      </c>
      <c r="F4226" s="297"/>
      <c r="G4226" s="297">
        <v>4226</v>
      </c>
      <c r="H4226" s="296" t="str">
        <f t="shared" si="725"/>
        <v/>
      </c>
      <c r="I4226" s="299" t="str">
        <f t="shared" ref="I4226:I4289" si="729">IF(H4226="","",CONCATENATE("C",IF(H4226&gt;$X$1-25,0,INT(($X$1-H4226-20)/5))))</f>
        <v/>
      </c>
      <c r="J4226" s="93"/>
      <c r="L4226" s="278">
        <f t="shared" ref="L4226:L4289" si="730">IF(D4226="M",1,0)</f>
        <v>0</v>
      </c>
      <c r="M4226" s="278">
        <f t="shared" ref="M4226:M4289" si="731">IF(D4226="F",1,0)</f>
        <v>0</v>
      </c>
      <c r="N4226" s="319">
        <f t="shared" ref="N4226:N4289" si="732">IF(COUNTBLANK(O4226:R4226)=0,1,0)</f>
        <v>0</v>
      </c>
      <c r="O4226" s="300"/>
      <c r="P4226" s="300"/>
      <c r="Q4226" s="297"/>
      <c r="R4226" s="297"/>
      <c r="S4226" s="299" t="str">
        <f t="shared" si="727"/>
        <v/>
      </c>
    </row>
    <row r="4227" spans="1:19" ht="30" customHeight="1" x14ac:dyDescent="0.2">
      <c r="A4227" s="277" t="str">
        <f t="shared" si="728"/>
        <v/>
      </c>
      <c r="B4227" s="296" t="str">
        <f t="shared" ref="B4227:B4290" si="733">IF(O4227="","",O4227)</f>
        <v/>
      </c>
      <c r="C4227" s="296" t="str">
        <f t="shared" ref="C4227:C4290" si="734">IF(P4227="","",P4227)</f>
        <v/>
      </c>
      <c r="D4227" s="297" t="str">
        <f t="shared" ref="D4227:D4290" si="735">IF(Q4227="","",Q4227)</f>
        <v/>
      </c>
      <c r="E4227" s="298" t="str">
        <f t="shared" si="726"/>
        <v/>
      </c>
      <c r="F4227" s="297"/>
      <c r="G4227" s="297">
        <v>4227</v>
      </c>
      <c r="H4227" s="296" t="str">
        <f t="shared" ref="H4227:H4290" si="736">IF(R4227="","",R4227)</f>
        <v/>
      </c>
      <c r="I4227" s="299" t="str">
        <f t="shared" si="729"/>
        <v/>
      </c>
      <c r="J4227" s="93"/>
      <c r="L4227" s="278">
        <f t="shared" si="730"/>
        <v>0</v>
      </c>
      <c r="M4227" s="278">
        <f t="shared" si="731"/>
        <v>0</v>
      </c>
      <c r="N4227" s="319">
        <f t="shared" si="732"/>
        <v>0</v>
      </c>
      <c r="O4227" s="300"/>
      <c r="P4227" s="300"/>
      <c r="Q4227" s="297"/>
      <c r="R4227" s="297"/>
      <c r="S4227" s="299" t="str">
        <f t="shared" si="727"/>
        <v/>
      </c>
    </row>
    <row r="4228" spans="1:19" ht="30" customHeight="1" x14ac:dyDescent="0.2">
      <c r="A4228" s="277" t="str">
        <f t="shared" si="728"/>
        <v/>
      </c>
      <c r="B4228" s="296" t="str">
        <f t="shared" si="733"/>
        <v/>
      </c>
      <c r="C4228" s="296" t="str">
        <f t="shared" si="734"/>
        <v/>
      </c>
      <c r="D4228" s="297" t="str">
        <f t="shared" si="735"/>
        <v/>
      </c>
      <c r="E4228" s="298" t="str">
        <f t="shared" ref="E4228:E4291" si="737">IF(H4228="","",VALUE(CONCATENATE("01/01/",H4228)))</f>
        <v/>
      </c>
      <c r="F4228" s="297"/>
      <c r="G4228" s="297">
        <v>4228</v>
      </c>
      <c r="H4228" s="296" t="str">
        <f t="shared" si="736"/>
        <v/>
      </c>
      <c r="I4228" s="299" t="str">
        <f t="shared" si="729"/>
        <v/>
      </c>
      <c r="J4228" s="93"/>
      <c r="L4228" s="278">
        <f t="shared" si="730"/>
        <v>0</v>
      </c>
      <c r="M4228" s="278">
        <f t="shared" si="731"/>
        <v>0</v>
      </c>
      <c r="N4228" s="319">
        <f t="shared" si="732"/>
        <v>0</v>
      </c>
      <c r="O4228" s="300"/>
      <c r="P4228" s="300"/>
      <c r="Q4228" s="297"/>
      <c r="R4228" s="297"/>
      <c r="S4228" s="299" t="str">
        <f t="shared" si="727"/>
        <v/>
      </c>
    </row>
    <row r="4229" spans="1:19" ht="30" customHeight="1" x14ac:dyDescent="0.2">
      <c r="A4229" s="277" t="str">
        <f t="shared" si="728"/>
        <v/>
      </c>
      <c r="B4229" s="296" t="str">
        <f t="shared" si="733"/>
        <v/>
      </c>
      <c r="C4229" s="296" t="str">
        <f t="shared" si="734"/>
        <v/>
      </c>
      <c r="D4229" s="297" t="str">
        <f t="shared" si="735"/>
        <v/>
      </c>
      <c r="E4229" s="298" t="str">
        <f t="shared" si="737"/>
        <v/>
      </c>
      <c r="F4229" s="297"/>
      <c r="G4229" s="297">
        <v>4229</v>
      </c>
      <c r="H4229" s="296" t="str">
        <f t="shared" si="736"/>
        <v/>
      </c>
      <c r="I4229" s="299" t="str">
        <f t="shared" si="729"/>
        <v/>
      </c>
      <c r="J4229" s="93"/>
      <c r="L4229" s="278">
        <f t="shared" si="730"/>
        <v>0</v>
      </c>
      <c r="M4229" s="278">
        <f t="shared" si="731"/>
        <v>0</v>
      </c>
      <c r="N4229" s="319">
        <f t="shared" si="732"/>
        <v>0</v>
      </c>
      <c r="O4229" s="300"/>
      <c r="P4229" s="300"/>
      <c r="Q4229" s="297"/>
      <c r="R4229" s="297"/>
      <c r="S4229" s="299" t="str">
        <f t="shared" si="727"/>
        <v/>
      </c>
    </row>
    <row r="4230" spans="1:19" ht="30" customHeight="1" x14ac:dyDescent="0.2">
      <c r="A4230" s="277" t="str">
        <f t="shared" si="728"/>
        <v/>
      </c>
      <c r="B4230" s="296" t="str">
        <f t="shared" si="733"/>
        <v/>
      </c>
      <c r="C4230" s="296" t="str">
        <f t="shared" si="734"/>
        <v/>
      </c>
      <c r="D4230" s="297" t="str">
        <f t="shared" si="735"/>
        <v/>
      </c>
      <c r="E4230" s="298" t="str">
        <f t="shared" si="737"/>
        <v/>
      </c>
      <c r="F4230" s="297"/>
      <c r="G4230" s="297">
        <v>4230</v>
      </c>
      <c r="H4230" s="296" t="str">
        <f t="shared" si="736"/>
        <v/>
      </c>
      <c r="I4230" s="299" t="str">
        <f t="shared" si="729"/>
        <v/>
      </c>
      <c r="J4230" s="93"/>
      <c r="L4230" s="278">
        <f t="shared" si="730"/>
        <v>0</v>
      </c>
      <c r="M4230" s="278">
        <f t="shared" si="731"/>
        <v>0</v>
      </c>
      <c r="N4230" s="319">
        <f t="shared" si="732"/>
        <v>0</v>
      </c>
      <c r="O4230" s="300"/>
      <c r="P4230" s="300"/>
      <c r="Q4230" s="297"/>
      <c r="R4230" s="297"/>
      <c r="S4230" s="299" t="str">
        <f t="shared" si="727"/>
        <v/>
      </c>
    </row>
    <row r="4231" spans="1:19" ht="30" customHeight="1" x14ac:dyDescent="0.2">
      <c r="A4231" s="277" t="str">
        <f t="shared" si="728"/>
        <v/>
      </c>
      <c r="B4231" s="296" t="str">
        <f t="shared" si="733"/>
        <v/>
      </c>
      <c r="C4231" s="296" t="str">
        <f t="shared" si="734"/>
        <v/>
      </c>
      <c r="D4231" s="297" t="str">
        <f t="shared" si="735"/>
        <v/>
      </c>
      <c r="E4231" s="298" t="str">
        <f t="shared" si="737"/>
        <v/>
      </c>
      <c r="F4231" s="297"/>
      <c r="G4231" s="297">
        <v>4231</v>
      </c>
      <c r="H4231" s="296" t="str">
        <f t="shared" si="736"/>
        <v/>
      </c>
      <c r="I4231" s="299" t="str">
        <f t="shared" si="729"/>
        <v/>
      </c>
      <c r="J4231" s="93"/>
      <c r="L4231" s="278">
        <f t="shared" si="730"/>
        <v>0</v>
      </c>
      <c r="M4231" s="278">
        <f t="shared" si="731"/>
        <v>0</v>
      </c>
      <c r="N4231" s="319">
        <f t="shared" si="732"/>
        <v>0</v>
      </c>
      <c r="O4231" s="300"/>
      <c r="P4231" s="300"/>
      <c r="Q4231" s="297"/>
      <c r="R4231" s="297"/>
      <c r="S4231" s="299" t="str">
        <f t="shared" si="727"/>
        <v/>
      </c>
    </row>
    <row r="4232" spans="1:19" ht="30" customHeight="1" x14ac:dyDescent="0.2">
      <c r="A4232" s="277" t="str">
        <f t="shared" si="728"/>
        <v/>
      </c>
      <c r="B4232" s="296" t="str">
        <f t="shared" si="733"/>
        <v/>
      </c>
      <c r="C4232" s="296" t="str">
        <f t="shared" si="734"/>
        <v/>
      </c>
      <c r="D4232" s="297" t="str">
        <f t="shared" si="735"/>
        <v/>
      </c>
      <c r="E4232" s="298" t="str">
        <f t="shared" si="737"/>
        <v/>
      </c>
      <c r="F4232" s="297"/>
      <c r="G4232" s="297">
        <v>4232</v>
      </c>
      <c r="H4232" s="296" t="str">
        <f t="shared" si="736"/>
        <v/>
      </c>
      <c r="I4232" s="299" t="str">
        <f t="shared" si="729"/>
        <v/>
      </c>
      <c r="J4232" s="93"/>
      <c r="L4232" s="278">
        <f t="shared" si="730"/>
        <v>0</v>
      </c>
      <c r="M4232" s="278">
        <f t="shared" si="731"/>
        <v>0</v>
      </c>
      <c r="N4232" s="319">
        <f t="shared" si="732"/>
        <v>0</v>
      </c>
      <c r="O4232" s="300"/>
      <c r="P4232" s="300"/>
      <c r="Q4232" s="297"/>
      <c r="R4232" s="297"/>
      <c r="S4232" s="299" t="str">
        <f t="shared" si="727"/>
        <v/>
      </c>
    </row>
    <row r="4233" spans="1:19" ht="30" customHeight="1" x14ac:dyDescent="0.2">
      <c r="A4233" s="277" t="str">
        <f t="shared" si="728"/>
        <v/>
      </c>
      <c r="B4233" s="296" t="str">
        <f t="shared" si="733"/>
        <v/>
      </c>
      <c r="C4233" s="296" t="str">
        <f t="shared" si="734"/>
        <v/>
      </c>
      <c r="D4233" s="297" t="str">
        <f t="shared" si="735"/>
        <v/>
      </c>
      <c r="E4233" s="298" t="str">
        <f t="shared" si="737"/>
        <v/>
      </c>
      <c r="F4233" s="297"/>
      <c r="G4233" s="297">
        <v>4233</v>
      </c>
      <c r="H4233" s="296" t="str">
        <f t="shared" si="736"/>
        <v/>
      </c>
      <c r="I4233" s="299" t="str">
        <f t="shared" si="729"/>
        <v/>
      </c>
      <c r="J4233" s="93"/>
      <c r="L4233" s="278">
        <f t="shared" si="730"/>
        <v>0</v>
      </c>
      <c r="M4233" s="278">
        <f t="shared" si="731"/>
        <v>0</v>
      </c>
      <c r="N4233" s="319">
        <f t="shared" si="732"/>
        <v>0</v>
      </c>
      <c r="O4233" s="300"/>
      <c r="P4233" s="300"/>
      <c r="Q4233" s="297"/>
      <c r="R4233" s="297"/>
      <c r="S4233" s="299" t="str">
        <f t="shared" si="727"/>
        <v/>
      </c>
    </row>
    <row r="4234" spans="1:19" ht="30" customHeight="1" x14ac:dyDescent="0.2">
      <c r="A4234" s="277" t="str">
        <f t="shared" si="728"/>
        <v/>
      </c>
      <c r="B4234" s="296" t="str">
        <f t="shared" si="733"/>
        <v/>
      </c>
      <c r="C4234" s="296" t="str">
        <f t="shared" si="734"/>
        <v/>
      </c>
      <c r="D4234" s="297" t="str">
        <f t="shared" si="735"/>
        <v/>
      </c>
      <c r="E4234" s="298" t="str">
        <f t="shared" si="737"/>
        <v/>
      </c>
      <c r="F4234" s="297"/>
      <c r="G4234" s="297">
        <v>4234</v>
      </c>
      <c r="H4234" s="296" t="str">
        <f t="shared" si="736"/>
        <v/>
      </c>
      <c r="I4234" s="299" t="str">
        <f t="shared" si="729"/>
        <v/>
      </c>
      <c r="J4234" s="93"/>
      <c r="L4234" s="278">
        <f t="shared" si="730"/>
        <v>0</v>
      </c>
      <c r="M4234" s="278">
        <f t="shared" si="731"/>
        <v>0</v>
      </c>
      <c r="N4234" s="319">
        <f t="shared" si="732"/>
        <v>0</v>
      </c>
      <c r="O4234" s="300"/>
      <c r="P4234" s="300"/>
      <c r="Q4234" s="297"/>
      <c r="R4234" s="297"/>
      <c r="S4234" s="299" t="str">
        <f t="shared" si="727"/>
        <v/>
      </c>
    </row>
    <row r="4235" spans="1:19" ht="30" customHeight="1" x14ac:dyDescent="0.2">
      <c r="A4235" s="277" t="str">
        <f t="shared" si="728"/>
        <v/>
      </c>
      <c r="B4235" s="296" t="str">
        <f t="shared" si="733"/>
        <v/>
      </c>
      <c r="C4235" s="296" t="str">
        <f t="shared" si="734"/>
        <v/>
      </c>
      <c r="D4235" s="297" t="str">
        <f t="shared" si="735"/>
        <v/>
      </c>
      <c r="E4235" s="298" t="str">
        <f t="shared" si="737"/>
        <v/>
      </c>
      <c r="F4235" s="297"/>
      <c r="G4235" s="297">
        <v>4235</v>
      </c>
      <c r="H4235" s="296" t="str">
        <f t="shared" si="736"/>
        <v/>
      </c>
      <c r="I4235" s="299" t="str">
        <f t="shared" si="729"/>
        <v/>
      </c>
      <c r="J4235" s="93"/>
      <c r="L4235" s="278">
        <f t="shared" si="730"/>
        <v>0</v>
      </c>
      <c r="M4235" s="278">
        <f t="shared" si="731"/>
        <v>0</v>
      </c>
      <c r="N4235" s="319">
        <f t="shared" si="732"/>
        <v>0</v>
      </c>
      <c r="O4235" s="300"/>
      <c r="P4235" s="300"/>
      <c r="Q4235" s="297"/>
      <c r="R4235" s="297"/>
      <c r="S4235" s="299" t="str">
        <f t="shared" si="727"/>
        <v/>
      </c>
    </row>
    <row r="4236" spans="1:19" ht="30" customHeight="1" x14ac:dyDescent="0.2">
      <c r="A4236" s="277" t="str">
        <f t="shared" si="728"/>
        <v/>
      </c>
      <c r="B4236" s="296" t="str">
        <f t="shared" si="733"/>
        <v/>
      </c>
      <c r="C4236" s="296" t="str">
        <f t="shared" si="734"/>
        <v/>
      </c>
      <c r="D4236" s="297" t="str">
        <f t="shared" si="735"/>
        <v/>
      </c>
      <c r="E4236" s="298" t="str">
        <f t="shared" si="737"/>
        <v/>
      </c>
      <c r="F4236" s="297"/>
      <c r="G4236" s="297">
        <v>4236</v>
      </c>
      <c r="H4236" s="296" t="str">
        <f t="shared" si="736"/>
        <v/>
      </c>
      <c r="I4236" s="299" t="str">
        <f t="shared" si="729"/>
        <v/>
      </c>
      <c r="J4236" s="93"/>
      <c r="L4236" s="278">
        <f t="shared" si="730"/>
        <v>0</v>
      </c>
      <c r="M4236" s="278">
        <f t="shared" si="731"/>
        <v>0</v>
      </c>
      <c r="N4236" s="319">
        <f t="shared" si="732"/>
        <v>0</v>
      </c>
      <c r="O4236" s="300"/>
      <c r="P4236" s="300"/>
      <c r="Q4236" s="297"/>
      <c r="R4236" s="297"/>
      <c r="S4236" s="299" t="str">
        <f t="shared" si="727"/>
        <v/>
      </c>
    </row>
    <row r="4237" spans="1:19" ht="30" customHeight="1" x14ac:dyDescent="0.2">
      <c r="A4237" s="277" t="str">
        <f t="shared" si="728"/>
        <v/>
      </c>
      <c r="B4237" s="296" t="str">
        <f t="shared" si="733"/>
        <v/>
      </c>
      <c r="C4237" s="296" t="str">
        <f t="shared" si="734"/>
        <v/>
      </c>
      <c r="D4237" s="297" t="str">
        <f t="shared" si="735"/>
        <v/>
      </c>
      <c r="E4237" s="298" t="str">
        <f t="shared" si="737"/>
        <v/>
      </c>
      <c r="F4237" s="297"/>
      <c r="G4237" s="297">
        <v>4237</v>
      </c>
      <c r="H4237" s="296" t="str">
        <f t="shared" si="736"/>
        <v/>
      </c>
      <c r="I4237" s="299" t="str">
        <f t="shared" si="729"/>
        <v/>
      </c>
      <c r="J4237" s="93"/>
      <c r="L4237" s="278">
        <f t="shared" si="730"/>
        <v>0</v>
      </c>
      <c r="M4237" s="278">
        <f t="shared" si="731"/>
        <v>0</v>
      </c>
      <c r="N4237" s="319">
        <f t="shared" si="732"/>
        <v>0</v>
      </c>
      <c r="O4237" s="300"/>
      <c r="P4237" s="300"/>
      <c r="Q4237" s="297"/>
      <c r="R4237" s="297"/>
      <c r="S4237" s="299" t="str">
        <f t="shared" si="727"/>
        <v/>
      </c>
    </row>
    <row r="4238" spans="1:19" ht="30" customHeight="1" x14ac:dyDescent="0.2">
      <c r="A4238" s="277" t="str">
        <f t="shared" si="728"/>
        <v/>
      </c>
      <c r="B4238" s="296" t="str">
        <f t="shared" si="733"/>
        <v/>
      </c>
      <c r="C4238" s="296" t="str">
        <f t="shared" si="734"/>
        <v/>
      </c>
      <c r="D4238" s="297" t="str">
        <f t="shared" si="735"/>
        <v/>
      </c>
      <c r="E4238" s="298" t="str">
        <f t="shared" si="737"/>
        <v/>
      </c>
      <c r="F4238" s="297"/>
      <c r="G4238" s="297">
        <v>4238</v>
      </c>
      <c r="H4238" s="296" t="str">
        <f t="shared" si="736"/>
        <v/>
      </c>
      <c r="I4238" s="299" t="str">
        <f t="shared" si="729"/>
        <v/>
      </c>
      <c r="J4238" s="93"/>
      <c r="L4238" s="278">
        <f t="shared" si="730"/>
        <v>0</v>
      </c>
      <c r="M4238" s="278">
        <f t="shared" si="731"/>
        <v>0</v>
      </c>
      <c r="N4238" s="319">
        <f t="shared" si="732"/>
        <v>0</v>
      </c>
      <c r="O4238" s="300"/>
      <c r="P4238" s="300"/>
      <c r="Q4238" s="297"/>
      <c r="R4238" s="297"/>
      <c r="S4238" s="299" t="str">
        <f t="shared" si="727"/>
        <v/>
      </c>
    </row>
    <row r="4239" spans="1:19" ht="30" customHeight="1" x14ac:dyDescent="0.2">
      <c r="A4239" s="277" t="str">
        <f t="shared" si="728"/>
        <v/>
      </c>
      <c r="B4239" s="296" t="str">
        <f t="shared" si="733"/>
        <v/>
      </c>
      <c r="C4239" s="296" t="str">
        <f t="shared" si="734"/>
        <v/>
      </c>
      <c r="D4239" s="297" t="str">
        <f t="shared" si="735"/>
        <v/>
      </c>
      <c r="E4239" s="298" t="str">
        <f t="shared" si="737"/>
        <v/>
      </c>
      <c r="F4239" s="297"/>
      <c r="G4239" s="297">
        <v>4239</v>
      </c>
      <c r="H4239" s="296" t="str">
        <f t="shared" si="736"/>
        <v/>
      </c>
      <c r="I4239" s="299" t="str">
        <f t="shared" si="729"/>
        <v/>
      </c>
      <c r="J4239" s="93"/>
      <c r="L4239" s="278">
        <f t="shared" si="730"/>
        <v>0</v>
      </c>
      <c r="M4239" s="278">
        <f t="shared" si="731"/>
        <v>0</v>
      </c>
      <c r="N4239" s="319">
        <f t="shared" si="732"/>
        <v>0</v>
      </c>
      <c r="O4239" s="300"/>
      <c r="P4239" s="300"/>
      <c r="Q4239" s="297"/>
      <c r="R4239" s="297"/>
      <c r="S4239" s="299" t="str">
        <f t="shared" si="727"/>
        <v/>
      </c>
    </row>
    <row r="4240" spans="1:19" ht="30" customHeight="1" x14ac:dyDescent="0.2">
      <c r="A4240" s="277" t="str">
        <f t="shared" si="728"/>
        <v/>
      </c>
      <c r="B4240" s="296" t="str">
        <f t="shared" si="733"/>
        <v/>
      </c>
      <c r="C4240" s="296" t="str">
        <f t="shared" si="734"/>
        <v/>
      </c>
      <c r="D4240" s="297" t="str">
        <f t="shared" si="735"/>
        <v/>
      </c>
      <c r="E4240" s="298" t="str">
        <f t="shared" si="737"/>
        <v/>
      </c>
      <c r="F4240" s="297"/>
      <c r="G4240" s="297">
        <v>4240</v>
      </c>
      <c r="H4240" s="296" t="str">
        <f t="shared" si="736"/>
        <v/>
      </c>
      <c r="I4240" s="299" t="str">
        <f t="shared" si="729"/>
        <v/>
      </c>
      <c r="J4240" s="93"/>
      <c r="L4240" s="278">
        <f t="shared" si="730"/>
        <v>0</v>
      </c>
      <c r="M4240" s="278">
        <f t="shared" si="731"/>
        <v>0</v>
      </c>
      <c r="N4240" s="319">
        <f t="shared" si="732"/>
        <v>0</v>
      </c>
      <c r="O4240" s="300"/>
      <c r="P4240" s="300"/>
      <c r="Q4240" s="297"/>
      <c r="R4240" s="297"/>
      <c r="S4240" s="299" t="str">
        <f t="shared" si="727"/>
        <v/>
      </c>
    </row>
    <row r="4241" spans="1:19" ht="30" customHeight="1" x14ac:dyDescent="0.2">
      <c r="A4241" s="277" t="str">
        <f t="shared" si="728"/>
        <v/>
      </c>
      <c r="B4241" s="296" t="str">
        <f t="shared" si="733"/>
        <v/>
      </c>
      <c r="C4241" s="296" t="str">
        <f t="shared" si="734"/>
        <v/>
      </c>
      <c r="D4241" s="297" t="str">
        <f t="shared" si="735"/>
        <v/>
      </c>
      <c r="E4241" s="298" t="str">
        <f t="shared" si="737"/>
        <v/>
      </c>
      <c r="F4241" s="297"/>
      <c r="G4241" s="297">
        <v>4241</v>
      </c>
      <c r="H4241" s="296" t="str">
        <f t="shared" si="736"/>
        <v/>
      </c>
      <c r="I4241" s="299" t="str">
        <f t="shared" si="729"/>
        <v/>
      </c>
      <c r="J4241" s="93"/>
      <c r="L4241" s="278">
        <f t="shared" si="730"/>
        <v>0</v>
      </c>
      <c r="M4241" s="278">
        <f t="shared" si="731"/>
        <v>0</v>
      </c>
      <c r="N4241" s="319">
        <f t="shared" si="732"/>
        <v>0</v>
      </c>
      <c r="O4241" s="300"/>
      <c r="P4241" s="300"/>
      <c r="Q4241" s="297"/>
      <c r="R4241" s="297"/>
      <c r="S4241" s="299" t="str">
        <f t="shared" ref="S4241:S4304" si="738">IF(R4241="","",CONCATENATE("C",IF(R4241&gt;$X$1-25,0,INT(($X$1-R4241-20)/5))))</f>
        <v/>
      </c>
    </row>
    <row r="4242" spans="1:19" ht="30" customHeight="1" x14ac:dyDescent="0.2">
      <c r="A4242" s="277" t="str">
        <f t="shared" si="728"/>
        <v/>
      </c>
      <c r="B4242" s="296" t="str">
        <f t="shared" si="733"/>
        <v/>
      </c>
      <c r="C4242" s="296" t="str">
        <f t="shared" si="734"/>
        <v/>
      </c>
      <c r="D4242" s="297" t="str">
        <f t="shared" si="735"/>
        <v/>
      </c>
      <c r="E4242" s="298" t="str">
        <f t="shared" si="737"/>
        <v/>
      </c>
      <c r="F4242" s="297"/>
      <c r="G4242" s="297">
        <v>4242</v>
      </c>
      <c r="H4242" s="296" t="str">
        <f t="shared" si="736"/>
        <v/>
      </c>
      <c r="I4242" s="299" t="str">
        <f t="shared" si="729"/>
        <v/>
      </c>
      <c r="J4242" s="93"/>
      <c r="L4242" s="278">
        <f t="shared" si="730"/>
        <v>0</v>
      </c>
      <c r="M4242" s="278">
        <f t="shared" si="731"/>
        <v>0</v>
      </c>
      <c r="N4242" s="319">
        <f t="shared" si="732"/>
        <v>0</v>
      </c>
      <c r="O4242" s="300"/>
      <c r="P4242" s="300"/>
      <c r="Q4242" s="297"/>
      <c r="R4242" s="297"/>
      <c r="S4242" s="299" t="str">
        <f t="shared" si="738"/>
        <v/>
      </c>
    </row>
    <row r="4243" spans="1:19" ht="30" customHeight="1" x14ac:dyDescent="0.2">
      <c r="A4243" s="277" t="str">
        <f t="shared" si="728"/>
        <v/>
      </c>
      <c r="B4243" s="296" t="str">
        <f t="shared" si="733"/>
        <v/>
      </c>
      <c r="C4243" s="296" t="str">
        <f t="shared" si="734"/>
        <v/>
      </c>
      <c r="D4243" s="297" t="str">
        <f t="shared" si="735"/>
        <v/>
      </c>
      <c r="E4243" s="298" t="str">
        <f t="shared" si="737"/>
        <v/>
      </c>
      <c r="F4243" s="297"/>
      <c r="G4243" s="297">
        <v>4243</v>
      </c>
      <c r="H4243" s="296" t="str">
        <f t="shared" si="736"/>
        <v/>
      </c>
      <c r="I4243" s="299" t="str">
        <f t="shared" si="729"/>
        <v/>
      </c>
      <c r="J4243" s="93"/>
      <c r="L4243" s="278">
        <f t="shared" si="730"/>
        <v>0</v>
      </c>
      <c r="M4243" s="278">
        <f t="shared" si="731"/>
        <v>0</v>
      </c>
      <c r="N4243" s="319">
        <f t="shared" si="732"/>
        <v>0</v>
      </c>
      <c r="O4243" s="300"/>
      <c r="P4243" s="300"/>
      <c r="Q4243" s="297"/>
      <c r="R4243" s="297"/>
      <c r="S4243" s="299" t="str">
        <f t="shared" si="738"/>
        <v/>
      </c>
    </row>
    <row r="4244" spans="1:19" ht="30" customHeight="1" x14ac:dyDescent="0.2">
      <c r="A4244" s="277" t="str">
        <f t="shared" si="728"/>
        <v/>
      </c>
      <c r="B4244" s="296" t="str">
        <f t="shared" si="733"/>
        <v/>
      </c>
      <c r="C4244" s="296" t="str">
        <f t="shared" si="734"/>
        <v/>
      </c>
      <c r="D4244" s="297" t="str">
        <f t="shared" si="735"/>
        <v/>
      </c>
      <c r="E4244" s="298" t="str">
        <f t="shared" si="737"/>
        <v/>
      </c>
      <c r="F4244" s="297"/>
      <c r="G4244" s="297">
        <v>4244</v>
      </c>
      <c r="H4244" s="296" t="str">
        <f t="shared" si="736"/>
        <v/>
      </c>
      <c r="I4244" s="299" t="str">
        <f t="shared" si="729"/>
        <v/>
      </c>
      <c r="J4244" s="93"/>
      <c r="L4244" s="278">
        <f t="shared" si="730"/>
        <v>0</v>
      </c>
      <c r="M4244" s="278">
        <f t="shared" si="731"/>
        <v>0</v>
      </c>
      <c r="N4244" s="319">
        <f t="shared" si="732"/>
        <v>0</v>
      </c>
      <c r="O4244" s="300"/>
      <c r="P4244" s="300"/>
      <c r="Q4244" s="297"/>
      <c r="R4244" s="297"/>
      <c r="S4244" s="299" t="str">
        <f t="shared" si="738"/>
        <v/>
      </c>
    </row>
    <row r="4245" spans="1:19" ht="30" customHeight="1" x14ac:dyDescent="0.2">
      <c r="A4245" s="277" t="str">
        <f t="shared" si="728"/>
        <v/>
      </c>
      <c r="B4245" s="296" t="str">
        <f t="shared" si="733"/>
        <v/>
      </c>
      <c r="C4245" s="296" t="str">
        <f t="shared" si="734"/>
        <v/>
      </c>
      <c r="D4245" s="297" t="str">
        <f t="shared" si="735"/>
        <v/>
      </c>
      <c r="E4245" s="298" t="str">
        <f t="shared" si="737"/>
        <v/>
      </c>
      <c r="F4245" s="297"/>
      <c r="G4245" s="297">
        <v>4245</v>
      </c>
      <c r="H4245" s="296" t="str">
        <f t="shared" si="736"/>
        <v/>
      </c>
      <c r="I4245" s="299" t="str">
        <f t="shared" si="729"/>
        <v/>
      </c>
      <c r="J4245" s="93"/>
      <c r="L4245" s="278">
        <f t="shared" si="730"/>
        <v>0</v>
      </c>
      <c r="M4245" s="278">
        <f t="shared" si="731"/>
        <v>0</v>
      </c>
      <c r="N4245" s="319">
        <f t="shared" si="732"/>
        <v>0</v>
      </c>
      <c r="O4245" s="300"/>
      <c r="P4245" s="300"/>
      <c r="Q4245" s="297"/>
      <c r="R4245" s="297"/>
      <c r="S4245" s="299" t="str">
        <f t="shared" si="738"/>
        <v/>
      </c>
    </row>
    <row r="4246" spans="1:19" ht="30" customHeight="1" x14ac:dyDescent="0.2">
      <c r="A4246" s="277" t="str">
        <f t="shared" si="728"/>
        <v/>
      </c>
      <c r="B4246" s="296" t="str">
        <f t="shared" si="733"/>
        <v/>
      </c>
      <c r="C4246" s="296" t="str">
        <f t="shared" si="734"/>
        <v/>
      </c>
      <c r="D4246" s="297" t="str">
        <f t="shared" si="735"/>
        <v/>
      </c>
      <c r="E4246" s="298" t="str">
        <f t="shared" si="737"/>
        <v/>
      </c>
      <c r="F4246" s="297"/>
      <c r="G4246" s="297">
        <v>4246</v>
      </c>
      <c r="H4246" s="296" t="str">
        <f t="shared" si="736"/>
        <v/>
      </c>
      <c r="I4246" s="299" t="str">
        <f t="shared" si="729"/>
        <v/>
      </c>
      <c r="J4246" s="93"/>
      <c r="L4246" s="278">
        <f t="shared" si="730"/>
        <v>0</v>
      </c>
      <c r="M4246" s="278">
        <f t="shared" si="731"/>
        <v>0</v>
      </c>
      <c r="N4246" s="319">
        <f t="shared" si="732"/>
        <v>0</v>
      </c>
      <c r="O4246" s="300"/>
      <c r="P4246" s="300"/>
      <c r="Q4246" s="297"/>
      <c r="R4246" s="297"/>
      <c r="S4246" s="299" t="str">
        <f t="shared" si="738"/>
        <v/>
      </c>
    </row>
    <row r="4247" spans="1:19" ht="30" customHeight="1" x14ac:dyDescent="0.2">
      <c r="A4247" s="277" t="str">
        <f t="shared" si="728"/>
        <v/>
      </c>
      <c r="B4247" s="296" t="str">
        <f t="shared" si="733"/>
        <v/>
      </c>
      <c r="C4247" s="296" t="str">
        <f t="shared" si="734"/>
        <v/>
      </c>
      <c r="D4247" s="297" t="str">
        <f t="shared" si="735"/>
        <v/>
      </c>
      <c r="E4247" s="298" t="str">
        <f t="shared" si="737"/>
        <v/>
      </c>
      <c r="F4247" s="297"/>
      <c r="G4247" s="297">
        <v>4247</v>
      </c>
      <c r="H4247" s="296" t="str">
        <f t="shared" si="736"/>
        <v/>
      </c>
      <c r="I4247" s="299" t="str">
        <f t="shared" si="729"/>
        <v/>
      </c>
      <c r="J4247" s="93"/>
      <c r="L4247" s="278">
        <f t="shared" si="730"/>
        <v>0</v>
      </c>
      <c r="M4247" s="278">
        <f t="shared" si="731"/>
        <v>0</v>
      </c>
      <c r="N4247" s="319">
        <f t="shared" si="732"/>
        <v>0</v>
      </c>
      <c r="O4247" s="300"/>
      <c r="P4247" s="300"/>
      <c r="Q4247" s="297"/>
      <c r="R4247" s="297"/>
      <c r="S4247" s="299" t="str">
        <f t="shared" si="738"/>
        <v/>
      </c>
    </row>
    <row r="4248" spans="1:19" ht="30" customHeight="1" x14ac:dyDescent="0.2">
      <c r="A4248" s="277" t="str">
        <f t="shared" si="728"/>
        <v/>
      </c>
      <c r="B4248" s="296" t="str">
        <f t="shared" si="733"/>
        <v/>
      </c>
      <c r="C4248" s="296" t="str">
        <f t="shared" si="734"/>
        <v/>
      </c>
      <c r="D4248" s="297" t="str">
        <f t="shared" si="735"/>
        <v/>
      </c>
      <c r="E4248" s="298" t="str">
        <f t="shared" si="737"/>
        <v/>
      </c>
      <c r="F4248" s="297"/>
      <c r="G4248" s="297">
        <v>4248</v>
      </c>
      <c r="H4248" s="296" t="str">
        <f t="shared" si="736"/>
        <v/>
      </c>
      <c r="I4248" s="299" t="str">
        <f t="shared" si="729"/>
        <v/>
      </c>
      <c r="J4248" s="93"/>
      <c r="L4248" s="278">
        <f t="shared" si="730"/>
        <v>0</v>
      </c>
      <c r="M4248" s="278">
        <f t="shared" si="731"/>
        <v>0</v>
      </c>
      <c r="N4248" s="319">
        <f t="shared" si="732"/>
        <v>0</v>
      </c>
      <c r="O4248" s="300"/>
      <c r="P4248" s="300"/>
      <c r="Q4248" s="297"/>
      <c r="R4248" s="297"/>
      <c r="S4248" s="299" t="str">
        <f t="shared" si="738"/>
        <v/>
      </c>
    </row>
    <row r="4249" spans="1:19" ht="30" customHeight="1" x14ac:dyDescent="0.2">
      <c r="A4249" s="277" t="str">
        <f t="shared" si="728"/>
        <v/>
      </c>
      <c r="B4249" s="296" t="str">
        <f t="shared" si="733"/>
        <v/>
      </c>
      <c r="C4249" s="296" t="str">
        <f t="shared" si="734"/>
        <v/>
      </c>
      <c r="D4249" s="297" t="str">
        <f t="shared" si="735"/>
        <v/>
      </c>
      <c r="E4249" s="298" t="str">
        <f t="shared" si="737"/>
        <v/>
      </c>
      <c r="F4249" s="297"/>
      <c r="G4249" s="297">
        <v>4249</v>
      </c>
      <c r="H4249" s="296" t="str">
        <f t="shared" si="736"/>
        <v/>
      </c>
      <c r="I4249" s="299" t="str">
        <f t="shared" si="729"/>
        <v/>
      </c>
      <c r="J4249" s="93"/>
      <c r="L4249" s="278">
        <f t="shared" si="730"/>
        <v>0</v>
      </c>
      <c r="M4249" s="278">
        <f t="shared" si="731"/>
        <v>0</v>
      </c>
      <c r="N4249" s="319">
        <f t="shared" si="732"/>
        <v>0</v>
      </c>
      <c r="O4249" s="300"/>
      <c r="P4249" s="300"/>
      <c r="Q4249" s="297"/>
      <c r="R4249" s="297"/>
      <c r="S4249" s="299" t="str">
        <f t="shared" si="738"/>
        <v/>
      </c>
    </row>
    <row r="4250" spans="1:19" ht="30" customHeight="1" x14ac:dyDescent="0.2">
      <c r="A4250" s="277" t="str">
        <f t="shared" si="728"/>
        <v/>
      </c>
      <c r="B4250" s="296" t="str">
        <f t="shared" si="733"/>
        <v/>
      </c>
      <c r="C4250" s="296" t="str">
        <f t="shared" si="734"/>
        <v/>
      </c>
      <c r="D4250" s="297" t="str">
        <f t="shared" si="735"/>
        <v/>
      </c>
      <c r="E4250" s="298" t="str">
        <f t="shared" si="737"/>
        <v/>
      </c>
      <c r="F4250" s="297"/>
      <c r="G4250" s="297">
        <v>4250</v>
      </c>
      <c r="H4250" s="296" t="str">
        <f t="shared" si="736"/>
        <v/>
      </c>
      <c r="I4250" s="299" t="str">
        <f t="shared" si="729"/>
        <v/>
      </c>
      <c r="J4250" s="93"/>
      <c r="L4250" s="278">
        <f t="shared" si="730"/>
        <v>0</v>
      </c>
      <c r="M4250" s="278">
        <f t="shared" si="731"/>
        <v>0</v>
      </c>
      <c r="N4250" s="319">
        <f t="shared" si="732"/>
        <v>0</v>
      </c>
      <c r="O4250" s="300"/>
      <c r="P4250" s="300"/>
      <c r="Q4250" s="297"/>
      <c r="R4250" s="297"/>
      <c r="S4250" s="299" t="str">
        <f t="shared" si="738"/>
        <v/>
      </c>
    </row>
    <row r="4251" spans="1:19" ht="30" customHeight="1" x14ac:dyDescent="0.2">
      <c r="A4251" s="277" t="str">
        <f t="shared" si="728"/>
        <v/>
      </c>
      <c r="B4251" s="296" t="str">
        <f t="shared" si="733"/>
        <v/>
      </c>
      <c r="C4251" s="296" t="str">
        <f t="shared" si="734"/>
        <v/>
      </c>
      <c r="D4251" s="297" t="str">
        <f t="shared" si="735"/>
        <v/>
      </c>
      <c r="E4251" s="298" t="str">
        <f t="shared" si="737"/>
        <v/>
      </c>
      <c r="F4251" s="297"/>
      <c r="G4251" s="297">
        <v>4251</v>
      </c>
      <c r="H4251" s="296" t="str">
        <f t="shared" si="736"/>
        <v/>
      </c>
      <c r="I4251" s="299" t="str">
        <f t="shared" si="729"/>
        <v/>
      </c>
      <c r="J4251" s="93"/>
      <c r="L4251" s="278">
        <f t="shared" si="730"/>
        <v>0</v>
      </c>
      <c r="M4251" s="278">
        <f t="shared" si="731"/>
        <v>0</v>
      </c>
      <c r="N4251" s="319">
        <f t="shared" si="732"/>
        <v>0</v>
      </c>
      <c r="O4251" s="300"/>
      <c r="P4251" s="300"/>
      <c r="Q4251" s="297"/>
      <c r="R4251" s="297"/>
      <c r="S4251" s="299" t="str">
        <f t="shared" si="738"/>
        <v/>
      </c>
    </row>
    <row r="4252" spans="1:19" ht="30" customHeight="1" x14ac:dyDescent="0.2">
      <c r="A4252" s="277" t="str">
        <f t="shared" si="728"/>
        <v/>
      </c>
      <c r="B4252" s="296" t="str">
        <f t="shared" si="733"/>
        <v/>
      </c>
      <c r="C4252" s="296" t="str">
        <f t="shared" si="734"/>
        <v/>
      </c>
      <c r="D4252" s="297" t="str">
        <f t="shared" si="735"/>
        <v/>
      </c>
      <c r="E4252" s="298" t="str">
        <f t="shared" si="737"/>
        <v/>
      </c>
      <c r="F4252" s="297"/>
      <c r="G4252" s="297">
        <v>4252</v>
      </c>
      <c r="H4252" s="296" t="str">
        <f t="shared" si="736"/>
        <v/>
      </c>
      <c r="I4252" s="299" t="str">
        <f t="shared" si="729"/>
        <v/>
      </c>
      <c r="J4252" s="93"/>
      <c r="L4252" s="278">
        <f t="shared" si="730"/>
        <v>0</v>
      </c>
      <c r="M4252" s="278">
        <f t="shared" si="731"/>
        <v>0</v>
      </c>
      <c r="N4252" s="319">
        <f t="shared" si="732"/>
        <v>0</v>
      </c>
      <c r="O4252" s="300"/>
      <c r="P4252" s="300"/>
      <c r="Q4252" s="297"/>
      <c r="R4252" s="297"/>
      <c r="S4252" s="299" t="str">
        <f t="shared" si="738"/>
        <v/>
      </c>
    </row>
    <row r="4253" spans="1:19" ht="30" customHeight="1" x14ac:dyDescent="0.2">
      <c r="A4253" s="277" t="str">
        <f t="shared" si="728"/>
        <v/>
      </c>
      <c r="B4253" s="296" t="str">
        <f t="shared" si="733"/>
        <v/>
      </c>
      <c r="C4253" s="296" t="str">
        <f t="shared" si="734"/>
        <v/>
      </c>
      <c r="D4253" s="297" t="str">
        <f t="shared" si="735"/>
        <v/>
      </c>
      <c r="E4253" s="298" t="str">
        <f t="shared" si="737"/>
        <v/>
      </c>
      <c r="F4253" s="297"/>
      <c r="G4253" s="297">
        <v>4253</v>
      </c>
      <c r="H4253" s="296" t="str">
        <f t="shared" si="736"/>
        <v/>
      </c>
      <c r="I4253" s="299" t="str">
        <f t="shared" si="729"/>
        <v/>
      </c>
      <c r="J4253" s="93"/>
      <c r="L4253" s="278">
        <f t="shared" si="730"/>
        <v>0</v>
      </c>
      <c r="M4253" s="278">
        <f t="shared" si="731"/>
        <v>0</v>
      </c>
      <c r="N4253" s="319">
        <f t="shared" si="732"/>
        <v>0</v>
      </c>
      <c r="O4253" s="300"/>
      <c r="P4253" s="300"/>
      <c r="Q4253" s="297"/>
      <c r="R4253" s="297"/>
      <c r="S4253" s="299" t="str">
        <f t="shared" si="738"/>
        <v/>
      </c>
    </row>
    <row r="4254" spans="1:19" ht="30" customHeight="1" x14ac:dyDescent="0.2">
      <c r="A4254" s="277" t="str">
        <f t="shared" si="728"/>
        <v/>
      </c>
      <c r="B4254" s="296" t="str">
        <f t="shared" si="733"/>
        <v/>
      </c>
      <c r="C4254" s="296" t="str">
        <f t="shared" si="734"/>
        <v/>
      </c>
      <c r="D4254" s="297" t="str">
        <f t="shared" si="735"/>
        <v/>
      </c>
      <c r="E4254" s="298" t="str">
        <f t="shared" si="737"/>
        <v/>
      </c>
      <c r="F4254" s="297"/>
      <c r="G4254" s="297">
        <v>4254</v>
      </c>
      <c r="H4254" s="296" t="str">
        <f t="shared" si="736"/>
        <v/>
      </c>
      <c r="I4254" s="299" t="str">
        <f t="shared" si="729"/>
        <v/>
      </c>
      <c r="J4254" s="93"/>
      <c r="L4254" s="278">
        <f t="shared" si="730"/>
        <v>0</v>
      </c>
      <c r="M4254" s="278">
        <f t="shared" si="731"/>
        <v>0</v>
      </c>
      <c r="N4254" s="319">
        <f t="shared" si="732"/>
        <v>0</v>
      </c>
      <c r="O4254" s="300"/>
      <c r="P4254" s="300"/>
      <c r="Q4254" s="297"/>
      <c r="R4254" s="297"/>
      <c r="S4254" s="299" t="str">
        <f t="shared" si="738"/>
        <v/>
      </c>
    </row>
    <row r="4255" spans="1:19" ht="30" customHeight="1" x14ac:dyDescent="0.2">
      <c r="A4255" s="277" t="str">
        <f t="shared" si="728"/>
        <v/>
      </c>
      <c r="B4255" s="296" t="str">
        <f t="shared" si="733"/>
        <v/>
      </c>
      <c r="C4255" s="296" t="str">
        <f t="shared" si="734"/>
        <v/>
      </c>
      <c r="D4255" s="297" t="str">
        <f t="shared" si="735"/>
        <v/>
      </c>
      <c r="E4255" s="298" t="str">
        <f t="shared" si="737"/>
        <v/>
      </c>
      <c r="F4255" s="297"/>
      <c r="G4255" s="297">
        <v>4255</v>
      </c>
      <c r="H4255" s="296" t="str">
        <f t="shared" si="736"/>
        <v/>
      </c>
      <c r="I4255" s="299" t="str">
        <f t="shared" si="729"/>
        <v/>
      </c>
      <c r="J4255" s="93"/>
      <c r="L4255" s="278">
        <f t="shared" si="730"/>
        <v>0</v>
      </c>
      <c r="M4255" s="278">
        <f t="shared" si="731"/>
        <v>0</v>
      </c>
      <c r="N4255" s="319">
        <f t="shared" si="732"/>
        <v>0</v>
      </c>
      <c r="O4255" s="300"/>
      <c r="P4255" s="300"/>
      <c r="Q4255" s="297"/>
      <c r="R4255" s="297"/>
      <c r="S4255" s="299" t="str">
        <f t="shared" si="738"/>
        <v/>
      </c>
    </row>
    <row r="4256" spans="1:19" ht="30" customHeight="1" x14ac:dyDescent="0.2">
      <c r="A4256" s="277" t="str">
        <f t="shared" si="728"/>
        <v/>
      </c>
      <c r="B4256" s="296" t="str">
        <f t="shared" si="733"/>
        <v/>
      </c>
      <c r="C4256" s="296" t="str">
        <f t="shared" si="734"/>
        <v/>
      </c>
      <c r="D4256" s="297" t="str">
        <f t="shared" si="735"/>
        <v/>
      </c>
      <c r="E4256" s="298" t="str">
        <f t="shared" si="737"/>
        <v/>
      </c>
      <c r="F4256" s="297"/>
      <c r="G4256" s="297">
        <v>4256</v>
      </c>
      <c r="H4256" s="296" t="str">
        <f t="shared" si="736"/>
        <v/>
      </c>
      <c r="I4256" s="299" t="str">
        <f t="shared" si="729"/>
        <v/>
      </c>
      <c r="J4256" s="93"/>
      <c r="L4256" s="278">
        <f t="shared" si="730"/>
        <v>0</v>
      </c>
      <c r="M4256" s="278">
        <f t="shared" si="731"/>
        <v>0</v>
      </c>
      <c r="N4256" s="319">
        <f t="shared" si="732"/>
        <v>0</v>
      </c>
      <c r="O4256" s="300"/>
      <c r="P4256" s="300"/>
      <c r="Q4256" s="297"/>
      <c r="R4256" s="297"/>
      <c r="S4256" s="299" t="str">
        <f t="shared" si="738"/>
        <v/>
      </c>
    </row>
    <row r="4257" spans="1:19" ht="30" customHeight="1" x14ac:dyDescent="0.2">
      <c r="A4257" s="277" t="str">
        <f t="shared" si="728"/>
        <v/>
      </c>
      <c r="B4257" s="296" t="str">
        <f t="shared" si="733"/>
        <v/>
      </c>
      <c r="C4257" s="296" t="str">
        <f t="shared" si="734"/>
        <v/>
      </c>
      <c r="D4257" s="297" t="str">
        <f t="shared" si="735"/>
        <v/>
      </c>
      <c r="E4257" s="298" t="str">
        <f t="shared" si="737"/>
        <v/>
      </c>
      <c r="F4257" s="297"/>
      <c r="G4257" s="297">
        <v>4257</v>
      </c>
      <c r="H4257" s="296" t="str">
        <f t="shared" si="736"/>
        <v/>
      </c>
      <c r="I4257" s="299" t="str">
        <f t="shared" si="729"/>
        <v/>
      </c>
      <c r="J4257" s="93"/>
      <c r="L4257" s="278">
        <f t="shared" si="730"/>
        <v>0</v>
      </c>
      <c r="M4257" s="278">
        <f t="shared" si="731"/>
        <v>0</v>
      </c>
      <c r="N4257" s="319">
        <f t="shared" si="732"/>
        <v>0</v>
      </c>
      <c r="O4257" s="300"/>
      <c r="P4257" s="300"/>
      <c r="Q4257" s="297"/>
      <c r="R4257" s="297"/>
      <c r="S4257" s="299" t="str">
        <f t="shared" si="738"/>
        <v/>
      </c>
    </row>
    <row r="4258" spans="1:19" ht="30" customHeight="1" x14ac:dyDescent="0.2">
      <c r="A4258" s="277" t="str">
        <f t="shared" si="728"/>
        <v/>
      </c>
      <c r="B4258" s="296" t="str">
        <f t="shared" si="733"/>
        <v/>
      </c>
      <c r="C4258" s="296" t="str">
        <f t="shared" si="734"/>
        <v/>
      </c>
      <c r="D4258" s="297" t="str">
        <f t="shared" si="735"/>
        <v/>
      </c>
      <c r="E4258" s="298" t="str">
        <f t="shared" si="737"/>
        <v/>
      </c>
      <c r="F4258" s="297"/>
      <c r="G4258" s="297">
        <v>4258</v>
      </c>
      <c r="H4258" s="296" t="str">
        <f t="shared" si="736"/>
        <v/>
      </c>
      <c r="I4258" s="299" t="str">
        <f t="shared" si="729"/>
        <v/>
      </c>
      <c r="J4258" s="93"/>
      <c r="L4258" s="278">
        <f t="shared" si="730"/>
        <v>0</v>
      </c>
      <c r="M4258" s="278">
        <f t="shared" si="731"/>
        <v>0</v>
      </c>
      <c r="N4258" s="319">
        <f t="shared" si="732"/>
        <v>0</v>
      </c>
      <c r="O4258" s="300"/>
      <c r="P4258" s="300"/>
      <c r="Q4258" s="297"/>
      <c r="R4258" s="297"/>
      <c r="S4258" s="299" t="str">
        <f t="shared" si="738"/>
        <v/>
      </c>
    </row>
    <row r="4259" spans="1:19" ht="30" customHeight="1" x14ac:dyDescent="0.2">
      <c r="A4259" s="277" t="str">
        <f t="shared" si="728"/>
        <v/>
      </c>
      <c r="B4259" s="296" t="str">
        <f t="shared" si="733"/>
        <v/>
      </c>
      <c r="C4259" s="296" t="str">
        <f t="shared" si="734"/>
        <v/>
      </c>
      <c r="D4259" s="297" t="str">
        <f t="shared" si="735"/>
        <v/>
      </c>
      <c r="E4259" s="298" t="str">
        <f t="shared" si="737"/>
        <v/>
      </c>
      <c r="F4259" s="297"/>
      <c r="G4259" s="297">
        <v>4259</v>
      </c>
      <c r="H4259" s="296" t="str">
        <f t="shared" si="736"/>
        <v/>
      </c>
      <c r="I4259" s="299" t="str">
        <f t="shared" si="729"/>
        <v/>
      </c>
      <c r="J4259" s="93"/>
      <c r="L4259" s="278">
        <f t="shared" si="730"/>
        <v>0</v>
      </c>
      <c r="M4259" s="278">
        <f t="shared" si="731"/>
        <v>0</v>
      </c>
      <c r="N4259" s="319">
        <f t="shared" si="732"/>
        <v>0</v>
      </c>
      <c r="O4259" s="300"/>
      <c r="P4259" s="300"/>
      <c r="Q4259" s="297"/>
      <c r="R4259" s="297"/>
      <c r="S4259" s="299" t="str">
        <f t="shared" si="738"/>
        <v/>
      </c>
    </row>
    <row r="4260" spans="1:19" ht="30" customHeight="1" x14ac:dyDescent="0.2">
      <c r="A4260" s="277" t="str">
        <f t="shared" si="728"/>
        <v/>
      </c>
      <c r="B4260" s="296" t="str">
        <f t="shared" si="733"/>
        <v/>
      </c>
      <c r="C4260" s="296" t="str">
        <f t="shared" si="734"/>
        <v/>
      </c>
      <c r="D4260" s="297" t="str">
        <f t="shared" si="735"/>
        <v/>
      </c>
      <c r="E4260" s="298" t="str">
        <f t="shared" si="737"/>
        <v/>
      </c>
      <c r="F4260" s="297"/>
      <c r="G4260" s="297">
        <v>4260</v>
      </c>
      <c r="H4260" s="296" t="str">
        <f t="shared" si="736"/>
        <v/>
      </c>
      <c r="I4260" s="299" t="str">
        <f t="shared" si="729"/>
        <v/>
      </c>
      <c r="J4260" s="93"/>
      <c r="L4260" s="278">
        <f t="shared" si="730"/>
        <v>0</v>
      </c>
      <c r="M4260" s="278">
        <f t="shared" si="731"/>
        <v>0</v>
      </c>
      <c r="N4260" s="319">
        <f t="shared" si="732"/>
        <v>0</v>
      </c>
      <c r="O4260" s="300"/>
      <c r="P4260" s="300"/>
      <c r="Q4260" s="297"/>
      <c r="R4260" s="297"/>
      <c r="S4260" s="299" t="str">
        <f t="shared" si="738"/>
        <v/>
      </c>
    </row>
    <row r="4261" spans="1:19" ht="30" customHeight="1" x14ac:dyDescent="0.2">
      <c r="A4261" s="277" t="str">
        <f t="shared" si="728"/>
        <v/>
      </c>
      <c r="B4261" s="296" t="str">
        <f t="shared" si="733"/>
        <v/>
      </c>
      <c r="C4261" s="296" t="str">
        <f t="shared" si="734"/>
        <v/>
      </c>
      <c r="D4261" s="297" t="str">
        <f t="shared" si="735"/>
        <v/>
      </c>
      <c r="E4261" s="298" t="str">
        <f t="shared" si="737"/>
        <v/>
      </c>
      <c r="F4261" s="297"/>
      <c r="G4261" s="297">
        <v>4261</v>
      </c>
      <c r="H4261" s="296" t="str">
        <f t="shared" si="736"/>
        <v/>
      </c>
      <c r="I4261" s="299" t="str">
        <f t="shared" si="729"/>
        <v/>
      </c>
      <c r="J4261" s="93"/>
      <c r="L4261" s="278">
        <f t="shared" si="730"/>
        <v>0</v>
      </c>
      <c r="M4261" s="278">
        <f t="shared" si="731"/>
        <v>0</v>
      </c>
      <c r="N4261" s="319">
        <f t="shared" si="732"/>
        <v>0</v>
      </c>
      <c r="O4261" s="300"/>
      <c r="P4261" s="300"/>
      <c r="Q4261" s="297"/>
      <c r="R4261" s="297"/>
      <c r="S4261" s="299" t="str">
        <f t="shared" si="738"/>
        <v/>
      </c>
    </row>
    <row r="4262" spans="1:19" ht="30" customHeight="1" x14ac:dyDescent="0.2">
      <c r="A4262" s="277" t="str">
        <f t="shared" si="728"/>
        <v/>
      </c>
      <c r="B4262" s="296" t="str">
        <f t="shared" si="733"/>
        <v/>
      </c>
      <c r="C4262" s="296" t="str">
        <f t="shared" si="734"/>
        <v/>
      </c>
      <c r="D4262" s="297" t="str">
        <f t="shared" si="735"/>
        <v/>
      </c>
      <c r="E4262" s="298" t="str">
        <f t="shared" si="737"/>
        <v/>
      </c>
      <c r="F4262" s="297"/>
      <c r="G4262" s="297">
        <v>4262</v>
      </c>
      <c r="H4262" s="296" t="str">
        <f t="shared" si="736"/>
        <v/>
      </c>
      <c r="I4262" s="299" t="str">
        <f t="shared" si="729"/>
        <v/>
      </c>
      <c r="J4262" s="93"/>
      <c r="L4262" s="278">
        <f t="shared" si="730"/>
        <v>0</v>
      </c>
      <c r="M4262" s="278">
        <f t="shared" si="731"/>
        <v>0</v>
      </c>
      <c r="N4262" s="319">
        <f t="shared" si="732"/>
        <v>0</v>
      </c>
      <c r="O4262" s="300"/>
      <c r="P4262" s="300"/>
      <c r="Q4262" s="297"/>
      <c r="R4262" s="297"/>
      <c r="S4262" s="299" t="str">
        <f t="shared" si="738"/>
        <v/>
      </c>
    </row>
    <row r="4263" spans="1:19" ht="30" customHeight="1" x14ac:dyDescent="0.2">
      <c r="A4263" s="277" t="str">
        <f t="shared" si="728"/>
        <v/>
      </c>
      <c r="B4263" s="296" t="str">
        <f t="shared" si="733"/>
        <v/>
      </c>
      <c r="C4263" s="296" t="str">
        <f t="shared" si="734"/>
        <v/>
      </c>
      <c r="D4263" s="297" t="str">
        <f t="shared" si="735"/>
        <v/>
      </c>
      <c r="E4263" s="298" t="str">
        <f t="shared" si="737"/>
        <v/>
      </c>
      <c r="F4263" s="297"/>
      <c r="G4263" s="297">
        <v>4263</v>
      </c>
      <c r="H4263" s="296" t="str">
        <f t="shared" si="736"/>
        <v/>
      </c>
      <c r="I4263" s="299" t="str">
        <f t="shared" si="729"/>
        <v/>
      </c>
      <c r="J4263" s="93"/>
      <c r="L4263" s="278">
        <f t="shared" si="730"/>
        <v>0</v>
      </c>
      <c r="M4263" s="278">
        <f t="shared" si="731"/>
        <v>0</v>
      </c>
      <c r="N4263" s="319">
        <f t="shared" si="732"/>
        <v>0</v>
      </c>
      <c r="O4263" s="300"/>
      <c r="P4263" s="300"/>
      <c r="Q4263" s="297"/>
      <c r="R4263" s="297"/>
      <c r="S4263" s="299" t="str">
        <f t="shared" si="738"/>
        <v/>
      </c>
    </row>
    <row r="4264" spans="1:19" ht="30" customHeight="1" x14ac:dyDescent="0.2">
      <c r="A4264" s="277" t="str">
        <f t="shared" si="728"/>
        <v/>
      </c>
      <c r="B4264" s="296" t="str">
        <f t="shared" si="733"/>
        <v/>
      </c>
      <c r="C4264" s="296" t="str">
        <f t="shared" si="734"/>
        <v/>
      </c>
      <c r="D4264" s="297" t="str">
        <f t="shared" si="735"/>
        <v/>
      </c>
      <c r="E4264" s="298" t="str">
        <f t="shared" si="737"/>
        <v/>
      </c>
      <c r="F4264" s="297"/>
      <c r="G4264" s="297">
        <v>4264</v>
      </c>
      <c r="H4264" s="296" t="str">
        <f t="shared" si="736"/>
        <v/>
      </c>
      <c r="I4264" s="299" t="str">
        <f t="shared" si="729"/>
        <v/>
      </c>
      <c r="J4264" s="93"/>
      <c r="L4264" s="278">
        <f t="shared" si="730"/>
        <v>0</v>
      </c>
      <c r="M4264" s="278">
        <f t="shared" si="731"/>
        <v>0</v>
      </c>
      <c r="N4264" s="319">
        <f t="shared" si="732"/>
        <v>0</v>
      </c>
      <c r="O4264" s="300"/>
      <c r="P4264" s="300"/>
      <c r="Q4264" s="297"/>
      <c r="R4264" s="297"/>
      <c r="S4264" s="299" t="str">
        <f t="shared" si="738"/>
        <v/>
      </c>
    </row>
    <row r="4265" spans="1:19" ht="30" customHeight="1" x14ac:dyDescent="0.2">
      <c r="A4265" s="277" t="str">
        <f t="shared" si="728"/>
        <v/>
      </c>
      <c r="B4265" s="296" t="str">
        <f t="shared" si="733"/>
        <v/>
      </c>
      <c r="C4265" s="296" t="str">
        <f t="shared" si="734"/>
        <v/>
      </c>
      <c r="D4265" s="297" t="str">
        <f t="shared" si="735"/>
        <v/>
      </c>
      <c r="E4265" s="298" t="str">
        <f t="shared" si="737"/>
        <v/>
      </c>
      <c r="F4265" s="297"/>
      <c r="G4265" s="297">
        <v>4265</v>
      </c>
      <c r="H4265" s="296" t="str">
        <f t="shared" si="736"/>
        <v/>
      </c>
      <c r="I4265" s="299" t="str">
        <f t="shared" si="729"/>
        <v/>
      </c>
      <c r="J4265" s="93"/>
      <c r="L4265" s="278">
        <f t="shared" si="730"/>
        <v>0</v>
      </c>
      <c r="M4265" s="278">
        <f t="shared" si="731"/>
        <v>0</v>
      </c>
      <c r="N4265" s="319">
        <f t="shared" si="732"/>
        <v>0</v>
      </c>
      <c r="O4265" s="300"/>
      <c r="P4265" s="300"/>
      <c r="Q4265" s="297"/>
      <c r="R4265" s="297"/>
      <c r="S4265" s="299" t="str">
        <f t="shared" si="738"/>
        <v/>
      </c>
    </row>
    <row r="4266" spans="1:19" ht="30" customHeight="1" x14ac:dyDescent="0.2">
      <c r="A4266" s="277" t="str">
        <f t="shared" si="728"/>
        <v/>
      </c>
      <c r="B4266" s="296" t="str">
        <f t="shared" si="733"/>
        <v/>
      </c>
      <c r="C4266" s="296" t="str">
        <f t="shared" si="734"/>
        <v/>
      </c>
      <c r="D4266" s="297" t="str">
        <f t="shared" si="735"/>
        <v/>
      </c>
      <c r="E4266" s="298" t="str">
        <f t="shared" si="737"/>
        <v/>
      </c>
      <c r="F4266" s="297"/>
      <c r="G4266" s="297">
        <v>4266</v>
      </c>
      <c r="H4266" s="296" t="str">
        <f t="shared" si="736"/>
        <v/>
      </c>
      <c r="I4266" s="299" t="str">
        <f t="shared" si="729"/>
        <v/>
      </c>
      <c r="J4266" s="93"/>
      <c r="L4266" s="278">
        <f t="shared" si="730"/>
        <v>0</v>
      </c>
      <c r="M4266" s="278">
        <f t="shared" si="731"/>
        <v>0</v>
      </c>
      <c r="N4266" s="319">
        <f t="shared" si="732"/>
        <v>0</v>
      </c>
      <c r="O4266" s="300"/>
      <c r="P4266" s="300"/>
      <c r="Q4266" s="297"/>
      <c r="R4266" s="297"/>
      <c r="S4266" s="299" t="str">
        <f t="shared" si="738"/>
        <v/>
      </c>
    </row>
    <row r="4267" spans="1:19" ht="30" customHeight="1" x14ac:dyDescent="0.2">
      <c r="A4267" s="277" t="str">
        <f t="shared" si="728"/>
        <v/>
      </c>
      <c r="B4267" s="296" t="str">
        <f t="shared" si="733"/>
        <v/>
      </c>
      <c r="C4267" s="296" t="str">
        <f t="shared" si="734"/>
        <v/>
      </c>
      <c r="D4267" s="297" t="str">
        <f t="shared" si="735"/>
        <v/>
      </c>
      <c r="E4267" s="298" t="str">
        <f t="shared" si="737"/>
        <v/>
      </c>
      <c r="F4267" s="297"/>
      <c r="G4267" s="297">
        <v>4267</v>
      </c>
      <c r="H4267" s="296" t="str">
        <f t="shared" si="736"/>
        <v/>
      </c>
      <c r="I4267" s="299" t="str">
        <f t="shared" si="729"/>
        <v/>
      </c>
      <c r="J4267" s="93"/>
      <c r="L4267" s="278">
        <f t="shared" si="730"/>
        <v>0</v>
      </c>
      <c r="M4267" s="278">
        <f t="shared" si="731"/>
        <v>0</v>
      </c>
      <c r="N4267" s="319">
        <f t="shared" si="732"/>
        <v>0</v>
      </c>
      <c r="O4267" s="300"/>
      <c r="P4267" s="300"/>
      <c r="Q4267" s="297"/>
      <c r="R4267" s="297"/>
      <c r="S4267" s="299" t="str">
        <f t="shared" si="738"/>
        <v/>
      </c>
    </row>
    <row r="4268" spans="1:19" ht="30" customHeight="1" x14ac:dyDescent="0.2">
      <c r="A4268" s="277" t="str">
        <f t="shared" si="728"/>
        <v/>
      </c>
      <c r="B4268" s="296" t="str">
        <f t="shared" si="733"/>
        <v/>
      </c>
      <c r="C4268" s="296" t="str">
        <f t="shared" si="734"/>
        <v/>
      </c>
      <c r="D4268" s="297" t="str">
        <f t="shared" si="735"/>
        <v/>
      </c>
      <c r="E4268" s="298" t="str">
        <f t="shared" si="737"/>
        <v/>
      </c>
      <c r="F4268" s="297"/>
      <c r="G4268" s="297">
        <v>4268</v>
      </c>
      <c r="H4268" s="296" t="str">
        <f t="shared" si="736"/>
        <v/>
      </c>
      <c r="I4268" s="299" t="str">
        <f t="shared" si="729"/>
        <v/>
      </c>
      <c r="J4268" s="93"/>
      <c r="L4268" s="278">
        <f t="shared" si="730"/>
        <v>0</v>
      </c>
      <c r="M4268" s="278">
        <f t="shared" si="731"/>
        <v>0</v>
      </c>
      <c r="N4268" s="319">
        <f t="shared" si="732"/>
        <v>0</v>
      </c>
      <c r="O4268" s="300"/>
      <c r="P4268" s="300"/>
      <c r="Q4268" s="297"/>
      <c r="R4268" s="297"/>
      <c r="S4268" s="299" t="str">
        <f t="shared" si="738"/>
        <v/>
      </c>
    </row>
    <row r="4269" spans="1:19" ht="30" customHeight="1" x14ac:dyDescent="0.2">
      <c r="A4269" s="277" t="str">
        <f t="shared" si="728"/>
        <v/>
      </c>
      <c r="B4269" s="296" t="str">
        <f t="shared" si="733"/>
        <v/>
      </c>
      <c r="C4269" s="296" t="str">
        <f t="shared" si="734"/>
        <v/>
      </c>
      <c r="D4269" s="297" t="str">
        <f t="shared" si="735"/>
        <v/>
      </c>
      <c r="E4269" s="298" t="str">
        <f t="shared" si="737"/>
        <v/>
      </c>
      <c r="F4269" s="297"/>
      <c r="G4269" s="297">
        <v>4269</v>
      </c>
      <c r="H4269" s="296" t="str">
        <f t="shared" si="736"/>
        <v/>
      </c>
      <c r="I4269" s="299" t="str">
        <f t="shared" si="729"/>
        <v/>
      </c>
      <c r="J4269" s="93"/>
      <c r="L4269" s="278">
        <f t="shared" si="730"/>
        <v>0</v>
      </c>
      <c r="M4269" s="278">
        <f t="shared" si="731"/>
        <v>0</v>
      </c>
      <c r="N4269" s="319">
        <f t="shared" si="732"/>
        <v>0</v>
      </c>
      <c r="O4269" s="300"/>
      <c r="P4269" s="300"/>
      <c r="Q4269" s="297"/>
      <c r="R4269" s="297"/>
      <c r="S4269" s="299" t="str">
        <f t="shared" si="738"/>
        <v/>
      </c>
    </row>
    <row r="4270" spans="1:19" ht="30" customHeight="1" x14ac:dyDescent="0.2">
      <c r="A4270" s="277" t="str">
        <f t="shared" si="728"/>
        <v/>
      </c>
      <c r="B4270" s="296" t="str">
        <f t="shared" si="733"/>
        <v/>
      </c>
      <c r="C4270" s="296" t="str">
        <f t="shared" si="734"/>
        <v/>
      </c>
      <c r="D4270" s="297" t="str">
        <f t="shared" si="735"/>
        <v/>
      </c>
      <c r="E4270" s="298" t="str">
        <f t="shared" si="737"/>
        <v/>
      </c>
      <c r="F4270" s="297"/>
      <c r="G4270" s="297">
        <v>4270</v>
      </c>
      <c r="H4270" s="296" t="str">
        <f t="shared" si="736"/>
        <v/>
      </c>
      <c r="I4270" s="299" t="str">
        <f t="shared" si="729"/>
        <v/>
      </c>
      <c r="J4270" s="93"/>
      <c r="L4270" s="278">
        <f t="shared" si="730"/>
        <v>0</v>
      </c>
      <c r="M4270" s="278">
        <f t="shared" si="731"/>
        <v>0</v>
      </c>
      <c r="N4270" s="319">
        <f t="shared" si="732"/>
        <v>0</v>
      </c>
      <c r="O4270" s="300"/>
      <c r="P4270" s="300"/>
      <c r="Q4270" s="297"/>
      <c r="R4270" s="297"/>
      <c r="S4270" s="299" t="str">
        <f t="shared" si="738"/>
        <v/>
      </c>
    </row>
    <row r="4271" spans="1:19" ht="30" customHeight="1" x14ac:dyDescent="0.2">
      <c r="A4271" s="277" t="str">
        <f t="shared" si="728"/>
        <v/>
      </c>
      <c r="B4271" s="296" t="str">
        <f t="shared" si="733"/>
        <v/>
      </c>
      <c r="C4271" s="296" t="str">
        <f t="shared" si="734"/>
        <v/>
      </c>
      <c r="D4271" s="297" t="str">
        <f t="shared" si="735"/>
        <v/>
      </c>
      <c r="E4271" s="298" t="str">
        <f t="shared" si="737"/>
        <v/>
      </c>
      <c r="F4271" s="297"/>
      <c r="G4271" s="297">
        <v>4271</v>
      </c>
      <c r="H4271" s="296" t="str">
        <f t="shared" si="736"/>
        <v/>
      </c>
      <c r="I4271" s="299" t="str">
        <f t="shared" si="729"/>
        <v/>
      </c>
      <c r="J4271" s="93"/>
      <c r="L4271" s="278">
        <f t="shared" si="730"/>
        <v>0</v>
      </c>
      <c r="M4271" s="278">
        <f t="shared" si="731"/>
        <v>0</v>
      </c>
      <c r="N4271" s="319">
        <f t="shared" si="732"/>
        <v>0</v>
      </c>
      <c r="O4271" s="300"/>
      <c r="P4271" s="300"/>
      <c r="Q4271" s="297"/>
      <c r="R4271" s="297"/>
      <c r="S4271" s="299" t="str">
        <f t="shared" si="738"/>
        <v/>
      </c>
    </row>
    <row r="4272" spans="1:19" ht="30" customHeight="1" x14ac:dyDescent="0.2">
      <c r="A4272" s="277" t="str">
        <f t="shared" si="728"/>
        <v/>
      </c>
      <c r="B4272" s="296" t="str">
        <f t="shared" si="733"/>
        <v/>
      </c>
      <c r="C4272" s="296" t="str">
        <f t="shared" si="734"/>
        <v/>
      </c>
      <c r="D4272" s="297" t="str">
        <f t="shared" si="735"/>
        <v/>
      </c>
      <c r="E4272" s="298" t="str">
        <f t="shared" si="737"/>
        <v/>
      </c>
      <c r="F4272" s="297"/>
      <c r="G4272" s="297">
        <v>4272</v>
      </c>
      <c r="H4272" s="296" t="str">
        <f t="shared" si="736"/>
        <v/>
      </c>
      <c r="I4272" s="299" t="str">
        <f t="shared" si="729"/>
        <v/>
      </c>
      <c r="J4272" s="93"/>
      <c r="L4272" s="278">
        <f t="shared" si="730"/>
        <v>0</v>
      </c>
      <c r="M4272" s="278">
        <f t="shared" si="731"/>
        <v>0</v>
      </c>
      <c r="N4272" s="319">
        <f t="shared" si="732"/>
        <v>0</v>
      </c>
      <c r="O4272" s="300"/>
      <c r="P4272" s="300"/>
      <c r="Q4272" s="297"/>
      <c r="R4272" s="297"/>
      <c r="S4272" s="299" t="str">
        <f t="shared" si="738"/>
        <v/>
      </c>
    </row>
    <row r="4273" spans="1:19" ht="30" customHeight="1" x14ac:dyDescent="0.2">
      <c r="A4273" s="277" t="str">
        <f t="shared" si="728"/>
        <v/>
      </c>
      <c r="B4273" s="296" t="str">
        <f t="shared" si="733"/>
        <v/>
      </c>
      <c r="C4273" s="296" t="str">
        <f t="shared" si="734"/>
        <v/>
      </c>
      <c r="D4273" s="297" t="str">
        <f t="shared" si="735"/>
        <v/>
      </c>
      <c r="E4273" s="298" t="str">
        <f t="shared" si="737"/>
        <v/>
      </c>
      <c r="F4273" s="297"/>
      <c r="G4273" s="297">
        <v>4273</v>
      </c>
      <c r="H4273" s="296" t="str">
        <f t="shared" si="736"/>
        <v/>
      </c>
      <c r="I4273" s="299" t="str">
        <f t="shared" si="729"/>
        <v/>
      </c>
      <c r="J4273" s="93"/>
      <c r="L4273" s="278">
        <f t="shared" si="730"/>
        <v>0</v>
      </c>
      <c r="M4273" s="278">
        <f t="shared" si="731"/>
        <v>0</v>
      </c>
      <c r="N4273" s="319">
        <f t="shared" si="732"/>
        <v>0</v>
      </c>
      <c r="O4273" s="300"/>
      <c r="P4273" s="300"/>
      <c r="Q4273" s="297"/>
      <c r="R4273" s="297"/>
      <c r="S4273" s="299" t="str">
        <f t="shared" si="738"/>
        <v/>
      </c>
    </row>
    <row r="4274" spans="1:19" ht="30" customHeight="1" x14ac:dyDescent="0.2">
      <c r="A4274" s="277" t="str">
        <f t="shared" si="728"/>
        <v/>
      </c>
      <c r="B4274" s="296" t="str">
        <f t="shared" si="733"/>
        <v/>
      </c>
      <c r="C4274" s="296" t="str">
        <f t="shared" si="734"/>
        <v/>
      </c>
      <c r="D4274" s="297" t="str">
        <f t="shared" si="735"/>
        <v/>
      </c>
      <c r="E4274" s="298" t="str">
        <f t="shared" si="737"/>
        <v/>
      </c>
      <c r="F4274" s="297"/>
      <c r="G4274" s="297">
        <v>4274</v>
      </c>
      <c r="H4274" s="296" t="str">
        <f t="shared" si="736"/>
        <v/>
      </c>
      <c r="I4274" s="299" t="str">
        <f t="shared" si="729"/>
        <v/>
      </c>
      <c r="J4274" s="93"/>
      <c r="L4274" s="278">
        <f t="shared" si="730"/>
        <v>0</v>
      </c>
      <c r="M4274" s="278">
        <f t="shared" si="731"/>
        <v>0</v>
      </c>
      <c r="N4274" s="319">
        <f t="shared" si="732"/>
        <v>0</v>
      </c>
      <c r="O4274" s="300"/>
      <c r="P4274" s="300"/>
      <c r="Q4274" s="297"/>
      <c r="R4274" s="297"/>
      <c r="S4274" s="299" t="str">
        <f t="shared" si="738"/>
        <v/>
      </c>
    </row>
    <row r="4275" spans="1:19" ht="30" customHeight="1" x14ac:dyDescent="0.2">
      <c r="A4275" s="277" t="str">
        <f t="shared" si="728"/>
        <v/>
      </c>
      <c r="B4275" s="296" t="str">
        <f t="shared" si="733"/>
        <v/>
      </c>
      <c r="C4275" s="296" t="str">
        <f t="shared" si="734"/>
        <v/>
      </c>
      <c r="D4275" s="297" t="str">
        <f t="shared" si="735"/>
        <v/>
      </c>
      <c r="E4275" s="298" t="str">
        <f t="shared" si="737"/>
        <v/>
      </c>
      <c r="F4275" s="297"/>
      <c r="G4275" s="297">
        <v>4275</v>
      </c>
      <c r="H4275" s="296" t="str">
        <f t="shared" si="736"/>
        <v/>
      </c>
      <c r="I4275" s="299" t="str">
        <f t="shared" si="729"/>
        <v/>
      </c>
      <c r="J4275" s="93"/>
      <c r="L4275" s="278">
        <f t="shared" si="730"/>
        <v>0</v>
      </c>
      <c r="M4275" s="278">
        <f t="shared" si="731"/>
        <v>0</v>
      </c>
      <c r="N4275" s="319">
        <f t="shared" si="732"/>
        <v>0</v>
      </c>
      <c r="O4275" s="300"/>
      <c r="P4275" s="300"/>
      <c r="Q4275" s="297"/>
      <c r="R4275" s="297"/>
      <c r="S4275" s="299" t="str">
        <f t="shared" si="738"/>
        <v/>
      </c>
    </row>
    <row r="4276" spans="1:19" ht="30" customHeight="1" x14ac:dyDescent="0.2">
      <c r="A4276" s="277" t="str">
        <f t="shared" si="728"/>
        <v/>
      </c>
      <c r="B4276" s="296" t="str">
        <f t="shared" si="733"/>
        <v/>
      </c>
      <c r="C4276" s="296" t="str">
        <f t="shared" si="734"/>
        <v/>
      </c>
      <c r="D4276" s="297" t="str">
        <f t="shared" si="735"/>
        <v/>
      </c>
      <c r="E4276" s="298" t="str">
        <f t="shared" si="737"/>
        <v/>
      </c>
      <c r="F4276" s="297"/>
      <c r="G4276" s="297">
        <v>4276</v>
      </c>
      <c r="H4276" s="296" t="str">
        <f t="shared" si="736"/>
        <v/>
      </c>
      <c r="I4276" s="299" t="str">
        <f t="shared" si="729"/>
        <v/>
      </c>
      <c r="J4276" s="93"/>
      <c r="L4276" s="278">
        <f t="shared" si="730"/>
        <v>0</v>
      </c>
      <c r="M4276" s="278">
        <f t="shared" si="731"/>
        <v>0</v>
      </c>
      <c r="N4276" s="319">
        <f t="shared" si="732"/>
        <v>0</v>
      </c>
      <c r="O4276" s="300"/>
      <c r="P4276" s="300"/>
      <c r="Q4276" s="297"/>
      <c r="R4276" s="297"/>
      <c r="S4276" s="299" t="str">
        <f t="shared" si="738"/>
        <v/>
      </c>
    </row>
    <row r="4277" spans="1:19" ht="30" customHeight="1" x14ac:dyDescent="0.2">
      <c r="A4277" s="277" t="str">
        <f t="shared" si="728"/>
        <v/>
      </c>
      <c r="B4277" s="296" t="str">
        <f t="shared" si="733"/>
        <v/>
      </c>
      <c r="C4277" s="296" t="str">
        <f t="shared" si="734"/>
        <v/>
      </c>
      <c r="D4277" s="297" t="str">
        <f t="shared" si="735"/>
        <v/>
      </c>
      <c r="E4277" s="298" t="str">
        <f t="shared" si="737"/>
        <v/>
      </c>
      <c r="F4277" s="297"/>
      <c r="G4277" s="297">
        <v>4277</v>
      </c>
      <c r="H4277" s="296" t="str">
        <f t="shared" si="736"/>
        <v/>
      </c>
      <c r="I4277" s="299" t="str">
        <f t="shared" si="729"/>
        <v/>
      </c>
      <c r="J4277" s="93"/>
      <c r="L4277" s="278">
        <f t="shared" si="730"/>
        <v>0</v>
      </c>
      <c r="M4277" s="278">
        <f t="shared" si="731"/>
        <v>0</v>
      </c>
      <c r="N4277" s="319">
        <f t="shared" si="732"/>
        <v>0</v>
      </c>
      <c r="O4277" s="300"/>
      <c r="P4277" s="300"/>
      <c r="Q4277" s="297"/>
      <c r="R4277" s="297"/>
      <c r="S4277" s="299" t="str">
        <f t="shared" si="738"/>
        <v/>
      </c>
    </row>
    <row r="4278" spans="1:19" ht="30" customHeight="1" x14ac:dyDescent="0.2">
      <c r="A4278" s="277" t="str">
        <f t="shared" si="728"/>
        <v/>
      </c>
      <c r="B4278" s="296" t="str">
        <f t="shared" si="733"/>
        <v/>
      </c>
      <c r="C4278" s="296" t="str">
        <f t="shared" si="734"/>
        <v/>
      </c>
      <c r="D4278" s="297" t="str">
        <f t="shared" si="735"/>
        <v/>
      </c>
      <c r="E4278" s="298" t="str">
        <f t="shared" si="737"/>
        <v/>
      </c>
      <c r="F4278" s="297"/>
      <c r="G4278" s="297">
        <v>4278</v>
      </c>
      <c r="H4278" s="296" t="str">
        <f t="shared" si="736"/>
        <v/>
      </c>
      <c r="I4278" s="299" t="str">
        <f t="shared" si="729"/>
        <v/>
      </c>
      <c r="J4278" s="93"/>
      <c r="L4278" s="278">
        <f t="shared" si="730"/>
        <v>0</v>
      </c>
      <c r="M4278" s="278">
        <f t="shared" si="731"/>
        <v>0</v>
      </c>
      <c r="N4278" s="319">
        <f t="shared" si="732"/>
        <v>0</v>
      </c>
      <c r="O4278" s="300"/>
      <c r="P4278" s="300"/>
      <c r="Q4278" s="297"/>
      <c r="R4278" s="297"/>
      <c r="S4278" s="299" t="str">
        <f t="shared" si="738"/>
        <v/>
      </c>
    </row>
    <row r="4279" spans="1:19" ht="30" customHeight="1" x14ac:dyDescent="0.2">
      <c r="A4279" s="277" t="str">
        <f t="shared" si="728"/>
        <v/>
      </c>
      <c r="B4279" s="296" t="str">
        <f t="shared" si="733"/>
        <v/>
      </c>
      <c r="C4279" s="296" t="str">
        <f t="shared" si="734"/>
        <v/>
      </c>
      <c r="D4279" s="297" t="str">
        <f t="shared" si="735"/>
        <v/>
      </c>
      <c r="E4279" s="298" t="str">
        <f t="shared" si="737"/>
        <v/>
      </c>
      <c r="F4279" s="297"/>
      <c r="G4279" s="297">
        <v>4279</v>
      </c>
      <c r="H4279" s="296" t="str">
        <f t="shared" si="736"/>
        <v/>
      </c>
      <c r="I4279" s="299" t="str">
        <f t="shared" si="729"/>
        <v/>
      </c>
      <c r="J4279" s="93"/>
      <c r="L4279" s="278">
        <f t="shared" si="730"/>
        <v>0</v>
      </c>
      <c r="M4279" s="278">
        <f t="shared" si="731"/>
        <v>0</v>
      </c>
      <c r="N4279" s="319">
        <f t="shared" si="732"/>
        <v>0</v>
      </c>
      <c r="O4279" s="300"/>
      <c r="P4279" s="300"/>
      <c r="Q4279" s="297"/>
      <c r="R4279" s="297"/>
      <c r="S4279" s="299" t="str">
        <f t="shared" si="738"/>
        <v/>
      </c>
    </row>
    <row r="4280" spans="1:19" ht="30" customHeight="1" x14ac:dyDescent="0.2">
      <c r="A4280" s="277" t="str">
        <f t="shared" si="728"/>
        <v/>
      </c>
      <c r="B4280" s="296" t="str">
        <f t="shared" si="733"/>
        <v/>
      </c>
      <c r="C4280" s="296" t="str">
        <f t="shared" si="734"/>
        <v/>
      </c>
      <c r="D4280" s="297" t="str">
        <f t="shared" si="735"/>
        <v/>
      </c>
      <c r="E4280" s="298" t="str">
        <f t="shared" si="737"/>
        <v/>
      </c>
      <c r="F4280" s="297"/>
      <c r="G4280" s="297">
        <v>4280</v>
      </c>
      <c r="H4280" s="296" t="str">
        <f t="shared" si="736"/>
        <v/>
      </c>
      <c r="I4280" s="299" t="str">
        <f t="shared" si="729"/>
        <v/>
      </c>
      <c r="J4280" s="93"/>
      <c r="L4280" s="278">
        <f t="shared" si="730"/>
        <v>0</v>
      </c>
      <c r="M4280" s="278">
        <f t="shared" si="731"/>
        <v>0</v>
      </c>
      <c r="N4280" s="319">
        <f t="shared" si="732"/>
        <v>0</v>
      </c>
      <c r="O4280" s="300"/>
      <c r="P4280" s="300"/>
      <c r="Q4280" s="297"/>
      <c r="R4280" s="297"/>
      <c r="S4280" s="299" t="str">
        <f t="shared" si="738"/>
        <v/>
      </c>
    </row>
    <row r="4281" spans="1:19" ht="30" customHeight="1" x14ac:dyDescent="0.2">
      <c r="A4281" s="277" t="str">
        <f t="shared" si="728"/>
        <v/>
      </c>
      <c r="B4281" s="296" t="str">
        <f t="shared" si="733"/>
        <v/>
      </c>
      <c r="C4281" s="296" t="str">
        <f t="shared" si="734"/>
        <v/>
      </c>
      <c r="D4281" s="297" t="str">
        <f t="shared" si="735"/>
        <v/>
      </c>
      <c r="E4281" s="298" t="str">
        <f t="shared" si="737"/>
        <v/>
      </c>
      <c r="F4281" s="297"/>
      <c r="G4281" s="297">
        <v>4281</v>
      </c>
      <c r="H4281" s="296" t="str">
        <f t="shared" si="736"/>
        <v/>
      </c>
      <c r="I4281" s="299" t="str">
        <f t="shared" si="729"/>
        <v/>
      </c>
      <c r="J4281" s="93"/>
      <c r="L4281" s="278">
        <f t="shared" si="730"/>
        <v>0</v>
      </c>
      <c r="M4281" s="278">
        <f t="shared" si="731"/>
        <v>0</v>
      </c>
      <c r="N4281" s="319">
        <f t="shared" si="732"/>
        <v>0</v>
      </c>
      <c r="O4281" s="300"/>
      <c r="P4281" s="300"/>
      <c r="Q4281" s="297"/>
      <c r="R4281" s="297"/>
      <c r="S4281" s="299" t="str">
        <f t="shared" si="738"/>
        <v/>
      </c>
    </row>
    <row r="4282" spans="1:19" ht="30" customHeight="1" x14ac:dyDescent="0.2">
      <c r="A4282" s="277" t="str">
        <f t="shared" si="728"/>
        <v/>
      </c>
      <c r="B4282" s="296" t="str">
        <f t="shared" si="733"/>
        <v/>
      </c>
      <c r="C4282" s="296" t="str">
        <f t="shared" si="734"/>
        <v/>
      </c>
      <c r="D4282" s="297" t="str">
        <f t="shared" si="735"/>
        <v/>
      </c>
      <c r="E4282" s="298" t="str">
        <f t="shared" si="737"/>
        <v/>
      </c>
      <c r="F4282" s="297"/>
      <c r="G4282" s="297">
        <v>4282</v>
      </c>
      <c r="H4282" s="296" t="str">
        <f t="shared" si="736"/>
        <v/>
      </c>
      <c r="I4282" s="299" t="str">
        <f t="shared" si="729"/>
        <v/>
      </c>
      <c r="J4282" s="93"/>
      <c r="L4282" s="278">
        <f t="shared" si="730"/>
        <v>0</v>
      </c>
      <c r="M4282" s="278">
        <f t="shared" si="731"/>
        <v>0</v>
      </c>
      <c r="N4282" s="319">
        <f t="shared" si="732"/>
        <v>0</v>
      </c>
      <c r="O4282" s="300"/>
      <c r="P4282" s="300"/>
      <c r="Q4282" s="297"/>
      <c r="R4282" s="297"/>
      <c r="S4282" s="299" t="str">
        <f t="shared" si="738"/>
        <v/>
      </c>
    </row>
    <row r="4283" spans="1:19" ht="30" customHeight="1" x14ac:dyDescent="0.2">
      <c r="A4283" s="277" t="str">
        <f t="shared" si="728"/>
        <v/>
      </c>
      <c r="B4283" s="296" t="str">
        <f t="shared" si="733"/>
        <v/>
      </c>
      <c r="C4283" s="296" t="str">
        <f t="shared" si="734"/>
        <v/>
      </c>
      <c r="D4283" s="297" t="str">
        <f t="shared" si="735"/>
        <v/>
      </c>
      <c r="E4283" s="298" t="str">
        <f t="shared" si="737"/>
        <v/>
      </c>
      <c r="F4283" s="297"/>
      <c r="G4283" s="297">
        <v>4283</v>
      </c>
      <c r="H4283" s="296" t="str">
        <f t="shared" si="736"/>
        <v/>
      </c>
      <c r="I4283" s="299" t="str">
        <f t="shared" si="729"/>
        <v/>
      </c>
      <c r="J4283" s="93"/>
      <c r="L4283" s="278">
        <f t="shared" si="730"/>
        <v>0</v>
      </c>
      <c r="M4283" s="278">
        <f t="shared" si="731"/>
        <v>0</v>
      </c>
      <c r="N4283" s="319">
        <f t="shared" si="732"/>
        <v>0</v>
      </c>
      <c r="O4283" s="300"/>
      <c r="P4283" s="300"/>
      <c r="Q4283" s="297"/>
      <c r="R4283" s="297"/>
      <c r="S4283" s="299" t="str">
        <f t="shared" si="738"/>
        <v/>
      </c>
    </row>
    <row r="4284" spans="1:19" ht="30" customHeight="1" x14ac:dyDescent="0.2">
      <c r="A4284" s="277" t="str">
        <f t="shared" si="728"/>
        <v/>
      </c>
      <c r="B4284" s="296" t="str">
        <f t="shared" si="733"/>
        <v/>
      </c>
      <c r="C4284" s="296" t="str">
        <f t="shared" si="734"/>
        <v/>
      </c>
      <c r="D4284" s="297" t="str">
        <f t="shared" si="735"/>
        <v/>
      </c>
      <c r="E4284" s="298" t="str">
        <f t="shared" si="737"/>
        <v/>
      </c>
      <c r="F4284" s="297"/>
      <c r="G4284" s="297">
        <v>4284</v>
      </c>
      <c r="H4284" s="296" t="str">
        <f t="shared" si="736"/>
        <v/>
      </c>
      <c r="I4284" s="299" t="str">
        <f t="shared" si="729"/>
        <v/>
      </c>
      <c r="J4284" s="93"/>
      <c r="L4284" s="278">
        <f t="shared" si="730"/>
        <v>0</v>
      </c>
      <c r="M4284" s="278">
        <f t="shared" si="731"/>
        <v>0</v>
      </c>
      <c r="N4284" s="319">
        <f t="shared" si="732"/>
        <v>0</v>
      </c>
      <c r="O4284" s="300"/>
      <c r="P4284" s="300"/>
      <c r="Q4284" s="297"/>
      <c r="R4284" s="297"/>
      <c r="S4284" s="299" t="str">
        <f t="shared" si="738"/>
        <v/>
      </c>
    </row>
    <row r="4285" spans="1:19" ht="30" customHeight="1" x14ac:dyDescent="0.2">
      <c r="A4285" s="277" t="str">
        <f t="shared" si="728"/>
        <v/>
      </c>
      <c r="B4285" s="296" t="str">
        <f t="shared" si="733"/>
        <v/>
      </c>
      <c r="C4285" s="296" t="str">
        <f t="shared" si="734"/>
        <v/>
      </c>
      <c r="D4285" s="297" t="str">
        <f t="shared" si="735"/>
        <v/>
      </c>
      <c r="E4285" s="298" t="str">
        <f t="shared" si="737"/>
        <v/>
      </c>
      <c r="F4285" s="297"/>
      <c r="G4285" s="297">
        <v>4285</v>
      </c>
      <c r="H4285" s="296" t="str">
        <f t="shared" si="736"/>
        <v/>
      </c>
      <c r="I4285" s="299" t="str">
        <f t="shared" si="729"/>
        <v/>
      </c>
      <c r="J4285" s="93"/>
      <c r="L4285" s="278">
        <f t="shared" si="730"/>
        <v>0</v>
      </c>
      <c r="M4285" s="278">
        <f t="shared" si="731"/>
        <v>0</v>
      </c>
      <c r="N4285" s="319">
        <f t="shared" si="732"/>
        <v>0</v>
      </c>
      <c r="O4285" s="300"/>
      <c r="P4285" s="300"/>
      <c r="Q4285" s="297"/>
      <c r="R4285" s="297"/>
      <c r="S4285" s="299" t="str">
        <f t="shared" si="738"/>
        <v/>
      </c>
    </row>
    <row r="4286" spans="1:19" ht="30" customHeight="1" x14ac:dyDescent="0.2">
      <c r="A4286" s="277" t="str">
        <f t="shared" si="728"/>
        <v/>
      </c>
      <c r="B4286" s="296" t="str">
        <f t="shared" si="733"/>
        <v/>
      </c>
      <c r="C4286" s="296" t="str">
        <f t="shared" si="734"/>
        <v/>
      </c>
      <c r="D4286" s="297" t="str">
        <f t="shared" si="735"/>
        <v/>
      </c>
      <c r="E4286" s="298" t="str">
        <f t="shared" si="737"/>
        <v/>
      </c>
      <c r="F4286" s="297"/>
      <c r="G4286" s="297">
        <v>4286</v>
      </c>
      <c r="H4286" s="296" t="str">
        <f t="shared" si="736"/>
        <v/>
      </c>
      <c r="I4286" s="299" t="str">
        <f t="shared" si="729"/>
        <v/>
      </c>
      <c r="J4286" s="93"/>
      <c r="L4286" s="278">
        <f t="shared" si="730"/>
        <v>0</v>
      </c>
      <c r="M4286" s="278">
        <f t="shared" si="731"/>
        <v>0</v>
      </c>
      <c r="N4286" s="319">
        <f t="shared" si="732"/>
        <v>0</v>
      </c>
      <c r="O4286" s="300"/>
      <c r="P4286" s="300"/>
      <c r="Q4286" s="297"/>
      <c r="R4286" s="297"/>
      <c r="S4286" s="299" t="str">
        <f t="shared" si="738"/>
        <v/>
      </c>
    </row>
    <row r="4287" spans="1:19" ht="30" customHeight="1" x14ac:dyDescent="0.2">
      <c r="A4287" s="277" t="str">
        <f t="shared" si="728"/>
        <v/>
      </c>
      <c r="B4287" s="296" t="str">
        <f t="shared" si="733"/>
        <v/>
      </c>
      <c r="C4287" s="296" t="str">
        <f t="shared" si="734"/>
        <v/>
      </c>
      <c r="D4287" s="297" t="str">
        <f t="shared" si="735"/>
        <v/>
      </c>
      <c r="E4287" s="298" t="str">
        <f t="shared" si="737"/>
        <v/>
      </c>
      <c r="F4287" s="297"/>
      <c r="G4287" s="297">
        <v>4287</v>
      </c>
      <c r="H4287" s="296" t="str">
        <f t="shared" si="736"/>
        <v/>
      </c>
      <c r="I4287" s="299" t="str">
        <f t="shared" si="729"/>
        <v/>
      </c>
      <c r="J4287" s="93"/>
      <c r="L4287" s="278">
        <f t="shared" si="730"/>
        <v>0</v>
      </c>
      <c r="M4287" s="278">
        <f t="shared" si="731"/>
        <v>0</v>
      </c>
      <c r="N4287" s="319">
        <f t="shared" si="732"/>
        <v>0</v>
      </c>
      <c r="O4287" s="300"/>
      <c r="P4287" s="300"/>
      <c r="Q4287" s="297"/>
      <c r="R4287" s="297"/>
      <c r="S4287" s="299" t="str">
        <f t="shared" si="738"/>
        <v/>
      </c>
    </row>
    <row r="4288" spans="1:19" ht="30" customHeight="1" x14ac:dyDescent="0.2">
      <c r="A4288" s="277" t="str">
        <f t="shared" si="728"/>
        <v/>
      </c>
      <c r="B4288" s="296" t="str">
        <f t="shared" si="733"/>
        <v/>
      </c>
      <c r="C4288" s="296" t="str">
        <f t="shared" si="734"/>
        <v/>
      </c>
      <c r="D4288" s="297" t="str">
        <f t="shared" si="735"/>
        <v/>
      </c>
      <c r="E4288" s="298" t="str">
        <f t="shared" si="737"/>
        <v/>
      </c>
      <c r="F4288" s="297"/>
      <c r="G4288" s="297">
        <v>4288</v>
      </c>
      <c r="H4288" s="296" t="str">
        <f t="shared" si="736"/>
        <v/>
      </c>
      <c r="I4288" s="299" t="str">
        <f t="shared" si="729"/>
        <v/>
      </c>
      <c r="J4288" s="93"/>
      <c r="L4288" s="278">
        <f t="shared" si="730"/>
        <v>0</v>
      </c>
      <c r="M4288" s="278">
        <f t="shared" si="731"/>
        <v>0</v>
      </c>
      <c r="N4288" s="319">
        <f t="shared" si="732"/>
        <v>0</v>
      </c>
      <c r="O4288" s="300"/>
      <c r="P4288" s="300"/>
      <c r="Q4288" s="297"/>
      <c r="R4288" s="297"/>
      <c r="S4288" s="299" t="str">
        <f t="shared" si="738"/>
        <v/>
      </c>
    </row>
    <row r="4289" spans="1:19" ht="30" customHeight="1" x14ac:dyDescent="0.2">
      <c r="A4289" s="277" t="str">
        <f t="shared" si="728"/>
        <v/>
      </c>
      <c r="B4289" s="296" t="str">
        <f t="shared" si="733"/>
        <v/>
      </c>
      <c r="C4289" s="296" t="str">
        <f t="shared" si="734"/>
        <v/>
      </c>
      <c r="D4289" s="297" t="str">
        <f t="shared" si="735"/>
        <v/>
      </c>
      <c r="E4289" s="298" t="str">
        <f t="shared" si="737"/>
        <v/>
      </c>
      <c r="F4289" s="297"/>
      <c r="G4289" s="297">
        <v>4289</v>
      </c>
      <c r="H4289" s="296" t="str">
        <f t="shared" si="736"/>
        <v/>
      </c>
      <c r="I4289" s="299" t="str">
        <f t="shared" si="729"/>
        <v/>
      </c>
      <c r="J4289" s="93"/>
      <c r="L4289" s="278">
        <f t="shared" si="730"/>
        <v>0</v>
      </c>
      <c r="M4289" s="278">
        <f t="shared" si="731"/>
        <v>0</v>
      </c>
      <c r="N4289" s="319">
        <f t="shared" si="732"/>
        <v>0</v>
      </c>
      <c r="O4289" s="300"/>
      <c r="P4289" s="300"/>
      <c r="Q4289" s="297"/>
      <c r="R4289" s="297"/>
      <c r="S4289" s="299" t="str">
        <f t="shared" si="738"/>
        <v/>
      </c>
    </row>
    <row r="4290" spans="1:19" ht="30" customHeight="1" x14ac:dyDescent="0.2">
      <c r="A4290" s="277" t="str">
        <f t="shared" ref="A4290:A4353" si="739">IF(B4290="","",$W$3)</f>
        <v/>
      </c>
      <c r="B4290" s="296" t="str">
        <f t="shared" si="733"/>
        <v/>
      </c>
      <c r="C4290" s="296" t="str">
        <f t="shared" si="734"/>
        <v/>
      </c>
      <c r="D4290" s="297" t="str">
        <f t="shared" si="735"/>
        <v/>
      </c>
      <c r="E4290" s="298" t="str">
        <f t="shared" si="737"/>
        <v/>
      </c>
      <c r="F4290" s="297"/>
      <c r="G4290" s="297">
        <v>4290</v>
      </c>
      <c r="H4290" s="296" t="str">
        <f t="shared" si="736"/>
        <v/>
      </c>
      <c r="I4290" s="299" t="str">
        <f t="shared" ref="I4290:I4353" si="740">IF(H4290="","",CONCATENATE("C",IF(H4290&gt;$X$1-25,0,INT(($X$1-H4290-20)/5))))</f>
        <v/>
      </c>
      <c r="J4290" s="93"/>
      <c r="L4290" s="278">
        <f t="shared" ref="L4290:L4353" si="741">IF(D4290="M",1,0)</f>
        <v>0</v>
      </c>
      <c r="M4290" s="278">
        <f t="shared" ref="M4290:M4353" si="742">IF(D4290="F",1,0)</f>
        <v>0</v>
      </c>
      <c r="N4290" s="319">
        <f t="shared" ref="N4290:N4353" si="743">IF(COUNTBLANK(O4290:R4290)=0,1,0)</f>
        <v>0</v>
      </c>
      <c r="O4290" s="300"/>
      <c r="P4290" s="300"/>
      <c r="Q4290" s="297"/>
      <c r="R4290" s="297"/>
      <c r="S4290" s="299" t="str">
        <f t="shared" si="738"/>
        <v/>
      </c>
    </row>
    <row r="4291" spans="1:19" ht="30" customHeight="1" x14ac:dyDescent="0.2">
      <c r="A4291" s="277" t="str">
        <f t="shared" si="739"/>
        <v/>
      </c>
      <c r="B4291" s="296" t="str">
        <f t="shared" ref="B4291:B4354" si="744">IF(O4291="","",O4291)</f>
        <v/>
      </c>
      <c r="C4291" s="296" t="str">
        <f t="shared" ref="C4291:C4354" si="745">IF(P4291="","",P4291)</f>
        <v/>
      </c>
      <c r="D4291" s="297" t="str">
        <f t="shared" ref="D4291:D4354" si="746">IF(Q4291="","",Q4291)</f>
        <v/>
      </c>
      <c r="E4291" s="298" t="str">
        <f t="shared" si="737"/>
        <v/>
      </c>
      <c r="F4291" s="297"/>
      <c r="G4291" s="297">
        <v>4291</v>
      </c>
      <c r="H4291" s="296" t="str">
        <f t="shared" ref="H4291:H4354" si="747">IF(R4291="","",R4291)</f>
        <v/>
      </c>
      <c r="I4291" s="299" t="str">
        <f t="shared" si="740"/>
        <v/>
      </c>
      <c r="J4291" s="93"/>
      <c r="L4291" s="278">
        <f t="shared" si="741"/>
        <v>0</v>
      </c>
      <c r="M4291" s="278">
        <f t="shared" si="742"/>
        <v>0</v>
      </c>
      <c r="N4291" s="319">
        <f t="shared" si="743"/>
        <v>0</v>
      </c>
      <c r="O4291" s="300"/>
      <c r="P4291" s="300"/>
      <c r="Q4291" s="297"/>
      <c r="R4291" s="297"/>
      <c r="S4291" s="299" t="str">
        <f t="shared" si="738"/>
        <v/>
      </c>
    </row>
    <row r="4292" spans="1:19" ht="30" customHeight="1" x14ac:dyDescent="0.2">
      <c r="A4292" s="277" t="str">
        <f t="shared" si="739"/>
        <v/>
      </c>
      <c r="B4292" s="296" t="str">
        <f t="shared" si="744"/>
        <v/>
      </c>
      <c r="C4292" s="296" t="str">
        <f t="shared" si="745"/>
        <v/>
      </c>
      <c r="D4292" s="297" t="str">
        <f t="shared" si="746"/>
        <v/>
      </c>
      <c r="E4292" s="298" t="str">
        <f t="shared" ref="E4292:E4355" si="748">IF(H4292="","",VALUE(CONCATENATE("01/01/",H4292)))</f>
        <v/>
      </c>
      <c r="F4292" s="297"/>
      <c r="G4292" s="297">
        <v>4292</v>
      </c>
      <c r="H4292" s="296" t="str">
        <f t="shared" si="747"/>
        <v/>
      </c>
      <c r="I4292" s="299" t="str">
        <f t="shared" si="740"/>
        <v/>
      </c>
      <c r="J4292" s="93"/>
      <c r="L4292" s="278">
        <f t="shared" si="741"/>
        <v>0</v>
      </c>
      <c r="M4292" s="278">
        <f t="shared" si="742"/>
        <v>0</v>
      </c>
      <c r="N4292" s="319">
        <f t="shared" si="743"/>
        <v>0</v>
      </c>
      <c r="O4292" s="300"/>
      <c r="P4292" s="300"/>
      <c r="Q4292" s="297"/>
      <c r="R4292" s="297"/>
      <c r="S4292" s="299" t="str">
        <f t="shared" si="738"/>
        <v/>
      </c>
    </row>
    <row r="4293" spans="1:19" ht="30" customHeight="1" x14ac:dyDescent="0.2">
      <c r="A4293" s="277" t="str">
        <f t="shared" si="739"/>
        <v/>
      </c>
      <c r="B4293" s="296" t="str">
        <f t="shared" si="744"/>
        <v/>
      </c>
      <c r="C4293" s="296" t="str">
        <f t="shared" si="745"/>
        <v/>
      </c>
      <c r="D4293" s="297" t="str">
        <f t="shared" si="746"/>
        <v/>
      </c>
      <c r="E4293" s="298" t="str">
        <f t="shared" si="748"/>
        <v/>
      </c>
      <c r="F4293" s="297"/>
      <c r="G4293" s="297">
        <v>4293</v>
      </c>
      <c r="H4293" s="296" t="str">
        <f t="shared" si="747"/>
        <v/>
      </c>
      <c r="I4293" s="299" t="str">
        <f t="shared" si="740"/>
        <v/>
      </c>
      <c r="J4293" s="93"/>
      <c r="L4293" s="278">
        <f t="shared" si="741"/>
        <v>0</v>
      </c>
      <c r="M4293" s="278">
        <f t="shared" si="742"/>
        <v>0</v>
      </c>
      <c r="N4293" s="319">
        <f t="shared" si="743"/>
        <v>0</v>
      </c>
      <c r="O4293" s="300"/>
      <c r="P4293" s="300"/>
      <c r="Q4293" s="297"/>
      <c r="R4293" s="297"/>
      <c r="S4293" s="299" t="str">
        <f t="shared" si="738"/>
        <v/>
      </c>
    </row>
    <row r="4294" spans="1:19" ht="30" customHeight="1" x14ac:dyDescent="0.2">
      <c r="A4294" s="277" t="str">
        <f t="shared" si="739"/>
        <v/>
      </c>
      <c r="B4294" s="296" t="str">
        <f t="shared" si="744"/>
        <v/>
      </c>
      <c r="C4294" s="296" t="str">
        <f t="shared" si="745"/>
        <v/>
      </c>
      <c r="D4294" s="297" t="str">
        <f t="shared" si="746"/>
        <v/>
      </c>
      <c r="E4294" s="298" t="str">
        <f t="shared" si="748"/>
        <v/>
      </c>
      <c r="F4294" s="297"/>
      <c r="G4294" s="297">
        <v>4294</v>
      </c>
      <c r="H4294" s="296" t="str">
        <f t="shared" si="747"/>
        <v/>
      </c>
      <c r="I4294" s="299" t="str">
        <f t="shared" si="740"/>
        <v/>
      </c>
      <c r="J4294" s="93"/>
      <c r="L4294" s="278">
        <f t="shared" si="741"/>
        <v>0</v>
      </c>
      <c r="M4294" s="278">
        <f t="shared" si="742"/>
        <v>0</v>
      </c>
      <c r="N4294" s="319">
        <f t="shared" si="743"/>
        <v>0</v>
      </c>
      <c r="O4294" s="300"/>
      <c r="P4294" s="300"/>
      <c r="Q4294" s="297"/>
      <c r="R4294" s="297"/>
      <c r="S4294" s="299" t="str">
        <f t="shared" si="738"/>
        <v/>
      </c>
    </row>
    <row r="4295" spans="1:19" ht="30" customHeight="1" x14ac:dyDescent="0.2">
      <c r="A4295" s="277" t="str">
        <f t="shared" si="739"/>
        <v/>
      </c>
      <c r="B4295" s="296" t="str">
        <f t="shared" si="744"/>
        <v/>
      </c>
      <c r="C4295" s="296" t="str">
        <f t="shared" si="745"/>
        <v/>
      </c>
      <c r="D4295" s="297" t="str">
        <f t="shared" si="746"/>
        <v/>
      </c>
      <c r="E4295" s="298" t="str">
        <f t="shared" si="748"/>
        <v/>
      </c>
      <c r="F4295" s="297"/>
      <c r="G4295" s="297">
        <v>4295</v>
      </c>
      <c r="H4295" s="296" t="str">
        <f t="shared" si="747"/>
        <v/>
      </c>
      <c r="I4295" s="299" t="str">
        <f t="shared" si="740"/>
        <v/>
      </c>
      <c r="J4295" s="93"/>
      <c r="L4295" s="278">
        <f t="shared" si="741"/>
        <v>0</v>
      </c>
      <c r="M4295" s="278">
        <f t="shared" si="742"/>
        <v>0</v>
      </c>
      <c r="N4295" s="319">
        <f t="shared" si="743"/>
        <v>0</v>
      </c>
      <c r="O4295" s="300"/>
      <c r="P4295" s="300"/>
      <c r="Q4295" s="297"/>
      <c r="R4295" s="297"/>
      <c r="S4295" s="299" t="str">
        <f t="shared" si="738"/>
        <v/>
      </c>
    </row>
    <row r="4296" spans="1:19" ht="30" customHeight="1" x14ac:dyDescent="0.2">
      <c r="A4296" s="277" t="str">
        <f t="shared" si="739"/>
        <v/>
      </c>
      <c r="B4296" s="296" t="str">
        <f t="shared" si="744"/>
        <v/>
      </c>
      <c r="C4296" s="296" t="str">
        <f t="shared" si="745"/>
        <v/>
      </c>
      <c r="D4296" s="297" t="str">
        <f t="shared" si="746"/>
        <v/>
      </c>
      <c r="E4296" s="298" t="str">
        <f t="shared" si="748"/>
        <v/>
      </c>
      <c r="F4296" s="297"/>
      <c r="G4296" s="297">
        <v>4296</v>
      </c>
      <c r="H4296" s="296" t="str">
        <f t="shared" si="747"/>
        <v/>
      </c>
      <c r="I4296" s="299" t="str">
        <f t="shared" si="740"/>
        <v/>
      </c>
      <c r="J4296" s="93"/>
      <c r="L4296" s="278">
        <f t="shared" si="741"/>
        <v>0</v>
      </c>
      <c r="M4296" s="278">
        <f t="shared" si="742"/>
        <v>0</v>
      </c>
      <c r="N4296" s="319">
        <f t="shared" si="743"/>
        <v>0</v>
      </c>
      <c r="O4296" s="300"/>
      <c r="P4296" s="300"/>
      <c r="Q4296" s="297"/>
      <c r="R4296" s="297"/>
      <c r="S4296" s="299" t="str">
        <f t="shared" si="738"/>
        <v/>
      </c>
    </row>
    <row r="4297" spans="1:19" ht="30" customHeight="1" x14ac:dyDescent="0.2">
      <c r="A4297" s="277" t="str">
        <f t="shared" si="739"/>
        <v/>
      </c>
      <c r="B4297" s="296" t="str">
        <f t="shared" si="744"/>
        <v/>
      </c>
      <c r="C4297" s="296" t="str">
        <f t="shared" si="745"/>
        <v/>
      </c>
      <c r="D4297" s="297" t="str">
        <f t="shared" si="746"/>
        <v/>
      </c>
      <c r="E4297" s="298" t="str">
        <f t="shared" si="748"/>
        <v/>
      </c>
      <c r="F4297" s="297"/>
      <c r="G4297" s="297">
        <v>4297</v>
      </c>
      <c r="H4297" s="296" t="str">
        <f t="shared" si="747"/>
        <v/>
      </c>
      <c r="I4297" s="299" t="str">
        <f t="shared" si="740"/>
        <v/>
      </c>
      <c r="J4297" s="93"/>
      <c r="L4297" s="278">
        <f t="shared" si="741"/>
        <v>0</v>
      </c>
      <c r="M4297" s="278">
        <f t="shared" si="742"/>
        <v>0</v>
      </c>
      <c r="N4297" s="319">
        <f t="shared" si="743"/>
        <v>0</v>
      </c>
      <c r="O4297" s="300"/>
      <c r="P4297" s="300"/>
      <c r="Q4297" s="297"/>
      <c r="R4297" s="297"/>
      <c r="S4297" s="299" t="str">
        <f t="shared" si="738"/>
        <v/>
      </c>
    </row>
    <row r="4298" spans="1:19" ht="30" customHeight="1" x14ac:dyDescent="0.2">
      <c r="A4298" s="277" t="str">
        <f t="shared" si="739"/>
        <v/>
      </c>
      <c r="B4298" s="296" t="str">
        <f t="shared" si="744"/>
        <v/>
      </c>
      <c r="C4298" s="296" t="str">
        <f t="shared" si="745"/>
        <v/>
      </c>
      <c r="D4298" s="297" t="str">
        <f t="shared" si="746"/>
        <v/>
      </c>
      <c r="E4298" s="298" t="str">
        <f t="shared" si="748"/>
        <v/>
      </c>
      <c r="F4298" s="297"/>
      <c r="G4298" s="297">
        <v>4298</v>
      </c>
      <c r="H4298" s="296" t="str">
        <f t="shared" si="747"/>
        <v/>
      </c>
      <c r="I4298" s="299" t="str">
        <f t="shared" si="740"/>
        <v/>
      </c>
      <c r="J4298" s="93"/>
      <c r="L4298" s="278">
        <f t="shared" si="741"/>
        <v>0</v>
      </c>
      <c r="M4298" s="278">
        <f t="shared" si="742"/>
        <v>0</v>
      </c>
      <c r="N4298" s="319">
        <f t="shared" si="743"/>
        <v>0</v>
      </c>
      <c r="O4298" s="300"/>
      <c r="P4298" s="300"/>
      <c r="Q4298" s="297"/>
      <c r="R4298" s="297"/>
      <c r="S4298" s="299" t="str">
        <f t="shared" si="738"/>
        <v/>
      </c>
    </row>
    <row r="4299" spans="1:19" ht="30" customHeight="1" x14ac:dyDescent="0.2">
      <c r="A4299" s="277" t="str">
        <f t="shared" si="739"/>
        <v/>
      </c>
      <c r="B4299" s="296" t="str">
        <f t="shared" si="744"/>
        <v/>
      </c>
      <c r="C4299" s="296" t="str">
        <f t="shared" si="745"/>
        <v/>
      </c>
      <c r="D4299" s="297" t="str">
        <f t="shared" si="746"/>
        <v/>
      </c>
      <c r="E4299" s="298" t="str">
        <f t="shared" si="748"/>
        <v/>
      </c>
      <c r="F4299" s="297"/>
      <c r="G4299" s="297">
        <v>4299</v>
      </c>
      <c r="H4299" s="296" t="str">
        <f t="shared" si="747"/>
        <v/>
      </c>
      <c r="I4299" s="299" t="str">
        <f t="shared" si="740"/>
        <v/>
      </c>
      <c r="J4299" s="93"/>
      <c r="L4299" s="278">
        <f t="shared" si="741"/>
        <v>0</v>
      </c>
      <c r="M4299" s="278">
        <f t="shared" si="742"/>
        <v>0</v>
      </c>
      <c r="N4299" s="319">
        <f t="shared" si="743"/>
        <v>0</v>
      </c>
      <c r="O4299" s="300"/>
      <c r="P4299" s="300"/>
      <c r="Q4299" s="297"/>
      <c r="R4299" s="297"/>
      <c r="S4299" s="299" t="str">
        <f t="shared" si="738"/>
        <v/>
      </c>
    </row>
    <row r="4300" spans="1:19" ht="30" customHeight="1" x14ac:dyDescent="0.2">
      <c r="A4300" s="277" t="str">
        <f t="shared" si="739"/>
        <v/>
      </c>
      <c r="B4300" s="296" t="str">
        <f t="shared" si="744"/>
        <v/>
      </c>
      <c r="C4300" s="296" t="str">
        <f t="shared" si="745"/>
        <v/>
      </c>
      <c r="D4300" s="297" t="str">
        <f t="shared" si="746"/>
        <v/>
      </c>
      <c r="E4300" s="298" t="str">
        <f t="shared" si="748"/>
        <v/>
      </c>
      <c r="F4300" s="297"/>
      <c r="G4300" s="297">
        <v>4300</v>
      </c>
      <c r="H4300" s="296" t="str">
        <f t="shared" si="747"/>
        <v/>
      </c>
      <c r="I4300" s="299" t="str">
        <f t="shared" si="740"/>
        <v/>
      </c>
      <c r="J4300" s="93"/>
      <c r="L4300" s="278">
        <f t="shared" si="741"/>
        <v>0</v>
      </c>
      <c r="M4300" s="278">
        <f t="shared" si="742"/>
        <v>0</v>
      </c>
      <c r="N4300" s="319">
        <f t="shared" si="743"/>
        <v>0</v>
      </c>
      <c r="O4300" s="300"/>
      <c r="P4300" s="300"/>
      <c r="Q4300" s="297"/>
      <c r="R4300" s="297"/>
      <c r="S4300" s="299" t="str">
        <f t="shared" si="738"/>
        <v/>
      </c>
    </row>
    <row r="4301" spans="1:19" ht="30" customHeight="1" x14ac:dyDescent="0.2">
      <c r="A4301" s="277" t="str">
        <f t="shared" si="739"/>
        <v/>
      </c>
      <c r="B4301" s="296" t="str">
        <f t="shared" si="744"/>
        <v/>
      </c>
      <c r="C4301" s="296" t="str">
        <f t="shared" si="745"/>
        <v/>
      </c>
      <c r="D4301" s="297" t="str">
        <f t="shared" si="746"/>
        <v/>
      </c>
      <c r="E4301" s="298" t="str">
        <f t="shared" si="748"/>
        <v/>
      </c>
      <c r="F4301" s="297"/>
      <c r="G4301" s="297">
        <v>4301</v>
      </c>
      <c r="H4301" s="296" t="str">
        <f t="shared" si="747"/>
        <v/>
      </c>
      <c r="I4301" s="299" t="str">
        <f t="shared" si="740"/>
        <v/>
      </c>
      <c r="J4301" s="93"/>
      <c r="L4301" s="278">
        <f t="shared" si="741"/>
        <v>0</v>
      </c>
      <c r="M4301" s="278">
        <f t="shared" si="742"/>
        <v>0</v>
      </c>
      <c r="N4301" s="319">
        <f t="shared" si="743"/>
        <v>0</v>
      </c>
      <c r="O4301" s="300"/>
      <c r="P4301" s="300"/>
      <c r="Q4301" s="297"/>
      <c r="R4301" s="297"/>
      <c r="S4301" s="299" t="str">
        <f t="shared" si="738"/>
        <v/>
      </c>
    </row>
    <row r="4302" spans="1:19" ht="30" customHeight="1" x14ac:dyDescent="0.2">
      <c r="A4302" s="277" t="str">
        <f t="shared" si="739"/>
        <v/>
      </c>
      <c r="B4302" s="296" t="str">
        <f t="shared" si="744"/>
        <v/>
      </c>
      <c r="C4302" s="296" t="str">
        <f t="shared" si="745"/>
        <v/>
      </c>
      <c r="D4302" s="297" t="str">
        <f t="shared" si="746"/>
        <v/>
      </c>
      <c r="E4302" s="298" t="str">
        <f t="shared" si="748"/>
        <v/>
      </c>
      <c r="F4302" s="297"/>
      <c r="G4302" s="297">
        <v>4302</v>
      </c>
      <c r="H4302" s="296" t="str">
        <f t="shared" si="747"/>
        <v/>
      </c>
      <c r="I4302" s="299" t="str">
        <f t="shared" si="740"/>
        <v/>
      </c>
      <c r="J4302" s="93"/>
      <c r="L4302" s="278">
        <f t="shared" si="741"/>
        <v>0</v>
      </c>
      <c r="M4302" s="278">
        <f t="shared" si="742"/>
        <v>0</v>
      </c>
      <c r="N4302" s="319">
        <f t="shared" si="743"/>
        <v>0</v>
      </c>
      <c r="O4302" s="300"/>
      <c r="P4302" s="300"/>
      <c r="Q4302" s="297"/>
      <c r="R4302" s="297"/>
      <c r="S4302" s="299" t="str">
        <f t="shared" si="738"/>
        <v/>
      </c>
    </row>
    <row r="4303" spans="1:19" ht="30" customHeight="1" x14ac:dyDescent="0.2">
      <c r="A4303" s="277" t="str">
        <f t="shared" si="739"/>
        <v/>
      </c>
      <c r="B4303" s="296" t="str">
        <f t="shared" si="744"/>
        <v/>
      </c>
      <c r="C4303" s="296" t="str">
        <f t="shared" si="745"/>
        <v/>
      </c>
      <c r="D4303" s="297" t="str">
        <f t="shared" si="746"/>
        <v/>
      </c>
      <c r="E4303" s="298" t="str">
        <f t="shared" si="748"/>
        <v/>
      </c>
      <c r="F4303" s="297"/>
      <c r="G4303" s="297">
        <v>4303</v>
      </c>
      <c r="H4303" s="296" t="str">
        <f t="shared" si="747"/>
        <v/>
      </c>
      <c r="I4303" s="299" t="str">
        <f t="shared" si="740"/>
        <v/>
      </c>
      <c r="J4303" s="93"/>
      <c r="L4303" s="278">
        <f t="shared" si="741"/>
        <v>0</v>
      </c>
      <c r="M4303" s="278">
        <f t="shared" si="742"/>
        <v>0</v>
      </c>
      <c r="N4303" s="319">
        <f t="shared" si="743"/>
        <v>0</v>
      </c>
      <c r="O4303" s="300"/>
      <c r="P4303" s="300"/>
      <c r="Q4303" s="297"/>
      <c r="R4303" s="297"/>
      <c r="S4303" s="299" t="str">
        <f t="shared" si="738"/>
        <v/>
      </c>
    </row>
    <row r="4304" spans="1:19" ht="30" customHeight="1" x14ac:dyDescent="0.2">
      <c r="A4304" s="277" t="str">
        <f t="shared" si="739"/>
        <v/>
      </c>
      <c r="B4304" s="296" t="str">
        <f t="shared" si="744"/>
        <v/>
      </c>
      <c r="C4304" s="296" t="str">
        <f t="shared" si="745"/>
        <v/>
      </c>
      <c r="D4304" s="297" t="str">
        <f t="shared" si="746"/>
        <v/>
      </c>
      <c r="E4304" s="298" t="str">
        <f t="shared" si="748"/>
        <v/>
      </c>
      <c r="F4304" s="297"/>
      <c r="G4304" s="297">
        <v>4304</v>
      </c>
      <c r="H4304" s="296" t="str">
        <f t="shared" si="747"/>
        <v/>
      </c>
      <c r="I4304" s="299" t="str">
        <f t="shared" si="740"/>
        <v/>
      </c>
      <c r="J4304" s="93"/>
      <c r="L4304" s="278">
        <f t="shared" si="741"/>
        <v>0</v>
      </c>
      <c r="M4304" s="278">
        <f t="shared" si="742"/>
        <v>0</v>
      </c>
      <c r="N4304" s="319">
        <f t="shared" si="743"/>
        <v>0</v>
      </c>
      <c r="O4304" s="300"/>
      <c r="P4304" s="300"/>
      <c r="Q4304" s="297"/>
      <c r="R4304" s="297"/>
      <c r="S4304" s="299" t="str">
        <f t="shared" si="738"/>
        <v/>
      </c>
    </row>
    <row r="4305" spans="1:19" ht="30" customHeight="1" x14ac:dyDescent="0.2">
      <c r="A4305" s="277" t="str">
        <f t="shared" si="739"/>
        <v/>
      </c>
      <c r="B4305" s="296" t="str">
        <f t="shared" si="744"/>
        <v/>
      </c>
      <c r="C4305" s="296" t="str">
        <f t="shared" si="745"/>
        <v/>
      </c>
      <c r="D4305" s="297" t="str">
        <f t="shared" si="746"/>
        <v/>
      </c>
      <c r="E4305" s="298" t="str">
        <f t="shared" si="748"/>
        <v/>
      </c>
      <c r="F4305" s="297"/>
      <c r="G4305" s="297">
        <v>4305</v>
      </c>
      <c r="H4305" s="296" t="str">
        <f t="shared" si="747"/>
        <v/>
      </c>
      <c r="I4305" s="299" t="str">
        <f t="shared" si="740"/>
        <v/>
      </c>
      <c r="J4305" s="93"/>
      <c r="L4305" s="278">
        <f t="shared" si="741"/>
        <v>0</v>
      </c>
      <c r="M4305" s="278">
        <f t="shared" si="742"/>
        <v>0</v>
      </c>
      <c r="N4305" s="319">
        <f t="shared" si="743"/>
        <v>0</v>
      </c>
      <c r="O4305" s="300"/>
      <c r="P4305" s="300"/>
      <c r="Q4305" s="297"/>
      <c r="R4305" s="297"/>
      <c r="S4305" s="299" t="str">
        <f t="shared" ref="S4305:S4368" si="749">IF(R4305="","",CONCATENATE("C",IF(R4305&gt;$X$1-25,0,INT(($X$1-R4305-20)/5))))</f>
        <v/>
      </c>
    </row>
    <row r="4306" spans="1:19" ht="30" customHeight="1" x14ac:dyDescent="0.2">
      <c r="A4306" s="277" t="str">
        <f t="shared" si="739"/>
        <v/>
      </c>
      <c r="B4306" s="296" t="str">
        <f t="shared" si="744"/>
        <v/>
      </c>
      <c r="C4306" s="296" t="str">
        <f t="shared" si="745"/>
        <v/>
      </c>
      <c r="D4306" s="297" t="str">
        <f t="shared" si="746"/>
        <v/>
      </c>
      <c r="E4306" s="298" t="str">
        <f t="shared" si="748"/>
        <v/>
      </c>
      <c r="F4306" s="297"/>
      <c r="G4306" s="297">
        <v>4306</v>
      </c>
      <c r="H4306" s="296" t="str">
        <f t="shared" si="747"/>
        <v/>
      </c>
      <c r="I4306" s="299" t="str">
        <f t="shared" si="740"/>
        <v/>
      </c>
      <c r="J4306" s="93"/>
      <c r="L4306" s="278">
        <f t="shared" si="741"/>
        <v>0</v>
      </c>
      <c r="M4306" s="278">
        <f t="shared" si="742"/>
        <v>0</v>
      </c>
      <c r="N4306" s="319">
        <f t="shared" si="743"/>
        <v>0</v>
      </c>
      <c r="O4306" s="300"/>
      <c r="P4306" s="300"/>
      <c r="Q4306" s="297"/>
      <c r="R4306" s="297"/>
      <c r="S4306" s="299" t="str">
        <f t="shared" si="749"/>
        <v/>
      </c>
    </row>
    <row r="4307" spans="1:19" ht="30" customHeight="1" x14ac:dyDescent="0.2">
      <c r="A4307" s="277" t="str">
        <f t="shared" si="739"/>
        <v/>
      </c>
      <c r="B4307" s="296" t="str">
        <f t="shared" si="744"/>
        <v/>
      </c>
      <c r="C4307" s="296" t="str">
        <f t="shared" si="745"/>
        <v/>
      </c>
      <c r="D4307" s="297" t="str">
        <f t="shared" si="746"/>
        <v/>
      </c>
      <c r="E4307" s="298" t="str">
        <f t="shared" si="748"/>
        <v/>
      </c>
      <c r="F4307" s="297"/>
      <c r="G4307" s="297">
        <v>4307</v>
      </c>
      <c r="H4307" s="296" t="str">
        <f t="shared" si="747"/>
        <v/>
      </c>
      <c r="I4307" s="299" t="str">
        <f t="shared" si="740"/>
        <v/>
      </c>
      <c r="J4307" s="93"/>
      <c r="L4307" s="278">
        <f t="shared" si="741"/>
        <v>0</v>
      </c>
      <c r="M4307" s="278">
        <f t="shared" si="742"/>
        <v>0</v>
      </c>
      <c r="N4307" s="319">
        <f t="shared" si="743"/>
        <v>0</v>
      </c>
      <c r="O4307" s="300"/>
      <c r="P4307" s="300"/>
      <c r="Q4307" s="297"/>
      <c r="R4307" s="297"/>
      <c r="S4307" s="299" t="str">
        <f t="shared" si="749"/>
        <v/>
      </c>
    </row>
    <row r="4308" spans="1:19" ht="30" customHeight="1" x14ac:dyDescent="0.2">
      <c r="A4308" s="277" t="str">
        <f t="shared" si="739"/>
        <v/>
      </c>
      <c r="B4308" s="296" t="str">
        <f t="shared" si="744"/>
        <v/>
      </c>
      <c r="C4308" s="296" t="str">
        <f t="shared" si="745"/>
        <v/>
      </c>
      <c r="D4308" s="297" t="str">
        <f t="shared" si="746"/>
        <v/>
      </c>
      <c r="E4308" s="298" t="str">
        <f t="shared" si="748"/>
        <v/>
      </c>
      <c r="F4308" s="297"/>
      <c r="G4308" s="297">
        <v>4308</v>
      </c>
      <c r="H4308" s="296" t="str">
        <f t="shared" si="747"/>
        <v/>
      </c>
      <c r="I4308" s="299" t="str">
        <f t="shared" si="740"/>
        <v/>
      </c>
      <c r="J4308" s="93"/>
      <c r="L4308" s="278">
        <f t="shared" si="741"/>
        <v>0</v>
      </c>
      <c r="M4308" s="278">
        <f t="shared" si="742"/>
        <v>0</v>
      </c>
      <c r="N4308" s="319">
        <f t="shared" si="743"/>
        <v>0</v>
      </c>
      <c r="O4308" s="300"/>
      <c r="P4308" s="300"/>
      <c r="Q4308" s="297"/>
      <c r="R4308" s="297"/>
      <c r="S4308" s="299" t="str">
        <f t="shared" si="749"/>
        <v/>
      </c>
    </row>
    <row r="4309" spans="1:19" ht="30" customHeight="1" x14ac:dyDescent="0.2">
      <c r="A4309" s="277" t="str">
        <f t="shared" si="739"/>
        <v/>
      </c>
      <c r="B4309" s="296" t="str">
        <f t="shared" si="744"/>
        <v/>
      </c>
      <c r="C4309" s="296" t="str">
        <f t="shared" si="745"/>
        <v/>
      </c>
      <c r="D4309" s="297" t="str">
        <f t="shared" si="746"/>
        <v/>
      </c>
      <c r="E4309" s="298" t="str">
        <f t="shared" si="748"/>
        <v/>
      </c>
      <c r="F4309" s="297"/>
      <c r="G4309" s="297">
        <v>4309</v>
      </c>
      <c r="H4309" s="296" t="str">
        <f t="shared" si="747"/>
        <v/>
      </c>
      <c r="I4309" s="299" t="str">
        <f t="shared" si="740"/>
        <v/>
      </c>
      <c r="J4309" s="93"/>
      <c r="L4309" s="278">
        <f t="shared" si="741"/>
        <v>0</v>
      </c>
      <c r="M4309" s="278">
        <f t="shared" si="742"/>
        <v>0</v>
      </c>
      <c r="N4309" s="319">
        <f t="shared" si="743"/>
        <v>0</v>
      </c>
      <c r="O4309" s="300"/>
      <c r="P4309" s="300"/>
      <c r="Q4309" s="297"/>
      <c r="R4309" s="297"/>
      <c r="S4309" s="299" t="str">
        <f t="shared" si="749"/>
        <v/>
      </c>
    </row>
    <row r="4310" spans="1:19" ht="30" customHeight="1" x14ac:dyDescent="0.2">
      <c r="A4310" s="277" t="str">
        <f t="shared" si="739"/>
        <v/>
      </c>
      <c r="B4310" s="296" t="str">
        <f t="shared" si="744"/>
        <v/>
      </c>
      <c r="C4310" s="296" t="str">
        <f t="shared" si="745"/>
        <v/>
      </c>
      <c r="D4310" s="297" t="str">
        <f t="shared" si="746"/>
        <v/>
      </c>
      <c r="E4310" s="298" t="str">
        <f t="shared" si="748"/>
        <v/>
      </c>
      <c r="F4310" s="297"/>
      <c r="G4310" s="297">
        <v>4310</v>
      </c>
      <c r="H4310" s="296" t="str">
        <f t="shared" si="747"/>
        <v/>
      </c>
      <c r="I4310" s="299" t="str">
        <f t="shared" si="740"/>
        <v/>
      </c>
      <c r="J4310" s="93"/>
      <c r="L4310" s="278">
        <f t="shared" si="741"/>
        <v>0</v>
      </c>
      <c r="M4310" s="278">
        <f t="shared" si="742"/>
        <v>0</v>
      </c>
      <c r="N4310" s="319">
        <f t="shared" si="743"/>
        <v>0</v>
      </c>
      <c r="O4310" s="300"/>
      <c r="P4310" s="300"/>
      <c r="Q4310" s="297"/>
      <c r="R4310" s="297"/>
      <c r="S4310" s="299" t="str">
        <f t="shared" si="749"/>
        <v/>
      </c>
    </row>
    <row r="4311" spans="1:19" ht="30" customHeight="1" x14ac:dyDescent="0.2">
      <c r="A4311" s="277" t="str">
        <f t="shared" si="739"/>
        <v/>
      </c>
      <c r="B4311" s="296" t="str">
        <f t="shared" si="744"/>
        <v/>
      </c>
      <c r="C4311" s="296" t="str">
        <f t="shared" si="745"/>
        <v/>
      </c>
      <c r="D4311" s="297" t="str">
        <f t="shared" si="746"/>
        <v/>
      </c>
      <c r="E4311" s="298" t="str">
        <f t="shared" si="748"/>
        <v/>
      </c>
      <c r="F4311" s="297"/>
      <c r="G4311" s="297">
        <v>4311</v>
      </c>
      <c r="H4311" s="296" t="str">
        <f t="shared" si="747"/>
        <v/>
      </c>
      <c r="I4311" s="299" t="str">
        <f t="shared" si="740"/>
        <v/>
      </c>
      <c r="J4311" s="93"/>
      <c r="L4311" s="278">
        <f t="shared" si="741"/>
        <v>0</v>
      </c>
      <c r="M4311" s="278">
        <f t="shared" si="742"/>
        <v>0</v>
      </c>
      <c r="N4311" s="319">
        <f t="shared" si="743"/>
        <v>0</v>
      </c>
      <c r="O4311" s="300"/>
      <c r="P4311" s="300"/>
      <c r="Q4311" s="297"/>
      <c r="R4311" s="297"/>
      <c r="S4311" s="299" t="str">
        <f t="shared" si="749"/>
        <v/>
      </c>
    </row>
    <row r="4312" spans="1:19" ht="30" customHeight="1" x14ac:dyDescent="0.2">
      <c r="A4312" s="277" t="str">
        <f t="shared" si="739"/>
        <v/>
      </c>
      <c r="B4312" s="296" t="str">
        <f t="shared" si="744"/>
        <v/>
      </c>
      <c r="C4312" s="296" t="str">
        <f t="shared" si="745"/>
        <v/>
      </c>
      <c r="D4312" s="297" t="str">
        <f t="shared" si="746"/>
        <v/>
      </c>
      <c r="E4312" s="298" t="str">
        <f t="shared" si="748"/>
        <v/>
      </c>
      <c r="F4312" s="297"/>
      <c r="G4312" s="297">
        <v>4312</v>
      </c>
      <c r="H4312" s="296" t="str">
        <f t="shared" si="747"/>
        <v/>
      </c>
      <c r="I4312" s="299" t="str">
        <f t="shared" si="740"/>
        <v/>
      </c>
      <c r="J4312" s="93"/>
      <c r="L4312" s="278">
        <f t="shared" si="741"/>
        <v>0</v>
      </c>
      <c r="M4312" s="278">
        <f t="shared" si="742"/>
        <v>0</v>
      </c>
      <c r="N4312" s="319">
        <f t="shared" si="743"/>
        <v>0</v>
      </c>
      <c r="O4312" s="300"/>
      <c r="P4312" s="300"/>
      <c r="Q4312" s="297"/>
      <c r="R4312" s="297"/>
      <c r="S4312" s="299" t="str">
        <f t="shared" si="749"/>
        <v/>
      </c>
    </row>
    <row r="4313" spans="1:19" ht="30" customHeight="1" x14ac:dyDescent="0.2">
      <c r="A4313" s="277" t="str">
        <f t="shared" si="739"/>
        <v/>
      </c>
      <c r="B4313" s="296" t="str">
        <f t="shared" si="744"/>
        <v/>
      </c>
      <c r="C4313" s="296" t="str">
        <f t="shared" si="745"/>
        <v/>
      </c>
      <c r="D4313" s="297" t="str">
        <f t="shared" si="746"/>
        <v/>
      </c>
      <c r="E4313" s="298" t="str">
        <f t="shared" si="748"/>
        <v/>
      </c>
      <c r="F4313" s="297"/>
      <c r="G4313" s="297">
        <v>4313</v>
      </c>
      <c r="H4313" s="296" t="str">
        <f t="shared" si="747"/>
        <v/>
      </c>
      <c r="I4313" s="299" t="str">
        <f t="shared" si="740"/>
        <v/>
      </c>
      <c r="J4313" s="93"/>
      <c r="L4313" s="278">
        <f t="shared" si="741"/>
        <v>0</v>
      </c>
      <c r="M4313" s="278">
        <f t="shared" si="742"/>
        <v>0</v>
      </c>
      <c r="N4313" s="319">
        <f t="shared" si="743"/>
        <v>0</v>
      </c>
      <c r="O4313" s="300"/>
      <c r="P4313" s="300"/>
      <c r="Q4313" s="297"/>
      <c r="R4313" s="297"/>
      <c r="S4313" s="299" t="str">
        <f t="shared" si="749"/>
        <v/>
      </c>
    </row>
    <row r="4314" spans="1:19" ht="30" customHeight="1" x14ac:dyDescent="0.2">
      <c r="A4314" s="277" t="str">
        <f t="shared" si="739"/>
        <v/>
      </c>
      <c r="B4314" s="296" t="str">
        <f t="shared" si="744"/>
        <v/>
      </c>
      <c r="C4314" s="296" t="str">
        <f t="shared" si="745"/>
        <v/>
      </c>
      <c r="D4314" s="297" t="str">
        <f t="shared" si="746"/>
        <v/>
      </c>
      <c r="E4314" s="298" t="str">
        <f t="shared" si="748"/>
        <v/>
      </c>
      <c r="F4314" s="297"/>
      <c r="G4314" s="297">
        <v>4314</v>
      </c>
      <c r="H4314" s="296" t="str">
        <f t="shared" si="747"/>
        <v/>
      </c>
      <c r="I4314" s="299" t="str">
        <f t="shared" si="740"/>
        <v/>
      </c>
      <c r="J4314" s="93"/>
      <c r="L4314" s="278">
        <f t="shared" si="741"/>
        <v>0</v>
      </c>
      <c r="M4314" s="278">
        <f t="shared" si="742"/>
        <v>0</v>
      </c>
      <c r="N4314" s="319">
        <f t="shared" si="743"/>
        <v>0</v>
      </c>
      <c r="O4314" s="300"/>
      <c r="P4314" s="300"/>
      <c r="Q4314" s="297"/>
      <c r="R4314" s="297"/>
      <c r="S4314" s="299" t="str">
        <f t="shared" si="749"/>
        <v/>
      </c>
    </row>
    <row r="4315" spans="1:19" ht="30" customHeight="1" x14ac:dyDescent="0.2">
      <c r="A4315" s="277" t="str">
        <f t="shared" si="739"/>
        <v/>
      </c>
      <c r="B4315" s="296" t="str">
        <f t="shared" si="744"/>
        <v/>
      </c>
      <c r="C4315" s="296" t="str">
        <f t="shared" si="745"/>
        <v/>
      </c>
      <c r="D4315" s="297" t="str">
        <f t="shared" si="746"/>
        <v/>
      </c>
      <c r="E4315" s="298" t="str">
        <f t="shared" si="748"/>
        <v/>
      </c>
      <c r="F4315" s="297"/>
      <c r="G4315" s="297">
        <v>4315</v>
      </c>
      <c r="H4315" s="296" t="str">
        <f t="shared" si="747"/>
        <v/>
      </c>
      <c r="I4315" s="299" t="str">
        <f t="shared" si="740"/>
        <v/>
      </c>
      <c r="J4315" s="93"/>
      <c r="L4315" s="278">
        <f t="shared" si="741"/>
        <v>0</v>
      </c>
      <c r="M4315" s="278">
        <f t="shared" si="742"/>
        <v>0</v>
      </c>
      <c r="N4315" s="319">
        <f t="shared" si="743"/>
        <v>0</v>
      </c>
      <c r="O4315" s="300"/>
      <c r="P4315" s="300"/>
      <c r="Q4315" s="297"/>
      <c r="R4315" s="297"/>
      <c r="S4315" s="299" t="str">
        <f t="shared" si="749"/>
        <v/>
      </c>
    </row>
    <row r="4316" spans="1:19" ht="30" customHeight="1" x14ac:dyDescent="0.2">
      <c r="A4316" s="277" t="str">
        <f t="shared" si="739"/>
        <v/>
      </c>
      <c r="B4316" s="296" t="str">
        <f t="shared" si="744"/>
        <v/>
      </c>
      <c r="C4316" s="296" t="str">
        <f t="shared" si="745"/>
        <v/>
      </c>
      <c r="D4316" s="297" t="str">
        <f t="shared" si="746"/>
        <v/>
      </c>
      <c r="E4316" s="298" t="str">
        <f t="shared" si="748"/>
        <v/>
      </c>
      <c r="F4316" s="297"/>
      <c r="G4316" s="297">
        <v>4316</v>
      </c>
      <c r="H4316" s="296" t="str">
        <f t="shared" si="747"/>
        <v/>
      </c>
      <c r="I4316" s="299" t="str">
        <f t="shared" si="740"/>
        <v/>
      </c>
      <c r="J4316" s="93"/>
      <c r="L4316" s="278">
        <f t="shared" si="741"/>
        <v>0</v>
      </c>
      <c r="M4316" s="278">
        <f t="shared" si="742"/>
        <v>0</v>
      </c>
      <c r="N4316" s="319">
        <f t="shared" si="743"/>
        <v>0</v>
      </c>
      <c r="O4316" s="300"/>
      <c r="P4316" s="300"/>
      <c r="Q4316" s="297"/>
      <c r="R4316" s="297"/>
      <c r="S4316" s="299" t="str">
        <f t="shared" si="749"/>
        <v/>
      </c>
    </row>
    <row r="4317" spans="1:19" ht="30" customHeight="1" x14ac:dyDescent="0.2">
      <c r="A4317" s="277" t="str">
        <f t="shared" si="739"/>
        <v/>
      </c>
      <c r="B4317" s="296" t="str">
        <f t="shared" si="744"/>
        <v/>
      </c>
      <c r="C4317" s="296" t="str">
        <f t="shared" si="745"/>
        <v/>
      </c>
      <c r="D4317" s="297" t="str">
        <f t="shared" si="746"/>
        <v/>
      </c>
      <c r="E4317" s="298" t="str">
        <f t="shared" si="748"/>
        <v/>
      </c>
      <c r="F4317" s="297"/>
      <c r="G4317" s="297">
        <v>4317</v>
      </c>
      <c r="H4317" s="296" t="str">
        <f t="shared" si="747"/>
        <v/>
      </c>
      <c r="I4317" s="299" t="str">
        <f t="shared" si="740"/>
        <v/>
      </c>
      <c r="J4317" s="93"/>
      <c r="L4317" s="278">
        <f t="shared" si="741"/>
        <v>0</v>
      </c>
      <c r="M4317" s="278">
        <f t="shared" si="742"/>
        <v>0</v>
      </c>
      <c r="N4317" s="319">
        <f t="shared" si="743"/>
        <v>0</v>
      </c>
      <c r="O4317" s="300"/>
      <c r="P4317" s="300"/>
      <c r="Q4317" s="297"/>
      <c r="R4317" s="297"/>
      <c r="S4317" s="299" t="str">
        <f t="shared" si="749"/>
        <v/>
      </c>
    </row>
    <row r="4318" spans="1:19" ht="30" customHeight="1" x14ac:dyDescent="0.2">
      <c r="A4318" s="277" t="str">
        <f t="shared" si="739"/>
        <v/>
      </c>
      <c r="B4318" s="296" t="str">
        <f t="shared" si="744"/>
        <v/>
      </c>
      <c r="C4318" s="296" t="str">
        <f t="shared" si="745"/>
        <v/>
      </c>
      <c r="D4318" s="297" t="str">
        <f t="shared" si="746"/>
        <v/>
      </c>
      <c r="E4318" s="298" t="str">
        <f t="shared" si="748"/>
        <v/>
      </c>
      <c r="F4318" s="297"/>
      <c r="G4318" s="297">
        <v>4318</v>
      </c>
      <c r="H4318" s="296" t="str">
        <f t="shared" si="747"/>
        <v/>
      </c>
      <c r="I4318" s="299" t="str">
        <f t="shared" si="740"/>
        <v/>
      </c>
      <c r="J4318" s="93"/>
      <c r="L4318" s="278">
        <f t="shared" si="741"/>
        <v>0</v>
      </c>
      <c r="M4318" s="278">
        <f t="shared" si="742"/>
        <v>0</v>
      </c>
      <c r="N4318" s="319">
        <f t="shared" si="743"/>
        <v>0</v>
      </c>
      <c r="O4318" s="300"/>
      <c r="P4318" s="300"/>
      <c r="Q4318" s="297"/>
      <c r="R4318" s="297"/>
      <c r="S4318" s="299" t="str">
        <f t="shared" si="749"/>
        <v/>
      </c>
    </row>
    <row r="4319" spans="1:19" ht="30" customHeight="1" x14ac:dyDescent="0.2">
      <c r="A4319" s="277" t="str">
        <f t="shared" si="739"/>
        <v/>
      </c>
      <c r="B4319" s="296" t="str">
        <f t="shared" si="744"/>
        <v/>
      </c>
      <c r="C4319" s="296" t="str">
        <f t="shared" si="745"/>
        <v/>
      </c>
      <c r="D4319" s="297" t="str">
        <f t="shared" si="746"/>
        <v/>
      </c>
      <c r="E4319" s="298" t="str">
        <f t="shared" si="748"/>
        <v/>
      </c>
      <c r="F4319" s="297"/>
      <c r="G4319" s="297">
        <v>4319</v>
      </c>
      <c r="H4319" s="296" t="str">
        <f t="shared" si="747"/>
        <v/>
      </c>
      <c r="I4319" s="299" t="str">
        <f t="shared" si="740"/>
        <v/>
      </c>
      <c r="J4319" s="93"/>
      <c r="L4319" s="278">
        <f t="shared" si="741"/>
        <v>0</v>
      </c>
      <c r="M4319" s="278">
        <f t="shared" si="742"/>
        <v>0</v>
      </c>
      <c r="N4319" s="319">
        <f t="shared" si="743"/>
        <v>0</v>
      </c>
      <c r="O4319" s="300"/>
      <c r="P4319" s="300"/>
      <c r="Q4319" s="297"/>
      <c r="R4319" s="297"/>
      <c r="S4319" s="299" t="str">
        <f t="shared" si="749"/>
        <v/>
      </c>
    </row>
    <row r="4320" spans="1:19" ht="30" customHeight="1" x14ac:dyDescent="0.2">
      <c r="A4320" s="277" t="str">
        <f t="shared" si="739"/>
        <v/>
      </c>
      <c r="B4320" s="296" t="str">
        <f t="shared" si="744"/>
        <v/>
      </c>
      <c r="C4320" s="296" t="str">
        <f t="shared" si="745"/>
        <v/>
      </c>
      <c r="D4320" s="297" t="str">
        <f t="shared" si="746"/>
        <v/>
      </c>
      <c r="E4320" s="298" t="str">
        <f t="shared" si="748"/>
        <v/>
      </c>
      <c r="F4320" s="297"/>
      <c r="G4320" s="297">
        <v>4320</v>
      </c>
      <c r="H4320" s="296" t="str">
        <f t="shared" si="747"/>
        <v/>
      </c>
      <c r="I4320" s="299" t="str">
        <f t="shared" si="740"/>
        <v/>
      </c>
      <c r="J4320" s="93"/>
      <c r="L4320" s="278">
        <f t="shared" si="741"/>
        <v>0</v>
      </c>
      <c r="M4320" s="278">
        <f t="shared" si="742"/>
        <v>0</v>
      </c>
      <c r="N4320" s="319">
        <f t="shared" si="743"/>
        <v>0</v>
      </c>
      <c r="O4320" s="300"/>
      <c r="P4320" s="300"/>
      <c r="Q4320" s="297"/>
      <c r="R4320" s="297"/>
      <c r="S4320" s="299" t="str">
        <f t="shared" si="749"/>
        <v/>
      </c>
    </row>
    <row r="4321" spans="1:19" ht="30" customHeight="1" x14ac:dyDescent="0.2">
      <c r="A4321" s="277" t="str">
        <f t="shared" si="739"/>
        <v/>
      </c>
      <c r="B4321" s="296" t="str">
        <f t="shared" si="744"/>
        <v/>
      </c>
      <c r="C4321" s="296" t="str">
        <f t="shared" si="745"/>
        <v/>
      </c>
      <c r="D4321" s="297" t="str">
        <f t="shared" si="746"/>
        <v/>
      </c>
      <c r="E4321" s="298" t="str">
        <f t="shared" si="748"/>
        <v/>
      </c>
      <c r="F4321" s="297"/>
      <c r="G4321" s="297">
        <v>4321</v>
      </c>
      <c r="H4321" s="296" t="str">
        <f t="shared" si="747"/>
        <v/>
      </c>
      <c r="I4321" s="299" t="str">
        <f t="shared" si="740"/>
        <v/>
      </c>
      <c r="J4321" s="93"/>
      <c r="L4321" s="278">
        <f t="shared" si="741"/>
        <v>0</v>
      </c>
      <c r="M4321" s="278">
        <f t="shared" si="742"/>
        <v>0</v>
      </c>
      <c r="N4321" s="319">
        <f t="shared" si="743"/>
        <v>0</v>
      </c>
      <c r="O4321" s="300"/>
      <c r="P4321" s="300"/>
      <c r="Q4321" s="297"/>
      <c r="R4321" s="297"/>
      <c r="S4321" s="299" t="str">
        <f t="shared" si="749"/>
        <v/>
      </c>
    </row>
    <row r="4322" spans="1:19" ht="30" customHeight="1" x14ac:dyDescent="0.2">
      <c r="A4322" s="277" t="str">
        <f t="shared" si="739"/>
        <v/>
      </c>
      <c r="B4322" s="296" t="str">
        <f t="shared" si="744"/>
        <v/>
      </c>
      <c r="C4322" s="296" t="str">
        <f t="shared" si="745"/>
        <v/>
      </c>
      <c r="D4322" s="297" t="str">
        <f t="shared" si="746"/>
        <v/>
      </c>
      <c r="E4322" s="298" t="str">
        <f t="shared" si="748"/>
        <v/>
      </c>
      <c r="F4322" s="297"/>
      <c r="G4322" s="297">
        <v>4322</v>
      </c>
      <c r="H4322" s="296" t="str">
        <f t="shared" si="747"/>
        <v/>
      </c>
      <c r="I4322" s="299" t="str">
        <f t="shared" si="740"/>
        <v/>
      </c>
      <c r="J4322" s="93"/>
      <c r="L4322" s="278">
        <f t="shared" si="741"/>
        <v>0</v>
      </c>
      <c r="M4322" s="278">
        <f t="shared" si="742"/>
        <v>0</v>
      </c>
      <c r="N4322" s="319">
        <f t="shared" si="743"/>
        <v>0</v>
      </c>
      <c r="O4322" s="300"/>
      <c r="P4322" s="300"/>
      <c r="Q4322" s="297"/>
      <c r="R4322" s="297"/>
      <c r="S4322" s="299" t="str">
        <f t="shared" si="749"/>
        <v/>
      </c>
    </row>
    <row r="4323" spans="1:19" ht="30" customHeight="1" x14ac:dyDescent="0.2">
      <c r="A4323" s="277" t="str">
        <f t="shared" si="739"/>
        <v/>
      </c>
      <c r="B4323" s="296" t="str">
        <f t="shared" si="744"/>
        <v/>
      </c>
      <c r="C4323" s="296" t="str">
        <f t="shared" si="745"/>
        <v/>
      </c>
      <c r="D4323" s="297" t="str">
        <f t="shared" si="746"/>
        <v/>
      </c>
      <c r="E4323" s="298" t="str">
        <f t="shared" si="748"/>
        <v/>
      </c>
      <c r="F4323" s="297"/>
      <c r="G4323" s="297">
        <v>4323</v>
      </c>
      <c r="H4323" s="296" t="str">
        <f t="shared" si="747"/>
        <v/>
      </c>
      <c r="I4323" s="299" t="str">
        <f t="shared" si="740"/>
        <v/>
      </c>
      <c r="J4323" s="93"/>
      <c r="L4323" s="278">
        <f t="shared" si="741"/>
        <v>0</v>
      </c>
      <c r="M4323" s="278">
        <f t="shared" si="742"/>
        <v>0</v>
      </c>
      <c r="N4323" s="319">
        <f t="shared" si="743"/>
        <v>0</v>
      </c>
      <c r="O4323" s="300"/>
      <c r="P4323" s="300"/>
      <c r="Q4323" s="297"/>
      <c r="R4323" s="297"/>
      <c r="S4323" s="299" t="str">
        <f t="shared" si="749"/>
        <v/>
      </c>
    </row>
    <row r="4324" spans="1:19" ht="30" customHeight="1" x14ac:dyDescent="0.2">
      <c r="A4324" s="277" t="str">
        <f t="shared" si="739"/>
        <v/>
      </c>
      <c r="B4324" s="296" t="str">
        <f t="shared" si="744"/>
        <v/>
      </c>
      <c r="C4324" s="296" t="str">
        <f t="shared" si="745"/>
        <v/>
      </c>
      <c r="D4324" s="297" t="str">
        <f t="shared" si="746"/>
        <v/>
      </c>
      <c r="E4324" s="298" t="str">
        <f t="shared" si="748"/>
        <v/>
      </c>
      <c r="F4324" s="297"/>
      <c r="G4324" s="297">
        <v>4324</v>
      </c>
      <c r="H4324" s="296" t="str">
        <f t="shared" si="747"/>
        <v/>
      </c>
      <c r="I4324" s="299" t="str">
        <f t="shared" si="740"/>
        <v/>
      </c>
      <c r="J4324" s="93"/>
      <c r="L4324" s="278">
        <f t="shared" si="741"/>
        <v>0</v>
      </c>
      <c r="M4324" s="278">
        <f t="shared" si="742"/>
        <v>0</v>
      </c>
      <c r="N4324" s="319">
        <f t="shared" si="743"/>
        <v>0</v>
      </c>
      <c r="O4324" s="300"/>
      <c r="P4324" s="300"/>
      <c r="Q4324" s="297"/>
      <c r="R4324" s="297"/>
      <c r="S4324" s="299" t="str">
        <f t="shared" si="749"/>
        <v/>
      </c>
    </row>
    <row r="4325" spans="1:19" ht="30" customHeight="1" x14ac:dyDescent="0.2">
      <c r="A4325" s="277" t="str">
        <f t="shared" si="739"/>
        <v/>
      </c>
      <c r="B4325" s="296" t="str">
        <f t="shared" si="744"/>
        <v/>
      </c>
      <c r="C4325" s="296" t="str">
        <f t="shared" si="745"/>
        <v/>
      </c>
      <c r="D4325" s="297" t="str">
        <f t="shared" si="746"/>
        <v/>
      </c>
      <c r="E4325" s="298" t="str">
        <f t="shared" si="748"/>
        <v/>
      </c>
      <c r="F4325" s="297"/>
      <c r="G4325" s="297">
        <v>4325</v>
      </c>
      <c r="H4325" s="296" t="str">
        <f t="shared" si="747"/>
        <v/>
      </c>
      <c r="I4325" s="299" t="str">
        <f t="shared" si="740"/>
        <v/>
      </c>
      <c r="J4325" s="93"/>
      <c r="L4325" s="278">
        <f t="shared" si="741"/>
        <v>0</v>
      </c>
      <c r="M4325" s="278">
        <f t="shared" si="742"/>
        <v>0</v>
      </c>
      <c r="N4325" s="319">
        <f t="shared" si="743"/>
        <v>0</v>
      </c>
      <c r="O4325" s="300"/>
      <c r="P4325" s="300"/>
      <c r="Q4325" s="297"/>
      <c r="R4325" s="297"/>
      <c r="S4325" s="299" t="str">
        <f t="shared" si="749"/>
        <v/>
      </c>
    </row>
    <row r="4326" spans="1:19" ht="30" customHeight="1" x14ac:dyDescent="0.2">
      <c r="A4326" s="277" t="str">
        <f t="shared" si="739"/>
        <v/>
      </c>
      <c r="B4326" s="296" t="str">
        <f t="shared" si="744"/>
        <v/>
      </c>
      <c r="C4326" s="296" t="str">
        <f t="shared" si="745"/>
        <v/>
      </c>
      <c r="D4326" s="297" t="str">
        <f t="shared" si="746"/>
        <v/>
      </c>
      <c r="E4326" s="298" t="str">
        <f t="shared" si="748"/>
        <v/>
      </c>
      <c r="F4326" s="297"/>
      <c r="G4326" s="297">
        <v>4326</v>
      </c>
      <c r="H4326" s="296" t="str">
        <f t="shared" si="747"/>
        <v/>
      </c>
      <c r="I4326" s="299" t="str">
        <f t="shared" si="740"/>
        <v/>
      </c>
      <c r="J4326" s="93"/>
      <c r="L4326" s="278">
        <f t="shared" si="741"/>
        <v>0</v>
      </c>
      <c r="M4326" s="278">
        <f t="shared" si="742"/>
        <v>0</v>
      </c>
      <c r="N4326" s="319">
        <f t="shared" si="743"/>
        <v>0</v>
      </c>
      <c r="O4326" s="300"/>
      <c r="P4326" s="300"/>
      <c r="Q4326" s="297"/>
      <c r="R4326" s="297"/>
      <c r="S4326" s="299" t="str">
        <f t="shared" si="749"/>
        <v/>
      </c>
    </row>
    <row r="4327" spans="1:19" ht="30" customHeight="1" x14ac:dyDescent="0.2">
      <c r="A4327" s="277" t="str">
        <f t="shared" si="739"/>
        <v/>
      </c>
      <c r="B4327" s="296" t="str">
        <f t="shared" si="744"/>
        <v/>
      </c>
      <c r="C4327" s="296" t="str">
        <f t="shared" si="745"/>
        <v/>
      </c>
      <c r="D4327" s="297" t="str">
        <f t="shared" si="746"/>
        <v/>
      </c>
      <c r="E4327" s="298" t="str">
        <f t="shared" si="748"/>
        <v/>
      </c>
      <c r="F4327" s="297"/>
      <c r="G4327" s="297">
        <v>4327</v>
      </c>
      <c r="H4327" s="296" t="str">
        <f t="shared" si="747"/>
        <v/>
      </c>
      <c r="I4327" s="299" t="str">
        <f t="shared" si="740"/>
        <v/>
      </c>
      <c r="J4327" s="93"/>
      <c r="L4327" s="278">
        <f t="shared" si="741"/>
        <v>0</v>
      </c>
      <c r="M4327" s="278">
        <f t="shared" si="742"/>
        <v>0</v>
      </c>
      <c r="N4327" s="319">
        <f t="shared" si="743"/>
        <v>0</v>
      </c>
      <c r="O4327" s="300"/>
      <c r="P4327" s="300"/>
      <c r="Q4327" s="297"/>
      <c r="R4327" s="297"/>
      <c r="S4327" s="299" t="str">
        <f t="shared" si="749"/>
        <v/>
      </c>
    </row>
    <row r="4328" spans="1:19" ht="30" customHeight="1" x14ac:dyDescent="0.2">
      <c r="A4328" s="277" t="str">
        <f t="shared" si="739"/>
        <v/>
      </c>
      <c r="B4328" s="296" t="str">
        <f t="shared" si="744"/>
        <v/>
      </c>
      <c r="C4328" s="296" t="str">
        <f t="shared" si="745"/>
        <v/>
      </c>
      <c r="D4328" s="297" t="str">
        <f t="shared" si="746"/>
        <v/>
      </c>
      <c r="E4328" s="298" t="str">
        <f t="shared" si="748"/>
        <v/>
      </c>
      <c r="F4328" s="297"/>
      <c r="G4328" s="297">
        <v>4328</v>
      </c>
      <c r="H4328" s="296" t="str">
        <f t="shared" si="747"/>
        <v/>
      </c>
      <c r="I4328" s="299" t="str">
        <f t="shared" si="740"/>
        <v/>
      </c>
      <c r="J4328" s="93"/>
      <c r="L4328" s="278">
        <f t="shared" si="741"/>
        <v>0</v>
      </c>
      <c r="M4328" s="278">
        <f t="shared" si="742"/>
        <v>0</v>
      </c>
      <c r="N4328" s="319">
        <f t="shared" si="743"/>
        <v>0</v>
      </c>
      <c r="O4328" s="300"/>
      <c r="P4328" s="300"/>
      <c r="Q4328" s="297"/>
      <c r="R4328" s="297"/>
      <c r="S4328" s="299" t="str">
        <f t="shared" si="749"/>
        <v/>
      </c>
    </row>
    <row r="4329" spans="1:19" ht="30" customHeight="1" x14ac:dyDescent="0.2">
      <c r="A4329" s="277" t="str">
        <f t="shared" si="739"/>
        <v/>
      </c>
      <c r="B4329" s="296" t="str">
        <f t="shared" si="744"/>
        <v/>
      </c>
      <c r="C4329" s="296" t="str">
        <f t="shared" si="745"/>
        <v/>
      </c>
      <c r="D4329" s="297" t="str">
        <f t="shared" si="746"/>
        <v/>
      </c>
      <c r="E4329" s="298" t="str">
        <f t="shared" si="748"/>
        <v/>
      </c>
      <c r="F4329" s="297"/>
      <c r="G4329" s="297">
        <v>4329</v>
      </c>
      <c r="H4329" s="296" t="str">
        <f t="shared" si="747"/>
        <v/>
      </c>
      <c r="I4329" s="299" t="str">
        <f t="shared" si="740"/>
        <v/>
      </c>
      <c r="J4329" s="93"/>
      <c r="L4329" s="278">
        <f t="shared" si="741"/>
        <v>0</v>
      </c>
      <c r="M4329" s="278">
        <f t="shared" si="742"/>
        <v>0</v>
      </c>
      <c r="N4329" s="319">
        <f t="shared" si="743"/>
        <v>0</v>
      </c>
      <c r="O4329" s="300"/>
      <c r="P4329" s="300"/>
      <c r="Q4329" s="297"/>
      <c r="R4329" s="297"/>
      <c r="S4329" s="299" t="str">
        <f t="shared" si="749"/>
        <v/>
      </c>
    </row>
    <row r="4330" spans="1:19" ht="30" customHeight="1" x14ac:dyDescent="0.2">
      <c r="A4330" s="277" t="str">
        <f t="shared" si="739"/>
        <v/>
      </c>
      <c r="B4330" s="296" t="str">
        <f t="shared" si="744"/>
        <v/>
      </c>
      <c r="C4330" s="296" t="str">
        <f t="shared" si="745"/>
        <v/>
      </c>
      <c r="D4330" s="297" t="str">
        <f t="shared" si="746"/>
        <v/>
      </c>
      <c r="E4330" s="298" t="str">
        <f t="shared" si="748"/>
        <v/>
      </c>
      <c r="F4330" s="297"/>
      <c r="G4330" s="297">
        <v>4330</v>
      </c>
      <c r="H4330" s="296" t="str">
        <f t="shared" si="747"/>
        <v/>
      </c>
      <c r="I4330" s="299" t="str">
        <f t="shared" si="740"/>
        <v/>
      </c>
      <c r="J4330" s="93"/>
      <c r="L4330" s="278">
        <f t="shared" si="741"/>
        <v>0</v>
      </c>
      <c r="M4330" s="278">
        <f t="shared" si="742"/>
        <v>0</v>
      </c>
      <c r="N4330" s="319">
        <f t="shared" si="743"/>
        <v>0</v>
      </c>
      <c r="O4330" s="300"/>
      <c r="P4330" s="300"/>
      <c r="Q4330" s="297"/>
      <c r="R4330" s="297"/>
      <c r="S4330" s="299" t="str">
        <f t="shared" si="749"/>
        <v/>
      </c>
    </row>
    <row r="4331" spans="1:19" ht="30" customHeight="1" x14ac:dyDescent="0.2">
      <c r="A4331" s="277" t="str">
        <f t="shared" si="739"/>
        <v/>
      </c>
      <c r="B4331" s="296" t="str">
        <f t="shared" si="744"/>
        <v/>
      </c>
      <c r="C4331" s="296" t="str">
        <f t="shared" si="745"/>
        <v/>
      </c>
      <c r="D4331" s="297" t="str">
        <f t="shared" si="746"/>
        <v/>
      </c>
      <c r="E4331" s="298" t="str">
        <f t="shared" si="748"/>
        <v/>
      </c>
      <c r="F4331" s="297"/>
      <c r="G4331" s="297">
        <v>4331</v>
      </c>
      <c r="H4331" s="296" t="str">
        <f t="shared" si="747"/>
        <v/>
      </c>
      <c r="I4331" s="299" t="str">
        <f t="shared" si="740"/>
        <v/>
      </c>
      <c r="J4331" s="93"/>
      <c r="L4331" s="278">
        <f t="shared" si="741"/>
        <v>0</v>
      </c>
      <c r="M4331" s="278">
        <f t="shared" si="742"/>
        <v>0</v>
      </c>
      <c r="N4331" s="319">
        <f t="shared" si="743"/>
        <v>0</v>
      </c>
      <c r="O4331" s="300"/>
      <c r="P4331" s="300"/>
      <c r="Q4331" s="297"/>
      <c r="R4331" s="297"/>
      <c r="S4331" s="299" t="str">
        <f t="shared" si="749"/>
        <v/>
      </c>
    </row>
    <row r="4332" spans="1:19" ht="30" customHeight="1" x14ac:dyDescent="0.2">
      <c r="A4332" s="277" t="str">
        <f t="shared" si="739"/>
        <v/>
      </c>
      <c r="B4332" s="296" t="str">
        <f t="shared" si="744"/>
        <v/>
      </c>
      <c r="C4332" s="296" t="str">
        <f t="shared" si="745"/>
        <v/>
      </c>
      <c r="D4332" s="297" t="str">
        <f t="shared" si="746"/>
        <v/>
      </c>
      <c r="E4332" s="298" t="str">
        <f t="shared" si="748"/>
        <v/>
      </c>
      <c r="F4332" s="297"/>
      <c r="G4332" s="297">
        <v>4332</v>
      </c>
      <c r="H4332" s="296" t="str">
        <f t="shared" si="747"/>
        <v/>
      </c>
      <c r="I4332" s="299" t="str">
        <f t="shared" si="740"/>
        <v/>
      </c>
      <c r="J4332" s="93"/>
      <c r="L4332" s="278">
        <f t="shared" si="741"/>
        <v>0</v>
      </c>
      <c r="M4332" s="278">
        <f t="shared" si="742"/>
        <v>0</v>
      </c>
      <c r="N4332" s="319">
        <f t="shared" si="743"/>
        <v>0</v>
      </c>
      <c r="O4332" s="300"/>
      <c r="P4332" s="300"/>
      <c r="Q4332" s="297"/>
      <c r="R4332" s="297"/>
      <c r="S4332" s="299" t="str">
        <f t="shared" si="749"/>
        <v/>
      </c>
    </row>
    <row r="4333" spans="1:19" ht="30" customHeight="1" x14ac:dyDescent="0.2">
      <c r="A4333" s="277" t="str">
        <f t="shared" si="739"/>
        <v/>
      </c>
      <c r="B4333" s="296" t="str">
        <f t="shared" si="744"/>
        <v/>
      </c>
      <c r="C4333" s="296" t="str">
        <f t="shared" si="745"/>
        <v/>
      </c>
      <c r="D4333" s="297" t="str">
        <f t="shared" si="746"/>
        <v/>
      </c>
      <c r="E4333" s="298" t="str">
        <f t="shared" si="748"/>
        <v/>
      </c>
      <c r="F4333" s="297"/>
      <c r="G4333" s="297">
        <v>4333</v>
      </c>
      <c r="H4333" s="296" t="str">
        <f t="shared" si="747"/>
        <v/>
      </c>
      <c r="I4333" s="299" t="str">
        <f t="shared" si="740"/>
        <v/>
      </c>
      <c r="J4333" s="93"/>
      <c r="L4333" s="278">
        <f t="shared" si="741"/>
        <v>0</v>
      </c>
      <c r="M4333" s="278">
        <f t="shared" si="742"/>
        <v>0</v>
      </c>
      <c r="N4333" s="319">
        <f t="shared" si="743"/>
        <v>0</v>
      </c>
      <c r="O4333" s="300"/>
      <c r="P4333" s="300"/>
      <c r="Q4333" s="297"/>
      <c r="R4333" s="297"/>
      <c r="S4333" s="299" t="str">
        <f t="shared" si="749"/>
        <v/>
      </c>
    </row>
    <row r="4334" spans="1:19" ht="30" customHeight="1" x14ac:dyDescent="0.2">
      <c r="A4334" s="277" t="str">
        <f t="shared" si="739"/>
        <v/>
      </c>
      <c r="B4334" s="296" t="str">
        <f t="shared" si="744"/>
        <v/>
      </c>
      <c r="C4334" s="296" t="str">
        <f t="shared" si="745"/>
        <v/>
      </c>
      <c r="D4334" s="297" t="str">
        <f t="shared" si="746"/>
        <v/>
      </c>
      <c r="E4334" s="298" t="str">
        <f t="shared" si="748"/>
        <v/>
      </c>
      <c r="F4334" s="297"/>
      <c r="G4334" s="297">
        <v>4334</v>
      </c>
      <c r="H4334" s="296" t="str">
        <f t="shared" si="747"/>
        <v/>
      </c>
      <c r="I4334" s="299" t="str">
        <f t="shared" si="740"/>
        <v/>
      </c>
      <c r="J4334" s="93"/>
      <c r="L4334" s="278">
        <f t="shared" si="741"/>
        <v>0</v>
      </c>
      <c r="M4334" s="278">
        <f t="shared" si="742"/>
        <v>0</v>
      </c>
      <c r="N4334" s="319">
        <f t="shared" si="743"/>
        <v>0</v>
      </c>
      <c r="O4334" s="300"/>
      <c r="P4334" s="300"/>
      <c r="Q4334" s="297"/>
      <c r="R4334" s="297"/>
      <c r="S4334" s="299" t="str">
        <f t="shared" si="749"/>
        <v/>
      </c>
    </row>
    <row r="4335" spans="1:19" ht="30" customHeight="1" x14ac:dyDescent="0.2">
      <c r="A4335" s="277" t="str">
        <f t="shared" si="739"/>
        <v/>
      </c>
      <c r="B4335" s="296" t="str">
        <f t="shared" si="744"/>
        <v/>
      </c>
      <c r="C4335" s="296" t="str">
        <f t="shared" si="745"/>
        <v/>
      </c>
      <c r="D4335" s="297" t="str">
        <f t="shared" si="746"/>
        <v/>
      </c>
      <c r="E4335" s="298" t="str">
        <f t="shared" si="748"/>
        <v/>
      </c>
      <c r="F4335" s="297"/>
      <c r="G4335" s="297">
        <v>4335</v>
      </c>
      <c r="H4335" s="296" t="str">
        <f t="shared" si="747"/>
        <v/>
      </c>
      <c r="I4335" s="299" t="str">
        <f t="shared" si="740"/>
        <v/>
      </c>
      <c r="J4335" s="93"/>
      <c r="L4335" s="278">
        <f t="shared" si="741"/>
        <v>0</v>
      </c>
      <c r="M4335" s="278">
        <f t="shared" si="742"/>
        <v>0</v>
      </c>
      <c r="N4335" s="319">
        <f t="shared" si="743"/>
        <v>0</v>
      </c>
      <c r="O4335" s="300"/>
      <c r="P4335" s="300"/>
      <c r="Q4335" s="297"/>
      <c r="R4335" s="297"/>
      <c r="S4335" s="299" t="str">
        <f t="shared" si="749"/>
        <v/>
      </c>
    </row>
    <row r="4336" spans="1:19" ht="30" customHeight="1" x14ac:dyDescent="0.2">
      <c r="A4336" s="277" t="str">
        <f t="shared" si="739"/>
        <v/>
      </c>
      <c r="B4336" s="296" t="str">
        <f t="shared" si="744"/>
        <v/>
      </c>
      <c r="C4336" s="296" t="str">
        <f t="shared" si="745"/>
        <v/>
      </c>
      <c r="D4336" s="297" t="str">
        <f t="shared" si="746"/>
        <v/>
      </c>
      <c r="E4336" s="298" t="str">
        <f t="shared" si="748"/>
        <v/>
      </c>
      <c r="F4336" s="297"/>
      <c r="G4336" s="297">
        <v>4336</v>
      </c>
      <c r="H4336" s="296" t="str">
        <f t="shared" si="747"/>
        <v/>
      </c>
      <c r="I4336" s="299" t="str">
        <f t="shared" si="740"/>
        <v/>
      </c>
      <c r="J4336" s="93"/>
      <c r="L4336" s="278">
        <f t="shared" si="741"/>
        <v>0</v>
      </c>
      <c r="M4336" s="278">
        <f t="shared" si="742"/>
        <v>0</v>
      </c>
      <c r="N4336" s="319">
        <f t="shared" si="743"/>
        <v>0</v>
      </c>
      <c r="O4336" s="300"/>
      <c r="P4336" s="300"/>
      <c r="Q4336" s="297"/>
      <c r="R4336" s="297"/>
      <c r="S4336" s="299" t="str">
        <f t="shared" si="749"/>
        <v/>
      </c>
    </row>
    <row r="4337" spans="1:19" ht="30" customHeight="1" x14ac:dyDescent="0.2">
      <c r="A4337" s="277" t="str">
        <f t="shared" si="739"/>
        <v/>
      </c>
      <c r="B4337" s="296" t="str">
        <f t="shared" si="744"/>
        <v/>
      </c>
      <c r="C4337" s="296" t="str">
        <f t="shared" si="745"/>
        <v/>
      </c>
      <c r="D4337" s="297" t="str">
        <f t="shared" si="746"/>
        <v/>
      </c>
      <c r="E4337" s="298" t="str">
        <f t="shared" si="748"/>
        <v/>
      </c>
      <c r="F4337" s="297"/>
      <c r="G4337" s="297">
        <v>4337</v>
      </c>
      <c r="H4337" s="296" t="str">
        <f t="shared" si="747"/>
        <v/>
      </c>
      <c r="I4337" s="299" t="str">
        <f t="shared" si="740"/>
        <v/>
      </c>
      <c r="J4337" s="93"/>
      <c r="L4337" s="278">
        <f t="shared" si="741"/>
        <v>0</v>
      </c>
      <c r="M4337" s="278">
        <f t="shared" si="742"/>
        <v>0</v>
      </c>
      <c r="N4337" s="319">
        <f t="shared" si="743"/>
        <v>0</v>
      </c>
      <c r="O4337" s="300"/>
      <c r="P4337" s="300"/>
      <c r="Q4337" s="297"/>
      <c r="R4337" s="297"/>
      <c r="S4337" s="299" t="str">
        <f t="shared" si="749"/>
        <v/>
      </c>
    </row>
    <row r="4338" spans="1:19" ht="30" customHeight="1" x14ac:dyDescent="0.2">
      <c r="A4338" s="277" t="str">
        <f t="shared" si="739"/>
        <v/>
      </c>
      <c r="B4338" s="296" t="str">
        <f t="shared" si="744"/>
        <v/>
      </c>
      <c r="C4338" s="296" t="str">
        <f t="shared" si="745"/>
        <v/>
      </c>
      <c r="D4338" s="297" t="str">
        <f t="shared" si="746"/>
        <v/>
      </c>
      <c r="E4338" s="298" t="str">
        <f t="shared" si="748"/>
        <v/>
      </c>
      <c r="F4338" s="297"/>
      <c r="G4338" s="297">
        <v>4338</v>
      </c>
      <c r="H4338" s="296" t="str">
        <f t="shared" si="747"/>
        <v/>
      </c>
      <c r="I4338" s="299" t="str">
        <f t="shared" si="740"/>
        <v/>
      </c>
      <c r="J4338" s="93"/>
      <c r="L4338" s="278">
        <f t="shared" si="741"/>
        <v>0</v>
      </c>
      <c r="M4338" s="278">
        <f t="shared" si="742"/>
        <v>0</v>
      </c>
      <c r="N4338" s="319">
        <f t="shared" si="743"/>
        <v>0</v>
      </c>
      <c r="O4338" s="300"/>
      <c r="P4338" s="300"/>
      <c r="Q4338" s="297"/>
      <c r="R4338" s="297"/>
      <c r="S4338" s="299" t="str">
        <f t="shared" si="749"/>
        <v/>
      </c>
    </row>
    <row r="4339" spans="1:19" ht="30" customHeight="1" x14ac:dyDescent="0.2">
      <c r="A4339" s="277" t="str">
        <f t="shared" si="739"/>
        <v/>
      </c>
      <c r="B4339" s="296" t="str">
        <f t="shared" si="744"/>
        <v/>
      </c>
      <c r="C4339" s="296" t="str">
        <f t="shared" si="745"/>
        <v/>
      </c>
      <c r="D4339" s="297" t="str">
        <f t="shared" si="746"/>
        <v/>
      </c>
      <c r="E4339" s="298" t="str">
        <f t="shared" si="748"/>
        <v/>
      </c>
      <c r="F4339" s="297"/>
      <c r="G4339" s="297">
        <v>4339</v>
      </c>
      <c r="H4339" s="296" t="str">
        <f t="shared" si="747"/>
        <v/>
      </c>
      <c r="I4339" s="299" t="str">
        <f t="shared" si="740"/>
        <v/>
      </c>
      <c r="J4339" s="93"/>
      <c r="L4339" s="278">
        <f t="shared" si="741"/>
        <v>0</v>
      </c>
      <c r="M4339" s="278">
        <f t="shared" si="742"/>
        <v>0</v>
      </c>
      <c r="N4339" s="319">
        <f t="shared" si="743"/>
        <v>0</v>
      </c>
      <c r="O4339" s="300"/>
      <c r="P4339" s="300"/>
      <c r="Q4339" s="297"/>
      <c r="R4339" s="297"/>
      <c r="S4339" s="299" t="str">
        <f t="shared" si="749"/>
        <v/>
      </c>
    </row>
    <row r="4340" spans="1:19" ht="30" customHeight="1" x14ac:dyDescent="0.2">
      <c r="A4340" s="277" t="str">
        <f t="shared" si="739"/>
        <v/>
      </c>
      <c r="B4340" s="296" t="str">
        <f t="shared" si="744"/>
        <v/>
      </c>
      <c r="C4340" s="296" t="str">
        <f t="shared" si="745"/>
        <v/>
      </c>
      <c r="D4340" s="297" t="str">
        <f t="shared" si="746"/>
        <v/>
      </c>
      <c r="E4340" s="298" t="str">
        <f t="shared" si="748"/>
        <v/>
      </c>
      <c r="F4340" s="297"/>
      <c r="G4340" s="297">
        <v>4340</v>
      </c>
      <c r="H4340" s="296" t="str">
        <f t="shared" si="747"/>
        <v/>
      </c>
      <c r="I4340" s="299" t="str">
        <f t="shared" si="740"/>
        <v/>
      </c>
      <c r="J4340" s="93"/>
      <c r="L4340" s="278">
        <f t="shared" si="741"/>
        <v>0</v>
      </c>
      <c r="M4340" s="278">
        <f t="shared" si="742"/>
        <v>0</v>
      </c>
      <c r="N4340" s="319">
        <f t="shared" si="743"/>
        <v>0</v>
      </c>
      <c r="O4340" s="300"/>
      <c r="P4340" s="300"/>
      <c r="Q4340" s="297"/>
      <c r="R4340" s="297"/>
      <c r="S4340" s="299" t="str">
        <f t="shared" si="749"/>
        <v/>
      </c>
    </row>
    <row r="4341" spans="1:19" ht="30" customHeight="1" x14ac:dyDescent="0.2">
      <c r="A4341" s="277" t="str">
        <f t="shared" si="739"/>
        <v/>
      </c>
      <c r="B4341" s="296" t="str">
        <f t="shared" si="744"/>
        <v/>
      </c>
      <c r="C4341" s="296" t="str">
        <f t="shared" si="745"/>
        <v/>
      </c>
      <c r="D4341" s="297" t="str">
        <f t="shared" si="746"/>
        <v/>
      </c>
      <c r="E4341" s="298" t="str">
        <f t="shared" si="748"/>
        <v/>
      </c>
      <c r="F4341" s="297"/>
      <c r="G4341" s="297">
        <v>4341</v>
      </c>
      <c r="H4341" s="296" t="str">
        <f t="shared" si="747"/>
        <v/>
      </c>
      <c r="I4341" s="299" t="str">
        <f t="shared" si="740"/>
        <v/>
      </c>
      <c r="J4341" s="93"/>
      <c r="L4341" s="278">
        <f t="shared" si="741"/>
        <v>0</v>
      </c>
      <c r="M4341" s="278">
        <f t="shared" si="742"/>
        <v>0</v>
      </c>
      <c r="N4341" s="319">
        <f t="shared" si="743"/>
        <v>0</v>
      </c>
      <c r="O4341" s="300"/>
      <c r="P4341" s="300"/>
      <c r="Q4341" s="297"/>
      <c r="R4341" s="297"/>
      <c r="S4341" s="299" t="str">
        <f t="shared" si="749"/>
        <v/>
      </c>
    </row>
    <row r="4342" spans="1:19" ht="30" customHeight="1" x14ac:dyDescent="0.2">
      <c r="A4342" s="277" t="str">
        <f t="shared" si="739"/>
        <v/>
      </c>
      <c r="B4342" s="296" t="str">
        <f t="shared" si="744"/>
        <v/>
      </c>
      <c r="C4342" s="296" t="str">
        <f t="shared" si="745"/>
        <v/>
      </c>
      <c r="D4342" s="297" t="str">
        <f t="shared" si="746"/>
        <v/>
      </c>
      <c r="E4342" s="298" t="str">
        <f t="shared" si="748"/>
        <v/>
      </c>
      <c r="F4342" s="297"/>
      <c r="G4342" s="297">
        <v>4342</v>
      </c>
      <c r="H4342" s="296" t="str">
        <f t="shared" si="747"/>
        <v/>
      </c>
      <c r="I4342" s="299" t="str">
        <f t="shared" si="740"/>
        <v/>
      </c>
      <c r="J4342" s="93"/>
      <c r="L4342" s="278">
        <f t="shared" si="741"/>
        <v>0</v>
      </c>
      <c r="M4342" s="278">
        <f t="shared" si="742"/>
        <v>0</v>
      </c>
      <c r="N4342" s="319">
        <f t="shared" si="743"/>
        <v>0</v>
      </c>
      <c r="O4342" s="300"/>
      <c r="P4342" s="300"/>
      <c r="Q4342" s="297"/>
      <c r="R4342" s="297"/>
      <c r="S4342" s="299" t="str">
        <f t="shared" si="749"/>
        <v/>
      </c>
    </row>
    <row r="4343" spans="1:19" ht="30" customHeight="1" x14ac:dyDescent="0.2">
      <c r="A4343" s="277" t="str">
        <f t="shared" si="739"/>
        <v/>
      </c>
      <c r="B4343" s="296" t="str">
        <f t="shared" si="744"/>
        <v/>
      </c>
      <c r="C4343" s="296" t="str">
        <f t="shared" si="745"/>
        <v/>
      </c>
      <c r="D4343" s="297" t="str">
        <f t="shared" si="746"/>
        <v/>
      </c>
      <c r="E4343" s="298" t="str">
        <f t="shared" si="748"/>
        <v/>
      </c>
      <c r="F4343" s="297"/>
      <c r="G4343" s="297">
        <v>4343</v>
      </c>
      <c r="H4343" s="296" t="str">
        <f t="shared" si="747"/>
        <v/>
      </c>
      <c r="I4343" s="299" t="str">
        <f t="shared" si="740"/>
        <v/>
      </c>
      <c r="J4343" s="93"/>
      <c r="L4343" s="278">
        <f t="shared" si="741"/>
        <v>0</v>
      </c>
      <c r="M4343" s="278">
        <f t="shared" si="742"/>
        <v>0</v>
      </c>
      <c r="N4343" s="319">
        <f t="shared" si="743"/>
        <v>0</v>
      </c>
      <c r="O4343" s="300"/>
      <c r="P4343" s="300"/>
      <c r="Q4343" s="297"/>
      <c r="R4343" s="297"/>
      <c r="S4343" s="299" t="str">
        <f t="shared" si="749"/>
        <v/>
      </c>
    </row>
    <row r="4344" spans="1:19" ht="30" customHeight="1" x14ac:dyDescent="0.2">
      <c r="A4344" s="277" t="str">
        <f t="shared" si="739"/>
        <v/>
      </c>
      <c r="B4344" s="296" t="str">
        <f t="shared" si="744"/>
        <v/>
      </c>
      <c r="C4344" s="296" t="str">
        <f t="shared" si="745"/>
        <v/>
      </c>
      <c r="D4344" s="297" t="str">
        <f t="shared" si="746"/>
        <v/>
      </c>
      <c r="E4344" s="298" t="str">
        <f t="shared" si="748"/>
        <v/>
      </c>
      <c r="F4344" s="297"/>
      <c r="G4344" s="297">
        <v>4344</v>
      </c>
      <c r="H4344" s="296" t="str">
        <f t="shared" si="747"/>
        <v/>
      </c>
      <c r="I4344" s="299" t="str">
        <f t="shared" si="740"/>
        <v/>
      </c>
      <c r="J4344" s="93"/>
      <c r="L4344" s="278">
        <f t="shared" si="741"/>
        <v>0</v>
      </c>
      <c r="M4344" s="278">
        <f t="shared" si="742"/>
        <v>0</v>
      </c>
      <c r="N4344" s="319">
        <f t="shared" si="743"/>
        <v>0</v>
      </c>
      <c r="O4344" s="300"/>
      <c r="P4344" s="300"/>
      <c r="Q4344" s="297"/>
      <c r="R4344" s="297"/>
      <c r="S4344" s="299" t="str">
        <f t="shared" si="749"/>
        <v/>
      </c>
    </row>
    <row r="4345" spans="1:19" ht="30" customHeight="1" x14ac:dyDescent="0.2">
      <c r="A4345" s="277" t="str">
        <f t="shared" si="739"/>
        <v/>
      </c>
      <c r="B4345" s="296" t="str">
        <f t="shared" si="744"/>
        <v/>
      </c>
      <c r="C4345" s="296" t="str">
        <f t="shared" si="745"/>
        <v/>
      </c>
      <c r="D4345" s="297" t="str">
        <f t="shared" si="746"/>
        <v/>
      </c>
      <c r="E4345" s="298" t="str">
        <f t="shared" si="748"/>
        <v/>
      </c>
      <c r="F4345" s="297"/>
      <c r="G4345" s="297">
        <v>4345</v>
      </c>
      <c r="H4345" s="296" t="str">
        <f t="shared" si="747"/>
        <v/>
      </c>
      <c r="I4345" s="299" t="str">
        <f t="shared" si="740"/>
        <v/>
      </c>
      <c r="J4345" s="93"/>
      <c r="L4345" s="278">
        <f t="shared" si="741"/>
        <v>0</v>
      </c>
      <c r="M4345" s="278">
        <f t="shared" si="742"/>
        <v>0</v>
      </c>
      <c r="N4345" s="319">
        <f t="shared" si="743"/>
        <v>0</v>
      </c>
      <c r="O4345" s="300"/>
      <c r="P4345" s="300"/>
      <c r="Q4345" s="297"/>
      <c r="R4345" s="297"/>
      <c r="S4345" s="299" t="str">
        <f t="shared" si="749"/>
        <v/>
      </c>
    </row>
    <row r="4346" spans="1:19" ht="30" customHeight="1" x14ac:dyDescent="0.2">
      <c r="A4346" s="277" t="str">
        <f t="shared" si="739"/>
        <v/>
      </c>
      <c r="B4346" s="296" t="str">
        <f t="shared" si="744"/>
        <v/>
      </c>
      <c r="C4346" s="296" t="str">
        <f t="shared" si="745"/>
        <v/>
      </c>
      <c r="D4346" s="297" t="str">
        <f t="shared" si="746"/>
        <v/>
      </c>
      <c r="E4346" s="298" t="str">
        <f t="shared" si="748"/>
        <v/>
      </c>
      <c r="F4346" s="297"/>
      <c r="G4346" s="297">
        <v>4346</v>
      </c>
      <c r="H4346" s="296" t="str">
        <f t="shared" si="747"/>
        <v/>
      </c>
      <c r="I4346" s="299" t="str">
        <f t="shared" si="740"/>
        <v/>
      </c>
      <c r="J4346" s="93"/>
      <c r="L4346" s="278">
        <f t="shared" si="741"/>
        <v>0</v>
      </c>
      <c r="M4346" s="278">
        <f t="shared" si="742"/>
        <v>0</v>
      </c>
      <c r="N4346" s="319">
        <f t="shared" si="743"/>
        <v>0</v>
      </c>
      <c r="O4346" s="300"/>
      <c r="P4346" s="300"/>
      <c r="Q4346" s="297"/>
      <c r="R4346" s="297"/>
      <c r="S4346" s="299" t="str">
        <f t="shared" si="749"/>
        <v/>
      </c>
    </row>
    <row r="4347" spans="1:19" ht="30" customHeight="1" x14ac:dyDescent="0.2">
      <c r="A4347" s="277" t="str">
        <f t="shared" si="739"/>
        <v/>
      </c>
      <c r="B4347" s="296" t="str">
        <f t="shared" si="744"/>
        <v/>
      </c>
      <c r="C4347" s="296" t="str">
        <f t="shared" si="745"/>
        <v/>
      </c>
      <c r="D4347" s="297" t="str">
        <f t="shared" si="746"/>
        <v/>
      </c>
      <c r="E4347" s="298" t="str">
        <f t="shared" si="748"/>
        <v/>
      </c>
      <c r="F4347" s="297"/>
      <c r="G4347" s="297">
        <v>4347</v>
      </c>
      <c r="H4347" s="296" t="str">
        <f t="shared" si="747"/>
        <v/>
      </c>
      <c r="I4347" s="299" t="str">
        <f t="shared" si="740"/>
        <v/>
      </c>
      <c r="J4347" s="93"/>
      <c r="L4347" s="278">
        <f t="shared" si="741"/>
        <v>0</v>
      </c>
      <c r="M4347" s="278">
        <f t="shared" si="742"/>
        <v>0</v>
      </c>
      <c r="N4347" s="319">
        <f t="shared" si="743"/>
        <v>0</v>
      </c>
      <c r="O4347" s="300"/>
      <c r="P4347" s="300"/>
      <c r="Q4347" s="297"/>
      <c r="R4347" s="297"/>
      <c r="S4347" s="299" t="str">
        <f t="shared" si="749"/>
        <v/>
      </c>
    </row>
    <row r="4348" spans="1:19" ht="30" customHeight="1" x14ac:dyDescent="0.2">
      <c r="A4348" s="277" t="str">
        <f t="shared" si="739"/>
        <v/>
      </c>
      <c r="B4348" s="296" t="str">
        <f t="shared" si="744"/>
        <v/>
      </c>
      <c r="C4348" s="296" t="str">
        <f t="shared" si="745"/>
        <v/>
      </c>
      <c r="D4348" s="297" t="str">
        <f t="shared" si="746"/>
        <v/>
      </c>
      <c r="E4348" s="298" t="str">
        <f t="shared" si="748"/>
        <v/>
      </c>
      <c r="F4348" s="297"/>
      <c r="G4348" s="297">
        <v>4348</v>
      </c>
      <c r="H4348" s="296" t="str">
        <f t="shared" si="747"/>
        <v/>
      </c>
      <c r="I4348" s="299" t="str">
        <f t="shared" si="740"/>
        <v/>
      </c>
      <c r="J4348" s="93"/>
      <c r="L4348" s="278">
        <f t="shared" si="741"/>
        <v>0</v>
      </c>
      <c r="M4348" s="278">
        <f t="shared" si="742"/>
        <v>0</v>
      </c>
      <c r="N4348" s="319">
        <f t="shared" si="743"/>
        <v>0</v>
      </c>
      <c r="O4348" s="300"/>
      <c r="P4348" s="300"/>
      <c r="Q4348" s="297"/>
      <c r="R4348" s="297"/>
      <c r="S4348" s="299" t="str">
        <f t="shared" si="749"/>
        <v/>
      </c>
    </row>
    <row r="4349" spans="1:19" ht="30" customHeight="1" x14ac:dyDescent="0.2">
      <c r="A4349" s="277" t="str">
        <f t="shared" si="739"/>
        <v/>
      </c>
      <c r="B4349" s="296" t="str">
        <f t="shared" si="744"/>
        <v/>
      </c>
      <c r="C4349" s="296" t="str">
        <f t="shared" si="745"/>
        <v/>
      </c>
      <c r="D4349" s="297" t="str">
        <f t="shared" si="746"/>
        <v/>
      </c>
      <c r="E4349" s="298" t="str">
        <f t="shared" si="748"/>
        <v/>
      </c>
      <c r="F4349" s="297"/>
      <c r="G4349" s="297">
        <v>4349</v>
      </c>
      <c r="H4349" s="296" t="str">
        <f t="shared" si="747"/>
        <v/>
      </c>
      <c r="I4349" s="299" t="str">
        <f t="shared" si="740"/>
        <v/>
      </c>
      <c r="J4349" s="93"/>
      <c r="L4349" s="278">
        <f t="shared" si="741"/>
        <v>0</v>
      </c>
      <c r="M4349" s="278">
        <f t="shared" si="742"/>
        <v>0</v>
      </c>
      <c r="N4349" s="319">
        <f t="shared" si="743"/>
        <v>0</v>
      </c>
      <c r="O4349" s="300"/>
      <c r="P4349" s="300"/>
      <c r="Q4349" s="297"/>
      <c r="R4349" s="297"/>
      <c r="S4349" s="299" t="str">
        <f t="shared" si="749"/>
        <v/>
      </c>
    </row>
    <row r="4350" spans="1:19" ht="30" customHeight="1" x14ac:dyDescent="0.2">
      <c r="A4350" s="277" t="str">
        <f t="shared" si="739"/>
        <v/>
      </c>
      <c r="B4350" s="296" t="str">
        <f t="shared" si="744"/>
        <v/>
      </c>
      <c r="C4350" s="296" t="str">
        <f t="shared" si="745"/>
        <v/>
      </c>
      <c r="D4350" s="297" t="str">
        <f t="shared" si="746"/>
        <v/>
      </c>
      <c r="E4350" s="298" t="str">
        <f t="shared" si="748"/>
        <v/>
      </c>
      <c r="F4350" s="297"/>
      <c r="G4350" s="297">
        <v>4350</v>
      </c>
      <c r="H4350" s="296" t="str">
        <f t="shared" si="747"/>
        <v/>
      </c>
      <c r="I4350" s="299" t="str">
        <f t="shared" si="740"/>
        <v/>
      </c>
      <c r="J4350" s="93"/>
      <c r="L4350" s="278">
        <f t="shared" si="741"/>
        <v>0</v>
      </c>
      <c r="M4350" s="278">
        <f t="shared" si="742"/>
        <v>0</v>
      </c>
      <c r="N4350" s="319">
        <f t="shared" si="743"/>
        <v>0</v>
      </c>
      <c r="O4350" s="300"/>
      <c r="P4350" s="300"/>
      <c r="Q4350" s="297"/>
      <c r="R4350" s="297"/>
      <c r="S4350" s="299" t="str">
        <f t="shared" si="749"/>
        <v/>
      </c>
    </row>
    <row r="4351" spans="1:19" ht="30" customHeight="1" x14ac:dyDescent="0.2">
      <c r="A4351" s="277" t="str">
        <f t="shared" si="739"/>
        <v/>
      </c>
      <c r="B4351" s="296" t="str">
        <f t="shared" si="744"/>
        <v/>
      </c>
      <c r="C4351" s="296" t="str">
        <f t="shared" si="745"/>
        <v/>
      </c>
      <c r="D4351" s="297" t="str">
        <f t="shared" si="746"/>
        <v/>
      </c>
      <c r="E4351" s="298" t="str">
        <f t="shared" si="748"/>
        <v/>
      </c>
      <c r="F4351" s="297"/>
      <c r="G4351" s="297">
        <v>4351</v>
      </c>
      <c r="H4351" s="296" t="str">
        <f t="shared" si="747"/>
        <v/>
      </c>
      <c r="I4351" s="299" t="str">
        <f t="shared" si="740"/>
        <v/>
      </c>
      <c r="J4351" s="93"/>
      <c r="L4351" s="278">
        <f t="shared" si="741"/>
        <v>0</v>
      </c>
      <c r="M4351" s="278">
        <f t="shared" si="742"/>
        <v>0</v>
      </c>
      <c r="N4351" s="319">
        <f t="shared" si="743"/>
        <v>0</v>
      </c>
      <c r="O4351" s="300"/>
      <c r="P4351" s="300"/>
      <c r="Q4351" s="297"/>
      <c r="R4351" s="297"/>
      <c r="S4351" s="299" t="str">
        <f t="shared" si="749"/>
        <v/>
      </c>
    </row>
    <row r="4352" spans="1:19" ht="30" customHeight="1" x14ac:dyDescent="0.2">
      <c r="A4352" s="277" t="str">
        <f t="shared" si="739"/>
        <v/>
      </c>
      <c r="B4352" s="296" t="str">
        <f t="shared" si="744"/>
        <v/>
      </c>
      <c r="C4352" s="296" t="str">
        <f t="shared" si="745"/>
        <v/>
      </c>
      <c r="D4352" s="297" t="str">
        <f t="shared" si="746"/>
        <v/>
      </c>
      <c r="E4352" s="298" t="str">
        <f t="shared" si="748"/>
        <v/>
      </c>
      <c r="F4352" s="297"/>
      <c r="G4352" s="297">
        <v>4352</v>
      </c>
      <c r="H4352" s="296" t="str">
        <f t="shared" si="747"/>
        <v/>
      </c>
      <c r="I4352" s="299" t="str">
        <f t="shared" si="740"/>
        <v/>
      </c>
      <c r="J4352" s="93"/>
      <c r="L4352" s="278">
        <f t="shared" si="741"/>
        <v>0</v>
      </c>
      <c r="M4352" s="278">
        <f t="shared" si="742"/>
        <v>0</v>
      </c>
      <c r="N4352" s="319">
        <f t="shared" si="743"/>
        <v>0</v>
      </c>
      <c r="O4352" s="300"/>
      <c r="P4352" s="300"/>
      <c r="Q4352" s="297"/>
      <c r="R4352" s="297"/>
      <c r="S4352" s="299" t="str">
        <f t="shared" si="749"/>
        <v/>
      </c>
    </row>
    <row r="4353" spans="1:19" ht="30" customHeight="1" x14ac:dyDescent="0.2">
      <c r="A4353" s="277" t="str">
        <f t="shared" si="739"/>
        <v/>
      </c>
      <c r="B4353" s="296" t="str">
        <f t="shared" si="744"/>
        <v/>
      </c>
      <c r="C4353" s="296" t="str">
        <f t="shared" si="745"/>
        <v/>
      </c>
      <c r="D4353" s="297" t="str">
        <f t="shared" si="746"/>
        <v/>
      </c>
      <c r="E4353" s="298" t="str">
        <f t="shared" si="748"/>
        <v/>
      </c>
      <c r="F4353" s="297"/>
      <c r="G4353" s="297">
        <v>4353</v>
      </c>
      <c r="H4353" s="296" t="str">
        <f t="shared" si="747"/>
        <v/>
      </c>
      <c r="I4353" s="299" t="str">
        <f t="shared" si="740"/>
        <v/>
      </c>
      <c r="J4353" s="93"/>
      <c r="L4353" s="278">
        <f t="shared" si="741"/>
        <v>0</v>
      </c>
      <c r="M4353" s="278">
        <f t="shared" si="742"/>
        <v>0</v>
      </c>
      <c r="N4353" s="319">
        <f t="shared" si="743"/>
        <v>0</v>
      </c>
      <c r="O4353" s="300"/>
      <c r="P4353" s="300"/>
      <c r="Q4353" s="297"/>
      <c r="R4353" s="297"/>
      <c r="S4353" s="299" t="str">
        <f t="shared" si="749"/>
        <v/>
      </c>
    </row>
    <row r="4354" spans="1:19" ht="30" customHeight="1" x14ac:dyDescent="0.2">
      <c r="A4354" s="277" t="str">
        <f t="shared" ref="A4354:A4417" si="750">IF(B4354="","",$W$3)</f>
        <v/>
      </c>
      <c r="B4354" s="296" t="str">
        <f t="shared" si="744"/>
        <v/>
      </c>
      <c r="C4354" s="296" t="str">
        <f t="shared" si="745"/>
        <v/>
      </c>
      <c r="D4354" s="297" t="str">
        <f t="shared" si="746"/>
        <v/>
      </c>
      <c r="E4354" s="298" t="str">
        <f t="shared" si="748"/>
        <v/>
      </c>
      <c r="F4354" s="297"/>
      <c r="G4354" s="297">
        <v>4354</v>
      </c>
      <c r="H4354" s="296" t="str">
        <f t="shared" si="747"/>
        <v/>
      </c>
      <c r="I4354" s="299" t="str">
        <f t="shared" ref="I4354:I4417" si="751">IF(H4354="","",CONCATENATE("C",IF(H4354&gt;$X$1-25,0,INT(($X$1-H4354-20)/5))))</f>
        <v/>
      </c>
      <c r="J4354" s="93"/>
      <c r="L4354" s="278">
        <f t="shared" ref="L4354:L4417" si="752">IF(D4354="M",1,0)</f>
        <v>0</v>
      </c>
      <c r="M4354" s="278">
        <f t="shared" ref="M4354:M4417" si="753">IF(D4354="F",1,0)</f>
        <v>0</v>
      </c>
      <c r="N4354" s="319">
        <f t="shared" ref="N4354:N4417" si="754">IF(COUNTBLANK(O4354:R4354)=0,1,0)</f>
        <v>0</v>
      </c>
      <c r="O4354" s="300"/>
      <c r="P4354" s="300"/>
      <c r="Q4354" s="297"/>
      <c r="R4354" s="297"/>
      <c r="S4354" s="299" t="str">
        <f t="shared" si="749"/>
        <v/>
      </c>
    </row>
    <row r="4355" spans="1:19" ht="30" customHeight="1" x14ac:dyDescent="0.2">
      <c r="A4355" s="277" t="str">
        <f t="shared" si="750"/>
        <v/>
      </c>
      <c r="B4355" s="296" t="str">
        <f t="shared" ref="B4355:B4418" si="755">IF(O4355="","",O4355)</f>
        <v/>
      </c>
      <c r="C4355" s="296" t="str">
        <f t="shared" ref="C4355:C4418" si="756">IF(P4355="","",P4355)</f>
        <v/>
      </c>
      <c r="D4355" s="297" t="str">
        <f t="shared" ref="D4355:D4418" si="757">IF(Q4355="","",Q4355)</f>
        <v/>
      </c>
      <c r="E4355" s="298" t="str">
        <f t="shared" si="748"/>
        <v/>
      </c>
      <c r="F4355" s="297"/>
      <c r="G4355" s="297">
        <v>4355</v>
      </c>
      <c r="H4355" s="296" t="str">
        <f t="shared" ref="H4355:H4418" si="758">IF(R4355="","",R4355)</f>
        <v/>
      </c>
      <c r="I4355" s="299" t="str">
        <f t="shared" si="751"/>
        <v/>
      </c>
      <c r="J4355" s="93"/>
      <c r="L4355" s="278">
        <f t="shared" si="752"/>
        <v>0</v>
      </c>
      <c r="M4355" s="278">
        <f t="shared" si="753"/>
        <v>0</v>
      </c>
      <c r="N4355" s="319">
        <f t="shared" si="754"/>
        <v>0</v>
      </c>
      <c r="O4355" s="300"/>
      <c r="P4355" s="300"/>
      <c r="Q4355" s="297"/>
      <c r="R4355" s="297"/>
      <c r="S4355" s="299" t="str">
        <f t="shared" si="749"/>
        <v/>
      </c>
    </row>
    <row r="4356" spans="1:19" ht="30" customHeight="1" x14ac:dyDescent="0.2">
      <c r="A4356" s="277" t="str">
        <f t="shared" si="750"/>
        <v/>
      </c>
      <c r="B4356" s="296" t="str">
        <f t="shared" si="755"/>
        <v/>
      </c>
      <c r="C4356" s="296" t="str">
        <f t="shared" si="756"/>
        <v/>
      </c>
      <c r="D4356" s="297" t="str">
        <f t="shared" si="757"/>
        <v/>
      </c>
      <c r="E4356" s="298" t="str">
        <f t="shared" ref="E4356:E4419" si="759">IF(H4356="","",VALUE(CONCATENATE("01/01/",H4356)))</f>
        <v/>
      </c>
      <c r="F4356" s="297"/>
      <c r="G4356" s="297">
        <v>4356</v>
      </c>
      <c r="H4356" s="296" t="str">
        <f t="shared" si="758"/>
        <v/>
      </c>
      <c r="I4356" s="299" t="str">
        <f t="shared" si="751"/>
        <v/>
      </c>
      <c r="J4356" s="93"/>
      <c r="L4356" s="278">
        <f t="shared" si="752"/>
        <v>0</v>
      </c>
      <c r="M4356" s="278">
        <f t="shared" si="753"/>
        <v>0</v>
      </c>
      <c r="N4356" s="319">
        <f t="shared" si="754"/>
        <v>0</v>
      </c>
      <c r="O4356" s="300"/>
      <c r="P4356" s="300"/>
      <c r="Q4356" s="297"/>
      <c r="R4356" s="297"/>
      <c r="S4356" s="299" t="str">
        <f t="shared" si="749"/>
        <v/>
      </c>
    </row>
    <row r="4357" spans="1:19" ht="30" customHeight="1" x14ac:dyDescent="0.2">
      <c r="A4357" s="277" t="str">
        <f t="shared" si="750"/>
        <v/>
      </c>
      <c r="B4357" s="296" t="str">
        <f t="shared" si="755"/>
        <v/>
      </c>
      <c r="C4357" s="296" t="str">
        <f t="shared" si="756"/>
        <v/>
      </c>
      <c r="D4357" s="297" t="str">
        <f t="shared" si="757"/>
        <v/>
      </c>
      <c r="E4357" s="298" t="str">
        <f t="shared" si="759"/>
        <v/>
      </c>
      <c r="F4357" s="297"/>
      <c r="G4357" s="297">
        <v>4357</v>
      </c>
      <c r="H4357" s="296" t="str">
        <f t="shared" si="758"/>
        <v/>
      </c>
      <c r="I4357" s="299" t="str">
        <f t="shared" si="751"/>
        <v/>
      </c>
      <c r="J4357" s="93"/>
      <c r="L4357" s="278">
        <f t="shared" si="752"/>
        <v>0</v>
      </c>
      <c r="M4357" s="278">
        <f t="shared" si="753"/>
        <v>0</v>
      </c>
      <c r="N4357" s="319">
        <f t="shared" si="754"/>
        <v>0</v>
      </c>
      <c r="O4357" s="300"/>
      <c r="P4357" s="300"/>
      <c r="Q4357" s="297"/>
      <c r="R4357" s="297"/>
      <c r="S4357" s="299" t="str">
        <f t="shared" si="749"/>
        <v/>
      </c>
    </row>
    <row r="4358" spans="1:19" ht="30" customHeight="1" x14ac:dyDescent="0.2">
      <c r="A4358" s="277" t="str">
        <f t="shared" si="750"/>
        <v/>
      </c>
      <c r="B4358" s="296" t="str">
        <f t="shared" si="755"/>
        <v/>
      </c>
      <c r="C4358" s="296" t="str">
        <f t="shared" si="756"/>
        <v/>
      </c>
      <c r="D4358" s="297" t="str">
        <f t="shared" si="757"/>
        <v/>
      </c>
      <c r="E4358" s="298" t="str">
        <f t="shared" si="759"/>
        <v/>
      </c>
      <c r="F4358" s="297"/>
      <c r="G4358" s="297">
        <v>4358</v>
      </c>
      <c r="H4358" s="296" t="str">
        <f t="shared" si="758"/>
        <v/>
      </c>
      <c r="I4358" s="299" t="str">
        <f t="shared" si="751"/>
        <v/>
      </c>
      <c r="J4358" s="93"/>
      <c r="L4358" s="278">
        <f t="shared" si="752"/>
        <v>0</v>
      </c>
      <c r="M4358" s="278">
        <f t="shared" si="753"/>
        <v>0</v>
      </c>
      <c r="N4358" s="319">
        <f t="shared" si="754"/>
        <v>0</v>
      </c>
      <c r="O4358" s="300"/>
      <c r="P4358" s="300"/>
      <c r="Q4358" s="297"/>
      <c r="R4358" s="297"/>
      <c r="S4358" s="299" t="str">
        <f t="shared" si="749"/>
        <v/>
      </c>
    </row>
    <row r="4359" spans="1:19" ht="30" customHeight="1" x14ac:dyDescent="0.2">
      <c r="A4359" s="277" t="str">
        <f t="shared" si="750"/>
        <v/>
      </c>
      <c r="B4359" s="296" t="str">
        <f t="shared" si="755"/>
        <v/>
      </c>
      <c r="C4359" s="296" t="str">
        <f t="shared" si="756"/>
        <v/>
      </c>
      <c r="D4359" s="297" t="str">
        <f t="shared" si="757"/>
        <v/>
      </c>
      <c r="E4359" s="298" t="str">
        <f t="shared" si="759"/>
        <v/>
      </c>
      <c r="F4359" s="297"/>
      <c r="G4359" s="297">
        <v>4359</v>
      </c>
      <c r="H4359" s="296" t="str">
        <f t="shared" si="758"/>
        <v/>
      </c>
      <c r="I4359" s="299" t="str">
        <f t="shared" si="751"/>
        <v/>
      </c>
      <c r="J4359" s="93"/>
      <c r="L4359" s="278">
        <f t="shared" si="752"/>
        <v>0</v>
      </c>
      <c r="M4359" s="278">
        <f t="shared" si="753"/>
        <v>0</v>
      </c>
      <c r="N4359" s="319">
        <f t="shared" si="754"/>
        <v>0</v>
      </c>
      <c r="O4359" s="300"/>
      <c r="P4359" s="300"/>
      <c r="Q4359" s="297"/>
      <c r="R4359" s="297"/>
      <c r="S4359" s="299" t="str">
        <f t="shared" si="749"/>
        <v/>
      </c>
    </row>
    <row r="4360" spans="1:19" ht="30" customHeight="1" x14ac:dyDescent="0.2">
      <c r="A4360" s="277" t="str">
        <f t="shared" si="750"/>
        <v/>
      </c>
      <c r="B4360" s="296" t="str">
        <f t="shared" si="755"/>
        <v/>
      </c>
      <c r="C4360" s="296" t="str">
        <f t="shared" si="756"/>
        <v/>
      </c>
      <c r="D4360" s="297" t="str">
        <f t="shared" si="757"/>
        <v/>
      </c>
      <c r="E4360" s="298" t="str">
        <f t="shared" si="759"/>
        <v/>
      </c>
      <c r="F4360" s="297"/>
      <c r="G4360" s="297">
        <v>4360</v>
      </c>
      <c r="H4360" s="296" t="str">
        <f t="shared" si="758"/>
        <v/>
      </c>
      <c r="I4360" s="299" t="str">
        <f t="shared" si="751"/>
        <v/>
      </c>
      <c r="J4360" s="93"/>
      <c r="L4360" s="278">
        <f t="shared" si="752"/>
        <v>0</v>
      </c>
      <c r="M4360" s="278">
        <f t="shared" si="753"/>
        <v>0</v>
      </c>
      <c r="N4360" s="319">
        <f t="shared" si="754"/>
        <v>0</v>
      </c>
      <c r="O4360" s="300"/>
      <c r="P4360" s="300"/>
      <c r="Q4360" s="297"/>
      <c r="R4360" s="297"/>
      <c r="S4360" s="299" t="str">
        <f t="shared" si="749"/>
        <v/>
      </c>
    </row>
    <row r="4361" spans="1:19" ht="30" customHeight="1" x14ac:dyDescent="0.2">
      <c r="A4361" s="277" t="str">
        <f t="shared" si="750"/>
        <v/>
      </c>
      <c r="B4361" s="296" t="str">
        <f t="shared" si="755"/>
        <v/>
      </c>
      <c r="C4361" s="296" t="str">
        <f t="shared" si="756"/>
        <v/>
      </c>
      <c r="D4361" s="297" t="str">
        <f t="shared" si="757"/>
        <v/>
      </c>
      <c r="E4361" s="298" t="str">
        <f t="shared" si="759"/>
        <v/>
      </c>
      <c r="F4361" s="297"/>
      <c r="G4361" s="297">
        <v>4361</v>
      </c>
      <c r="H4361" s="296" t="str">
        <f t="shared" si="758"/>
        <v/>
      </c>
      <c r="I4361" s="299" t="str">
        <f t="shared" si="751"/>
        <v/>
      </c>
      <c r="J4361" s="93"/>
      <c r="L4361" s="278">
        <f t="shared" si="752"/>
        <v>0</v>
      </c>
      <c r="M4361" s="278">
        <f t="shared" si="753"/>
        <v>0</v>
      </c>
      <c r="N4361" s="319">
        <f t="shared" si="754"/>
        <v>0</v>
      </c>
      <c r="O4361" s="300"/>
      <c r="P4361" s="300"/>
      <c r="Q4361" s="297"/>
      <c r="R4361" s="297"/>
      <c r="S4361" s="299" t="str">
        <f t="shared" si="749"/>
        <v/>
      </c>
    </row>
    <row r="4362" spans="1:19" ht="30" customHeight="1" x14ac:dyDescent="0.2">
      <c r="A4362" s="277" t="str">
        <f t="shared" si="750"/>
        <v/>
      </c>
      <c r="B4362" s="296" t="str">
        <f t="shared" si="755"/>
        <v/>
      </c>
      <c r="C4362" s="296" t="str">
        <f t="shared" si="756"/>
        <v/>
      </c>
      <c r="D4362" s="297" t="str">
        <f t="shared" si="757"/>
        <v/>
      </c>
      <c r="E4362" s="298" t="str">
        <f t="shared" si="759"/>
        <v/>
      </c>
      <c r="F4362" s="297"/>
      <c r="G4362" s="297">
        <v>4362</v>
      </c>
      <c r="H4362" s="296" t="str">
        <f t="shared" si="758"/>
        <v/>
      </c>
      <c r="I4362" s="299" t="str">
        <f t="shared" si="751"/>
        <v/>
      </c>
      <c r="J4362" s="93"/>
      <c r="L4362" s="278">
        <f t="shared" si="752"/>
        <v>0</v>
      </c>
      <c r="M4362" s="278">
        <f t="shared" si="753"/>
        <v>0</v>
      </c>
      <c r="N4362" s="319">
        <f t="shared" si="754"/>
        <v>0</v>
      </c>
      <c r="O4362" s="300"/>
      <c r="P4362" s="300"/>
      <c r="Q4362" s="297"/>
      <c r="R4362" s="297"/>
      <c r="S4362" s="299" t="str">
        <f t="shared" si="749"/>
        <v/>
      </c>
    </row>
    <row r="4363" spans="1:19" ht="30" customHeight="1" x14ac:dyDescent="0.2">
      <c r="A4363" s="277" t="str">
        <f t="shared" si="750"/>
        <v/>
      </c>
      <c r="B4363" s="296" t="str">
        <f t="shared" si="755"/>
        <v/>
      </c>
      <c r="C4363" s="296" t="str">
        <f t="shared" si="756"/>
        <v/>
      </c>
      <c r="D4363" s="297" t="str">
        <f t="shared" si="757"/>
        <v/>
      </c>
      <c r="E4363" s="298" t="str">
        <f t="shared" si="759"/>
        <v/>
      </c>
      <c r="F4363" s="297"/>
      <c r="G4363" s="297">
        <v>4363</v>
      </c>
      <c r="H4363" s="296" t="str">
        <f t="shared" si="758"/>
        <v/>
      </c>
      <c r="I4363" s="299" t="str">
        <f t="shared" si="751"/>
        <v/>
      </c>
      <c r="J4363" s="93"/>
      <c r="L4363" s="278">
        <f t="shared" si="752"/>
        <v>0</v>
      </c>
      <c r="M4363" s="278">
        <f t="shared" si="753"/>
        <v>0</v>
      </c>
      <c r="N4363" s="319">
        <f t="shared" si="754"/>
        <v>0</v>
      </c>
      <c r="O4363" s="300"/>
      <c r="P4363" s="300"/>
      <c r="Q4363" s="297"/>
      <c r="R4363" s="297"/>
      <c r="S4363" s="299" t="str">
        <f t="shared" si="749"/>
        <v/>
      </c>
    </row>
    <row r="4364" spans="1:19" ht="30" customHeight="1" x14ac:dyDescent="0.2">
      <c r="A4364" s="277" t="str">
        <f t="shared" si="750"/>
        <v/>
      </c>
      <c r="B4364" s="296" t="str">
        <f t="shared" si="755"/>
        <v/>
      </c>
      <c r="C4364" s="296" t="str">
        <f t="shared" si="756"/>
        <v/>
      </c>
      <c r="D4364" s="297" t="str">
        <f t="shared" si="757"/>
        <v/>
      </c>
      <c r="E4364" s="298" t="str">
        <f t="shared" si="759"/>
        <v/>
      </c>
      <c r="F4364" s="297"/>
      <c r="G4364" s="297">
        <v>4364</v>
      </c>
      <c r="H4364" s="296" t="str">
        <f t="shared" si="758"/>
        <v/>
      </c>
      <c r="I4364" s="299" t="str">
        <f t="shared" si="751"/>
        <v/>
      </c>
      <c r="J4364" s="93"/>
      <c r="L4364" s="278">
        <f t="shared" si="752"/>
        <v>0</v>
      </c>
      <c r="M4364" s="278">
        <f t="shared" si="753"/>
        <v>0</v>
      </c>
      <c r="N4364" s="319">
        <f t="shared" si="754"/>
        <v>0</v>
      </c>
      <c r="O4364" s="300"/>
      <c r="P4364" s="300"/>
      <c r="Q4364" s="297"/>
      <c r="R4364" s="297"/>
      <c r="S4364" s="299" t="str">
        <f t="shared" si="749"/>
        <v/>
      </c>
    </row>
    <row r="4365" spans="1:19" ht="30" customHeight="1" x14ac:dyDescent="0.2">
      <c r="A4365" s="277" t="str">
        <f t="shared" si="750"/>
        <v/>
      </c>
      <c r="B4365" s="296" t="str">
        <f t="shared" si="755"/>
        <v/>
      </c>
      <c r="C4365" s="296" t="str">
        <f t="shared" si="756"/>
        <v/>
      </c>
      <c r="D4365" s="297" t="str">
        <f t="shared" si="757"/>
        <v/>
      </c>
      <c r="E4365" s="298" t="str">
        <f t="shared" si="759"/>
        <v/>
      </c>
      <c r="F4365" s="297"/>
      <c r="G4365" s="297">
        <v>4365</v>
      </c>
      <c r="H4365" s="296" t="str">
        <f t="shared" si="758"/>
        <v/>
      </c>
      <c r="I4365" s="299" t="str">
        <f t="shared" si="751"/>
        <v/>
      </c>
      <c r="J4365" s="93"/>
      <c r="L4365" s="278">
        <f t="shared" si="752"/>
        <v>0</v>
      </c>
      <c r="M4365" s="278">
        <f t="shared" si="753"/>
        <v>0</v>
      </c>
      <c r="N4365" s="319">
        <f t="shared" si="754"/>
        <v>0</v>
      </c>
      <c r="O4365" s="300"/>
      <c r="P4365" s="300"/>
      <c r="Q4365" s="297"/>
      <c r="R4365" s="297"/>
      <c r="S4365" s="299" t="str">
        <f t="shared" si="749"/>
        <v/>
      </c>
    </row>
    <row r="4366" spans="1:19" ht="30" customHeight="1" x14ac:dyDescent="0.2">
      <c r="A4366" s="277" t="str">
        <f t="shared" si="750"/>
        <v/>
      </c>
      <c r="B4366" s="296" t="str">
        <f t="shared" si="755"/>
        <v/>
      </c>
      <c r="C4366" s="296" t="str">
        <f t="shared" si="756"/>
        <v/>
      </c>
      <c r="D4366" s="297" t="str">
        <f t="shared" si="757"/>
        <v/>
      </c>
      <c r="E4366" s="298" t="str">
        <f t="shared" si="759"/>
        <v/>
      </c>
      <c r="F4366" s="297"/>
      <c r="G4366" s="297">
        <v>4366</v>
      </c>
      <c r="H4366" s="296" t="str">
        <f t="shared" si="758"/>
        <v/>
      </c>
      <c r="I4366" s="299" t="str">
        <f t="shared" si="751"/>
        <v/>
      </c>
      <c r="J4366" s="93"/>
      <c r="L4366" s="278">
        <f t="shared" si="752"/>
        <v>0</v>
      </c>
      <c r="M4366" s="278">
        <f t="shared" si="753"/>
        <v>0</v>
      </c>
      <c r="N4366" s="319">
        <f t="shared" si="754"/>
        <v>0</v>
      </c>
      <c r="O4366" s="300"/>
      <c r="P4366" s="300"/>
      <c r="Q4366" s="297"/>
      <c r="R4366" s="297"/>
      <c r="S4366" s="299" t="str">
        <f t="shared" si="749"/>
        <v/>
      </c>
    </row>
    <row r="4367" spans="1:19" ht="30" customHeight="1" x14ac:dyDescent="0.2">
      <c r="A4367" s="277" t="str">
        <f t="shared" si="750"/>
        <v/>
      </c>
      <c r="B4367" s="296" t="str">
        <f t="shared" si="755"/>
        <v/>
      </c>
      <c r="C4367" s="296" t="str">
        <f t="shared" si="756"/>
        <v/>
      </c>
      <c r="D4367" s="297" t="str">
        <f t="shared" si="757"/>
        <v/>
      </c>
      <c r="E4367" s="298" t="str">
        <f t="shared" si="759"/>
        <v/>
      </c>
      <c r="F4367" s="297"/>
      <c r="G4367" s="297">
        <v>4367</v>
      </c>
      <c r="H4367" s="296" t="str">
        <f t="shared" si="758"/>
        <v/>
      </c>
      <c r="I4367" s="299" t="str">
        <f t="shared" si="751"/>
        <v/>
      </c>
      <c r="J4367" s="93"/>
      <c r="L4367" s="278">
        <f t="shared" si="752"/>
        <v>0</v>
      </c>
      <c r="M4367" s="278">
        <f t="shared" si="753"/>
        <v>0</v>
      </c>
      <c r="N4367" s="319">
        <f t="shared" si="754"/>
        <v>0</v>
      </c>
      <c r="O4367" s="300"/>
      <c r="P4367" s="300"/>
      <c r="Q4367" s="297"/>
      <c r="R4367" s="297"/>
      <c r="S4367" s="299" t="str">
        <f t="shared" si="749"/>
        <v/>
      </c>
    </row>
    <row r="4368" spans="1:19" ht="30" customHeight="1" x14ac:dyDescent="0.2">
      <c r="A4368" s="277" t="str">
        <f t="shared" si="750"/>
        <v/>
      </c>
      <c r="B4368" s="296" t="str">
        <f t="shared" si="755"/>
        <v/>
      </c>
      <c r="C4368" s="296" t="str">
        <f t="shared" si="756"/>
        <v/>
      </c>
      <c r="D4368" s="297" t="str">
        <f t="shared" si="757"/>
        <v/>
      </c>
      <c r="E4368" s="298" t="str">
        <f t="shared" si="759"/>
        <v/>
      </c>
      <c r="F4368" s="297"/>
      <c r="G4368" s="297">
        <v>4368</v>
      </c>
      <c r="H4368" s="296" t="str">
        <f t="shared" si="758"/>
        <v/>
      </c>
      <c r="I4368" s="299" t="str">
        <f t="shared" si="751"/>
        <v/>
      </c>
      <c r="J4368" s="93"/>
      <c r="L4368" s="278">
        <f t="shared" si="752"/>
        <v>0</v>
      </c>
      <c r="M4368" s="278">
        <f t="shared" si="753"/>
        <v>0</v>
      </c>
      <c r="N4368" s="319">
        <f t="shared" si="754"/>
        <v>0</v>
      </c>
      <c r="O4368" s="300"/>
      <c r="P4368" s="300"/>
      <c r="Q4368" s="297"/>
      <c r="R4368" s="297"/>
      <c r="S4368" s="299" t="str">
        <f t="shared" si="749"/>
        <v/>
      </c>
    </row>
    <row r="4369" spans="1:19" ht="30" customHeight="1" x14ac:dyDescent="0.2">
      <c r="A4369" s="277" t="str">
        <f t="shared" si="750"/>
        <v/>
      </c>
      <c r="B4369" s="296" t="str">
        <f t="shared" si="755"/>
        <v/>
      </c>
      <c r="C4369" s="296" t="str">
        <f t="shared" si="756"/>
        <v/>
      </c>
      <c r="D4369" s="297" t="str">
        <f t="shared" si="757"/>
        <v/>
      </c>
      <c r="E4369" s="298" t="str">
        <f t="shared" si="759"/>
        <v/>
      </c>
      <c r="F4369" s="297"/>
      <c r="G4369" s="297">
        <v>4369</v>
      </c>
      <c r="H4369" s="296" t="str">
        <f t="shared" si="758"/>
        <v/>
      </c>
      <c r="I4369" s="299" t="str">
        <f t="shared" si="751"/>
        <v/>
      </c>
      <c r="J4369" s="93"/>
      <c r="L4369" s="278">
        <f t="shared" si="752"/>
        <v>0</v>
      </c>
      <c r="M4369" s="278">
        <f t="shared" si="753"/>
        <v>0</v>
      </c>
      <c r="N4369" s="319">
        <f t="shared" si="754"/>
        <v>0</v>
      </c>
      <c r="O4369" s="300"/>
      <c r="P4369" s="300"/>
      <c r="Q4369" s="297"/>
      <c r="R4369" s="297"/>
      <c r="S4369" s="299" t="str">
        <f t="shared" ref="S4369:S4432" si="760">IF(R4369="","",CONCATENATE("C",IF(R4369&gt;$X$1-25,0,INT(($X$1-R4369-20)/5))))</f>
        <v/>
      </c>
    </row>
    <row r="4370" spans="1:19" ht="30" customHeight="1" x14ac:dyDescent="0.2">
      <c r="A4370" s="277" t="str">
        <f t="shared" si="750"/>
        <v/>
      </c>
      <c r="B4370" s="296" t="str">
        <f t="shared" si="755"/>
        <v/>
      </c>
      <c r="C4370" s="296" t="str">
        <f t="shared" si="756"/>
        <v/>
      </c>
      <c r="D4370" s="297" t="str">
        <f t="shared" si="757"/>
        <v/>
      </c>
      <c r="E4370" s="298" t="str">
        <f t="shared" si="759"/>
        <v/>
      </c>
      <c r="F4370" s="297"/>
      <c r="G4370" s="297">
        <v>4370</v>
      </c>
      <c r="H4370" s="296" t="str">
        <f t="shared" si="758"/>
        <v/>
      </c>
      <c r="I4370" s="299" t="str">
        <f t="shared" si="751"/>
        <v/>
      </c>
      <c r="J4370" s="93"/>
      <c r="L4370" s="278">
        <f t="shared" si="752"/>
        <v>0</v>
      </c>
      <c r="M4370" s="278">
        <f t="shared" si="753"/>
        <v>0</v>
      </c>
      <c r="N4370" s="319">
        <f t="shared" si="754"/>
        <v>0</v>
      </c>
      <c r="O4370" s="300"/>
      <c r="P4370" s="300"/>
      <c r="Q4370" s="297"/>
      <c r="R4370" s="297"/>
      <c r="S4370" s="299" t="str">
        <f t="shared" si="760"/>
        <v/>
      </c>
    </row>
    <row r="4371" spans="1:19" ht="30" customHeight="1" x14ac:dyDescent="0.2">
      <c r="A4371" s="277" t="str">
        <f t="shared" si="750"/>
        <v/>
      </c>
      <c r="B4371" s="296" t="str">
        <f t="shared" si="755"/>
        <v/>
      </c>
      <c r="C4371" s="296" t="str">
        <f t="shared" si="756"/>
        <v/>
      </c>
      <c r="D4371" s="297" t="str">
        <f t="shared" si="757"/>
        <v/>
      </c>
      <c r="E4371" s="298" t="str">
        <f t="shared" si="759"/>
        <v/>
      </c>
      <c r="F4371" s="297"/>
      <c r="G4371" s="297">
        <v>4371</v>
      </c>
      <c r="H4371" s="296" t="str">
        <f t="shared" si="758"/>
        <v/>
      </c>
      <c r="I4371" s="299" t="str">
        <f t="shared" si="751"/>
        <v/>
      </c>
      <c r="J4371" s="93"/>
      <c r="L4371" s="278">
        <f t="shared" si="752"/>
        <v>0</v>
      </c>
      <c r="M4371" s="278">
        <f t="shared" si="753"/>
        <v>0</v>
      </c>
      <c r="N4371" s="319">
        <f t="shared" si="754"/>
        <v>0</v>
      </c>
      <c r="O4371" s="300"/>
      <c r="P4371" s="300"/>
      <c r="Q4371" s="297"/>
      <c r="R4371" s="297"/>
      <c r="S4371" s="299" t="str">
        <f t="shared" si="760"/>
        <v/>
      </c>
    </row>
    <row r="4372" spans="1:19" ht="30" customHeight="1" x14ac:dyDescent="0.2">
      <c r="A4372" s="277" t="str">
        <f t="shared" si="750"/>
        <v/>
      </c>
      <c r="B4372" s="296" t="str">
        <f t="shared" si="755"/>
        <v/>
      </c>
      <c r="C4372" s="296" t="str">
        <f t="shared" si="756"/>
        <v/>
      </c>
      <c r="D4372" s="297" t="str">
        <f t="shared" si="757"/>
        <v/>
      </c>
      <c r="E4372" s="298" t="str">
        <f t="shared" si="759"/>
        <v/>
      </c>
      <c r="F4372" s="297"/>
      <c r="G4372" s="297">
        <v>4372</v>
      </c>
      <c r="H4372" s="296" t="str">
        <f t="shared" si="758"/>
        <v/>
      </c>
      <c r="I4372" s="299" t="str">
        <f t="shared" si="751"/>
        <v/>
      </c>
      <c r="J4372" s="93"/>
      <c r="L4372" s="278">
        <f t="shared" si="752"/>
        <v>0</v>
      </c>
      <c r="M4372" s="278">
        <f t="shared" si="753"/>
        <v>0</v>
      </c>
      <c r="N4372" s="319">
        <f t="shared" si="754"/>
        <v>0</v>
      </c>
      <c r="O4372" s="300"/>
      <c r="P4372" s="300"/>
      <c r="Q4372" s="297"/>
      <c r="R4372" s="297"/>
      <c r="S4372" s="299" t="str">
        <f t="shared" si="760"/>
        <v/>
      </c>
    </row>
    <row r="4373" spans="1:19" ht="30" customHeight="1" x14ac:dyDescent="0.2">
      <c r="A4373" s="277" t="str">
        <f t="shared" si="750"/>
        <v/>
      </c>
      <c r="B4373" s="296" t="str">
        <f t="shared" si="755"/>
        <v/>
      </c>
      <c r="C4373" s="296" t="str">
        <f t="shared" si="756"/>
        <v/>
      </c>
      <c r="D4373" s="297" t="str">
        <f t="shared" si="757"/>
        <v/>
      </c>
      <c r="E4373" s="298" t="str">
        <f t="shared" si="759"/>
        <v/>
      </c>
      <c r="F4373" s="297"/>
      <c r="G4373" s="297">
        <v>4373</v>
      </c>
      <c r="H4373" s="296" t="str">
        <f t="shared" si="758"/>
        <v/>
      </c>
      <c r="I4373" s="299" t="str">
        <f t="shared" si="751"/>
        <v/>
      </c>
      <c r="J4373" s="93"/>
      <c r="L4373" s="278">
        <f t="shared" si="752"/>
        <v>0</v>
      </c>
      <c r="M4373" s="278">
        <f t="shared" si="753"/>
        <v>0</v>
      </c>
      <c r="N4373" s="319">
        <f t="shared" si="754"/>
        <v>0</v>
      </c>
      <c r="O4373" s="300"/>
      <c r="P4373" s="300"/>
      <c r="Q4373" s="297"/>
      <c r="R4373" s="297"/>
      <c r="S4373" s="299" t="str">
        <f t="shared" si="760"/>
        <v/>
      </c>
    </row>
    <row r="4374" spans="1:19" ht="30" customHeight="1" x14ac:dyDescent="0.2">
      <c r="A4374" s="277" t="str">
        <f t="shared" si="750"/>
        <v/>
      </c>
      <c r="B4374" s="296" t="str">
        <f t="shared" si="755"/>
        <v/>
      </c>
      <c r="C4374" s="296" t="str">
        <f t="shared" si="756"/>
        <v/>
      </c>
      <c r="D4374" s="297" t="str">
        <f t="shared" si="757"/>
        <v/>
      </c>
      <c r="E4374" s="298" t="str">
        <f t="shared" si="759"/>
        <v/>
      </c>
      <c r="F4374" s="297"/>
      <c r="G4374" s="297">
        <v>4374</v>
      </c>
      <c r="H4374" s="296" t="str">
        <f t="shared" si="758"/>
        <v/>
      </c>
      <c r="I4374" s="299" t="str">
        <f t="shared" si="751"/>
        <v/>
      </c>
      <c r="J4374" s="93"/>
      <c r="L4374" s="278">
        <f t="shared" si="752"/>
        <v>0</v>
      </c>
      <c r="M4374" s="278">
        <f t="shared" si="753"/>
        <v>0</v>
      </c>
      <c r="N4374" s="319">
        <f t="shared" si="754"/>
        <v>0</v>
      </c>
      <c r="O4374" s="300"/>
      <c r="P4374" s="300"/>
      <c r="Q4374" s="297"/>
      <c r="R4374" s="297"/>
      <c r="S4374" s="299" t="str">
        <f t="shared" si="760"/>
        <v/>
      </c>
    </row>
    <row r="4375" spans="1:19" ht="30" customHeight="1" x14ac:dyDescent="0.2">
      <c r="A4375" s="277" t="str">
        <f t="shared" si="750"/>
        <v/>
      </c>
      <c r="B4375" s="296" t="str">
        <f t="shared" si="755"/>
        <v/>
      </c>
      <c r="C4375" s="296" t="str">
        <f t="shared" si="756"/>
        <v/>
      </c>
      <c r="D4375" s="297" t="str">
        <f t="shared" si="757"/>
        <v/>
      </c>
      <c r="E4375" s="298" t="str">
        <f t="shared" si="759"/>
        <v/>
      </c>
      <c r="F4375" s="297"/>
      <c r="G4375" s="297">
        <v>4375</v>
      </c>
      <c r="H4375" s="296" t="str">
        <f t="shared" si="758"/>
        <v/>
      </c>
      <c r="I4375" s="299" t="str">
        <f t="shared" si="751"/>
        <v/>
      </c>
      <c r="J4375" s="93"/>
      <c r="L4375" s="278">
        <f t="shared" si="752"/>
        <v>0</v>
      </c>
      <c r="M4375" s="278">
        <f t="shared" si="753"/>
        <v>0</v>
      </c>
      <c r="N4375" s="319">
        <f t="shared" si="754"/>
        <v>0</v>
      </c>
      <c r="O4375" s="300"/>
      <c r="P4375" s="300"/>
      <c r="Q4375" s="297"/>
      <c r="R4375" s="297"/>
      <c r="S4375" s="299" t="str">
        <f t="shared" si="760"/>
        <v/>
      </c>
    </row>
    <row r="4376" spans="1:19" ht="30" customHeight="1" x14ac:dyDescent="0.2">
      <c r="A4376" s="277" t="str">
        <f t="shared" si="750"/>
        <v/>
      </c>
      <c r="B4376" s="296" t="str">
        <f t="shared" si="755"/>
        <v/>
      </c>
      <c r="C4376" s="296" t="str">
        <f t="shared" si="756"/>
        <v/>
      </c>
      <c r="D4376" s="297" t="str">
        <f t="shared" si="757"/>
        <v/>
      </c>
      <c r="E4376" s="298" t="str">
        <f t="shared" si="759"/>
        <v/>
      </c>
      <c r="F4376" s="297"/>
      <c r="G4376" s="297">
        <v>4376</v>
      </c>
      <c r="H4376" s="296" t="str">
        <f t="shared" si="758"/>
        <v/>
      </c>
      <c r="I4376" s="299" t="str">
        <f t="shared" si="751"/>
        <v/>
      </c>
      <c r="J4376" s="93"/>
      <c r="L4376" s="278">
        <f t="shared" si="752"/>
        <v>0</v>
      </c>
      <c r="M4376" s="278">
        <f t="shared" si="753"/>
        <v>0</v>
      </c>
      <c r="N4376" s="319">
        <f t="shared" si="754"/>
        <v>0</v>
      </c>
      <c r="O4376" s="300"/>
      <c r="P4376" s="300"/>
      <c r="Q4376" s="297"/>
      <c r="R4376" s="297"/>
      <c r="S4376" s="299" t="str">
        <f t="shared" si="760"/>
        <v/>
      </c>
    </row>
    <row r="4377" spans="1:19" ht="30" customHeight="1" x14ac:dyDescent="0.2">
      <c r="A4377" s="277" t="str">
        <f t="shared" si="750"/>
        <v/>
      </c>
      <c r="B4377" s="296" t="str">
        <f t="shared" si="755"/>
        <v/>
      </c>
      <c r="C4377" s="296" t="str">
        <f t="shared" si="756"/>
        <v/>
      </c>
      <c r="D4377" s="297" t="str">
        <f t="shared" si="757"/>
        <v/>
      </c>
      <c r="E4377" s="298" t="str">
        <f t="shared" si="759"/>
        <v/>
      </c>
      <c r="F4377" s="297"/>
      <c r="G4377" s="297">
        <v>4377</v>
      </c>
      <c r="H4377" s="296" t="str">
        <f t="shared" si="758"/>
        <v/>
      </c>
      <c r="I4377" s="299" t="str">
        <f t="shared" si="751"/>
        <v/>
      </c>
      <c r="J4377" s="93"/>
      <c r="L4377" s="278">
        <f t="shared" si="752"/>
        <v>0</v>
      </c>
      <c r="M4377" s="278">
        <f t="shared" si="753"/>
        <v>0</v>
      </c>
      <c r="N4377" s="319">
        <f t="shared" si="754"/>
        <v>0</v>
      </c>
      <c r="O4377" s="300"/>
      <c r="P4377" s="300"/>
      <c r="Q4377" s="297"/>
      <c r="R4377" s="297"/>
      <c r="S4377" s="299" t="str">
        <f t="shared" si="760"/>
        <v/>
      </c>
    </row>
    <row r="4378" spans="1:19" ht="30" customHeight="1" x14ac:dyDescent="0.2">
      <c r="A4378" s="277" t="str">
        <f t="shared" si="750"/>
        <v/>
      </c>
      <c r="B4378" s="296" t="str">
        <f t="shared" si="755"/>
        <v/>
      </c>
      <c r="C4378" s="296" t="str">
        <f t="shared" si="756"/>
        <v/>
      </c>
      <c r="D4378" s="297" t="str">
        <f t="shared" si="757"/>
        <v/>
      </c>
      <c r="E4378" s="298" t="str">
        <f t="shared" si="759"/>
        <v/>
      </c>
      <c r="F4378" s="297"/>
      <c r="G4378" s="297">
        <v>4378</v>
      </c>
      <c r="H4378" s="296" t="str">
        <f t="shared" si="758"/>
        <v/>
      </c>
      <c r="I4378" s="299" t="str">
        <f t="shared" si="751"/>
        <v/>
      </c>
      <c r="J4378" s="93"/>
      <c r="L4378" s="278">
        <f t="shared" si="752"/>
        <v>0</v>
      </c>
      <c r="M4378" s="278">
        <f t="shared" si="753"/>
        <v>0</v>
      </c>
      <c r="N4378" s="319">
        <f t="shared" si="754"/>
        <v>0</v>
      </c>
      <c r="O4378" s="300"/>
      <c r="P4378" s="300"/>
      <c r="Q4378" s="297"/>
      <c r="R4378" s="297"/>
      <c r="S4378" s="299" t="str">
        <f t="shared" si="760"/>
        <v/>
      </c>
    </row>
    <row r="4379" spans="1:19" ht="30" customHeight="1" x14ac:dyDescent="0.2">
      <c r="A4379" s="277" t="str">
        <f t="shared" si="750"/>
        <v/>
      </c>
      <c r="B4379" s="296" t="str">
        <f t="shared" si="755"/>
        <v/>
      </c>
      <c r="C4379" s="296" t="str">
        <f t="shared" si="756"/>
        <v/>
      </c>
      <c r="D4379" s="297" t="str">
        <f t="shared" si="757"/>
        <v/>
      </c>
      <c r="E4379" s="298" t="str">
        <f t="shared" si="759"/>
        <v/>
      </c>
      <c r="F4379" s="297"/>
      <c r="G4379" s="297">
        <v>4379</v>
      </c>
      <c r="H4379" s="296" t="str">
        <f t="shared" si="758"/>
        <v/>
      </c>
      <c r="I4379" s="299" t="str">
        <f t="shared" si="751"/>
        <v/>
      </c>
      <c r="J4379" s="93"/>
      <c r="L4379" s="278">
        <f t="shared" si="752"/>
        <v>0</v>
      </c>
      <c r="M4379" s="278">
        <f t="shared" si="753"/>
        <v>0</v>
      </c>
      <c r="N4379" s="319">
        <f t="shared" si="754"/>
        <v>0</v>
      </c>
      <c r="O4379" s="300"/>
      <c r="P4379" s="300"/>
      <c r="Q4379" s="297"/>
      <c r="R4379" s="297"/>
      <c r="S4379" s="299" t="str">
        <f t="shared" si="760"/>
        <v/>
      </c>
    </row>
    <row r="4380" spans="1:19" ht="30" customHeight="1" x14ac:dyDescent="0.2">
      <c r="A4380" s="277" t="str">
        <f t="shared" si="750"/>
        <v/>
      </c>
      <c r="B4380" s="296" t="str">
        <f t="shared" si="755"/>
        <v/>
      </c>
      <c r="C4380" s="296" t="str">
        <f t="shared" si="756"/>
        <v/>
      </c>
      <c r="D4380" s="297" t="str">
        <f t="shared" si="757"/>
        <v/>
      </c>
      <c r="E4380" s="298" t="str">
        <f t="shared" si="759"/>
        <v/>
      </c>
      <c r="F4380" s="297"/>
      <c r="G4380" s="297">
        <v>4380</v>
      </c>
      <c r="H4380" s="296" t="str">
        <f t="shared" si="758"/>
        <v/>
      </c>
      <c r="I4380" s="299" t="str">
        <f t="shared" si="751"/>
        <v/>
      </c>
      <c r="J4380" s="93"/>
      <c r="L4380" s="278">
        <f t="shared" si="752"/>
        <v>0</v>
      </c>
      <c r="M4380" s="278">
        <f t="shared" si="753"/>
        <v>0</v>
      </c>
      <c r="N4380" s="319">
        <f t="shared" si="754"/>
        <v>0</v>
      </c>
      <c r="O4380" s="300"/>
      <c r="P4380" s="300"/>
      <c r="Q4380" s="297"/>
      <c r="R4380" s="297"/>
      <c r="S4380" s="299" t="str">
        <f t="shared" si="760"/>
        <v/>
      </c>
    </row>
    <row r="4381" spans="1:19" ht="30" customHeight="1" x14ac:dyDescent="0.2">
      <c r="A4381" s="277" t="str">
        <f t="shared" si="750"/>
        <v/>
      </c>
      <c r="B4381" s="296" t="str">
        <f t="shared" si="755"/>
        <v/>
      </c>
      <c r="C4381" s="296" t="str">
        <f t="shared" si="756"/>
        <v/>
      </c>
      <c r="D4381" s="297" t="str">
        <f t="shared" si="757"/>
        <v/>
      </c>
      <c r="E4381" s="298" t="str">
        <f t="shared" si="759"/>
        <v/>
      </c>
      <c r="F4381" s="297"/>
      <c r="G4381" s="297">
        <v>4381</v>
      </c>
      <c r="H4381" s="296" t="str">
        <f t="shared" si="758"/>
        <v/>
      </c>
      <c r="I4381" s="299" t="str">
        <f t="shared" si="751"/>
        <v/>
      </c>
      <c r="J4381" s="93"/>
      <c r="L4381" s="278">
        <f t="shared" si="752"/>
        <v>0</v>
      </c>
      <c r="M4381" s="278">
        <f t="shared" si="753"/>
        <v>0</v>
      </c>
      <c r="N4381" s="319">
        <f t="shared" si="754"/>
        <v>0</v>
      </c>
      <c r="O4381" s="300"/>
      <c r="P4381" s="300"/>
      <c r="Q4381" s="297"/>
      <c r="R4381" s="297"/>
      <c r="S4381" s="299" t="str">
        <f t="shared" si="760"/>
        <v/>
      </c>
    </row>
    <row r="4382" spans="1:19" ht="30" customHeight="1" x14ac:dyDescent="0.2">
      <c r="A4382" s="277" t="str">
        <f t="shared" si="750"/>
        <v/>
      </c>
      <c r="B4382" s="296" t="str">
        <f t="shared" si="755"/>
        <v/>
      </c>
      <c r="C4382" s="296" t="str">
        <f t="shared" si="756"/>
        <v/>
      </c>
      <c r="D4382" s="297" t="str">
        <f t="shared" si="757"/>
        <v/>
      </c>
      <c r="E4382" s="298" t="str">
        <f t="shared" si="759"/>
        <v/>
      </c>
      <c r="F4382" s="297"/>
      <c r="G4382" s="297">
        <v>4382</v>
      </c>
      <c r="H4382" s="296" t="str">
        <f t="shared" si="758"/>
        <v/>
      </c>
      <c r="I4382" s="299" t="str">
        <f t="shared" si="751"/>
        <v/>
      </c>
      <c r="J4382" s="93"/>
      <c r="L4382" s="278">
        <f t="shared" si="752"/>
        <v>0</v>
      </c>
      <c r="M4382" s="278">
        <f t="shared" si="753"/>
        <v>0</v>
      </c>
      <c r="N4382" s="319">
        <f t="shared" si="754"/>
        <v>0</v>
      </c>
      <c r="O4382" s="300"/>
      <c r="P4382" s="300"/>
      <c r="Q4382" s="297"/>
      <c r="R4382" s="297"/>
      <c r="S4382" s="299" t="str">
        <f t="shared" si="760"/>
        <v/>
      </c>
    </row>
    <row r="4383" spans="1:19" ht="30" customHeight="1" x14ac:dyDescent="0.2">
      <c r="A4383" s="277" t="str">
        <f t="shared" si="750"/>
        <v/>
      </c>
      <c r="B4383" s="296" t="str">
        <f t="shared" si="755"/>
        <v/>
      </c>
      <c r="C4383" s="296" t="str">
        <f t="shared" si="756"/>
        <v/>
      </c>
      <c r="D4383" s="297" t="str">
        <f t="shared" si="757"/>
        <v/>
      </c>
      <c r="E4383" s="298" t="str">
        <f t="shared" si="759"/>
        <v/>
      </c>
      <c r="F4383" s="297"/>
      <c r="G4383" s="297">
        <v>4383</v>
      </c>
      <c r="H4383" s="296" t="str">
        <f t="shared" si="758"/>
        <v/>
      </c>
      <c r="I4383" s="299" t="str">
        <f t="shared" si="751"/>
        <v/>
      </c>
      <c r="J4383" s="93"/>
      <c r="L4383" s="278">
        <f t="shared" si="752"/>
        <v>0</v>
      </c>
      <c r="M4383" s="278">
        <f t="shared" si="753"/>
        <v>0</v>
      </c>
      <c r="N4383" s="319">
        <f t="shared" si="754"/>
        <v>0</v>
      </c>
      <c r="O4383" s="300"/>
      <c r="P4383" s="300"/>
      <c r="Q4383" s="297"/>
      <c r="R4383" s="297"/>
      <c r="S4383" s="299" t="str">
        <f t="shared" si="760"/>
        <v/>
      </c>
    </row>
    <row r="4384" spans="1:19" ht="30" customHeight="1" x14ac:dyDescent="0.2">
      <c r="A4384" s="277" t="str">
        <f t="shared" si="750"/>
        <v/>
      </c>
      <c r="B4384" s="296" t="str">
        <f t="shared" si="755"/>
        <v/>
      </c>
      <c r="C4384" s="296" t="str">
        <f t="shared" si="756"/>
        <v/>
      </c>
      <c r="D4384" s="297" t="str">
        <f t="shared" si="757"/>
        <v/>
      </c>
      <c r="E4384" s="298" t="str">
        <f t="shared" si="759"/>
        <v/>
      </c>
      <c r="F4384" s="297"/>
      <c r="G4384" s="297">
        <v>4384</v>
      </c>
      <c r="H4384" s="296" t="str">
        <f t="shared" si="758"/>
        <v/>
      </c>
      <c r="I4384" s="299" t="str">
        <f t="shared" si="751"/>
        <v/>
      </c>
      <c r="J4384" s="93"/>
      <c r="L4384" s="278">
        <f t="shared" si="752"/>
        <v>0</v>
      </c>
      <c r="M4384" s="278">
        <f t="shared" si="753"/>
        <v>0</v>
      </c>
      <c r="N4384" s="319">
        <f t="shared" si="754"/>
        <v>0</v>
      </c>
      <c r="O4384" s="300"/>
      <c r="P4384" s="300"/>
      <c r="Q4384" s="297"/>
      <c r="R4384" s="297"/>
      <c r="S4384" s="299" t="str">
        <f t="shared" si="760"/>
        <v/>
      </c>
    </row>
    <row r="4385" spans="1:19" ht="30" customHeight="1" x14ac:dyDescent="0.2">
      <c r="A4385" s="277" t="str">
        <f t="shared" si="750"/>
        <v/>
      </c>
      <c r="B4385" s="296" t="str">
        <f t="shared" si="755"/>
        <v/>
      </c>
      <c r="C4385" s="296" t="str">
        <f t="shared" si="756"/>
        <v/>
      </c>
      <c r="D4385" s="297" t="str">
        <f t="shared" si="757"/>
        <v/>
      </c>
      <c r="E4385" s="298" t="str">
        <f t="shared" si="759"/>
        <v/>
      </c>
      <c r="F4385" s="297"/>
      <c r="G4385" s="297">
        <v>4385</v>
      </c>
      <c r="H4385" s="296" t="str">
        <f t="shared" si="758"/>
        <v/>
      </c>
      <c r="I4385" s="299" t="str">
        <f t="shared" si="751"/>
        <v/>
      </c>
      <c r="J4385" s="93"/>
      <c r="L4385" s="278">
        <f t="shared" si="752"/>
        <v>0</v>
      </c>
      <c r="M4385" s="278">
        <f t="shared" si="753"/>
        <v>0</v>
      </c>
      <c r="N4385" s="319">
        <f t="shared" si="754"/>
        <v>0</v>
      </c>
      <c r="O4385" s="300"/>
      <c r="P4385" s="300"/>
      <c r="Q4385" s="297"/>
      <c r="R4385" s="297"/>
      <c r="S4385" s="299" t="str">
        <f t="shared" si="760"/>
        <v/>
      </c>
    </row>
    <row r="4386" spans="1:19" ht="30" customHeight="1" x14ac:dyDescent="0.2">
      <c r="A4386" s="277" t="str">
        <f t="shared" si="750"/>
        <v/>
      </c>
      <c r="B4386" s="296" t="str">
        <f t="shared" si="755"/>
        <v/>
      </c>
      <c r="C4386" s="296" t="str">
        <f t="shared" si="756"/>
        <v/>
      </c>
      <c r="D4386" s="297" t="str">
        <f t="shared" si="757"/>
        <v/>
      </c>
      <c r="E4386" s="298" t="str">
        <f t="shared" si="759"/>
        <v/>
      </c>
      <c r="F4386" s="297"/>
      <c r="G4386" s="297">
        <v>4386</v>
      </c>
      <c r="H4386" s="296" t="str">
        <f t="shared" si="758"/>
        <v/>
      </c>
      <c r="I4386" s="299" t="str">
        <f t="shared" si="751"/>
        <v/>
      </c>
      <c r="J4386" s="93"/>
      <c r="L4386" s="278">
        <f t="shared" si="752"/>
        <v>0</v>
      </c>
      <c r="M4386" s="278">
        <f t="shared" si="753"/>
        <v>0</v>
      </c>
      <c r="N4386" s="319">
        <f t="shared" si="754"/>
        <v>0</v>
      </c>
      <c r="O4386" s="300"/>
      <c r="P4386" s="300"/>
      <c r="Q4386" s="297"/>
      <c r="R4386" s="297"/>
      <c r="S4386" s="299" t="str">
        <f t="shared" si="760"/>
        <v/>
      </c>
    </row>
    <row r="4387" spans="1:19" ht="30" customHeight="1" x14ac:dyDescent="0.2">
      <c r="A4387" s="277" t="str">
        <f t="shared" si="750"/>
        <v/>
      </c>
      <c r="B4387" s="296" t="str">
        <f t="shared" si="755"/>
        <v/>
      </c>
      <c r="C4387" s="296" t="str">
        <f t="shared" si="756"/>
        <v/>
      </c>
      <c r="D4387" s="297" t="str">
        <f t="shared" si="757"/>
        <v/>
      </c>
      <c r="E4387" s="298" t="str">
        <f t="shared" si="759"/>
        <v/>
      </c>
      <c r="F4387" s="297"/>
      <c r="G4387" s="297">
        <v>4387</v>
      </c>
      <c r="H4387" s="296" t="str">
        <f t="shared" si="758"/>
        <v/>
      </c>
      <c r="I4387" s="299" t="str">
        <f t="shared" si="751"/>
        <v/>
      </c>
      <c r="J4387" s="93"/>
      <c r="L4387" s="278">
        <f t="shared" si="752"/>
        <v>0</v>
      </c>
      <c r="M4387" s="278">
        <f t="shared" si="753"/>
        <v>0</v>
      </c>
      <c r="N4387" s="319">
        <f t="shared" si="754"/>
        <v>0</v>
      </c>
      <c r="O4387" s="300"/>
      <c r="P4387" s="300"/>
      <c r="Q4387" s="297"/>
      <c r="R4387" s="297"/>
      <c r="S4387" s="299" t="str">
        <f t="shared" si="760"/>
        <v/>
      </c>
    </row>
    <row r="4388" spans="1:19" ht="30" customHeight="1" x14ac:dyDescent="0.2">
      <c r="A4388" s="277" t="str">
        <f t="shared" si="750"/>
        <v/>
      </c>
      <c r="B4388" s="296" t="str">
        <f t="shared" si="755"/>
        <v/>
      </c>
      <c r="C4388" s="296" t="str">
        <f t="shared" si="756"/>
        <v/>
      </c>
      <c r="D4388" s="297" t="str">
        <f t="shared" si="757"/>
        <v/>
      </c>
      <c r="E4388" s="298" t="str">
        <f t="shared" si="759"/>
        <v/>
      </c>
      <c r="F4388" s="297"/>
      <c r="G4388" s="297">
        <v>4388</v>
      </c>
      <c r="H4388" s="296" t="str">
        <f t="shared" si="758"/>
        <v/>
      </c>
      <c r="I4388" s="299" t="str">
        <f t="shared" si="751"/>
        <v/>
      </c>
      <c r="J4388" s="93"/>
      <c r="L4388" s="278">
        <f t="shared" si="752"/>
        <v>0</v>
      </c>
      <c r="M4388" s="278">
        <f t="shared" si="753"/>
        <v>0</v>
      </c>
      <c r="N4388" s="319">
        <f t="shared" si="754"/>
        <v>0</v>
      </c>
      <c r="O4388" s="300"/>
      <c r="P4388" s="300"/>
      <c r="Q4388" s="297"/>
      <c r="R4388" s="297"/>
      <c r="S4388" s="299" t="str">
        <f t="shared" si="760"/>
        <v/>
      </c>
    </row>
    <row r="4389" spans="1:19" ht="30" customHeight="1" x14ac:dyDescent="0.2">
      <c r="A4389" s="277" t="str">
        <f t="shared" si="750"/>
        <v/>
      </c>
      <c r="B4389" s="296" t="str">
        <f t="shared" si="755"/>
        <v/>
      </c>
      <c r="C4389" s="296" t="str">
        <f t="shared" si="756"/>
        <v/>
      </c>
      <c r="D4389" s="297" t="str">
        <f t="shared" si="757"/>
        <v/>
      </c>
      <c r="E4389" s="298" t="str">
        <f t="shared" si="759"/>
        <v/>
      </c>
      <c r="F4389" s="297"/>
      <c r="G4389" s="297">
        <v>4389</v>
      </c>
      <c r="H4389" s="296" t="str">
        <f t="shared" si="758"/>
        <v/>
      </c>
      <c r="I4389" s="299" t="str">
        <f t="shared" si="751"/>
        <v/>
      </c>
      <c r="J4389" s="93"/>
      <c r="L4389" s="278">
        <f t="shared" si="752"/>
        <v>0</v>
      </c>
      <c r="M4389" s="278">
        <f t="shared" si="753"/>
        <v>0</v>
      </c>
      <c r="N4389" s="319">
        <f t="shared" si="754"/>
        <v>0</v>
      </c>
      <c r="O4389" s="300"/>
      <c r="P4389" s="300"/>
      <c r="Q4389" s="297"/>
      <c r="R4389" s="297"/>
      <c r="S4389" s="299" t="str">
        <f t="shared" si="760"/>
        <v/>
      </c>
    </row>
    <row r="4390" spans="1:19" ht="30" customHeight="1" x14ac:dyDescent="0.2">
      <c r="A4390" s="277" t="str">
        <f t="shared" si="750"/>
        <v/>
      </c>
      <c r="B4390" s="296" t="str">
        <f t="shared" si="755"/>
        <v/>
      </c>
      <c r="C4390" s="296" t="str">
        <f t="shared" si="756"/>
        <v/>
      </c>
      <c r="D4390" s="297" t="str">
        <f t="shared" si="757"/>
        <v/>
      </c>
      <c r="E4390" s="298" t="str">
        <f t="shared" si="759"/>
        <v/>
      </c>
      <c r="F4390" s="297"/>
      <c r="G4390" s="297">
        <v>4390</v>
      </c>
      <c r="H4390" s="296" t="str">
        <f t="shared" si="758"/>
        <v/>
      </c>
      <c r="I4390" s="299" t="str">
        <f t="shared" si="751"/>
        <v/>
      </c>
      <c r="J4390" s="93"/>
      <c r="L4390" s="278">
        <f t="shared" si="752"/>
        <v>0</v>
      </c>
      <c r="M4390" s="278">
        <f t="shared" si="753"/>
        <v>0</v>
      </c>
      <c r="N4390" s="319">
        <f t="shared" si="754"/>
        <v>0</v>
      </c>
      <c r="O4390" s="300"/>
      <c r="P4390" s="300"/>
      <c r="Q4390" s="297"/>
      <c r="R4390" s="297"/>
      <c r="S4390" s="299" t="str">
        <f t="shared" si="760"/>
        <v/>
      </c>
    </row>
    <row r="4391" spans="1:19" ht="30" customHeight="1" x14ac:dyDescent="0.2">
      <c r="A4391" s="277" t="str">
        <f t="shared" si="750"/>
        <v/>
      </c>
      <c r="B4391" s="296" t="str">
        <f t="shared" si="755"/>
        <v/>
      </c>
      <c r="C4391" s="296" t="str">
        <f t="shared" si="756"/>
        <v/>
      </c>
      <c r="D4391" s="297" t="str">
        <f t="shared" si="757"/>
        <v/>
      </c>
      <c r="E4391" s="298" t="str">
        <f t="shared" si="759"/>
        <v/>
      </c>
      <c r="F4391" s="297"/>
      <c r="G4391" s="297">
        <v>4391</v>
      </c>
      <c r="H4391" s="296" t="str">
        <f t="shared" si="758"/>
        <v/>
      </c>
      <c r="I4391" s="299" t="str">
        <f t="shared" si="751"/>
        <v/>
      </c>
      <c r="J4391" s="93"/>
      <c r="L4391" s="278">
        <f t="shared" si="752"/>
        <v>0</v>
      </c>
      <c r="M4391" s="278">
        <f t="shared" si="753"/>
        <v>0</v>
      </c>
      <c r="N4391" s="319">
        <f t="shared" si="754"/>
        <v>0</v>
      </c>
      <c r="O4391" s="300"/>
      <c r="P4391" s="300"/>
      <c r="Q4391" s="297"/>
      <c r="R4391" s="297"/>
      <c r="S4391" s="299" t="str">
        <f t="shared" si="760"/>
        <v/>
      </c>
    </row>
    <row r="4392" spans="1:19" ht="30" customHeight="1" x14ac:dyDescent="0.2">
      <c r="A4392" s="277" t="str">
        <f t="shared" si="750"/>
        <v/>
      </c>
      <c r="B4392" s="296" t="str">
        <f t="shared" si="755"/>
        <v/>
      </c>
      <c r="C4392" s="296" t="str">
        <f t="shared" si="756"/>
        <v/>
      </c>
      <c r="D4392" s="297" t="str">
        <f t="shared" si="757"/>
        <v/>
      </c>
      <c r="E4392" s="298" t="str">
        <f t="shared" si="759"/>
        <v/>
      </c>
      <c r="F4392" s="297"/>
      <c r="G4392" s="297">
        <v>4392</v>
      </c>
      <c r="H4392" s="296" t="str">
        <f t="shared" si="758"/>
        <v/>
      </c>
      <c r="I4392" s="299" t="str">
        <f t="shared" si="751"/>
        <v/>
      </c>
      <c r="J4392" s="93"/>
      <c r="L4392" s="278">
        <f t="shared" si="752"/>
        <v>0</v>
      </c>
      <c r="M4392" s="278">
        <f t="shared" si="753"/>
        <v>0</v>
      </c>
      <c r="N4392" s="319">
        <f t="shared" si="754"/>
        <v>0</v>
      </c>
      <c r="O4392" s="300"/>
      <c r="P4392" s="300"/>
      <c r="Q4392" s="297"/>
      <c r="R4392" s="297"/>
      <c r="S4392" s="299" t="str">
        <f t="shared" si="760"/>
        <v/>
      </c>
    </row>
    <row r="4393" spans="1:19" ht="30" customHeight="1" x14ac:dyDescent="0.2">
      <c r="A4393" s="277" t="str">
        <f t="shared" si="750"/>
        <v/>
      </c>
      <c r="B4393" s="296" t="str">
        <f t="shared" si="755"/>
        <v/>
      </c>
      <c r="C4393" s="296" t="str">
        <f t="shared" si="756"/>
        <v/>
      </c>
      <c r="D4393" s="297" t="str">
        <f t="shared" si="757"/>
        <v/>
      </c>
      <c r="E4393" s="298" t="str">
        <f t="shared" si="759"/>
        <v/>
      </c>
      <c r="F4393" s="297"/>
      <c r="G4393" s="297">
        <v>4393</v>
      </c>
      <c r="H4393" s="296" t="str">
        <f t="shared" si="758"/>
        <v/>
      </c>
      <c r="I4393" s="299" t="str">
        <f t="shared" si="751"/>
        <v/>
      </c>
      <c r="J4393" s="93"/>
      <c r="L4393" s="278">
        <f t="shared" si="752"/>
        <v>0</v>
      </c>
      <c r="M4393" s="278">
        <f t="shared" si="753"/>
        <v>0</v>
      </c>
      <c r="N4393" s="319">
        <f t="shared" si="754"/>
        <v>0</v>
      </c>
      <c r="O4393" s="300"/>
      <c r="P4393" s="300"/>
      <c r="Q4393" s="297"/>
      <c r="R4393" s="297"/>
      <c r="S4393" s="299" t="str">
        <f t="shared" si="760"/>
        <v/>
      </c>
    </row>
    <row r="4394" spans="1:19" ht="30" customHeight="1" x14ac:dyDescent="0.2">
      <c r="A4394" s="277" t="str">
        <f t="shared" si="750"/>
        <v/>
      </c>
      <c r="B4394" s="296" t="str">
        <f t="shared" si="755"/>
        <v/>
      </c>
      <c r="C4394" s="296" t="str">
        <f t="shared" si="756"/>
        <v/>
      </c>
      <c r="D4394" s="297" t="str">
        <f t="shared" si="757"/>
        <v/>
      </c>
      <c r="E4394" s="298" t="str">
        <f t="shared" si="759"/>
        <v/>
      </c>
      <c r="F4394" s="297"/>
      <c r="G4394" s="297">
        <v>4394</v>
      </c>
      <c r="H4394" s="296" t="str">
        <f t="shared" si="758"/>
        <v/>
      </c>
      <c r="I4394" s="299" t="str">
        <f t="shared" si="751"/>
        <v/>
      </c>
      <c r="J4394" s="93"/>
      <c r="L4394" s="278">
        <f t="shared" si="752"/>
        <v>0</v>
      </c>
      <c r="M4394" s="278">
        <f t="shared" si="753"/>
        <v>0</v>
      </c>
      <c r="N4394" s="319">
        <f t="shared" si="754"/>
        <v>0</v>
      </c>
      <c r="O4394" s="300"/>
      <c r="P4394" s="300"/>
      <c r="Q4394" s="297"/>
      <c r="R4394" s="297"/>
      <c r="S4394" s="299" t="str">
        <f t="shared" si="760"/>
        <v/>
      </c>
    </row>
    <row r="4395" spans="1:19" ht="30" customHeight="1" x14ac:dyDescent="0.2">
      <c r="A4395" s="277" t="str">
        <f t="shared" si="750"/>
        <v/>
      </c>
      <c r="B4395" s="296" t="str">
        <f t="shared" si="755"/>
        <v/>
      </c>
      <c r="C4395" s="296" t="str">
        <f t="shared" si="756"/>
        <v/>
      </c>
      <c r="D4395" s="297" t="str">
        <f t="shared" si="757"/>
        <v/>
      </c>
      <c r="E4395" s="298" t="str">
        <f t="shared" si="759"/>
        <v/>
      </c>
      <c r="F4395" s="297"/>
      <c r="G4395" s="297">
        <v>4395</v>
      </c>
      <c r="H4395" s="296" t="str">
        <f t="shared" si="758"/>
        <v/>
      </c>
      <c r="I4395" s="299" t="str">
        <f t="shared" si="751"/>
        <v/>
      </c>
      <c r="J4395" s="93"/>
      <c r="L4395" s="278">
        <f t="shared" si="752"/>
        <v>0</v>
      </c>
      <c r="M4395" s="278">
        <f t="shared" si="753"/>
        <v>0</v>
      </c>
      <c r="N4395" s="319">
        <f t="shared" si="754"/>
        <v>0</v>
      </c>
      <c r="O4395" s="300"/>
      <c r="P4395" s="300"/>
      <c r="Q4395" s="297"/>
      <c r="R4395" s="297"/>
      <c r="S4395" s="299" t="str">
        <f t="shared" si="760"/>
        <v/>
      </c>
    </row>
    <row r="4396" spans="1:19" ht="30" customHeight="1" x14ac:dyDescent="0.2">
      <c r="A4396" s="277" t="str">
        <f t="shared" si="750"/>
        <v/>
      </c>
      <c r="B4396" s="296" t="str">
        <f t="shared" si="755"/>
        <v/>
      </c>
      <c r="C4396" s="296" t="str">
        <f t="shared" si="756"/>
        <v/>
      </c>
      <c r="D4396" s="297" t="str">
        <f t="shared" si="757"/>
        <v/>
      </c>
      <c r="E4396" s="298" t="str">
        <f t="shared" si="759"/>
        <v/>
      </c>
      <c r="F4396" s="297"/>
      <c r="G4396" s="297">
        <v>4396</v>
      </c>
      <c r="H4396" s="296" t="str">
        <f t="shared" si="758"/>
        <v/>
      </c>
      <c r="I4396" s="299" t="str">
        <f t="shared" si="751"/>
        <v/>
      </c>
      <c r="J4396" s="93"/>
      <c r="L4396" s="278">
        <f t="shared" si="752"/>
        <v>0</v>
      </c>
      <c r="M4396" s="278">
        <f t="shared" si="753"/>
        <v>0</v>
      </c>
      <c r="N4396" s="319">
        <f t="shared" si="754"/>
        <v>0</v>
      </c>
      <c r="O4396" s="300"/>
      <c r="P4396" s="300"/>
      <c r="Q4396" s="297"/>
      <c r="R4396" s="297"/>
      <c r="S4396" s="299" t="str">
        <f t="shared" si="760"/>
        <v/>
      </c>
    </row>
    <row r="4397" spans="1:19" ht="30" customHeight="1" x14ac:dyDescent="0.2">
      <c r="A4397" s="277" t="str">
        <f t="shared" si="750"/>
        <v/>
      </c>
      <c r="B4397" s="296" t="str">
        <f t="shared" si="755"/>
        <v/>
      </c>
      <c r="C4397" s="296" t="str">
        <f t="shared" si="756"/>
        <v/>
      </c>
      <c r="D4397" s="297" t="str">
        <f t="shared" si="757"/>
        <v/>
      </c>
      <c r="E4397" s="298" t="str">
        <f t="shared" si="759"/>
        <v/>
      </c>
      <c r="F4397" s="297"/>
      <c r="G4397" s="297">
        <v>4397</v>
      </c>
      <c r="H4397" s="296" t="str">
        <f t="shared" si="758"/>
        <v/>
      </c>
      <c r="I4397" s="299" t="str">
        <f t="shared" si="751"/>
        <v/>
      </c>
      <c r="J4397" s="93"/>
      <c r="L4397" s="278">
        <f t="shared" si="752"/>
        <v>0</v>
      </c>
      <c r="M4397" s="278">
        <f t="shared" si="753"/>
        <v>0</v>
      </c>
      <c r="N4397" s="319">
        <f t="shared" si="754"/>
        <v>0</v>
      </c>
      <c r="O4397" s="300"/>
      <c r="P4397" s="300"/>
      <c r="Q4397" s="297"/>
      <c r="R4397" s="297"/>
      <c r="S4397" s="299" t="str">
        <f t="shared" si="760"/>
        <v/>
      </c>
    </row>
    <row r="4398" spans="1:19" ht="30" customHeight="1" x14ac:dyDescent="0.2">
      <c r="A4398" s="277" t="str">
        <f t="shared" si="750"/>
        <v/>
      </c>
      <c r="B4398" s="296" t="str">
        <f t="shared" si="755"/>
        <v/>
      </c>
      <c r="C4398" s="296" t="str">
        <f t="shared" si="756"/>
        <v/>
      </c>
      <c r="D4398" s="297" t="str">
        <f t="shared" si="757"/>
        <v/>
      </c>
      <c r="E4398" s="298" t="str">
        <f t="shared" si="759"/>
        <v/>
      </c>
      <c r="F4398" s="297"/>
      <c r="G4398" s="297">
        <v>4398</v>
      </c>
      <c r="H4398" s="296" t="str">
        <f t="shared" si="758"/>
        <v/>
      </c>
      <c r="I4398" s="299" t="str">
        <f t="shared" si="751"/>
        <v/>
      </c>
      <c r="J4398" s="93"/>
      <c r="L4398" s="278">
        <f t="shared" si="752"/>
        <v>0</v>
      </c>
      <c r="M4398" s="278">
        <f t="shared" si="753"/>
        <v>0</v>
      </c>
      <c r="N4398" s="319">
        <f t="shared" si="754"/>
        <v>0</v>
      </c>
      <c r="O4398" s="300"/>
      <c r="P4398" s="300"/>
      <c r="Q4398" s="297"/>
      <c r="R4398" s="297"/>
      <c r="S4398" s="299" t="str">
        <f t="shared" si="760"/>
        <v/>
      </c>
    </row>
    <row r="4399" spans="1:19" ht="30" customHeight="1" x14ac:dyDescent="0.2">
      <c r="A4399" s="277" t="str">
        <f t="shared" si="750"/>
        <v/>
      </c>
      <c r="B4399" s="296" t="str">
        <f t="shared" si="755"/>
        <v/>
      </c>
      <c r="C4399" s="296" t="str">
        <f t="shared" si="756"/>
        <v/>
      </c>
      <c r="D4399" s="297" t="str">
        <f t="shared" si="757"/>
        <v/>
      </c>
      <c r="E4399" s="298" t="str">
        <f t="shared" si="759"/>
        <v/>
      </c>
      <c r="F4399" s="297"/>
      <c r="G4399" s="297">
        <v>4399</v>
      </c>
      <c r="H4399" s="296" t="str">
        <f t="shared" si="758"/>
        <v/>
      </c>
      <c r="I4399" s="299" t="str">
        <f t="shared" si="751"/>
        <v/>
      </c>
      <c r="J4399" s="93"/>
      <c r="L4399" s="278">
        <f t="shared" si="752"/>
        <v>0</v>
      </c>
      <c r="M4399" s="278">
        <f t="shared" si="753"/>
        <v>0</v>
      </c>
      <c r="N4399" s="319">
        <f t="shared" si="754"/>
        <v>0</v>
      </c>
      <c r="O4399" s="300"/>
      <c r="P4399" s="300"/>
      <c r="Q4399" s="297"/>
      <c r="R4399" s="297"/>
      <c r="S4399" s="299" t="str">
        <f t="shared" si="760"/>
        <v/>
      </c>
    </row>
    <row r="4400" spans="1:19" ht="30" customHeight="1" x14ac:dyDescent="0.2">
      <c r="A4400" s="277" t="str">
        <f t="shared" si="750"/>
        <v/>
      </c>
      <c r="B4400" s="296" t="str">
        <f t="shared" si="755"/>
        <v/>
      </c>
      <c r="C4400" s="296" t="str">
        <f t="shared" si="756"/>
        <v/>
      </c>
      <c r="D4400" s="297" t="str">
        <f t="shared" si="757"/>
        <v/>
      </c>
      <c r="E4400" s="298" t="str">
        <f t="shared" si="759"/>
        <v/>
      </c>
      <c r="F4400" s="297"/>
      <c r="G4400" s="297">
        <v>4400</v>
      </c>
      <c r="H4400" s="296" t="str">
        <f t="shared" si="758"/>
        <v/>
      </c>
      <c r="I4400" s="299" t="str">
        <f t="shared" si="751"/>
        <v/>
      </c>
      <c r="J4400" s="93"/>
      <c r="L4400" s="278">
        <f t="shared" si="752"/>
        <v>0</v>
      </c>
      <c r="M4400" s="278">
        <f t="shared" si="753"/>
        <v>0</v>
      </c>
      <c r="N4400" s="319">
        <f t="shared" si="754"/>
        <v>0</v>
      </c>
      <c r="O4400" s="300"/>
      <c r="P4400" s="300"/>
      <c r="Q4400" s="297"/>
      <c r="R4400" s="297"/>
      <c r="S4400" s="299" t="str">
        <f t="shared" si="760"/>
        <v/>
      </c>
    </row>
    <row r="4401" spans="1:19" ht="30" customHeight="1" x14ac:dyDescent="0.2">
      <c r="A4401" s="277" t="str">
        <f t="shared" si="750"/>
        <v/>
      </c>
      <c r="B4401" s="296" t="str">
        <f t="shared" si="755"/>
        <v/>
      </c>
      <c r="C4401" s="296" t="str">
        <f t="shared" si="756"/>
        <v/>
      </c>
      <c r="D4401" s="297" t="str">
        <f t="shared" si="757"/>
        <v/>
      </c>
      <c r="E4401" s="298" t="str">
        <f t="shared" si="759"/>
        <v/>
      </c>
      <c r="F4401" s="297"/>
      <c r="G4401" s="297">
        <v>4401</v>
      </c>
      <c r="H4401" s="296" t="str">
        <f t="shared" si="758"/>
        <v/>
      </c>
      <c r="I4401" s="299" t="str">
        <f t="shared" si="751"/>
        <v/>
      </c>
      <c r="J4401" s="93"/>
      <c r="L4401" s="278">
        <f t="shared" si="752"/>
        <v>0</v>
      </c>
      <c r="M4401" s="278">
        <f t="shared" si="753"/>
        <v>0</v>
      </c>
      <c r="N4401" s="319">
        <f t="shared" si="754"/>
        <v>0</v>
      </c>
      <c r="O4401" s="300"/>
      <c r="P4401" s="300"/>
      <c r="Q4401" s="297"/>
      <c r="R4401" s="297"/>
      <c r="S4401" s="299" t="str">
        <f t="shared" si="760"/>
        <v/>
      </c>
    </row>
    <row r="4402" spans="1:19" ht="30" customHeight="1" x14ac:dyDescent="0.2">
      <c r="A4402" s="277" t="str">
        <f t="shared" si="750"/>
        <v/>
      </c>
      <c r="B4402" s="296" t="str">
        <f t="shared" si="755"/>
        <v/>
      </c>
      <c r="C4402" s="296" t="str">
        <f t="shared" si="756"/>
        <v/>
      </c>
      <c r="D4402" s="297" t="str">
        <f t="shared" si="757"/>
        <v/>
      </c>
      <c r="E4402" s="298" t="str">
        <f t="shared" si="759"/>
        <v/>
      </c>
      <c r="F4402" s="297"/>
      <c r="G4402" s="297">
        <v>4402</v>
      </c>
      <c r="H4402" s="296" t="str">
        <f t="shared" si="758"/>
        <v/>
      </c>
      <c r="I4402" s="299" t="str">
        <f t="shared" si="751"/>
        <v/>
      </c>
      <c r="J4402" s="93"/>
      <c r="L4402" s="278">
        <f t="shared" si="752"/>
        <v>0</v>
      </c>
      <c r="M4402" s="278">
        <f t="shared" si="753"/>
        <v>0</v>
      </c>
      <c r="N4402" s="319">
        <f t="shared" si="754"/>
        <v>0</v>
      </c>
      <c r="O4402" s="300"/>
      <c r="P4402" s="300"/>
      <c r="Q4402" s="297"/>
      <c r="R4402" s="297"/>
      <c r="S4402" s="299" t="str">
        <f t="shared" si="760"/>
        <v/>
      </c>
    </row>
    <row r="4403" spans="1:19" ht="30" customHeight="1" x14ac:dyDescent="0.2">
      <c r="A4403" s="277" t="str">
        <f t="shared" si="750"/>
        <v/>
      </c>
      <c r="B4403" s="296" t="str">
        <f t="shared" si="755"/>
        <v/>
      </c>
      <c r="C4403" s="296" t="str">
        <f t="shared" si="756"/>
        <v/>
      </c>
      <c r="D4403" s="297" t="str">
        <f t="shared" si="757"/>
        <v/>
      </c>
      <c r="E4403" s="298" t="str">
        <f t="shared" si="759"/>
        <v/>
      </c>
      <c r="F4403" s="297"/>
      <c r="G4403" s="297">
        <v>4403</v>
      </c>
      <c r="H4403" s="296" t="str">
        <f t="shared" si="758"/>
        <v/>
      </c>
      <c r="I4403" s="299" t="str">
        <f t="shared" si="751"/>
        <v/>
      </c>
      <c r="J4403" s="93"/>
      <c r="L4403" s="278">
        <f t="shared" si="752"/>
        <v>0</v>
      </c>
      <c r="M4403" s="278">
        <f t="shared" si="753"/>
        <v>0</v>
      </c>
      <c r="N4403" s="319">
        <f t="shared" si="754"/>
        <v>0</v>
      </c>
      <c r="O4403" s="300"/>
      <c r="P4403" s="300"/>
      <c r="Q4403" s="297"/>
      <c r="R4403" s="297"/>
      <c r="S4403" s="299" t="str">
        <f t="shared" si="760"/>
        <v/>
      </c>
    </row>
    <row r="4404" spans="1:19" ht="30" customHeight="1" x14ac:dyDescent="0.2">
      <c r="A4404" s="277" t="str">
        <f t="shared" si="750"/>
        <v/>
      </c>
      <c r="B4404" s="296" t="str">
        <f t="shared" si="755"/>
        <v/>
      </c>
      <c r="C4404" s="296" t="str">
        <f t="shared" si="756"/>
        <v/>
      </c>
      <c r="D4404" s="297" t="str">
        <f t="shared" si="757"/>
        <v/>
      </c>
      <c r="E4404" s="298" t="str">
        <f t="shared" si="759"/>
        <v/>
      </c>
      <c r="F4404" s="297"/>
      <c r="G4404" s="297">
        <v>4404</v>
      </c>
      <c r="H4404" s="296" t="str">
        <f t="shared" si="758"/>
        <v/>
      </c>
      <c r="I4404" s="299" t="str">
        <f t="shared" si="751"/>
        <v/>
      </c>
      <c r="J4404" s="93"/>
      <c r="L4404" s="278">
        <f t="shared" si="752"/>
        <v>0</v>
      </c>
      <c r="M4404" s="278">
        <f t="shared" si="753"/>
        <v>0</v>
      </c>
      <c r="N4404" s="319">
        <f t="shared" si="754"/>
        <v>0</v>
      </c>
      <c r="O4404" s="300"/>
      <c r="P4404" s="300"/>
      <c r="Q4404" s="297"/>
      <c r="R4404" s="297"/>
      <c r="S4404" s="299" t="str">
        <f t="shared" si="760"/>
        <v/>
      </c>
    </row>
    <row r="4405" spans="1:19" ht="30" customHeight="1" x14ac:dyDescent="0.2">
      <c r="A4405" s="277" t="str">
        <f t="shared" si="750"/>
        <v/>
      </c>
      <c r="B4405" s="296" t="str">
        <f t="shared" si="755"/>
        <v/>
      </c>
      <c r="C4405" s="296" t="str">
        <f t="shared" si="756"/>
        <v/>
      </c>
      <c r="D4405" s="297" t="str">
        <f t="shared" si="757"/>
        <v/>
      </c>
      <c r="E4405" s="298" t="str">
        <f t="shared" si="759"/>
        <v/>
      </c>
      <c r="F4405" s="297"/>
      <c r="G4405" s="297">
        <v>4405</v>
      </c>
      <c r="H4405" s="296" t="str">
        <f t="shared" si="758"/>
        <v/>
      </c>
      <c r="I4405" s="299" t="str">
        <f t="shared" si="751"/>
        <v/>
      </c>
      <c r="J4405" s="93"/>
      <c r="L4405" s="278">
        <f t="shared" si="752"/>
        <v>0</v>
      </c>
      <c r="M4405" s="278">
        <f t="shared" si="753"/>
        <v>0</v>
      </c>
      <c r="N4405" s="319">
        <f t="shared" si="754"/>
        <v>0</v>
      </c>
      <c r="O4405" s="300"/>
      <c r="P4405" s="300"/>
      <c r="Q4405" s="297"/>
      <c r="R4405" s="297"/>
      <c r="S4405" s="299" t="str">
        <f t="shared" si="760"/>
        <v/>
      </c>
    </row>
    <row r="4406" spans="1:19" ht="30" customHeight="1" x14ac:dyDescent="0.2">
      <c r="A4406" s="277" t="str">
        <f t="shared" si="750"/>
        <v/>
      </c>
      <c r="B4406" s="296" t="str">
        <f t="shared" si="755"/>
        <v/>
      </c>
      <c r="C4406" s="296" t="str">
        <f t="shared" si="756"/>
        <v/>
      </c>
      <c r="D4406" s="297" t="str">
        <f t="shared" si="757"/>
        <v/>
      </c>
      <c r="E4406" s="298" t="str">
        <f t="shared" si="759"/>
        <v/>
      </c>
      <c r="F4406" s="297"/>
      <c r="G4406" s="297">
        <v>4406</v>
      </c>
      <c r="H4406" s="296" t="str">
        <f t="shared" si="758"/>
        <v/>
      </c>
      <c r="I4406" s="299" t="str">
        <f t="shared" si="751"/>
        <v/>
      </c>
      <c r="J4406" s="93"/>
      <c r="L4406" s="278">
        <f t="shared" si="752"/>
        <v>0</v>
      </c>
      <c r="M4406" s="278">
        <f t="shared" si="753"/>
        <v>0</v>
      </c>
      <c r="N4406" s="319">
        <f t="shared" si="754"/>
        <v>0</v>
      </c>
      <c r="O4406" s="300"/>
      <c r="P4406" s="300"/>
      <c r="Q4406" s="297"/>
      <c r="R4406" s="297"/>
      <c r="S4406" s="299" t="str">
        <f t="shared" si="760"/>
        <v/>
      </c>
    </row>
    <row r="4407" spans="1:19" ht="30" customHeight="1" x14ac:dyDescent="0.2">
      <c r="A4407" s="277" t="str">
        <f t="shared" si="750"/>
        <v/>
      </c>
      <c r="B4407" s="296" t="str">
        <f t="shared" si="755"/>
        <v/>
      </c>
      <c r="C4407" s="296" t="str">
        <f t="shared" si="756"/>
        <v/>
      </c>
      <c r="D4407" s="297" t="str">
        <f t="shared" si="757"/>
        <v/>
      </c>
      <c r="E4407" s="298" t="str">
        <f t="shared" si="759"/>
        <v/>
      </c>
      <c r="F4407" s="297"/>
      <c r="G4407" s="297">
        <v>4407</v>
      </c>
      <c r="H4407" s="296" t="str">
        <f t="shared" si="758"/>
        <v/>
      </c>
      <c r="I4407" s="299" t="str">
        <f t="shared" si="751"/>
        <v/>
      </c>
      <c r="J4407" s="93"/>
      <c r="L4407" s="278">
        <f t="shared" si="752"/>
        <v>0</v>
      </c>
      <c r="M4407" s="278">
        <f t="shared" si="753"/>
        <v>0</v>
      </c>
      <c r="N4407" s="319">
        <f t="shared" si="754"/>
        <v>0</v>
      </c>
      <c r="O4407" s="300"/>
      <c r="P4407" s="300"/>
      <c r="Q4407" s="297"/>
      <c r="R4407" s="297"/>
      <c r="S4407" s="299" t="str">
        <f t="shared" si="760"/>
        <v/>
      </c>
    </row>
    <row r="4408" spans="1:19" ht="30" customHeight="1" x14ac:dyDescent="0.2">
      <c r="A4408" s="277" t="str">
        <f t="shared" si="750"/>
        <v/>
      </c>
      <c r="B4408" s="296" t="str">
        <f t="shared" si="755"/>
        <v/>
      </c>
      <c r="C4408" s="296" t="str">
        <f t="shared" si="756"/>
        <v/>
      </c>
      <c r="D4408" s="297" t="str">
        <f t="shared" si="757"/>
        <v/>
      </c>
      <c r="E4408" s="298" t="str">
        <f t="shared" si="759"/>
        <v/>
      </c>
      <c r="F4408" s="297"/>
      <c r="G4408" s="297">
        <v>4408</v>
      </c>
      <c r="H4408" s="296" t="str">
        <f t="shared" si="758"/>
        <v/>
      </c>
      <c r="I4408" s="299" t="str">
        <f t="shared" si="751"/>
        <v/>
      </c>
      <c r="J4408" s="93"/>
      <c r="L4408" s="278">
        <f t="shared" si="752"/>
        <v>0</v>
      </c>
      <c r="M4408" s="278">
        <f t="shared" si="753"/>
        <v>0</v>
      </c>
      <c r="N4408" s="319">
        <f t="shared" si="754"/>
        <v>0</v>
      </c>
      <c r="O4408" s="300"/>
      <c r="P4408" s="300"/>
      <c r="Q4408" s="297"/>
      <c r="R4408" s="297"/>
      <c r="S4408" s="299" t="str">
        <f t="shared" si="760"/>
        <v/>
      </c>
    </row>
    <row r="4409" spans="1:19" ht="30" customHeight="1" x14ac:dyDescent="0.2">
      <c r="A4409" s="277" t="str">
        <f t="shared" si="750"/>
        <v/>
      </c>
      <c r="B4409" s="296" t="str">
        <f t="shared" si="755"/>
        <v/>
      </c>
      <c r="C4409" s="296" t="str">
        <f t="shared" si="756"/>
        <v/>
      </c>
      <c r="D4409" s="297" t="str">
        <f t="shared" si="757"/>
        <v/>
      </c>
      <c r="E4409" s="298" t="str">
        <f t="shared" si="759"/>
        <v/>
      </c>
      <c r="F4409" s="297"/>
      <c r="G4409" s="297">
        <v>4409</v>
      </c>
      <c r="H4409" s="296" t="str">
        <f t="shared" si="758"/>
        <v/>
      </c>
      <c r="I4409" s="299" t="str">
        <f t="shared" si="751"/>
        <v/>
      </c>
      <c r="J4409" s="93"/>
      <c r="L4409" s="278">
        <f t="shared" si="752"/>
        <v>0</v>
      </c>
      <c r="M4409" s="278">
        <f t="shared" si="753"/>
        <v>0</v>
      </c>
      <c r="N4409" s="319">
        <f t="shared" si="754"/>
        <v>0</v>
      </c>
      <c r="O4409" s="300"/>
      <c r="P4409" s="300"/>
      <c r="Q4409" s="297"/>
      <c r="R4409" s="297"/>
      <c r="S4409" s="299" t="str">
        <f t="shared" si="760"/>
        <v/>
      </c>
    </row>
    <row r="4410" spans="1:19" ht="30" customHeight="1" x14ac:dyDescent="0.2">
      <c r="A4410" s="277" t="str">
        <f t="shared" si="750"/>
        <v/>
      </c>
      <c r="B4410" s="296" t="str">
        <f t="shared" si="755"/>
        <v/>
      </c>
      <c r="C4410" s="296" t="str">
        <f t="shared" si="756"/>
        <v/>
      </c>
      <c r="D4410" s="297" t="str">
        <f t="shared" si="757"/>
        <v/>
      </c>
      <c r="E4410" s="298" t="str">
        <f t="shared" si="759"/>
        <v/>
      </c>
      <c r="F4410" s="297"/>
      <c r="G4410" s="297">
        <v>4410</v>
      </c>
      <c r="H4410" s="296" t="str">
        <f t="shared" si="758"/>
        <v/>
      </c>
      <c r="I4410" s="299" t="str">
        <f t="shared" si="751"/>
        <v/>
      </c>
      <c r="J4410" s="93"/>
      <c r="L4410" s="278">
        <f t="shared" si="752"/>
        <v>0</v>
      </c>
      <c r="M4410" s="278">
        <f t="shared" si="753"/>
        <v>0</v>
      </c>
      <c r="N4410" s="319">
        <f t="shared" si="754"/>
        <v>0</v>
      </c>
      <c r="O4410" s="300"/>
      <c r="P4410" s="300"/>
      <c r="Q4410" s="297"/>
      <c r="R4410" s="297"/>
      <c r="S4410" s="299" t="str">
        <f t="shared" si="760"/>
        <v/>
      </c>
    </row>
    <row r="4411" spans="1:19" ht="30" customHeight="1" x14ac:dyDescent="0.2">
      <c r="A4411" s="277" t="str">
        <f t="shared" si="750"/>
        <v/>
      </c>
      <c r="B4411" s="296" t="str">
        <f t="shared" si="755"/>
        <v/>
      </c>
      <c r="C4411" s="296" t="str">
        <f t="shared" si="756"/>
        <v/>
      </c>
      <c r="D4411" s="297" t="str">
        <f t="shared" si="757"/>
        <v/>
      </c>
      <c r="E4411" s="298" t="str">
        <f t="shared" si="759"/>
        <v/>
      </c>
      <c r="F4411" s="297"/>
      <c r="G4411" s="297">
        <v>4411</v>
      </c>
      <c r="H4411" s="296" t="str">
        <f t="shared" si="758"/>
        <v/>
      </c>
      <c r="I4411" s="299" t="str">
        <f t="shared" si="751"/>
        <v/>
      </c>
      <c r="J4411" s="93"/>
      <c r="L4411" s="278">
        <f t="shared" si="752"/>
        <v>0</v>
      </c>
      <c r="M4411" s="278">
        <f t="shared" si="753"/>
        <v>0</v>
      </c>
      <c r="N4411" s="319">
        <f t="shared" si="754"/>
        <v>0</v>
      </c>
      <c r="O4411" s="300"/>
      <c r="P4411" s="300"/>
      <c r="Q4411" s="297"/>
      <c r="R4411" s="297"/>
      <c r="S4411" s="299" t="str">
        <f t="shared" si="760"/>
        <v/>
      </c>
    </row>
    <row r="4412" spans="1:19" ht="30" customHeight="1" x14ac:dyDescent="0.2">
      <c r="A4412" s="277" t="str">
        <f t="shared" si="750"/>
        <v/>
      </c>
      <c r="B4412" s="296" t="str">
        <f t="shared" si="755"/>
        <v/>
      </c>
      <c r="C4412" s="296" t="str">
        <f t="shared" si="756"/>
        <v/>
      </c>
      <c r="D4412" s="297" t="str">
        <f t="shared" si="757"/>
        <v/>
      </c>
      <c r="E4412" s="298" t="str">
        <f t="shared" si="759"/>
        <v/>
      </c>
      <c r="F4412" s="297"/>
      <c r="G4412" s="297">
        <v>4412</v>
      </c>
      <c r="H4412" s="296" t="str">
        <f t="shared" si="758"/>
        <v/>
      </c>
      <c r="I4412" s="299" t="str">
        <f t="shared" si="751"/>
        <v/>
      </c>
      <c r="J4412" s="93"/>
      <c r="L4412" s="278">
        <f t="shared" si="752"/>
        <v>0</v>
      </c>
      <c r="M4412" s="278">
        <f t="shared" si="753"/>
        <v>0</v>
      </c>
      <c r="N4412" s="319">
        <f t="shared" si="754"/>
        <v>0</v>
      </c>
      <c r="O4412" s="300"/>
      <c r="P4412" s="300"/>
      <c r="Q4412" s="297"/>
      <c r="R4412" s="297"/>
      <c r="S4412" s="299" t="str">
        <f t="shared" si="760"/>
        <v/>
      </c>
    </row>
    <row r="4413" spans="1:19" ht="30" customHeight="1" x14ac:dyDescent="0.2">
      <c r="A4413" s="277" t="str">
        <f t="shared" si="750"/>
        <v/>
      </c>
      <c r="B4413" s="296" t="str">
        <f t="shared" si="755"/>
        <v/>
      </c>
      <c r="C4413" s="296" t="str">
        <f t="shared" si="756"/>
        <v/>
      </c>
      <c r="D4413" s="297" t="str">
        <f t="shared" si="757"/>
        <v/>
      </c>
      <c r="E4413" s="298" t="str">
        <f t="shared" si="759"/>
        <v/>
      </c>
      <c r="F4413" s="297"/>
      <c r="G4413" s="297">
        <v>4413</v>
      </c>
      <c r="H4413" s="296" t="str">
        <f t="shared" si="758"/>
        <v/>
      </c>
      <c r="I4413" s="299" t="str">
        <f t="shared" si="751"/>
        <v/>
      </c>
      <c r="J4413" s="93"/>
      <c r="L4413" s="278">
        <f t="shared" si="752"/>
        <v>0</v>
      </c>
      <c r="M4413" s="278">
        <f t="shared" si="753"/>
        <v>0</v>
      </c>
      <c r="N4413" s="319">
        <f t="shared" si="754"/>
        <v>0</v>
      </c>
      <c r="O4413" s="300"/>
      <c r="P4413" s="300"/>
      <c r="Q4413" s="297"/>
      <c r="R4413" s="297"/>
      <c r="S4413" s="299" t="str">
        <f t="shared" si="760"/>
        <v/>
      </c>
    </row>
    <row r="4414" spans="1:19" ht="30" customHeight="1" x14ac:dyDescent="0.2">
      <c r="A4414" s="277" t="str">
        <f t="shared" si="750"/>
        <v/>
      </c>
      <c r="B4414" s="296" t="str">
        <f t="shared" si="755"/>
        <v/>
      </c>
      <c r="C4414" s="296" t="str">
        <f t="shared" si="756"/>
        <v/>
      </c>
      <c r="D4414" s="297" t="str">
        <f t="shared" si="757"/>
        <v/>
      </c>
      <c r="E4414" s="298" t="str">
        <f t="shared" si="759"/>
        <v/>
      </c>
      <c r="F4414" s="297"/>
      <c r="G4414" s="297">
        <v>4414</v>
      </c>
      <c r="H4414" s="296" t="str">
        <f t="shared" si="758"/>
        <v/>
      </c>
      <c r="I4414" s="299" t="str">
        <f t="shared" si="751"/>
        <v/>
      </c>
      <c r="J4414" s="93"/>
      <c r="L4414" s="278">
        <f t="shared" si="752"/>
        <v>0</v>
      </c>
      <c r="M4414" s="278">
        <f t="shared" si="753"/>
        <v>0</v>
      </c>
      <c r="N4414" s="319">
        <f t="shared" si="754"/>
        <v>0</v>
      </c>
      <c r="O4414" s="300"/>
      <c r="P4414" s="300"/>
      <c r="Q4414" s="297"/>
      <c r="R4414" s="297"/>
      <c r="S4414" s="299" t="str">
        <f t="shared" si="760"/>
        <v/>
      </c>
    </row>
    <row r="4415" spans="1:19" ht="30" customHeight="1" x14ac:dyDescent="0.2">
      <c r="A4415" s="277" t="str">
        <f t="shared" si="750"/>
        <v/>
      </c>
      <c r="B4415" s="296" t="str">
        <f t="shared" si="755"/>
        <v/>
      </c>
      <c r="C4415" s="296" t="str">
        <f t="shared" si="756"/>
        <v/>
      </c>
      <c r="D4415" s="297" t="str">
        <f t="shared" si="757"/>
        <v/>
      </c>
      <c r="E4415" s="298" t="str">
        <f t="shared" si="759"/>
        <v/>
      </c>
      <c r="F4415" s="297"/>
      <c r="G4415" s="297">
        <v>4415</v>
      </c>
      <c r="H4415" s="296" t="str">
        <f t="shared" si="758"/>
        <v/>
      </c>
      <c r="I4415" s="299" t="str">
        <f t="shared" si="751"/>
        <v/>
      </c>
      <c r="J4415" s="93"/>
      <c r="L4415" s="278">
        <f t="shared" si="752"/>
        <v>0</v>
      </c>
      <c r="M4415" s="278">
        <f t="shared" si="753"/>
        <v>0</v>
      </c>
      <c r="N4415" s="319">
        <f t="shared" si="754"/>
        <v>0</v>
      </c>
      <c r="O4415" s="300"/>
      <c r="P4415" s="300"/>
      <c r="Q4415" s="297"/>
      <c r="R4415" s="297"/>
      <c r="S4415" s="299" t="str">
        <f t="shared" si="760"/>
        <v/>
      </c>
    </row>
    <row r="4416" spans="1:19" ht="30" customHeight="1" x14ac:dyDescent="0.2">
      <c r="A4416" s="277" t="str">
        <f t="shared" si="750"/>
        <v/>
      </c>
      <c r="B4416" s="296" t="str">
        <f t="shared" si="755"/>
        <v/>
      </c>
      <c r="C4416" s="296" t="str">
        <f t="shared" si="756"/>
        <v/>
      </c>
      <c r="D4416" s="297" t="str">
        <f t="shared" si="757"/>
        <v/>
      </c>
      <c r="E4416" s="298" t="str">
        <f t="shared" si="759"/>
        <v/>
      </c>
      <c r="F4416" s="297"/>
      <c r="G4416" s="297">
        <v>4416</v>
      </c>
      <c r="H4416" s="296" t="str">
        <f t="shared" si="758"/>
        <v/>
      </c>
      <c r="I4416" s="299" t="str">
        <f t="shared" si="751"/>
        <v/>
      </c>
      <c r="J4416" s="93"/>
      <c r="L4416" s="278">
        <f t="shared" si="752"/>
        <v>0</v>
      </c>
      <c r="M4416" s="278">
        <f t="shared" si="753"/>
        <v>0</v>
      </c>
      <c r="N4416" s="319">
        <f t="shared" si="754"/>
        <v>0</v>
      </c>
      <c r="O4416" s="300"/>
      <c r="P4416" s="300"/>
      <c r="Q4416" s="297"/>
      <c r="R4416" s="297"/>
      <c r="S4416" s="299" t="str">
        <f t="shared" si="760"/>
        <v/>
      </c>
    </row>
    <row r="4417" spans="1:19" ht="30" customHeight="1" x14ac:dyDescent="0.2">
      <c r="A4417" s="277" t="str">
        <f t="shared" si="750"/>
        <v/>
      </c>
      <c r="B4417" s="296" t="str">
        <f t="shared" si="755"/>
        <v/>
      </c>
      <c r="C4417" s="296" t="str">
        <f t="shared" si="756"/>
        <v/>
      </c>
      <c r="D4417" s="297" t="str">
        <f t="shared" si="757"/>
        <v/>
      </c>
      <c r="E4417" s="298" t="str">
        <f t="shared" si="759"/>
        <v/>
      </c>
      <c r="F4417" s="297"/>
      <c r="G4417" s="297">
        <v>4417</v>
      </c>
      <c r="H4417" s="296" t="str">
        <f t="shared" si="758"/>
        <v/>
      </c>
      <c r="I4417" s="299" t="str">
        <f t="shared" si="751"/>
        <v/>
      </c>
      <c r="J4417" s="93"/>
      <c r="L4417" s="278">
        <f t="shared" si="752"/>
        <v>0</v>
      </c>
      <c r="M4417" s="278">
        <f t="shared" si="753"/>
        <v>0</v>
      </c>
      <c r="N4417" s="319">
        <f t="shared" si="754"/>
        <v>0</v>
      </c>
      <c r="O4417" s="300"/>
      <c r="P4417" s="300"/>
      <c r="Q4417" s="297"/>
      <c r="R4417" s="297"/>
      <c r="S4417" s="299" t="str">
        <f t="shared" si="760"/>
        <v/>
      </c>
    </row>
    <row r="4418" spans="1:19" ht="30" customHeight="1" x14ac:dyDescent="0.2">
      <c r="A4418" s="277" t="str">
        <f t="shared" ref="A4418:A4481" si="761">IF(B4418="","",$W$3)</f>
        <v/>
      </c>
      <c r="B4418" s="296" t="str">
        <f t="shared" si="755"/>
        <v/>
      </c>
      <c r="C4418" s="296" t="str">
        <f t="shared" si="756"/>
        <v/>
      </c>
      <c r="D4418" s="297" t="str">
        <f t="shared" si="757"/>
        <v/>
      </c>
      <c r="E4418" s="298" t="str">
        <f t="shared" si="759"/>
        <v/>
      </c>
      <c r="F4418" s="297"/>
      <c r="G4418" s="297">
        <v>4418</v>
      </c>
      <c r="H4418" s="296" t="str">
        <f t="shared" si="758"/>
        <v/>
      </c>
      <c r="I4418" s="299" t="str">
        <f t="shared" ref="I4418:I4481" si="762">IF(H4418="","",CONCATENATE("C",IF(H4418&gt;$X$1-25,0,INT(($X$1-H4418-20)/5))))</f>
        <v/>
      </c>
      <c r="J4418" s="93"/>
      <c r="L4418" s="278">
        <f t="shared" ref="L4418:L4481" si="763">IF(D4418="M",1,0)</f>
        <v>0</v>
      </c>
      <c r="M4418" s="278">
        <f t="shared" ref="M4418:M4481" si="764">IF(D4418="F",1,0)</f>
        <v>0</v>
      </c>
      <c r="N4418" s="319">
        <f t="shared" ref="N4418:N4481" si="765">IF(COUNTBLANK(O4418:R4418)=0,1,0)</f>
        <v>0</v>
      </c>
      <c r="O4418" s="300"/>
      <c r="P4418" s="300"/>
      <c r="Q4418" s="297"/>
      <c r="R4418" s="297"/>
      <c r="S4418" s="299" t="str">
        <f t="shared" si="760"/>
        <v/>
      </c>
    </row>
    <row r="4419" spans="1:19" ht="30" customHeight="1" x14ac:dyDescent="0.2">
      <c r="A4419" s="277" t="str">
        <f t="shared" si="761"/>
        <v/>
      </c>
      <c r="B4419" s="296" t="str">
        <f t="shared" ref="B4419:B4482" si="766">IF(O4419="","",O4419)</f>
        <v/>
      </c>
      <c r="C4419" s="296" t="str">
        <f t="shared" ref="C4419:C4482" si="767">IF(P4419="","",P4419)</f>
        <v/>
      </c>
      <c r="D4419" s="297" t="str">
        <f t="shared" ref="D4419:D4482" si="768">IF(Q4419="","",Q4419)</f>
        <v/>
      </c>
      <c r="E4419" s="298" t="str">
        <f t="shared" si="759"/>
        <v/>
      </c>
      <c r="F4419" s="297"/>
      <c r="G4419" s="297">
        <v>4419</v>
      </c>
      <c r="H4419" s="296" t="str">
        <f t="shared" ref="H4419:H4482" si="769">IF(R4419="","",R4419)</f>
        <v/>
      </c>
      <c r="I4419" s="299" t="str">
        <f t="shared" si="762"/>
        <v/>
      </c>
      <c r="J4419" s="93"/>
      <c r="L4419" s="278">
        <f t="shared" si="763"/>
        <v>0</v>
      </c>
      <c r="M4419" s="278">
        <f t="shared" si="764"/>
        <v>0</v>
      </c>
      <c r="N4419" s="319">
        <f t="shared" si="765"/>
        <v>0</v>
      </c>
      <c r="O4419" s="300"/>
      <c r="P4419" s="300"/>
      <c r="Q4419" s="297"/>
      <c r="R4419" s="297"/>
      <c r="S4419" s="299" t="str">
        <f t="shared" si="760"/>
        <v/>
      </c>
    </row>
    <row r="4420" spans="1:19" ht="30" customHeight="1" x14ac:dyDescent="0.2">
      <c r="A4420" s="277" t="str">
        <f t="shared" si="761"/>
        <v/>
      </c>
      <c r="B4420" s="296" t="str">
        <f t="shared" si="766"/>
        <v/>
      </c>
      <c r="C4420" s="296" t="str">
        <f t="shared" si="767"/>
        <v/>
      </c>
      <c r="D4420" s="297" t="str">
        <f t="shared" si="768"/>
        <v/>
      </c>
      <c r="E4420" s="298" t="str">
        <f t="shared" ref="E4420:E4483" si="770">IF(H4420="","",VALUE(CONCATENATE("01/01/",H4420)))</f>
        <v/>
      </c>
      <c r="F4420" s="297"/>
      <c r="G4420" s="297">
        <v>4420</v>
      </c>
      <c r="H4420" s="296" t="str">
        <f t="shared" si="769"/>
        <v/>
      </c>
      <c r="I4420" s="299" t="str">
        <f t="shared" si="762"/>
        <v/>
      </c>
      <c r="J4420" s="93"/>
      <c r="L4420" s="278">
        <f t="shared" si="763"/>
        <v>0</v>
      </c>
      <c r="M4420" s="278">
        <f t="shared" si="764"/>
        <v>0</v>
      </c>
      <c r="N4420" s="319">
        <f t="shared" si="765"/>
        <v>0</v>
      </c>
      <c r="O4420" s="300"/>
      <c r="P4420" s="300"/>
      <c r="Q4420" s="297"/>
      <c r="R4420" s="297"/>
      <c r="S4420" s="299" t="str">
        <f t="shared" si="760"/>
        <v/>
      </c>
    </row>
    <row r="4421" spans="1:19" ht="30" customHeight="1" x14ac:dyDescent="0.2">
      <c r="A4421" s="277" t="str">
        <f t="shared" si="761"/>
        <v/>
      </c>
      <c r="B4421" s="296" t="str">
        <f t="shared" si="766"/>
        <v/>
      </c>
      <c r="C4421" s="296" t="str">
        <f t="shared" si="767"/>
        <v/>
      </c>
      <c r="D4421" s="297" t="str">
        <f t="shared" si="768"/>
        <v/>
      </c>
      <c r="E4421" s="298" t="str">
        <f t="shared" si="770"/>
        <v/>
      </c>
      <c r="F4421" s="297"/>
      <c r="G4421" s="297">
        <v>4421</v>
      </c>
      <c r="H4421" s="296" t="str">
        <f t="shared" si="769"/>
        <v/>
      </c>
      <c r="I4421" s="299" t="str">
        <f t="shared" si="762"/>
        <v/>
      </c>
      <c r="J4421" s="93"/>
      <c r="L4421" s="278">
        <f t="shared" si="763"/>
        <v>0</v>
      </c>
      <c r="M4421" s="278">
        <f t="shared" si="764"/>
        <v>0</v>
      </c>
      <c r="N4421" s="319">
        <f t="shared" si="765"/>
        <v>0</v>
      </c>
      <c r="O4421" s="300"/>
      <c r="P4421" s="300"/>
      <c r="Q4421" s="297"/>
      <c r="R4421" s="297"/>
      <c r="S4421" s="299" t="str">
        <f t="shared" si="760"/>
        <v/>
      </c>
    </row>
    <row r="4422" spans="1:19" ht="30" customHeight="1" x14ac:dyDescent="0.2">
      <c r="A4422" s="277" t="str">
        <f t="shared" si="761"/>
        <v/>
      </c>
      <c r="B4422" s="296" t="str">
        <f t="shared" si="766"/>
        <v/>
      </c>
      <c r="C4422" s="296" t="str">
        <f t="shared" si="767"/>
        <v/>
      </c>
      <c r="D4422" s="297" t="str">
        <f t="shared" si="768"/>
        <v/>
      </c>
      <c r="E4422" s="298" t="str">
        <f t="shared" si="770"/>
        <v/>
      </c>
      <c r="F4422" s="297"/>
      <c r="G4422" s="297">
        <v>4422</v>
      </c>
      <c r="H4422" s="296" t="str">
        <f t="shared" si="769"/>
        <v/>
      </c>
      <c r="I4422" s="299" t="str">
        <f t="shared" si="762"/>
        <v/>
      </c>
      <c r="J4422" s="93"/>
      <c r="L4422" s="278">
        <f t="shared" si="763"/>
        <v>0</v>
      </c>
      <c r="M4422" s="278">
        <f t="shared" si="764"/>
        <v>0</v>
      </c>
      <c r="N4422" s="319">
        <f t="shared" si="765"/>
        <v>0</v>
      </c>
      <c r="O4422" s="300"/>
      <c r="P4422" s="300"/>
      <c r="Q4422" s="297"/>
      <c r="R4422" s="297"/>
      <c r="S4422" s="299" t="str">
        <f t="shared" si="760"/>
        <v/>
      </c>
    </row>
    <row r="4423" spans="1:19" ht="30" customHeight="1" x14ac:dyDescent="0.2">
      <c r="A4423" s="277" t="str">
        <f t="shared" si="761"/>
        <v/>
      </c>
      <c r="B4423" s="296" t="str">
        <f t="shared" si="766"/>
        <v/>
      </c>
      <c r="C4423" s="296" t="str">
        <f t="shared" si="767"/>
        <v/>
      </c>
      <c r="D4423" s="297" t="str">
        <f t="shared" si="768"/>
        <v/>
      </c>
      <c r="E4423" s="298" t="str">
        <f t="shared" si="770"/>
        <v/>
      </c>
      <c r="F4423" s="297"/>
      <c r="G4423" s="297">
        <v>4423</v>
      </c>
      <c r="H4423" s="296" t="str">
        <f t="shared" si="769"/>
        <v/>
      </c>
      <c r="I4423" s="299" t="str">
        <f t="shared" si="762"/>
        <v/>
      </c>
      <c r="J4423" s="93"/>
      <c r="L4423" s="278">
        <f t="shared" si="763"/>
        <v>0</v>
      </c>
      <c r="M4423" s="278">
        <f t="shared" si="764"/>
        <v>0</v>
      </c>
      <c r="N4423" s="319">
        <f t="shared" si="765"/>
        <v>0</v>
      </c>
      <c r="O4423" s="300"/>
      <c r="P4423" s="300"/>
      <c r="Q4423" s="297"/>
      <c r="R4423" s="297"/>
      <c r="S4423" s="299" t="str">
        <f t="shared" si="760"/>
        <v/>
      </c>
    </row>
    <row r="4424" spans="1:19" ht="30" customHeight="1" x14ac:dyDescent="0.2">
      <c r="A4424" s="277" t="str">
        <f t="shared" si="761"/>
        <v/>
      </c>
      <c r="B4424" s="296" t="str">
        <f t="shared" si="766"/>
        <v/>
      </c>
      <c r="C4424" s="296" t="str">
        <f t="shared" si="767"/>
        <v/>
      </c>
      <c r="D4424" s="297" t="str">
        <f t="shared" si="768"/>
        <v/>
      </c>
      <c r="E4424" s="298" t="str">
        <f t="shared" si="770"/>
        <v/>
      </c>
      <c r="F4424" s="297"/>
      <c r="G4424" s="297">
        <v>4424</v>
      </c>
      <c r="H4424" s="296" t="str">
        <f t="shared" si="769"/>
        <v/>
      </c>
      <c r="I4424" s="299" t="str">
        <f t="shared" si="762"/>
        <v/>
      </c>
      <c r="J4424" s="93"/>
      <c r="L4424" s="278">
        <f t="shared" si="763"/>
        <v>0</v>
      </c>
      <c r="M4424" s="278">
        <f t="shared" si="764"/>
        <v>0</v>
      </c>
      <c r="N4424" s="319">
        <f t="shared" si="765"/>
        <v>0</v>
      </c>
      <c r="O4424" s="300"/>
      <c r="P4424" s="300"/>
      <c r="Q4424" s="297"/>
      <c r="R4424" s="297"/>
      <c r="S4424" s="299" t="str">
        <f t="shared" si="760"/>
        <v/>
      </c>
    </row>
    <row r="4425" spans="1:19" ht="30" customHeight="1" x14ac:dyDescent="0.2">
      <c r="A4425" s="277" t="str">
        <f t="shared" si="761"/>
        <v/>
      </c>
      <c r="B4425" s="296" t="str">
        <f t="shared" si="766"/>
        <v/>
      </c>
      <c r="C4425" s="296" t="str">
        <f t="shared" si="767"/>
        <v/>
      </c>
      <c r="D4425" s="297" t="str">
        <f t="shared" si="768"/>
        <v/>
      </c>
      <c r="E4425" s="298" t="str">
        <f t="shared" si="770"/>
        <v/>
      </c>
      <c r="F4425" s="297"/>
      <c r="G4425" s="297">
        <v>4425</v>
      </c>
      <c r="H4425" s="296" t="str">
        <f t="shared" si="769"/>
        <v/>
      </c>
      <c r="I4425" s="299" t="str">
        <f t="shared" si="762"/>
        <v/>
      </c>
      <c r="J4425" s="93"/>
      <c r="L4425" s="278">
        <f t="shared" si="763"/>
        <v>0</v>
      </c>
      <c r="M4425" s="278">
        <f t="shared" si="764"/>
        <v>0</v>
      </c>
      <c r="N4425" s="319">
        <f t="shared" si="765"/>
        <v>0</v>
      </c>
      <c r="O4425" s="300"/>
      <c r="P4425" s="300"/>
      <c r="Q4425" s="297"/>
      <c r="R4425" s="297"/>
      <c r="S4425" s="299" t="str">
        <f t="shared" si="760"/>
        <v/>
      </c>
    </row>
    <row r="4426" spans="1:19" ht="30" customHeight="1" x14ac:dyDescent="0.2">
      <c r="A4426" s="277" t="str">
        <f t="shared" si="761"/>
        <v/>
      </c>
      <c r="B4426" s="296" t="str">
        <f t="shared" si="766"/>
        <v/>
      </c>
      <c r="C4426" s="296" t="str">
        <f t="shared" si="767"/>
        <v/>
      </c>
      <c r="D4426" s="297" t="str">
        <f t="shared" si="768"/>
        <v/>
      </c>
      <c r="E4426" s="298" t="str">
        <f t="shared" si="770"/>
        <v/>
      </c>
      <c r="F4426" s="297"/>
      <c r="G4426" s="297">
        <v>4426</v>
      </c>
      <c r="H4426" s="296" t="str">
        <f t="shared" si="769"/>
        <v/>
      </c>
      <c r="I4426" s="299" t="str">
        <f t="shared" si="762"/>
        <v/>
      </c>
      <c r="J4426" s="93"/>
      <c r="L4426" s="278">
        <f t="shared" si="763"/>
        <v>0</v>
      </c>
      <c r="M4426" s="278">
        <f t="shared" si="764"/>
        <v>0</v>
      </c>
      <c r="N4426" s="319">
        <f t="shared" si="765"/>
        <v>0</v>
      </c>
      <c r="O4426" s="300"/>
      <c r="P4426" s="300"/>
      <c r="Q4426" s="297"/>
      <c r="R4426" s="297"/>
      <c r="S4426" s="299" t="str">
        <f t="shared" si="760"/>
        <v/>
      </c>
    </row>
    <row r="4427" spans="1:19" ht="30" customHeight="1" x14ac:dyDescent="0.2">
      <c r="A4427" s="277" t="str">
        <f t="shared" si="761"/>
        <v/>
      </c>
      <c r="B4427" s="296" t="str">
        <f t="shared" si="766"/>
        <v/>
      </c>
      <c r="C4427" s="296" t="str">
        <f t="shared" si="767"/>
        <v/>
      </c>
      <c r="D4427" s="297" t="str">
        <f t="shared" si="768"/>
        <v/>
      </c>
      <c r="E4427" s="298" t="str">
        <f t="shared" si="770"/>
        <v/>
      </c>
      <c r="F4427" s="297"/>
      <c r="G4427" s="297">
        <v>4427</v>
      </c>
      <c r="H4427" s="296" t="str">
        <f t="shared" si="769"/>
        <v/>
      </c>
      <c r="I4427" s="299" t="str">
        <f t="shared" si="762"/>
        <v/>
      </c>
      <c r="J4427" s="93"/>
      <c r="L4427" s="278">
        <f t="shared" si="763"/>
        <v>0</v>
      </c>
      <c r="M4427" s="278">
        <f t="shared" si="764"/>
        <v>0</v>
      </c>
      <c r="N4427" s="319">
        <f t="shared" si="765"/>
        <v>0</v>
      </c>
      <c r="O4427" s="300"/>
      <c r="P4427" s="300"/>
      <c r="Q4427" s="297"/>
      <c r="R4427" s="297"/>
      <c r="S4427" s="299" t="str">
        <f t="shared" si="760"/>
        <v/>
      </c>
    </row>
    <row r="4428" spans="1:19" ht="30" customHeight="1" x14ac:dyDescent="0.2">
      <c r="A4428" s="277" t="str">
        <f t="shared" si="761"/>
        <v/>
      </c>
      <c r="B4428" s="296" t="str">
        <f t="shared" si="766"/>
        <v/>
      </c>
      <c r="C4428" s="296" t="str">
        <f t="shared" si="767"/>
        <v/>
      </c>
      <c r="D4428" s="297" t="str">
        <f t="shared" si="768"/>
        <v/>
      </c>
      <c r="E4428" s="298" t="str">
        <f t="shared" si="770"/>
        <v/>
      </c>
      <c r="F4428" s="297"/>
      <c r="G4428" s="297">
        <v>4428</v>
      </c>
      <c r="H4428" s="296" t="str">
        <f t="shared" si="769"/>
        <v/>
      </c>
      <c r="I4428" s="299" t="str">
        <f t="shared" si="762"/>
        <v/>
      </c>
      <c r="J4428" s="93"/>
      <c r="L4428" s="278">
        <f t="shared" si="763"/>
        <v>0</v>
      </c>
      <c r="M4428" s="278">
        <f t="shared" si="764"/>
        <v>0</v>
      </c>
      <c r="N4428" s="319">
        <f t="shared" si="765"/>
        <v>0</v>
      </c>
      <c r="O4428" s="300"/>
      <c r="P4428" s="300"/>
      <c r="Q4428" s="297"/>
      <c r="R4428" s="297"/>
      <c r="S4428" s="299" t="str">
        <f t="shared" si="760"/>
        <v/>
      </c>
    </row>
    <row r="4429" spans="1:19" ht="30" customHeight="1" x14ac:dyDescent="0.2">
      <c r="A4429" s="277" t="str">
        <f t="shared" si="761"/>
        <v/>
      </c>
      <c r="B4429" s="296" t="str">
        <f t="shared" si="766"/>
        <v/>
      </c>
      <c r="C4429" s="296" t="str">
        <f t="shared" si="767"/>
        <v/>
      </c>
      <c r="D4429" s="297" t="str">
        <f t="shared" si="768"/>
        <v/>
      </c>
      <c r="E4429" s="298" t="str">
        <f t="shared" si="770"/>
        <v/>
      </c>
      <c r="F4429" s="297"/>
      <c r="G4429" s="297">
        <v>4429</v>
      </c>
      <c r="H4429" s="296" t="str">
        <f t="shared" si="769"/>
        <v/>
      </c>
      <c r="I4429" s="299" t="str">
        <f t="shared" si="762"/>
        <v/>
      </c>
      <c r="J4429" s="93"/>
      <c r="L4429" s="278">
        <f t="shared" si="763"/>
        <v>0</v>
      </c>
      <c r="M4429" s="278">
        <f t="shared" si="764"/>
        <v>0</v>
      </c>
      <c r="N4429" s="319">
        <f t="shared" si="765"/>
        <v>0</v>
      </c>
      <c r="O4429" s="300"/>
      <c r="P4429" s="300"/>
      <c r="Q4429" s="297"/>
      <c r="R4429" s="297"/>
      <c r="S4429" s="299" t="str">
        <f t="shared" si="760"/>
        <v/>
      </c>
    </row>
    <row r="4430" spans="1:19" ht="30" customHeight="1" x14ac:dyDescent="0.2">
      <c r="A4430" s="277" t="str">
        <f t="shared" si="761"/>
        <v/>
      </c>
      <c r="B4430" s="296" t="str">
        <f t="shared" si="766"/>
        <v/>
      </c>
      <c r="C4430" s="296" t="str">
        <f t="shared" si="767"/>
        <v/>
      </c>
      <c r="D4430" s="297" t="str">
        <f t="shared" si="768"/>
        <v/>
      </c>
      <c r="E4430" s="298" t="str">
        <f t="shared" si="770"/>
        <v/>
      </c>
      <c r="F4430" s="297"/>
      <c r="G4430" s="297">
        <v>4430</v>
      </c>
      <c r="H4430" s="296" t="str">
        <f t="shared" si="769"/>
        <v/>
      </c>
      <c r="I4430" s="299" t="str">
        <f t="shared" si="762"/>
        <v/>
      </c>
      <c r="J4430" s="93"/>
      <c r="L4430" s="278">
        <f t="shared" si="763"/>
        <v>0</v>
      </c>
      <c r="M4430" s="278">
        <f t="shared" si="764"/>
        <v>0</v>
      </c>
      <c r="N4430" s="319">
        <f t="shared" si="765"/>
        <v>0</v>
      </c>
      <c r="O4430" s="300"/>
      <c r="P4430" s="300"/>
      <c r="Q4430" s="297"/>
      <c r="R4430" s="297"/>
      <c r="S4430" s="299" t="str">
        <f t="shared" si="760"/>
        <v/>
      </c>
    </row>
    <row r="4431" spans="1:19" ht="30" customHeight="1" x14ac:dyDescent="0.2">
      <c r="A4431" s="277" t="str">
        <f t="shared" si="761"/>
        <v/>
      </c>
      <c r="B4431" s="296" t="str">
        <f t="shared" si="766"/>
        <v/>
      </c>
      <c r="C4431" s="296" t="str">
        <f t="shared" si="767"/>
        <v/>
      </c>
      <c r="D4431" s="297" t="str">
        <f t="shared" si="768"/>
        <v/>
      </c>
      <c r="E4431" s="298" t="str">
        <f t="shared" si="770"/>
        <v/>
      </c>
      <c r="F4431" s="297"/>
      <c r="G4431" s="297">
        <v>4431</v>
      </c>
      <c r="H4431" s="296" t="str">
        <f t="shared" si="769"/>
        <v/>
      </c>
      <c r="I4431" s="299" t="str">
        <f t="shared" si="762"/>
        <v/>
      </c>
      <c r="J4431" s="93"/>
      <c r="L4431" s="278">
        <f t="shared" si="763"/>
        <v>0</v>
      </c>
      <c r="M4431" s="278">
        <f t="shared" si="764"/>
        <v>0</v>
      </c>
      <c r="N4431" s="319">
        <f t="shared" si="765"/>
        <v>0</v>
      </c>
      <c r="O4431" s="300"/>
      <c r="P4431" s="300"/>
      <c r="Q4431" s="297"/>
      <c r="R4431" s="297"/>
      <c r="S4431" s="299" t="str">
        <f t="shared" si="760"/>
        <v/>
      </c>
    </row>
    <row r="4432" spans="1:19" ht="30" customHeight="1" x14ac:dyDescent="0.2">
      <c r="A4432" s="277" t="str">
        <f t="shared" si="761"/>
        <v/>
      </c>
      <c r="B4432" s="296" t="str">
        <f t="shared" si="766"/>
        <v/>
      </c>
      <c r="C4432" s="296" t="str">
        <f t="shared" si="767"/>
        <v/>
      </c>
      <c r="D4432" s="297" t="str">
        <f t="shared" si="768"/>
        <v/>
      </c>
      <c r="E4432" s="298" t="str">
        <f t="shared" si="770"/>
        <v/>
      </c>
      <c r="F4432" s="297"/>
      <c r="G4432" s="297">
        <v>4432</v>
      </c>
      <c r="H4432" s="296" t="str">
        <f t="shared" si="769"/>
        <v/>
      </c>
      <c r="I4432" s="299" t="str">
        <f t="shared" si="762"/>
        <v/>
      </c>
      <c r="J4432" s="93"/>
      <c r="L4432" s="278">
        <f t="shared" si="763"/>
        <v>0</v>
      </c>
      <c r="M4432" s="278">
        <f t="shared" si="764"/>
        <v>0</v>
      </c>
      <c r="N4432" s="319">
        <f t="shared" si="765"/>
        <v>0</v>
      </c>
      <c r="O4432" s="300"/>
      <c r="P4432" s="300"/>
      <c r="Q4432" s="297"/>
      <c r="R4432" s="297"/>
      <c r="S4432" s="299" t="str">
        <f t="shared" si="760"/>
        <v/>
      </c>
    </row>
    <row r="4433" spans="1:19" ht="30" customHeight="1" x14ac:dyDescent="0.2">
      <c r="A4433" s="277" t="str">
        <f t="shared" si="761"/>
        <v/>
      </c>
      <c r="B4433" s="296" t="str">
        <f t="shared" si="766"/>
        <v/>
      </c>
      <c r="C4433" s="296" t="str">
        <f t="shared" si="767"/>
        <v/>
      </c>
      <c r="D4433" s="297" t="str">
        <f t="shared" si="768"/>
        <v/>
      </c>
      <c r="E4433" s="298" t="str">
        <f t="shared" si="770"/>
        <v/>
      </c>
      <c r="F4433" s="297"/>
      <c r="G4433" s="297">
        <v>4433</v>
      </c>
      <c r="H4433" s="296" t="str">
        <f t="shared" si="769"/>
        <v/>
      </c>
      <c r="I4433" s="299" t="str">
        <f t="shared" si="762"/>
        <v/>
      </c>
      <c r="J4433" s="93"/>
      <c r="L4433" s="278">
        <f t="shared" si="763"/>
        <v>0</v>
      </c>
      <c r="M4433" s="278">
        <f t="shared" si="764"/>
        <v>0</v>
      </c>
      <c r="N4433" s="319">
        <f t="shared" si="765"/>
        <v>0</v>
      </c>
      <c r="O4433" s="300"/>
      <c r="P4433" s="300"/>
      <c r="Q4433" s="297"/>
      <c r="R4433" s="297"/>
      <c r="S4433" s="299" t="str">
        <f t="shared" ref="S4433:S4496" si="771">IF(R4433="","",CONCATENATE("C",IF(R4433&gt;$X$1-25,0,INT(($X$1-R4433-20)/5))))</f>
        <v/>
      </c>
    </row>
    <row r="4434" spans="1:19" ht="30" customHeight="1" x14ac:dyDescent="0.2">
      <c r="A4434" s="277" t="str">
        <f t="shared" si="761"/>
        <v/>
      </c>
      <c r="B4434" s="296" t="str">
        <f t="shared" si="766"/>
        <v/>
      </c>
      <c r="C4434" s="296" t="str">
        <f t="shared" si="767"/>
        <v/>
      </c>
      <c r="D4434" s="297" t="str">
        <f t="shared" si="768"/>
        <v/>
      </c>
      <c r="E4434" s="298" t="str">
        <f t="shared" si="770"/>
        <v/>
      </c>
      <c r="F4434" s="297"/>
      <c r="G4434" s="297">
        <v>4434</v>
      </c>
      <c r="H4434" s="296" t="str">
        <f t="shared" si="769"/>
        <v/>
      </c>
      <c r="I4434" s="299" t="str">
        <f t="shared" si="762"/>
        <v/>
      </c>
      <c r="J4434" s="93"/>
      <c r="L4434" s="278">
        <f t="shared" si="763"/>
        <v>0</v>
      </c>
      <c r="M4434" s="278">
        <f t="shared" si="764"/>
        <v>0</v>
      </c>
      <c r="N4434" s="319">
        <f t="shared" si="765"/>
        <v>0</v>
      </c>
      <c r="O4434" s="300"/>
      <c r="P4434" s="300"/>
      <c r="Q4434" s="297"/>
      <c r="R4434" s="297"/>
      <c r="S4434" s="299" t="str">
        <f t="shared" si="771"/>
        <v/>
      </c>
    </row>
    <row r="4435" spans="1:19" ht="30" customHeight="1" x14ac:dyDescent="0.2">
      <c r="A4435" s="277" t="str">
        <f t="shared" si="761"/>
        <v/>
      </c>
      <c r="B4435" s="296" t="str">
        <f t="shared" si="766"/>
        <v/>
      </c>
      <c r="C4435" s="296" t="str">
        <f t="shared" si="767"/>
        <v/>
      </c>
      <c r="D4435" s="297" t="str">
        <f t="shared" si="768"/>
        <v/>
      </c>
      <c r="E4435" s="298" t="str">
        <f t="shared" si="770"/>
        <v/>
      </c>
      <c r="F4435" s="297"/>
      <c r="G4435" s="297">
        <v>4435</v>
      </c>
      <c r="H4435" s="296" t="str">
        <f t="shared" si="769"/>
        <v/>
      </c>
      <c r="I4435" s="299" t="str">
        <f t="shared" si="762"/>
        <v/>
      </c>
      <c r="J4435" s="93"/>
      <c r="L4435" s="278">
        <f t="shared" si="763"/>
        <v>0</v>
      </c>
      <c r="M4435" s="278">
        <f t="shared" si="764"/>
        <v>0</v>
      </c>
      <c r="N4435" s="319">
        <f t="shared" si="765"/>
        <v>0</v>
      </c>
      <c r="O4435" s="300"/>
      <c r="P4435" s="300"/>
      <c r="Q4435" s="297"/>
      <c r="R4435" s="297"/>
      <c r="S4435" s="299" t="str">
        <f t="shared" si="771"/>
        <v/>
      </c>
    </row>
    <row r="4436" spans="1:19" ht="30" customHeight="1" x14ac:dyDescent="0.2">
      <c r="A4436" s="277" t="str">
        <f t="shared" si="761"/>
        <v/>
      </c>
      <c r="B4436" s="296" t="str">
        <f t="shared" si="766"/>
        <v/>
      </c>
      <c r="C4436" s="296" t="str">
        <f t="shared" si="767"/>
        <v/>
      </c>
      <c r="D4436" s="297" t="str">
        <f t="shared" si="768"/>
        <v/>
      </c>
      <c r="E4436" s="298" t="str">
        <f t="shared" si="770"/>
        <v/>
      </c>
      <c r="F4436" s="297"/>
      <c r="G4436" s="297">
        <v>4436</v>
      </c>
      <c r="H4436" s="296" t="str">
        <f t="shared" si="769"/>
        <v/>
      </c>
      <c r="I4436" s="299" t="str">
        <f t="shared" si="762"/>
        <v/>
      </c>
      <c r="J4436" s="93"/>
      <c r="L4436" s="278">
        <f t="shared" si="763"/>
        <v>0</v>
      </c>
      <c r="M4436" s="278">
        <f t="shared" si="764"/>
        <v>0</v>
      </c>
      <c r="N4436" s="319">
        <f t="shared" si="765"/>
        <v>0</v>
      </c>
      <c r="O4436" s="300"/>
      <c r="P4436" s="300"/>
      <c r="Q4436" s="297"/>
      <c r="R4436" s="297"/>
      <c r="S4436" s="299" t="str">
        <f t="shared" si="771"/>
        <v/>
      </c>
    </row>
    <row r="4437" spans="1:19" ht="30" customHeight="1" x14ac:dyDescent="0.2">
      <c r="A4437" s="277" t="str">
        <f t="shared" si="761"/>
        <v/>
      </c>
      <c r="B4437" s="296" t="str">
        <f t="shared" si="766"/>
        <v/>
      </c>
      <c r="C4437" s="296" t="str">
        <f t="shared" si="767"/>
        <v/>
      </c>
      <c r="D4437" s="297" t="str">
        <f t="shared" si="768"/>
        <v/>
      </c>
      <c r="E4437" s="298" t="str">
        <f t="shared" si="770"/>
        <v/>
      </c>
      <c r="F4437" s="297"/>
      <c r="G4437" s="297">
        <v>4437</v>
      </c>
      <c r="H4437" s="296" t="str">
        <f t="shared" si="769"/>
        <v/>
      </c>
      <c r="I4437" s="299" t="str">
        <f t="shared" si="762"/>
        <v/>
      </c>
      <c r="J4437" s="93"/>
      <c r="L4437" s="278">
        <f t="shared" si="763"/>
        <v>0</v>
      </c>
      <c r="M4437" s="278">
        <f t="shared" si="764"/>
        <v>0</v>
      </c>
      <c r="N4437" s="319">
        <f t="shared" si="765"/>
        <v>0</v>
      </c>
      <c r="O4437" s="300"/>
      <c r="P4437" s="300"/>
      <c r="Q4437" s="297"/>
      <c r="R4437" s="297"/>
      <c r="S4437" s="299" t="str">
        <f t="shared" si="771"/>
        <v/>
      </c>
    </row>
    <row r="4438" spans="1:19" ht="30" customHeight="1" x14ac:dyDescent="0.2">
      <c r="A4438" s="277" t="str">
        <f t="shared" si="761"/>
        <v/>
      </c>
      <c r="B4438" s="296" t="str">
        <f t="shared" si="766"/>
        <v/>
      </c>
      <c r="C4438" s="296" t="str">
        <f t="shared" si="767"/>
        <v/>
      </c>
      <c r="D4438" s="297" t="str">
        <f t="shared" si="768"/>
        <v/>
      </c>
      <c r="E4438" s="298" t="str">
        <f t="shared" si="770"/>
        <v/>
      </c>
      <c r="F4438" s="297"/>
      <c r="G4438" s="297">
        <v>4438</v>
      </c>
      <c r="H4438" s="296" t="str">
        <f t="shared" si="769"/>
        <v/>
      </c>
      <c r="I4438" s="299" t="str">
        <f t="shared" si="762"/>
        <v/>
      </c>
      <c r="J4438" s="93"/>
      <c r="L4438" s="278">
        <f t="shared" si="763"/>
        <v>0</v>
      </c>
      <c r="M4438" s="278">
        <f t="shared" si="764"/>
        <v>0</v>
      </c>
      <c r="N4438" s="319">
        <f t="shared" si="765"/>
        <v>0</v>
      </c>
      <c r="O4438" s="300"/>
      <c r="P4438" s="300"/>
      <c r="Q4438" s="297"/>
      <c r="R4438" s="297"/>
      <c r="S4438" s="299" t="str">
        <f t="shared" si="771"/>
        <v/>
      </c>
    </row>
    <row r="4439" spans="1:19" ht="30" customHeight="1" x14ac:dyDescent="0.2">
      <c r="A4439" s="277" t="str">
        <f t="shared" si="761"/>
        <v/>
      </c>
      <c r="B4439" s="296" t="str">
        <f t="shared" si="766"/>
        <v/>
      </c>
      <c r="C4439" s="296" t="str">
        <f t="shared" si="767"/>
        <v/>
      </c>
      <c r="D4439" s="297" t="str">
        <f t="shared" si="768"/>
        <v/>
      </c>
      <c r="E4439" s="298" t="str">
        <f t="shared" si="770"/>
        <v/>
      </c>
      <c r="F4439" s="297"/>
      <c r="G4439" s="297">
        <v>4439</v>
      </c>
      <c r="H4439" s="296" t="str">
        <f t="shared" si="769"/>
        <v/>
      </c>
      <c r="I4439" s="299" t="str">
        <f t="shared" si="762"/>
        <v/>
      </c>
      <c r="J4439" s="93"/>
      <c r="L4439" s="278">
        <f t="shared" si="763"/>
        <v>0</v>
      </c>
      <c r="M4439" s="278">
        <f t="shared" si="764"/>
        <v>0</v>
      </c>
      <c r="N4439" s="319">
        <f t="shared" si="765"/>
        <v>0</v>
      </c>
      <c r="O4439" s="300"/>
      <c r="P4439" s="300"/>
      <c r="Q4439" s="297"/>
      <c r="R4439" s="297"/>
      <c r="S4439" s="299" t="str">
        <f t="shared" si="771"/>
        <v/>
      </c>
    </row>
    <row r="4440" spans="1:19" ht="30" customHeight="1" x14ac:dyDescent="0.2">
      <c r="A4440" s="277" t="str">
        <f t="shared" si="761"/>
        <v/>
      </c>
      <c r="B4440" s="296" t="str">
        <f t="shared" si="766"/>
        <v/>
      </c>
      <c r="C4440" s="296" t="str">
        <f t="shared" si="767"/>
        <v/>
      </c>
      <c r="D4440" s="297" t="str">
        <f t="shared" si="768"/>
        <v/>
      </c>
      <c r="E4440" s="298" t="str">
        <f t="shared" si="770"/>
        <v/>
      </c>
      <c r="F4440" s="297"/>
      <c r="G4440" s="297">
        <v>4440</v>
      </c>
      <c r="H4440" s="296" t="str">
        <f t="shared" si="769"/>
        <v/>
      </c>
      <c r="I4440" s="299" t="str">
        <f t="shared" si="762"/>
        <v/>
      </c>
      <c r="J4440" s="93"/>
      <c r="L4440" s="278">
        <f t="shared" si="763"/>
        <v>0</v>
      </c>
      <c r="M4440" s="278">
        <f t="shared" si="764"/>
        <v>0</v>
      </c>
      <c r="N4440" s="319">
        <f t="shared" si="765"/>
        <v>0</v>
      </c>
      <c r="O4440" s="300"/>
      <c r="P4440" s="300"/>
      <c r="Q4440" s="297"/>
      <c r="R4440" s="297"/>
      <c r="S4440" s="299" t="str">
        <f t="shared" si="771"/>
        <v/>
      </c>
    </row>
    <row r="4441" spans="1:19" ht="30" customHeight="1" x14ac:dyDescent="0.2">
      <c r="A4441" s="277" t="str">
        <f t="shared" si="761"/>
        <v/>
      </c>
      <c r="B4441" s="296" t="str">
        <f t="shared" si="766"/>
        <v/>
      </c>
      <c r="C4441" s="296" t="str">
        <f t="shared" si="767"/>
        <v/>
      </c>
      <c r="D4441" s="297" t="str">
        <f t="shared" si="768"/>
        <v/>
      </c>
      <c r="E4441" s="298" t="str">
        <f t="shared" si="770"/>
        <v/>
      </c>
      <c r="F4441" s="297"/>
      <c r="G4441" s="297">
        <v>4441</v>
      </c>
      <c r="H4441" s="296" t="str">
        <f t="shared" si="769"/>
        <v/>
      </c>
      <c r="I4441" s="299" t="str">
        <f t="shared" si="762"/>
        <v/>
      </c>
      <c r="J4441" s="93"/>
      <c r="L4441" s="278">
        <f t="shared" si="763"/>
        <v>0</v>
      </c>
      <c r="M4441" s="278">
        <f t="shared" si="764"/>
        <v>0</v>
      </c>
      <c r="N4441" s="319">
        <f t="shared" si="765"/>
        <v>0</v>
      </c>
      <c r="O4441" s="300"/>
      <c r="P4441" s="300"/>
      <c r="Q4441" s="297"/>
      <c r="R4441" s="297"/>
      <c r="S4441" s="299" t="str">
        <f t="shared" si="771"/>
        <v/>
      </c>
    </row>
    <row r="4442" spans="1:19" ht="30" customHeight="1" x14ac:dyDescent="0.2">
      <c r="A4442" s="277" t="str">
        <f t="shared" si="761"/>
        <v/>
      </c>
      <c r="B4442" s="296" t="str">
        <f t="shared" si="766"/>
        <v/>
      </c>
      <c r="C4442" s="296" t="str">
        <f t="shared" si="767"/>
        <v/>
      </c>
      <c r="D4442" s="297" t="str">
        <f t="shared" si="768"/>
        <v/>
      </c>
      <c r="E4442" s="298" t="str">
        <f t="shared" si="770"/>
        <v/>
      </c>
      <c r="F4442" s="297"/>
      <c r="G4442" s="297">
        <v>4442</v>
      </c>
      <c r="H4442" s="296" t="str">
        <f t="shared" si="769"/>
        <v/>
      </c>
      <c r="I4442" s="299" t="str">
        <f t="shared" si="762"/>
        <v/>
      </c>
      <c r="J4442" s="93"/>
      <c r="L4442" s="278">
        <f t="shared" si="763"/>
        <v>0</v>
      </c>
      <c r="M4442" s="278">
        <f t="shared" si="764"/>
        <v>0</v>
      </c>
      <c r="N4442" s="319">
        <f t="shared" si="765"/>
        <v>0</v>
      </c>
      <c r="O4442" s="300"/>
      <c r="P4442" s="300"/>
      <c r="Q4442" s="297"/>
      <c r="R4442" s="297"/>
      <c r="S4442" s="299" t="str">
        <f t="shared" si="771"/>
        <v/>
      </c>
    </row>
    <row r="4443" spans="1:19" ht="30" customHeight="1" x14ac:dyDescent="0.2">
      <c r="A4443" s="277" t="str">
        <f t="shared" si="761"/>
        <v/>
      </c>
      <c r="B4443" s="296" t="str">
        <f t="shared" si="766"/>
        <v/>
      </c>
      <c r="C4443" s="296" t="str">
        <f t="shared" si="767"/>
        <v/>
      </c>
      <c r="D4443" s="297" t="str">
        <f t="shared" si="768"/>
        <v/>
      </c>
      <c r="E4443" s="298" t="str">
        <f t="shared" si="770"/>
        <v/>
      </c>
      <c r="F4443" s="297"/>
      <c r="G4443" s="297">
        <v>4443</v>
      </c>
      <c r="H4443" s="296" t="str">
        <f t="shared" si="769"/>
        <v/>
      </c>
      <c r="I4443" s="299" t="str">
        <f t="shared" si="762"/>
        <v/>
      </c>
      <c r="J4443" s="93"/>
      <c r="L4443" s="278">
        <f t="shared" si="763"/>
        <v>0</v>
      </c>
      <c r="M4443" s="278">
        <f t="shared" si="764"/>
        <v>0</v>
      </c>
      <c r="N4443" s="319">
        <f t="shared" si="765"/>
        <v>0</v>
      </c>
      <c r="O4443" s="300"/>
      <c r="P4443" s="300"/>
      <c r="Q4443" s="297"/>
      <c r="R4443" s="297"/>
      <c r="S4443" s="299" t="str">
        <f t="shared" si="771"/>
        <v/>
      </c>
    </row>
    <row r="4444" spans="1:19" ht="30" customHeight="1" x14ac:dyDescent="0.2">
      <c r="A4444" s="277" t="str">
        <f t="shared" si="761"/>
        <v/>
      </c>
      <c r="B4444" s="296" t="str">
        <f t="shared" si="766"/>
        <v/>
      </c>
      <c r="C4444" s="296" t="str">
        <f t="shared" si="767"/>
        <v/>
      </c>
      <c r="D4444" s="297" t="str">
        <f t="shared" si="768"/>
        <v/>
      </c>
      <c r="E4444" s="298" t="str">
        <f t="shared" si="770"/>
        <v/>
      </c>
      <c r="F4444" s="297"/>
      <c r="G4444" s="297">
        <v>4444</v>
      </c>
      <c r="H4444" s="296" t="str">
        <f t="shared" si="769"/>
        <v/>
      </c>
      <c r="I4444" s="299" t="str">
        <f t="shared" si="762"/>
        <v/>
      </c>
      <c r="J4444" s="93"/>
      <c r="L4444" s="278">
        <f t="shared" si="763"/>
        <v>0</v>
      </c>
      <c r="M4444" s="278">
        <f t="shared" si="764"/>
        <v>0</v>
      </c>
      <c r="N4444" s="319">
        <f t="shared" si="765"/>
        <v>0</v>
      </c>
      <c r="O4444" s="300"/>
      <c r="P4444" s="300"/>
      <c r="Q4444" s="297"/>
      <c r="R4444" s="297"/>
      <c r="S4444" s="299" t="str">
        <f t="shared" si="771"/>
        <v/>
      </c>
    </row>
    <row r="4445" spans="1:19" ht="30" customHeight="1" x14ac:dyDescent="0.2">
      <c r="A4445" s="277" t="str">
        <f t="shared" si="761"/>
        <v/>
      </c>
      <c r="B4445" s="296" t="str">
        <f t="shared" si="766"/>
        <v/>
      </c>
      <c r="C4445" s="296" t="str">
        <f t="shared" si="767"/>
        <v/>
      </c>
      <c r="D4445" s="297" t="str">
        <f t="shared" si="768"/>
        <v/>
      </c>
      <c r="E4445" s="298" t="str">
        <f t="shared" si="770"/>
        <v/>
      </c>
      <c r="F4445" s="297"/>
      <c r="G4445" s="297">
        <v>4445</v>
      </c>
      <c r="H4445" s="296" t="str">
        <f t="shared" si="769"/>
        <v/>
      </c>
      <c r="I4445" s="299" t="str">
        <f t="shared" si="762"/>
        <v/>
      </c>
      <c r="J4445" s="93"/>
      <c r="L4445" s="278">
        <f t="shared" si="763"/>
        <v>0</v>
      </c>
      <c r="M4445" s="278">
        <f t="shared" si="764"/>
        <v>0</v>
      </c>
      <c r="N4445" s="319">
        <f t="shared" si="765"/>
        <v>0</v>
      </c>
      <c r="O4445" s="300"/>
      <c r="P4445" s="300"/>
      <c r="Q4445" s="297"/>
      <c r="R4445" s="297"/>
      <c r="S4445" s="299" t="str">
        <f t="shared" si="771"/>
        <v/>
      </c>
    </row>
    <row r="4446" spans="1:19" ht="30" customHeight="1" x14ac:dyDescent="0.2">
      <c r="A4446" s="277" t="str">
        <f t="shared" si="761"/>
        <v/>
      </c>
      <c r="B4446" s="296" t="str">
        <f t="shared" si="766"/>
        <v/>
      </c>
      <c r="C4446" s="296" t="str">
        <f t="shared" si="767"/>
        <v/>
      </c>
      <c r="D4446" s="297" t="str">
        <f t="shared" si="768"/>
        <v/>
      </c>
      <c r="E4446" s="298" t="str">
        <f t="shared" si="770"/>
        <v/>
      </c>
      <c r="F4446" s="297"/>
      <c r="G4446" s="297">
        <v>4446</v>
      </c>
      <c r="H4446" s="296" t="str">
        <f t="shared" si="769"/>
        <v/>
      </c>
      <c r="I4446" s="299" t="str">
        <f t="shared" si="762"/>
        <v/>
      </c>
      <c r="J4446" s="93"/>
      <c r="L4446" s="278">
        <f t="shared" si="763"/>
        <v>0</v>
      </c>
      <c r="M4446" s="278">
        <f t="shared" si="764"/>
        <v>0</v>
      </c>
      <c r="N4446" s="319">
        <f t="shared" si="765"/>
        <v>0</v>
      </c>
      <c r="O4446" s="300"/>
      <c r="P4446" s="300"/>
      <c r="Q4446" s="297"/>
      <c r="R4446" s="297"/>
      <c r="S4446" s="299" t="str">
        <f t="shared" si="771"/>
        <v/>
      </c>
    </row>
    <row r="4447" spans="1:19" ht="30" customHeight="1" x14ac:dyDescent="0.2">
      <c r="A4447" s="277" t="str">
        <f t="shared" si="761"/>
        <v/>
      </c>
      <c r="B4447" s="296" t="str">
        <f t="shared" si="766"/>
        <v/>
      </c>
      <c r="C4447" s="296" t="str">
        <f t="shared" si="767"/>
        <v/>
      </c>
      <c r="D4447" s="297" t="str">
        <f t="shared" si="768"/>
        <v/>
      </c>
      <c r="E4447" s="298" t="str">
        <f t="shared" si="770"/>
        <v/>
      </c>
      <c r="F4447" s="297"/>
      <c r="G4447" s="297">
        <v>4447</v>
      </c>
      <c r="H4447" s="296" t="str">
        <f t="shared" si="769"/>
        <v/>
      </c>
      <c r="I4447" s="299" t="str">
        <f t="shared" si="762"/>
        <v/>
      </c>
      <c r="J4447" s="93"/>
      <c r="L4447" s="278">
        <f t="shared" si="763"/>
        <v>0</v>
      </c>
      <c r="M4447" s="278">
        <f t="shared" si="764"/>
        <v>0</v>
      </c>
      <c r="N4447" s="319">
        <f t="shared" si="765"/>
        <v>0</v>
      </c>
      <c r="O4447" s="300"/>
      <c r="P4447" s="300"/>
      <c r="Q4447" s="297"/>
      <c r="R4447" s="297"/>
      <c r="S4447" s="299" t="str">
        <f t="shared" si="771"/>
        <v/>
      </c>
    </row>
    <row r="4448" spans="1:19" ht="30" customHeight="1" x14ac:dyDescent="0.2">
      <c r="A4448" s="277" t="str">
        <f t="shared" si="761"/>
        <v/>
      </c>
      <c r="B4448" s="296" t="str">
        <f t="shared" si="766"/>
        <v/>
      </c>
      <c r="C4448" s="296" t="str">
        <f t="shared" si="767"/>
        <v/>
      </c>
      <c r="D4448" s="297" t="str">
        <f t="shared" si="768"/>
        <v/>
      </c>
      <c r="E4448" s="298" t="str">
        <f t="shared" si="770"/>
        <v/>
      </c>
      <c r="F4448" s="297"/>
      <c r="G4448" s="297">
        <v>4448</v>
      </c>
      <c r="H4448" s="296" t="str">
        <f t="shared" si="769"/>
        <v/>
      </c>
      <c r="I4448" s="299" t="str">
        <f t="shared" si="762"/>
        <v/>
      </c>
      <c r="J4448" s="93"/>
      <c r="L4448" s="278">
        <f t="shared" si="763"/>
        <v>0</v>
      </c>
      <c r="M4448" s="278">
        <f t="shared" si="764"/>
        <v>0</v>
      </c>
      <c r="N4448" s="319">
        <f t="shared" si="765"/>
        <v>0</v>
      </c>
      <c r="O4448" s="300"/>
      <c r="P4448" s="300"/>
      <c r="Q4448" s="297"/>
      <c r="R4448" s="297"/>
      <c r="S4448" s="299" t="str">
        <f t="shared" si="771"/>
        <v/>
      </c>
    </row>
    <row r="4449" spans="1:19" ht="30" customHeight="1" x14ac:dyDescent="0.2">
      <c r="A4449" s="277" t="str">
        <f t="shared" si="761"/>
        <v/>
      </c>
      <c r="B4449" s="296" t="str">
        <f t="shared" si="766"/>
        <v/>
      </c>
      <c r="C4449" s="296" t="str">
        <f t="shared" si="767"/>
        <v/>
      </c>
      <c r="D4449" s="297" t="str">
        <f t="shared" si="768"/>
        <v/>
      </c>
      <c r="E4449" s="298" t="str">
        <f t="shared" si="770"/>
        <v/>
      </c>
      <c r="F4449" s="297"/>
      <c r="G4449" s="297">
        <v>4449</v>
      </c>
      <c r="H4449" s="296" t="str">
        <f t="shared" si="769"/>
        <v/>
      </c>
      <c r="I4449" s="299" t="str">
        <f t="shared" si="762"/>
        <v/>
      </c>
      <c r="J4449" s="93"/>
      <c r="L4449" s="278">
        <f t="shared" si="763"/>
        <v>0</v>
      </c>
      <c r="M4449" s="278">
        <f t="shared" si="764"/>
        <v>0</v>
      </c>
      <c r="N4449" s="319">
        <f t="shared" si="765"/>
        <v>0</v>
      </c>
      <c r="O4449" s="300"/>
      <c r="P4449" s="300"/>
      <c r="Q4449" s="297"/>
      <c r="R4449" s="297"/>
      <c r="S4449" s="299" t="str">
        <f t="shared" si="771"/>
        <v/>
      </c>
    </row>
    <row r="4450" spans="1:19" ht="30" customHeight="1" x14ac:dyDescent="0.2">
      <c r="A4450" s="277" t="str">
        <f t="shared" si="761"/>
        <v/>
      </c>
      <c r="B4450" s="296" t="str">
        <f t="shared" si="766"/>
        <v/>
      </c>
      <c r="C4450" s="296" t="str">
        <f t="shared" si="767"/>
        <v/>
      </c>
      <c r="D4450" s="297" t="str">
        <f t="shared" si="768"/>
        <v/>
      </c>
      <c r="E4450" s="298" t="str">
        <f t="shared" si="770"/>
        <v/>
      </c>
      <c r="F4450" s="297"/>
      <c r="G4450" s="297">
        <v>4450</v>
      </c>
      <c r="H4450" s="296" t="str">
        <f t="shared" si="769"/>
        <v/>
      </c>
      <c r="I4450" s="299" t="str">
        <f t="shared" si="762"/>
        <v/>
      </c>
      <c r="J4450" s="93"/>
      <c r="L4450" s="278">
        <f t="shared" si="763"/>
        <v>0</v>
      </c>
      <c r="M4450" s="278">
        <f t="shared" si="764"/>
        <v>0</v>
      </c>
      <c r="N4450" s="319">
        <f t="shared" si="765"/>
        <v>0</v>
      </c>
      <c r="O4450" s="300"/>
      <c r="P4450" s="300"/>
      <c r="Q4450" s="297"/>
      <c r="R4450" s="297"/>
      <c r="S4450" s="299" t="str">
        <f t="shared" si="771"/>
        <v/>
      </c>
    </row>
    <row r="4451" spans="1:19" ht="30" customHeight="1" x14ac:dyDescent="0.2">
      <c r="A4451" s="277" t="str">
        <f t="shared" si="761"/>
        <v/>
      </c>
      <c r="B4451" s="296" t="str">
        <f t="shared" si="766"/>
        <v/>
      </c>
      <c r="C4451" s="296" t="str">
        <f t="shared" si="767"/>
        <v/>
      </c>
      <c r="D4451" s="297" t="str">
        <f t="shared" si="768"/>
        <v/>
      </c>
      <c r="E4451" s="298" t="str">
        <f t="shared" si="770"/>
        <v/>
      </c>
      <c r="F4451" s="297"/>
      <c r="G4451" s="297">
        <v>4451</v>
      </c>
      <c r="H4451" s="296" t="str">
        <f t="shared" si="769"/>
        <v/>
      </c>
      <c r="I4451" s="299" t="str">
        <f t="shared" si="762"/>
        <v/>
      </c>
      <c r="J4451" s="93"/>
      <c r="L4451" s="278">
        <f t="shared" si="763"/>
        <v>0</v>
      </c>
      <c r="M4451" s="278">
        <f t="shared" si="764"/>
        <v>0</v>
      </c>
      <c r="N4451" s="319">
        <f t="shared" si="765"/>
        <v>0</v>
      </c>
      <c r="O4451" s="300"/>
      <c r="P4451" s="300"/>
      <c r="Q4451" s="297"/>
      <c r="R4451" s="297"/>
      <c r="S4451" s="299" t="str">
        <f t="shared" si="771"/>
        <v/>
      </c>
    </row>
    <row r="4452" spans="1:19" ht="30" customHeight="1" x14ac:dyDescent="0.2">
      <c r="A4452" s="277" t="str">
        <f t="shared" si="761"/>
        <v/>
      </c>
      <c r="B4452" s="296" t="str">
        <f t="shared" si="766"/>
        <v/>
      </c>
      <c r="C4452" s="296" t="str">
        <f t="shared" si="767"/>
        <v/>
      </c>
      <c r="D4452" s="297" t="str">
        <f t="shared" si="768"/>
        <v/>
      </c>
      <c r="E4452" s="298" t="str">
        <f t="shared" si="770"/>
        <v/>
      </c>
      <c r="F4452" s="297"/>
      <c r="G4452" s="297">
        <v>4452</v>
      </c>
      <c r="H4452" s="296" t="str">
        <f t="shared" si="769"/>
        <v/>
      </c>
      <c r="I4452" s="299" t="str">
        <f t="shared" si="762"/>
        <v/>
      </c>
      <c r="J4452" s="93"/>
      <c r="L4452" s="278">
        <f t="shared" si="763"/>
        <v>0</v>
      </c>
      <c r="M4452" s="278">
        <f t="shared" si="764"/>
        <v>0</v>
      </c>
      <c r="N4452" s="319">
        <f t="shared" si="765"/>
        <v>0</v>
      </c>
      <c r="O4452" s="300"/>
      <c r="P4452" s="300"/>
      <c r="Q4452" s="297"/>
      <c r="R4452" s="297"/>
      <c r="S4452" s="299" t="str">
        <f t="shared" si="771"/>
        <v/>
      </c>
    </row>
    <row r="4453" spans="1:19" ht="30" customHeight="1" x14ac:dyDescent="0.2">
      <c r="A4453" s="277" t="str">
        <f t="shared" si="761"/>
        <v/>
      </c>
      <c r="B4453" s="296" t="str">
        <f t="shared" si="766"/>
        <v/>
      </c>
      <c r="C4453" s="296" t="str">
        <f t="shared" si="767"/>
        <v/>
      </c>
      <c r="D4453" s="297" t="str">
        <f t="shared" si="768"/>
        <v/>
      </c>
      <c r="E4453" s="298" t="str">
        <f t="shared" si="770"/>
        <v/>
      </c>
      <c r="F4453" s="297"/>
      <c r="G4453" s="297">
        <v>4453</v>
      </c>
      <c r="H4453" s="296" t="str">
        <f t="shared" si="769"/>
        <v/>
      </c>
      <c r="I4453" s="299" t="str">
        <f t="shared" si="762"/>
        <v/>
      </c>
      <c r="J4453" s="93"/>
      <c r="L4453" s="278">
        <f t="shared" si="763"/>
        <v>0</v>
      </c>
      <c r="M4453" s="278">
        <f t="shared" si="764"/>
        <v>0</v>
      </c>
      <c r="N4453" s="319">
        <f t="shared" si="765"/>
        <v>0</v>
      </c>
      <c r="O4453" s="300"/>
      <c r="P4453" s="300"/>
      <c r="Q4453" s="297"/>
      <c r="R4453" s="297"/>
      <c r="S4453" s="299" t="str">
        <f t="shared" si="771"/>
        <v/>
      </c>
    </row>
    <row r="4454" spans="1:19" ht="30" customHeight="1" x14ac:dyDescent="0.2">
      <c r="A4454" s="277" t="str">
        <f t="shared" si="761"/>
        <v/>
      </c>
      <c r="B4454" s="296" t="str">
        <f t="shared" si="766"/>
        <v/>
      </c>
      <c r="C4454" s="296" t="str">
        <f t="shared" si="767"/>
        <v/>
      </c>
      <c r="D4454" s="297" t="str">
        <f t="shared" si="768"/>
        <v/>
      </c>
      <c r="E4454" s="298" t="str">
        <f t="shared" si="770"/>
        <v/>
      </c>
      <c r="F4454" s="297"/>
      <c r="G4454" s="297">
        <v>4454</v>
      </c>
      <c r="H4454" s="296" t="str">
        <f t="shared" si="769"/>
        <v/>
      </c>
      <c r="I4454" s="299" t="str">
        <f t="shared" si="762"/>
        <v/>
      </c>
      <c r="J4454" s="93"/>
      <c r="L4454" s="278">
        <f t="shared" si="763"/>
        <v>0</v>
      </c>
      <c r="M4454" s="278">
        <f t="shared" si="764"/>
        <v>0</v>
      </c>
      <c r="N4454" s="319">
        <f t="shared" si="765"/>
        <v>0</v>
      </c>
      <c r="O4454" s="300"/>
      <c r="P4454" s="300"/>
      <c r="Q4454" s="297"/>
      <c r="R4454" s="297"/>
      <c r="S4454" s="299" t="str">
        <f t="shared" si="771"/>
        <v/>
      </c>
    </row>
    <row r="4455" spans="1:19" ht="30" customHeight="1" x14ac:dyDescent="0.2">
      <c r="A4455" s="277" t="str">
        <f t="shared" si="761"/>
        <v/>
      </c>
      <c r="B4455" s="296" t="str">
        <f t="shared" si="766"/>
        <v/>
      </c>
      <c r="C4455" s="296" t="str">
        <f t="shared" si="767"/>
        <v/>
      </c>
      <c r="D4455" s="297" t="str">
        <f t="shared" si="768"/>
        <v/>
      </c>
      <c r="E4455" s="298" t="str">
        <f t="shared" si="770"/>
        <v/>
      </c>
      <c r="F4455" s="297"/>
      <c r="G4455" s="297">
        <v>4455</v>
      </c>
      <c r="H4455" s="296" t="str">
        <f t="shared" si="769"/>
        <v/>
      </c>
      <c r="I4455" s="299" t="str">
        <f t="shared" si="762"/>
        <v/>
      </c>
      <c r="J4455" s="93"/>
      <c r="L4455" s="278">
        <f t="shared" si="763"/>
        <v>0</v>
      </c>
      <c r="M4455" s="278">
        <f t="shared" si="764"/>
        <v>0</v>
      </c>
      <c r="N4455" s="319">
        <f t="shared" si="765"/>
        <v>0</v>
      </c>
      <c r="O4455" s="300"/>
      <c r="P4455" s="300"/>
      <c r="Q4455" s="297"/>
      <c r="R4455" s="297"/>
      <c r="S4455" s="299" t="str">
        <f t="shared" si="771"/>
        <v/>
      </c>
    </row>
    <row r="4456" spans="1:19" ht="30" customHeight="1" x14ac:dyDescent="0.2">
      <c r="A4456" s="277" t="str">
        <f t="shared" si="761"/>
        <v/>
      </c>
      <c r="B4456" s="296" t="str">
        <f t="shared" si="766"/>
        <v/>
      </c>
      <c r="C4456" s="296" t="str">
        <f t="shared" si="767"/>
        <v/>
      </c>
      <c r="D4456" s="297" t="str">
        <f t="shared" si="768"/>
        <v/>
      </c>
      <c r="E4456" s="298" t="str">
        <f t="shared" si="770"/>
        <v/>
      </c>
      <c r="F4456" s="297"/>
      <c r="G4456" s="297">
        <v>4456</v>
      </c>
      <c r="H4456" s="296" t="str">
        <f t="shared" si="769"/>
        <v/>
      </c>
      <c r="I4456" s="299" t="str">
        <f t="shared" si="762"/>
        <v/>
      </c>
      <c r="J4456" s="93"/>
      <c r="L4456" s="278">
        <f t="shared" si="763"/>
        <v>0</v>
      </c>
      <c r="M4456" s="278">
        <f t="shared" si="764"/>
        <v>0</v>
      </c>
      <c r="N4456" s="319">
        <f t="shared" si="765"/>
        <v>0</v>
      </c>
      <c r="O4456" s="300"/>
      <c r="P4456" s="300"/>
      <c r="Q4456" s="297"/>
      <c r="R4456" s="297"/>
      <c r="S4456" s="299" t="str">
        <f t="shared" si="771"/>
        <v/>
      </c>
    </row>
    <row r="4457" spans="1:19" ht="30" customHeight="1" x14ac:dyDescent="0.2">
      <c r="A4457" s="277" t="str">
        <f t="shared" si="761"/>
        <v/>
      </c>
      <c r="B4457" s="296" t="str">
        <f t="shared" si="766"/>
        <v/>
      </c>
      <c r="C4457" s="296" t="str">
        <f t="shared" si="767"/>
        <v/>
      </c>
      <c r="D4457" s="297" t="str">
        <f t="shared" si="768"/>
        <v/>
      </c>
      <c r="E4457" s="298" t="str">
        <f t="shared" si="770"/>
        <v/>
      </c>
      <c r="F4457" s="297"/>
      <c r="G4457" s="297">
        <v>4457</v>
      </c>
      <c r="H4457" s="296" t="str">
        <f t="shared" si="769"/>
        <v/>
      </c>
      <c r="I4457" s="299" t="str">
        <f t="shared" si="762"/>
        <v/>
      </c>
      <c r="J4457" s="93"/>
      <c r="L4457" s="278">
        <f t="shared" si="763"/>
        <v>0</v>
      </c>
      <c r="M4457" s="278">
        <f t="shared" si="764"/>
        <v>0</v>
      </c>
      <c r="N4457" s="319">
        <f t="shared" si="765"/>
        <v>0</v>
      </c>
      <c r="O4457" s="300"/>
      <c r="P4457" s="300"/>
      <c r="Q4457" s="297"/>
      <c r="R4457" s="297"/>
      <c r="S4457" s="299" t="str">
        <f t="shared" si="771"/>
        <v/>
      </c>
    </row>
    <row r="4458" spans="1:19" ht="30" customHeight="1" x14ac:dyDescent="0.2">
      <c r="A4458" s="277" t="str">
        <f t="shared" si="761"/>
        <v/>
      </c>
      <c r="B4458" s="296" t="str">
        <f t="shared" si="766"/>
        <v/>
      </c>
      <c r="C4458" s="296" t="str">
        <f t="shared" si="767"/>
        <v/>
      </c>
      <c r="D4458" s="297" t="str">
        <f t="shared" si="768"/>
        <v/>
      </c>
      <c r="E4458" s="298" t="str">
        <f t="shared" si="770"/>
        <v/>
      </c>
      <c r="F4458" s="297"/>
      <c r="G4458" s="297">
        <v>4458</v>
      </c>
      <c r="H4458" s="296" t="str">
        <f t="shared" si="769"/>
        <v/>
      </c>
      <c r="I4458" s="299" t="str">
        <f t="shared" si="762"/>
        <v/>
      </c>
      <c r="J4458" s="93"/>
      <c r="L4458" s="278">
        <f t="shared" si="763"/>
        <v>0</v>
      </c>
      <c r="M4458" s="278">
        <f t="shared" si="764"/>
        <v>0</v>
      </c>
      <c r="N4458" s="319">
        <f t="shared" si="765"/>
        <v>0</v>
      </c>
      <c r="O4458" s="300"/>
      <c r="P4458" s="300"/>
      <c r="Q4458" s="297"/>
      <c r="R4458" s="297"/>
      <c r="S4458" s="299" t="str">
        <f t="shared" si="771"/>
        <v/>
      </c>
    </row>
    <row r="4459" spans="1:19" ht="30" customHeight="1" x14ac:dyDescent="0.2">
      <c r="A4459" s="277" t="str">
        <f t="shared" si="761"/>
        <v/>
      </c>
      <c r="B4459" s="296" t="str">
        <f t="shared" si="766"/>
        <v/>
      </c>
      <c r="C4459" s="296" t="str">
        <f t="shared" si="767"/>
        <v/>
      </c>
      <c r="D4459" s="297" t="str">
        <f t="shared" si="768"/>
        <v/>
      </c>
      <c r="E4459" s="298" t="str">
        <f t="shared" si="770"/>
        <v/>
      </c>
      <c r="F4459" s="297"/>
      <c r="G4459" s="297">
        <v>4459</v>
      </c>
      <c r="H4459" s="296" t="str">
        <f t="shared" si="769"/>
        <v/>
      </c>
      <c r="I4459" s="299" t="str">
        <f t="shared" si="762"/>
        <v/>
      </c>
      <c r="J4459" s="93"/>
      <c r="L4459" s="278">
        <f t="shared" si="763"/>
        <v>0</v>
      </c>
      <c r="M4459" s="278">
        <f t="shared" si="764"/>
        <v>0</v>
      </c>
      <c r="N4459" s="319">
        <f t="shared" si="765"/>
        <v>0</v>
      </c>
      <c r="O4459" s="300"/>
      <c r="P4459" s="300"/>
      <c r="Q4459" s="297"/>
      <c r="R4459" s="297"/>
      <c r="S4459" s="299" t="str">
        <f t="shared" si="771"/>
        <v/>
      </c>
    </row>
    <row r="4460" spans="1:19" ht="30" customHeight="1" x14ac:dyDescent="0.2">
      <c r="A4460" s="277" t="str">
        <f t="shared" si="761"/>
        <v/>
      </c>
      <c r="B4460" s="296" t="str">
        <f t="shared" si="766"/>
        <v/>
      </c>
      <c r="C4460" s="296" t="str">
        <f t="shared" si="767"/>
        <v/>
      </c>
      <c r="D4460" s="297" t="str">
        <f t="shared" si="768"/>
        <v/>
      </c>
      <c r="E4460" s="298" t="str">
        <f t="shared" si="770"/>
        <v/>
      </c>
      <c r="F4460" s="297"/>
      <c r="G4460" s="297">
        <v>4460</v>
      </c>
      <c r="H4460" s="296" t="str">
        <f t="shared" si="769"/>
        <v/>
      </c>
      <c r="I4460" s="299" t="str">
        <f t="shared" si="762"/>
        <v/>
      </c>
      <c r="J4460" s="93"/>
      <c r="L4460" s="278">
        <f t="shared" si="763"/>
        <v>0</v>
      </c>
      <c r="M4460" s="278">
        <f t="shared" si="764"/>
        <v>0</v>
      </c>
      <c r="N4460" s="319">
        <f t="shared" si="765"/>
        <v>0</v>
      </c>
      <c r="O4460" s="300"/>
      <c r="P4460" s="300"/>
      <c r="Q4460" s="297"/>
      <c r="R4460" s="297"/>
      <c r="S4460" s="299" t="str">
        <f t="shared" si="771"/>
        <v/>
      </c>
    </row>
    <row r="4461" spans="1:19" ht="30" customHeight="1" x14ac:dyDescent="0.2">
      <c r="A4461" s="277" t="str">
        <f t="shared" si="761"/>
        <v/>
      </c>
      <c r="B4461" s="296" t="str">
        <f t="shared" si="766"/>
        <v/>
      </c>
      <c r="C4461" s="296" t="str">
        <f t="shared" si="767"/>
        <v/>
      </c>
      <c r="D4461" s="297" t="str">
        <f t="shared" si="768"/>
        <v/>
      </c>
      <c r="E4461" s="298" t="str">
        <f t="shared" si="770"/>
        <v/>
      </c>
      <c r="F4461" s="297"/>
      <c r="G4461" s="297">
        <v>4461</v>
      </c>
      <c r="H4461" s="296" t="str">
        <f t="shared" si="769"/>
        <v/>
      </c>
      <c r="I4461" s="299" t="str">
        <f t="shared" si="762"/>
        <v/>
      </c>
      <c r="J4461" s="93"/>
      <c r="L4461" s="278">
        <f t="shared" si="763"/>
        <v>0</v>
      </c>
      <c r="M4461" s="278">
        <f t="shared" si="764"/>
        <v>0</v>
      </c>
      <c r="N4461" s="319">
        <f t="shared" si="765"/>
        <v>0</v>
      </c>
      <c r="O4461" s="300"/>
      <c r="P4461" s="300"/>
      <c r="Q4461" s="297"/>
      <c r="R4461" s="297"/>
      <c r="S4461" s="299" t="str">
        <f t="shared" si="771"/>
        <v/>
      </c>
    </row>
    <row r="4462" spans="1:19" ht="30" customHeight="1" x14ac:dyDescent="0.2">
      <c r="A4462" s="277" t="str">
        <f t="shared" si="761"/>
        <v/>
      </c>
      <c r="B4462" s="296" t="str">
        <f t="shared" si="766"/>
        <v/>
      </c>
      <c r="C4462" s="296" t="str">
        <f t="shared" si="767"/>
        <v/>
      </c>
      <c r="D4462" s="297" t="str">
        <f t="shared" si="768"/>
        <v/>
      </c>
      <c r="E4462" s="298" t="str">
        <f t="shared" si="770"/>
        <v/>
      </c>
      <c r="F4462" s="297"/>
      <c r="G4462" s="297">
        <v>4462</v>
      </c>
      <c r="H4462" s="296" t="str">
        <f t="shared" si="769"/>
        <v/>
      </c>
      <c r="I4462" s="299" t="str">
        <f t="shared" si="762"/>
        <v/>
      </c>
      <c r="J4462" s="93"/>
      <c r="L4462" s="278">
        <f t="shared" si="763"/>
        <v>0</v>
      </c>
      <c r="M4462" s="278">
        <f t="shared" si="764"/>
        <v>0</v>
      </c>
      <c r="N4462" s="319">
        <f t="shared" si="765"/>
        <v>0</v>
      </c>
      <c r="O4462" s="300"/>
      <c r="P4462" s="300"/>
      <c r="Q4462" s="297"/>
      <c r="R4462" s="297"/>
      <c r="S4462" s="299" t="str">
        <f t="shared" si="771"/>
        <v/>
      </c>
    </row>
    <row r="4463" spans="1:19" ht="30" customHeight="1" x14ac:dyDescent="0.2">
      <c r="A4463" s="277" t="str">
        <f t="shared" si="761"/>
        <v/>
      </c>
      <c r="B4463" s="296" t="str">
        <f t="shared" si="766"/>
        <v/>
      </c>
      <c r="C4463" s="296" t="str">
        <f t="shared" si="767"/>
        <v/>
      </c>
      <c r="D4463" s="297" t="str">
        <f t="shared" si="768"/>
        <v/>
      </c>
      <c r="E4463" s="298" t="str">
        <f t="shared" si="770"/>
        <v/>
      </c>
      <c r="F4463" s="297"/>
      <c r="G4463" s="297">
        <v>4463</v>
      </c>
      <c r="H4463" s="296" t="str">
        <f t="shared" si="769"/>
        <v/>
      </c>
      <c r="I4463" s="299" t="str">
        <f t="shared" si="762"/>
        <v/>
      </c>
      <c r="J4463" s="93"/>
      <c r="L4463" s="278">
        <f t="shared" si="763"/>
        <v>0</v>
      </c>
      <c r="M4463" s="278">
        <f t="shared" si="764"/>
        <v>0</v>
      </c>
      <c r="N4463" s="319">
        <f t="shared" si="765"/>
        <v>0</v>
      </c>
      <c r="O4463" s="300"/>
      <c r="P4463" s="300"/>
      <c r="Q4463" s="297"/>
      <c r="R4463" s="297"/>
      <c r="S4463" s="299" t="str">
        <f t="shared" si="771"/>
        <v/>
      </c>
    </row>
    <row r="4464" spans="1:19" ht="30" customHeight="1" x14ac:dyDescent="0.2">
      <c r="A4464" s="277" t="str">
        <f t="shared" si="761"/>
        <v/>
      </c>
      <c r="B4464" s="296" t="str">
        <f t="shared" si="766"/>
        <v/>
      </c>
      <c r="C4464" s="296" t="str">
        <f t="shared" si="767"/>
        <v/>
      </c>
      <c r="D4464" s="297" t="str">
        <f t="shared" si="768"/>
        <v/>
      </c>
      <c r="E4464" s="298" t="str">
        <f t="shared" si="770"/>
        <v/>
      </c>
      <c r="F4464" s="297"/>
      <c r="G4464" s="297">
        <v>4464</v>
      </c>
      <c r="H4464" s="296" t="str">
        <f t="shared" si="769"/>
        <v/>
      </c>
      <c r="I4464" s="299" t="str">
        <f t="shared" si="762"/>
        <v/>
      </c>
      <c r="J4464" s="93"/>
      <c r="L4464" s="278">
        <f t="shared" si="763"/>
        <v>0</v>
      </c>
      <c r="M4464" s="278">
        <f t="shared" si="764"/>
        <v>0</v>
      </c>
      <c r="N4464" s="319">
        <f t="shared" si="765"/>
        <v>0</v>
      </c>
      <c r="O4464" s="300"/>
      <c r="P4464" s="300"/>
      <c r="Q4464" s="297"/>
      <c r="R4464" s="297"/>
      <c r="S4464" s="299" t="str">
        <f t="shared" si="771"/>
        <v/>
      </c>
    </row>
    <row r="4465" spans="1:19" ht="30" customHeight="1" x14ac:dyDescent="0.2">
      <c r="A4465" s="277" t="str">
        <f t="shared" si="761"/>
        <v/>
      </c>
      <c r="B4465" s="296" t="str">
        <f t="shared" si="766"/>
        <v/>
      </c>
      <c r="C4465" s="296" t="str">
        <f t="shared" si="767"/>
        <v/>
      </c>
      <c r="D4465" s="297" t="str">
        <f t="shared" si="768"/>
        <v/>
      </c>
      <c r="E4465" s="298" t="str">
        <f t="shared" si="770"/>
        <v/>
      </c>
      <c r="F4465" s="297"/>
      <c r="G4465" s="297">
        <v>4465</v>
      </c>
      <c r="H4465" s="296" t="str">
        <f t="shared" si="769"/>
        <v/>
      </c>
      <c r="I4465" s="299" t="str">
        <f t="shared" si="762"/>
        <v/>
      </c>
      <c r="J4465" s="93"/>
      <c r="L4465" s="278">
        <f t="shared" si="763"/>
        <v>0</v>
      </c>
      <c r="M4465" s="278">
        <f t="shared" si="764"/>
        <v>0</v>
      </c>
      <c r="N4465" s="319">
        <f t="shared" si="765"/>
        <v>0</v>
      </c>
      <c r="O4465" s="300"/>
      <c r="P4465" s="300"/>
      <c r="Q4465" s="297"/>
      <c r="R4465" s="297"/>
      <c r="S4465" s="299" t="str">
        <f t="shared" si="771"/>
        <v/>
      </c>
    </row>
    <row r="4466" spans="1:19" ht="30" customHeight="1" x14ac:dyDescent="0.2">
      <c r="A4466" s="277" t="str">
        <f t="shared" si="761"/>
        <v/>
      </c>
      <c r="B4466" s="296" t="str">
        <f t="shared" si="766"/>
        <v/>
      </c>
      <c r="C4466" s="296" t="str">
        <f t="shared" si="767"/>
        <v/>
      </c>
      <c r="D4466" s="297" t="str">
        <f t="shared" si="768"/>
        <v/>
      </c>
      <c r="E4466" s="298" t="str">
        <f t="shared" si="770"/>
        <v/>
      </c>
      <c r="F4466" s="297"/>
      <c r="G4466" s="297">
        <v>4466</v>
      </c>
      <c r="H4466" s="296" t="str">
        <f t="shared" si="769"/>
        <v/>
      </c>
      <c r="I4466" s="299" t="str">
        <f t="shared" si="762"/>
        <v/>
      </c>
      <c r="J4466" s="93"/>
      <c r="L4466" s="278">
        <f t="shared" si="763"/>
        <v>0</v>
      </c>
      <c r="M4466" s="278">
        <f t="shared" si="764"/>
        <v>0</v>
      </c>
      <c r="N4466" s="319">
        <f t="shared" si="765"/>
        <v>0</v>
      </c>
      <c r="O4466" s="300"/>
      <c r="P4466" s="300"/>
      <c r="Q4466" s="297"/>
      <c r="R4466" s="297"/>
      <c r="S4466" s="299" t="str">
        <f t="shared" si="771"/>
        <v/>
      </c>
    </row>
    <row r="4467" spans="1:19" ht="30" customHeight="1" x14ac:dyDescent="0.2">
      <c r="A4467" s="277" t="str">
        <f t="shared" si="761"/>
        <v/>
      </c>
      <c r="B4467" s="296" t="str">
        <f t="shared" si="766"/>
        <v/>
      </c>
      <c r="C4467" s="296" t="str">
        <f t="shared" si="767"/>
        <v/>
      </c>
      <c r="D4467" s="297" t="str">
        <f t="shared" si="768"/>
        <v/>
      </c>
      <c r="E4467" s="298" t="str">
        <f t="shared" si="770"/>
        <v/>
      </c>
      <c r="F4467" s="297"/>
      <c r="G4467" s="297">
        <v>4467</v>
      </c>
      <c r="H4467" s="296" t="str">
        <f t="shared" si="769"/>
        <v/>
      </c>
      <c r="I4467" s="299" t="str">
        <f t="shared" si="762"/>
        <v/>
      </c>
      <c r="J4467" s="93"/>
      <c r="L4467" s="278">
        <f t="shared" si="763"/>
        <v>0</v>
      </c>
      <c r="M4467" s="278">
        <f t="shared" si="764"/>
        <v>0</v>
      </c>
      <c r="N4467" s="319">
        <f t="shared" si="765"/>
        <v>0</v>
      </c>
      <c r="O4467" s="300"/>
      <c r="P4467" s="300"/>
      <c r="Q4467" s="297"/>
      <c r="R4467" s="297"/>
      <c r="S4467" s="299" t="str">
        <f t="shared" si="771"/>
        <v/>
      </c>
    </row>
    <row r="4468" spans="1:19" ht="30" customHeight="1" x14ac:dyDescent="0.2">
      <c r="A4468" s="277" t="str">
        <f t="shared" si="761"/>
        <v/>
      </c>
      <c r="B4468" s="296" t="str">
        <f t="shared" si="766"/>
        <v/>
      </c>
      <c r="C4468" s="296" t="str">
        <f t="shared" si="767"/>
        <v/>
      </c>
      <c r="D4468" s="297" t="str">
        <f t="shared" si="768"/>
        <v/>
      </c>
      <c r="E4468" s="298" t="str">
        <f t="shared" si="770"/>
        <v/>
      </c>
      <c r="F4468" s="297"/>
      <c r="G4468" s="297">
        <v>4468</v>
      </c>
      <c r="H4468" s="296" t="str">
        <f t="shared" si="769"/>
        <v/>
      </c>
      <c r="I4468" s="299" t="str">
        <f t="shared" si="762"/>
        <v/>
      </c>
      <c r="J4468" s="93"/>
      <c r="L4468" s="278">
        <f t="shared" si="763"/>
        <v>0</v>
      </c>
      <c r="M4468" s="278">
        <f t="shared" si="764"/>
        <v>0</v>
      </c>
      <c r="N4468" s="319">
        <f t="shared" si="765"/>
        <v>0</v>
      </c>
      <c r="O4468" s="300"/>
      <c r="P4468" s="300"/>
      <c r="Q4468" s="297"/>
      <c r="R4468" s="297"/>
      <c r="S4468" s="299" t="str">
        <f t="shared" si="771"/>
        <v/>
      </c>
    </row>
    <row r="4469" spans="1:19" ht="30" customHeight="1" x14ac:dyDescent="0.2">
      <c r="A4469" s="277" t="str">
        <f t="shared" si="761"/>
        <v/>
      </c>
      <c r="B4469" s="296" t="str">
        <f t="shared" si="766"/>
        <v/>
      </c>
      <c r="C4469" s="296" t="str">
        <f t="shared" si="767"/>
        <v/>
      </c>
      <c r="D4469" s="297" t="str">
        <f t="shared" si="768"/>
        <v/>
      </c>
      <c r="E4469" s="298" t="str">
        <f t="shared" si="770"/>
        <v/>
      </c>
      <c r="F4469" s="297"/>
      <c r="G4469" s="297">
        <v>4469</v>
      </c>
      <c r="H4469" s="296" t="str">
        <f t="shared" si="769"/>
        <v/>
      </c>
      <c r="I4469" s="299" t="str">
        <f t="shared" si="762"/>
        <v/>
      </c>
      <c r="J4469" s="93"/>
      <c r="L4469" s="278">
        <f t="shared" si="763"/>
        <v>0</v>
      </c>
      <c r="M4469" s="278">
        <f t="shared" si="764"/>
        <v>0</v>
      </c>
      <c r="N4469" s="319">
        <f t="shared" si="765"/>
        <v>0</v>
      </c>
      <c r="O4469" s="300"/>
      <c r="P4469" s="300"/>
      <c r="Q4469" s="297"/>
      <c r="R4469" s="297"/>
      <c r="S4469" s="299" t="str">
        <f t="shared" si="771"/>
        <v/>
      </c>
    </row>
    <row r="4470" spans="1:19" ht="30" customHeight="1" x14ac:dyDescent="0.2">
      <c r="A4470" s="277" t="str">
        <f t="shared" si="761"/>
        <v/>
      </c>
      <c r="B4470" s="296" t="str">
        <f t="shared" si="766"/>
        <v/>
      </c>
      <c r="C4470" s="296" t="str">
        <f t="shared" si="767"/>
        <v/>
      </c>
      <c r="D4470" s="297" t="str">
        <f t="shared" si="768"/>
        <v/>
      </c>
      <c r="E4470" s="298" t="str">
        <f t="shared" si="770"/>
        <v/>
      </c>
      <c r="F4470" s="297"/>
      <c r="G4470" s="297">
        <v>4470</v>
      </c>
      <c r="H4470" s="296" t="str">
        <f t="shared" si="769"/>
        <v/>
      </c>
      <c r="I4470" s="299" t="str">
        <f t="shared" si="762"/>
        <v/>
      </c>
      <c r="J4470" s="93"/>
      <c r="L4470" s="278">
        <f t="shared" si="763"/>
        <v>0</v>
      </c>
      <c r="M4470" s="278">
        <f t="shared" si="764"/>
        <v>0</v>
      </c>
      <c r="N4470" s="319">
        <f t="shared" si="765"/>
        <v>0</v>
      </c>
      <c r="O4470" s="300"/>
      <c r="P4470" s="300"/>
      <c r="Q4470" s="297"/>
      <c r="R4470" s="297"/>
      <c r="S4470" s="299" t="str">
        <f t="shared" si="771"/>
        <v/>
      </c>
    </row>
    <row r="4471" spans="1:19" ht="30" customHeight="1" x14ac:dyDescent="0.2">
      <c r="A4471" s="277" t="str">
        <f t="shared" si="761"/>
        <v/>
      </c>
      <c r="B4471" s="296" t="str">
        <f t="shared" si="766"/>
        <v/>
      </c>
      <c r="C4471" s="296" t="str">
        <f t="shared" si="767"/>
        <v/>
      </c>
      <c r="D4471" s="297" t="str">
        <f t="shared" si="768"/>
        <v/>
      </c>
      <c r="E4471" s="298" t="str">
        <f t="shared" si="770"/>
        <v/>
      </c>
      <c r="F4471" s="297"/>
      <c r="G4471" s="297">
        <v>4471</v>
      </c>
      <c r="H4471" s="296" t="str">
        <f t="shared" si="769"/>
        <v/>
      </c>
      <c r="I4471" s="299" t="str">
        <f t="shared" si="762"/>
        <v/>
      </c>
      <c r="J4471" s="93"/>
      <c r="L4471" s="278">
        <f t="shared" si="763"/>
        <v>0</v>
      </c>
      <c r="M4471" s="278">
        <f t="shared" si="764"/>
        <v>0</v>
      </c>
      <c r="N4471" s="319">
        <f t="shared" si="765"/>
        <v>0</v>
      </c>
      <c r="O4471" s="300"/>
      <c r="P4471" s="300"/>
      <c r="Q4471" s="297"/>
      <c r="R4471" s="297"/>
      <c r="S4471" s="299" t="str">
        <f t="shared" si="771"/>
        <v/>
      </c>
    </row>
    <row r="4472" spans="1:19" ht="30" customHeight="1" x14ac:dyDescent="0.2">
      <c r="A4472" s="277" t="str">
        <f t="shared" si="761"/>
        <v/>
      </c>
      <c r="B4472" s="296" t="str">
        <f t="shared" si="766"/>
        <v/>
      </c>
      <c r="C4472" s="296" t="str">
        <f t="shared" si="767"/>
        <v/>
      </c>
      <c r="D4472" s="297" t="str">
        <f t="shared" si="768"/>
        <v/>
      </c>
      <c r="E4472" s="298" t="str">
        <f t="shared" si="770"/>
        <v/>
      </c>
      <c r="F4472" s="297"/>
      <c r="G4472" s="297">
        <v>4472</v>
      </c>
      <c r="H4472" s="296" t="str">
        <f t="shared" si="769"/>
        <v/>
      </c>
      <c r="I4472" s="299" t="str">
        <f t="shared" si="762"/>
        <v/>
      </c>
      <c r="J4472" s="93"/>
      <c r="L4472" s="278">
        <f t="shared" si="763"/>
        <v>0</v>
      </c>
      <c r="M4472" s="278">
        <f t="shared" si="764"/>
        <v>0</v>
      </c>
      <c r="N4472" s="319">
        <f t="shared" si="765"/>
        <v>0</v>
      </c>
      <c r="O4472" s="300"/>
      <c r="P4472" s="300"/>
      <c r="Q4472" s="297"/>
      <c r="R4472" s="297"/>
      <c r="S4472" s="299" t="str">
        <f t="shared" si="771"/>
        <v/>
      </c>
    </row>
    <row r="4473" spans="1:19" ht="30" customHeight="1" x14ac:dyDescent="0.2">
      <c r="A4473" s="277" t="str">
        <f t="shared" si="761"/>
        <v/>
      </c>
      <c r="B4473" s="296" t="str">
        <f t="shared" si="766"/>
        <v/>
      </c>
      <c r="C4473" s="296" t="str">
        <f t="shared" si="767"/>
        <v/>
      </c>
      <c r="D4473" s="297" t="str">
        <f t="shared" si="768"/>
        <v/>
      </c>
      <c r="E4473" s="298" t="str">
        <f t="shared" si="770"/>
        <v/>
      </c>
      <c r="F4473" s="297"/>
      <c r="G4473" s="297">
        <v>4473</v>
      </c>
      <c r="H4473" s="296" t="str">
        <f t="shared" si="769"/>
        <v/>
      </c>
      <c r="I4473" s="299" t="str">
        <f t="shared" si="762"/>
        <v/>
      </c>
      <c r="J4473" s="93"/>
      <c r="L4473" s="278">
        <f t="shared" si="763"/>
        <v>0</v>
      </c>
      <c r="M4473" s="278">
        <f t="shared" si="764"/>
        <v>0</v>
      </c>
      <c r="N4473" s="319">
        <f t="shared" si="765"/>
        <v>0</v>
      </c>
      <c r="O4473" s="300"/>
      <c r="P4473" s="300"/>
      <c r="Q4473" s="297"/>
      <c r="R4473" s="297"/>
      <c r="S4473" s="299" t="str">
        <f t="shared" si="771"/>
        <v/>
      </c>
    </row>
    <row r="4474" spans="1:19" ht="30" customHeight="1" x14ac:dyDescent="0.2">
      <c r="A4474" s="277" t="str">
        <f t="shared" si="761"/>
        <v/>
      </c>
      <c r="B4474" s="296" t="str">
        <f t="shared" si="766"/>
        <v/>
      </c>
      <c r="C4474" s="296" t="str">
        <f t="shared" si="767"/>
        <v/>
      </c>
      <c r="D4474" s="297" t="str">
        <f t="shared" si="768"/>
        <v/>
      </c>
      <c r="E4474" s="298" t="str">
        <f t="shared" si="770"/>
        <v/>
      </c>
      <c r="F4474" s="297"/>
      <c r="G4474" s="297">
        <v>4474</v>
      </c>
      <c r="H4474" s="296" t="str">
        <f t="shared" si="769"/>
        <v/>
      </c>
      <c r="I4474" s="299" t="str">
        <f t="shared" si="762"/>
        <v/>
      </c>
      <c r="J4474" s="93"/>
      <c r="L4474" s="278">
        <f t="shared" si="763"/>
        <v>0</v>
      </c>
      <c r="M4474" s="278">
        <f t="shared" si="764"/>
        <v>0</v>
      </c>
      <c r="N4474" s="319">
        <f t="shared" si="765"/>
        <v>0</v>
      </c>
      <c r="O4474" s="300"/>
      <c r="P4474" s="300"/>
      <c r="Q4474" s="297"/>
      <c r="R4474" s="297"/>
      <c r="S4474" s="299" t="str">
        <f t="shared" si="771"/>
        <v/>
      </c>
    </row>
    <row r="4475" spans="1:19" ht="30" customHeight="1" x14ac:dyDescent="0.2">
      <c r="A4475" s="277" t="str">
        <f t="shared" si="761"/>
        <v/>
      </c>
      <c r="B4475" s="296" t="str">
        <f t="shared" si="766"/>
        <v/>
      </c>
      <c r="C4475" s="296" t="str">
        <f t="shared" si="767"/>
        <v/>
      </c>
      <c r="D4475" s="297" t="str">
        <f t="shared" si="768"/>
        <v/>
      </c>
      <c r="E4475" s="298" t="str">
        <f t="shared" si="770"/>
        <v/>
      </c>
      <c r="F4475" s="297"/>
      <c r="G4475" s="297">
        <v>4475</v>
      </c>
      <c r="H4475" s="296" t="str">
        <f t="shared" si="769"/>
        <v/>
      </c>
      <c r="I4475" s="299" t="str">
        <f t="shared" si="762"/>
        <v/>
      </c>
      <c r="J4475" s="93"/>
      <c r="L4475" s="278">
        <f t="shared" si="763"/>
        <v>0</v>
      </c>
      <c r="M4475" s="278">
        <f t="shared" si="764"/>
        <v>0</v>
      </c>
      <c r="N4475" s="319">
        <f t="shared" si="765"/>
        <v>0</v>
      </c>
      <c r="O4475" s="300"/>
      <c r="P4475" s="300"/>
      <c r="Q4475" s="297"/>
      <c r="R4475" s="297"/>
      <c r="S4475" s="299" t="str">
        <f t="shared" si="771"/>
        <v/>
      </c>
    </row>
    <row r="4476" spans="1:19" ht="30" customHeight="1" x14ac:dyDescent="0.2">
      <c r="A4476" s="277" t="str">
        <f t="shared" si="761"/>
        <v/>
      </c>
      <c r="B4476" s="296" t="str">
        <f t="shared" si="766"/>
        <v/>
      </c>
      <c r="C4476" s="296" t="str">
        <f t="shared" si="767"/>
        <v/>
      </c>
      <c r="D4476" s="297" t="str">
        <f t="shared" si="768"/>
        <v/>
      </c>
      <c r="E4476" s="298" t="str">
        <f t="shared" si="770"/>
        <v/>
      </c>
      <c r="F4476" s="297"/>
      <c r="G4476" s="297">
        <v>4476</v>
      </c>
      <c r="H4476" s="296" t="str">
        <f t="shared" si="769"/>
        <v/>
      </c>
      <c r="I4476" s="299" t="str">
        <f t="shared" si="762"/>
        <v/>
      </c>
      <c r="J4476" s="93"/>
      <c r="L4476" s="278">
        <f t="shared" si="763"/>
        <v>0</v>
      </c>
      <c r="M4476" s="278">
        <f t="shared" si="764"/>
        <v>0</v>
      </c>
      <c r="N4476" s="319">
        <f t="shared" si="765"/>
        <v>0</v>
      </c>
      <c r="O4476" s="300"/>
      <c r="P4476" s="300"/>
      <c r="Q4476" s="297"/>
      <c r="R4476" s="297"/>
      <c r="S4476" s="299" t="str">
        <f t="shared" si="771"/>
        <v/>
      </c>
    </row>
    <row r="4477" spans="1:19" ht="30" customHeight="1" x14ac:dyDescent="0.2">
      <c r="A4477" s="277" t="str">
        <f t="shared" si="761"/>
        <v/>
      </c>
      <c r="B4477" s="296" t="str">
        <f t="shared" si="766"/>
        <v/>
      </c>
      <c r="C4477" s="296" t="str">
        <f t="shared" si="767"/>
        <v/>
      </c>
      <c r="D4477" s="297" t="str">
        <f t="shared" si="768"/>
        <v/>
      </c>
      <c r="E4477" s="298" t="str">
        <f t="shared" si="770"/>
        <v/>
      </c>
      <c r="F4477" s="297"/>
      <c r="G4477" s="297">
        <v>4477</v>
      </c>
      <c r="H4477" s="296" t="str">
        <f t="shared" si="769"/>
        <v/>
      </c>
      <c r="I4477" s="299" t="str">
        <f t="shared" si="762"/>
        <v/>
      </c>
      <c r="J4477" s="93"/>
      <c r="L4477" s="278">
        <f t="shared" si="763"/>
        <v>0</v>
      </c>
      <c r="M4477" s="278">
        <f t="shared" si="764"/>
        <v>0</v>
      </c>
      <c r="N4477" s="319">
        <f t="shared" si="765"/>
        <v>0</v>
      </c>
      <c r="O4477" s="300"/>
      <c r="P4477" s="300"/>
      <c r="Q4477" s="297"/>
      <c r="R4477" s="297"/>
      <c r="S4477" s="299" t="str">
        <f t="shared" si="771"/>
        <v/>
      </c>
    </row>
    <row r="4478" spans="1:19" ht="30" customHeight="1" x14ac:dyDescent="0.2">
      <c r="A4478" s="277" t="str">
        <f t="shared" si="761"/>
        <v/>
      </c>
      <c r="B4478" s="296" t="str">
        <f t="shared" si="766"/>
        <v/>
      </c>
      <c r="C4478" s="296" t="str">
        <f t="shared" si="767"/>
        <v/>
      </c>
      <c r="D4478" s="297" t="str">
        <f t="shared" si="768"/>
        <v/>
      </c>
      <c r="E4478" s="298" t="str">
        <f t="shared" si="770"/>
        <v/>
      </c>
      <c r="F4478" s="297"/>
      <c r="G4478" s="297">
        <v>4478</v>
      </c>
      <c r="H4478" s="296" t="str">
        <f t="shared" si="769"/>
        <v/>
      </c>
      <c r="I4478" s="299" t="str">
        <f t="shared" si="762"/>
        <v/>
      </c>
      <c r="J4478" s="93"/>
      <c r="L4478" s="278">
        <f t="shared" si="763"/>
        <v>0</v>
      </c>
      <c r="M4478" s="278">
        <f t="shared" si="764"/>
        <v>0</v>
      </c>
      <c r="N4478" s="319">
        <f t="shared" si="765"/>
        <v>0</v>
      </c>
      <c r="O4478" s="300"/>
      <c r="P4478" s="300"/>
      <c r="Q4478" s="297"/>
      <c r="R4478" s="297"/>
      <c r="S4478" s="299" t="str">
        <f t="shared" si="771"/>
        <v/>
      </c>
    </row>
    <row r="4479" spans="1:19" ht="30" customHeight="1" x14ac:dyDescent="0.2">
      <c r="A4479" s="277" t="str">
        <f t="shared" si="761"/>
        <v/>
      </c>
      <c r="B4479" s="296" t="str">
        <f t="shared" si="766"/>
        <v/>
      </c>
      <c r="C4479" s="296" t="str">
        <f t="shared" si="767"/>
        <v/>
      </c>
      <c r="D4479" s="297" t="str">
        <f t="shared" si="768"/>
        <v/>
      </c>
      <c r="E4479" s="298" t="str">
        <f t="shared" si="770"/>
        <v/>
      </c>
      <c r="F4479" s="297"/>
      <c r="G4479" s="297">
        <v>4479</v>
      </c>
      <c r="H4479" s="296" t="str">
        <f t="shared" si="769"/>
        <v/>
      </c>
      <c r="I4479" s="299" t="str">
        <f t="shared" si="762"/>
        <v/>
      </c>
      <c r="J4479" s="93"/>
      <c r="L4479" s="278">
        <f t="shared" si="763"/>
        <v>0</v>
      </c>
      <c r="M4479" s="278">
        <f t="shared" si="764"/>
        <v>0</v>
      </c>
      <c r="N4479" s="319">
        <f t="shared" si="765"/>
        <v>0</v>
      </c>
      <c r="O4479" s="300"/>
      <c r="P4479" s="300"/>
      <c r="Q4479" s="297"/>
      <c r="R4479" s="297"/>
      <c r="S4479" s="299" t="str">
        <f t="shared" si="771"/>
        <v/>
      </c>
    </row>
    <row r="4480" spans="1:19" ht="30" customHeight="1" x14ac:dyDescent="0.2">
      <c r="A4480" s="277" t="str">
        <f t="shared" si="761"/>
        <v/>
      </c>
      <c r="B4480" s="296" t="str">
        <f t="shared" si="766"/>
        <v/>
      </c>
      <c r="C4480" s="296" t="str">
        <f t="shared" si="767"/>
        <v/>
      </c>
      <c r="D4480" s="297" t="str">
        <f t="shared" si="768"/>
        <v/>
      </c>
      <c r="E4480" s="298" t="str">
        <f t="shared" si="770"/>
        <v/>
      </c>
      <c r="F4480" s="297"/>
      <c r="G4480" s="297">
        <v>4480</v>
      </c>
      <c r="H4480" s="296" t="str">
        <f t="shared" si="769"/>
        <v/>
      </c>
      <c r="I4480" s="299" t="str">
        <f t="shared" si="762"/>
        <v/>
      </c>
      <c r="J4480" s="93"/>
      <c r="L4480" s="278">
        <f t="shared" si="763"/>
        <v>0</v>
      </c>
      <c r="M4480" s="278">
        <f t="shared" si="764"/>
        <v>0</v>
      </c>
      <c r="N4480" s="319">
        <f t="shared" si="765"/>
        <v>0</v>
      </c>
      <c r="O4480" s="300"/>
      <c r="P4480" s="300"/>
      <c r="Q4480" s="297"/>
      <c r="R4480" s="297"/>
      <c r="S4480" s="299" t="str">
        <f t="shared" si="771"/>
        <v/>
      </c>
    </row>
    <row r="4481" spans="1:19" ht="30" customHeight="1" x14ac:dyDescent="0.2">
      <c r="A4481" s="277" t="str">
        <f t="shared" si="761"/>
        <v/>
      </c>
      <c r="B4481" s="296" t="str">
        <f t="shared" si="766"/>
        <v/>
      </c>
      <c r="C4481" s="296" t="str">
        <f t="shared" si="767"/>
        <v/>
      </c>
      <c r="D4481" s="297" t="str">
        <f t="shared" si="768"/>
        <v/>
      </c>
      <c r="E4481" s="298" t="str">
        <f t="shared" si="770"/>
        <v/>
      </c>
      <c r="F4481" s="297"/>
      <c r="G4481" s="297">
        <v>4481</v>
      </c>
      <c r="H4481" s="296" t="str">
        <f t="shared" si="769"/>
        <v/>
      </c>
      <c r="I4481" s="299" t="str">
        <f t="shared" si="762"/>
        <v/>
      </c>
      <c r="J4481" s="93"/>
      <c r="L4481" s="278">
        <f t="shared" si="763"/>
        <v>0</v>
      </c>
      <c r="M4481" s="278">
        <f t="shared" si="764"/>
        <v>0</v>
      </c>
      <c r="N4481" s="319">
        <f t="shared" si="765"/>
        <v>0</v>
      </c>
      <c r="O4481" s="300"/>
      <c r="P4481" s="300"/>
      <c r="Q4481" s="297"/>
      <c r="R4481" s="297"/>
      <c r="S4481" s="299" t="str">
        <f t="shared" si="771"/>
        <v/>
      </c>
    </row>
    <row r="4482" spans="1:19" ht="30" customHeight="1" x14ac:dyDescent="0.2">
      <c r="A4482" s="277" t="str">
        <f t="shared" ref="A4482:A4545" si="772">IF(B4482="","",$W$3)</f>
        <v/>
      </c>
      <c r="B4482" s="296" t="str">
        <f t="shared" si="766"/>
        <v/>
      </c>
      <c r="C4482" s="296" t="str">
        <f t="shared" si="767"/>
        <v/>
      </c>
      <c r="D4482" s="297" t="str">
        <f t="shared" si="768"/>
        <v/>
      </c>
      <c r="E4482" s="298" t="str">
        <f t="shared" si="770"/>
        <v/>
      </c>
      <c r="F4482" s="297"/>
      <c r="G4482" s="297">
        <v>4482</v>
      </c>
      <c r="H4482" s="296" t="str">
        <f t="shared" si="769"/>
        <v/>
      </c>
      <c r="I4482" s="299" t="str">
        <f t="shared" ref="I4482:I4545" si="773">IF(H4482="","",CONCATENATE("C",IF(H4482&gt;$X$1-25,0,INT(($X$1-H4482-20)/5))))</f>
        <v/>
      </c>
      <c r="J4482" s="93"/>
      <c r="L4482" s="278">
        <f t="shared" ref="L4482:L4545" si="774">IF(D4482="M",1,0)</f>
        <v>0</v>
      </c>
      <c r="M4482" s="278">
        <f t="shared" ref="M4482:M4545" si="775">IF(D4482="F",1,0)</f>
        <v>0</v>
      </c>
      <c r="N4482" s="319">
        <f t="shared" ref="N4482:N4545" si="776">IF(COUNTBLANK(O4482:R4482)=0,1,0)</f>
        <v>0</v>
      </c>
      <c r="O4482" s="300"/>
      <c r="P4482" s="300"/>
      <c r="Q4482" s="297"/>
      <c r="R4482" s="297"/>
      <c r="S4482" s="299" t="str">
        <f t="shared" si="771"/>
        <v/>
      </c>
    </row>
    <row r="4483" spans="1:19" ht="30" customHeight="1" x14ac:dyDescent="0.2">
      <c r="A4483" s="277" t="str">
        <f t="shared" si="772"/>
        <v/>
      </c>
      <c r="B4483" s="296" t="str">
        <f t="shared" ref="B4483:B4546" si="777">IF(O4483="","",O4483)</f>
        <v/>
      </c>
      <c r="C4483" s="296" t="str">
        <f t="shared" ref="C4483:C4546" si="778">IF(P4483="","",P4483)</f>
        <v/>
      </c>
      <c r="D4483" s="297" t="str">
        <f t="shared" ref="D4483:D4546" si="779">IF(Q4483="","",Q4483)</f>
        <v/>
      </c>
      <c r="E4483" s="298" t="str">
        <f t="shared" si="770"/>
        <v/>
      </c>
      <c r="F4483" s="297"/>
      <c r="G4483" s="297">
        <v>4483</v>
      </c>
      <c r="H4483" s="296" t="str">
        <f t="shared" ref="H4483:H4546" si="780">IF(R4483="","",R4483)</f>
        <v/>
      </c>
      <c r="I4483" s="299" t="str">
        <f t="shared" si="773"/>
        <v/>
      </c>
      <c r="J4483" s="93"/>
      <c r="L4483" s="278">
        <f t="shared" si="774"/>
        <v>0</v>
      </c>
      <c r="M4483" s="278">
        <f t="shared" si="775"/>
        <v>0</v>
      </c>
      <c r="N4483" s="319">
        <f t="shared" si="776"/>
        <v>0</v>
      </c>
      <c r="O4483" s="300"/>
      <c r="P4483" s="300"/>
      <c r="Q4483" s="297"/>
      <c r="R4483" s="297"/>
      <c r="S4483" s="299" t="str">
        <f t="shared" si="771"/>
        <v/>
      </c>
    </row>
    <row r="4484" spans="1:19" ht="30" customHeight="1" x14ac:dyDescent="0.2">
      <c r="A4484" s="277" t="str">
        <f t="shared" si="772"/>
        <v/>
      </c>
      <c r="B4484" s="296" t="str">
        <f t="shared" si="777"/>
        <v/>
      </c>
      <c r="C4484" s="296" t="str">
        <f t="shared" si="778"/>
        <v/>
      </c>
      <c r="D4484" s="297" t="str">
        <f t="shared" si="779"/>
        <v/>
      </c>
      <c r="E4484" s="298" t="str">
        <f t="shared" ref="E4484:E4547" si="781">IF(H4484="","",VALUE(CONCATENATE("01/01/",H4484)))</f>
        <v/>
      </c>
      <c r="F4484" s="297"/>
      <c r="G4484" s="297">
        <v>4484</v>
      </c>
      <c r="H4484" s="296" t="str">
        <f t="shared" si="780"/>
        <v/>
      </c>
      <c r="I4484" s="299" t="str">
        <f t="shared" si="773"/>
        <v/>
      </c>
      <c r="J4484" s="93"/>
      <c r="L4484" s="278">
        <f t="shared" si="774"/>
        <v>0</v>
      </c>
      <c r="M4484" s="278">
        <f t="shared" si="775"/>
        <v>0</v>
      </c>
      <c r="N4484" s="319">
        <f t="shared" si="776"/>
        <v>0</v>
      </c>
      <c r="O4484" s="300"/>
      <c r="P4484" s="300"/>
      <c r="Q4484" s="297"/>
      <c r="R4484" s="297"/>
      <c r="S4484" s="299" t="str">
        <f t="shared" si="771"/>
        <v/>
      </c>
    </row>
    <row r="4485" spans="1:19" ht="30" customHeight="1" x14ac:dyDescent="0.2">
      <c r="A4485" s="277" t="str">
        <f t="shared" si="772"/>
        <v/>
      </c>
      <c r="B4485" s="296" t="str">
        <f t="shared" si="777"/>
        <v/>
      </c>
      <c r="C4485" s="296" t="str">
        <f t="shared" si="778"/>
        <v/>
      </c>
      <c r="D4485" s="297" t="str">
        <f t="shared" si="779"/>
        <v/>
      </c>
      <c r="E4485" s="298" t="str">
        <f t="shared" si="781"/>
        <v/>
      </c>
      <c r="F4485" s="297"/>
      <c r="G4485" s="297">
        <v>4485</v>
      </c>
      <c r="H4485" s="296" t="str">
        <f t="shared" si="780"/>
        <v/>
      </c>
      <c r="I4485" s="299" t="str">
        <f t="shared" si="773"/>
        <v/>
      </c>
      <c r="J4485" s="93"/>
      <c r="L4485" s="278">
        <f t="shared" si="774"/>
        <v>0</v>
      </c>
      <c r="M4485" s="278">
        <f t="shared" si="775"/>
        <v>0</v>
      </c>
      <c r="N4485" s="319">
        <f t="shared" si="776"/>
        <v>0</v>
      </c>
      <c r="O4485" s="300"/>
      <c r="P4485" s="300"/>
      <c r="Q4485" s="297"/>
      <c r="R4485" s="297"/>
      <c r="S4485" s="299" t="str">
        <f t="shared" si="771"/>
        <v/>
      </c>
    </row>
    <row r="4486" spans="1:19" ht="30" customHeight="1" x14ac:dyDescent="0.2">
      <c r="A4486" s="277" t="str">
        <f t="shared" si="772"/>
        <v/>
      </c>
      <c r="B4486" s="296" t="str">
        <f t="shared" si="777"/>
        <v/>
      </c>
      <c r="C4486" s="296" t="str">
        <f t="shared" si="778"/>
        <v/>
      </c>
      <c r="D4486" s="297" t="str">
        <f t="shared" si="779"/>
        <v/>
      </c>
      <c r="E4486" s="298" t="str">
        <f t="shared" si="781"/>
        <v/>
      </c>
      <c r="F4486" s="297"/>
      <c r="G4486" s="297">
        <v>4486</v>
      </c>
      <c r="H4486" s="296" t="str">
        <f t="shared" si="780"/>
        <v/>
      </c>
      <c r="I4486" s="299" t="str">
        <f t="shared" si="773"/>
        <v/>
      </c>
      <c r="J4486" s="93"/>
      <c r="L4486" s="278">
        <f t="shared" si="774"/>
        <v>0</v>
      </c>
      <c r="M4486" s="278">
        <f t="shared" si="775"/>
        <v>0</v>
      </c>
      <c r="N4486" s="319">
        <f t="shared" si="776"/>
        <v>0</v>
      </c>
      <c r="O4486" s="300"/>
      <c r="P4486" s="300"/>
      <c r="Q4486" s="297"/>
      <c r="R4486" s="297"/>
      <c r="S4486" s="299" t="str">
        <f t="shared" si="771"/>
        <v/>
      </c>
    </row>
    <row r="4487" spans="1:19" ht="30" customHeight="1" x14ac:dyDescent="0.2">
      <c r="A4487" s="277" t="str">
        <f t="shared" si="772"/>
        <v/>
      </c>
      <c r="B4487" s="296" t="str">
        <f t="shared" si="777"/>
        <v/>
      </c>
      <c r="C4487" s="296" t="str">
        <f t="shared" si="778"/>
        <v/>
      </c>
      <c r="D4487" s="297" t="str">
        <f t="shared" si="779"/>
        <v/>
      </c>
      <c r="E4487" s="298" t="str">
        <f t="shared" si="781"/>
        <v/>
      </c>
      <c r="F4487" s="297"/>
      <c r="G4487" s="297">
        <v>4487</v>
      </c>
      <c r="H4487" s="296" t="str">
        <f t="shared" si="780"/>
        <v/>
      </c>
      <c r="I4487" s="299" t="str">
        <f t="shared" si="773"/>
        <v/>
      </c>
      <c r="J4487" s="93"/>
      <c r="L4487" s="278">
        <f t="shared" si="774"/>
        <v>0</v>
      </c>
      <c r="M4487" s="278">
        <f t="shared" si="775"/>
        <v>0</v>
      </c>
      <c r="N4487" s="319">
        <f t="shared" si="776"/>
        <v>0</v>
      </c>
      <c r="O4487" s="300"/>
      <c r="P4487" s="300"/>
      <c r="Q4487" s="297"/>
      <c r="R4487" s="297"/>
      <c r="S4487" s="299" t="str">
        <f t="shared" si="771"/>
        <v/>
      </c>
    </row>
    <row r="4488" spans="1:19" ht="30" customHeight="1" x14ac:dyDescent="0.2">
      <c r="A4488" s="277" t="str">
        <f t="shared" si="772"/>
        <v/>
      </c>
      <c r="B4488" s="296" t="str">
        <f t="shared" si="777"/>
        <v/>
      </c>
      <c r="C4488" s="296" t="str">
        <f t="shared" si="778"/>
        <v/>
      </c>
      <c r="D4488" s="297" t="str">
        <f t="shared" si="779"/>
        <v/>
      </c>
      <c r="E4488" s="298" t="str">
        <f t="shared" si="781"/>
        <v/>
      </c>
      <c r="F4488" s="297"/>
      <c r="G4488" s="297">
        <v>4488</v>
      </c>
      <c r="H4488" s="296" t="str">
        <f t="shared" si="780"/>
        <v/>
      </c>
      <c r="I4488" s="299" t="str">
        <f t="shared" si="773"/>
        <v/>
      </c>
      <c r="J4488" s="93"/>
      <c r="L4488" s="278">
        <f t="shared" si="774"/>
        <v>0</v>
      </c>
      <c r="M4488" s="278">
        <f t="shared" si="775"/>
        <v>0</v>
      </c>
      <c r="N4488" s="319">
        <f t="shared" si="776"/>
        <v>0</v>
      </c>
      <c r="O4488" s="300"/>
      <c r="P4488" s="300"/>
      <c r="Q4488" s="297"/>
      <c r="R4488" s="297"/>
      <c r="S4488" s="299" t="str">
        <f t="shared" si="771"/>
        <v/>
      </c>
    </row>
    <row r="4489" spans="1:19" ht="30" customHeight="1" x14ac:dyDescent="0.2">
      <c r="A4489" s="277" t="str">
        <f t="shared" si="772"/>
        <v/>
      </c>
      <c r="B4489" s="296" t="str">
        <f t="shared" si="777"/>
        <v/>
      </c>
      <c r="C4489" s="296" t="str">
        <f t="shared" si="778"/>
        <v/>
      </c>
      <c r="D4489" s="297" t="str">
        <f t="shared" si="779"/>
        <v/>
      </c>
      <c r="E4489" s="298" t="str">
        <f t="shared" si="781"/>
        <v/>
      </c>
      <c r="F4489" s="297"/>
      <c r="G4489" s="297">
        <v>4489</v>
      </c>
      <c r="H4489" s="296" t="str">
        <f t="shared" si="780"/>
        <v/>
      </c>
      <c r="I4489" s="299" t="str">
        <f t="shared" si="773"/>
        <v/>
      </c>
      <c r="J4489" s="93"/>
      <c r="L4489" s="278">
        <f t="shared" si="774"/>
        <v>0</v>
      </c>
      <c r="M4489" s="278">
        <f t="shared" si="775"/>
        <v>0</v>
      </c>
      <c r="N4489" s="319">
        <f t="shared" si="776"/>
        <v>0</v>
      </c>
      <c r="O4489" s="300"/>
      <c r="P4489" s="300"/>
      <c r="Q4489" s="297"/>
      <c r="R4489" s="297"/>
      <c r="S4489" s="299" t="str">
        <f t="shared" si="771"/>
        <v/>
      </c>
    </row>
    <row r="4490" spans="1:19" ht="30" customHeight="1" x14ac:dyDescent="0.2">
      <c r="A4490" s="277" t="str">
        <f t="shared" si="772"/>
        <v/>
      </c>
      <c r="B4490" s="296" t="str">
        <f t="shared" si="777"/>
        <v/>
      </c>
      <c r="C4490" s="296" t="str">
        <f t="shared" si="778"/>
        <v/>
      </c>
      <c r="D4490" s="297" t="str">
        <f t="shared" si="779"/>
        <v/>
      </c>
      <c r="E4490" s="298" t="str">
        <f t="shared" si="781"/>
        <v/>
      </c>
      <c r="F4490" s="297"/>
      <c r="G4490" s="297">
        <v>4490</v>
      </c>
      <c r="H4490" s="296" t="str">
        <f t="shared" si="780"/>
        <v/>
      </c>
      <c r="I4490" s="299" t="str">
        <f t="shared" si="773"/>
        <v/>
      </c>
      <c r="J4490" s="93"/>
      <c r="L4490" s="278">
        <f t="shared" si="774"/>
        <v>0</v>
      </c>
      <c r="M4490" s="278">
        <f t="shared" si="775"/>
        <v>0</v>
      </c>
      <c r="N4490" s="319">
        <f t="shared" si="776"/>
        <v>0</v>
      </c>
      <c r="O4490" s="300"/>
      <c r="P4490" s="300"/>
      <c r="Q4490" s="297"/>
      <c r="R4490" s="297"/>
      <c r="S4490" s="299" t="str">
        <f t="shared" si="771"/>
        <v/>
      </c>
    </row>
    <row r="4491" spans="1:19" ht="30" customHeight="1" x14ac:dyDescent="0.2">
      <c r="A4491" s="277" t="str">
        <f t="shared" si="772"/>
        <v/>
      </c>
      <c r="B4491" s="296" t="str">
        <f t="shared" si="777"/>
        <v/>
      </c>
      <c r="C4491" s="296" t="str">
        <f t="shared" si="778"/>
        <v/>
      </c>
      <c r="D4491" s="297" t="str">
        <f t="shared" si="779"/>
        <v/>
      </c>
      <c r="E4491" s="298" t="str">
        <f t="shared" si="781"/>
        <v/>
      </c>
      <c r="F4491" s="297"/>
      <c r="G4491" s="297">
        <v>4491</v>
      </c>
      <c r="H4491" s="296" t="str">
        <f t="shared" si="780"/>
        <v/>
      </c>
      <c r="I4491" s="299" t="str">
        <f t="shared" si="773"/>
        <v/>
      </c>
      <c r="J4491" s="93"/>
      <c r="L4491" s="278">
        <f t="shared" si="774"/>
        <v>0</v>
      </c>
      <c r="M4491" s="278">
        <f t="shared" si="775"/>
        <v>0</v>
      </c>
      <c r="N4491" s="319">
        <f t="shared" si="776"/>
        <v>0</v>
      </c>
      <c r="O4491" s="300"/>
      <c r="P4491" s="300"/>
      <c r="Q4491" s="297"/>
      <c r="R4491" s="297"/>
      <c r="S4491" s="299" t="str">
        <f t="shared" si="771"/>
        <v/>
      </c>
    </row>
    <row r="4492" spans="1:19" ht="30" customHeight="1" x14ac:dyDescent="0.2">
      <c r="A4492" s="277" t="str">
        <f t="shared" si="772"/>
        <v/>
      </c>
      <c r="B4492" s="296" t="str">
        <f t="shared" si="777"/>
        <v/>
      </c>
      <c r="C4492" s="296" t="str">
        <f t="shared" si="778"/>
        <v/>
      </c>
      <c r="D4492" s="297" t="str">
        <f t="shared" si="779"/>
        <v/>
      </c>
      <c r="E4492" s="298" t="str">
        <f t="shared" si="781"/>
        <v/>
      </c>
      <c r="F4492" s="297"/>
      <c r="G4492" s="297">
        <v>4492</v>
      </c>
      <c r="H4492" s="296" t="str">
        <f t="shared" si="780"/>
        <v/>
      </c>
      <c r="I4492" s="299" t="str">
        <f t="shared" si="773"/>
        <v/>
      </c>
      <c r="J4492" s="93"/>
      <c r="L4492" s="278">
        <f t="shared" si="774"/>
        <v>0</v>
      </c>
      <c r="M4492" s="278">
        <f t="shared" si="775"/>
        <v>0</v>
      </c>
      <c r="N4492" s="319">
        <f t="shared" si="776"/>
        <v>0</v>
      </c>
      <c r="O4492" s="300"/>
      <c r="P4492" s="300"/>
      <c r="Q4492" s="297"/>
      <c r="R4492" s="297"/>
      <c r="S4492" s="299" t="str">
        <f t="shared" si="771"/>
        <v/>
      </c>
    </row>
    <row r="4493" spans="1:19" ht="30" customHeight="1" x14ac:dyDescent="0.2">
      <c r="A4493" s="277" t="str">
        <f t="shared" si="772"/>
        <v/>
      </c>
      <c r="B4493" s="296" t="str">
        <f t="shared" si="777"/>
        <v/>
      </c>
      <c r="C4493" s="296" t="str">
        <f t="shared" si="778"/>
        <v/>
      </c>
      <c r="D4493" s="297" t="str">
        <f t="shared" si="779"/>
        <v/>
      </c>
      <c r="E4493" s="298" t="str">
        <f t="shared" si="781"/>
        <v/>
      </c>
      <c r="F4493" s="297"/>
      <c r="G4493" s="297">
        <v>4493</v>
      </c>
      <c r="H4493" s="296" t="str">
        <f t="shared" si="780"/>
        <v/>
      </c>
      <c r="I4493" s="299" t="str">
        <f t="shared" si="773"/>
        <v/>
      </c>
      <c r="J4493" s="93"/>
      <c r="L4493" s="278">
        <f t="shared" si="774"/>
        <v>0</v>
      </c>
      <c r="M4493" s="278">
        <f t="shared" si="775"/>
        <v>0</v>
      </c>
      <c r="N4493" s="319">
        <f t="shared" si="776"/>
        <v>0</v>
      </c>
      <c r="O4493" s="300"/>
      <c r="P4493" s="300"/>
      <c r="Q4493" s="297"/>
      <c r="R4493" s="297"/>
      <c r="S4493" s="299" t="str">
        <f t="shared" si="771"/>
        <v/>
      </c>
    </row>
    <row r="4494" spans="1:19" ht="30" customHeight="1" x14ac:dyDescent="0.2">
      <c r="A4494" s="277" t="str">
        <f t="shared" si="772"/>
        <v/>
      </c>
      <c r="B4494" s="296" t="str">
        <f t="shared" si="777"/>
        <v/>
      </c>
      <c r="C4494" s="296" t="str">
        <f t="shared" si="778"/>
        <v/>
      </c>
      <c r="D4494" s="297" t="str">
        <f t="shared" si="779"/>
        <v/>
      </c>
      <c r="E4494" s="298" t="str">
        <f t="shared" si="781"/>
        <v/>
      </c>
      <c r="F4494" s="297"/>
      <c r="G4494" s="297">
        <v>4494</v>
      </c>
      <c r="H4494" s="296" t="str">
        <f t="shared" si="780"/>
        <v/>
      </c>
      <c r="I4494" s="299" t="str">
        <f t="shared" si="773"/>
        <v/>
      </c>
      <c r="J4494" s="93"/>
      <c r="L4494" s="278">
        <f t="shared" si="774"/>
        <v>0</v>
      </c>
      <c r="M4494" s="278">
        <f t="shared" si="775"/>
        <v>0</v>
      </c>
      <c r="N4494" s="319">
        <f t="shared" si="776"/>
        <v>0</v>
      </c>
      <c r="O4494" s="300"/>
      <c r="P4494" s="300"/>
      <c r="Q4494" s="297"/>
      <c r="R4494" s="297"/>
      <c r="S4494" s="299" t="str">
        <f t="shared" si="771"/>
        <v/>
      </c>
    </row>
    <row r="4495" spans="1:19" ht="30" customHeight="1" x14ac:dyDescent="0.2">
      <c r="A4495" s="277" t="str">
        <f t="shared" si="772"/>
        <v/>
      </c>
      <c r="B4495" s="296" t="str">
        <f t="shared" si="777"/>
        <v/>
      </c>
      <c r="C4495" s="296" t="str">
        <f t="shared" si="778"/>
        <v/>
      </c>
      <c r="D4495" s="297" t="str">
        <f t="shared" si="779"/>
        <v/>
      </c>
      <c r="E4495" s="298" t="str">
        <f t="shared" si="781"/>
        <v/>
      </c>
      <c r="F4495" s="297"/>
      <c r="G4495" s="297">
        <v>4495</v>
      </c>
      <c r="H4495" s="296" t="str">
        <f t="shared" si="780"/>
        <v/>
      </c>
      <c r="I4495" s="299" t="str">
        <f t="shared" si="773"/>
        <v/>
      </c>
      <c r="J4495" s="93"/>
      <c r="L4495" s="278">
        <f t="shared" si="774"/>
        <v>0</v>
      </c>
      <c r="M4495" s="278">
        <f t="shared" si="775"/>
        <v>0</v>
      </c>
      <c r="N4495" s="319">
        <f t="shared" si="776"/>
        <v>0</v>
      </c>
      <c r="O4495" s="300"/>
      <c r="P4495" s="300"/>
      <c r="Q4495" s="297"/>
      <c r="R4495" s="297"/>
      <c r="S4495" s="299" t="str">
        <f t="shared" si="771"/>
        <v/>
      </c>
    </row>
    <row r="4496" spans="1:19" ht="30" customHeight="1" x14ac:dyDescent="0.2">
      <c r="A4496" s="277" t="str">
        <f t="shared" si="772"/>
        <v/>
      </c>
      <c r="B4496" s="296" t="str">
        <f t="shared" si="777"/>
        <v/>
      </c>
      <c r="C4496" s="296" t="str">
        <f t="shared" si="778"/>
        <v/>
      </c>
      <c r="D4496" s="297" t="str">
        <f t="shared" si="779"/>
        <v/>
      </c>
      <c r="E4496" s="298" t="str">
        <f t="shared" si="781"/>
        <v/>
      </c>
      <c r="F4496" s="297"/>
      <c r="G4496" s="297">
        <v>4496</v>
      </c>
      <c r="H4496" s="296" t="str">
        <f t="shared" si="780"/>
        <v/>
      </c>
      <c r="I4496" s="299" t="str">
        <f t="shared" si="773"/>
        <v/>
      </c>
      <c r="J4496" s="93"/>
      <c r="L4496" s="278">
        <f t="shared" si="774"/>
        <v>0</v>
      </c>
      <c r="M4496" s="278">
        <f t="shared" si="775"/>
        <v>0</v>
      </c>
      <c r="N4496" s="319">
        <f t="shared" si="776"/>
        <v>0</v>
      </c>
      <c r="O4496" s="300"/>
      <c r="P4496" s="300"/>
      <c r="Q4496" s="297"/>
      <c r="R4496" s="297"/>
      <c r="S4496" s="299" t="str">
        <f t="shared" si="771"/>
        <v/>
      </c>
    </row>
    <row r="4497" spans="1:19" ht="30" customHeight="1" x14ac:dyDescent="0.2">
      <c r="A4497" s="277" t="str">
        <f t="shared" si="772"/>
        <v/>
      </c>
      <c r="B4497" s="296" t="str">
        <f t="shared" si="777"/>
        <v/>
      </c>
      <c r="C4497" s="296" t="str">
        <f t="shared" si="778"/>
        <v/>
      </c>
      <c r="D4497" s="297" t="str">
        <f t="shared" si="779"/>
        <v/>
      </c>
      <c r="E4497" s="298" t="str">
        <f t="shared" si="781"/>
        <v/>
      </c>
      <c r="F4497" s="297"/>
      <c r="G4497" s="297">
        <v>4497</v>
      </c>
      <c r="H4497" s="296" t="str">
        <f t="shared" si="780"/>
        <v/>
      </c>
      <c r="I4497" s="299" t="str">
        <f t="shared" si="773"/>
        <v/>
      </c>
      <c r="J4497" s="93"/>
      <c r="L4497" s="278">
        <f t="shared" si="774"/>
        <v>0</v>
      </c>
      <c r="M4497" s="278">
        <f t="shared" si="775"/>
        <v>0</v>
      </c>
      <c r="N4497" s="319">
        <f t="shared" si="776"/>
        <v>0</v>
      </c>
      <c r="O4497" s="300"/>
      <c r="P4497" s="300"/>
      <c r="Q4497" s="297"/>
      <c r="R4497" s="297"/>
      <c r="S4497" s="299" t="str">
        <f t="shared" ref="S4497:S4560" si="782">IF(R4497="","",CONCATENATE("C",IF(R4497&gt;$X$1-25,0,INT(($X$1-R4497-20)/5))))</f>
        <v/>
      </c>
    </row>
    <row r="4498" spans="1:19" ht="30" customHeight="1" x14ac:dyDescent="0.2">
      <c r="A4498" s="277" t="str">
        <f t="shared" si="772"/>
        <v/>
      </c>
      <c r="B4498" s="296" t="str">
        <f t="shared" si="777"/>
        <v/>
      </c>
      <c r="C4498" s="296" t="str">
        <f t="shared" si="778"/>
        <v/>
      </c>
      <c r="D4498" s="297" t="str">
        <f t="shared" si="779"/>
        <v/>
      </c>
      <c r="E4498" s="298" t="str">
        <f t="shared" si="781"/>
        <v/>
      </c>
      <c r="F4498" s="297"/>
      <c r="G4498" s="297">
        <v>4498</v>
      </c>
      <c r="H4498" s="296" t="str">
        <f t="shared" si="780"/>
        <v/>
      </c>
      <c r="I4498" s="299" t="str">
        <f t="shared" si="773"/>
        <v/>
      </c>
      <c r="J4498" s="93"/>
      <c r="L4498" s="278">
        <f t="shared" si="774"/>
        <v>0</v>
      </c>
      <c r="M4498" s="278">
        <f t="shared" si="775"/>
        <v>0</v>
      </c>
      <c r="N4498" s="319">
        <f t="shared" si="776"/>
        <v>0</v>
      </c>
      <c r="O4498" s="300"/>
      <c r="P4498" s="300"/>
      <c r="Q4498" s="297"/>
      <c r="R4498" s="297"/>
      <c r="S4498" s="299" t="str">
        <f t="shared" si="782"/>
        <v/>
      </c>
    </row>
    <row r="4499" spans="1:19" ht="30" customHeight="1" x14ac:dyDescent="0.2">
      <c r="A4499" s="277" t="str">
        <f t="shared" si="772"/>
        <v/>
      </c>
      <c r="B4499" s="296" t="str">
        <f t="shared" si="777"/>
        <v/>
      </c>
      <c r="C4499" s="296" t="str">
        <f t="shared" si="778"/>
        <v/>
      </c>
      <c r="D4499" s="297" t="str">
        <f t="shared" si="779"/>
        <v/>
      </c>
      <c r="E4499" s="298" t="str">
        <f t="shared" si="781"/>
        <v/>
      </c>
      <c r="F4499" s="297"/>
      <c r="G4499" s="297">
        <v>4499</v>
      </c>
      <c r="H4499" s="296" t="str">
        <f t="shared" si="780"/>
        <v/>
      </c>
      <c r="I4499" s="299" t="str">
        <f t="shared" si="773"/>
        <v/>
      </c>
      <c r="J4499" s="93"/>
      <c r="L4499" s="278">
        <f t="shared" si="774"/>
        <v>0</v>
      </c>
      <c r="M4499" s="278">
        <f t="shared" si="775"/>
        <v>0</v>
      </c>
      <c r="N4499" s="319">
        <f t="shared" si="776"/>
        <v>0</v>
      </c>
      <c r="O4499" s="300"/>
      <c r="P4499" s="300"/>
      <c r="Q4499" s="297"/>
      <c r="R4499" s="297"/>
      <c r="S4499" s="299" t="str">
        <f t="shared" si="782"/>
        <v/>
      </c>
    </row>
    <row r="4500" spans="1:19" ht="30" customHeight="1" x14ac:dyDescent="0.2">
      <c r="A4500" s="277" t="str">
        <f t="shared" si="772"/>
        <v/>
      </c>
      <c r="B4500" s="296" t="str">
        <f t="shared" si="777"/>
        <v/>
      </c>
      <c r="C4500" s="296" t="str">
        <f t="shared" si="778"/>
        <v/>
      </c>
      <c r="D4500" s="297" t="str">
        <f t="shared" si="779"/>
        <v/>
      </c>
      <c r="E4500" s="298" t="str">
        <f t="shared" si="781"/>
        <v/>
      </c>
      <c r="F4500" s="297"/>
      <c r="G4500" s="297">
        <v>4500</v>
      </c>
      <c r="H4500" s="296" t="str">
        <f t="shared" si="780"/>
        <v/>
      </c>
      <c r="I4500" s="299" t="str">
        <f t="shared" si="773"/>
        <v/>
      </c>
      <c r="J4500" s="93"/>
      <c r="L4500" s="278">
        <f t="shared" si="774"/>
        <v>0</v>
      </c>
      <c r="M4500" s="278">
        <f t="shared" si="775"/>
        <v>0</v>
      </c>
      <c r="N4500" s="319">
        <f t="shared" si="776"/>
        <v>0</v>
      </c>
      <c r="O4500" s="300"/>
      <c r="P4500" s="300"/>
      <c r="Q4500" s="297"/>
      <c r="R4500" s="297"/>
      <c r="S4500" s="299" t="str">
        <f t="shared" si="782"/>
        <v/>
      </c>
    </row>
    <row r="4501" spans="1:19" ht="30" customHeight="1" x14ac:dyDescent="0.2">
      <c r="A4501" s="277" t="str">
        <f t="shared" si="772"/>
        <v/>
      </c>
      <c r="B4501" s="296" t="str">
        <f t="shared" si="777"/>
        <v/>
      </c>
      <c r="C4501" s="296" t="str">
        <f t="shared" si="778"/>
        <v/>
      </c>
      <c r="D4501" s="297" t="str">
        <f t="shared" si="779"/>
        <v/>
      </c>
      <c r="E4501" s="298" t="str">
        <f t="shared" si="781"/>
        <v/>
      </c>
      <c r="F4501" s="297"/>
      <c r="G4501" s="297">
        <v>4501</v>
      </c>
      <c r="H4501" s="296" t="str">
        <f t="shared" si="780"/>
        <v/>
      </c>
      <c r="I4501" s="299" t="str">
        <f t="shared" si="773"/>
        <v/>
      </c>
      <c r="J4501" s="93"/>
      <c r="L4501" s="278">
        <f t="shared" si="774"/>
        <v>0</v>
      </c>
      <c r="M4501" s="278">
        <f t="shared" si="775"/>
        <v>0</v>
      </c>
      <c r="N4501" s="319">
        <f t="shared" si="776"/>
        <v>0</v>
      </c>
      <c r="O4501" s="300"/>
      <c r="P4501" s="300"/>
      <c r="Q4501" s="297"/>
      <c r="R4501" s="297"/>
      <c r="S4501" s="299" t="str">
        <f t="shared" si="782"/>
        <v/>
      </c>
    </row>
    <row r="4502" spans="1:19" ht="30" customHeight="1" x14ac:dyDescent="0.2">
      <c r="A4502" s="277" t="str">
        <f t="shared" si="772"/>
        <v/>
      </c>
      <c r="B4502" s="296" t="str">
        <f t="shared" si="777"/>
        <v/>
      </c>
      <c r="C4502" s="296" t="str">
        <f t="shared" si="778"/>
        <v/>
      </c>
      <c r="D4502" s="297" t="str">
        <f t="shared" si="779"/>
        <v/>
      </c>
      <c r="E4502" s="298" t="str">
        <f t="shared" si="781"/>
        <v/>
      </c>
      <c r="F4502" s="297"/>
      <c r="G4502" s="297">
        <v>4502</v>
      </c>
      <c r="H4502" s="296" t="str">
        <f t="shared" si="780"/>
        <v/>
      </c>
      <c r="I4502" s="299" t="str">
        <f t="shared" si="773"/>
        <v/>
      </c>
      <c r="J4502" s="93"/>
      <c r="L4502" s="278">
        <f t="shared" si="774"/>
        <v>0</v>
      </c>
      <c r="M4502" s="278">
        <f t="shared" si="775"/>
        <v>0</v>
      </c>
      <c r="N4502" s="319">
        <f t="shared" si="776"/>
        <v>0</v>
      </c>
      <c r="O4502" s="300"/>
      <c r="P4502" s="300"/>
      <c r="Q4502" s="297"/>
      <c r="R4502" s="297"/>
      <c r="S4502" s="299" t="str">
        <f t="shared" si="782"/>
        <v/>
      </c>
    </row>
    <row r="4503" spans="1:19" ht="30" customHeight="1" x14ac:dyDescent="0.2">
      <c r="A4503" s="277" t="str">
        <f t="shared" si="772"/>
        <v/>
      </c>
      <c r="B4503" s="296" t="str">
        <f t="shared" si="777"/>
        <v/>
      </c>
      <c r="C4503" s="296" t="str">
        <f t="shared" si="778"/>
        <v/>
      </c>
      <c r="D4503" s="297" t="str">
        <f t="shared" si="779"/>
        <v/>
      </c>
      <c r="E4503" s="298" t="str">
        <f t="shared" si="781"/>
        <v/>
      </c>
      <c r="F4503" s="297"/>
      <c r="G4503" s="297">
        <v>4503</v>
      </c>
      <c r="H4503" s="296" t="str">
        <f t="shared" si="780"/>
        <v/>
      </c>
      <c r="I4503" s="299" t="str">
        <f t="shared" si="773"/>
        <v/>
      </c>
      <c r="J4503" s="93"/>
      <c r="L4503" s="278">
        <f t="shared" si="774"/>
        <v>0</v>
      </c>
      <c r="M4503" s="278">
        <f t="shared" si="775"/>
        <v>0</v>
      </c>
      <c r="N4503" s="319">
        <f t="shared" si="776"/>
        <v>0</v>
      </c>
      <c r="O4503" s="300"/>
      <c r="P4503" s="300"/>
      <c r="Q4503" s="297"/>
      <c r="R4503" s="297"/>
      <c r="S4503" s="299" t="str">
        <f t="shared" si="782"/>
        <v/>
      </c>
    </row>
    <row r="4504" spans="1:19" ht="30" customHeight="1" x14ac:dyDescent="0.2">
      <c r="A4504" s="277" t="str">
        <f t="shared" si="772"/>
        <v/>
      </c>
      <c r="B4504" s="296" t="str">
        <f t="shared" si="777"/>
        <v/>
      </c>
      <c r="C4504" s="296" t="str">
        <f t="shared" si="778"/>
        <v/>
      </c>
      <c r="D4504" s="297" t="str">
        <f t="shared" si="779"/>
        <v/>
      </c>
      <c r="E4504" s="298" t="str">
        <f t="shared" si="781"/>
        <v/>
      </c>
      <c r="F4504" s="297"/>
      <c r="G4504" s="297">
        <v>4504</v>
      </c>
      <c r="H4504" s="296" t="str">
        <f t="shared" si="780"/>
        <v/>
      </c>
      <c r="I4504" s="299" t="str">
        <f t="shared" si="773"/>
        <v/>
      </c>
      <c r="J4504" s="93"/>
      <c r="L4504" s="278">
        <f t="shared" si="774"/>
        <v>0</v>
      </c>
      <c r="M4504" s="278">
        <f t="shared" si="775"/>
        <v>0</v>
      </c>
      <c r="N4504" s="319">
        <f t="shared" si="776"/>
        <v>0</v>
      </c>
      <c r="O4504" s="300"/>
      <c r="P4504" s="300"/>
      <c r="Q4504" s="297"/>
      <c r="R4504" s="297"/>
      <c r="S4504" s="299" t="str">
        <f t="shared" si="782"/>
        <v/>
      </c>
    </row>
    <row r="4505" spans="1:19" ht="30" customHeight="1" x14ac:dyDescent="0.2">
      <c r="A4505" s="277" t="str">
        <f t="shared" si="772"/>
        <v/>
      </c>
      <c r="B4505" s="296" t="str">
        <f t="shared" si="777"/>
        <v/>
      </c>
      <c r="C4505" s="296" t="str">
        <f t="shared" si="778"/>
        <v/>
      </c>
      <c r="D4505" s="297" t="str">
        <f t="shared" si="779"/>
        <v/>
      </c>
      <c r="E4505" s="298" t="str">
        <f t="shared" si="781"/>
        <v/>
      </c>
      <c r="F4505" s="297"/>
      <c r="G4505" s="297">
        <v>4505</v>
      </c>
      <c r="H4505" s="296" t="str">
        <f t="shared" si="780"/>
        <v/>
      </c>
      <c r="I4505" s="299" t="str">
        <f t="shared" si="773"/>
        <v/>
      </c>
      <c r="J4505" s="93"/>
      <c r="L4505" s="278">
        <f t="shared" si="774"/>
        <v>0</v>
      </c>
      <c r="M4505" s="278">
        <f t="shared" si="775"/>
        <v>0</v>
      </c>
      <c r="N4505" s="319">
        <f t="shared" si="776"/>
        <v>0</v>
      </c>
      <c r="O4505" s="300"/>
      <c r="P4505" s="300"/>
      <c r="Q4505" s="297"/>
      <c r="R4505" s="297"/>
      <c r="S4505" s="299" t="str">
        <f t="shared" si="782"/>
        <v/>
      </c>
    </row>
    <row r="4506" spans="1:19" ht="30" customHeight="1" x14ac:dyDescent="0.2">
      <c r="A4506" s="277" t="str">
        <f t="shared" si="772"/>
        <v/>
      </c>
      <c r="B4506" s="296" t="str">
        <f t="shared" si="777"/>
        <v/>
      </c>
      <c r="C4506" s="296" t="str">
        <f t="shared" si="778"/>
        <v/>
      </c>
      <c r="D4506" s="297" t="str">
        <f t="shared" si="779"/>
        <v/>
      </c>
      <c r="E4506" s="298" t="str">
        <f t="shared" si="781"/>
        <v/>
      </c>
      <c r="F4506" s="297"/>
      <c r="G4506" s="297">
        <v>4506</v>
      </c>
      <c r="H4506" s="296" t="str">
        <f t="shared" si="780"/>
        <v/>
      </c>
      <c r="I4506" s="299" t="str">
        <f t="shared" si="773"/>
        <v/>
      </c>
      <c r="J4506" s="93"/>
      <c r="L4506" s="278">
        <f t="shared" si="774"/>
        <v>0</v>
      </c>
      <c r="M4506" s="278">
        <f t="shared" si="775"/>
        <v>0</v>
      </c>
      <c r="N4506" s="319">
        <f t="shared" si="776"/>
        <v>0</v>
      </c>
      <c r="O4506" s="300"/>
      <c r="P4506" s="300"/>
      <c r="Q4506" s="297"/>
      <c r="R4506" s="297"/>
      <c r="S4506" s="299" t="str">
        <f t="shared" si="782"/>
        <v/>
      </c>
    </row>
    <row r="4507" spans="1:19" ht="30" customHeight="1" x14ac:dyDescent="0.2">
      <c r="A4507" s="277" t="str">
        <f t="shared" si="772"/>
        <v/>
      </c>
      <c r="B4507" s="296" t="str">
        <f t="shared" si="777"/>
        <v/>
      </c>
      <c r="C4507" s="296" t="str">
        <f t="shared" si="778"/>
        <v/>
      </c>
      <c r="D4507" s="297" t="str">
        <f t="shared" si="779"/>
        <v/>
      </c>
      <c r="E4507" s="298" t="str">
        <f t="shared" si="781"/>
        <v/>
      </c>
      <c r="F4507" s="297"/>
      <c r="G4507" s="297">
        <v>4507</v>
      </c>
      <c r="H4507" s="296" t="str">
        <f t="shared" si="780"/>
        <v/>
      </c>
      <c r="I4507" s="299" t="str">
        <f t="shared" si="773"/>
        <v/>
      </c>
      <c r="J4507" s="93"/>
      <c r="L4507" s="278">
        <f t="shared" si="774"/>
        <v>0</v>
      </c>
      <c r="M4507" s="278">
        <f t="shared" si="775"/>
        <v>0</v>
      </c>
      <c r="N4507" s="319">
        <f t="shared" si="776"/>
        <v>0</v>
      </c>
      <c r="O4507" s="300"/>
      <c r="P4507" s="300"/>
      <c r="Q4507" s="297"/>
      <c r="R4507" s="297"/>
      <c r="S4507" s="299" t="str">
        <f t="shared" si="782"/>
        <v/>
      </c>
    </row>
    <row r="4508" spans="1:19" ht="30" customHeight="1" x14ac:dyDescent="0.2">
      <c r="A4508" s="277" t="str">
        <f t="shared" si="772"/>
        <v/>
      </c>
      <c r="B4508" s="296" t="str">
        <f t="shared" si="777"/>
        <v/>
      </c>
      <c r="C4508" s="296" t="str">
        <f t="shared" si="778"/>
        <v/>
      </c>
      <c r="D4508" s="297" t="str">
        <f t="shared" si="779"/>
        <v/>
      </c>
      <c r="E4508" s="298" t="str">
        <f t="shared" si="781"/>
        <v/>
      </c>
      <c r="F4508" s="297"/>
      <c r="G4508" s="297">
        <v>4508</v>
      </c>
      <c r="H4508" s="296" t="str">
        <f t="shared" si="780"/>
        <v/>
      </c>
      <c r="I4508" s="299" t="str">
        <f t="shared" si="773"/>
        <v/>
      </c>
      <c r="J4508" s="93"/>
      <c r="L4508" s="278">
        <f t="shared" si="774"/>
        <v>0</v>
      </c>
      <c r="M4508" s="278">
        <f t="shared" si="775"/>
        <v>0</v>
      </c>
      <c r="N4508" s="319">
        <f t="shared" si="776"/>
        <v>0</v>
      </c>
      <c r="O4508" s="300"/>
      <c r="P4508" s="300"/>
      <c r="Q4508" s="297"/>
      <c r="R4508" s="297"/>
      <c r="S4508" s="299" t="str">
        <f t="shared" si="782"/>
        <v/>
      </c>
    </row>
    <row r="4509" spans="1:19" ht="30" customHeight="1" x14ac:dyDescent="0.2">
      <c r="A4509" s="277" t="str">
        <f t="shared" si="772"/>
        <v/>
      </c>
      <c r="B4509" s="296" t="str">
        <f t="shared" si="777"/>
        <v/>
      </c>
      <c r="C4509" s="296" t="str">
        <f t="shared" si="778"/>
        <v/>
      </c>
      <c r="D4509" s="297" t="str">
        <f t="shared" si="779"/>
        <v/>
      </c>
      <c r="E4509" s="298" t="str">
        <f t="shared" si="781"/>
        <v/>
      </c>
      <c r="F4509" s="297"/>
      <c r="G4509" s="297">
        <v>4509</v>
      </c>
      <c r="H4509" s="296" t="str">
        <f t="shared" si="780"/>
        <v/>
      </c>
      <c r="I4509" s="299" t="str">
        <f t="shared" si="773"/>
        <v/>
      </c>
      <c r="J4509" s="93"/>
      <c r="L4509" s="278">
        <f t="shared" si="774"/>
        <v>0</v>
      </c>
      <c r="M4509" s="278">
        <f t="shared" si="775"/>
        <v>0</v>
      </c>
      <c r="N4509" s="319">
        <f t="shared" si="776"/>
        <v>0</v>
      </c>
      <c r="O4509" s="300"/>
      <c r="P4509" s="300"/>
      <c r="Q4509" s="297"/>
      <c r="R4509" s="297"/>
      <c r="S4509" s="299" t="str">
        <f t="shared" si="782"/>
        <v/>
      </c>
    </row>
    <row r="4510" spans="1:19" ht="30" customHeight="1" x14ac:dyDescent="0.2">
      <c r="A4510" s="277" t="str">
        <f t="shared" si="772"/>
        <v/>
      </c>
      <c r="B4510" s="296" t="str">
        <f t="shared" si="777"/>
        <v/>
      </c>
      <c r="C4510" s="296" t="str">
        <f t="shared" si="778"/>
        <v/>
      </c>
      <c r="D4510" s="297" t="str">
        <f t="shared" si="779"/>
        <v/>
      </c>
      <c r="E4510" s="298" t="str">
        <f t="shared" si="781"/>
        <v/>
      </c>
      <c r="F4510" s="297"/>
      <c r="G4510" s="297">
        <v>4510</v>
      </c>
      <c r="H4510" s="296" t="str">
        <f t="shared" si="780"/>
        <v/>
      </c>
      <c r="I4510" s="299" t="str">
        <f t="shared" si="773"/>
        <v/>
      </c>
      <c r="J4510" s="93"/>
      <c r="L4510" s="278">
        <f t="shared" si="774"/>
        <v>0</v>
      </c>
      <c r="M4510" s="278">
        <f t="shared" si="775"/>
        <v>0</v>
      </c>
      <c r="N4510" s="319">
        <f t="shared" si="776"/>
        <v>0</v>
      </c>
      <c r="O4510" s="300"/>
      <c r="P4510" s="300"/>
      <c r="Q4510" s="297"/>
      <c r="R4510" s="297"/>
      <c r="S4510" s="299" t="str">
        <f t="shared" si="782"/>
        <v/>
      </c>
    </row>
    <row r="4511" spans="1:19" ht="30" customHeight="1" x14ac:dyDescent="0.2">
      <c r="A4511" s="277" t="str">
        <f t="shared" si="772"/>
        <v/>
      </c>
      <c r="B4511" s="296" t="str">
        <f t="shared" si="777"/>
        <v/>
      </c>
      <c r="C4511" s="296" t="str">
        <f t="shared" si="778"/>
        <v/>
      </c>
      <c r="D4511" s="297" t="str">
        <f t="shared" si="779"/>
        <v/>
      </c>
      <c r="E4511" s="298" t="str">
        <f t="shared" si="781"/>
        <v/>
      </c>
      <c r="F4511" s="297"/>
      <c r="G4511" s="297">
        <v>4511</v>
      </c>
      <c r="H4511" s="296" t="str">
        <f t="shared" si="780"/>
        <v/>
      </c>
      <c r="I4511" s="299" t="str">
        <f t="shared" si="773"/>
        <v/>
      </c>
      <c r="J4511" s="93"/>
      <c r="L4511" s="278">
        <f t="shared" si="774"/>
        <v>0</v>
      </c>
      <c r="M4511" s="278">
        <f t="shared" si="775"/>
        <v>0</v>
      </c>
      <c r="N4511" s="319">
        <f t="shared" si="776"/>
        <v>0</v>
      </c>
      <c r="O4511" s="300"/>
      <c r="P4511" s="300"/>
      <c r="Q4511" s="297"/>
      <c r="R4511" s="297"/>
      <c r="S4511" s="299" t="str">
        <f t="shared" si="782"/>
        <v/>
      </c>
    </row>
    <row r="4512" spans="1:19" ht="30" customHeight="1" x14ac:dyDescent="0.2">
      <c r="A4512" s="277" t="str">
        <f t="shared" si="772"/>
        <v/>
      </c>
      <c r="B4512" s="296" t="str">
        <f t="shared" si="777"/>
        <v/>
      </c>
      <c r="C4512" s="296" t="str">
        <f t="shared" si="778"/>
        <v/>
      </c>
      <c r="D4512" s="297" t="str">
        <f t="shared" si="779"/>
        <v/>
      </c>
      <c r="E4512" s="298" t="str">
        <f t="shared" si="781"/>
        <v/>
      </c>
      <c r="F4512" s="297"/>
      <c r="G4512" s="297">
        <v>4512</v>
      </c>
      <c r="H4512" s="296" t="str">
        <f t="shared" si="780"/>
        <v/>
      </c>
      <c r="I4512" s="299" t="str">
        <f t="shared" si="773"/>
        <v/>
      </c>
      <c r="J4512" s="93"/>
      <c r="L4512" s="278">
        <f t="shared" si="774"/>
        <v>0</v>
      </c>
      <c r="M4512" s="278">
        <f t="shared" si="775"/>
        <v>0</v>
      </c>
      <c r="N4512" s="319">
        <f t="shared" si="776"/>
        <v>0</v>
      </c>
      <c r="O4512" s="300"/>
      <c r="P4512" s="300"/>
      <c r="Q4512" s="297"/>
      <c r="R4512" s="297"/>
      <c r="S4512" s="299" t="str">
        <f t="shared" si="782"/>
        <v/>
      </c>
    </row>
    <row r="4513" spans="1:19" ht="30" customHeight="1" x14ac:dyDescent="0.2">
      <c r="A4513" s="277" t="str">
        <f t="shared" si="772"/>
        <v/>
      </c>
      <c r="B4513" s="296" t="str">
        <f t="shared" si="777"/>
        <v/>
      </c>
      <c r="C4513" s="296" t="str">
        <f t="shared" si="778"/>
        <v/>
      </c>
      <c r="D4513" s="297" t="str">
        <f t="shared" si="779"/>
        <v/>
      </c>
      <c r="E4513" s="298" t="str">
        <f t="shared" si="781"/>
        <v/>
      </c>
      <c r="F4513" s="297"/>
      <c r="G4513" s="297">
        <v>4513</v>
      </c>
      <c r="H4513" s="296" t="str">
        <f t="shared" si="780"/>
        <v/>
      </c>
      <c r="I4513" s="299" t="str">
        <f t="shared" si="773"/>
        <v/>
      </c>
      <c r="J4513" s="93"/>
      <c r="L4513" s="278">
        <f t="shared" si="774"/>
        <v>0</v>
      </c>
      <c r="M4513" s="278">
        <f t="shared" si="775"/>
        <v>0</v>
      </c>
      <c r="N4513" s="319">
        <f t="shared" si="776"/>
        <v>0</v>
      </c>
      <c r="O4513" s="300"/>
      <c r="P4513" s="300"/>
      <c r="Q4513" s="297"/>
      <c r="R4513" s="297"/>
      <c r="S4513" s="299" t="str">
        <f t="shared" si="782"/>
        <v/>
      </c>
    </row>
    <row r="4514" spans="1:19" ht="30" customHeight="1" x14ac:dyDescent="0.2">
      <c r="A4514" s="277" t="str">
        <f t="shared" si="772"/>
        <v/>
      </c>
      <c r="B4514" s="296" t="str">
        <f t="shared" si="777"/>
        <v/>
      </c>
      <c r="C4514" s="296" t="str">
        <f t="shared" si="778"/>
        <v/>
      </c>
      <c r="D4514" s="297" t="str">
        <f t="shared" si="779"/>
        <v/>
      </c>
      <c r="E4514" s="298" t="str">
        <f t="shared" si="781"/>
        <v/>
      </c>
      <c r="F4514" s="297"/>
      <c r="G4514" s="297">
        <v>4514</v>
      </c>
      <c r="H4514" s="296" t="str">
        <f t="shared" si="780"/>
        <v/>
      </c>
      <c r="I4514" s="299" t="str">
        <f t="shared" si="773"/>
        <v/>
      </c>
      <c r="J4514" s="93"/>
      <c r="L4514" s="278">
        <f t="shared" si="774"/>
        <v>0</v>
      </c>
      <c r="M4514" s="278">
        <f t="shared" si="775"/>
        <v>0</v>
      </c>
      <c r="N4514" s="319">
        <f t="shared" si="776"/>
        <v>0</v>
      </c>
      <c r="O4514" s="300"/>
      <c r="P4514" s="300"/>
      <c r="Q4514" s="297"/>
      <c r="R4514" s="297"/>
      <c r="S4514" s="299" t="str">
        <f t="shared" si="782"/>
        <v/>
      </c>
    </row>
    <row r="4515" spans="1:19" ht="30" customHeight="1" x14ac:dyDescent="0.2">
      <c r="A4515" s="277" t="str">
        <f t="shared" si="772"/>
        <v/>
      </c>
      <c r="B4515" s="296" t="str">
        <f t="shared" si="777"/>
        <v/>
      </c>
      <c r="C4515" s="296" t="str">
        <f t="shared" si="778"/>
        <v/>
      </c>
      <c r="D4515" s="297" t="str">
        <f t="shared" si="779"/>
        <v/>
      </c>
      <c r="E4515" s="298" t="str">
        <f t="shared" si="781"/>
        <v/>
      </c>
      <c r="F4515" s="297"/>
      <c r="G4515" s="297">
        <v>4515</v>
      </c>
      <c r="H4515" s="296" t="str">
        <f t="shared" si="780"/>
        <v/>
      </c>
      <c r="I4515" s="299" t="str">
        <f t="shared" si="773"/>
        <v/>
      </c>
      <c r="J4515" s="93"/>
      <c r="L4515" s="278">
        <f t="shared" si="774"/>
        <v>0</v>
      </c>
      <c r="M4515" s="278">
        <f t="shared" si="775"/>
        <v>0</v>
      </c>
      <c r="N4515" s="319">
        <f t="shared" si="776"/>
        <v>0</v>
      </c>
      <c r="O4515" s="300"/>
      <c r="P4515" s="300"/>
      <c r="Q4515" s="297"/>
      <c r="R4515" s="297"/>
      <c r="S4515" s="299" t="str">
        <f t="shared" si="782"/>
        <v/>
      </c>
    </row>
    <row r="4516" spans="1:19" ht="30" customHeight="1" x14ac:dyDescent="0.2">
      <c r="A4516" s="277" t="str">
        <f t="shared" si="772"/>
        <v/>
      </c>
      <c r="B4516" s="296" t="str">
        <f t="shared" si="777"/>
        <v/>
      </c>
      <c r="C4516" s="296" t="str">
        <f t="shared" si="778"/>
        <v/>
      </c>
      <c r="D4516" s="297" t="str">
        <f t="shared" si="779"/>
        <v/>
      </c>
      <c r="E4516" s="298" t="str">
        <f t="shared" si="781"/>
        <v/>
      </c>
      <c r="F4516" s="297"/>
      <c r="G4516" s="297">
        <v>4516</v>
      </c>
      <c r="H4516" s="296" t="str">
        <f t="shared" si="780"/>
        <v/>
      </c>
      <c r="I4516" s="299" t="str">
        <f t="shared" si="773"/>
        <v/>
      </c>
      <c r="J4516" s="93"/>
      <c r="L4516" s="278">
        <f t="shared" si="774"/>
        <v>0</v>
      </c>
      <c r="M4516" s="278">
        <f t="shared" si="775"/>
        <v>0</v>
      </c>
      <c r="N4516" s="319">
        <f t="shared" si="776"/>
        <v>0</v>
      </c>
      <c r="O4516" s="300"/>
      <c r="P4516" s="300"/>
      <c r="Q4516" s="297"/>
      <c r="R4516" s="297"/>
      <c r="S4516" s="299" t="str">
        <f t="shared" si="782"/>
        <v/>
      </c>
    </row>
    <row r="4517" spans="1:19" ht="30" customHeight="1" x14ac:dyDescent="0.2">
      <c r="A4517" s="277" t="str">
        <f t="shared" si="772"/>
        <v/>
      </c>
      <c r="B4517" s="296" t="str">
        <f t="shared" si="777"/>
        <v/>
      </c>
      <c r="C4517" s="296" t="str">
        <f t="shared" si="778"/>
        <v/>
      </c>
      <c r="D4517" s="297" t="str">
        <f t="shared" si="779"/>
        <v/>
      </c>
      <c r="E4517" s="298" t="str">
        <f t="shared" si="781"/>
        <v/>
      </c>
      <c r="F4517" s="297"/>
      <c r="G4517" s="297">
        <v>4517</v>
      </c>
      <c r="H4517" s="296" t="str">
        <f t="shared" si="780"/>
        <v/>
      </c>
      <c r="I4517" s="299" t="str">
        <f t="shared" si="773"/>
        <v/>
      </c>
      <c r="J4517" s="93"/>
      <c r="L4517" s="278">
        <f t="shared" si="774"/>
        <v>0</v>
      </c>
      <c r="M4517" s="278">
        <f t="shared" si="775"/>
        <v>0</v>
      </c>
      <c r="N4517" s="319">
        <f t="shared" si="776"/>
        <v>0</v>
      </c>
      <c r="O4517" s="300"/>
      <c r="P4517" s="300"/>
      <c r="Q4517" s="297"/>
      <c r="R4517" s="297"/>
      <c r="S4517" s="299" t="str">
        <f t="shared" si="782"/>
        <v/>
      </c>
    </row>
    <row r="4518" spans="1:19" ht="30" customHeight="1" x14ac:dyDescent="0.2">
      <c r="A4518" s="277" t="str">
        <f t="shared" si="772"/>
        <v/>
      </c>
      <c r="B4518" s="296" t="str">
        <f t="shared" si="777"/>
        <v/>
      </c>
      <c r="C4518" s="296" t="str">
        <f t="shared" si="778"/>
        <v/>
      </c>
      <c r="D4518" s="297" t="str">
        <f t="shared" si="779"/>
        <v/>
      </c>
      <c r="E4518" s="298" t="str">
        <f t="shared" si="781"/>
        <v/>
      </c>
      <c r="F4518" s="297"/>
      <c r="G4518" s="297">
        <v>4518</v>
      </c>
      <c r="H4518" s="296" t="str">
        <f t="shared" si="780"/>
        <v/>
      </c>
      <c r="I4518" s="299" t="str">
        <f t="shared" si="773"/>
        <v/>
      </c>
      <c r="J4518" s="93"/>
      <c r="L4518" s="278">
        <f t="shared" si="774"/>
        <v>0</v>
      </c>
      <c r="M4518" s="278">
        <f t="shared" si="775"/>
        <v>0</v>
      </c>
      <c r="N4518" s="319">
        <f t="shared" si="776"/>
        <v>0</v>
      </c>
      <c r="O4518" s="300"/>
      <c r="P4518" s="300"/>
      <c r="Q4518" s="297"/>
      <c r="R4518" s="297"/>
      <c r="S4518" s="299" t="str">
        <f t="shared" si="782"/>
        <v/>
      </c>
    </row>
    <row r="4519" spans="1:19" ht="30" customHeight="1" x14ac:dyDescent="0.2">
      <c r="A4519" s="277" t="str">
        <f t="shared" si="772"/>
        <v/>
      </c>
      <c r="B4519" s="296" t="str">
        <f t="shared" si="777"/>
        <v/>
      </c>
      <c r="C4519" s="296" t="str">
        <f t="shared" si="778"/>
        <v/>
      </c>
      <c r="D4519" s="297" t="str">
        <f t="shared" si="779"/>
        <v/>
      </c>
      <c r="E4519" s="298" t="str">
        <f t="shared" si="781"/>
        <v/>
      </c>
      <c r="F4519" s="297"/>
      <c r="G4519" s="297">
        <v>4519</v>
      </c>
      <c r="H4519" s="296" t="str">
        <f t="shared" si="780"/>
        <v/>
      </c>
      <c r="I4519" s="299" t="str">
        <f t="shared" si="773"/>
        <v/>
      </c>
      <c r="J4519" s="93"/>
      <c r="L4519" s="278">
        <f t="shared" si="774"/>
        <v>0</v>
      </c>
      <c r="M4519" s="278">
        <f t="shared" si="775"/>
        <v>0</v>
      </c>
      <c r="N4519" s="319">
        <f t="shared" si="776"/>
        <v>0</v>
      </c>
      <c r="O4519" s="300"/>
      <c r="P4519" s="300"/>
      <c r="Q4519" s="297"/>
      <c r="R4519" s="297"/>
      <c r="S4519" s="299" t="str">
        <f t="shared" si="782"/>
        <v/>
      </c>
    </row>
    <row r="4520" spans="1:19" ht="30" customHeight="1" x14ac:dyDescent="0.2">
      <c r="A4520" s="277" t="str">
        <f t="shared" si="772"/>
        <v/>
      </c>
      <c r="B4520" s="296" t="str">
        <f t="shared" si="777"/>
        <v/>
      </c>
      <c r="C4520" s="296" t="str">
        <f t="shared" si="778"/>
        <v/>
      </c>
      <c r="D4520" s="297" t="str">
        <f t="shared" si="779"/>
        <v/>
      </c>
      <c r="E4520" s="298" t="str">
        <f t="shared" si="781"/>
        <v/>
      </c>
      <c r="F4520" s="297"/>
      <c r="G4520" s="297">
        <v>4520</v>
      </c>
      <c r="H4520" s="296" t="str">
        <f t="shared" si="780"/>
        <v/>
      </c>
      <c r="I4520" s="299" t="str">
        <f t="shared" si="773"/>
        <v/>
      </c>
      <c r="J4520" s="93"/>
      <c r="L4520" s="278">
        <f t="shared" si="774"/>
        <v>0</v>
      </c>
      <c r="M4520" s="278">
        <f t="shared" si="775"/>
        <v>0</v>
      </c>
      <c r="N4520" s="319">
        <f t="shared" si="776"/>
        <v>0</v>
      </c>
      <c r="O4520" s="300"/>
      <c r="P4520" s="300"/>
      <c r="Q4520" s="297"/>
      <c r="R4520" s="297"/>
      <c r="S4520" s="299" t="str">
        <f t="shared" si="782"/>
        <v/>
      </c>
    </row>
    <row r="4521" spans="1:19" ht="30" customHeight="1" x14ac:dyDescent="0.2">
      <c r="A4521" s="277" t="str">
        <f t="shared" si="772"/>
        <v/>
      </c>
      <c r="B4521" s="296" t="str">
        <f t="shared" si="777"/>
        <v/>
      </c>
      <c r="C4521" s="296" t="str">
        <f t="shared" si="778"/>
        <v/>
      </c>
      <c r="D4521" s="297" t="str">
        <f t="shared" si="779"/>
        <v/>
      </c>
      <c r="E4521" s="298" t="str">
        <f t="shared" si="781"/>
        <v/>
      </c>
      <c r="F4521" s="297"/>
      <c r="G4521" s="297">
        <v>4521</v>
      </c>
      <c r="H4521" s="296" t="str">
        <f t="shared" si="780"/>
        <v/>
      </c>
      <c r="I4521" s="299" t="str">
        <f t="shared" si="773"/>
        <v/>
      </c>
      <c r="J4521" s="93"/>
      <c r="L4521" s="278">
        <f t="shared" si="774"/>
        <v>0</v>
      </c>
      <c r="M4521" s="278">
        <f t="shared" si="775"/>
        <v>0</v>
      </c>
      <c r="N4521" s="319">
        <f t="shared" si="776"/>
        <v>0</v>
      </c>
      <c r="O4521" s="300"/>
      <c r="P4521" s="300"/>
      <c r="Q4521" s="297"/>
      <c r="R4521" s="297"/>
      <c r="S4521" s="299" t="str">
        <f t="shared" si="782"/>
        <v/>
      </c>
    </row>
    <row r="4522" spans="1:19" ht="30" customHeight="1" x14ac:dyDescent="0.2">
      <c r="A4522" s="277" t="str">
        <f t="shared" si="772"/>
        <v/>
      </c>
      <c r="B4522" s="296" t="str">
        <f t="shared" si="777"/>
        <v/>
      </c>
      <c r="C4522" s="296" t="str">
        <f t="shared" si="778"/>
        <v/>
      </c>
      <c r="D4522" s="297" t="str">
        <f t="shared" si="779"/>
        <v/>
      </c>
      <c r="E4522" s="298" t="str">
        <f t="shared" si="781"/>
        <v/>
      </c>
      <c r="F4522" s="297"/>
      <c r="G4522" s="297">
        <v>4522</v>
      </c>
      <c r="H4522" s="296" t="str">
        <f t="shared" si="780"/>
        <v/>
      </c>
      <c r="I4522" s="299" t="str">
        <f t="shared" si="773"/>
        <v/>
      </c>
      <c r="J4522" s="93"/>
      <c r="L4522" s="278">
        <f t="shared" si="774"/>
        <v>0</v>
      </c>
      <c r="M4522" s="278">
        <f t="shared" si="775"/>
        <v>0</v>
      </c>
      <c r="N4522" s="319">
        <f t="shared" si="776"/>
        <v>0</v>
      </c>
      <c r="O4522" s="300"/>
      <c r="P4522" s="300"/>
      <c r="Q4522" s="297"/>
      <c r="R4522" s="297"/>
      <c r="S4522" s="299" t="str">
        <f t="shared" si="782"/>
        <v/>
      </c>
    </row>
    <row r="4523" spans="1:19" ht="30" customHeight="1" x14ac:dyDescent="0.2">
      <c r="A4523" s="277" t="str">
        <f t="shared" si="772"/>
        <v/>
      </c>
      <c r="B4523" s="296" t="str">
        <f t="shared" si="777"/>
        <v/>
      </c>
      <c r="C4523" s="296" t="str">
        <f t="shared" si="778"/>
        <v/>
      </c>
      <c r="D4523" s="297" t="str">
        <f t="shared" si="779"/>
        <v/>
      </c>
      <c r="E4523" s="298" t="str">
        <f t="shared" si="781"/>
        <v/>
      </c>
      <c r="F4523" s="297"/>
      <c r="G4523" s="297">
        <v>4523</v>
      </c>
      <c r="H4523" s="296" t="str">
        <f t="shared" si="780"/>
        <v/>
      </c>
      <c r="I4523" s="299" t="str">
        <f t="shared" si="773"/>
        <v/>
      </c>
      <c r="J4523" s="93"/>
      <c r="L4523" s="278">
        <f t="shared" si="774"/>
        <v>0</v>
      </c>
      <c r="M4523" s="278">
        <f t="shared" si="775"/>
        <v>0</v>
      </c>
      <c r="N4523" s="319">
        <f t="shared" si="776"/>
        <v>0</v>
      </c>
      <c r="O4523" s="300"/>
      <c r="P4523" s="300"/>
      <c r="Q4523" s="297"/>
      <c r="R4523" s="297"/>
      <c r="S4523" s="299" t="str">
        <f t="shared" si="782"/>
        <v/>
      </c>
    </row>
    <row r="4524" spans="1:19" ht="30" customHeight="1" x14ac:dyDescent="0.2">
      <c r="A4524" s="277" t="str">
        <f t="shared" si="772"/>
        <v/>
      </c>
      <c r="B4524" s="296" t="str">
        <f t="shared" si="777"/>
        <v/>
      </c>
      <c r="C4524" s="296" t="str">
        <f t="shared" si="778"/>
        <v/>
      </c>
      <c r="D4524" s="297" t="str">
        <f t="shared" si="779"/>
        <v/>
      </c>
      <c r="E4524" s="298" t="str">
        <f t="shared" si="781"/>
        <v/>
      </c>
      <c r="F4524" s="297"/>
      <c r="G4524" s="297">
        <v>4524</v>
      </c>
      <c r="H4524" s="296" t="str">
        <f t="shared" si="780"/>
        <v/>
      </c>
      <c r="I4524" s="299" t="str">
        <f t="shared" si="773"/>
        <v/>
      </c>
      <c r="J4524" s="93"/>
      <c r="L4524" s="278">
        <f t="shared" si="774"/>
        <v>0</v>
      </c>
      <c r="M4524" s="278">
        <f t="shared" si="775"/>
        <v>0</v>
      </c>
      <c r="N4524" s="319">
        <f t="shared" si="776"/>
        <v>0</v>
      </c>
      <c r="O4524" s="300"/>
      <c r="P4524" s="300"/>
      <c r="Q4524" s="297"/>
      <c r="R4524" s="297"/>
      <c r="S4524" s="299" t="str">
        <f t="shared" si="782"/>
        <v/>
      </c>
    </row>
    <row r="4525" spans="1:19" ht="30" customHeight="1" x14ac:dyDescent="0.2">
      <c r="A4525" s="277" t="str">
        <f t="shared" si="772"/>
        <v/>
      </c>
      <c r="B4525" s="296" t="str">
        <f t="shared" si="777"/>
        <v/>
      </c>
      <c r="C4525" s="296" t="str">
        <f t="shared" si="778"/>
        <v/>
      </c>
      <c r="D4525" s="297" t="str">
        <f t="shared" si="779"/>
        <v/>
      </c>
      <c r="E4525" s="298" t="str">
        <f t="shared" si="781"/>
        <v/>
      </c>
      <c r="F4525" s="297"/>
      <c r="G4525" s="297">
        <v>4525</v>
      </c>
      <c r="H4525" s="296" t="str">
        <f t="shared" si="780"/>
        <v/>
      </c>
      <c r="I4525" s="299" t="str">
        <f t="shared" si="773"/>
        <v/>
      </c>
      <c r="J4525" s="93"/>
      <c r="L4525" s="278">
        <f t="shared" si="774"/>
        <v>0</v>
      </c>
      <c r="M4525" s="278">
        <f t="shared" si="775"/>
        <v>0</v>
      </c>
      <c r="N4525" s="319">
        <f t="shared" si="776"/>
        <v>0</v>
      </c>
      <c r="O4525" s="300"/>
      <c r="P4525" s="300"/>
      <c r="Q4525" s="297"/>
      <c r="R4525" s="297"/>
      <c r="S4525" s="299" t="str">
        <f t="shared" si="782"/>
        <v/>
      </c>
    </row>
    <row r="4526" spans="1:19" ht="30" customHeight="1" x14ac:dyDescent="0.2">
      <c r="A4526" s="277" t="str">
        <f t="shared" si="772"/>
        <v/>
      </c>
      <c r="B4526" s="296" t="str">
        <f t="shared" si="777"/>
        <v/>
      </c>
      <c r="C4526" s="296" t="str">
        <f t="shared" si="778"/>
        <v/>
      </c>
      <c r="D4526" s="297" t="str">
        <f t="shared" si="779"/>
        <v/>
      </c>
      <c r="E4526" s="298" t="str">
        <f t="shared" si="781"/>
        <v/>
      </c>
      <c r="F4526" s="297"/>
      <c r="G4526" s="297">
        <v>4526</v>
      </c>
      <c r="H4526" s="296" t="str">
        <f t="shared" si="780"/>
        <v/>
      </c>
      <c r="I4526" s="299" t="str">
        <f t="shared" si="773"/>
        <v/>
      </c>
      <c r="J4526" s="93"/>
      <c r="L4526" s="278">
        <f t="shared" si="774"/>
        <v>0</v>
      </c>
      <c r="M4526" s="278">
        <f t="shared" si="775"/>
        <v>0</v>
      </c>
      <c r="N4526" s="319">
        <f t="shared" si="776"/>
        <v>0</v>
      </c>
      <c r="O4526" s="300"/>
      <c r="P4526" s="300"/>
      <c r="Q4526" s="297"/>
      <c r="R4526" s="297"/>
      <c r="S4526" s="299" t="str">
        <f t="shared" si="782"/>
        <v/>
      </c>
    </row>
    <row r="4527" spans="1:19" ht="30" customHeight="1" x14ac:dyDescent="0.2">
      <c r="A4527" s="277" t="str">
        <f t="shared" si="772"/>
        <v/>
      </c>
      <c r="B4527" s="296" t="str">
        <f t="shared" si="777"/>
        <v/>
      </c>
      <c r="C4527" s="296" t="str">
        <f t="shared" si="778"/>
        <v/>
      </c>
      <c r="D4527" s="297" t="str">
        <f t="shared" si="779"/>
        <v/>
      </c>
      <c r="E4527" s="298" t="str">
        <f t="shared" si="781"/>
        <v/>
      </c>
      <c r="F4527" s="297"/>
      <c r="G4527" s="297">
        <v>4527</v>
      </c>
      <c r="H4527" s="296" t="str">
        <f t="shared" si="780"/>
        <v/>
      </c>
      <c r="I4527" s="299" t="str">
        <f t="shared" si="773"/>
        <v/>
      </c>
      <c r="J4527" s="93"/>
      <c r="L4527" s="278">
        <f t="shared" si="774"/>
        <v>0</v>
      </c>
      <c r="M4527" s="278">
        <f t="shared" si="775"/>
        <v>0</v>
      </c>
      <c r="N4527" s="319">
        <f t="shared" si="776"/>
        <v>0</v>
      </c>
      <c r="O4527" s="300"/>
      <c r="P4527" s="300"/>
      <c r="Q4527" s="297"/>
      <c r="R4527" s="297"/>
      <c r="S4527" s="299" t="str">
        <f t="shared" si="782"/>
        <v/>
      </c>
    </row>
    <row r="4528" spans="1:19" ht="30" customHeight="1" x14ac:dyDescent="0.2">
      <c r="A4528" s="277" t="str">
        <f t="shared" si="772"/>
        <v/>
      </c>
      <c r="B4528" s="296" t="str">
        <f t="shared" si="777"/>
        <v/>
      </c>
      <c r="C4528" s="296" t="str">
        <f t="shared" si="778"/>
        <v/>
      </c>
      <c r="D4528" s="297" t="str">
        <f t="shared" si="779"/>
        <v/>
      </c>
      <c r="E4528" s="298" t="str">
        <f t="shared" si="781"/>
        <v/>
      </c>
      <c r="F4528" s="297"/>
      <c r="G4528" s="297">
        <v>4528</v>
      </c>
      <c r="H4528" s="296" t="str">
        <f t="shared" si="780"/>
        <v/>
      </c>
      <c r="I4528" s="299" t="str">
        <f t="shared" si="773"/>
        <v/>
      </c>
      <c r="J4528" s="93"/>
      <c r="L4528" s="278">
        <f t="shared" si="774"/>
        <v>0</v>
      </c>
      <c r="M4528" s="278">
        <f t="shared" si="775"/>
        <v>0</v>
      </c>
      <c r="N4528" s="319">
        <f t="shared" si="776"/>
        <v>0</v>
      </c>
      <c r="O4528" s="300"/>
      <c r="P4528" s="300"/>
      <c r="Q4528" s="297"/>
      <c r="R4528" s="297"/>
      <c r="S4528" s="299" t="str">
        <f t="shared" si="782"/>
        <v/>
      </c>
    </row>
    <row r="4529" spans="1:19" ht="30" customHeight="1" x14ac:dyDescent="0.2">
      <c r="A4529" s="277" t="str">
        <f t="shared" si="772"/>
        <v/>
      </c>
      <c r="B4529" s="296" t="str">
        <f t="shared" si="777"/>
        <v/>
      </c>
      <c r="C4529" s="296" t="str">
        <f t="shared" si="778"/>
        <v/>
      </c>
      <c r="D4529" s="297" t="str">
        <f t="shared" si="779"/>
        <v/>
      </c>
      <c r="E4529" s="298" t="str">
        <f t="shared" si="781"/>
        <v/>
      </c>
      <c r="F4529" s="297"/>
      <c r="G4529" s="297">
        <v>4529</v>
      </c>
      <c r="H4529" s="296" t="str">
        <f t="shared" si="780"/>
        <v/>
      </c>
      <c r="I4529" s="299" t="str">
        <f t="shared" si="773"/>
        <v/>
      </c>
      <c r="J4529" s="93"/>
      <c r="L4529" s="278">
        <f t="shared" si="774"/>
        <v>0</v>
      </c>
      <c r="M4529" s="278">
        <f t="shared" si="775"/>
        <v>0</v>
      </c>
      <c r="N4529" s="319">
        <f t="shared" si="776"/>
        <v>0</v>
      </c>
      <c r="O4529" s="300"/>
      <c r="P4529" s="300"/>
      <c r="Q4529" s="297"/>
      <c r="R4529" s="297"/>
      <c r="S4529" s="299" t="str">
        <f t="shared" si="782"/>
        <v/>
      </c>
    </row>
    <row r="4530" spans="1:19" ht="30" customHeight="1" x14ac:dyDescent="0.2">
      <c r="A4530" s="277" t="str">
        <f t="shared" si="772"/>
        <v/>
      </c>
      <c r="B4530" s="296" t="str">
        <f t="shared" si="777"/>
        <v/>
      </c>
      <c r="C4530" s="296" t="str">
        <f t="shared" si="778"/>
        <v/>
      </c>
      <c r="D4530" s="297" t="str">
        <f t="shared" si="779"/>
        <v/>
      </c>
      <c r="E4530" s="298" t="str">
        <f t="shared" si="781"/>
        <v/>
      </c>
      <c r="F4530" s="297"/>
      <c r="G4530" s="297">
        <v>4530</v>
      </c>
      <c r="H4530" s="296" t="str">
        <f t="shared" si="780"/>
        <v/>
      </c>
      <c r="I4530" s="299" t="str">
        <f t="shared" si="773"/>
        <v/>
      </c>
      <c r="J4530" s="93"/>
      <c r="L4530" s="278">
        <f t="shared" si="774"/>
        <v>0</v>
      </c>
      <c r="M4530" s="278">
        <f t="shared" si="775"/>
        <v>0</v>
      </c>
      <c r="N4530" s="319">
        <f t="shared" si="776"/>
        <v>0</v>
      </c>
      <c r="O4530" s="300"/>
      <c r="P4530" s="300"/>
      <c r="Q4530" s="297"/>
      <c r="R4530" s="297"/>
      <c r="S4530" s="299" t="str">
        <f t="shared" si="782"/>
        <v/>
      </c>
    </row>
    <row r="4531" spans="1:19" ht="30" customHeight="1" x14ac:dyDescent="0.2">
      <c r="A4531" s="277" t="str">
        <f t="shared" si="772"/>
        <v/>
      </c>
      <c r="B4531" s="296" t="str">
        <f t="shared" si="777"/>
        <v/>
      </c>
      <c r="C4531" s="296" t="str">
        <f t="shared" si="778"/>
        <v/>
      </c>
      <c r="D4531" s="297" t="str">
        <f t="shared" si="779"/>
        <v/>
      </c>
      <c r="E4531" s="298" t="str">
        <f t="shared" si="781"/>
        <v/>
      </c>
      <c r="F4531" s="297"/>
      <c r="G4531" s="297">
        <v>4531</v>
      </c>
      <c r="H4531" s="296" t="str">
        <f t="shared" si="780"/>
        <v/>
      </c>
      <c r="I4531" s="299" t="str">
        <f t="shared" si="773"/>
        <v/>
      </c>
      <c r="J4531" s="93"/>
      <c r="L4531" s="278">
        <f t="shared" si="774"/>
        <v>0</v>
      </c>
      <c r="M4531" s="278">
        <f t="shared" si="775"/>
        <v>0</v>
      </c>
      <c r="N4531" s="319">
        <f t="shared" si="776"/>
        <v>0</v>
      </c>
      <c r="O4531" s="300"/>
      <c r="P4531" s="300"/>
      <c r="Q4531" s="297"/>
      <c r="R4531" s="297"/>
      <c r="S4531" s="299" t="str">
        <f t="shared" si="782"/>
        <v/>
      </c>
    </row>
    <row r="4532" spans="1:19" ht="30" customHeight="1" x14ac:dyDescent="0.2">
      <c r="A4532" s="277" t="str">
        <f t="shared" si="772"/>
        <v/>
      </c>
      <c r="B4532" s="296" t="str">
        <f t="shared" si="777"/>
        <v/>
      </c>
      <c r="C4532" s="296" t="str">
        <f t="shared" si="778"/>
        <v/>
      </c>
      <c r="D4532" s="297" t="str">
        <f t="shared" si="779"/>
        <v/>
      </c>
      <c r="E4532" s="298" t="str">
        <f t="shared" si="781"/>
        <v/>
      </c>
      <c r="F4532" s="297"/>
      <c r="G4532" s="297">
        <v>4532</v>
      </c>
      <c r="H4532" s="296" t="str">
        <f t="shared" si="780"/>
        <v/>
      </c>
      <c r="I4532" s="299" t="str">
        <f t="shared" si="773"/>
        <v/>
      </c>
      <c r="J4532" s="93"/>
      <c r="L4532" s="278">
        <f t="shared" si="774"/>
        <v>0</v>
      </c>
      <c r="M4532" s="278">
        <f t="shared" si="775"/>
        <v>0</v>
      </c>
      <c r="N4532" s="319">
        <f t="shared" si="776"/>
        <v>0</v>
      </c>
      <c r="O4532" s="300"/>
      <c r="P4532" s="300"/>
      <c r="Q4532" s="297"/>
      <c r="R4532" s="297"/>
      <c r="S4532" s="299" t="str">
        <f t="shared" si="782"/>
        <v/>
      </c>
    </row>
    <row r="4533" spans="1:19" ht="30" customHeight="1" x14ac:dyDescent="0.2">
      <c r="A4533" s="277" t="str">
        <f t="shared" si="772"/>
        <v/>
      </c>
      <c r="B4533" s="296" t="str">
        <f t="shared" si="777"/>
        <v/>
      </c>
      <c r="C4533" s="296" t="str">
        <f t="shared" si="778"/>
        <v/>
      </c>
      <c r="D4533" s="297" t="str">
        <f t="shared" si="779"/>
        <v/>
      </c>
      <c r="E4533" s="298" t="str">
        <f t="shared" si="781"/>
        <v/>
      </c>
      <c r="F4533" s="297"/>
      <c r="G4533" s="297">
        <v>4533</v>
      </c>
      <c r="H4533" s="296" t="str">
        <f t="shared" si="780"/>
        <v/>
      </c>
      <c r="I4533" s="299" t="str">
        <f t="shared" si="773"/>
        <v/>
      </c>
      <c r="J4533" s="93"/>
      <c r="L4533" s="278">
        <f t="shared" si="774"/>
        <v>0</v>
      </c>
      <c r="M4533" s="278">
        <f t="shared" si="775"/>
        <v>0</v>
      </c>
      <c r="N4533" s="319">
        <f t="shared" si="776"/>
        <v>0</v>
      </c>
      <c r="O4533" s="300"/>
      <c r="P4533" s="300"/>
      <c r="Q4533" s="297"/>
      <c r="R4533" s="297"/>
      <c r="S4533" s="299" t="str">
        <f t="shared" si="782"/>
        <v/>
      </c>
    </row>
    <row r="4534" spans="1:19" ht="30" customHeight="1" x14ac:dyDescent="0.2">
      <c r="A4534" s="277" t="str">
        <f t="shared" si="772"/>
        <v/>
      </c>
      <c r="B4534" s="296" t="str">
        <f t="shared" si="777"/>
        <v/>
      </c>
      <c r="C4534" s="296" t="str">
        <f t="shared" si="778"/>
        <v/>
      </c>
      <c r="D4534" s="297" t="str">
        <f t="shared" si="779"/>
        <v/>
      </c>
      <c r="E4534" s="298" t="str">
        <f t="shared" si="781"/>
        <v/>
      </c>
      <c r="F4534" s="297"/>
      <c r="G4534" s="297">
        <v>4534</v>
      </c>
      <c r="H4534" s="296" t="str">
        <f t="shared" si="780"/>
        <v/>
      </c>
      <c r="I4534" s="299" t="str">
        <f t="shared" si="773"/>
        <v/>
      </c>
      <c r="J4534" s="93"/>
      <c r="L4534" s="278">
        <f t="shared" si="774"/>
        <v>0</v>
      </c>
      <c r="M4534" s="278">
        <f t="shared" si="775"/>
        <v>0</v>
      </c>
      <c r="N4534" s="319">
        <f t="shared" si="776"/>
        <v>0</v>
      </c>
      <c r="O4534" s="300"/>
      <c r="P4534" s="300"/>
      <c r="Q4534" s="297"/>
      <c r="R4534" s="297"/>
      <c r="S4534" s="299" t="str">
        <f t="shared" si="782"/>
        <v/>
      </c>
    </row>
    <row r="4535" spans="1:19" ht="30" customHeight="1" x14ac:dyDescent="0.2">
      <c r="A4535" s="277" t="str">
        <f t="shared" si="772"/>
        <v/>
      </c>
      <c r="B4535" s="296" t="str">
        <f t="shared" si="777"/>
        <v/>
      </c>
      <c r="C4535" s="296" t="str">
        <f t="shared" si="778"/>
        <v/>
      </c>
      <c r="D4535" s="297" t="str">
        <f t="shared" si="779"/>
        <v/>
      </c>
      <c r="E4535" s="298" t="str">
        <f t="shared" si="781"/>
        <v/>
      </c>
      <c r="F4535" s="297"/>
      <c r="G4535" s="297">
        <v>4535</v>
      </c>
      <c r="H4535" s="296" t="str">
        <f t="shared" si="780"/>
        <v/>
      </c>
      <c r="I4535" s="299" t="str">
        <f t="shared" si="773"/>
        <v/>
      </c>
      <c r="J4535" s="93"/>
      <c r="L4535" s="278">
        <f t="shared" si="774"/>
        <v>0</v>
      </c>
      <c r="M4535" s="278">
        <f t="shared" si="775"/>
        <v>0</v>
      </c>
      <c r="N4535" s="319">
        <f t="shared" si="776"/>
        <v>0</v>
      </c>
      <c r="O4535" s="300"/>
      <c r="P4535" s="300"/>
      <c r="Q4535" s="297"/>
      <c r="R4535" s="297"/>
      <c r="S4535" s="299" t="str">
        <f t="shared" si="782"/>
        <v/>
      </c>
    </row>
    <row r="4536" spans="1:19" ht="30" customHeight="1" x14ac:dyDescent="0.2">
      <c r="A4536" s="277" t="str">
        <f t="shared" si="772"/>
        <v/>
      </c>
      <c r="B4536" s="296" t="str">
        <f t="shared" si="777"/>
        <v/>
      </c>
      <c r="C4536" s="296" t="str">
        <f t="shared" si="778"/>
        <v/>
      </c>
      <c r="D4536" s="297" t="str">
        <f t="shared" si="779"/>
        <v/>
      </c>
      <c r="E4536" s="298" t="str">
        <f t="shared" si="781"/>
        <v/>
      </c>
      <c r="F4536" s="297"/>
      <c r="G4536" s="297">
        <v>4536</v>
      </c>
      <c r="H4536" s="296" t="str">
        <f t="shared" si="780"/>
        <v/>
      </c>
      <c r="I4536" s="299" t="str">
        <f t="shared" si="773"/>
        <v/>
      </c>
      <c r="J4536" s="93"/>
      <c r="L4536" s="278">
        <f t="shared" si="774"/>
        <v>0</v>
      </c>
      <c r="M4536" s="278">
        <f t="shared" si="775"/>
        <v>0</v>
      </c>
      <c r="N4536" s="319">
        <f t="shared" si="776"/>
        <v>0</v>
      </c>
      <c r="O4536" s="300"/>
      <c r="P4536" s="300"/>
      <c r="Q4536" s="297"/>
      <c r="R4536" s="297"/>
      <c r="S4536" s="299" t="str">
        <f t="shared" si="782"/>
        <v/>
      </c>
    </row>
    <row r="4537" spans="1:19" ht="30" customHeight="1" x14ac:dyDescent="0.2">
      <c r="A4537" s="277" t="str">
        <f t="shared" si="772"/>
        <v/>
      </c>
      <c r="B4537" s="296" t="str">
        <f t="shared" si="777"/>
        <v/>
      </c>
      <c r="C4537" s="296" t="str">
        <f t="shared" si="778"/>
        <v/>
      </c>
      <c r="D4537" s="297" t="str">
        <f t="shared" si="779"/>
        <v/>
      </c>
      <c r="E4537" s="298" t="str">
        <f t="shared" si="781"/>
        <v/>
      </c>
      <c r="F4537" s="297"/>
      <c r="G4537" s="297">
        <v>4537</v>
      </c>
      <c r="H4537" s="296" t="str">
        <f t="shared" si="780"/>
        <v/>
      </c>
      <c r="I4537" s="299" t="str">
        <f t="shared" si="773"/>
        <v/>
      </c>
      <c r="J4537" s="93"/>
      <c r="L4537" s="278">
        <f t="shared" si="774"/>
        <v>0</v>
      </c>
      <c r="M4537" s="278">
        <f t="shared" si="775"/>
        <v>0</v>
      </c>
      <c r="N4537" s="319">
        <f t="shared" si="776"/>
        <v>0</v>
      </c>
      <c r="O4537" s="300"/>
      <c r="P4537" s="300"/>
      <c r="Q4537" s="297"/>
      <c r="R4537" s="297"/>
      <c r="S4537" s="299" t="str">
        <f t="shared" si="782"/>
        <v/>
      </c>
    </row>
    <row r="4538" spans="1:19" ht="30" customHeight="1" x14ac:dyDescent="0.2">
      <c r="A4538" s="277" t="str">
        <f t="shared" si="772"/>
        <v/>
      </c>
      <c r="B4538" s="296" t="str">
        <f t="shared" si="777"/>
        <v/>
      </c>
      <c r="C4538" s="296" t="str">
        <f t="shared" si="778"/>
        <v/>
      </c>
      <c r="D4538" s="297" t="str">
        <f t="shared" si="779"/>
        <v/>
      </c>
      <c r="E4538" s="298" t="str">
        <f t="shared" si="781"/>
        <v/>
      </c>
      <c r="F4538" s="297"/>
      <c r="G4538" s="297">
        <v>4538</v>
      </c>
      <c r="H4538" s="296" t="str">
        <f t="shared" si="780"/>
        <v/>
      </c>
      <c r="I4538" s="299" t="str">
        <f t="shared" si="773"/>
        <v/>
      </c>
      <c r="J4538" s="93"/>
      <c r="L4538" s="278">
        <f t="shared" si="774"/>
        <v>0</v>
      </c>
      <c r="M4538" s="278">
        <f t="shared" si="775"/>
        <v>0</v>
      </c>
      <c r="N4538" s="319">
        <f t="shared" si="776"/>
        <v>0</v>
      </c>
      <c r="O4538" s="300"/>
      <c r="P4538" s="300"/>
      <c r="Q4538" s="297"/>
      <c r="R4538" s="297"/>
      <c r="S4538" s="299" t="str">
        <f t="shared" si="782"/>
        <v/>
      </c>
    </row>
    <row r="4539" spans="1:19" ht="30" customHeight="1" x14ac:dyDescent="0.2">
      <c r="A4539" s="277" t="str">
        <f t="shared" si="772"/>
        <v/>
      </c>
      <c r="B4539" s="296" t="str">
        <f t="shared" si="777"/>
        <v/>
      </c>
      <c r="C4539" s="296" t="str">
        <f t="shared" si="778"/>
        <v/>
      </c>
      <c r="D4539" s="297" t="str">
        <f t="shared" si="779"/>
        <v/>
      </c>
      <c r="E4539" s="298" t="str">
        <f t="shared" si="781"/>
        <v/>
      </c>
      <c r="F4539" s="297"/>
      <c r="G4539" s="297">
        <v>4539</v>
      </c>
      <c r="H4539" s="296" t="str">
        <f t="shared" si="780"/>
        <v/>
      </c>
      <c r="I4539" s="299" t="str">
        <f t="shared" si="773"/>
        <v/>
      </c>
      <c r="J4539" s="93"/>
      <c r="L4539" s="278">
        <f t="shared" si="774"/>
        <v>0</v>
      </c>
      <c r="M4539" s="278">
        <f t="shared" si="775"/>
        <v>0</v>
      </c>
      <c r="N4539" s="319">
        <f t="shared" si="776"/>
        <v>0</v>
      </c>
      <c r="O4539" s="300"/>
      <c r="P4539" s="300"/>
      <c r="Q4539" s="297"/>
      <c r="R4539" s="297"/>
      <c r="S4539" s="299" t="str">
        <f t="shared" si="782"/>
        <v/>
      </c>
    </row>
    <row r="4540" spans="1:19" ht="30" customHeight="1" x14ac:dyDescent="0.2">
      <c r="A4540" s="277" t="str">
        <f t="shared" si="772"/>
        <v/>
      </c>
      <c r="B4540" s="296" t="str">
        <f t="shared" si="777"/>
        <v/>
      </c>
      <c r="C4540" s="296" t="str">
        <f t="shared" si="778"/>
        <v/>
      </c>
      <c r="D4540" s="297" t="str">
        <f t="shared" si="779"/>
        <v/>
      </c>
      <c r="E4540" s="298" t="str">
        <f t="shared" si="781"/>
        <v/>
      </c>
      <c r="F4540" s="297"/>
      <c r="G4540" s="297">
        <v>4540</v>
      </c>
      <c r="H4540" s="296" t="str">
        <f t="shared" si="780"/>
        <v/>
      </c>
      <c r="I4540" s="299" t="str">
        <f t="shared" si="773"/>
        <v/>
      </c>
      <c r="J4540" s="93"/>
      <c r="L4540" s="278">
        <f t="shared" si="774"/>
        <v>0</v>
      </c>
      <c r="M4540" s="278">
        <f t="shared" si="775"/>
        <v>0</v>
      </c>
      <c r="N4540" s="319">
        <f t="shared" si="776"/>
        <v>0</v>
      </c>
      <c r="O4540" s="300"/>
      <c r="P4540" s="300"/>
      <c r="Q4540" s="297"/>
      <c r="R4540" s="297"/>
      <c r="S4540" s="299" t="str">
        <f t="shared" si="782"/>
        <v/>
      </c>
    </row>
    <row r="4541" spans="1:19" ht="30" customHeight="1" x14ac:dyDescent="0.2">
      <c r="A4541" s="277" t="str">
        <f t="shared" si="772"/>
        <v/>
      </c>
      <c r="B4541" s="296" t="str">
        <f t="shared" si="777"/>
        <v/>
      </c>
      <c r="C4541" s="296" t="str">
        <f t="shared" si="778"/>
        <v/>
      </c>
      <c r="D4541" s="297" t="str">
        <f t="shared" si="779"/>
        <v/>
      </c>
      <c r="E4541" s="298" t="str">
        <f t="shared" si="781"/>
        <v/>
      </c>
      <c r="F4541" s="297"/>
      <c r="G4541" s="297">
        <v>4541</v>
      </c>
      <c r="H4541" s="296" t="str">
        <f t="shared" si="780"/>
        <v/>
      </c>
      <c r="I4541" s="299" t="str">
        <f t="shared" si="773"/>
        <v/>
      </c>
      <c r="J4541" s="93"/>
      <c r="L4541" s="278">
        <f t="shared" si="774"/>
        <v>0</v>
      </c>
      <c r="M4541" s="278">
        <f t="shared" si="775"/>
        <v>0</v>
      </c>
      <c r="N4541" s="319">
        <f t="shared" si="776"/>
        <v>0</v>
      </c>
      <c r="O4541" s="300"/>
      <c r="P4541" s="300"/>
      <c r="Q4541" s="297"/>
      <c r="R4541" s="297"/>
      <c r="S4541" s="299" t="str">
        <f t="shared" si="782"/>
        <v/>
      </c>
    </row>
    <row r="4542" spans="1:19" ht="30" customHeight="1" x14ac:dyDescent="0.2">
      <c r="A4542" s="277" t="str">
        <f t="shared" si="772"/>
        <v/>
      </c>
      <c r="B4542" s="296" t="str">
        <f t="shared" si="777"/>
        <v/>
      </c>
      <c r="C4542" s="296" t="str">
        <f t="shared" si="778"/>
        <v/>
      </c>
      <c r="D4542" s="297" t="str">
        <f t="shared" si="779"/>
        <v/>
      </c>
      <c r="E4542" s="298" t="str">
        <f t="shared" si="781"/>
        <v/>
      </c>
      <c r="F4542" s="297"/>
      <c r="G4542" s="297">
        <v>4542</v>
      </c>
      <c r="H4542" s="296" t="str">
        <f t="shared" si="780"/>
        <v/>
      </c>
      <c r="I4542" s="299" t="str">
        <f t="shared" si="773"/>
        <v/>
      </c>
      <c r="J4542" s="93"/>
      <c r="L4542" s="278">
        <f t="shared" si="774"/>
        <v>0</v>
      </c>
      <c r="M4542" s="278">
        <f t="shared" si="775"/>
        <v>0</v>
      </c>
      <c r="N4542" s="319">
        <f t="shared" si="776"/>
        <v>0</v>
      </c>
      <c r="O4542" s="300"/>
      <c r="P4542" s="300"/>
      <c r="Q4542" s="297"/>
      <c r="R4542" s="297"/>
      <c r="S4542" s="299" t="str">
        <f t="shared" si="782"/>
        <v/>
      </c>
    </row>
    <row r="4543" spans="1:19" ht="30" customHeight="1" x14ac:dyDescent="0.2">
      <c r="A4543" s="277" t="str">
        <f t="shared" si="772"/>
        <v/>
      </c>
      <c r="B4543" s="296" t="str">
        <f t="shared" si="777"/>
        <v/>
      </c>
      <c r="C4543" s="296" t="str">
        <f t="shared" si="778"/>
        <v/>
      </c>
      <c r="D4543" s="297" t="str">
        <f t="shared" si="779"/>
        <v/>
      </c>
      <c r="E4543" s="298" t="str">
        <f t="shared" si="781"/>
        <v/>
      </c>
      <c r="F4543" s="297"/>
      <c r="G4543" s="297">
        <v>4543</v>
      </c>
      <c r="H4543" s="296" t="str">
        <f t="shared" si="780"/>
        <v/>
      </c>
      <c r="I4543" s="299" t="str">
        <f t="shared" si="773"/>
        <v/>
      </c>
      <c r="J4543" s="93"/>
      <c r="L4543" s="278">
        <f t="shared" si="774"/>
        <v>0</v>
      </c>
      <c r="M4543" s="278">
        <f t="shared" si="775"/>
        <v>0</v>
      </c>
      <c r="N4543" s="319">
        <f t="shared" si="776"/>
        <v>0</v>
      </c>
      <c r="O4543" s="300"/>
      <c r="P4543" s="300"/>
      <c r="Q4543" s="297"/>
      <c r="R4543" s="297"/>
      <c r="S4543" s="299" t="str">
        <f t="shared" si="782"/>
        <v/>
      </c>
    </row>
    <row r="4544" spans="1:19" ht="30" customHeight="1" x14ac:dyDescent="0.2">
      <c r="A4544" s="277" t="str">
        <f t="shared" si="772"/>
        <v/>
      </c>
      <c r="B4544" s="296" t="str">
        <f t="shared" si="777"/>
        <v/>
      </c>
      <c r="C4544" s="296" t="str">
        <f t="shared" si="778"/>
        <v/>
      </c>
      <c r="D4544" s="297" t="str">
        <f t="shared" si="779"/>
        <v/>
      </c>
      <c r="E4544" s="298" t="str">
        <f t="shared" si="781"/>
        <v/>
      </c>
      <c r="F4544" s="297"/>
      <c r="G4544" s="297">
        <v>4544</v>
      </c>
      <c r="H4544" s="296" t="str">
        <f t="shared" si="780"/>
        <v/>
      </c>
      <c r="I4544" s="299" t="str">
        <f t="shared" si="773"/>
        <v/>
      </c>
      <c r="J4544" s="93"/>
      <c r="L4544" s="278">
        <f t="shared" si="774"/>
        <v>0</v>
      </c>
      <c r="M4544" s="278">
        <f t="shared" si="775"/>
        <v>0</v>
      </c>
      <c r="N4544" s="319">
        <f t="shared" si="776"/>
        <v>0</v>
      </c>
      <c r="O4544" s="300"/>
      <c r="P4544" s="300"/>
      <c r="Q4544" s="297"/>
      <c r="R4544" s="297"/>
      <c r="S4544" s="299" t="str">
        <f t="shared" si="782"/>
        <v/>
      </c>
    </row>
    <row r="4545" spans="1:19" ht="30" customHeight="1" x14ac:dyDescent="0.2">
      <c r="A4545" s="277" t="str">
        <f t="shared" si="772"/>
        <v/>
      </c>
      <c r="B4545" s="296" t="str">
        <f t="shared" si="777"/>
        <v/>
      </c>
      <c r="C4545" s="296" t="str">
        <f t="shared" si="778"/>
        <v/>
      </c>
      <c r="D4545" s="297" t="str">
        <f t="shared" si="779"/>
        <v/>
      </c>
      <c r="E4545" s="298" t="str">
        <f t="shared" si="781"/>
        <v/>
      </c>
      <c r="F4545" s="297"/>
      <c r="G4545" s="297">
        <v>4545</v>
      </c>
      <c r="H4545" s="296" t="str">
        <f t="shared" si="780"/>
        <v/>
      </c>
      <c r="I4545" s="299" t="str">
        <f t="shared" si="773"/>
        <v/>
      </c>
      <c r="J4545" s="93"/>
      <c r="L4545" s="278">
        <f t="shared" si="774"/>
        <v>0</v>
      </c>
      <c r="M4545" s="278">
        <f t="shared" si="775"/>
        <v>0</v>
      </c>
      <c r="N4545" s="319">
        <f t="shared" si="776"/>
        <v>0</v>
      </c>
      <c r="O4545" s="300"/>
      <c r="P4545" s="300"/>
      <c r="Q4545" s="297"/>
      <c r="R4545" s="297"/>
      <c r="S4545" s="299" t="str">
        <f t="shared" si="782"/>
        <v/>
      </c>
    </row>
    <row r="4546" spans="1:19" ht="30" customHeight="1" x14ac:dyDescent="0.2">
      <c r="A4546" s="277" t="str">
        <f t="shared" ref="A4546:A4609" si="783">IF(B4546="","",$W$3)</f>
        <v/>
      </c>
      <c r="B4546" s="296" t="str">
        <f t="shared" si="777"/>
        <v/>
      </c>
      <c r="C4546" s="296" t="str">
        <f t="shared" si="778"/>
        <v/>
      </c>
      <c r="D4546" s="297" t="str">
        <f t="shared" si="779"/>
        <v/>
      </c>
      <c r="E4546" s="298" t="str">
        <f t="shared" si="781"/>
        <v/>
      </c>
      <c r="F4546" s="297"/>
      <c r="G4546" s="297">
        <v>4546</v>
      </c>
      <c r="H4546" s="296" t="str">
        <f t="shared" si="780"/>
        <v/>
      </c>
      <c r="I4546" s="299" t="str">
        <f t="shared" ref="I4546:I4609" si="784">IF(H4546="","",CONCATENATE("C",IF(H4546&gt;$X$1-25,0,INT(($X$1-H4546-20)/5))))</f>
        <v/>
      </c>
      <c r="J4546" s="93"/>
      <c r="L4546" s="278">
        <f t="shared" ref="L4546:L4609" si="785">IF(D4546="M",1,0)</f>
        <v>0</v>
      </c>
      <c r="M4546" s="278">
        <f t="shared" ref="M4546:M4609" si="786">IF(D4546="F",1,0)</f>
        <v>0</v>
      </c>
      <c r="N4546" s="319">
        <f t="shared" ref="N4546:N4609" si="787">IF(COUNTBLANK(O4546:R4546)=0,1,0)</f>
        <v>0</v>
      </c>
      <c r="O4546" s="300"/>
      <c r="P4546" s="300"/>
      <c r="Q4546" s="297"/>
      <c r="R4546" s="297"/>
      <c r="S4546" s="299" t="str">
        <f t="shared" si="782"/>
        <v/>
      </c>
    </row>
    <row r="4547" spans="1:19" ht="30" customHeight="1" x14ac:dyDescent="0.2">
      <c r="A4547" s="277" t="str">
        <f t="shared" si="783"/>
        <v/>
      </c>
      <c r="B4547" s="296" t="str">
        <f t="shared" ref="B4547:B4610" si="788">IF(O4547="","",O4547)</f>
        <v/>
      </c>
      <c r="C4547" s="296" t="str">
        <f t="shared" ref="C4547:C4610" si="789">IF(P4547="","",P4547)</f>
        <v/>
      </c>
      <c r="D4547" s="297" t="str">
        <f t="shared" ref="D4547:D4610" si="790">IF(Q4547="","",Q4547)</f>
        <v/>
      </c>
      <c r="E4547" s="298" t="str">
        <f t="shared" si="781"/>
        <v/>
      </c>
      <c r="F4547" s="297"/>
      <c r="G4547" s="297">
        <v>4547</v>
      </c>
      <c r="H4547" s="296" t="str">
        <f t="shared" ref="H4547:H4610" si="791">IF(R4547="","",R4547)</f>
        <v/>
      </c>
      <c r="I4547" s="299" t="str">
        <f t="shared" si="784"/>
        <v/>
      </c>
      <c r="J4547" s="93"/>
      <c r="L4547" s="278">
        <f t="shared" si="785"/>
        <v>0</v>
      </c>
      <c r="M4547" s="278">
        <f t="shared" si="786"/>
        <v>0</v>
      </c>
      <c r="N4547" s="319">
        <f t="shared" si="787"/>
        <v>0</v>
      </c>
      <c r="O4547" s="300"/>
      <c r="P4547" s="300"/>
      <c r="Q4547" s="297"/>
      <c r="R4547" s="297"/>
      <c r="S4547" s="299" t="str">
        <f t="shared" si="782"/>
        <v/>
      </c>
    </row>
    <row r="4548" spans="1:19" ht="30" customHeight="1" x14ac:dyDescent="0.2">
      <c r="A4548" s="277" t="str">
        <f t="shared" si="783"/>
        <v/>
      </c>
      <c r="B4548" s="296" t="str">
        <f t="shared" si="788"/>
        <v/>
      </c>
      <c r="C4548" s="296" t="str">
        <f t="shared" si="789"/>
        <v/>
      </c>
      <c r="D4548" s="297" t="str">
        <f t="shared" si="790"/>
        <v/>
      </c>
      <c r="E4548" s="298" t="str">
        <f t="shared" ref="E4548:E4611" si="792">IF(H4548="","",VALUE(CONCATENATE("01/01/",H4548)))</f>
        <v/>
      </c>
      <c r="F4548" s="297"/>
      <c r="G4548" s="297">
        <v>4548</v>
      </c>
      <c r="H4548" s="296" t="str">
        <f t="shared" si="791"/>
        <v/>
      </c>
      <c r="I4548" s="299" t="str">
        <f t="shared" si="784"/>
        <v/>
      </c>
      <c r="J4548" s="93"/>
      <c r="L4548" s="278">
        <f t="shared" si="785"/>
        <v>0</v>
      </c>
      <c r="M4548" s="278">
        <f t="shared" si="786"/>
        <v>0</v>
      </c>
      <c r="N4548" s="319">
        <f t="shared" si="787"/>
        <v>0</v>
      </c>
      <c r="O4548" s="300"/>
      <c r="P4548" s="300"/>
      <c r="Q4548" s="297"/>
      <c r="R4548" s="297"/>
      <c r="S4548" s="299" t="str">
        <f t="shared" si="782"/>
        <v/>
      </c>
    </row>
    <row r="4549" spans="1:19" ht="30" customHeight="1" x14ac:dyDescent="0.2">
      <c r="A4549" s="277" t="str">
        <f t="shared" si="783"/>
        <v/>
      </c>
      <c r="B4549" s="296" t="str">
        <f t="shared" si="788"/>
        <v/>
      </c>
      <c r="C4549" s="296" t="str">
        <f t="shared" si="789"/>
        <v/>
      </c>
      <c r="D4549" s="297" t="str">
        <f t="shared" si="790"/>
        <v/>
      </c>
      <c r="E4549" s="298" t="str">
        <f t="shared" si="792"/>
        <v/>
      </c>
      <c r="F4549" s="297"/>
      <c r="G4549" s="297">
        <v>4549</v>
      </c>
      <c r="H4549" s="296" t="str">
        <f t="shared" si="791"/>
        <v/>
      </c>
      <c r="I4549" s="299" t="str">
        <f t="shared" si="784"/>
        <v/>
      </c>
      <c r="J4549" s="93"/>
      <c r="L4549" s="278">
        <f t="shared" si="785"/>
        <v>0</v>
      </c>
      <c r="M4549" s="278">
        <f t="shared" si="786"/>
        <v>0</v>
      </c>
      <c r="N4549" s="319">
        <f t="shared" si="787"/>
        <v>0</v>
      </c>
      <c r="O4549" s="300"/>
      <c r="P4549" s="300"/>
      <c r="Q4549" s="297"/>
      <c r="R4549" s="297"/>
      <c r="S4549" s="299" t="str">
        <f t="shared" si="782"/>
        <v/>
      </c>
    </row>
    <row r="4550" spans="1:19" ht="30" customHeight="1" x14ac:dyDescent="0.2">
      <c r="A4550" s="277" t="str">
        <f t="shared" si="783"/>
        <v/>
      </c>
      <c r="B4550" s="296" t="str">
        <f t="shared" si="788"/>
        <v/>
      </c>
      <c r="C4550" s="296" t="str">
        <f t="shared" si="789"/>
        <v/>
      </c>
      <c r="D4550" s="297" t="str">
        <f t="shared" si="790"/>
        <v/>
      </c>
      <c r="E4550" s="298" t="str">
        <f t="shared" si="792"/>
        <v/>
      </c>
      <c r="F4550" s="297"/>
      <c r="G4550" s="297">
        <v>4550</v>
      </c>
      <c r="H4550" s="296" t="str">
        <f t="shared" si="791"/>
        <v/>
      </c>
      <c r="I4550" s="299" t="str">
        <f t="shared" si="784"/>
        <v/>
      </c>
      <c r="J4550" s="93"/>
      <c r="L4550" s="278">
        <f t="shared" si="785"/>
        <v>0</v>
      </c>
      <c r="M4550" s="278">
        <f t="shared" si="786"/>
        <v>0</v>
      </c>
      <c r="N4550" s="319">
        <f t="shared" si="787"/>
        <v>0</v>
      </c>
      <c r="O4550" s="300"/>
      <c r="P4550" s="300"/>
      <c r="Q4550" s="297"/>
      <c r="R4550" s="297"/>
      <c r="S4550" s="299" t="str">
        <f t="shared" si="782"/>
        <v/>
      </c>
    </row>
    <row r="4551" spans="1:19" ht="30" customHeight="1" x14ac:dyDescent="0.2">
      <c r="A4551" s="277" t="str">
        <f t="shared" si="783"/>
        <v/>
      </c>
      <c r="B4551" s="296" t="str">
        <f t="shared" si="788"/>
        <v/>
      </c>
      <c r="C4551" s="296" t="str">
        <f t="shared" si="789"/>
        <v/>
      </c>
      <c r="D4551" s="297" t="str">
        <f t="shared" si="790"/>
        <v/>
      </c>
      <c r="E4551" s="298" t="str">
        <f t="shared" si="792"/>
        <v/>
      </c>
      <c r="F4551" s="297"/>
      <c r="G4551" s="297">
        <v>4551</v>
      </c>
      <c r="H4551" s="296" t="str">
        <f t="shared" si="791"/>
        <v/>
      </c>
      <c r="I4551" s="299" t="str">
        <f t="shared" si="784"/>
        <v/>
      </c>
      <c r="J4551" s="93"/>
      <c r="L4551" s="278">
        <f t="shared" si="785"/>
        <v>0</v>
      </c>
      <c r="M4551" s="278">
        <f t="shared" si="786"/>
        <v>0</v>
      </c>
      <c r="N4551" s="319">
        <f t="shared" si="787"/>
        <v>0</v>
      </c>
      <c r="O4551" s="300"/>
      <c r="P4551" s="300"/>
      <c r="Q4551" s="297"/>
      <c r="R4551" s="297"/>
      <c r="S4551" s="299" t="str">
        <f t="shared" si="782"/>
        <v/>
      </c>
    </row>
    <row r="4552" spans="1:19" ht="30" customHeight="1" x14ac:dyDescent="0.2">
      <c r="A4552" s="277" t="str">
        <f t="shared" si="783"/>
        <v/>
      </c>
      <c r="B4552" s="296" t="str">
        <f t="shared" si="788"/>
        <v/>
      </c>
      <c r="C4552" s="296" t="str">
        <f t="shared" si="789"/>
        <v/>
      </c>
      <c r="D4552" s="297" t="str">
        <f t="shared" si="790"/>
        <v/>
      </c>
      <c r="E4552" s="298" t="str">
        <f t="shared" si="792"/>
        <v/>
      </c>
      <c r="F4552" s="297"/>
      <c r="G4552" s="297">
        <v>4552</v>
      </c>
      <c r="H4552" s="296" t="str">
        <f t="shared" si="791"/>
        <v/>
      </c>
      <c r="I4552" s="299" t="str">
        <f t="shared" si="784"/>
        <v/>
      </c>
      <c r="J4552" s="93"/>
      <c r="L4552" s="278">
        <f t="shared" si="785"/>
        <v>0</v>
      </c>
      <c r="M4552" s="278">
        <f t="shared" si="786"/>
        <v>0</v>
      </c>
      <c r="N4552" s="319">
        <f t="shared" si="787"/>
        <v>0</v>
      </c>
      <c r="O4552" s="300"/>
      <c r="P4552" s="300"/>
      <c r="Q4552" s="297"/>
      <c r="R4552" s="297"/>
      <c r="S4552" s="299" t="str">
        <f t="shared" si="782"/>
        <v/>
      </c>
    </row>
    <row r="4553" spans="1:19" ht="30" customHeight="1" x14ac:dyDescent="0.2">
      <c r="A4553" s="277" t="str">
        <f t="shared" si="783"/>
        <v/>
      </c>
      <c r="B4553" s="296" t="str">
        <f t="shared" si="788"/>
        <v/>
      </c>
      <c r="C4553" s="296" t="str">
        <f t="shared" si="789"/>
        <v/>
      </c>
      <c r="D4553" s="297" t="str">
        <f t="shared" si="790"/>
        <v/>
      </c>
      <c r="E4553" s="298" t="str">
        <f t="shared" si="792"/>
        <v/>
      </c>
      <c r="F4553" s="297"/>
      <c r="G4553" s="297">
        <v>4553</v>
      </c>
      <c r="H4553" s="296" t="str">
        <f t="shared" si="791"/>
        <v/>
      </c>
      <c r="I4553" s="299" t="str">
        <f t="shared" si="784"/>
        <v/>
      </c>
      <c r="J4553" s="93"/>
      <c r="L4553" s="278">
        <f t="shared" si="785"/>
        <v>0</v>
      </c>
      <c r="M4553" s="278">
        <f t="shared" si="786"/>
        <v>0</v>
      </c>
      <c r="N4553" s="319">
        <f t="shared" si="787"/>
        <v>0</v>
      </c>
      <c r="O4553" s="300"/>
      <c r="P4553" s="300"/>
      <c r="Q4553" s="297"/>
      <c r="R4553" s="297"/>
      <c r="S4553" s="299" t="str">
        <f t="shared" si="782"/>
        <v/>
      </c>
    </row>
    <row r="4554" spans="1:19" ht="30" customHeight="1" x14ac:dyDescent="0.2">
      <c r="A4554" s="277" t="str">
        <f t="shared" si="783"/>
        <v/>
      </c>
      <c r="B4554" s="296" t="str">
        <f t="shared" si="788"/>
        <v/>
      </c>
      <c r="C4554" s="296" t="str">
        <f t="shared" si="789"/>
        <v/>
      </c>
      <c r="D4554" s="297" t="str">
        <f t="shared" si="790"/>
        <v/>
      </c>
      <c r="E4554" s="298" t="str">
        <f t="shared" si="792"/>
        <v/>
      </c>
      <c r="F4554" s="297"/>
      <c r="G4554" s="297">
        <v>4554</v>
      </c>
      <c r="H4554" s="296" t="str">
        <f t="shared" si="791"/>
        <v/>
      </c>
      <c r="I4554" s="299" t="str">
        <f t="shared" si="784"/>
        <v/>
      </c>
      <c r="J4554" s="93"/>
      <c r="L4554" s="278">
        <f t="shared" si="785"/>
        <v>0</v>
      </c>
      <c r="M4554" s="278">
        <f t="shared" si="786"/>
        <v>0</v>
      </c>
      <c r="N4554" s="319">
        <f t="shared" si="787"/>
        <v>0</v>
      </c>
      <c r="O4554" s="300"/>
      <c r="P4554" s="300"/>
      <c r="Q4554" s="297"/>
      <c r="R4554" s="297"/>
      <c r="S4554" s="299" t="str">
        <f t="shared" si="782"/>
        <v/>
      </c>
    </row>
    <row r="4555" spans="1:19" ht="30" customHeight="1" x14ac:dyDescent="0.2">
      <c r="A4555" s="277" t="str">
        <f t="shared" si="783"/>
        <v/>
      </c>
      <c r="B4555" s="296" t="str">
        <f t="shared" si="788"/>
        <v/>
      </c>
      <c r="C4555" s="296" t="str">
        <f t="shared" si="789"/>
        <v/>
      </c>
      <c r="D4555" s="297" t="str">
        <f t="shared" si="790"/>
        <v/>
      </c>
      <c r="E4555" s="298" t="str">
        <f t="shared" si="792"/>
        <v/>
      </c>
      <c r="F4555" s="297"/>
      <c r="G4555" s="297">
        <v>4555</v>
      </c>
      <c r="H4555" s="296" t="str">
        <f t="shared" si="791"/>
        <v/>
      </c>
      <c r="I4555" s="299" t="str">
        <f t="shared" si="784"/>
        <v/>
      </c>
      <c r="J4555" s="93"/>
      <c r="L4555" s="278">
        <f t="shared" si="785"/>
        <v>0</v>
      </c>
      <c r="M4555" s="278">
        <f t="shared" si="786"/>
        <v>0</v>
      </c>
      <c r="N4555" s="319">
        <f t="shared" si="787"/>
        <v>0</v>
      </c>
      <c r="O4555" s="300"/>
      <c r="P4555" s="300"/>
      <c r="Q4555" s="297"/>
      <c r="R4555" s="297"/>
      <c r="S4555" s="299" t="str">
        <f t="shared" si="782"/>
        <v/>
      </c>
    </row>
    <row r="4556" spans="1:19" ht="30" customHeight="1" x14ac:dyDescent="0.2">
      <c r="A4556" s="277" t="str">
        <f t="shared" si="783"/>
        <v/>
      </c>
      <c r="B4556" s="296" t="str">
        <f t="shared" si="788"/>
        <v/>
      </c>
      <c r="C4556" s="296" t="str">
        <f t="shared" si="789"/>
        <v/>
      </c>
      <c r="D4556" s="297" t="str">
        <f t="shared" si="790"/>
        <v/>
      </c>
      <c r="E4556" s="298" t="str">
        <f t="shared" si="792"/>
        <v/>
      </c>
      <c r="F4556" s="297"/>
      <c r="G4556" s="297">
        <v>4556</v>
      </c>
      <c r="H4556" s="296" t="str">
        <f t="shared" si="791"/>
        <v/>
      </c>
      <c r="I4556" s="299" t="str">
        <f t="shared" si="784"/>
        <v/>
      </c>
      <c r="J4556" s="93"/>
      <c r="L4556" s="278">
        <f t="shared" si="785"/>
        <v>0</v>
      </c>
      <c r="M4556" s="278">
        <f t="shared" si="786"/>
        <v>0</v>
      </c>
      <c r="N4556" s="319">
        <f t="shared" si="787"/>
        <v>0</v>
      </c>
      <c r="O4556" s="300"/>
      <c r="P4556" s="300"/>
      <c r="Q4556" s="297"/>
      <c r="R4556" s="297"/>
      <c r="S4556" s="299" t="str">
        <f t="shared" si="782"/>
        <v/>
      </c>
    </row>
    <row r="4557" spans="1:19" ht="30" customHeight="1" x14ac:dyDescent="0.2">
      <c r="A4557" s="277" t="str">
        <f t="shared" si="783"/>
        <v/>
      </c>
      <c r="B4557" s="296" t="str">
        <f t="shared" si="788"/>
        <v/>
      </c>
      <c r="C4557" s="296" t="str">
        <f t="shared" si="789"/>
        <v/>
      </c>
      <c r="D4557" s="297" t="str">
        <f t="shared" si="790"/>
        <v/>
      </c>
      <c r="E4557" s="298" t="str">
        <f t="shared" si="792"/>
        <v/>
      </c>
      <c r="F4557" s="297"/>
      <c r="G4557" s="297">
        <v>4557</v>
      </c>
      <c r="H4557" s="296" t="str">
        <f t="shared" si="791"/>
        <v/>
      </c>
      <c r="I4557" s="299" t="str">
        <f t="shared" si="784"/>
        <v/>
      </c>
      <c r="J4557" s="93"/>
      <c r="L4557" s="278">
        <f t="shared" si="785"/>
        <v>0</v>
      </c>
      <c r="M4557" s="278">
        <f t="shared" si="786"/>
        <v>0</v>
      </c>
      <c r="N4557" s="319">
        <f t="shared" si="787"/>
        <v>0</v>
      </c>
      <c r="O4557" s="300"/>
      <c r="P4557" s="300"/>
      <c r="Q4557" s="297"/>
      <c r="R4557" s="297"/>
      <c r="S4557" s="299" t="str">
        <f t="shared" si="782"/>
        <v/>
      </c>
    </row>
    <row r="4558" spans="1:19" ht="30" customHeight="1" x14ac:dyDescent="0.2">
      <c r="A4558" s="277" t="str">
        <f t="shared" si="783"/>
        <v/>
      </c>
      <c r="B4558" s="296" t="str">
        <f t="shared" si="788"/>
        <v/>
      </c>
      <c r="C4558" s="296" t="str">
        <f t="shared" si="789"/>
        <v/>
      </c>
      <c r="D4558" s="297" t="str">
        <f t="shared" si="790"/>
        <v/>
      </c>
      <c r="E4558" s="298" t="str">
        <f t="shared" si="792"/>
        <v/>
      </c>
      <c r="F4558" s="297"/>
      <c r="G4558" s="297">
        <v>4558</v>
      </c>
      <c r="H4558" s="296" t="str">
        <f t="shared" si="791"/>
        <v/>
      </c>
      <c r="I4558" s="299" t="str">
        <f t="shared" si="784"/>
        <v/>
      </c>
      <c r="J4558" s="93"/>
      <c r="L4558" s="278">
        <f t="shared" si="785"/>
        <v>0</v>
      </c>
      <c r="M4558" s="278">
        <f t="shared" si="786"/>
        <v>0</v>
      </c>
      <c r="N4558" s="319">
        <f t="shared" si="787"/>
        <v>0</v>
      </c>
      <c r="O4558" s="300"/>
      <c r="P4558" s="300"/>
      <c r="Q4558" s="297"/>
      <c r="R4558" s="297"/>
      <c r="S4558" s="299" t="str">
        <f t="shared" si="782"/>
        <v/>
      </c>
    </row>
    <row r="4559" spans="1:19" ht="30" customHeight="1" x14ac:dyDescent="0.2">
      <c r="A4559" s="277" t="str">
        <f t="shared" si="783"/>
        <v/>
      </c>
      <c r="B4559" s="296" t="str">
        <f t="shared" si="788"/>
        <v/>
      </c>
      <c r="C4559" s="296" t="str">
        <f t="shared" si="789"/>
        <v/>
      </c>
      <c r="D4559" s="297" t="str">
        <f t="shared" si="790"/>
        <v/>
      </c>
      <c r="E4559" s="298" t="str">
        <f t="shared" si="792"/>
        <v/>
      </c>
      <c r="F4559" s="297"/>
      <c r="G4559" s="297">
        <v>4559</v>
      </c>
      <c r="H4559" s="296" t="str">
        <f t="shared" si="791"/>
        <v/>
      </c>
      <c r="I4559" s="299" t="str">
        <f t="shared" si="784"/>
        <v/>
      </c>
      <c r="J4559" s="93"/>
      <c r="L4559" s="278">
        <f t="shared" si="785"/>
        <v>0</v>
      </c>
      <c r="M4559" s="278">
        <f t="shared" si="786"/>
        <v>0</v>
      </c>
      <c r="N4559" s="319">
        <f t="shared" si="787"/>
        <v>0</v>
      </c>
      <c r="O4559" s="300"/>
      <c r="P4559" s="300"/>
      <c r="Q4559" s="297"/>
      <c r="R4559" s="297"/>
      <c r="S4559" s="299" t="str">
        <f t="shared" si="782"/>
        <v/>
      </c>
    </row>
    <row r="4560" spans="1:19" ht="30" customHeight="1" x14ac:dyDescent="0.2">
      <c r="A4560" s="277" t="str">
        <f t="shared" si="783"/>
        <v/>
      </c>
      <c r="B4560" s="296" t="str">
        <f t="shared" si="788"/>
        <v/>
      </c>
      <c r="C4560" s="296" t="str">
        <f t="shared" si="789"/>
        <v/>
      </c>
      <c r="D4560" s="297" t="str">
        <f t="shared" si="790"/>
        <v/>
      </c>
      <c r="E4560" s="298" t="str">
        <f t="shared" si="792"/>
        <v/>
      </c>
      <c r="F4560" s="297"/>
      <c r="G4560" s="297">
        <v>4560</v>
      </c>
      <c r="H4560" s="296" t="str">
        <f t="shared" si="791"/>
        <v/>
      </c>
      <c r="I4560" s="299" t="str">
        <f t="shared" si="784"/>
        <v/>
      </c>
      <c r="J4560" s="93"/>
      <c r="L4560" s="278">
        <f t="shared" si="785"/>
        <v>0</v>
      </c>
      <c r="M4560" s="278">
        <f t="shared" si="786"/>
        <v>0</v>
      </c>
      <c r="N4560" s="319">
        <f t="shared" si="787"/>
        <v>0</v>
      </c>
      <c r="O4560" s="300"/>
      <c r="P4560" s="300"/>
      <c r="Q4560" s="297"/>
      <c r="R4560" s="297"/>
      <c r="S4560" s="299" t="str">
        <f t="shared" si="782"/>
        <v/>
      </c>
    </row>
    <row r="4561" spans="1:19" ht="30" customHeight="1" x14ac:dyDescent="0.2">
      <c r="A4561" s="277" t="str">
        <f t="shared" si="783"/>
        <v/>
      </c>
      <c r="B4561" s="296" t="str">
        <f t="shared" si="788"/>
        <v/>
      </c>
      <c r="C4561" s="296" t="str">
        <f t="shared" si="789"/>
        <v/>
      </c>
      <c r="D4561" s="297" t="str">
        <f t="shared" si="790"/>
        <v/>
      </c>
      <c r="E4561" s="298" t="str">
        <f t="shared" si="792"/>
        <v/>
      </c>
      <c r="F4561" s="297"/>
      <c r="G4561" s="297">
        <v>4561</v>
      </c>
      <c r="H4561" s="296" t="str">
        <f t="shared" si="791"/>
        <v/>
      </c>
      <c r="I4561" s="299" t="str">
        <f t="shared" si="784"/>
        <v/>
      </c>
      <c r="J4561" s="93"/>
      <c r="L4561" s="278">
        <f t="shared" si="785"/>
        <v>0</v>
      </c>
      <c r="M4561" s="278">
        <f t="shared" si="786"/>
        <v>0</v>
      </c>
      <c r="N4561" s="319">
        <f t="shared" si="787"/>
        <v>0</v>
      </c>
      <c r="O4561" s="300"/>
      <c r="P4561" s="300"/>
      <c r="Q4561" s="297"/>
      <c r="R4561" s="297"/>
      <c r="S4561" s="299" t="str">
        <f t="shared" ref="S4561:S4616" si="793">IF(R4561="","",CONCATENATE("C",IF(R4561&gt;$X$1-25,0,INT(($X$1-R4561-20)/5))))</f>
        <v/>
      </c>
    </row>
    <row r="4562" spans="1:19" ht="30" customHeight="1" x14ac:dyDescent="0.2">
      <c r="A4562" s="277" t="str">
        <f t="shared" si="783"/>
        <v/>
      </c>
      <c r="B4562" s="296" t="str">
        <f t="shared" si="788"/>
        <v/>
      </c>
      <c r="C4562" s="296" t="str">
        <f t="shared" si="789"/>
        <v/>
      </c>
      <c r="D4562" s="297" t="str">
        <f t="shared" si="790"/>
        <v/>
      </c>
      <c r="E4562" s="298" t="str">
        <f t="shared" si="792"/>
        <v/>
      </c>
      <c r="F4562" s="297"/>
      <c r="G4562" s="297">
        <v>4562</v>
      </c>
      <c r="H4562" s="296" t="str">
        <f t="shared" si="791"/>
        <v/>
      </c>
      <c r="I4562" s="299" t="str">
        <f t="shared" si="784"/>
        <v/>
      </c>
      <c r="J4562" s="93"/>
      <c r="L4562" s="278">
        <f t="shared" si="785"/>
        <v>0</v>
      </c>
      <c r="M4562" s="278">
        <f t="shared" si="786"/>
        <v>0</v>
      </c>
      <c r="N4562" s="319">
        <f t="shared" si="787"/>
        <v>0</v>
      </c>
      <c r="O4562" s="300"/>
      <c r="P4562" s="300"/>
      <c r="Q4562" s="297"/>
      <c r="R4562" s="297"/>
      <c r="S4562" s="299" t="str">
        <f t="shared" si="793"/>
        <v/>
      </c>
    </row>
    <row r="4563" spans="1:19" ht="30" customHeight="1" x14ac:dyDescent="0.2">
      <c r="A4563" s="277" t="str">
        <f t="shared" si="783"/>
        <v/>
      </c>
      <c r="B4563" s="296" t="str">
        <f t="shared" si="788"/>
        <v/>
      </c>
      <c r="C4563" s="296" t="str">
        <f t="shared" si="789"/>
        <v/>
      </c>
      <c r="D4563" s="297" t="str">
        <f t="shared" si="790"/>
        <v/>
      </c>
      <c r="E4563" s="298" t="str">
        <f t="shared" si="792"/>
        <v/>
      </c>
      <c r="F4563" s="297"/>
      <c r="G4563" s="297">
        <v>4563</v>
      </c>
      <c r="H4563" s="296" t="str">
        <f t="shared" si="791"/>
        <v/>
      </c>
      <c r="I4563" s="299" t="str">
        <f t="shared" si="784"/>
        <v/>
      </c>
      <c r="J4563" s="93"/>
      <c r="L4563" s="278">
        <f t="shared" si="785"/>
        <v>0</v>
      </c>
      <c r="M4563" s="278">
        <f t="shared" si="786"/>
        <v>0</v>
      </c>
      <c r="N4563" s="319">
        <f t="shared" si="787"/>
        <v>0</v>
      </c>
      <c r="O4563" s="300"/>
      <c r="P4563" s="300"/>
      <c r="Q4563" s="297"/>
      <c r="R4563" s="297"/>
      <c r="S4563" s="299" t="str">
        <f t="shared" si="793"/>
        <v/>
      </c>
    </row>
    <row r="4564" spans="1:19" ht="30" customHeight="1" x14ac:dyDescent="0.2">
      <c r="A4564" s="277" t="str">
        <f t="shared" si="783"/>
        <v/>
      </c>
      <c r="B4564" s="296" t="str">
        <f t="shared" si="788"/>
        <v/>
      </c>
      <c r="C4564" s="296" t="str">
        <f t="shared" si="789"/>
        <v/>
      </c>
      <c r="D4564" s="297" t="str">
        <f t="shared" si="790"/>
        <v/>
      </c>
      <c r="E4564" s="298" t="str">
        <f t="shared" si="792"/>
        <v/>
      </c>
      <c r="F4564" s="297"/>
      <c r="G4564" s="297">
        <v>4564</v>
      </c>
      <c r="H4564" s="296" t="str">
        <f t="shared" si="791"/>
        <v/>
      </c>
      <c r="I4564" s="299" t="str">
        <f t="shared" si="784"/>
        <v/>
      </c>
      <c r="J4564" s="93"/>
      <c r="L4564" s="278">
        <f t="shared" si="785"/>
        <v>0</v>
      </c>
      <c r="M4564" s="278">
        <f t="shared" si="786"/>
        <v>0</v>
      </c>
      <c r="N4564" s="319">
        <f t="shared" si="787"/>
        <v>0</v>
      </c>
      <c r="O4564" s="300"/>
      <c r="P4564" s="300"/>
      <c r="Q4564" s="297"/>
      <c r="R4564" s="297"/>
      <c r="S4564" s="299" t="str">
        <f t="shared" si="793"/>
        <v/>
      </c>
    </row>
    <row r="4565" spans="1:19" ht="30" customHeight="1" x14ac:dyDescent="0.2">
      <c r="A4565" s="277" t="str">
        <f t="shared" si="783"/>
        <v/>
      </c>
      <c r="B4565" s="296" t="str">
        <f t="shared" si="788"/>
        <v/>
      </c>
      <c r="C4565" s="296" t="str">
        <f t="shared" si="789"/>
        <v/>
      </c>
      <c r="D4565" s="297" t="str">
        <f t="shared" si="790"/>
        <v/>
      </c>
      <c r="E4565" s="298" t="str">
        <f t="shared" si="792"/>
        <v/>
      </c>
      <c r="F4565" s="297"/>
      <c r="G4565" s="297">
        <v>4565</v>
      </c>
      <c r="H4565" s="296" t="str">
        <f t="shared" si="791"/>
        <v/>
      </c>
      <c r="I4565" s="299" t="str">
        <f t="shared" si="784"/>
        <v/>
      </c>
      <c r="J4565" s="93"/>
      <c r="L4565" s="278">
        <f t="shared" si="785"/>
        <v>0</v>
      </c>
      <c r="M4565" s="278">
        <f t="shared" si="786"/>
        <v>0</v>
      </c>
      <c r="N4565" s="319">
        <f t="shared" si="787"/>
        <v>0</v>
      </c>
      <c r="O4565" s="300"/>
      <c r="P4565" s="300"/>
      <c r="Q4565" s="297"/>
      <c r="R4565" s="297"/>
      <c r="S4565" s="299" t="str">
        <f t="shared" si="793"/>
        <v/>
      </c>
    </row>
    <row r="4566" spans="1:19" ht="30" customHeight="1" x14ac:dyDescent="0.2">
      <c r="A4566" s="277" t="str">
        <f t="shared" si="783"/>
        <v/>
      </c>
      <c r="B4566" s="296" t="str">
        <f t="shared" si="788"/>
        <v/>
      </c>
      <c r="C4566" s="296" t="str">
        <f t="shared" si="789"/>
        <v/>
      </c>
      <c r="D4566" s="297" t="str">
        <f t="shared" si="790"/>
        <v/>
      </c>
      <c r="E4566" s="298" t="str">
        <f t="shared" si="792"/>
        <v/>
      </c>
      <c r="F4566" s="297"/>
      <c r="G4566" s="297">
        <v>4566</v>
      </c>
      <c r="H4566" s="296" t="str">
        <f t="shared" si="791"/>
        <v/>
      </c>
      <c r="I4566" s="299" t="str">
        <f t="shared" si="784"/>
        <v/>
      </c>
      <c r="J4566" s="93"/>
      <c r="L4566" s="278">
        <f t="shared" si="785"/>
        <v>0</v>
      </c>
      <c r="M4566" s="278">
        <f t="shared" si="786"/>
        <v>0</v>
      </c>
      <c r="N4566" s="319">
        <f t="shared" si="787"/>
        <v>0</v>
      </c>
      <c r="O4566" s="300"/>
      <c r="P4566" s="300"/>
      <c r="Q4566" s="297"/>
      <c r="R4566" s="297"/>
      <c r="S4566" s="299" t="str">
        <f t="shared" si="793"/>
        <v/>
      </c>
    </row>
    <row r="4567" spans="1:19" ht="30" customHeight="1" x14ac:dyDescent="0.2">
      <c r="A4567" s="277" t="str">
        <f t="shared" si="783"/>
        <v/>
      </c>
      <c r="B4567" s="296" t="str">
        <f t="shared" si="788"/>
        <v/>
      </c>
      <c r="C4567" s="296" t="str">
        <f t="shared" si="789"/>
        <v/>
      </c>
      <c r="D4567" s="297" t="str">
        <f t="shared" si="790"/>
        <v/>
      </c>
      <c r="E4567" s="298" t="str">
        <f t="shared" si="792"/>
        <v/>
      </c>
      <c r="F4567" s="297"/>
      <c r="G4567" s="297">
        <v>4567</v>
      </c>
      <c r="H4567" s="296" t="str">
        <f t="shared" si="791"/>
        <v/>
      </c>
      <c r="I4567" s="299" t="str">
        <f t="shared" si="784"/>
        <v/>
      </c>
      <c r="J4567" s="93"/>
      <c r="L4567" s="278">
        <f t="shared" si="785"/>
        <v>0</v>
      </c>
      <c r="M4567" s="278">
        <f t="shared" si="786"/>
        <v>0</v>
      </c>
      <c r="N4567" s="319">
        <f t="shared" si="787"/>
        <v>0</v>
      </c>
      <c r="O4567" s="300"/>
      <c r="P4567" s="300"/>
      <c r="Q4567" s="297"/>
      <c r="R4567" s="297"/>
      <c r="S4567" s="299" t="str">
        <f t="shared" si="793"/>
        <v/>
      </c>
    </row>
    <row r="4568" spans="1:19" ht="30" customHeight="1" x14ac:dyDescent="0.2">
      <c r="A4568" s="277" t="str">
        <f t="shared" si="783"/>
        <v/>
      </c>
      <c r="B4568" s="296" t="str">
        <f t="shared" si="788"/>
        <v/>
      </c>
      <c r="C4568" s="296" t="str">
        <f t="shared" si="789"/>
        <v/>
      </c>
      <c r="D4568" s="297" t="str">
        <f t="shared" si="790"/>
        <v/>
      </c>
      <c r="E4568" s="298" t="str">
        <f t="shared" si="792"/>
        <v/>
      </c>
      <c r="F4568" s="297"/>
      <c r="G4568" s="297">
        <v>4568</v>
      </c>
      <c r="H4568" s="296" t="str">
        <f t="shared" si="791"/>
        <v/>
      </c>
      <c r="I4568" s="299" t="str">
        <f t="shared" si="784"/>
        <v/>
      </c>
      <c r="J4568" s="93"/>
      <c r="L4568" s="278">
        <f t="shared" si="785"/>
        <v>0</v>
      </c>
      <c r="M4568" s="278">
        <f t="shared" si="786"/>
        <v>0</v>
      </c>
      <c r="N4568" s="319">
        <f t="shared" si="787"/>
        <v>0</v>
      </c>
      <c r="O4568" s="300"/>
      <c r="P4568" s="300"/>
      <c r="Q4568" s="297"/>
      <c r="R4568" s="297"/>
      <c r="S4568" s="299" t="str">
        <f t="shared" si="793"/>
        <v/>
      </c>
    </row>
    <row r="4569" spans="1:19" ht="30" customHeight="1" x14ac:dyDescent="0.2">
      <c r="A4569" s="277" t="str">
        <f t="shared" si="783"/>
        <v/>
      </c>
      <c r="B4569" s="296" t="str">
        <f t="shared" si="788"/>
        <v/>
      </c>
      <c r="C4569" s="296" t="str">
        <f t="shared" si="789"/>
        <v/>
      </c>
      <c r="D4569" s="297" t="str">
        <f t="shared" si="790"/>
        <v/>
      </c>
      <c r="E4569" s="298" t="str">
        <f t="shared" si="792"/>
        <v/>
      </c>
      <c r="F4569" s="297"/>
      <c r="G4569" s="297">
        <v>4569</v>
      </c>
      <c r="H4569" s="296" t="str">
        <f t="shared" si="791"/>
        <v/>
      </c>
      <c r="I4569" s="299" t="str">
        <f t="shared" si="784"/>
        <v/>
      </c>
      <c r="J4569" s="93"/>
      <c r="L4569" s="278">
        <f t="shared" si="785"/>
        <v>0</v>
      </c>
      <c r="M4569" s="278">
        <f t="shared" si="786"/>
        <v>0</v>
      </c>
      <c r="N4569" s="319">
        <f t="shared" si="787"/>
        <v>0</v>
      </c>
      <c r="O4569" s="300"/>
      <c r="P4569" s="300"/>
      <c r="Q4569" s="297"/>
      <c r="R4569" s="297"/>
      <c r="S4569" s="299" t="str">
        <f t="shared" si="793"/>
        <v/>
      </c>
    </row>
    <row r="4570" spans="1:19" ht="30" customHeight="1" x14ac:dyDescent="0.2">
      <c r="A4570" s="277" t="str">
        <f t="shared" si="783"/>
        <v/>
      </c>
      <c r="B4570" s="296" t="str">
        <f t="shared" si="788"/>
        <v/>
      </c>
      <c r="C4570" s="296" t="str">
        <f t="shared" si="789"/>
        <v/>
      </c>
      <c r="D4570" s="297" t="str">
        <f t="shared" si="790"/>
        <v/>
      </c>
      <c r="E4570" s="298" t="str">
        <f t="shared" si="792"/>
        <v/>
      </c>
      <c r="F4570" s="297"/>
      <c r="G4570" s="297">
        <v>4570</v>
      </c>
      <c r="H4570" s="296" t="str">
        <f t="shared" si="791"/>
        <v/>
      </c>
      <c r="I4570" s="299" t="str">
        <f t="shared" si="784"/>
        <v/>
      </c>
      <c r="J4570" s="93"/>
      <c r="L4570" s="278">
        <f t="shared" si="785"/>
        <v>0</v>
      </c>
      <c r="M4570" s="278">
        <f t="shared" si="786"/>
        <v>0</v>
      </c>
      <c r="N4570" s="319">
        <f t="shared" si="787"/>
        <v>0</v>
      </c>
      <c r="O4570" s="300"/>
      <c r="P4570" s="300"/>
      <c r="Q4570" s="297"/>
      <c r="R4570" s="297"/>
      <c r="S4570" s="299" t="str">
        <f t="shared" si="793"/>
        <v/>
      </c>
    </row>
    <row r="4571" spans="1:19" ht="30" customHeight="1" x14ac:dyDescent="0.2">
      <c r="A4571" s="277" t="str">
        <f t="shared" si="783"/>
        <v/>
      </c>
      <c r="B4571" s="296" t="str">
        <f t="shared" si="788"/>
        <v/>
      </c>
      <c r="C4571" s="296" t="str">
        <f t="shared" si="789"/>
        <v/>
      </c>
      <c r="D4571" s="297" t="str">
        <f t="shared" si="790"/>
        <v/>
      </c>
      <c r="E4571" s="298" t="str">
        <f t="shared" si="792"/>
        <v/>
      </c>
      <c r="F4571" s="297"/>
      <c r="G4571" s="297">
        <v>4571</v>
      </c>
      <c r="H4571" s="296" t="str">
        <f t="shared" si="791"/>
        <v/>
      </c>
      <c r="I4571" s="299" t="str">
        <f t="shared" si="784"/>
        <v/>
      </c>
      <c r="J4571" s="93"/>
      <c r="L4571" s="278">
        <f t="shared" si="785"/>
        <v>0</v>
      </c>
      <c r="M4571" s="278">
        <f t="shared" si="786"/>
        <v>0</v>
      </c>
      <c r="N4571" s="319">
        <f t="shared" si="787"/>
        <v>0</v>
      </c>
      <c r="O4571" s="300"/>
      <c r="P4571" s="300"/>
      <c r="Q4571" s="297"/>
      <c r="R4571" s="297"/>
      <c r="S4571" s="299" t="str">
        <f t="shared" si="793"/>
        <v/>
      </c>
    </row>
    <row r="4572" spans="1:19" ht="30" customHeight="1" x14ac:dyDescent="0.2">
      <c r="A4572" s="277" t="str">
        <f t="shared" si="783"/>
        <v/>
      </c>
      <c r="B4572" s="296" t="str">
        <f t="shared" si="788"/>
        <v/>
      </c>
      <c r="C4572" s="296" t="str">
        <f t="shared" si="789"/>
        <v/>
      </c>
      <c r="D4572" s="297" t="str">
        <f t="shared" si="790"/>
        <v/>
      </c>
      <c r="E4572" s="298" t="str">
        <f t="shared" si="792"/>
        <v/>
      </c>
      <c r="F4572" s="297"/>
      <c r="G4572" s="297">
        <v>4572</v>
      </c>
      <c r="H4572" s="296" t="str">
        <f t="shared" si="791"/>
        <v/>
      </c>
      <c r="I4572" s="299" t="str">
        <f t="shared" si="784"/>
        <v/>
      </c>
      <c r="J4572" s="93"/>
      <c r="L4572" s="278">
        <f t="shared" si="785"/>
        <v>0</v>
      </c>
      <c r="M4572" s="278">
        <f t="shared" si="786"/>
        <v>0</v>
      </c>
      <c r="N4572" s="319">
        <f t="shared" si="787"/>
        <v>0</v>
      </c>
      <c r="O4572" s="300"/>
      <c r="P4572" s="300"/>
      <c r="Q4572" s="297"/>
      <c r="R4572" s="297"/>
      <c r="S4572" s="299" t="str">
        <f t="shared" si="793"/>
        <v/>
      </c>
    </row>
    <row r="4573" spans="1:19" ht="30" customHeight="1" x14ac:dyDescent="0.2">
      <c r="A4573" s="277" t="str">
        <f t="shared" si="783"/>
        <v/>
      </c>
      <c r="B4573" s="296" t="str">
        <f t="shared" si="788"/>
        <v/>
      </c>
      <c r="C4573" s="296" t="str">
        <f t="shared" si="789"/>
        <v/>
      </c>
      <c r="D4573" s="297" t="str">
        <f t="shared" si="790"/>
        <v/>
      </c>
      <c r="E4573" s="298" t="str">
        <f t="shared" si="792"/>
        <v/>
      </c>
      <c r="F4573" s="297"/>
      <c r="G4573" s="297">
        <v>4573</v>
      </c>
      <c r="H4573" s="296" t="str">
        <f t="shared" si="791"/>
        <v/>
      </c>
      <c r="I4573" s="299" t="str">
        <f t="shared" si="784"/>
        <v/>
      </c>
      <c r="J4573" s="93"/>
      <c r="L4573" s="278">
        <f t="shared" si="785"/>
        <v>0</v>
      </c>
      <c r="M4573" s="278">
        <f t="shared" si="786"/>
        <v>0</v>
      </c>
      <c r="N4573" s="319">
        <f t="shared" si="787"/>
        <v>0</v>
      </c>
      <c r="O4573" s="300"/>
      <c r="P4573" s="300"/>
      <c r="Q4573" s="297"/>
      <c r="R4573" s="297"/>
      <c r="S4573" s="299" t="str">
        <f t="shared" si="793"/>
        <v/>
      </c>
    </row>
    <row r="4574" spans="1:19" ht="30" customHeight="1" x14ac:dyDescent="0.2">
      <c r="A4574" s="277" t="str">
        <f t="shared" si="783"/>
        <v/>
      </c>
      <c r="B4574" s="296" t="str">
        <f t="shared" si="788"/>
        <v/>
      </c>
      <c r="C4574" s="296" t="str">
        <f t="shared" si="789"/>
        <v/>
      </c>
      <c r="D4574" s="297" t="str">
        <f t="shared" si="790"/>
        <v/>
      </c>
      <c r="E4574" s="298" t="str">
        <f t="shared" si="792"/>
        <v/>
      </c>
      <c r="F4574" s="297"/>
      <c r="G4574" s="297">
        <v>4574</v>
      </c>
      <c r="H4574" s="296" t="str">
        <f t="shared" si="791"/>
        <v/>
      </c>
      <c r="I4574" s="299" t="str">
        <f t="shared" si="784"/>
        <v/>
      </c>
      <c r="J4574" s="93"/>
      <c r="L4574" s="278">
        <f t="shared" si="785"/>
        <v>0</v>
      </c>
      <c r="M4574" s="278">
        <f t="shared" si="786"/>
        <v>0</v>
      </c>
      <c r="N4574" s="319">
        <f t="shared" si="787"/>
        <v>0</v>
      </c>
      <c r="O4574" s="300"/>
      <c r="P4574" s="300"/>
      <c r="Q4574" s="297"/>
      <c r="R4574" s="297"/>
      <c r="S4574" s="299" t="str">
        <f t="shared" si="793"/>
        <v/>
      </c>
    </row>
    <row r="4575" spans="1:19" ht="30" customHeight="1" x14ac:dyDescent="0.2">
      <c r="A4575" s="277" t="str">
        <f t="shared" si="783"/>
        <v/>
      </c>
      <c r="B4575" s="296" t="str">
        <f t="shared" si="788"/>
        <v/>
      </c>
      <c r="C4575" s="296" t="str">
        <f t="shared" si="789"/>
        <v/>
      </c>
      <c r="D4575" s="297" t="str">
        <f t="shared" si="790"/>
        <v/>
      </c>
      <c r="E4575" s="298" t="str">
        <f t="shared" si="792"/>
        <v/>
      </c>
      <c r="F4575" s="297"/>
      <c r="G4575" s="297">
        <v>4575</v>
      </c>
      <c r="H4575" s="296" t="str">
        <f t="shared" si="791"/>
        <v/>
      </c>
      <c r="I4575" s="299" t="str">
        <f t="shared" si="784"/>
        <v/>
      </c>
      <c r="J4575" s="93"/>
      <c r="L4575" s="278">
        <f t="shared" si="785"/>
        <v>0</v>
      </c>
      <c r="M4575" s="278">
        <f t="shared" si="786"/>
        <v>0</v>
      </c>
      <c r="N4575" s="319">
        <f t="shared" si="787"/>
        <v>0</v>
      </c>
      <c r="O4575" s="300"/>
      <c r="P4575" s="300"/>
      <c r="Q4575" s="297"/>
      <c r="R4575" s="297"/>
      <c r="S4575" s="299" t="str">
        <f t="shared" si="793"/>
        <v/>
      </c>
    </row>
    <row r="4576" spans="1:19" ht="30" customHeight="1" x14ac:dyDescent="0.2">
      <c r="A4576" s="277" t="str">
        <f t="shared" si="783"/>
        <v/>
      </c>
      <c r="B4576" s="296" t="str">
        <f t="shared" si="788"/>
        <v/>
      </c>
      <c r="C4576" s="296" t="str">
        <f t="shared" si="789"/>
        <v/>
      </c>
      <c r="D4576" s="297" t="str">
        <f t="shared" si="790"/>
        <v/>
      </c>
      <c r="E4576" s="298" t="str">
        <f t="shared" si="792"/>
        <v/>
      </c>
      <c r="F4576" s="297"/>
      <c r="G4576" s="297">
        <v>4576</v>
      </c>
      <c r="H4576" s="296" t="str">
        <f t="shared" si="791"/>
        <v/>
      </c>
      <c r="I4576" s="299" t="str">
        <f t="shared" si="784"/>
        <v/>
      </c>
      <c r="J4576" s="93"/>
      <c r="L4576" s="278">
        <f t="shared" si="785"/>
        <v>0</v>
      </c>
      <c r="M4576" s="278">
        <f t="shared" si="786"/>
        <v>0</v>
      </c>
      <c r="N4576" s="319">
        <f t="shared" si="787"/>
        <v>0</v>
      </c>
      <c r="O4576" s="300"/>
      <c r="P4576" s="300"/>
      <c r="Q4576" s="297"/>
      <c r="R4576" s="297"/>
      <c r="S4576" s="299" t="str">
        <f t="shared" si="793"/>
        <v/>
      </c>
    </row>
    <row r="4577" spans="1:19" ht="30" customHeight="1" x14ac:dyDescent="0.2">
      <c r="A4577" s="277" t="str">
        <f t="shared" si="783"/>
        <v/>
      </c>
      <c r="B4577" s="296" t="str">
        <f t="shared" si="788"/>
        <v/>
      </c>
      <c r="C4577" s="296" t="str">
        <f t="shared" si="789"/>
        <v/>
      </c>
      <c r="D4577" s="297" t="str">
        <f t="shared" si="790"/>
        <v/>
      </c>
      <c r="E4577" s="298" t="str">
        <f t="shared" si="792"/>
        <v/>
      </c>
      <c r="F4577" s="297"/>
      <c r="G4577" s="297">
        <v>4577</v>
      </c>
      <c r="H4577" s="296" t="str">
        <f t="shared" si="791"/>
        <v/>
      </c>
      <c r="I4577" s="299" t="str">
        <f t="shared" si="784"/>
        <v/>
      </c>
      <c r="J4577" s="93"/>
      <c r="L4577" s="278">
        <f t="shared" si="785"/>
        <v>0</v>
      </c>
      <c r="M4577" s="278">
        <f t="shared" si="786"/>
        <v>0</v>
      </c>
      <c r="N4577" s="319">
        <f t="shared" si="787"/>
        <v>0</v>
      </c>
      <c r="O4577" s="300"/>
      <c r="P4577" s="300"/>
      <c r="Q4577" s="297"/>
      <c r="R4577" s="297"/>
      <c r="S4577" s="299" t="str">
        <f t="shared" si="793"/>
        <v/>
      </c>
    </row>
    <row r="4578" spans="1:19" ht="30" customHeight="1" x14ac:dyDescent="0.2">
      <c r="A4578" s="277" t="str">
        <f t="shared" si="783"/>
        <v/>
      </c>
      <c r="B4578" s="296" t="str">
        <f t="shared" si="788"/>
        <v/>
      </c>
      <c r="C4578" s="296" t="str">
        <f t="shared" si="789"/>
        <v/>
      </c>
      <c r="D4578" s="297" t="str">
        <f t="shared" si="790"/>
        <v/>
      </c>
      <c r="E4578" s="298" t="str">
        <f t="shared" si="792"/>
        <v/>
      </c>
      <c r="F4578" s="297"/>
      <c r="G4578" s="297">
        <v>4578</v>
      </c>
      <c r="H4578" s="296" t="str">
        <f t="shared" si="791"/>
        <v/>
      </c>
      <c r="I4578" s="299" t="str">
        <f t="shared" si="784"/>
        <v/>
      </c>
      <c r="J4578" s="93"/>
      <c r="L4578" s="278">
        <f t="shared" si="785"/>
        <v>0</v>
      </c>
      <c r="M4578" s="278">
        <f t="shared" si="786"/>
        <v>0</v>
      </c>
      <c r="N4578" s="319">
        <f t="shared" si="787"/>
        <v>0</v>
      </c>
      <c r="O4578" s="300"/>
      <c r="P4578" s="300"/>
      <c r="Q4578" s="297"/>
      <c r="R4578" s="297"/>
      <c r="S4578" s="299" t="str">
        <f t="shared" si="793"/>
        <v/>
      </c>
    </row>
    <row r="4579" spans="1:19" ht="30" customHeight="1" x14ac:dyDescent="0.2">
      <c r="A4579" s="277" t="str">
        <f t="shared" si="783"/>
        <v/>
      </c>
      <c r="B4579" s="296" t="str">
        <f t="shared" si="788"/>
        <v/>
      </c>
      <c r="C4579" s="296" t="str">
        <f t="shared" si="789"/>
        <v/>
      </c>
      <c r="D4579" s="297" t="str">
        <f t="shared" si="790"/>
        <v/>
      </c>
      <c r="E4579" s="298" t="str">
        <f t="shared" si="792"/>
        <v/>
      </c>
      <c r="F4579" s="297"/>
      <c r="G4579" s="297">
        <v>4579</v>
      </c>
      <c r="H4579" s="296" t="str">
        <f t="shared" si="791"/>
        <v/>
      </c>
      <c r="I4579" s="299" t="str">
        <f t="shared" si="784"/>
        <v/>
      </c>
      <c r="J4579" s="93"/>
      <c r="L4579" s="278">
        <f t="shared" si="785"/>
        <v>0</v>
      </c>
      <c r="M4579" s="278">
        <f t="shared" si="786"/>
        <v>0</v>
      </c>
      <c r="N4579" s="319">
        <f t="shared" si="787"/>
        <v>0</v>
      </c>
      <c r="O4579" s="300"/>
      <c r="P4579" s="300"/>
      <c r="Q4579" s="297"/>
      <c r="R4579" s="297"/>
      <c r="S4579" s="299" t="str">
        <f t="shared" si="793"/>
        <v/>
      </c>
    </row>
    <row r="4580" spans="1:19" ht="30" customHeight="1" x14ac:dyDescent="0.2">
      <c r="A4580" s="277" t="str">
        <f t="shared" si="783"/>
        <v/>
      </c>
      <c r="B4580" s="296" t="str">
        <f t="shared" si="788"/>
        <v/>
      </c>
      <c r="C4580" s="296" t="str">
        <f t="shared" si="789"/>
        <v/>
      </c>
      <c r="D4580" s="297" t="str">
        <f t="shared" si="790"/>
        <v/>
      </c>
      <c r="E4580" s="298" t="str">
        <f t="shared" si="792"/>
        <v/>
      </c>
      <c r="F4580" s="297"/>
      <c r="G4580" s="297">
        <v>4580</v>
      </c>
      <c r="H4580" s="296" t="str">
        <f t="shared" si="791"/>
        <v/>
      </c>
      <c r="I4580" s="299" t="str">
        <f t="shared" si="784"/>
        <v/>
      </c>
      <c r="J4580" s="93"/>
      <c r="L4580" s="278">
        <f t="shared" si="785"/>
        <v>0</v>
      </c>
      <c r="M4580" s="278">
        <f t="shared" si="786"/>
        <v>0</v>
      </c>
      <c r="N4580" s="319">
        <f t="shared" si="787"/>
        <v>0</v>
      </c>
      <c r="O4580" s="300"/>
      <c r="P4580" s="300"/>
      <c r="Q4580" s="297"/>
      <c r="R4580" s="297"/>
      <c r="S4580" s="299" t="str">
        <f t="shared" si="793"/>
        <v/>
      </c>
    </row>
    <row r="4581" spans="1:19" ht="30" customHeight="1" x14ac:dyDescent="0.2">
      <c r="A4581" s="277" t="str">
        <f t="shared" si="783"/>
        <v/>
      </c>
      <c r="B4581" s="296" t="str">
        <f t="shared" si="788"/>
        <v/>
      </c>
      <c r="C4581" s="296" t="str">
        <f t="shared" si="789"/>
        <v/>
      </c>
      <c r="D4581" s="297" t="str">
        <f t="shared" si="790"/>
        <v/>
      </c>
      <c r="E4581" s="298" t="str">
        <f t="shared" si="792"/>
        <v/>
      </c>
      <c r="F4581" s="297"/>
      <c r="G4581" s="297">
        <v>4581</v>
      </c>
      <c r="H4581" s="296" t="str">
        <f t="shared" si="791"/>
        <v/>
      </c>
      <c r="I4581" s="299" t="str">
        <f t="shared" si="784"/>
        <v/>
      </c>
      <c r="J4581" s="93"/>
      <c r="L4581" s="278">
        <f t="shared" si="785"/>
        <v>0</v>
      </c>
      <c r="M4581" s="278">
        <f t="shared" si="786"/>
        <v>0</v>
      </c>
      <c r="N4581" s="319">
        <f t="shared" si="787"/>
        <v>0</v>
      </c>
      <c r="O4581" s="300"/>
      <c r="P4581" s="300"/>
      <c r="Q4581" s="297"/>
      <c r="R4581" s="297"/>
      <c r="S4581" s="299" t="str">
        <f t="shared" si="793"/>
        <v/>
      </c>
    </row>
    <row r="4582" spans="1:19" ht="30" customHeight="1" x14ac:dyDescent="0.2">
      <c r="A4582" s="277" t="str">
        <f t="shared" si="783"/>
        <v/>
      </c>
      <c r="B4582" s="296" t="str">
        <f t="shared" si="788"/>
        <v/>
      </c>
      <c r="C4582" s="296" t="str">
        <f t="shared" si="789"/>
        <v/>
      </c>
      <c r="D4582" s="297" t="str">
        <f t="shared" si="790"/>
        <v/>
      </c>
      <c r="E4582" s="298" t="str">
        <f t="shared" si="792"/>
        <v/>
      </c>
      <c r="F4582" s="297"/>
      <c r="G4582" s="297">
        <v>4582</v>
      </c>
      <c r="H4582" s="296" t="str">
        <f t="shared" si="791"/>
        <v/>
      </c>
      <c r="I4582" s="299" t="str">
        <f t="shared" si="784"/>
        <v/>
      </c>
      <c r="J4582" s="93"/>
      <c r="L4582" s="278">
        <f t="shared" si="785"/>
        <v>0</v>
      </c>
      <c r="M4582" s="278">
        <f t="shared" si="786"/>
        <v>0</v>
      </c>
      <c r="N4582" s="319">
        <f t="shared" si="787"/>
        <v>0</v>
      </c>
      <c r="O4582" s="300"/>
      <c r="P4582" s="300"/>
      <c r="Q4582" s="297"/>
      <c r="R4582" s="297"/>
      <c r="S4582" s="299" t="str">
        <f t="shared" si="793"/>
        <v/>
      </c>
    </row>
    <row r="4583" spans="1:19" ht="30" customHeight="1" x14ac:dyDescent="0.2">
      <c r="A4583" s="277" t="str">
        <f t="shared" si="783"/>
        <v/>
      </c>
      <c r="B4583" s="296" t="str">
        <f t="shared" si="788"/>
        <v/>
      </c>
      <c r="C4583" s="296" t="str">
        <f t="shared" si="789"/>
        <v/>
      </c>
      <c r="D4583" s="297" t="str">
        <f t="shared" si="790"/>
        <v/>
      </c>
      <c r="E4583" s="298" t="str">
        <f t="shared" si="792"/>
        <v/>
      </c>
      <c r="F4583" s="297"/>
      <c r="G4583" s="297">
        <v>4583</v>
      </c>
      <c r="H4583" s="296" t="str">
        <f t="shared" si="791"/>
        <v/>
      </c>
      <c r="I4583" s="299" t="str">
        <f t="shared" si="784"/>
        <v/>
      </c>
      <c r="J4583" s="93"/>
      <c r="L4583" s="278">
        <f t="shared" si="785"/>
        <v>0</v>
      </c>
      <c r="M4583" s="278">
        <f t="shared" si="786"/>
        <v>0</v>
      </c>
      <c r="N4583" s="319">
        <f t="shared" si="787"/>
        <v>0</v>
      </c>
      <c r="O4583" s="300"/>
      <c r="P4583" s="300"/>
      <c r="Q4583" s="297"/>
      <c r="R4583" s="297"/>
      <c r="S4583" s="299" t="str">
        <f t="shared" si="793"/>
        <v/>
      </c>
    </row>
    <row r="4584" spans="1:19" ht="30" customHeight="1" x14ac:dyDescent="0.2">
      <c r="A4584" s="277" t="str">
        <f t="shared" si="783"/>
        <v/>
      </c>
      <c r="B4584" s="296" t="str">
        <f t="shared" si="788"/>
        <v/>
      </c>
      <c r="C4584" s="296" t="str">
        <f t="shared" si="789"/>
        <v/>
      </c>
      <c r="D4584" s="297" t="str">
        <f t="shared" si="790"/>
        <v/>
      </c>
      <c r="E4584" s="298" t="str">
        <f t="shared" si="792"/>
        <v/>
      </c>
      <c r="F4584" s="297"/>
      <c r="G4584" s="297">
        <v>4584</v>
      </c>
      <c r="H4584" s="296" t="str">
        <f t="shared" si="791"/>
        <v/>
      </c>
      <c r="I4584" s="299" t="str">
        <f t="shared" si="784"/>
        <v/>
      </c>
      <c r="J4584" s="93"/>
      <c r="L4584" s="278">
        <f t="shared" si="785"/>
        <v>0</v>
      </c>
      <c r="M4584" s="278">
        <f t="shared" si="786"/>
        <v>0</v>
      </c>
      <c r="N4584" s="319">
        <f t="shared" si="787"/>
        <v>0</v>
      </c>
      <c r="O4584" s="300"/>
      <c r="P4584" s="300"/>
      <c r="Q4584" s="297"/>
      <c r="R4584" s="297"/>
      <c r="S4584" s="299" t="str">
        <f t="shared" si="793"/>
        <v/>
      </c>
    </row>
    <row r="4585" spans="1:19" ht="30" customHeight="1" x14ac:dyDescent="0.2">
      <c r="A4585" s="277" t="str">
        <f t="shared" si="783"/>
        <v/>
      </c>
      <c r="B4585" s="296" t="str">
        <f t="shared" si="788"/>
        <v/>
      </c>
      <c r="C4585" s="296" t="str">
        <f t="shared" si="789"/>
        <v/>
      </c>
      <c r="D4585" s="297" t="str">
        <f t="shared" si="790"/>
        <v/>
      </c>
      <c r="E4585" s="298" t="str">
        <f t="shared" si="792"/>
        <v/>
      </c>
      <c r="F4585" s="297"/>
      <c r="G4585" s="297">
        <v>4585</v>
      </c>
      <c r="H4585" s="296" t="str">
        <f t="shared" si="791"/>
        <v/>
      </c>
      <c r="I4585" s="299" t="str">
        <f t="shared" si="784"/>
        <v/>
      </c>
      <c r="J4585" s="93"/>
      <c r="L4585" s="278">
        <f t="shared" si="785"/>
        <v>0</v>
      </c>
      <c r="M4585" s="278">
        <f t="shared" si="786"/>
        <v>0</v>
      </c>
      <c r="N4585" s="319">
        <f t="shared" si="787"/>
        <v>0</v>
      </c>
      <c r="O4585" s="300"/>
      <c r="P4585" s="300"/>
      <c r="Q4585" s="297"/>
      <c r="R4585" s="297"/>
      <c r="S4585" s="299" t="str">
        <f t="shared" si="793"/>
        <v/>
      </c>
    </row>
    <row r="4586" spans="1:19" ht="30" customHeight="1" x14ac:dyDescent="0.2">
      <c r="A4586" s="277" t="str">
        <f t="shared" si="783"/>
        <v/>
      </c>
      <c r="B4586" s="296" t="str">
        <f t="shared" si="788"/>
        <v/>
      </c>
      <c r="C4586" s="296" t="str">
        <f t="shared" si="789"/>
        <v/>
      </c>
      <c r="D4586" s="297" t="str">
        <f t="shared" si="790"/>
        <v/>
      </c>
      <c r="E4586" s="298" t="str">
        <f t="shared" si="792"/>
        <v/>
      </c>
      <c r="F4586" s="297"/>
      <c r="G4586" s="297">
        <v>4586</v>
      </c>
      <c r="H4586" s="296" t="str">
        <f t="shared" si="791"/>
        <v/>
      </c>
      <c r="I4586" s="299" t="str">
        <f t="shared" si="784"/>
        <v/>
      </c>
      <c r="J4586" s="93"/>
      <c r="L4586" s="278">
        <f t="shared" si="785"/>
        <v>0</v>
      </c>
      <c r="M4586" s="278">
        <f t="shared" si="786"/>
        <v>0</v>
      </c>
      <c r="N4586" s="319">
        <f t="shared" si="787"/>
        <v>0</v>
      </c>
      <c r="O4586" s="300"/>
      <c r="P4586" s="300"/>
      <c r="Q4586" s="297"/>
      <c r="R4586" s="297"/>
      <c r="S4586" s="299" t="str">
        <f t="shared" si="793"/>
        <v/>
      </c>
    </row>
    <row r="4587" spans="1:19" ht="30" customHeight="1" x14ac:dyDescent="0.2">
      <c r="A4587" s="277" t="str">
        <f t="shared" si="783"/>
        <v/>
      </c>
      <c r="B4587" s="296" t="str">
        <f t="shared" si="788"/>
        <v/>
      </c>
      <c r="C4587" s="296" t="str">
        <f t="shared" si="789"/>
        <v/>
      </c>
      <c r="D4587" s="297" t="str">
        <f t="shared" si="790"/>
        <v/>
      </c>
      <c r="E4587" s="298" t="str">
        <f t="shared" si="792"/>
        <v/>
      </c>
      <c r="F4587" s="297"/>
      <c r="G4587" s="297">
        <v>4587</v>
      </c>
      <c r="H4587" s="296" t="str">
        <f t="shared" si="791"/>
        <v/>
      </c>
      <c r="I4587" s="299" t="str">
        <f t="shared" si="784"/>
        <v/>
      </c>
      <c r="J4587" s="93"/>
      <c r="L4587" s="278">
        <f t="shared" si="785"/>
        <v>0</v>
      </c>
      <c r="M4587" s="278">
        <f t="shared" si="786"/>
        <v>0</v>
      </c>
      <c r="N4587" s="319">
        <f t="shared" si="787"/>
        <v>0</v>
      </c>
      <c r="O4587" s="300"/>
      <c r="P4587" s="300"/>
      <c r="Q4587" s="297"/>
      <c r="R4587" s="297"/>
      <c r="S4587" s="299" t="str">
        <f t="shared" si="793"/>
        <v/>
      </c>
    </row>
    <row r="4588" spans="1:19" ht="30" customHeight="1" x14ac:dyDescent="0.2">
      <c r="A4588" s="277" t="str">
        <f t="shared" si="783"/>
        <v/>
      </c>
      <c r="B4588" s="296" t="str">
        <f t="shared" si="788"/>
        <v/>
      </c>
      <c r="C4588" s="296" t="str">
        <f t="shared" si="789"/>
        <v/>
      </c>
      <c r="D4588" s="297" t="str">
        <f t="shared" si="790"/>
        <v/>
      </c>
      <c r="E4588" s="298" t="str">
        <f t="shared" si="792"/>
        <v/>
      </c>
      <c r="F4588" s="297"/>
      <c r="G4588" s="297">
        <v>4588</v>
      </c>
      <c r="H4588" s="296" t="str">
        <f t="shared" si="791"/>
        <v/>
      </c>
      <c r="I4588" s="299" t="str">
        <f t="shared" si="784"/>
        <v/>
      </c>
      <c r="J4588" s="93"/>
      <c r="L4588" s="278">
        <f t="shared" si="785"/>
        <v>0</v>
      </c>
      <c r="M4588" s="278">
        <f t="shared" si="786"/>
        <v>0</v>
      </c>
      <c r="N4588" s="319">
        <f t="shared" si="787"/>
        <v>0</v>
      </c>
      <c r="O4588" s="300"/>
      <c r="P4588" s="300"/>
      <c r="Q4588" s="297"/>
      <c r="R4588" s="297"/>
      <c r="S4588" s="299" t="str">
        <f t="shared" si="793"/>
        <v/>
      </c>
    </row>
    <row r="4589" spans="1:19" ht="30" customHeight="1" x14ac:dyDescent="0.2">
      <c r="A4589" s="277" t="str">
        <f t="shared" si="783"/>
        <v/>
      </c>
      <c r="B4589" s="296" t="str">
        <f t="shared" si="788"/>
        <v/>
      </c>
      <c r="C4589" s="296" t="str">
        <f t="shared" si="789"/>
        <v/>
      </c>
      <c r="D4589" s="297" t="str">
        <f t="shared" si="790"/>
        <v/>
      </c>
      <c r="E4589" s="298" t="str">
        <f t="shared" si="792"/>
        <v/>
      </c>
      <c r="F4589" s="297"/>
      <c r="G4589" s="297">
        <v>4589</v>
      </c>
      <c r="H4589" s="296" t="str">
        <f t="shared" si="791"/>
        <v/>
      </c>
      <c r="I4589" s="299" t="str">
        <f t="shared" si="784"/>
        <v/>
      </c>
      <c r="J4589" s="93"/>
      <c r="L4589" s="278">
        <f t="shared" si="785"/>
        <v>0</v>
      </c>
      <c r="M4589" s="278">
        <f t="shared" si="786"/>
        <v>0</v>
      </c>
      <c r="N4589" s="319">
        <f t="shared" si="787"/>
        <v>0</v>
      </c>
      <c r="O4589" s="300"/>
      <c r="P4589" s="300"/>
      <c r="Q4589" s="297"/>
      <c r="R4589" s="297"/>
      <c r="S4589" s="299" t="str">
        <f t="shared" si="793"/>
        <v/>
      </c>
    </row>
    <row r="4590" spans="1:19" ht="30" customHeight="1" x14ac:dyDescent="0.2">
      <c r="A4590" s="277" t="str">
        <f t="shared" si="783"/>
        <v/>
      </c>
      <c r="B4590" s="296" t="str">
        <f t="shared" si="788"/>
        <v/>
      </c>
      <c r="C4590" s="296" t="str">
        <f t="shared" si="789"/>
        <v/>
      </c>
      <c r="D4590" s="297" t="str">
        <f t="shared" si="790"/>
        <v/>
      </c>
      <c r="E4590" s="298" t="str">
        <f t="shared" si="792"/>
        <v/>
      </c>
      <c r="F4590" s="297"/>
      <c r="G4590" s="297">
        <v>4590</v>
      </c>
      <c r="H4590" s="296" t="str">
        <f t="shared" si="791"/>
        <v/>
      </c>
      <c r="I4590" s="299" t="str">
        <f t="shared" si="784"/>
        <v/>
      </c>
      <c r="J4590" s="93"/>
      <c r="L4590" s="278">
        <f t="shared" si="785"/>
        <v>0</v>
      </c>
      <c r="M4590" s="278">
        <f t="shared" si="786"/>
        <v>0</v>
      </c>
      <c r="N4590" s="319">
        <f t="shared" si="787"/>
        <v>0</v>
      </c>
      <c r="O4590" s="300"/>
      <c r="P4590" s="300"/>
      <c r="Q4590" s="297"/>
      <c r="R4590" s="297"/>
      <c r="S4590" s="299" t="str">
        <f t="shared" si="793"/>
        <v/>
      </c>
    </row>
    <row r="4591" spans="1:19" ht="30" customHeight="1" x14ac:dyDescent="0.2">
      <c r="A4591" s="277" t="str">
        <f t="shared" si="783"/>
        <v/>
      </c>
      <c r="B4591" s="296" t="str">
        <f t="shared" si="788"/>
        <v/>
      </c>
      <c r="C4591" s="296" t="str">
        <f t="shared" si="789"/>
        <v/>
      </c>
      <c r="D4591" s="297" t="str">
        <f t="shared" si="790"/>
        <v/>
      </c>
      <c r="E4591" s="298" t="str">
        <f t="shared" si="792"/>
        <v/>
      </c>
      <c r="F4591" s="297"/>
      <c r="G4591" s="297">
        <v>4591</v>
      </c>
      <c r="H4591" s="296" t="str">
        <f t="shared" si="791"/>
        <v/>
      </c>
      <c r="I4591" s="299" t="str">
        <f t="shared" si="784"/>
        <v/>
      </c>
      <c r="J4591" s="93"/>
      <c r="L4591" s="278">
        <f t="shared" si="785"/>
        <v>0</v>
      </c>
      <c r="M4591" s="278">
        <f t="shared" si="786"/>
        <v>0</v>
      </c>
      <c r="N4591" s="319">
        <f t="shared" si="787"/>
        <v>0</v>
      </c>
      <c r="O4591" s="300"/>
      <c r="P4591" s="300"/>
      <c r="Q4591" s="297"/>
      <c r="R4591" s="297"/>
      <c r="S4591" s="299" t="str">
        <f t="shared" si="793"/>
        <v/>
      </c>
    </row>
    <row r="4592" spans="1:19" ht="30" customHeight="1" x14ac:dyDescent="0.2">
      <c r="A4592" s="277" t="str">
        <f t="shared" si="783"/>
        <v/>
      </c>
      <c r="B4592" s="296" t="str">
        <f t="shared" si="788"/>
        <v/>
      </c>
      <c r="C4592" s="296" t="str">
        <f t="shared" si="789"/>
        <v/>
      </c>
      <c r="D4592" s="297" t="str">
        <f t="shared" si="790"/>
        <v/>
      </c>
      <c r="E4592" s="298" t="str">
        <f t="shared" si="792"/>
        <v/>
      </c>
      <c r="F4592" s="297"/>
      <c r="G4592" s="297">
        <v>4592</v>
      </c>
      <c r="H4592" s="296" t="str">
        <f t="shared" si="791"/>
        <v/>
      </c>
      <c r="I4592" s="299" t="str">
        <f t="shared" si="784"/>
        <v/>
      </c>
      <c r="J4592" s="93"/>
      <c r="L4592" s="278">
        <f t="shared" si="785"/>
        <v>0</v>
      </c>
      <c r="M4592" s="278">
        <f t="shared" si="786"/>
        <v>0</v>
      </c>
      <c r="N4592" s="319">
        <f t="shared" si="787"/>
        <v>0</v>
      </c>
      <c r="O4592" s="300"/>
      <c r="P4592" s="300"/>
      <c r="Q4592" s="297"/>
      <c r="R4592" s="297"/>
      <c r="S4592" s="299" t="str">
        <f t="shared" si="793"/>
        <v/>
      </c>
    </row>
    <row r="4593" spans="1:19" ht="30" customHeight="1" x14ac:dyDescent="0.2">
      <c r="A4593" s="277" t="str">
        <f t="shared" si="783"/>
        <v/>
      </c>
      <c r="B4593" s="296" t="str">
        <f t="shared" si="788"/>
        <v/>
      </c>
      <c r="C4593" s="296" t="str">
        <f t="shared" si="789"/>
        <v/>
      </c>
      <c r="D4593" s="297" t="str">
        <f t="shared" si="790"/>
        <v/>
      </c>
      <c r="E4593" s="298" t="str">
        <f t="shared" si="792"/>
        <v/>
      </c>
      <c r="F4593" s="297"/>
      <c r="G4593" s="297">
        <v>4593</v>
      </c>
      <c r="H4593" s="296" t="str">
        <f t="shared" si="791"/>
        <v/>
      </c>
      <c r="I4593" s="299" t="str">
        <f t="shared" si="784"/>
        <v/>
      </c>
      <c r="J4593" s="93"/>
      <c r="L4593" s="278">
        <f t="shared" si="785"/>
        <v>0</v>
      </c>
      <c r="M4593" s="278">
        <f t="shared" si="786"/>
        <v>0</v>
      </c>
      <c r="N4593" s="319">
        <f t="shared" si="787"/>
        <v>0</v>
      </c>
      <c r="O4593" s="300"/>
      <c r="P4593" s="300"/>
      <c r="Q4593" s="297"/>
      <c r="R4593" s="297"/>
      <c r="S4593" s="299" t="str">
        <f t="shared" si="793"/>
        <v/>
      </c>
    </row>
    <row r="4594" spans="1:19" ht="30" customHeight="1" x14ac:dyDescent="0.2">
      <c r="A4594" s="277" t="str">
        <f t="shared" si="783"/>
        <v/>
      </c>
      <c r="B4594" s="296" t="str">
        <f t="shared" si="788"/>
        <v/>
      </c>
      <c r="C4594" s="296" t="str">
        <f t="shared" si="789"/>
        <v/>
      </c>
      <c r="D4594" s="297" t="str">
        <f t="shared" si="790"/>
        <v/>
      </c>
      <c r="E4594" s="298" t="str">
        <f t="shared" si="792"/>
        <v/>
      </c>
      <c r="F4594" s="297"/>
      <c r="G4594" s="297">
        <v>4594</v>
      </c>
      <c r="H4594" s="296" t="str">
        <f t="shared" si="791"/>
        <v/>
      </c>
      <c r="I4594" s="299" t="str">
        <f t="shared" si="784"/>
        <v/>
      </c>
      <c r="J4594" s="93"/>
      <c r="L4594" s="278">
        <f t="shared" si="785"/>
        <v>0</v>
      </c>
      <c r="M4594" s="278">
        <f t="shared" si="786"/>
        <v>0</v>
      </c>
      <c r="N4594" s="319">
        <f t="shared" si="787"/>
        <v>0</v>
      </c>
      <c r="O4594" s="300"/>
      <c r="P4594" s="300"/>
      <c r="Q4594" s="297"/>
      <c r="R4594" s="297"/>
      <c r="S4594" s="299" t="str">
        <f t="shared" si="793"/>
        <v/>
      </c>
    </row>
    <row r="4595" spans="1:19" ht="30" customHeight="1" x14ac:dyDescent="0.2">
      <c r="A4595" s="277" t="str">
        <f t="shared" si="783"/>
        <v/>
      </c>
      <c r="B4595" s="296" t="str">
        <f t="shared" si="788"/>
        <v/>
      </c>
      <c r="C4595" s="296" t="str">
        <f t="shared" si="789"/>
        <v/>
      </c>
      <c r="D4595" s="297" t="str">
        <f t="shared" si="790"/>
        <v/>
      </c>
      <c r="E4595" s="298" t="str">
        <f t="shared" si="792"/>
        <v/>
      </c>
      <c r="F4595" s="297"/>
      <c r="G4595" s="297">
        <v>4595</v>
      </c>
      <c r="H4595" s="296" t="str">
        <f t="shared" si="791"/>
        <v/>
      </c>
      <c r="I4595" s="299" t="str">
        <f t="shared" si="784"/>
        <v/>
      </c>
      <c r="J4595" s="93"/>
      <c r="L4595" s="278">
        <f t="shared" si="785"/>
        <v>0</v>
      </c>
      <c r="M4595" s="278">
        <f t="shared" si="786"/>
        <v>0</v>
      </c>
      <c r="N4595" s="319">
        <f t="shared" si="787"/>
        <v>0</v>
      </c>
      <c r="O4595" s="300"/>
      <c r="P4595" s="300"/>
      <c r="Q4595" s="297"/>
      <c r="R4595" s="297"/>
      <c r="S4595" s="299" t="str">
        <f t="shared" si="793"/>
        <v/>
      </c>
    </row>
    <row r="4596" spans="1:19" ht="30" customHeight="1" x14ac:dyDescent="0.2">
      <c r="A4596" s="277" t="str">
        <f t="shared" si="783"/>
        <v/>
      </c>
      <c r="B4596" s="296" t="str">
        <f t="shared" si="788"/>
        <v/>
      </c>
      <c r="C4596" s="296" t="str">
        <f t="shared" si="789"/>
        <v/>
      </c>
      <c r="D4596" s="297" t="str">
        <f t="shared" si="790"/>
        <v/>
      </c>
      <c r="E4596" s="298" t="str">
        <f t="shared" si="792"/>
        <v/>
      </c>
      <c r="F4596" s="297"/>
      <c r="G4596" s="297">
        <v>4596</v>
      </c>
      <c r="H4596" s="296" t="str">
        <f t="shared" si="791"/>
        <v/>
      </c>
      <c r="I4596" s="299" t="str">
        <f t="shared" si="784"/>
        <v/>
      </c>
      <c r="J4596" s="93"/>
      <c r="L4596" s="278">
        <f t="shared" si="785"/>
        <v>0</v>
      </c>
      <c r="M4596" s="278">
        <f t="shared" si="786"/>
        <v>0</v>
      </c>
      <c r="N4596" s="319">
        <f t="shared" si="787"/>
        <v>0</v>
      </c>
      <c r="O4596" s="300"/>
      <c r="P4596" s="300"/>
      <c r="Q4596" s="297"/>
      <c r="R4596" s="297"/>
      <c r="S4596" s="299" t="str">
        <f t="shared" si="793"/>
        <v/>
      </c>
    </row>
    <row r="4597" spans="1:19" ht="30" customHeight="1" x14ac:dyDescent="0.2">
      <c r="A4597" s="277" t="str">
        <f t="shared" si="783"/>
        <v/>
      </c>
      <c r="B4597" s="296" t="str">
        <f t="shared" si="788"/>
        <v/>
      </c>
      <c r="C4597" s="296" t="str">
        <f t="shared" si="789"/>
        <v/>
      </c>
      <c r="D4597" s="297" t="str">
        <f t="shared" si="790"/>
        <v/>
      </c>
      <c r="E4597" s="298" t="str">
        <f t="shared" si="792"/>
        <v/>
      </c>
      <c r="F4597" s="297"/>
      <c r="G4597" s="297">
        <v>4597</v>
      </c>
      <c r="H4597" s="296" t="str">
        <f t="shared" si="791"/>
        <v/>
      </c>
      <c r="I4597" s="299" t="str">
        <f t="shared" si="784"/>
        <v/>
      </c>
      <c r="J4597" s="93"/>
      <c r="L4597" s="278">
        <f t="shared" si="785"/>
        <v>0</v>
      </c>
      <c r="M4597" s="278">
        <f t="shared" si="786"/>
        <v>0</v>
      </c>
      <c r="N4597" s="319">
        <f t="shared" si="787"/>
        <v>0</v>
      </c>
      <c r="O4597" s="300"/>
      <c r="P4597" s="300"/>
      <c r="Q4597" s="297"/>
      <c r="R4597" s="297"/>
      <c r="S4597" s="299" t="str">
        <f t="shared" si="793"/>
        <v/>
      </c>
    </row>
    <row r="4598" spans="1:19" ht="30" customHeight="1" x14ac:dyDescent="0.2">
      <c r="A4598" s="277" t="str">
        <f t="shared" si="783"/>
        <v/>
      </c>
      <c r="B4598" s="296" t="str">
        <f t="shared" si="788"/>
        <v/>
      </c>
      <c r="C4598" s="296" t="str">
        <f t="shared" si="789"/>
        <v/>
      </c>
      <c r="D4598" s="297" t="str">
        <f t="shared" si="790"/>
        <v/>
      </c>
      <c r="E4598" s="298" t="str">
        <f t="shared" si="792"/>
        <v/>
      </c>
      <c r="F4598" s="297"/>
      <c r="G4598" s="297">
        <v>4598</v>
      </c>
      <c r="H4598" s="296" t="str">
        <f t="shared" si="791"/>
        <v/>
      </c>
      <c r="I4598" s="299" t="str">
        <f t="shared" si="784"/>
        <v/>
      </c>
      <c r="J4598" s="93"/>
      <c r="L4598" s="278">
        <f t="shared" si="785"/>
        <v>0</v>
      </c>
      <c r="M4598" s="278">
        <f t="shared" si="786"/>
        <v>0</v>
      </c>
      <c r="N4598" s="319">
        <f t="shared" si="787"/>
        <v>0</v>
      </c>
      <c r="O4598" s="300"/>
      <c r="P4598" s="300"/>
      <c r="Q4598" s="297"/>
      <c r="R4598" s="297"/>
      <c r="S4598" s="299" t="str">
        <f t="shared" si="793"/>
        <v/>
      </c>
    </row>
    <row r="4599" spans="1:19" ht="30" customHeight="1" x14ac:dyDescent="0.2">
      <c r="A4599" s="277" t="str">
        <f t="shared" si="783"/>
        <v/>
      </c>
      <c r="B4599" s="296" t="str">
        <f t="shared" si="788"/>
        <v/>
      </c>
      <c r="C4599" s="296" t="str">
        <f t="shared" si="789"/>
        <v/>
      </c>
      <c r="D4599" s="297" t="str">
        <f t="shared" si="790"/>
        <v/>
      </c>
      <c r="E4599" s="298" t="str">
        <f t="shared" si="792"/>
        <v/>
      </c>
      <c r="F4599" s="297"/>
      <c r="G4599" s="297">
        <v>4599</v>
      </c>
      <c r="H4599" s="296" t="str">
        <f t="shared" si="791"/>
        <v/>
      </c>
      <c r="I4599" s="299" t="str">
        <f t="shared" si="784"/>
        <v/>
      </c>
      <c r="J4599" s="93"/>
      <c r="L4599" s="278">
        <f t="shared" si="785"/>
        <v>0</v>
      </c>
      <c r="M4599" s="278">
        <f t="shared" si="786"/>
        <v>0</v>
      </c>
      <c r="N4599" s="319">
        <f t="shared" si="787"/>
        <v>0</v>
      </c>
      <c r="O4599" s="300"/>
      <c r="P4599" s="300"/>
      <c r="Q4599" s="297"/>
      <c r="R4599" s="297"/>
      <c r="S4599" s="299" t="str">
        <f t="shared" si="793"/>
        <v/>
      </c>
    </row>
    <row r="4600" spans="1:19" ht="30" customHeight="1" x14ac:dyDescent="0.2">
      <c r="A4600" s="277" t="str">
        <f t="shared" si="783"/>
        <v/>
      </c>
      <c r="B4600" s="296" t="str">
        <f t="shared" si="788"/>
        <v/>
      </c>
      <c r="C4600" s="296" t="str">
        <f t="shared" si="789"/>
        <v/>
      </c>
      <c r="D4600" s="297" t="str">
        <f t="shared" si="790"/>
        <v/>
      </c>
      <c r="E4600" s="298" t="str">
        <f t="shared" si="792"/>
        <v/>
      </c>
      <c r="F4600" s="297"/>
      <c r="G4600" s="297">
        <v>4600</v>
      </c>
      <c r="H4600" s="296" t="str">
        <f t="shared" si="791"/>
        <v/>
      </c>
      <c r="I4600" s="299" t="str">
        <f t="shared" si="784"/>
        <v/>
      </c>
      <c r="J4600" s="93"/>
      <c r="L4600" s="278">
        <f t="shared" si="785"/>
        <v>0</v>
      </c>
      <c r="M4600" s="278">
        <f t="shared" si="786"/>
        <v>0</v>
      </c>
      <c r="N4600" s="319">
        <f t="shared" si="787"/>
        <v>0</v>
      </c>
      <c r="O4600" s="300"/>
      <c r="P4600" s="300"/>
      <c r="Q4600" s="297"/>
      <c r="R4600" s="297"/>
      <c r="S4600" s="299" t="str">
        <f t="shared" si="793"/>
        <v/>
      </c>
    </row>
    <row r="4601" spans="1:19" ht="30" customHeight="1" x14ac:dyDescent="0.2">
      <c r="A4601" s="277" t="str">
        <f t="shared" si="783"/>
        <v/>
      </c>
      <c r="B4601" s="296" t="str">
        <f t="shared" si="788"/>
        <v/>
      </c>
      <c r="C4601" s="296" t="str">
        <f t="shared" si="789"/>
        <v/>
      </c>
      <c r="D4601" s="297" t="str">
        <f t="shared" si="790"/>
        <v/>
      </c>
      <c r="E4601" s="298" t="str">
        <f t="shared" si="792"/>
        <v/>
      </c>
      <c r="F4601" s="297"/>
      <c r="G4601" s="297">
        <v>4601</v>
      </c>
      <c r="H4601" s="296" t="str">
        <f t="shared" si="791"/>
        <v/>
      </c>
      <c r="I4601" s="299" t="str">
        <f t="shared" si="784"/>
        <v/>
      </c>
      <c r="J4601" s="93"/>
      <c r="L4601" s="278">
        <f t="shared" si="785"/>
        <v>0</v>
      </c>
      <c r="M4601" s="278">
        <f t="shared" si="786"/>
        <v>0</v>
      </c>
      <c r="N4601" s="319">
        <f t="shared" si="787"/>
        <v>0</v>
      </c>
      <c r="O4601" s="300"/>
      <c r="P4601" s="300"/>
      <c r="Q4601" s="297"/>
      <c r="R4601" s="297"/>
      <c r="S4601" s="299" t="str">
        <f t="shared" si="793"/>
        <v/>
      </c>
    </row>
    <row r="4602" spans="1:19" ht="30" customHeight="1" x14ac:dyDescent="0.2">
      <c r="A4602" s="277" t="str">
        <f t="shared" si="783"/>
        <v/>
      </c>
      <c r="B4602" s="296" t="str">
        <f t="shared" si="788"/>
        <v/>
      </c>
      <c r="C4602" s="296" t="str">
        <f t="shared" si="789"/>
        <v/>
      </c>
      <c r="D4602" s="297" t="str">
        <f t="shared" si="790"/>
        <v/>
      </c>
      <c r="E4602" s="298" t="str">
        <f t="shared" si="792"/>
        <v/>
      </c>
      <c r="F4602" s="297"/>
      <c r="G4602" s="297">
        <v>4602</v>
      </c>
      <c r="H4602" s="296" t="str">
        <f t="shared" si="791"/>
        <v/>
      </c>
      <c r="I4602" s="299" t="str">
        <f t="shared" si="784"/>
        <v/>
      </c>
      <c r="J4602" s="93"/>
      <c r="L4602" s="278">
        <f t="shared" si="785"/>
        <v>0</v>
      </c>
      <c r="M4602" s="278">
        <f t="shared" si="786"/>
        <v>0</v>
      </c>
      <c r="N4602" s="319">
        <f t="shared" si="787"/>
        <v>0</v>
      </c>
      <c r="O4602" s="300"/>
      <c r="P4602" s="300"/>
      <c r="Q4602" s="297"/>
      <c r="R4602" s="297"/>
      <c r="S4602" s="299" t="str">
        <f t="shared" si="793"/>
        <v/>
      </c>
    </row>
    <row r="4603" spans="1:19" ht="30" customHeight="1" x14ac:dyDescent="0.2">
      <c r="A4603" s="277" t="str">
        <f t="shared" si="783"/>
        <v/>
      </c>
      <c r="B4603" s="296" t="str">
        <f t="shared" si="788"/>
        <v/>
      </c>
      <c r="C4603" s="296" t="str">
        <f t="shared" si="789"/>
        <v/>
      </c>
      <c r="D4603" s="297" t="str">
        <f t="shared" si="790"/>
        <v/>
      </c>
      <c r="E4603" s="298" t="str">
        <f t="shared" si="792"/>
        <v/>
      </c>
      <c r="F4603" s="297"/>
      <c r="G4603" s="297">
        <v>4603</v>
      </c>
      <c r="H4603" s="296" t="str">
        <f t="shared" si="791"/>
        <v/>
      </c>
      <c r="I4603" s="299" t="str">
        <f t="shared" si="784"/>
        <v/>
      </c>
      <c r="J4603" s="93"/>
      <c r="L4603" s="278">
        <f t="shared" si="785"/>
        <v>0</v>
      </c>
      <c r="M4603" s="278">
        <f t="shared" si="786"/>
        <v>0</v>
      </c>
      <c r="N4603" s="319">
        <f t="shared" si="787"/>
        <v>0</v>
      </c>
      <c r="O4603" s="300"/>
      <c r="P4603" s="300"/>
      <c r="Q4603" s="297"/>
      <c r="R4603" s="297"/>
      <c r="S4603" s="299" t="str">
        <f t="shared" si="793"/>
        <v/>
      </c>
    </row>
    <row r="4604" spans="1:19" ht="30" customHeight="1" x14ac:dyDescent="0.2">
      <c r="A4604" s="277" t="str">
        <f t="shared" si="783"/>
        <v/>
      </c>
      <c r="B4604" s="296" t="str">
        <f t="shared" si="788"/>
        <v/>
      </c>
      <c r="C4604" s="296" t="str">
        <f t="shared" si="789"/>
        <v/>
      </c>
      <c r="D4604" s="297" t="str">
        <f t="shared" si="790"/>
        <v/>
      </c>
      <c r="E4604" s="298" t="str">
        <f t="shared" si="792"/>
        <v/>
      </c>
      <c r="F4604" s="297"/>
      <c r="G4604" s="297">
        <v>4604</v>
      </c>
      <c r="H4604" s="296" t="str">
        <f t="shared" si="791"/>
        <v/>
      </c>
      <c r="I4604" s="299" t="str">
        <f t="shared" si="784"/>
        <v/>
      </c>
      <c r="J4604" s="93"/>
      <c r="L4604" s="278">
        <f t="shared" si="785"/>
        <v>0</v>
      </c>
      <c r="M4604" s="278">
        <f t="shared" si="786"/>
        <v>0</v>
      </c>
      <c r="N4604" s="319">
        <f t="shared" si="787"/>
        <v>0</v>
      </c>
      <c r="O4604" s="300"/>
      <c r="P4604" s="300"/>
      <c r="Q4604" s="297"/>
      <c r="R4604" s="297"/>
      <c r="S4604" s="299" t="str">
        <f t="shared" si="793"/>
        <v/>
      </c>
    </row>
    <row r="4605" spans="1:19" ht="30" customHeight="1" x14ac:dyDescent="0.2">
      <c r="A4605" s="277" t="str">
        <f t="shared" si="783"/>
        <v/>
      </c>
      <c r="B4605" s="296" t="str">
        <f t="shared" si="788"/>
        <v/>
      </c>
      <c r="C4605" s="296" t="str">
        <f t="shared" si="789"/>
        <v/>
      </c>
      <c r="D4605" s="297" t="str">
        <f t="shared" si="790"/>
        <v/>
      </c>
      <c r="E4605" s="298" t="str">
        <f t="shared" si="792"/>
        <v/>
      </c>
      <c r="F4605" s="297"/>
      <c r="G4605" s="297">
        <v>4605</v>
      </c>
      <c r="H4605" s="296" t="str">
        <f t="shared" si="791"/>
        <v/>
      </c>
      <c r="I4605" s="299" t="str">
        <f t="shared" si="784"/>
        <v/>
      </c>
      <c r="J4605" s="93"/>
      <c r="L4605" s="278">
        <f t="shared" si="785"/>
        <v>0</v>
      </c>
      <c r="M4605" s="278">
        <f t="shared" si="786"/>
        <v>0</v>
      </c>
      <c r="N4605" s="319">
        <f t="shared" si="787"/>
        <v>0</v>
      </c>
      <c r="O4605" s="300"/>
      <c r="P4605" s="300"/>
      <c r="Q4605" s="297"/>
      <c r="R4605" s="297"/>
      <c r="S4605" s="299" t="str">
        <f t="shared" si="793"/>
        <v/>
      </c>
    </row>
    <row r="4606" spans="1:19" ht="30" customHeight="1" x14ac:dyDescent="0.2">
      <c r="A4606" s="277" t="str">
        <f t="shared" si="783"/>
        <v/>
      </c>
      <c r="B4606" s="296" t="str">
        <f t="shared" si="788"/>
        <v/>
      </c>
      <c r="C4606" s="296" t="str">
        <f t="shared" si="789"/>
        <v/>
      </c>
      <c r="D4606" s="297" t="str">
        <f t="shared" si="790"/>
        <v/>
      </c>
      <c r="E4606" s="298" t="str">
        <f t="shared" si="792"/>
        <v/>
      </c>
      <c r="F4606" s="297"/>
      <c r="G4606" s="297">
        <v>4606</v>
      </c>
      <c r="H4606" s="296" t="str">
        <f t="shared" si="791"/>
        <v/>
      </c>
      <c r="I4606" s="299" t="str">
        <f t="shared" si="784"/>
        <v/>
      </c>
      <c r="J4606" s="93"/>
      <c r="L4606" s="278">
        <f t="shared" si="785"/>
        <v>0</v>
      </c>
      <c r="M4606" s="278">
        <f t="shared" si="786"/>
        <v>0</v>
      </c>
      <c r="N4606" s="319">
        <f t="shared" si="787"/>
        <v>0</v>
      </c>
      <c r="O4606" s="300"/>
      <c r="P4606" s="300"/>
      <c r="Q4606" s="297"/>
      <c r="R4606" s="297"/>
      <c r="S4606" s="299" t="str">
        <f t="shared" si="793"/>
        <v/>
      </c>
    </row>
    <row r="4607" spans="1:19" ht="30" customHeight="1" x14ac:dyDescent="0.2">
      <c r="A4607" s="277" t="str">
        <f t="shared" si="783"/>
        <v/>
      </c>
      <c r="B4607" s="296" t="str">
        <f t="shared" si="788"/>
        <v/>
      </c>
      <c r="C4607" s="296" t="str">
        <f t="shared" si="789"/>
        <v/>
      </c>
      <c r="D4607" s="297" t="str">
        <f t="shared" si="790"/>
        <v/>
      </c>
      <c r="E4607" s="298" t="str">
        <f t="shared" si="792"/>
        <v/>
      </c>
      <c r="F4607" s="297"/>
      <c r="G4607" s="297">
        <v>4607</v>
      </c>
      <c r="H4607" s="296" t="str">
        <f t="shared" si="791"/>
        <v/>
      </c>
      <c r="I4607" s="299" t="str">
        <f t="shared" si="784"/>
        <v/>
      </c>
      <c r="J4607" s="93"/>
      <c r="L4607" s="278">
        <f t="shared" si="785"/>
        <v>0</v>
      </c>
      <c r="M4607" s="278">
        <f t="shared" si="786"/>
        <v>0</v>
      </c>
      <c r="N4607" s="319">
        <f t="shared" si="787"/>
        <v>0</v>
      </c>
      <c r="O4607" s="300"/>
      <c r="P4607" s="300"/>
      <c r="Q4607" s="297"/>
      <c r="R4607" s="297"/>
      <c r="S4607" s="299" t="str">
        <f t="shared" si="793"/>
        <v/>
      </c>
    </row>
    <row r="4608" spans="1:19" ht="30" customHeight="1" x14ac:dyDescent="0.2">
      <c r="A4608" s="277" t="str">
        <f t="shared" si="783"/>
        <v/>
      </c>
      <c r="B4608" s="296" t="str">
        <f t="shared" si="788"/>
        <v/>
      </c>
      <c r="C4608" s="296" t="str">
        <f t="shared" si="789"/>
        <v/>
      </c>
      <c r="D4608" s="297" t="str">
        <f t="shared" si="790"/>
        <v/>
      </c>
      <c r="E4608" s="298" t="str">
        <f t="shared" si="792"/>
        <v/>
      </c>
      <c r="F4608" s="297"/>
      <c r="G4608" s="297">
        <v>4608</v>
      </c>
      <c r="H4608" s="296" t="str">
        <f t="shared" si="791"/>
        <v/>
      </c>
      <c r="I4608" s="299" t="str">
        <f t="shared" si="784"/>
        <v/>
      </c>
      <c r="J4608" s="93"/>
      <c r="L4608" s="278">
        <f t="shared" si="785"/>
        <v>0</v>
      </c>
      <c r="M4608" s="278">
        <f t="shared" si="786"/>
        <v>0</v>
      </c>
      <c r="N4608" s="319">
        <f t="shared" si="787"/>
        <v>0</v>
      </c>
      <c r="O4608" s="300"/>
      <c r="P4608" s="300"/>
      <c r="Q4608" s="297"/>
      <c r="R4608" s="297"/>
      <c r="S4608" s="299" t="str">
        <f t="shared" si="793"/>
        <v/>
      </c>
    </row>
    <row r="4609" spans="1:19" ht="30" customHeight="1" x14ac:dyDescent="0.2">
      <c r="A4609" s="277" t="str">
        <f t="shared" si="783"/>
        <v/>
      </c>
      <c r="B4609" s="296" t="str">
        <f t="shared" si="788"/>
        <v/>
      </c>
      <c r="C4609" s="296" t="str">
        <f t="shared" si="789"/>
        <v/>
      </c>
      <c r="D4609" s="297" t="str">
        <f t="shared" si="790"/>
        <v/>
      </c>
      <c r="E4609" s="298" t="str">
        <f t="shared" si="792"/>
        <v/>
      </c>
      <c r="F4609" s="297"/>
      <c r="G4609" s="297">
        <v>4609</v>
      </c>
      <c r="H4609" s="296" t="str">
        <f t="shared" si="791"/>
        <v/>
      </c>
      <c r="I4609" s="299" t="str">
        <f t="shared" si="784"/>
        <v/>
      </c>
      <c r="J4609" s="93"/>
      <c r="L4609" s="278">
        <f t="shared" si="785"/>
        <v>0</v>
      </c>
      <c r="M4609" s="278">
        <f t="shared" si="786"/>
        <v>0</v>
      </c>
      <c r="N4609" s="319">
        <f t="shared" si="787"/>
        <v>0</v>
      </c>
      <c r="O4609" s="300"/>
      <c r="P4609" s="300"/>
      <c r="Q4609" s="297"/>
      <c r="R4609" s="297"/>
      <c r="S4609" s="299" t="str">
        <f t="shared" si="793"/>
        <v/>
      </c>
    </row>
    <row r="4610" spans="1:19" ht="30" customHeight="1" x14ac:dyDescent="0.2">
      <c r="A4610" s="277" t="str">
        <f t="shared" ref="A4610:A4616" si="794">IF(B4610="","",$W$3)</f>
        <v/>
      </c>
      <c r="B4610" s="296" t="str">
        <f t="shared" si="788"/>
        <v/>
      </c>
      <c r="C4610" s="296" t="str">
        <f t="shared" si="789"/>
        <v/>
      </c>
      <c r="D4610" s="297" t="str">
        <f t="shared" si="790"/>
        <v/>
      </c>
      <c r="E4610" s="298" t="str">
        <f t="shared" si="792"/>
        <v/>
      </c>
      <c r="F4610" s="297"/>
      <c r="G4610" s="297">
        <v>4610</v>
      </c>
      <c r="H4610" s="296" t="str">
        <f t="shared" si="791"/>
        <v/>
      </c>
      <c r="I4610" s="299" t="str">
        <f t="shared" ref="I4610:I4616" si="795">IF(H4610="","",CONCATENATE("C",IF(H4610&gt;$X$1-25,0,INT(($X$1-H4610-20)/5))))</f>
        <v/>
      </c>
      <c r="J4610" s="93"/>
      <c r="L4610" s="278">
        <f t="shared" ref="L4610:L4616" si="796">IF(D4610="M",1,0)</f>
        <v>0</v>
      </c>
      <c r="M4610" s="278">
        <f t="shared" ref="M4610:M4616" si="797">IF(D4610="F",1,0)</f>
        <v>0</v>
      </c>
      <c r="N4610" s="319">
        <f t="shared" ref="N4610:N4616" si="798">IF(COUNTBLANK(O4610:R4610)=0,1,0)</f>
        <v>0</v>
      </c>
      <c r="O4610" s="300"/>
      <c r="P4610" s="300"/>
      <c r="Q4610" s="297"/>
      <c r="R4610" s="297"/>
      <c r="S4610" s="299" t="str">
        <f t="shared" si="793"/>
        <v/>
      </c>
    </row>
    <row r="4611" spans="1:19" ht="30" customHeight="1" x14ac:dyDescent="0.2">
      <c r="A4611" s="277" t="str">
        <f t="shared" si="794"/>
        <v/>
      </c>
      <c r="B4611" s="296" t="str">
        <f t="shared" ref="B4611:B4616" si="799">IF(O4611="","",O4611)</f>
        <v/>
      </c>
      <c r="C4611" s="296" t="str">
        <f t="shared" ref="C4611:C4616" si="800">IF(P4611="","",P4611)</f>
        <v/>
      </c>
      <c r="D4611" s="297" t="str">
        <f t="shared" ref="D4611:D4616" si="801">IF(Q4611="","",Q4611)</f>
        <v/>
      </c>
      <c r="E4611" s="298" t="str">
        <f t="shared" si="792"/>
        <v/>
      </c>
      <c r="F4611" s="297"/>
      <c r="G4611" s="297">
        <v>4611</v>
      </c>
      <c r="H4611" s="296" t="str">
        <f t="shared" ref="H4611:H4616" si="802">IF(R4611="","",R4611)</f>
        <v/>
      </c>
      <c r="I4611" s="299" t="str">
        <f t="shared" si="795"/>
        <v/>
      </c>
      <c r="J4611" s="93"/>
      <c r="L4611" s="278">
        <f t="shared" si="796"/>
        <v>0</v>
      </c>
      <c r="M4611" s="278">
        <f t="shared" si="797"/>
        <v>0</v>
      </c>
      <c r="N4611" s="319">
        <f t="shared" si="798"/>
        <v>0</v>
      </c>
      <c r="O4611" s="300"/>
      <c r="P4611" s="300"/>
      <c r="Q4611" s="297"/>
      <c r="R4611" s="297"/>
      <c r="S4611" s="299" t="str">
        <f t="shared" si="793"/>
        <v/>
      </c>
    </row>
    <row r="4612" spans="1:19" ht="30" customHeight="1" x14ac:dyDescent="0.2">
      <c r="A4612" s="277" t="str">
        <f t="shared" si="794"/>
        <v/>
      </c>
      <c r="B4612" s="296" t="str">
        <f t="shared" si="799"/>
        <v/>
      </c>
      <c r="C4612" s="296" t="str">
        <f t="shared" si="800"/>
        <v/>
      </c>
      <c r="D4612" s="297" t="str">
        <f t="shared" si="801"/>
        <v/>
      </c>
      <c r="E4612" s="298" t="str">
        <f t="shared" ref="E4612:E4616" si="803">IF(H4612="","",VALUE(CONCATENATE("01/01/",H4612)))</f>
        <v/>
      </c>
      <c r="F4612" s="297"/>
      <c r="G4612" s="297">
        <v>4612</v>
      </c>
      <c r="H4612" s="296" t="str">
        <f t="shared" si="802"/>
        <v/>
      </c>
      <c r="I4612" s="299" t="str">
        <f t="shared" si="795"/>
        <v/>
      </c>
      <c r="J4612" s="93"/>
      <c r="L4612" s="278">
        <f t="shared" si="796"/>
        <v>0</v>
      </c>
      <c r="M4612" s="278">
        <f t="shared" si="797"/>
        <v>0</v>
      </c>
      <c r="N4612" s="319">
        <f t="shared" si="798"/>
        <v>0</v>
      </c>
      <c r="O4612" s="300"/>
      <c r="P4612" s="300"/>
      <c r="Q4612" s="297"/>
      <c r="R4612" s="297"/>
      <c r="S4612" s="299" t="str">
        <f t="shared" si="793"/>
        <v/>
      </c>
    </row>
    <row r="4613" spans="1:19" ht="30" customHeight="1" x14ac:dyDescent="0.2">
      <c r="A4613" s="277" t="str">
        <f t="shared" si="794"/>
        <v/>
      </c>
      <c r="B4613" s="296" t="str">
        <f t="shared" si="799"/>
        <v/>
      </c>
      <c r="C4613" s="296" t="str">
        <f t="shared" si="800"/>
        <v/>
      </c>
      <c r="D4613" s="297" t="str">
        <f t="shared" si="801"/>
        <v/>
      </c>
      <c r="E4613" s="298" t="str">
        <f t="shared" si="803"/>
        <v/>
      </c>
      <c r="F4613" s="297"/>
      <c r="G4613" s="297">
        <v>4613</v>
      </c>
      <c r="H4613" s="296" t="str">
        <f t="shared" si="802"/>
        <v/>
      </c>
      <c r="I4613" s="299" t="str">
        <f t="shared" si="795"/>
        <v/>
      </c>
      <c r="J4613" s="93"/>
      <c r="L4613" s="278">
        <f t="shared" si="796"/>
        <v>0</v>
      </c>
      <c r="M4613" s="278">
        <f t="shared" si="797"/>
        <v>0</v>
      </c>
      <c r="N4613" s="319">
        <f t="shared" si="798"/>
        <v>0</v>
      </c>
      <c r="O4613" s="300"/>
      <c r="P4613" s="300"/>
      <c r="Q4613" s="297"/>
      <c r="R4613" s="297"/>
      <c r="S4613" s="299" t="str">
        <f t="shared" si="793"/>
        <v/>
      </c>
    </row>
    <row r="4614" spans="1:19" ht="30" customHeight="1" x14ac:dyDescent="0.2">
      <c r="A4614" s="277" t="str">
        <f t="shared" si="794"/>
        <v/>
      </c>
      <c r="B4614" s="296" t="str">
        <f t="shared" si="799"/>
        <v/>
      </c>
      <c r="C4614" s="296" t="str">
        <f t="shared" si="800"/>
        <v/>
      </c>
      <c r="D4614" s="297" t="str">
        <f t="shared" si="801"/>
        <v/>
      </c>
      <c r="E4614" s="298" t="str">
        <f t="shared" si="803"/>
        <v/>
      </c>
      <c r="F4614" s="297"/>
      <c r="G4614" s="297">
        <v>4614</v>
      </c>
      <c r="H4614" s="296" t="str">
        <f t="shared" si="802"/>
        <v/>
      </c>
      <c r="I4614" s="299" t="str">
        <f t="shared" si="795"/>
        <v/>
      </c>
      <c r="J4614" s="93"/>
      <c r="L4614" s="278">
        <f t="shared" si="796"/>
        <v>0</v>
      </c>
      <c r="M4614" s="278">
        <f t="shared" si="797"/>
        <v>0</v>
      </c>
      <c r="N4614" s="319">
        <f t="shared" si="798"/>
        <v>0</v>
      </c>
      <c r="O4614" s="300"/>
      <c r="P4614" s="300"/>
      <c r="Q4614" s="297"/>
      <c r="R4614" s="297"/>
      <c r="S4614" s="299" t="str">
        <f t="shared" si="793"/>
        <v/>
      </c>
    </row>
    <row r="4615" spans="1:19" ht="30" customHeight="1" x14ac:dyDescent="0.2">
      <c r="A4615" s="277" t="str">
        <f t="shared" si="794"/>
        <v/>
      </c>
      <c r="B4615" s="296" t="str">
        <f t="shared" si="799"/>
        <v/>
      </c>
      <c r="C4615" s="296" t="str">
        <f t="shared" si="800"/>
        <v/>
      </c>
      <c r="D4615" s="297" t="str">
        <f t="shared" si="801"/>
        <v/>
      </c>
      <c r="E4615" s="298" t="str">
        <f t="shared" si="803"/>
        <v/>
      </c>
      <c r="F4615" s="297"/>
      <c r="G4615" s="297">
        <v>4615</v>
      </c>
      <c r="H4615" s="296" t="str">
        <f t="shared" si="802"/>
        <v/>
      </c>
      <c r="I4615" s="299" t="str">
        <f t="shared" si="795"/>
        <v/>
      </c>
      <c r="J4615" s="93"/>
      <c r="L4615" s="278">
        <f t="shared" si="796"/>
        <v>0</v>
      </c>
      <c r="M4615" s="278">
        <f t="shared" si="797"/>
        <v>0</v>
      </c>
      <c r="N4615" s="319">
        <f t="shared" si="798"/>
        <v>0</v>
      </c>
      <c r="O4615" s="300"/>
      <c r="P4615" s="300"/>
      <c r="Q4615" s="297"/>
      <c r="R4615" s="297"/>
      <c r="S4615" s="299" t="str">
        <f t="shared" si="793"/>
        <v/>
      </c>
    </row>
    <row r="4616" spans="1:19" ht="30" customHeight="1" x14ac:dyDescent="0.2">
      <c r="A4616" s="277" t="str">
        <f t="shared" si="794"/>
        <v/>
      </c>
      <c r="B4616" s="296" t="str">
        <f t="shared" si="799"/>
        <v/>
      </c>
      <c r="C4616" s="296" t="str">
        <f t="shared" si="800"/>
        <v/>
      </c>
      <c r="D4616" s="297" t="str">
        <f t="shared" si="801"/>
        <v/>
      </c>
      <c r="E4616" s="298" t="str">
        <f t="shared" si="803"/>
        <v/>
      </c>
      <c r="F4616" s="297"/>
      <c r="G4616" s="297">
        <v>4616</v>
      </c>
      <c r="H4616" s="296" t="str">
        <f t="shared" si="802"/>
        <v/>
      </c>
      <c r="I4616" s="299" t="str">
        <f t="shared" si="795"/>
        <v/>
      </c>
      <c r="J4616" s="93"/>
      <c r="L4616" s="278">
        <f t="shared" si="796"/>
        <v>0</v>
      </c>
      <c r="M4616" s="278">
        <f t="shared" si="797"/>
        <v>0</v>
      </c>
      <c r="N4616" s="319">
        <f t="shared" si="798"/>
        <v>0</v>
      </c>
      <c r="O4616" s="300"/>
      <c r="P4616" s="300"/>
      <c r="Q4616" s="297"/>
      <c r="R4616" s="297"/>
      <c r="S4616" s="299" t="str">
        <f t="shared" si="793"/>
        <v/>
      </c>
    </row>
  </sheetData>
  <sortState xmlns:xlrd2="http://schemas.microsoft.com/office/spreadsheetml/2017/richdata2" ref="N2:R4616">
    <sortCondition descending="1" ref="N2:N4616"/>
    <sortCondition ref="O2:O4616"/>
    <sortCondition ref="P2:P4616"/>
    <sortCondition ref="Q2:Q4616"/>
    <sortCondition ref="R2:R4616"/>
  </sortState>
  <phoneticPr fontId="9" type="noConversion"/>
  <conditionalFormatting sqref="Z6">
    <cfRule type="containsText" dxfId="1" priority="1" operator="containsText" text="KO">
      <formula>NOT(ISERROR(SEARCH("KO",Z6)))</formula>
    </cfRule>
    <cfRule type="containsText" dxfId="0" priority="2" operator="containsText" text="OK">
      <formula>NOT(ISERROR(SEARCH("OK",Z6)))</formula>
    </cfRule>
  </conditionalFormatting>
  <dataValidations count="3">
    <dataValidation type="custom" allowBlank="1" showInputMessage="1" showErrorMessage="1" sqref="D1 D4617:D1048576 Q1 Q4617:Q1048576" xr:uid="{00000000-0002-0000-0700-000000000000}">
      <formula1>"S1:S2"</formula1>
    </dataValidation>
    <dataValidation type="list" allowBlank="1" showInputMessage="1" showErrorMessage="1" sqref="Q80:Q4616" xr:uid="{00000000-0002-0000-0700-000001000000}">
      <formula1>$AC$1:$AC$2</formula1>
    </dataValidation>
    <dataValidation type="list" allowBlank="1" showInputMessage="1" showErrorMessage="1" sqref="Q2:Q79" xr:uid="{00000000-0002-0000-0700-000002000000}">
      <formula1>AA$1:$AA$2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docMetadata/LabelInfo.xml><?xml version="1.0" encoding="utf-8"?>
<clbl:labelList xmlns:clbl="http://schemas.microsoft.com/office/2020/mipLabelMetadata">
  <clbl:label id="{07222825-62ea-40f3-96b5-5375c07996e2}" enabled="1" method="Privileged" siteId="{90c7a20a-f34b-40bf-bc48-b9253b6f5d20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39</vt:i4>
      </vt:variant>
    </vt:vector>
  </HeadingPairs>
  <TitlesOfParts>
    <vt:vector size="47" baseType="lpstr">
      <vt:lpstr>Equipe 1</vt:lpstr>
      <vt:lpstr>Equipe 2</vt:lpstr>
      <vt:lpstr>Equipe 3</vt:lpstr>
      <vt:lpstr>Equipe 4</vt:lpstr>
      <vt:lpstr>Equipe 5</vt:lpstr>
      <vt:lpstr>Coefficients</vt:lpstr>
      <vt:lpstr>Table</vt:lpstr>
      <vt:lpstr>FFN Licences</vt:lpstr>
      <vt:lpstr>_01</vt:lpstr>
      <vt:lpstr>_02</vt:lpstr>
      <vt:lpstr>_03</vt:lpstr>
      <vt:lpstr>_04</vt:lpstr>
      <vt:lpstr>_11</vt:lpstr>
      <vt:lpstr>_12</vt:lpstr>
      <vt:lpstr>_21</vt:lpstr>
      <vt:lpstr>_22</vt:lpstr>
      <vt:lpstr>_31</vt:lpstr>
      <vt:lpstr>_32</vt:lpstr>
      <vt:lpstr>_40</vt:lpstr>
      <vt:lpstr>_41</vt:lpstr>
      <vt:lpstr>_51</vt:lpstr>
      <vt:lpstr>_52</vt:lpstr>
      <vt:lpstr>_53</vt:lpstr>
      <vt:lpstr>_54</vt:lpstr>
      <vt:lpstr>_61</vt:lpstr>
      <vt:lpstr>_62</vt:lpstr>
      <vt:lpstr>_71</vt:lpstr>
      <vt:lpstr>_72</vt:lpstr>
      <vt:lpstr>_81</vt:lpstr>
      <vt:lpstr>_82</vt:lpstr>
      <vt:lpstr>_83</vt:lpstr>
      <vt:lpstr>_90</vt:lpstr>
      <vt:lpstr>_91</vt:lpstr>
      <vt:lpstr>_97</vt:lpstr>
      <vt:lpstr>_98</vt:lpstr>
      <vt:lpstr>_99</vt:lpstr>
      <vt:lpstr>'Equipe 1'!_RelaisNL</vt:lpstr>
      <vt:lpstr>'Equipe 2'!_RelaisNL</vt:lpstr>
      <vt:lpstr>'Equipe 3'!_RelaisNL</vt:lpstr>
      <vt:lpstr>'Equipe 4'!_RelaisNL</vt:lpstr>
      <vt:lpstr>'Equipe 5'!_RelaisNL</vt:lpstr>
      <vt:lpstr>Licences</vt:lpstr>
      <vt:lpstr>'Equipe 1'!Zone_d_impression</vt:lpstr>
      <vt:lpstr>'Equipe 2'!Zone_d_impression</vt:lpstr>
      <vt:lpstr>'Equipe 3'!Zone_d_impression</vt:lpstr>
      <vt:lpstr>'Equipe 4'!Zone_d_impression</vt:lpstr>
      <vt:lpstr>'Equipe 5'!Zone_d_impression</vt:lpstr>
    </vt:vector>
  </TitlesOfParts>
  <Company>Guillemin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philippe.maillaut@ffnatation.fr</dc:creator>
  <cp:lastModifiedBy>Microsoft Office User</cp:lastModifiedBy>
  <cp:lastPrinted>2005-07-15T16:11:20Z</cp:lastPrinted>
  <dcterms:created xsi:type="dcterms:W3CDTF">2001-12-11T13:40:26Z</dcterms:created>
  <dcterms:modified xsi:type="dcterms:W3CDTF">2024-12-24T08:45:05Z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07222825-62ea-40f3-96b5-5375c07996e2_Enabled">
    <vt:lpwstr>true</vt:lpwstr>
  </property>
  <property fmtid="{D5CDD505-2E9C-101B-9397-08002B2CF9AE}" pid="4" name="MSIP_Label_07222825-62ea-40f3-96b5-5375c07996e2_SetDate">
    <vt:lpwstr>2021-12-15T20:18:53Z</vt:lpwstr>
  </property>
  <property fmtid="{D5CDD505-2E9C-101B-9397-08002B2CF9AE}" pid="5" name="MSIP_Label_07222825-62ea-40f3-96b5-5375c07996e2_Method">
    <vt:lpwstr>Privileged</vt:lpwstr>
  </property>
  <property fmtid="{D5CDD505-2E9C-101B-9397-08002B2CF9AE}" pid="6" name="MSIP_Label_07222825-62ea-40f3-96b5-5375c07996e2_Name">
    <vt:lpwstr>unrestricted_parent.2</vt:lpwstr>
  </property>
  <property fmtid="{D5CDD505-2E9C-101B-9397-08002B2CF9AE}" pid="7" name="MSIP_Label_07222825-62ea-40f3-96b5-5375c07996e2_SiteId">
    <vt:lpwstr>90c7a20a-f34b-40bf-bc48-b9253b6f5d20</vt:lpwstr>
  </property>
  <property fmtid="{D5CDD505-2E9C-101B-9397-08002B2CF9AE}" pid="8" name="MSIP_Label_07222825-62ea-40f3-96b5-5375c07996e2_ActionId">
    <vt:lpwstr>9b3787b4-1969-4e2f-93d0-0323bc7d23a9</vt:lpwstr>
  </property>
  <property fmtid="{D5CDD505-2E9C-101B-9397-08002B2CF9AE}" pid="9" name="MSIP_Label_07222825-62ea-40f3-96b5-5375c07996e2_ContentBits">
    <vt:lpwstr>0</vt:lpwstr>
  </property>
</Properties>
</file>